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omments1.xml" ContentType="application/vnd.openxmlformats-officedocument.spreadsheetml.comments+xml"/>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omments3.xml" ContentType="application/vnd.openxmlformats-officedocument.spreadsheetml.comments+xml"/>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omments4.xml" ContentType="application/vnd.openxmlformats-officedocument.spreadsheetml.comments+xml"/>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omments5.xml" ContentType="application/vnd.openxmlformats-officedocument.spreadsheetml.comments+xml"/>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N:\ACCOUNTING\NOR\FIN200 - R-1 - Financial Statements\2020 R-1\Schedules\"/>
    </mc:Choice>
  </mc:AlternateContent>
  <xr:revisionPtr revIDLastSave="0" documentId="14_{8D2E8659-AC02-4D6E-9D3A-C83213B50861}" xr6:coauthVersionLast="45" xr6:coauthVersionMax="45" xr10:uidLastSave="{00000000-0000-0000-0000-000000000000}"/>
  <bookViews>
    <workbookView xWindow="-110" yWindow="-110" windowWidth="25820" windowHeight="14020" tabRatio="984" xr2:uid="{00000000-000D-0000-FFFF-FFFF00000000}"/>
  </bookViews>
  <sheets>
    <sheet name="Cover" sheetId="1" r:id="rId1"/>
    <sheet name="Inside Cover" sheetId="2" r:id="rId2"/>
    <sheet name="Blank-After Inside Cover" sheetId="4" r:id="rId3"/>
    <sheet name="Notice" sheetId="3" r:id="rId4"/>
    <sheet name="Blank-1 After Notice" sheetId="5" r:id="rId5"/>
    <sheet name="Table of Contents &amp; Spec Notice" sheetId="6" r:id="rId6"/>
    <sheet name="Spec Notice" sheetId="65" r:id="rId7"/>
    <sheet name="Sch A&amp;B - p1" sheetId="7" r:id="rId8"/>
    <sheet name="Sch B - p2" sheetId="66" r:id="rId9"/>
    <sheet name="Sch C - p3 &amp; p4" sheetId="8" r:id="rId10"/>
    <sheet name="Sch C - p4" sheetId="67" r:id="rId11"/>
    <sheet name="Sch 200 - p5" sheetId="10" r:id="rId12"/>
    <sheet name="Sch 200 - p6" sheetId="68" r:id="rId13"/>
    <sheet name="Sch 200 - p7" sheetId="69" r:id="rId14"/>
    <sheet name="Sch 200 - p8" sheetId="71" r:id="rId15"/>
    <sheet name="Sch 200 - p9" sheetId="72" r:id="rId16"/>
    <sheet name="Sch 200 - p10" sheetId="73" r:id="rId17"/>
    <sheet name="Sch 200 - p11" sheetId="74" r:id="rId18"/>
    <sheet name="Sch 200 - p12" sheetId="75" r:id="rId19"/>
    <sheet name="Sch 200 - p13" sheetId="76" r:id="rId20"/>
    <sheet name="Sch 200 - p14" sheetId="77" r:id="rId21"/>
    <sheet name="Sch 200 - p15" sheetId="78" r:id="rId22"/>
    <sheet name="Sch 200 - p15A" sheetId="79" r:id="rId23"/>
    <sheet name="Sch 200 - p15B" sheetId="80" r:id="rId24"/>
    <sheet name="Sch 200 - p15C" sheetId="81" r:id="rId25"/>
    <sheet name="Sch 200 - p15D" sheetId="82" r:id="rId26"/>
    <sheet name="Sch 200 - p15E" sheetId="83" r:id="rId27"/>
    <sheet name="Sch 200 - p15F" sheetId="84" r:id="rId28"/>
    <sheet name="210" sheetId="9" r:id="rId29"/>
    <sheet name="210A" sheetId="11" r:id="rId30"/>
    <sheet name="220" sheetId="12" r:id="rId31"/>
    <sheet name="240" sheetId="13" r:id="rId32"/>
    <sheet name="245" sheetId="14" r:id="rId33"/>
    <sheet name="310 Inst." sheetId="15" r:id="rId34"/>
    <sheet name="310" sheetId="16" r:id="rId35"/>
    <sheet name="310A" sheetId="17" r:id="rId36"/>
    <sheet name="330 Inst." sheetId="18" r:id="rId37"/>
    <sheet name="330" sheetId="19" r:id="rId38"/>
    <sheet name="332" sheetId="20" r:id="rId39"/>
    <sheet name="335" sheetId="21" r:id="rId40"/>
    <sheet name="342" sheetId="22" r:id="rId41"/>
    <sheet name="352A" sheetId="23" r:id="rId42"/>
    <sheet name="352B" sheetId="24" r:id="rId43"/>
    <sheet name="410 Instr." sheetId="25" r:id="rId44"/>
    <sheet name="410" sheetId="26" r:id="rId45"/>
    <sheet name="412" sheetId="27" r:id="rId46"/>
    <sheet name="414" sheetId="28" r:id="rId47"/>
    <sheet name="414 N&amp;R" sheetId="29" r:id="rId48"/>
    <sheet name="415 Instr." sheetId="30" r:id="rId49"/>
    <sheet name="415" sheetId="31" r:id="rId50"/>
    <sheet name="415 N&amp;R" sheetId="70" r:id="rId51"/>
    <sheet name="417" sheetId="32" r:id="rId52"/>
    <sheet name="450" sheetId="33" r:id="rId53"/>
    <sheet name="501 502" sheetId="34" r:id="rId54"/>
    <sheet name="510" sheetId="35" r:id="rId55"/>
    <sheet name="512 Instr." sheetId="36" r:id="rId56"/>
    <sheet name="512" sheetId="37" r:id="rId57"/>
    <sheet name="700 Instr." sheetId="39" r:id="rId58"/>
    <sheet name="700" sheetId="40" r:id="rId59"/>
    <sheet name="702" sheetId="41" r:id="rId60"/>
    <sheet name="710 Instr." sheetId="42" r:id="rId61"/>
    <sheet name="710 landscape" sheetId="43" r:id="rId62"/>
    <sheet name="710 portrait" sheetId="44" r:id="rId63"/>
    <sheet name="710S" sheetId="45" r:id="rId64"/>
    <sheet name="720" sheetId="46" r:id="rId65"/>
    <sheet name="750" sheetId="47" r:id="rId66"/>
    <sheet name="755 Instr." sheetId="48" r:id="rId67"/>
    <sheet name="755" sheetId="38" r:id="rId68"/>
    <sheet name="PTC Supplement" sheetId="49" r:id="rId69"/>
    <sheet name="PTC 330" sheetId="50" r:id="rId70"/>
    <sheet name="PTC 332" sheetId="51" r:id="rId71"/>
    <sheet name="PTC 335" sheetId="52" r:id="rId72"/>
    <sheet name="PTC 352b" sheetId="53" r:id="rId73"/>
    <sheet name="PTC 410" sheetId="54" r:id="rId74"/>
    <sheet name="PTC 700" sheetId="55" r:id="rId75"/>
    <sheet name="PTC 710" sheetId="56" r:id="rId76"/>
    <sheet name="PTC 710 pgs 97-98" sheetId="57" r:id="rId77"/>
    <sheet name="PTC 710 pages 99-100" sheetId="58" r:id="rId78"/>
    <sheet name="PTC 710S" sheetId="59" r:id="rId79"/>
    <sheet name="PTC 720" sheetId="60" r:id="rId80"/>
    <sheet name="PTC Grants" sheetId="61" r:id="rId81"/>
    <sheet name="Sig Pg Insert Area" sheetId="62" r:id="rId82"/>
    <sheet name="Memoranda" sheetId="63" r:id="rId83"/>
    <sheet name="Index" sheetId="64" r:id="rId84"/>
  </sheets>
  <externalReferences>
    <externalReference r:id="rId85"/>
    <externalReference r:id="rId86"/>
    <externalReference r:id="rId87"/>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GTWLevelPayments">#REF!</definedName>
    <definedName name="_xlnm.Print_Area" localSheetId="28">'210'!$A$1:$H$228</definedName>
    <definedName name="_xlnm.Print_Area" localSheetId="29">'210A'!$A$1:$F$65</definedName>
    <definedName name="_xlnm.Print_Area" localSheetId="30">'220'!$A$1:$G$64</definedName>
    <definedName name="_xlnm.Print_Area" localSheetId="31">'240'!$A$1:$F$134</definedName>
    <definedName name="_xlnm.Print_Area" localSheetId="32">'245'!$A$1:$E$141</definedName>
    <definedName name="_xlnm.Print_Area" localSheetId="36">'330 Inst.'!$A$1:$I$77</definedName>
    <definedName name="_xlnm.Print_Area" localSheetId="38">'332'!$A$1:$J$79</definedName>
    <definedName name="_xlnm.Print_Area" localSheetId="40">'342'!$A$1:$K$146</definedName>
    <definedName name="_xlnm.Print_Area" localSheetId="41">'352A'!$A$1:$G$87</definedName>
    <definedName name="_xlnm.Print_Area" localSheetId="42">'352B'!$A$1:$I$69</definedName>
    <definedName name="_xlnm.Print_Area" localSheetId="45">'412'!$A$1:$H$67</definedName>
    <definedName name="_xlnm.Print_Area" localSheetId="46">'414'!$A$1:$L$49</definedName>
    <definedName name="_xlnm.Print_Area" localSheetId="47">'414 N&amp;R'!$A$1:$K$62</definedName>
    <definedName name="_xlnm.Print_Area" localSheetId="49">'415'!$A$1:$P$69</definedName>
    <definedName name="_xlnm.Print_Area" localSheetId="48">'415 Instr.'!$A$1:$C$69</definedName>
    <definedName name="_xlnm.Print_Area" localSheetId="50">'415 N&amp;R'!$A$1:$R$68</definedName>
    <definedName name="_xlnm.Print_Area" localSheetId="56">'512'!$A$1:$J$39</definedName>
    <definedName name="_xlnm.Print_Area" localSheetId="55">'512 Instr.'!$A$1:$G$45</definedName>
    <definedName name="_xlnm.Print_Area" localSheetId="58">'700'!$A$1:$L$71</definedName>
    <definedName name="_xlnm.Print_Area" localSheetId="57">'700 Instr.'!$A$1:$G$61</definedName>
    <definedName name="_xlnm.Print_Area" localSheetId="59">'702'!$A$1:$N$45</definedName>
    <definedName name="_xlnm.Print_Area" localSheetId="60">'710 Instr.'!$A$1:$H$44</definedName>
    <definedName name="_xlnm.Print_Area" localSheetId="63">'710S'!$A$1:$G$74</definedName>
    <definedName name="_xlnm.Print_Area" localSheetId="64">'720'!$A$1:$I$37</definedName>
    <definedName name="_xlnm.Print_Area" localSheetId="65">'750'!$A$1:$P$46</definedName>
    <definedName name="_xlnm.Print_Area" localSheetId="67">'755'!$A$1:$H$255</definedName>
    <definedName name="_xlnm.Print_Area" localSheetId="66">'755 Instr.'!$A$1:$B$139</definedName>
    <definedName name="_xlnm.Print_Area" localSheetId="2">'Blank-After Inside Cover'!$A$1:$D$1</definedName>
    <definedName name="_xlnm.Print_Area" localSheetId="0">Cover!$A$1:$B$10</definedName>
    <definedName name="_xlnm.Print_Area" localSheetId="82">Memoranda!$A$1:$X$61</definedName>
    <definedName name="_xlnm.Print_Area" localSheetId="70">'PTC 332'!$A$1:$J$83</definedName>
    <definedName name="_xlnm.Print_Area" localSheetId="71">'PTC 335'!$A$1:$K$75</definedName>
    <definedName name="_xlnm.Print_Area" localSheetId="72">'PTC 352b'!$A$1:$I$73</definedName>
    <definedName name="_xlnm.Print_Area" localSheetId="73">'PTC 410'!$A$1:$N$322</definedName>
    <definedName name="_xlnm.Print_Area" localSheetId="75">'PTC 710'!$A$1:$R$91</definedName>
    <definedName name="_xlnm.Print_Area" localSheetId="78">'PTC 710S'!$A$1:$G$68</definedName>
    <definedName name="_xlnm.Print_Area" localSheetId="80">'PTC Grants'!$A$1:$G$62</definedName>
    <definedName name="_xlnm.Print_Area" localSheetId="68">'PTC Supplement'!$A$1:$E$56</definedName>
    <definedName name="_xlnm.Print_Area" localSheetId="16">'Sch 200 - p10'!$A$1:$G$87</definedName>
    <definedName name="_xlnm.Print_Area" localSheetId="17">'Sch 200 - p11'!$A$1:$G$74</definedName>
    <definedName name="_xlnm.Print_Area" localSheetId="18">'Sch 200 - p12'!$A$1:$G$66</definedName>
    <definedName name="_xlnm.Print_Area" localSheetId="19">'Sch 200 - p13'!$A$1:$F$66</definedName>
    <definedName name="_xlnm.Print_Area" localSheetId="20">'Sch 200 - p14'!$A$1:$K$62</definedName>
    <definedName name="_xlnm.Print_Area" localSheetId="21">'Sch 200 - p15'!$A$1:$G$65</definedName>
    <definedName name="_xlnm.Print_Area" localSheetId="22">'Sch 200 - p15A'!$A$1:$G$68</definedName>
    <definedName name="_xlnm.Print_Area" localSheetId="23">'Sch 200 - p15B'!$A$1:$G$62</definedName>
    <definedName name="_xlnm.Print_Area" localSheetId="24">'Sch 200 - p15C'!$A$1:$I$59</definedName>
    <definedName name="_xlnm.Print_Area" localSheetId="25">'Sch 200 - p15D'!$A$1:$H$90</definedName>
    <definedName name="_xlnm.Print_Area" localSheetId="26">'Sch 200 - p15E'!$A$1:$G$86</definedName>
    <definedName name="_xlnm.Print_Area" localSheetId="27">'Sch 200 - p15F'!$A$1:$G$67</definedName>
    <definedName name="_xlnm.Print_Area" localSheetId="11">'Sch 200 - p5'!$A$1:$G$59</definedName>
    <definedName name="_xlnm.Print_Area" localSheetId="12">'Sch 200 - p6'!$A$1:$G$53</definedName>
    <definedName name="_xlnm.Print_Area" localSheetId="13">'Sch 200 - p7'!$A$1:$G$85</definedName>
    <definedName name="_xlnm.Print_Area" localSheetId="14">'Sch 200 - p8'!$A$1:$G$74</definedName>
    <definedName name="_xlnm.Print_Area" localSheetId="15">'Sch 200 - p9'!$A$1:$G$71</definedName>
    <definedName name="_xlnm.Print_Area" localSheetId="7">'Sch A&amp;B - p1'!$A$2:$C$57</definedName>
    <definedName name="_xlnm.Print_Area" localSheetId="8">'Sch B - p2'!$A$1:$C$58</definedName>
    <definedName name="_xlnm.Print_Area" localSheetId="9">'Sch C - p3 &amp; p4'!$A$2:$H$68</definedName>
    <definedName name="_xlnm.Print_Area" localSheetId="10">'Sch C - p4'!$A$2:$H$69</definedName>
    <definedName name="_xlnm.Print_Area" localSheetId="6">'Spec Notice'!$A$1:$B$48</definedName>
    <definedName name="_xlnm.Print_Area" localSheetId="5">'Table of Contents &amp; Spec Notice'!$A$3:$C$75</definedName>
    <definedName name="Print_Area_MI">'[2]Oath-P98'!$B$1:$D$65</definedName>
    <definedName name="Print_Titles_MI">'[3]710Inst-P77'!$A$1:$IV$13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Z_1074830C_1147_4CE3_BD9F_2572CEE59AEF_.wvu.Cols" localSheetId="48" hidden="1">'415 Instr.'!$D:$E</definedName>
    <definedName name="Z_1074830C_1147_4CE3_BD9F_2572CEE59AEF_.wvu.Cols" localSheetId="68" hidden="1">'PTC Supplement'!$F:$P</definedName>
    <definedName name="Z_1074830C_1147_4CE3_BD9F_2572CEE59AEF_.wvu.PrintArea" localSheetId="36" hidden="1">'330 Inst.'!$A$1:$I$77</definedName>
    <definedName name="Z_1074830C_1147_4CE3_BD9F_2572CEE59AEF_.wvu.PrintArea" localSheetId="38" hidden="1">'332'!$A$1:$J$80</definedName>
    <definedName name="Z_1074830C_1147_4CE3_BD9F_2572CEE59AEF_.wvu.PrintArea" localSheetId="41" hidden="1">'352A'!$A$1:$G$87</definedName>
    <definedName name="Z_1074830C_1147_4CE3_BD9F_2572CEE59AEF_.wvu.PrintArea" localSheetId="47" hidden="1">'414 N&amp;R'!$A$1:$K$62</definedName>
    <definedName name="Z_1074830C_1147_4CE3_BD9F_2572CEE59AEF_.wvu.PrintArea" localSheetId="50" hidden="1">'415 N&amp;R'!$A$1:$J$60</definedName>
    <definedName name="Z_1074830C_1147_4CE3_BD9F_2572CEE59AEF_.wvu.PrintArea" localSheetId="58" hidden="1">'700'!$A$1:$L$71</definedName>
    <definedName name="Z_1074830C_1147_4CE3_BD9F_2572CEE59AEF_.wvu.PrintArea" localSheetId="59" hidden="1">'702'!$A$1:$N$45</definedName>
    <definedName name="Z_1074830C_1147_4CE3_BD9F_2572CEE59AEF_.wvu.PrintArea" localSheetId="3" hidden="1">Notice!$B$1:$B$56</definedName>
    <definedName name="Z_1074830C_1147_4CE3_BD9F_2572CEE59AEF_.wvu.PrintArea" localSheetId="7" hidden="1">'Sch A&amp;B - p1'!$A$2:$C$57</definedName>
    <definedName name="Z_1074830C_1147_4CE3_BD9F_2572CEE59AEF_.wvu.PrintArea" localSheetId="5" hidden="1">'Table of Contents &amp; Spec Notice'!$A$78:$C$116</definedName>
    <definedName name="Z_1074830C_1147_4CE3_BD9F_2572CEE59AEF_.wvu.Rows" localSheetId="28" hidden="1">'210'!$154:$154</definedName>
    <definedName name="Z_1074830C_1147_4CE3_BD9F_2572CEE59AEF_.wvu.Rows" localSheetId="29" hidden="1">'210A'!$152:$152</definedName>
    <definedName name="Z_1074830C_1147_4CE3_BD9F_2572CEE59AEF_.wvu.Rows" localSheetId="32" hidden="1">'245'!$75:$75</definedName>
    <definedName name="Z_1074830C_1147_4CE3_BD9F_2572CEE59AEF_.wvu.Rows" localSheetId="11" hidden="1">'Sch 200 - p5'!#REF!,'Sch 200 - p5'!#REF!,'Sch 200 - p5'!#REF!,'Sch 200 - p5'!#REF!,'Sch 200 - p5'!#REF!,'Sch 200 - p5'!#REF!,'Sch 200 - p5'!#REF!,'Sch 200 - p5'!#REF!,'Sch 200 - p5'!#REF!,'Sch 200 - p5'!#REF!,'Sch 200 - p5'!#REF!,'Sch 200 - p5'!#REF!,'Sch 200 - p5'!#REF!,'Sch 200 - p5'!#REF!,'Sch 200 - p5'!#REF!</definedName>
    <definedName name="Z_4199E9C9_F722_4E0F_954F_1B24567CBCA2_.wvu.Cols" localSheetId="48" hidden="1">'415 Instr.'!$D:$E</definedName>
    <definedName name="Z_4199E9C9_F722_4E0F_954F_1B24567CBCA2_.wvu.Cols" localSheetId="68" hidden="1">'PTC Supplement'!$F:$P</definedName>
    <definedName name="Z_4199E9C9_F722_4E0F_954F_1B24567CBCA2_.wvu.PrintArea" localSheetId="36" hidden="1">'330 Inst.'!$A$1:$I$77</definedName>
    <definedName name="Z_4199E9C9_F722_4E0F_954F_1B24567CBCA2_.wvu.PrintArea" localSheetId="38" hidden="1">'332'!$A$1:$J$80</definedName>
    <definedName name="Z_4199E9C9_F722_4E0F_954F_1B24567CBCA2_.wvu.PrintArea" localSheetId="41" hidden="1">'352A'!$A$1:$G$87</definedName>
    <definedName name="Z_4199E9C9_F722_4E0F_954F_1B24567CBCA2_.wvu.PrintArea" localSheetId="47" hidden="1">'414 N&amp;R'!$A$1:$K$62</definedName>
    <definedName name="Z_4199E9C9_F722_4E0F_954F_1B24567CBCA2_.wvu.PrintArea" localSheetId="50" hidden="1">'415 N&amp;R'!$A$1:$J$60</definedName>
    <definedName name="Z_4199E9C9_F722_4E0F_954F_1B24567CBCA2_.wvu.PrintArea" localSheetId="58" hidden="1">'700'!$A$1:$L$71</definedName>
    <definedName name="Z_4199E9C9_F722_4E0F_954F_1B24567CBCA2_.wvu.PrintArea" localSheetId="59" hidden="1">'702'!$A$1:$N$45</definedName>
    <definedName name="Z_4199E9C9_F722_4E0F_954F_1B24567CBCA2_.wvu.PrintArea" localSheetId="3" hidden="1">Notice!$B$1:$B$56</definedName>
    <definedName name="Z_4199E9C9_F722_4E0F_954F_1B24567CBCA2_.wvu.PrintArea" localSheetId="7" hidden="1">'Sch A&amp;B - p1'!$A$2:$C$57</definedName>
    <definedName name="Z_4199E9C9_F722_4E0F_954F_1B24567CBCA2_.wvu.PrintArea" localSheetId="5" hidden="1">'Table of Contents &amp; Spec Notice'!$A$78:$C$116</definedName>
    <definedName name="Z_4199E9C9_F722_4E0F_954F_1B24567CBCA2_.wvu.Rows" localSheetId="28" hidden="1">'210'!$154:$154</definedName>
    <definedName name="Z_4199E9C9_F722_4E0F_954F_1B24567CBCA2_.wvu.Rows" localSheetId="29" hidden="1">'210A'!$152:$152</definedName>
    <definedName name="Z_4199E9C9_F722_4E0F_954F_1B24567CBCA2_.wvu.Rows" localSheetId="32" hidden="1">'245'!$75:$75</definedName>
    <definedName name="Z_4199E9C9_F722_4E0F_954F_1B24567CBCA2_.wvu.Rows" localSheetId="11" hidden="1">'Sch 200 - p5'!#REF!,'Sch 200 - p5'!#REF!,'Sch 200 - p5'!#REF!,'Sch 200 - p5'!#REF!,'Sch 200 - p5'!#REF!,'Sch 200 - p5'!#REF!,'Sch 200 - p5'!#REF!,'Sch 200 - p5'!#REF!,'Sch 200 - p5'!#REF!,'Sch 200 - p5'!#REF!,'Sch 200 - p5'!#REF!,'Sch 200 - p5'!#REF!,'Sch 200 - p5'!#REF!,'Sch 200 - p5'!#REF!,'Sch 200 - p5'!#REF!</definedName>
    <definedName name="Z_494A8C19_2F1C_4B6E_A878_D879D2D7079D_.wvu.Cols" localSheetId="48" hidden="1">'415 Instr.'!$D:$E</definedName>
    <definedName name="Z_494A8C19_2F1C_4B6E_A878_D879D2D7079D_.wvu.Cols" localSheetId="68" hidden="1">'PTC Supplement'!$F:$P</definedName>
    <definedName name="Z_494A8C19_2F1C_4B6E_A878_D879D2D7079D_.wvu.PrintArea" localSheetId="36" hidden="1">'330 Inst.'!$A$1:$I$77</definedName>
    <definedName name="Z_494A8C19_2F1C_4B6E_A878_D879D2D7079D_.wvu.PrintArea" localSheetId="38" hidden="1">'332'!$A$1:$J$80</definedName>
    <definedName name="Z_494A8C19_2F1C_4B6E_A878_D879D2D7079D_.wvu.PrintArea" localSheetId="41" hidden="1">'352A'!$A$1:$G$87</definedName>
    <definedName name="Z_494A8C19_2F1C_4B6E_A878_D879D2D7079D_.wvu.PrintArea" localSheetId="47" hidden="1">'414 N&amp;R'!$A$1:$K$62</definedName>
    <definedName name="Z_494A8C19_2F1C_4B6E_A878_D879D2D7079D_.wvu.PrintArea" localSheetId="50" hidden="1">'415 N&amp;R'!$A$1:$J$60</definedName>
    <definedName name="Z_494A8C19_2F1C_4B6E_A878_D879D2D7079D_.wvu.PrintArea" localSheetId="58" hidden="1">'700'!$A$1:$L$71</definedName>
    <definedName name="Z_494A8C19_2F1C_4B6E_A878_D879D2D7079D_.wvu.PrintArea" localSheetId="59" hidden="1">'702'!$A$1:$N$45</definedName>
    <definedName name="Z_494A8C19_2F1C_4B6E_A878_D879D2D7079D_.wvu.PrintArea" localSheetId="3" hidden="1">Notice!$B$1:$B$56</definedName>
    <definedName name="Z_494A8C19_2F1C_4B6E_A878_D879D2D7079D_.wvu.PrintArea" localSheetId="7" hidden="1">'Sch A&amp;B - p1'!$A$2:$C$57</definedName>
    <definedName name="Z_494A8C19_2F1C_4B6E_A878_D879D2D7079D_.wvu.PrintArea" localSheetId="5" hidden="1">'Table of Contents &amp; Spec Notice'!$A$78:$C$116</definedName>
    <definedName name="Z_494A8C19_2F1C_4B6E_A878_D879D2D7079D_.wvu.Rows" localSheetId="28" hidden="1">'210'!$154:$154</definedName>
    <definedName name="Z_494A8C19_2F1C_4B6E_A878_D879D2D7079D_.wvu.Rows" localSheetId="29" hidden="1">'210A'!$152:$152</definedName>
    <definedName name="Z_494A8C19_2F1C_4B6E_A878_D879D2D7079D_.wvu.Rows" localSheetId="32" hidden="1">'245'!$75:$75</definedName>
    <definedName name="Z_494A8C19_2F1C_4B6E_A878_D879D2D7079D_.wvu.Rows" localSheetId="11" hidden="1">'Sch 200 - p5'!#REF!,'Sch 200 - p5'!#REF!,'Sch 200 - p5'!#REF!,'Sch 200 - p5'!#REF!,'Sch 200 - p5'!#REF!,'Sch 200 - p5'!#REF!,'Sch 200 - p5'!#REF!,'Sch 200 - p5'!#REF!,'Sch 200 - p5'!#REF!,'Sch 200 - p5'!#REF!,'Sch 200 - p5'!#REF!,'Sch 200 - p5'!#REF!,'Sch 200 - p5'!#REF!,'Sch 200 - p5'!#REF!,'Sch 200 - p5'!#REF!</definedName>
    <definedName name="Z_5A727A5D_BF44_4335_A246_11154DE1EF1F_.wvu.Cols" localSheetId="48" hidden="1">'415 Instr.'!$D:$E</definedName>
    <definedName name="Z_5A727A5D_BF44_4335_A246_11154DE1EF1F_.wvu.Cols" localSheetId="68" hidden="1">'PTC Supplement'!$F:$P</definedName>
    <definedName name="Z_5A727A5D_BF44_4335_A246_11154DE1EF1F_.wvu.PrintArea" localSheetId="36" hidden="1">'330 Inst.'!$A$1:$I$77</definedName>
    <definedName name="Z_5A727A5D_BF44_4335_A246_11154DE1EF1F_.wvu.PrintArea" localSheetId="38" hidden="1">'332'!$A$1:$J$80</definedName>
    <definedName name="Z_5A727A5D_BF44_4335_A246_11154DE1EF1F_.wvu.PrintArea" localSheetId="41" hidden="1">'352A'!$A$1:$G$87</definedName>
    <definedName name="Z_5A727A5D_BF44_4335_A246_11154DE1EF1F_.wvu.PrintArea" localSheetId="47" hidden="1">'414 N&amp;R'!$A$1:$K$62</definedName>
    <definedName name="Z_5A727A5D_BF44_4335_A246_11154DE1EF1F_.wvu.PrintArea" localSheetId="50" hidden="1">'415 N&amp;R'!$A$1:$J$60</definedName>
    <definedName name="Z_5A727A5D_BF44_4335_A246_11154DE1EF1F_.wvu.PrintArea" localSheetId="58" hidden="1">'700'!$A$1:$L$71</definedName>
    <definedName name="Z_5A727A5D_BF44_4335_A246_11154DE1EF1F_.wvu.PrintArea" localSheetId="59" hidden="1">'702'!$A$1:$N$45</definedName>
    <definedName name="Z_5A727A5D_BF44_4335_A246_11154DE1EF1F_.wvu.PrintArea" localSheetId="3" hidden="1">Notice!$B$1:$B$56</definedName>
    <definedName name="Z_5A727A5D_BF44_4335_A246_11154DE1EF1F_.wvu.PrintArea" localSheetId="7" hidden="1">'Sch A&amp;B - p1'!$A$2:$C$57</definedName>
    <definedName name="Z_5A727A5D_BF44_4335_A246_11154DE1EF1F_.wvu.PrintArea" localSheetId="5" hidden="1">'Table of Contents &amp; Spec Notice'!$A$78:$C$116</definedName>
    <definedName name="Z_5A727A5D_BF44_4335_A246_11154DE1EF1F_.wvu.Rows" localSheetId="28" hidden="1">'210'!$154:$154</definedName>
    <definedName name="Z_5A727A5D_BF44_4335_A246_11154DE1EF1F_.wvu.Rows" localSheetId="29" hidden="1">'210A'!$152:$152</definedName>
    <definedName name="Z_5A727A5D_BF44_4335_A246_11154DE1EF1F_.wvu.Rows" localSheetId="32" hidden="1">'245'!$75:$75</definedName>
    <definedName name="Z_5A727A5D_BF44_4335_A246_11154DE1EF1F_.wvu.Rows" localSheetId="11" hidden="1">'Sch 200 - p5'!#REF!,'Sch 200 - p5'!#REF!,'Sch 200 - p5'!#REF!,'Sch 200 - p5'!#REF!,'Sch 200 - p5'!#REF!,'Sch 200 - p5'!#REF!,'Sch 200 - p5'!#REF!,'Sch 200 - p5'!#REF!,'Sch 200 - p5'!#REF!,'Sch 200 - p5'!#REF!,'Sch 200 - p5'!#REF!,'Sch 200 - p5'!#REF!,'Sch 200 - p5'!#REF!,'Sch 200 - p5'!#REF!,'Sch 200 - p5'!#REF!</definedName>
    <definedName name="Z_785AB79B_FCC5_4328_97AE_CA0022E835E7_.wvu.Cols" localSheetId="48" hidden="1">'415 Instr.'!$D:$E</definedName>
    <definedName name="Z_785AB79B_FCC5_4328_97AE_CA0022E835E7_.wvu.Cols" localSheetId="68" hidden="1">'PTC Supplement'!$F:$P</definedName>
    <definedName name="Z_785AB79B_FCC5_4328_97AE_CA0022E835E7_.wvu.PrintArea" localSheetId="36" hidden="1">'330 Inst.'!$A$1:$I$77</definedName>
    <definedName name="Z_785AB79B_FCC5_4328_97AE_CA0022E835E7_.wvu.PrintArea" localSheetId="38" hidden="1">'332'!$A$1:$J$80</definedName>
    <definedName name="Z_785AB79B_FCC5_4328_97AE_CA0022E835E7_.wvu.PrintArea" localSheetId="41" hidden="1">'352A'!$A$1:$G$87</definedName>
    <definedName name="Z_785AB79B_FCC5_4328_97AE_CA0022E835E7_.wvu.PrintArea" localSheetId="47" hidden="1">'414 N&amp;R'!$A$1:$K$62</definedName>
    <definedName name="Z_785AB79B_FCC5_4328_97AE_CA0022E835E7_.wvu.PrintArea" localSheetId="50" hidden="1">'415 N&amp;R'!$A$1:$J$60</definedName>
    <definedName name="Z_785AB79B_FCC5_4328_97AE_CA0022E835E7_.wvu.PrintArea" localSheetId="58" hidden="1">'700'!$A$1:$L$71</definedName>
    <definedName name="Z_785AB79B_FCC5_4328_97AE_CA0022E835E7_.wvu.PrintArea" localSheetId="59" hidden="1">'702'!$A$1:$N$45</definedName>
    <definedName name="Z_785AB79B_FCC5_4328_97AE_CA0022E835E7_.wvu.PrintArea" localSheetId="3" hidden="1">Notice!$B$1:$B$56</definedName>
    <definedName name="Z_785AB79B_FCC5_4328_97AE_CA0022E835E7_.wvu.PrintArea" localSheetId="7" hidden="1">'Sch A&amp;B - p1'!$A$2:$C$57</definedName>
    <definedName name="Z_785AB79B_FCC5_4328_97AE_CA0022E835E7_.wvu.PrintArea" localSheetId="5" hidden="1">'Table of Contents &amp; Spec Notice'!$A$78:$C$116</definedName>
    <definedName name="Z_785AB79B_FCC5_4328_97AE_CA0022E835E7_.wvu.Rows" localSheetId="28" hidden="1">'210'!$154:$154</definedName>
    <definedName name="Z_785AB79B_FCC5_4328_97AE_CA0022E835E7_.wvu.Rows" localSheetId="29" hidden="1">'210A'!$152:$152</definedName>
    <definedName name="Z_785AB79B_FCC5_4328_97AE_CA0022E835E7_.wvu.Rows" localSheetId="32" hidden="1">'245'!$75:$75</definedName>
    <definedName name="Z_785AB79B_FCC5_4328_97AE_CA0022E835E7_.wvu.Rows" localSheetId="11" hidden="1">'Sch 200 - p5'!#REF!,'Sch 200 - p5'!#REF!,'Sch 200 - p5'!#REF!,'Sch 200 - p5'!#REF!,'Sch 200 - p5'!#REF!,'Sch 200 - p5'!#REF!,'Sch 200 - p5'!#REF!,'Sch 200 - p5'!#REF!,'Sch 200 - p5'!#REF!,'Sch 200 - p5'!#REF!,'Sch 200 - p5'!#REF!,'Sch 200 - p5'!#REF!,'Sch 200 - p5'!#REF!,'Sch 200 - p5'!#REF!,'Sch 200 - p5'!#REF!</definedName>
    <definedName name="Z_C0E4D60A_5D51_4D0A_8339_E19D67BA1FD7_.wvu.Cols" localSheetId="48" hidden="1">'415 Instr.'!$D:$E</definedName>
    <definedName name="Z_C0E4D60A_5D51_4D0A_8339_E19D67BA1FD7_.wvu.Cols" localSheetId="68" hidden="1">'PTC Supplement'!$F:$P</definedName>
    <definedName name="Z_C0E4D60A_5D51_4D0A_8339_E19D67BA1FD7_.wvu.PrintArea" localSheetId="36" hidden="1">'330 Inst.'!$A$1:$I$77</definedName>
    <definedName name="Z_C0E4D60A_5D51_4D0A_8339_E19D67BA1FD7_.wvu.PrintArea" localSheetId="38" hidden="1">'332'!$A$1:$J$80</definedName>
    <definedName name="Z_C0E4D60A_5D51_4D0A_8339_E19D67BA1FD7_.wvu.PrintArea" localSheetId="41" hidden="1">'352A'!$A$1:$G$87</definedName>
    <definedName name="Z_C0E4D60A_5D51_4D0A_8339_E19D67BA1FD7_.wvu.PrintArea" localSheetId="47" hidden="1">'414 N&amp;R'!$A$1:$K$62</definedName>
    <definedName name="Z_C0E4D60A_5D51_4D0A_8339_E19D67BA1FD7_.wvu.PrintArea" localSheetId="50" hidden="1">'415 N&amp;R'!$A$1:$J$60</definedName>
    <definedName name="Z_C0E4D60A_5D51_4D0A_8339_E19D67BA1FD7_.wvu.PrintArea" localSheetId="58" hidden="1">'700'!$A$1:$L$71</definedName>
    <definedName name="Z_C0E4D60A_5D51_4D0A_8339_E19D67BA1FD7_.wvu.PrintArea" localSheetId="59" hidden="1">'702'!$A$1:$N$45</definedName>
    <definedName name="Z_C0E4D60A_5D51_4D0A_8339_E19D67BA1FD7_.wvu.PrintArea" localSheetId="3" hidden="1">Notice!$B$1:$B$56</definedName>
    <definedName name="Z_C0E4D60A_5D51_4D0A_8339_E19D67BA1FD7_.wvu.PrintArea" localSheetId="7" hidden="1">'Sch A&amp;B - p1'!$A$2:$C$57</definedName>
    <definedName name="Z_C0E4D60A_5D51_4D0A_8339_E19D67BA1FD7_.wvu.PrintArea" localSheetId="5" hidden="1">'Table of Contents &amp; Spec Notice'!$A$78:$C$116</definedName>
    <definedName name="Z_C0E4D60A_5D51_4D0A_8339_E19D67BA1FD7_.wvu.Rows" localSheetId="28" hidden="1">'210'!$154:$154</definedName>
    <definedName name="Z_C0E4D60A_5D51_4D0A_8339_E19D67BA1FD7_.wvu.Rows" localSheetId="29" hidden="1">'210A'!$152:$152</definedName>
    <definedName name="Z_C0E4D60A_5D51_4D0A_8339_E19D67BA1FD7_.wvu.Rows" localSheetId="32" hidden="1">'245'!$75:$75</definedName>
    <definedName name="Z_C0E4D60A_5D51_4D0A_8339_E19D67BA1FD7_.wvu.Rows" localSheetId="11" hidden="1">'Sch 200 - p5'!#REF!,'Sch 200 - p5'!#REF!,'Sch 200 - p5'!#REF!,'Sch 200 - p5'!#REF!,'Sch 200 - p5'!#REF!,'Sch 200 - p5'!#REF!,'Sch 200 - p5'!#REF!,'Sch 200 - p5'!#REF!,'Sch 200 - p5'!#REF!,'Sch 200 - p5'!#REF!,'Sch 200 - p5'!#REF!,'Sch 200 - p5'!#REF!,'Sch 200 - p5'!#REF!,'Sch 200 - p5'!#REF!,'Sch 200 - p5'!#REF!</definedName>
    <definedName name="Z_CED32266_454C_4882_8DB4_02038533D7CA_.wvu.Cols" localSheetId="48" hidden="1">'415 Instr.'!$D:$E</definedName>
    <definedName name="Z_CED32266_454C_4882_8DB4_02038533D7CA_.wvu.Cols" localSheetId="68" hidden="1">'PTC Supplement'!$F:$P</definedName>
    <definedName name="Z_CED32266_454C_4882_8DB4_02038533D7CA_.wvu.PrintArea" localSheetId="36" hidden="1">'330 Inst.'!$A$1:$I$77</definedName>
    <definedName name="Z_CED32266_454C_4882_8DB4_02038533D7CA_.wvu.PrintArea" localSheetId="38" hidden="1">'332'!$A$1:$J$80</definedName>
    <definedName name="Z_CED32266_454C_4882_8DB4_02038533D7CA_.wvu.PrintArea" localSheetId="41" hidden="1">'352A'!$A$1:$G$87</definedName>
    <definedName name="Z_CED32266_454C_4882_8DB4_02038533D7CA_.wvu.PrintArea" localSheetId="47" hidden="1">'414 N&amp;R'!$A$1:$K$62</definedName>
    <definedName name="Z_CED32266_454C_4882_8DB4_02038533D7CA_.wvu.PrintArea" localSheetId="50" hidden="1">'415 N&amp;R'!$A$1:$J$60</definedName>
    <definedName name="Z_CED32266_454C_4882_8DB4_02038533D7CA_.wvu.PrintArea" localSheetId="58" hidden="1">'700'!$A$1:$L$71</definedName>
    <definedName name="Z_CED32266_454C_4882_8DB4_02038533D7CA_.wvu.PrintArea" localSheetId="59" hidden="1">'702'!$A$1:$N$45</definedName>
    <definedName name="Z_CED32266_454C_4882_8DB4_02038533D7CA_.wvu.PrintArea" localSheetId="2" hidden="1">'Blank-After Inside Cover'!$A$1:$D$1</definedName>
    <definedName name="Z_CED32266_454C_4882_8DB4_02038533D7CA_.wvu.PrintArea" localSheetId="11" hidden="1">'Sch 200 - p5'!$A$1:$G$59</definedName>
    <definedName name="Z_CED32266_454C_4882_8DB4_02038533D7CA_.wvu.PrintArea" localSheetId="12" hidden="1">'Sch 200 - p6'!$A$1:$G$53</definedName>
    <definedName name="Z_CED32266_454C_4882_8DB4_02038533D7CA_.wvu.PrintArea" localSheetId="7" hidden="1">'Sch A&amp;B - p1'!$A$2:$C$57</definedName>
    <definedName name="Z_CED32266_454C_4882_8DB4_02038533D7CA_.wvu.PrintArea" localSheetId="8" hidden="1">'Sch B - p2'!$A$1:$C$58</definedName>
    <definedName name="Z_CED32266_454C_4882_8DB4_02038533D7CA_.wvu.PrintArea" localSheetId="9" hidden="1">'Sch C - p3 &amp; p4'!$A$2:$H$68</definedName>
    <definedName name="Z_CED32266_454C_4882_8DB4_02038533D7CA_.wvu.PrintArea" localSheetId="6" hidden="1">'Spec Notice'!$A$1:$B$48</definedName>
    <definedName name="Z_CED32266_454C_4882_8DB4_02038533D7CA_.wvu.PrintArea" localSheetId="5" hidden="1">'Table of Contents &amp; Spec Notice'!$A$3:$C$76</definedName>
    <definedName name="Z_CED32266_454C_4882_8DB4_02038533D7CA_.wvu.Rows" localSheetId="28" hidden="1">'210'!$154:$154</definedName>
    <definedName name="Z_CED32266_454C_4882_8DB4_02038533D7CA_.wvu.Rows" localSheetId="29" hidden="1">'210A'!$152:$152</definedName>
    <definedName name="Z_CED32266_454C_4882_8DB4_02038533D7CA_.wvu.Rows" localSheetId="32" hidden="1">'245'!$75:$75</definedName>
    <definedName name="Z_CED32266_454C_4882_8DB4_02038533D7CA_.wvu.Rows" localSheetId="11" hidden="1">'Sch 200 - p5'!#REF!,'Sch 200 - p5'!#REF!,'Sch 200 - p5'!#REF!,'Sch 200 - p5'!#REF!,'Sch 200 - p5'!#REF!,'Sch 200 - p5'!#REF!,'Sch 200 - p5'!#REF!,'Sch 200 - p5'!#REF!,'Sch 200 - p5'!#REF!,'Sch 200 - p5'!#REF!,'Sch 200 - p5'!#REF!,'Sch 200 - p5'!#REF!,'Sch 200 - p5'!#REF!,'Sch 200 - p5'!#REF!,'Sch 200 - p5'!#REF!</definedName>
    <definedName name="Z_EB5A193B_9693_4793_A7E2_BFF09C25801B_.wvu.Cols" localSheetId="48" hidden="1">'415 Instr.'!$D:$E</definedName>
    <definedName name="Z_EB5A193B_9693_4793_A7E2_BFF09C25801B_.wvu.Cols" localSheetId="68" hidden="1">'PTC Supplement'!$F:$P</definedName>
    <definedName name="Z_EB5A193B_9693_4793_A7E2_BFF09C25801B_.wvu.PrintArea" localSheetId="36" hidden="1">'330 Inst.'!$A$1:$I$77</definedName>
    <definedName name="Z_EB5A193B_9693_4793_A7E2_BFF09C25801B_.wvu.PrintArea" localSheetId="38" hidden="1">'332'!$A$1:$J$80</definedName>
    <definedName name="Z_EB5A193B_9693_4793_A7E2_BFF09C25801B_.wvu.PrintArea" localSheetId="41" hidden="1">'352A'!$A$1:$G$87</definedName>
    <definedName name="Z_EB5A193B_9693_4793_A7E2_BFF09C25801B_.wvu.PrintArea" localSheetId="47" hidden="1">'414 N&amp;R'!$A$1:$K$62</definedName>
    <definedName name="Z_EB5A193B_9693_4793_A7E2_BFF09C25801B_.wvu.PrintArea" localSheetId="50" hidden="1">'415 N&amp;R'!$A$1:$J$60</definedName>
    <definedName name="Z_EB5A193B_9693_4793_A7E2_BFF09C25801B_.wvu.PrintArea" localSheetId="58" hidden="1">'700'!$A$1:$L$71</definedName>
    <definedName name="Z_EB5A193B_9693_4793_A7E2_BFF09C25801B_.wvu.PrintArea" localSheetId="59" hidden="1">'702'!$A$1:$N$45</definedName>
    <definedName name="Z_EB5A193B_9693_4793_A7E2_BFF09C25801B_.wvu.PrintArea" localSheetId="3" hidden="1">Notice!$B$1:$B$56</definedName>
    <definedName name="Z_EB5A193B_9693_4793_A7E2_BFF09C25801B_.wvu.PrintArea" localSheetId="7" hidden="1">'Sch A&amp;B - p1'!$A$2:$C$57</definedName>
    <definedName name="Z_EB5A193B_9693_4793_A7E2_BFF09C25801B_.wvu.PrintArea" localSheetId="5" hidden="1">'Table of Contents &amp; Spec Notice'!$A$78:$C$116</definedName>
    <definedName name="Z_EB5A193B_9693_4793_A7E2_BFF09C25801B_.wvu.Rows" localSheetId="28" hidden="1">'210'!$154:$154</definedName>
    <definedName name="Z_EB5A193B_9693_4793_A7E2_BFF09C25801B_.wvu.Rows" localSheetId="29" hidden="1">'210A'!$152:$152</definedName>
    <definedName name="Z_EB5A193B_9693_4793_A7E2_BFF09C25801B_.wvu.Rows" localSheetId="32" hidden="1">'245'!$75:$75</definedName>
    <definedName name="Z_EB5A193B_9693_4793_A7E2_BFF09C25801B_.wvu.Rows" localSheetId="11" hidden="1">'Sch 200 - p5'!#REF!,'Sch 200 - p5'!#REF!,'Sch 200 - p5'!#REF!,'Sch 200 - p5'!#REF!,'Sch 200 - p5'!#REF!,'Sch 200 - p5'!#REF!,'Sch 200 - p5'!#REF!,'Sch 200 - p5'!#REF!,'Sch 200 - p5'!#REF!,'Sch 200 - p5'!#REF!,'Sch 200 - p5'!#REF!,'Sch 200 - p5'!#REF!,'Sch 200 - p5'!#REF!,'Sch 200 - p5'!#REF!,'Sch 200 - p5'!#REF!</definedName>
  </definedNames>
  <calcPr calcId="191029"/>
  <customWorkbookViews>
    <customWorkbookView name="RDMRZ - Personal View" guid="{CED32266-454C-4882-8DB4-02038533D7CA}" mergeInterval="0" personalView="1" maximized="1" xWindow="-1928" yWindow="-8" windowWidth="1936" windowHeight="1056" tabRatio="1000" activeSheetId="10"/>
    <customWorkbookView name="T6QCN - Personal View" guid="{785AB79B-FCC5-4328-97AE-CA0022E835E7}" mergeInterval="0" personalView="1" maximized="1" xWindow="-11" yWindow="-11" windowWidth="2582" windowHeight="1402" tabRatio="1000" activeSheetId="45"/>
    <customWorkbookView name="QZTRQ - Personal View" guid="{5A727A5D-BF44-4335-A246-11154DE1EF1F}" mergeInterval="0" personalView="1" maximized="1" xWindow="-11" yWindow="-11" windowWidth="2582" windowHeight="1402" tabRatio="1000" activeSheetId="49"/>
    <customWorkbookView name="Jenny Morton - Personal View" guid="{4199E9C9-F722-4E0F-954F-1B24567CBCA2}" mergeInterval="0" personalView="1" maximized="1" xWindow="-11" yWindow="-11" windowWidth="1942" windowHeight="1042" tabRatio="1000" activeSheetId="54"/>
    <customWorkbookView name="U22JH - Personal View" guid="{494A8C19-2F1C-4B6E-A878-D879D2D7079D}" mergeInterval="0" personalView="1" maximized="1" xWindow="-8" yWindow="-8" windowWidth="1936" windowHeight="1056" tabRatio="1000" activeSheetId="27"/>
    <customWorkbookView name="t6spzsa - Personal View" guid="{1074830C-1147-4CE3-BD9F-2572CEE59AEF}" mergeInterval="0" personalView="1" xWindow="101" yWindow="39" windowWidth="1733" windowHeight="978" tabRatio="1000" activeSheetId="19"/>
    <customWorkbookView name="H8F5C - Personal View" guid="{C0E4D60A-5D51-4D0A-8339-E19D67BA1FD7}" mergeInterval="0" personalView="1" maximized="1" xWindow="-18" yWindow="-18" windowWidth="3876" windowHeight="2076" tabRatio="1000" activeSheetId="50"/>
    <customWorkbookView name="D9V9F - Personal View" guid="{EB5A193B-9693-4793-A7E2-BFF09C25801B}" mergeInterval="0" personalView="1" xWindow="960" windowWidth="960" windowHeight="1040" tabRatio="1000"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1" i="50" l="1"/>
  <c r="G60" i="50"/>
  <c r="G26" i="81" l="1"/>
  <c r="E26" i="81"/>
  <c r="I24" i="81"/>
  <c r="I23" i="81"/>
  <c r="I22" i="81"/>
  <c r="I21" i="81"/>
  <c r="I20" i="81"/>
  <c r="I18" i="81"/>
  <c r="I17" i="81"/>
  <c r="I15" i="81"/>
  <c r="E16" i="80"/>
  <c r="G41" i="78"/>
  <c r="E41" i="78"/>
  <c r="E27" i="78"/>
  <c r="E19" i="78"/>
  <c r="K37" i="77"/>
  <c r="I37" i="77"/>
  <c r="G37" i="77"/>
  <c r="E37" i="77"/>
  <c r="K27" i="77"/>
  <c r="I27" i="77"/>
  <c r="G27" i="77"/>
  <c r="E27" i="77"/>
  <c r="K20" i="77"/>
  <c r="I20" i="77"/>
  <c r="G20" i="77"/>
  <c r="E20" i="77"/>
  <c r="E36" i="75"/>
  <c r="E39" i="75" s="1"/>
  <c r="E65" i="74"/>
  <c r="E55" i="74"/>
  <c r="E57" i="72"/>
  <c r="E58" i="72" s="1"/>
  <c r="G18" i="72"/>
  <c r="G21" i="72" s="1"/>
  <c r="E18" i="72"/>
  <c r="E21" i="72" s="1"/>
  <c r="I26" i="81" l="1"/>
  <c r="I29" i="77"/>
  <c r="K29" i="77"/>
  <c r="E29" i="77"/>
  <c r="G29" i="77"/>
  <c r="D72" i="18" l="1"/>
  <c r="D64" i="18"/>
  <c r="D63" i="18"/>
  <c r="D65" i="18" s="1"/>
  <c r="D59" i="18"/>
  <c r="D53" i="18"/>
  <c r="D52" i="18"/>
  <c r="D48" i="18"/>
  <c r="D42" i="18"/>
  <c r="D43" i="18" s="1"/>
  <c r="D55" i="18" l="1"/>
  <c r="I120" i="22"/>
  <c r="I119" i="22"/>
  <c r="I111" i="22"/>
  <c r="I106" i="22"/>
  <c r="I105" i="22"/>
  <c r="I100" i="22"/>
  <c r="I99" i="22"/>
  <c r="I98" i="22"/>
  <c r="I97" i="22"/>
  <c r="I92" i="22"/>
  <c r="I91" i="22"/>
  <c r="I86" i="22"/>
  <c r="I85" i="22"/>
  <c r="I84" i="22"/>
  <c r="I83" i="22"/>
  <c r="E52" i="59" l="1"/>
  <c r="E67" i="59" s="1"/>
  <c r="D52" i="59"/>
  <c r="D67" i="59" s="1"/>
  <c r="C52" i="59"/>
  <c r="C67" i="59" s="1"/>
  <c r="H67" i="52" l="1"/>
  <c r="H68" i="52" s="1"/>
  <c r="G67" i="52"/>
  <c r="G68" i="52" s="1"/>
  <c r="F67" i="52"/>
  <c r="E67" i="52"/>
  <c r="J65" i="52"/>
  <c r="J64" i="52"/>
  <c r="J58" i="52"/>
  <c r="J67" i="52" s="1"/>
  <c r="F56" i="52"/>
  <c r="F68" i="52" s="1"/>
  <c r="E56" i="52"/>
  <c r="E68" i="52" s="1"/>
  <c r="J46" i="52"/>
  <c r="J45" i="52"/>
  <c r="J56" i="52" l="1"/>
  <c r="J68" i="52" s="1"/>
  <c r="N14" i="31"/>
  <c r="L14" i="31"/>
  <c r="K14" i="31"/>
  <c r="G14" i="31"/>
  <c r="E14" i="31"/>
  <c r="D14" i="31"/>
  <c r="G41" i="68" l="1"/>
  <c r="A41" i="68"/>
  <c r="G35" i="68"/>
  <c r="G36" i="68" s="1"/>
  <c r="G37" i="68" s="1"/>
  <c r="G38" i="68" s="1"/>
  <c r="A35" i="68"/>
  <c r="A36" i="68" s="1"/>
  <c r="A37" i="68" s="1"/>
  <c r="A38" i="68" s="1"/>
  <c r="G23" i="68"/>
  <c r="G24" i="68" s="1"/>
  <c r="G25" i="68" s="1"/>
  <c r="G26" i="68" s="1"/>
  <c r="G27" i="68" s="1"/>
  <c r="G28" i="68" s="1"/>
  <c r="G29" i="68" s="1"/>
  <c r="G30" i="68" s="1"/>
  <c r="G31" i="68" s="1"/>
  <c r="G32" i="68" s="1"/>
  <c r="A23" i="68"/>
  <c r="A24" i="68" s="1"/>
  <c r="A25" i="68" s="1"/>
  <c r="A26" i="68" s="1"/>
  <c r="A27" i="68" s="1"/>
  <c r="A28" i="68" s="1"/>
  <c r="A29" i="68" s="1"/>
  <c r="A30" i="68" s="1"/>
  <c r="A31" i="68" s="1"/>
  <c r="A32" i="68" s="1"/>
  <c r="G11" i="68"/>
  <c r="G12" i="68" s="1"/>
  <c r="G13" i="68" s="1"/>
  <c r="G14" i="68" s="1"/>
  <c r="G15" i="68" s="1"/>
  <c r="G16" i="68" s="1"/>
  <c r="G17" i="68" s="1"/>
  <c r="G18" i="68" s="1"/>
  <c r="G19" i="68" s="1"/>
  <c r="A11" i="68"/>
  <c r="A12" i="68" s="1"/>
  <c r="A13" i="68" s="1"/>
  <c r="A14" i="68" s="1"/>
  <c r="A15" i="68" s="1"/>
  <c r="A16" i="68" s="1"/>
  <c r="A17" i="68" s="1"/>
  <c r="A18" i="68" s="1"/>
  <c r="I150" i="54" l="1"/>
  <c r="H150" i="54"/>
  <c r="G150" i="54"/>
  <c r="I118" i="54"/>
  <c r="H118" i="54"/>
  <c r="G118" i="54"/>
  <c r="H319" i="54"/>
  <c r="J319" i="54" s="1"/>
  <c r="H277" i="54"/>
  <c r="J277" i="54" s="1"/>
  <c r="L277" i="54" s="1"/>
  <c r="H258" i="54"/>
  <c r="G258" i="54"/>
  <c r="H229" i="54"/>
  <c r="G229" i="54"/>
  <c r="I206" i="54"/>
  <c r="H206" i="54"/>
  <c r="G206" i="54"/>
  <c r="I170" i="54"/>
  <c r="H170" i="54"/>
  <c r="G170" i="54"/>
  <c r="J318" i="54"/>
  <c r="L318" i="54" s="1"/>
  <c r="J309" i="54"/>
  <c r="J308" i="54"/>
  <c r="L308" i="54" s="1"/>
  <c r="J307" i="54"/>
  <c r="L307" i="54" s="1"/>
  <c r="J304" i="54"/>
  <c r="L304" i="54" s="1"/>
  <c r="J303" i="54"/>
  <c r="L303" i="54" s="1"/>
  <c r="J269" i="54"/>
  <c r="L269" i="54" s="1"/>
  <c r="J267" i="54"/>
  <c r="L267" i="54" s="1"/>
  <c r="J232" i="54"/>
  <c r="L232" i="54" s="1"/>
  <c r="J231" i="54"/>
  <c r="J210" i="54"/>
  <c r="L210" i="54" s="1"/>
  <c r="J200" i="54"/>
  <c r="L200" i="54" s="1"/>
  <c r="J179" i="54"/>
  <c r="L179" i="54" s="1"/>
  <c r="J177" i="54"/>
  <c r="L177" i="54" s="1"/>
  <c r="J174" i="54"/>
  <c r="L174" i="54" s="1"/>
  <c r="J153" i="54"/>
  <c r="L153" i="54" s="1"/>
  <c r="J152" i="54"/>
  <c r="L152" i="54" s="1"/>
  <c r="J133" i="54"/>
  <c r="L133" i="54" s="1"/>
  <c r="J122" i="54"/>
  <c r="L122" i="54" s="1"/>
  <c r="J16" i="54"/>
  <c r="L16" i="54" s="1"/>
  <c r="J37" i="54"/>
  <c r="L37" i="54" s="1"/>
  <c r="J43" i="54"/>
  <c r="L43" i="54" s="1"/>
  <c r="J42" i="54"/>
  <c r="J41" i="54"/>
  <c r="L41" i="54" s="1"/>
  <c r="J58" i="54"/>
  <c r="L58" i="54" s="1"/>
  <c r="J59" i="54"/>
  <c r="L59" i="54" s="1"/>
  <c r="J62" i="54"/>
  <c r="L62" i="54" s="1"/>
  <c r="J64" i="54"/>
  <c r="L64" i="54" s="1"/>
  <c r="J66" i="54"/>
  <c r="L66" i="54" s="1"/>
  <c r="J75" i="54"/>
  <c r="L75" i="54" s="1"/>
  <c r="J105" i="54"/>
  <c r="L105" i="54" s="1"/>
  <c r="G299" i="54" l="1"/>
  <c r="J229" i="54"/>
  <c r="L229" i="54" s="1"/>
  <c r="H207" i="54"/>
  <c r="I207" i="54"/>
  <c r="I320" i="54" s="1"/>
  <c r="H299" i="54"/>
  <c r="J170" i="54"/>
  <c r="L170" i="54" s="1"/>
  <c r="J150" i="54"/>
  <c r="L150" i="54" s="1"/>
  <c r="G207" i="54"/>
  <c r="J118" i="54"/>
  <c r="J258" i="54"/>
  <c r="L258" i="54" s="1"/>
  <c r="J206" i="54"/>
  <c r="L206" i="54" s="1"/>
  <c r="L319" i="54"/>
  <c r="L309" i="54"/>
  <c r="L231" i="54"/>
  <c r="L42" i="54"/>
  <c r="G320" i="54" l="1"/>
  <c r="H320" i="54"/>
  <c r="J299" i="54"/>
  <c r="L299" i="54" s="1"/>
  <c r="J207" i="54"/>
  <c r="L207" i="54" s="1"/>
  <c r="L118" i="54"/>
  <c r="J320" i="54" l="1"/>
  <c r="L320" i="54" s="1"/>
  <c r="R24" i="12" l="1"/>
  <c r="L244" i="38" l="1"/>
  <c r="L239" i="38"/>
  <c r="L220" i="38"/>
  <c r="L219" i="38"/>
  <c r="L216" i="38"/>
  <c r="L212" i="38"/>
  <c r="L208" i="38"/>
  <c r="L163" i="38"/>
  <c r="L162" i="38"/>
  <c r="L155" i="38"/>
  <c r="J162" i="38"/>
  <c r="J163" i="38" s="1"/>
  <c r="L107" i="38"/>
  <c r="L88" i="38"/>
  <c r="L42" i="38"/>
  <c r="L24" i="38"/>
  <c r="L21" i="38"/>
  <c r="L15" i="38"/>
  <c r="L13" i="38"/>
  <c r="M45" i="16" l="1"/>
  <c r="L45" i="16"/>
  <c r="J45" i="16"/>
  <c r="G119" i="9" l="1"/>
  <c r="G118" i="9"/>
  <c r="G97" i="9"/>
  <c r="F119" i="9"/>
  <c r="F97" i="9"/>
  <c r="G90" i="9"/>
  <c r="F90" i="9"/>
  <c r="G83" i="9"/>
  <c r="F83" i="9"/>
  <c r="E67" i="9"/>
  <c r="D67" i="9"/>
  <c r="E56" i="9"/>
  <c r="D56" i="9"/>
  <c r="F39" i="9"/>
  <c r="E33" i="9"/>
  <c r="E38" i="9" s="1"/>
  <c r="E40" i="9" s="1"/>
  <c r="F29" i="9"/>
  <c r="F28" i="9"/>
  <c r="F26" i="9"/>
  <c r="D33" i="9"/>
  <c r="E57" i="9" l="1"/>
  <c r="E68" i="9" s="1"/>
  <c r="G122" i="9"/>
  <c r="F98" i="9"/>
  <c r="F104" i="9" s="1"/>
  <c r="F111" i="9" s="1"/>
  <c r="F113" i="9" s="1"/>
  <c r="G98" i="9"/>
  <c r="G104" i="9" s="1"/>
  <c r="G111" i="9" s="1"/>
  <c r="G113" i="9" s="1"/>
  <c r="F118" i="9"/>
  <c r="F122" i="9" s="1"/>
  <c r="F33" i="9"/>
  <c r="D38" i="9"/>
  <c r="F23" i="9"/>
  <c r="R29" i="12" l="1"/>
  <c r="R34" i="9"/>
  <c r="P34" i="9"/>
  <c r="D40" i="9"/>
  <c r="F38" i="9"/>
  <c r="R39" i="9" s="1"/>
  <c r="P39" i="9" l="1"/>
  <c r="F40" i="9"/>
  <c r="D57" i="9"/>
  <c r="D68" i="9" s="1"/>
  <c r="F65" i="55" l="1"/>
  <c r="G65" i="55"/>
  <c r="H65" i="55"/>
  <c r="J65" i="55"/>
  <c r="K65" i="55"/>
  <c r="E65" i="55"/>
  <c r="G19" i="33" l="1"/>
  <c r="G20" i="33" s="1"/>
  <c r="H19" i="11"/>
  <c r="E38" i="12" l="1"/>
  <c r="E39" i="12" s="1"/>
  <c r="D30" i="11"/>
  <c r="D32" i="11" s="1"/>
  <c r="E40" i="12" l="1"/>
  <c r="E44" i="12" s="1"/>
  <c r="R47" i="12" s="1"/>
  <c r="R43" i="12"/>
  <c r="G51" i="33"/>
  <c r="G50" i="33"/>
  <c r="G49" i="33"/>
  <c r="G48" i="33"/>
  <c r="G47" i="33"/>
  <c r="K48" i="41" l="1"/>
  <c r="J48" i="41"/>
  <c r="K79" i="40"/>
  <c r="J79" i="40"/>
  <c r="I79" i="40"/>
  <c r="H79" i="40"/>
  <c r="G79" i="40"/>
  <c r="F79" i="40"/>
  <c r="E79" i="40"/>
  <c r="R83" i="9" l="1"/>
  <c r="P83" i="9"/>
  <c r="R66" i="9"/>
  <c r="P66" i="9"/>
  <c r="R65" i="9"/>
  <c r="P65" i="9"/>
  <c r="R56" i="9"/>
  <c r="R55" i="9"/>
  <c r="P56" i="9"/>
  <c r="P55" i="9"/>
  <c r="R42" i="9"/>
  <c r="R41" i="9"/>
  <c r="P41" i="9"/>
  <c r="I45" i="41" l="1"/>
  <c r="I48" i="41" s="1"/>
  <c r="H45" i="41"/>
  <c r="H48" i="41" s="1"/>
  <c r="G45" i="41"/>
  <c r="G48" i="41" s="1"/>
  <c r="E45" i="41"/>
  <c r="E48" i="41" s="1"/>
  <c r="J38" i="40"/>
  <c r="I38" i="40"/>
  <c r="H38" i="40"/>
  <c r="G38" i="40"/>
  <c r="F38" i="40"/>
  <c r="E91" i="64" l="1"/>
  <c r="B58" i="54"/>
  <c r="B59" i="54" s="1"/>
  <c r="B60" i="54" s="1"/>
  <c r="B61" i="54" s="1"/>
  <c r="B62" i="54" s="1"/>
  <c r="B63" i="54" s="1"/>
  <c r="B64" i="54" s="1"/>
  <c r="B65" i="54" s="1"/>
  <c r="B66" i="54" s="1"/>
  <c r="B67" i="54" s="1"/>
  <c r="B68" i="54" s="1"/>
  <c r="M58" i="54"/>
  <c r="M59" i="54" s="1"/>
  <c r="M60" i="54" s="1"/>
  <c r="M61" i="54" s="1"/>
  <c r="M62" i="54" s="1"/>
  <c r="M63" i="54" s="1"/>
  <c r="M64" i="54" s="1"/>
  <c r="M65" i="54" s="1"/>
  <c r="M66" i="54" s="1"/>
  <c r="M67" i="54" s="1"/>
  <c r="M68" i="54" s="1"/>
  <c r="B70" i="54"/>
  <c r="B71" i="54" s="1"/>
  <c r="B72" i="54" s="1"/>
  <c r="B73" i="54" s="1"/>
  <c r="B74" i="54" s="1"/>
  <c r="B75" i="54" s="1"/>
  <c r="B76" i="54" s="1"/>
  <c r="B77" i="54" s="1"/>
  <c r="B78" i="54" s="1"/>
  <c r="B79" i="54" s="1"/>
  <c r="B80" i="54" s="1"/>
  <c r="B81" i="54" s="1"/>
  <c r="B82" i="54" s="1"/>
  <c r="B83" i="54" s="1"/>
  <c r="B84" i="54" s="1"/>
  <c r="B85" i="54" s="1"/>
  <c r="B86" i="54" s="1"/>
  <c r="B87" i="54" s="1"/>
  <c r="B88" i="54" s="1"/>
  <c r="B89" i="54" s="1"/>
  <c r="M70" i="54"/>
  <c r="M71" i="54" s="1"/>
  <c r="M72" i="54" s="1"/>
  <c r="M73" i="54" s="1"/>
  <c r="M74" i="54" s="1"/>
  <c r="M75" i="54" s="1"/>
  <c r="M76" i="54" s="1"/>
  <c r="M77" i="54" s="1"/>
  <c r="M78" i="54" s="1"/>
  <c r="M79" i="54" s="1"/>
  <c r="M80" i="54" s="1"/>
  <c r="M81" i="54" s="1"/>
  <c r="M82" i="54" s="1"/>
  <c r="M83" i="54" s="1"/>
  <c r="M84" i="54" s="1"/>
  <c r="M85" i="54" s="1"/>
  <c r="M86" i="54" s="1"/>
  <c r="M87" i="54" s="1"/>
  <c r="M88" i="54" s="1"/>
  <c r="M89" i="54" s="1"/>
  <c r="B102" i="54"/>
  <c r="B103" i="54" s="1"/>
  <c r="B104" i="54" s="1"/>
  <c r="B105" i="54" s="1"/>
  <c r="B106" i="54" s="1"/>
  <c r="B107" i="54" s="1"/>
  <c r="B108" i="54" s="1"/>
  <c r="B109" i="54" s="1"/>
  <c r="B110" i="54" s="1"/>
  <c r="B111" i="54" s="1"/>
  <c r="B112" i="54" s="1"/>
  <c r="B113" i="54" s="1"/>
  <c r="B114" i="54" s="1"/>
  <c r="B115" i="54" s="1"/>
  <c r="B116" i="54" s="1"/>
  <c r="B117" i="54" s="1"/>
  <c r="B118" i="54" s="1"/>
  <c r="M102" i="54"/>
  <c r="M103" i="54" s="1"/>
  <c r="M104" i="54" s="1"/>
  <c r="M105" i="54" s="1"/>
  <c r="M106" i="54" s="1"/>
  <c r="M107" i="54" s="1"/>
  <c r="M108" i="54" s="1"/>
  <c r="M109" i="54" s="1"/>
  <c r="M110" i="54" s="1"/>
  <c r="M111" i="54" s="1"/>
  <c r="M112" i="54" s="1"/>
  <c r="M113" i="54" s="1"/>
  <c r="M114" i="54" s="1"/>
  <c r="M115" i="54" s="1"/>
  <c r="M116" i="54" s="1"/>
  <c r="M117" i="54" s="1"/>
  <c r="M118" i="54" s="1"/>
  <c r="B122" i="54"/>
  <c r="B123" i="54" s="1"/>
  <c r="B124" i="54" s="1"/>
  <c r="B125" i="54" s="1"/>
  <c r="B126" i="54" s="1"/>
  <c r="B127" i="54" s="1"/>
  <c r="B128" i="54" s="1"/>
  <c r="B129" i="54" s="1"/>
  <c r="B130" i="54" s="1"/>
  <c r="B131" i="54" s="1"/>
  <c r="B132" i="54" s="1"/>
  <c r="B133" i="54" s="1"/>
  <c r="B134" i="54" s="1"/>
  <c r="B135" i="54" s="1"/>
  <c r="B136" i="54" s="1"/>
  <c r="M122" i="54"/>
  <c r="M123" i="54" s="1"/>
  <c r="M124" i="54" s="1"/>
  <c r="M125" i="54" s="1"/>
  <c r="M126" i="54" s="1"/>
  <c r="M127" i="54" s="1"/>
  <c r="M128" i="54" s="1"/>
  <c r="M129" i="54" s="1"/>
  <c r="M130" i="54" s="1"/>
  <c r="M131" i="54" s="1"/>
  <c r="M132" i="54" s="1"/>
  <c r="M133" i="54" s="1"/>
  <c r="M134" i="54" s="1"/>
  <c r="M135" i="54" s="1"/>
  <c r="M136" i="54" s="1"/>
  <c r="B149" i="54"/>
  <c r="B150" i="54" s="1"/>
  <c r="M149" i="54"/>
  <c r="M150" i="54" s="1"/>
  <c r="B153" i="54"/>
  <c r="B154" i="54" s="1"/>
  <c r="B155" i="54" s="1"/>
  <c r="B156" i="54" s="1"/>
  <c r="B157" i="54" s="1"/>
  <c r="B158" i="54" s="1"/>
  <c r="B159" i="54" s="1"/>
  <c r="B160" i="54" s="1"/>
  <c r="B161" i="54" s="1"/>
  <c r="B162" i="54" s="1"/>
  <c r="B163" i="54" s="1"/>
  <c r="B164" i="54" s="1"/>
  <c r="B165" i="54" s="1"/>
  <c r="B166" i="54" s="1"/>
  <c r="B167" i="54" s="1"/>
  <c r="B168" i="54" s="1"/>
  <c r="B169" i="54" s="1"/>
  <c r="B170" i="54" s="1"/>
  <c r="M153" i="54"/>
  <c r="M154" i="54" s="1"/>
  <c r="M155" i="54" s="1"/>
  <c r="M156" i="54" s="1"/>
  <c r="M157" i="54" s="1"/>
  <c r="M158" i="54" s="1"/>
  <c r="M159" i="54" s="1"/>
  <c r="M160" i="54" s="1"/>
  <c r="M161" i="54" s="1"/>
  <c r="M162" i="54" s="1"/>
  <c r="M163" i="54" s="1"/>
  <c r="M164" i="54" s="1"/>
  <c r="M165" i="54" s="1"/>
  <c r="M166" i="54" s="1"/>
  <c r="M167" i="54" s="1"/>
  <c r="M168" i="54" s="1"/>
  <c r="M169" i="54" s="1"/>
  <c r="M170" i="54" s="1"/>
  <c r="B175" i="54"/>
  <c r="B176" i="54" s="1"/>
  <c r="B177" i="54" s="1"/>
  <c r="B178" i="54" s="1"/>
  <c r="B179" i="54" s="1"/>
  <c r="B180" i="54" s="1"/>
  <c r="B181" i="54" s="1"/>
  <c r="B182" i="54" s="1"/>
  <c r="B183" i="54" s="1"/>
  <c r="B184" i="54" s="1"/>
  <c r="M175" i="54"/>
  <c r="M176" i="54" s="1"/>
  <c r="M177" i="54" s="1"/>
  <c r="M178" i="54" s="1"/>
  <c r="M179" i="54" s="1"/>
  <c r="M180" i="54" s="1"/>
  <c r="M181" i="54" s="1"/>
  <c r="M182" i="54" s="1"/>
  <c r="M183" i="54" s="1"/>
  <c r="M184" i="54" s="1"/>
  <c r="B197" i="54"/>
  <c r="B198" i="54" s="1"/>
  <c r="B199" i="54" s="1"/>
  <c r="B200" i="54" s="1"/>
  <c r="B201" i="54" s="1"/>
  <c r="B202" i="54" s="1"/>
  <c r="B203" i="54" s="1"/>
  <c r="B204" i="54" s="1"/>
  <c r="B205" i="54" s="1"/>
  <c r="B206" i="54" s="1"/>
  <c r="B207" i="54" s="1"/>
  <c r="M197" i="54"/>
  <c r="M198" i="54" s="1"/>
  <c r="M199" i="54" s="1"/>
  <c r="M200" i="54" s="1"/>
  <c r="M201" i="54" s="1"/>
  <c r="M202" i="54" s="1"/>
  <c r="M203" i="54" s="1"/>
  <c r="M204" i="54" s="1"/>
  <c r="M205" i="54" s="1"/>
  <c r="M206" i="54" s="1"/>
  <c r="M207" i="54" s="1"/>
  <c r="B211" i="54"/>
  <c r="B212" i="54" s="1"/>
  <c r="B213" i="54" s="1"/>
  <c r="B214" i="54" s="1"/>
  <c r="B215" i="54" s="1"/>
  <c r="B216" i="54" s="1"/>
  <c r="B217" i="54" s="1"/>
  <c r="B218" i="54" s="1"/>
  <c r="B219" i="54" s="1"/>
  <c r="M211" i="54"/>
  <c r="M212" i="54" s="1"/>
  <c r="M213" i="54" s="1"/>
  <c r="M214" i="54" s="1"/>
  <c r="M215" i="54" s="1"/>
  <c r="M216" i="54" s="1"/>
  <c r="M217" i="54" s="1"/>
  <c r="M218" i="54" s="1"/>
  <c r="M219" i="54" s="1"/>
  <c r="B222" i="54"/>
  <c r="B223" i="54" s="1"/>
  <c r="B224" i="54" s="1"/>
  <c r="B225" i="54" s="1"/>
  <c r="B226" i="54" s="1"/>
  <c r="B227" i="54" s="1"/>
  <c r="B228" i="54" s="1"/>
  <c r="B229" i="54" s="1"/>
  <c r="M222" i="54"/>
  <c r="M223" i="54" s="1"/>
  <c r="M224" i="54" s="1"/>
  <c r="M225" i="54" s="1"/>
  <c r="M226" i="54" s="1"/>
  <c r="M227" i="54" s="1"/>
  <c r="M228" i="54" s="1"/>
  <c r="M229" i="54" s="1"/>
  <c r="B232" i="54"/>
  <c r="M232" i="54"/>
  <c r="B245" i="54"/>
  <c r="B246" i="54" s="1"/>
  <c r="B247" i="54" s="1"/>
  <c r="M245" i="54"/>
  <c r="M246" i="54" s="1"/>
  <c r="M247" i="54" s="1"/>
  <c r="B251" i="54"/>
  <c r="B252" i="54" s="1"/>
  <c r="B253" i="54" s="1"/>
  <c r="B254" i="54" s="1"/>
  <c r="B255" i="54" s="1"/>
  <c r="B256" i="54" s="1"/>
  <c r="B257" i="54" s="1"/>
  <c r="B258" i="54" s="1"/>
  <c r="M251" i="54"/>
  <c r="M252" i="54" s="1"/>
  <c r="M253" i="54" s="1"/>
  <c r="M254" i="54" s="1"/>
  <c r="M255" i="54" s="1"/>
  <c r="M256" i="54" s="1"/>
  <c r="M257" i="54" s="1"/>
  <c r="M258" i="54" s="1"/>
  <c r="B261" i="54"/>
  <c r="B262" i="54" s="1"/>
  <c r="B263" i="54" s="1"/>
  <c r="B264" i="54" s="1"/>
  <c r="B265" i="54" s="1"/>
  <c r="M261" i="54"/>
  <c r="M262" i="54" s="1"/>
  <c r="M263" i="54" s="1"/>
  <c r="M264" i="54" s="1"/>
  <c r="M265" i="54" s="1"/>
  <c r="B268" i="54"/>
  <c r="B269" i="54" s="1"/>
  <c r="B270" i="54" s="1"/>
  <c r="B271" i="54" s="1"/>
  <c r="B272" i="54" s="1"/>
  <c r="B273" i="54" s="1"/>
  <c r="B274" i="54" s="1"/>
  <c r="B275" i="54" s="1"/>
  <c r="B276" i="54" s="1"/>
  <c r="B277" i="54" s="1"/>
  <c r="M268" i="54"/>
  <c r="M269" i="54" s="1"/>
  <c r="M270" i="54" s="1"/>
  <c r="M271" i="54" s="1"/>
  <c r="M272" i="54" s="1"/>
  <c r="M273" i="54" s="1"/>
  <c r="M274" i="54" s="1"/>
  <c r="M275" i="54" s="1"/>
  <c r="M276" i="54" s="1"/>
  <c r="M277" i="54" s="1"/>
  <c r="B290" i="54"/>
  <c r="B291" i="54" s="1"/>
  <c r="B292" i="54" s="1"/>
  <c r="B293" i="54" s="1"/>
  <c r="B294" i="54" s="1"/>
  <c r="B295" i="54" s="1"/>
  <c r="B296" i="54" s="1"/>
  <c r="B297" i="54" s="1"/>
  <c r="B298" i="54" s="1"/>
  <c r="B299" i="54" s="1"/>
  <c r="M290" i="54"/>
  <c r="M291" i="54" s="1"/>
  <c r="M292" i="54" s="1"/>
  <c r="M293" i="54" s="1"/>
  <c r="M294" i="54" s="1"/>
  <c r="M295" i="54" s="1"/>
  <c r="M296" i="54" s="1"/>
  <c r="M297" i="54" s="1"/>
  <c r="M298" i="54" s="1"/>
  <c r="M299" i="54" s="1"/>
  <c r="B302" i="54"/>
  <c r="B303" i="54" s="1"/>
  <c r="B304" i="54" s="1"/>
  <c r="B305" i="54" s="1"/>
  <c r="B306" i="54" s="1"/>
  <c r="B307" i="54" s="1"/>
  <c r="B308" i="54" s="1"/>
  <c r="B309" i="54" s="1"/>
  <c r="B310" i="54" s="1"/>
  <c r="B311" i="54" s="1"/>
  <c r="B312" i="54" s="1"/>
  <c r="B313" i="54" s="1"/>
  <c r="B314" i="54" s="1"/>
  <c r="B315" i="54" s="1"/>
  <c r="B316" i="54" s="1"/>
  <c r="B317" i="54" s="1"/>
  <c r="B318" i="54" s="1"/>
  <c r="B319" i="54" s="1"/>
  <c r="B320" i="54" s="1"/>
  <c r="M302" i="54"/>
  <c r="M303" i="54" s="1"/>
  <c r="M304" i="54" s="1"/>
  <c r="M305" i="54" s="1"/>
  <c r="M306" i="54" s="1"/>
  <c r="M307" i="54" s="1"/>
  <c r="M308" i="54" s="1"/>
  <c r="M309" i="54" s="1"/>
  <c r="M310" i="54" s="1"/>
  <c r="M311" i="54" s="1"/>
  <c r="M312" i="54" s="1"/>
  <c r="M313" i="54" s="1"/>
  <c r="M314" i="54" s="1"/>
  <c r="M315" i="54" s="1"/>
  <c r="M316" i="54" s="1"/>
  <c r="M317" i="54" s="1"/>
  <c r="M318" i="54" s="1"/>
  <c r="M319" i="54" s="1"/>
  <c r="M320" i="54" s="1"/>
  <c r="C26" i="53"/>
  <c r="C27" i="53" s="1"/>
  <c r="C28" i="53" s="1"/>
  <c r="C29" i="53" s="1"/>
  <c r="C30" i="53" s="1"/>
  <c r="C31" i="53" s="1"/>
  <c r="C35" i="53"/>
  <c r="C36" i="53" s="1"/>
  <c r="C37" i="53" s="1"/>
  <c r="C38" i="53" s="1"/>
  <c r="C40" i="53"/>
  <c r="C41" i="53" s="1"/>
  <c r="C42" i="53" s="1"/>
  <c r="C43" i="53" s="1"/>
  <c r="C44" i="53" s="1"/>
  <c r="C56" i="53"/>
  <c r="C57" i="53" s="1"/>
  <c r="C58" i="53" s="1"/>
  <c r="C59" i="53" s="1"/>
  <c r="C60" i="53" s="1"/>
  <c r="C61" i="53" s="1"/>
  <c r="C62" i="53" s="1"/>
  <c r="C28" i="52"/>
  <c r="C29" i="52" s="1"/>
  <c r="C30" i="52" s="1"/>
  <c r="C31" i="52" s="1"/>
  <c r="C32" i="52" s="1"/>
  <c r="C33" i="52" s="1"/>
  <c r="C37" i="52"/>
  <c r="C38" i="52" s="1"/>
  <c r="C39" i="52" s="1"/>
  <c r="C40" i="52" s="1"/>
  <c r="C42" i="52"/>
  <c r="C43" i="52" s="1"/>
  <c r="C44" i="52" s="1"/>
  <c r="C45" i="52" s="1"/>
  <c r="C46" i="52" s="1"/>
  <c r="C59" i="52"/>
  <c r="C60" i="52"/>
  <c r="C61" i="52" s="1"/>
  <c r="C62" i="52" s="1"/>
  <c r="C63" i="52" s="1"/>
  <c r="C64" i="52" s="1"/>
  <c r="C65" i="52" s="1"/>
  <c r="B37" i="51"/>
  <c r="B38" i="51" s="1"/>
  <c r="B39" i="51" s="1"/>
  <c r="B40" i="51" s="1"/>
  <c r="B41" i="51" s="1"/>
  <c r="B42" i="51" s="1"/>
  <c r="B46" i="51"/>
  <c r="B47" i="51" s="1"/>
  <c r="B48" i="51" s="1"/>
  <c r="B49" i="51" s="1"/>
  <c r="B51" i="51"/>
  <c r="B52" i="51" s="1"/>
  <c r="B53" i="51" s="1"/>
  <c r="B54" i="51" s="1"/>
  <c r="B55" i="51" s="1"/>
  <c r="B68" i="51"/>
  <c r="B69" i="51" s="1"/>
  <c r="B70" i="51" s="1"/>
  <c r="B71" i="51" s="1"/>
  <c r="B72" i="51" s="1"/>
  <c r="B73" i="51" s="1"/>
  <c r="B74" i="51" s="1"/>
  <c r="C12" i="50"/>
  <c r="C13" i="50" s="1"/>
  <c r="C14" i="50" s="1"/>
  <c r="C15" i="50" s="1"/>
  <c r="C16" i="50" s="1"/>
  <c r="C17" i="50" s="1"/>
  <c r="C21" i="50"/>
  <c r="C22" i="50" s="1"/>
  <c r="C23" i="50" s="1"/>
  <c r="C24" i="50" s="1"/>
  <c r="C26" i="50"/>
  <c r="C27" i="50" s="1"/>
  <c r="C28" i="50" s="1"/>
  <c r="C29" i="50" s="1"/>
  <c r="C30" i="50" s="1"/>
  <c r="C41" i="50"/>
  <c r="C42" i="50" s="1"/>
  <c r="C43" i="50" s="1"/>
  <c r="C44" i="50" s="1"/>
  <c r="C45" i="50" s="1"/>
  <c r="C46" i="50" s="1"/>
  <c r="C47" i="50" s="1"/>
  <c r="A204" i="38"/>
  <c r="A205" i="38" s="1"/>
  <c r="A206" i="38" s="1"/>
  <c r="A207" i="38" s="1"/>
  <c r="A208" i="38" s="1"/>
  <c r="H204" i="38"/>
  <c r="H205" i="38" s="1"/>
  <c r="H206" i="38" s="1"/>
  <c r="H207" i="38" s="1"/>
  <c r="H208" i="38" s="1"/>
  <c r="A211" i="38"/>
  <c r="A212" i="38" s="1"/>
  <c r="H211" i="38"/>
  <c r="H212" i="38" s="1"/>
  <c r="A215" i="38"/>
  <c r="A216" i="38" s="1"/>
  <c r="A217" i="38" s="1"/>
  <c r="A218" i="38" s="1"/>
  <c r="A219" i="38" s="1"/>
  <c r="A220" i="38" s="1"/>
  <c r="H215" i="38"/>
  <c r="H216" i="38" s="1"/>
  <c r="H217" i="38" s="1"/>
  <c r="H218" i="38" s="1"/>
  <c r="H219" i="38" s="1"/>
  <c r="H220" i="38" s="1"/>
  <c r="A223" i="38"/>
  <c r="A224" i="38" s="1"/>
  <c r="H223" i="38"/>
  <c r="H224" i="38" s="1"/>
  <c r="A227" i="38"/>
  <c r="H227" i="38"/>
  <c r="A230" i="38"/>
  <c r="A231" i="38" s="1"/>
  <c r="A232" i="38" s="1"/>
  <c r="H230" i="38"/>
  <c r="H231" i="38" s="1"/>
  <c r="H232" i="38" s="1"/>
  <c r="A237" i="38"/>
  <c r="A238" i="38" s="1"/>
  <c r="A239" i="38" s="1"/>
  <c r="H237" i="38"/>
  <c r="H238" i="38" s="1"/>
  <c r="H239" i="38" s="1"/>
  <c r="A242" i="38"/>
  <c r="A243" i="38" s="1"/>
  <c r="A244" i="38" s="1"/>
  <c r="A245" i="38" s="1"/>
  <c r="H242" i="38"/>
  <c r="H243" i="38" s="1"/>
  <c r="H244" i="38" s="1"/>
  <c r="H245" i="38" s="1"/>
  <c r="A23" i="27"/>
  <c r="A24" i="27" s="1"/>
  <c r="A25" i="27" s="1"/>
  <c r="A26" i="27" s="1"/>
  <c r="H23" i="27"/>
  <c r="H24" i="27" s="1"/>
  <c r="H25" i="27" s="1"/>
  <c r="H26" i="27" s="1"/>
  <c r="C24" i="27"/>
  <c r="A31" i="27"/>
  <c r="A32" i="27" s="1"/>
  <c r="A33" i="27" s="1"/>
  <c r="A34" i="27" s="1"/>
  <c r="A35" i="27" s="1"/>
  <c r="A36" i="27" s="1"/>
  <c r="A37" i="27" s="1"/>
  <c r="A38" i="27" s="1"/>
  <c r="A39" i="27" s="1"/>
  <c r="A40" i="27" s="1"/>
  <c r="A41" i="27" s="1"/>
  <c r="A42" i="27" s="1"/>
  <c r="A43" i="27" s="1"/>
  <c r="A44" i="27" s="1"/>
  <c r="A45" i="27" s="1"/>
  <c r="A46" i="27" s="1"/>
  <c r="A47" i="27" s="1"/>
  <c r="A48" i="27" s="1"/>
  <c r="A49" i="27" s="1"/>
  <c r="H31" i="27"/>
  <c r="H32" i="27" s="1"/>
  <c r="H33" i="27" s="1"/>
  <c r="H34" i="27" s="1"/>
  <c r="H35" i="27" s="1"/>
  <c r="H36" i="27" s="1"/>
  <c r="H37" i="27" s="1"/>
  <c r="H38" i="27" s="1"/>
  <c r="H39" i="27" s="1"/>
  <c r="H40" i="27" s="1"/>
  <c r="H41" i="27" s="1"/>
  <c r="H42" i="27" s="1"/>
  <c r="H43" i="27" s="1"/>
  <c r="H44" i="27" s="1"/>
  <c r="H45" i="27" s="1"/>
  <c r="H46" i="27" s="1"/>
  <c r="H47" i="27" s="1"/>
  <c r="H48" i="27" s="1"/>
  <c r="H49" i="27" s="1"/>
  <c r="B55" i="26"/>
  <c r="B56" i="26" s="1"/>
  <c r="B57" i="26" s="1"/>
  <c r="B58" i="26" s="1"/>
  <c r="B59" i="26" s="1"/>
  <c r="B60" i="26" s="1"/>
  <c r="B61" i="26" s="1"/>
  <c r="B62" i="26" s="1"/>
  <c r="B63" i="26" s="1"/>
  <c r="B64" i="26" s="1"/>
  <c r="B65" i="26" s="1"/>
  <c r="M55" i="26"/>
  <c r="M56" i="26" s="1"/>
  <c r="M57" i="26" s="1"/>
  <c r="M58" i="26" s="1"/>
  <c r="M59" i="26" s="1"/>
  <c r="M60" i="26" s="1"/>
  <c r="M61" i="26" s="1"/>
  <c r="M62" i="26" s="1"/>
  <c r="M63" i="26" s="1"/>
  <c r="M64" i="26" s="1"/>
  <c r="M65" i="26" s="1"/>
  <c r="B67" i="26"/>
  <c r="B68" i="26" s="1"/>
  <c r="B69" i="26" s="1"/>
  <c r="B70" i="26" s="1"/>
  <c r="B71" i="26" s="1"/>
  <c r="B72" i="26" s="1"/>
  <c r="B73" i="26" s="1"/>
  <c r="B74" i="26" s="1"/>
  <c r="B75" i="26" s="1"/>
  <c r="B76" i="26" s="1"/>
  <c r="B77" i="26" s="1"/>
  <c r="B78" i="26" s="1"/>
  <c r="B79" i="26" s="1"/>
  <c r="B80" i="26" s="1"/>
  <c r="B81" i="26" s="1"/>
  <c r="B82" i="26" s="1"/>
  <c r="B83" i="26" s="1"/>
  <c r="B84" i="26" s="1"/>
  <c r="B85" i="26" s="1"/>
  <c r="B86" i="26" s="1"/>
  <c r="M67" i="26"/>
  <c r="M68" i="26" s="1"/>
  <c r="M69" i="26" s="1"/>
  <c r="M70" i="26" s="1"/>
  <c r="M71" i="26" s="1"/>
  <c r="M72" i="26" s="1"/>
  <c r="M73" i="26" s="1"/>
  <c r="M74" i="26" s="1"/>
  <c r="M75" i="26" s="1"/>
  <c r="M76" i="26" s="1"/>
  <c r="M77" i="26" s="1"/>
  <c r="M78" i="26" s="1"/>
  <c r="M79" i="26" s="1"/>
  <c r="M80" i="26" s="1"/>
  <c r="M81" i="26" s="1"/>
  <c r="M82" i="26" s="1"/>
  <c r="M83" i="26" s="1"/>
  <c r="M84" i="26" s="1"/>
  <c r="M85" i="26" s="1"/>
  <c r="M86" i="26" s="1"/>
  <c r="B97" i="26"/>
  <c r="B98" i="26" s="1"/>
  <c r="B99" i="26" s="1"/>
  <c r="B100" i="26" s="1"/>
  <c r="B101" i="26" s="1"/>
  <c r="B102" i="26" s="1"/>
  <c r="B103" i="26" s="1"/>
  <c r="B104" i="26" s="1"/>
  <c r="B105" i="26" s="1"/>
  <c r="B106" i="26" s="1"/>
  <c r="B107" i="26" s="1"/>
  <c r="B108" i="26" s="1"/>
  <c r="B109" i="26" s="1"/>
  <c r="B110" i="26" s="1"/>
  <c r="B111" i="26" s="1"/>
  <c r="B112" i="26" s="1"/>
  <c r="B113" i="26" s="1"/>
  <c r="M97" i="26"/>
  <c r="M98" i="26" s="1"/>
  <c r="M99" i="26" s="1"/>
  <c r="M100" i="26" s="1"/>
  <c r="M101" i="26" s="1"/>
  <c r="M102" i="26" s="1"/>
  <c r="M103" i="26" s="1"/>
  <c r="M104" i="26" s="1"/>
  <c r="M105" i="26" s="1"/>
  <c r="M106" i="26" s="1"/>
  <c r="M107" i="26" s="1"/>
  <c r="M108" i="26" s="1"/>
  <c r="M109" i="26" s="1"/>
  <c r="M110" i="26" s="1"/>
  <c r="M111" i="26" s="1"/>
  <c r="M112" i="26" s="1"/>
  <c r="M113" i="26" s="1"/>
  <c r="B117" i="26"/>
  <c r="B118" i="26" s="1"/>
  <c r="B119" i="26" s="1"/>
  <c r="B120" i="26" s="1"/>
  <c r="B121" i="26" s="1"/>
  <c r="B122" i="26" s="1"/>
  <c r="B123" i="26" s="1"/>
  <c r="B124" i="26" s="1"/>
  <c r="B125" i="26" s="1"/>
  <c r="B126" i="26" s="1"/>
  <c r="B127" i="26" s="1"/>
  <c r="B128" i="26" s="1"/>
  <c r="B129" i="26" s="1"/>
  <c r="B130" i="26" s="1"/>
  <c r="B131" i="26" s="1"/>
  <c r="M117" i="26"/>
  <c r="M118" i="26" s="1"/>
  <c r="M119" i="26" s="1"/>
  <c r="M120" i="26" s="1"/>
  <c r="M121" i="26" s="1"/>
  <c r="M122" i="26" s="1"/>
  <c r="M123" i="26" s="1"/>
  <c r="M124" i="26" s="1"/>
  <c r="M125" i="26" s="1"/>
  <c r="M126" i="26" s="1"/>
  <c r="M127" i="26" s="1"/>
  <c r="M128" i="26" s="1"/>
  <c r="M129" i="26" s="1"/>
  <c r="M130" i="26" s="1"/>
  <c r="M131" i="26" s="1"/>
  <c r="B141" i="26"/>
  <c r="B142" i="26" s="1"/>
  <c r="M141" i="26"/>
  <c r="M142" i="26" s="1"/>
  <c r="B145" i="26"/>
  <c r="B146" i="26" s="1"/>
  <c r="B147" i="26" s="1"/>
  <c r="B148" i="26" s="1"/>
  <c r="B149" i="26" s="1"/>
  <c r="B150" i="26" s="1"/>
  <c r="B151" i="26" s="1"/>
  <c r="B152" i="26" s="1"/>
  <c r="B153" i="26" s="1"/>
  <c r="B154" i="26" s="1"/>
  <c r="B155" i="26" s="1"/>
  <c r="B156" i="26" s="1"/>
  <c r="B157" i="26" s="1"/>
  <c r="B158" i="26" s="1"/>
  <c r="B159" i="26" s="1"/>
  <c r="B160" i="26" s="1"/>
  <c r="B161" i="26" s="1"/>
  <c r="B162" i="26" s="1"/>
  <c r="M145" i="26"/>
  <c r="M146" i="26" s="1"/>
  <c r="M147" i="26" s="1"/>
  <c r="M148" i="26" s="1"/>
  <c r="M149" i="26" s="1"/>
  <c r="M150" i="26" s="1"/>
  <c r="M151" i="26" s="1"/>
  <c r="M152" i="26" s="1"/>
  <c r="M153" i="26" s="1"/>
  <c r="M154" i="26" s="1"/>
  <c r="M155" i="26" s="1"/>
  <c r="M156" i="26" s="1"/>
  <c r="M157" i="26" s="1"/>
  <c r="M158" i="26" s="1"/>
  <c r="M159" i="26" s="1"/>
  <c r="M160" i="26" s="1"/>
  <c r="M161" i="26" s="1"/>
  <c r="M162" i="26" s="1"/>
  <c r="B167" i="26"/>
  <c r="B168" i="26" s="1"/>
  <c r="B169" i="26" s="1"/>
  <c r="B170" i="26" s="1"/>
  <c r="B171" i="26" s="1"/>
  <c r="B172" i="26" s="1"/>
  <c r="B173" i="26" s="1"/>
  <c r="B174" i="26" s="1"/>
  <c r="B175" i="26" s="1"/>
  <c r="B176" i="26" s="1"/>
  <c r="M167" i="26"/>
  <c r="M168" i="26" s="1"/>
  <c r="M169" i="26" s="1"/>
  <c r="M170" i="26" s="1"/>
  <c r="M171" i="26" s="1"/>
  <c r="M172" i="26" s="1"/>
  <c r="M173" i="26" s="1"/>
  <c r="M174" i="26" s="1"/>
  <c r="M175" i="26" s="1"/>
  <c r="M176" i="26" s="1"/>
  <c r="B187" i="26"/>
  <c r="B188" i="26" s="1"/>
  <c r="B189" i="26" s="1"/>
  <c r="B190" i="26" s="1"/>
  <c r="B191" i="26" s="1"/>
  <c r="B192" i="26" s="1"/>
  <c r="B193" i="26" s="1"/>
  <c r="B194" i="26" s="1"/>
  <c r="B195" i="26" s="1"/>
  <c r="B196" i="26" s="1"/>
  <c r="B197" i="26" s="1"/>
  <c r="M187" i="26"/>
  <c r="M188" i="26" s="1"/>
  <c r="M189" i="26" s="1"/>
  <c r="M190" i="26" s="1"/>
  <c r="M191" i="26" s="1"/>
  <c r="M192" i="26" s="1"/>
  <c r="M193" i="26" s="1"/>
  <c r="M194" i="26" s="1"/>
  <c r="M195" i="26" s="1"/>
  <c r="M196" i="26" s="1"/>
  <c r="M197" i="26" s="1"/>
  <c r="B201" i="26"/>
  <c r="B202" i="26" s="1"/>
  <c r="B203" i="26" s="1"/>
  <c r="B204" i="26" s="1"/>
  <c r="B205" i="26" s="1"/>
  <c r="B206" i="26" s="1"/>
  <c r="B207" i="26" s="1"/>
  <c r="B208" i="26" s="1"/>
  <c r="B209" i="26" s="1"/>
  <c r="M201" i="26"/>
  <c r="M202" i="26" s="1"/>
  <c r="M203" i="26" s="1"/>
  <c r="M204" i="26" s="1"/>
  <c r="M205" i="26" s="1"/>
  <c r="M206" i="26" s="1"/>
  <c r="M207" i="26" s="1"/>
  <c r="M208" i="26" s="1"/>
  <c r="M209" i="26" s="1"/>
  <c r="B211" i="26"/>
  <c r="B212" i="26" s="1"/>
  <c r="B213" i="26" s="1"/>
  <c r="B214" i="26" s="1"/>
  <c r="B215" i="26" s="1"/>
  <c r="B216" i="26" s="1"/>
  <c r="B217" i="26" s="1"/>
  <c r="B218" i="26" s="1"/>
  <c r="M211" i="26"/>
  <c r="M212" i="26" s="1"/>
  <c r="M213" i="26" s="1"/>
  <c r="M214" i="26" s="1"/>
  <c r="M215" i="26" s="1"/>
  <c r="M216" i="26" s="1"/>
  <c r="M217" i="26" s="1"/>
  <c r="M218" i="26" s="1"/>
  <c r="B221" i="26"/>
  <c r="M221" i="26"/>
  <c r="B231" i="26"/>
  <c r="B232" i="26" s="1"/>
  <c r="B233" i="26" s="1"/>
  <c r="B234" i="26" s="1"/>
  <c r="M231" i="26"/>
  <c r="M232" i="26" s="1"/>
  <c r="M233" i="26" s="1"/>
  <c r="M234" i="26" s="1"/>
  <c r="B236" i="26"/>
  <c r="B237" i="26" s="1"/>
  <c r="B238" i="26" s="1"/>
  <c r="B239" i="26" s="1"/>
  <c r="B240" i="26" s="1"/>
  <c r="B241" i="26" s="1"/>
  <c r="B242" i="26" s="1"/>
  <c r="B243" i="26" s="1"/>
  <c r="M236" i="26"/>
  <c r="M237" i="26" s="1"/>
  <c r="M238" i="26" s="1"/>
  <c r="M239" i="26" s="1"/>
  <c r="M240" i="26" s="1"/>
  <c r="M241" i="26" s="1"/>
  <c r="M242" i="26" s="1"/>
  <c r="M243" i="26" s="1"/>
  <c r="B246" i="26"/>
  <c r="B247" i="26" s="1"/>
  <c r="B248" i="26" s="1"/>
  <c r="B249" i="26" s="1"/>
  <c r="B250" i="26" s="1"/>
  <c r="M246" i="26"/>
  <c r="M247" i="26" s="1"/>
  <c r="M248" i="26" s="1"/>
  <c r="M249" i="26" s="1"/>
  <c r="M250" i="26" s="1"/>
  <c r="B253" i="26"/>
  <c r="B254" i="26" s="1"/>
  <c r="B255" i="26" s="1"/>
  <c r="B256" i="26" s="1"/>
  <c r="B257" i="26" s="1"/>
  <c r="B258" i="26" s="1"/>
  <c r="B259" i="26" s="1"/>
  <c r="B260" i="26" s="1"/>
  <c r="B261" i="26" s="1"/>
  <c r="B262" i="26" s="1"/>
  <c r="M253" i="26"/>
  <c r="M254" i="26" s="1"/>
  <c r="M255" i="26" s="1"/>
  <c r="M256" i="26" s="1"/>
  <c r="M257" i="26" s="1"/>
  <c r="M258" i="26" s="1"/>
  <c r="M259" i="26" s="1"/>
  <c r="M260" i="26" s="1"/>
  <c r="M261" i="26" s="1"/>
  <c r="M262" i="26" s="1"/>
  <c r="B273" i="26"/>
  <c r="B274" i="26" s="1"/>
  <c r="B275" i="26" s="1"/>
  <c r="B276" i="26" s="1"/>
  <c r="B277" i="26" s="1"/>
  <c r="B278" i="26" s="1"/>
  <c r="B279" i="26" s="1"/>
  <c r="B280" i="26" s="1"/>
  <c r="B281" i="26" s="1"/>
  <c r="B282" i="26" s="1"/>
  <c r="M273" i="26"/>
  <c r="M274" i="26" s="1"/>
  <c r="M275" i="26" s="1"/>
  <c r="M276" i="26" s="1"/>
  <c r="M277" i="26" s="1"/>
  <c r="M278" i="26" s="1"/>
  <c r="M279" i="26" s="1"/>
  <c r="M280" i="26" s="1"/>
  <c r="M281" i="26" s="1"/>
  <c r="M282" i="26" s="1"/>
  <c r="B285" i="26"/>
  <c r="B286" i="26" s="1"/>
  <c r="B287" i="26" s="1"/>
  <c r="B288" i="26" s="1"/>
  <c r="B289" i="26" s="1"/>
  <c r="B290" i="26" s="1"/>
  <c r="B291" i="26" s="1"/>
  <c r="B292" i="26" s="1"/>
  <c r="B293" i="26" s="1"/>
  <c r="B294" i="26" s="1"/>
  <c r="B295" i="26" s="1"/>
  <c r="B296" i="26" s="1"/>
  <c r="B297" i="26" s="1"/>
  <c r="B298" i="26" s="1"/>
  <c r="B299" i="26" s="1"/>
  <c r="B300" i="26" s="1"/>
  <c r="B301" i="26" s="1"/>
  <c r="B302" i="26" s="1"/>
  <c r="B303" i="26" s="1"/>
  <c r="M285" i="26"/>
  <c r="M286" i="26" s="1"/>
  <c r="M287" i="26" s="1"/>
  <c r="M288" i="26" s="1"/>
  <c r="M289" i="26" s="1"/>
  <c r="M290" i="26" s="1"/>
  <c r="M291" i="26" s="1"/>
  <c r="M292" i="26" s="1"/>
  <c r="M293" i="26" s="1"/>
  <c r="M294" i="26" s="1"/>
  <c r="M295" i="26" s="1"/>
  <c r="M296" i="26" s="1"/>
  <c r="M297" i="26" s="1"/>
  <c r="M298" i="26" s="1"/>
  <c r="M299" i="26" s="1"/>
  <c r="M300" i="26" s="1"/>
  <c r="M301" i="26" s="1"/>
  <c r="M302" i="26" s="1"/>
  <c r="M303" i="26" s="1"/>
  <c r="C26" i="24"/>
  <c r="C27" i="24" s="1"/>
  <c r="C28" i="24" s="1"/>
  <c r="C29" i="24" s="1"/>
  <c r="C30" i="24" s="1"/>
  <c r="C31" i="24" s="1"/>
  <c r="C35" i="24"/>
  <c r="C36" i="24" s="1"/>
  <c r="C37" i="24" s="1"/>
  <c r="C38" i="24" s="1"/>
  <c r="C40" i="24"/>
  <c r="C41" i="24" s="1"/>
  <c r="C42" i="24" s="1"/>
  <c r="C43" i="24" s="1"/>
  <c r="C44" i="24" s="1"/>
  <c r="C56" i="24"/>
  <c r="C57" i="24" s="1"/>
  <c r="C58" i="24" s="1"/>
  <c r="C59" i="24" s="1"/>
  <c r="C60" i="24" s="1"/>
  <c r="C61" i="24" s="1"/>
  <c r="C62" i="24" s="1"/>
  <c r="C28" i="22"/>
  <c r="C29" i="22" s="1"/>
  <c r="C30" i="22" s="1"/>
  <c r="C31" i="22" s="1"/>
  <c r="C32" i="22" s="1"/>
  <c r="C33" i="22" s="1"/>
  <c r="C37" i="22"/>
  <c r="C38" i="22" s="1"/>
  <c r="C39" i="22" s="1"/>
  <c r="C40" i="22" s="1"/>
  <c r="C42" i="22"/>
  <c r="C43" i="22" s="1"/>
  <c r="C44" i="22" s="1"/>
  <c r="C45" i="22" s="1"/>
  <c r="C46" i="22" s="1"/>
  <c r="C58" i="22"/>
  <c r="C59" i="22" s="1"/>
  <c r="C60" i="22" s="1"/>
  <c r="C61" i="22" s="1"/>
  <c r="C62" i="22" s="1"/>
  <c r="C63" i="22" s="1"/>
  <c r="C64" i="22" s="1"/>
  <c r="C28" i="21"/>
  <c r="C29" i="21" s="1"/>
  <c r="C30" i="21" s="1"/>
  <c r="C31" i="21" s="1"/>
  <c r="C32" i="21" s="1"/>
  <c r="C33" i="21" s="1"/>
  <c r="C37" i="21"/>
  <c r="C38" i="21" s="1"/>
  <c r="C39" i="21" s="1"/>
  <c r="C40" i="21" s="1"/>
  <c r="C42" i="21"/>
  <c r="C43" i="21" s="1"/>
  <c r="C44" i="21" s="1"/>
  <c r="C45" i="21" s="1"/>
  <c r="C46" i="21" s="1"/>
  <c r="C59" i="21"/>
  <c r="C60" i="21" s="1"/>
  <c r="C61" i="21" s="1"/>
  <c r="C62" i="21" s="1"/>
  <c r="C63" i="21" s="1"/>
  <c r="C64" i="21" s="1"/>
  <c r="C65" i="21" s="1"/>
  <c r="B39" i="20"/>
  <c r="B40" i="20" s="1"/>
  <c r="B41" i="20" s="1"/>
  <c r="B42" i="20" s="1"/>
  <c r="B43" i="20" s="1"/>
  <c r="B44" i="20" s="1"/>
  <c r="B48" i="20"/>
  <c r="B49" i="20" s="1"/>
  <c r="B50" i="20" s="1"/>
  <c r="B51" i="20" s="1"/>
  <c r="B53" i="20"/>
  <c r="B54" i="20" s="1"/>
  <c r="B55" i="20" s="1"/>
  <c r="B56" i="20" s="1"/>
  <c r="B57" i="20" s="1"/>
  <c r="B70" i="20"/>
  <c r="B71" i="20" s="1"/>
  <c r="B72" i="20" s="1"/>
  <c r="B73" i="20" s="1"/>
  <c r="B74" i="20" s="1"/>
  <c r="B75" i="20" s="1"/>
  <c r="B76" i="20" s="1"/>
  <c r="C12" i="19"/>
  <c r="C13" i="19" s="1"/>
  <c r="C14" i="19" s="1"/>
  <c r="C15" i="19" s="1"/>
  <c r="C16" i="19" s="1"/>
  <c r="C17" i="19" s="1"/>
  <c r="C21" i="19"/>
  <c r="C22" i="19" s="1"/>
  <c r="C23" i="19" s="1"/>
  <c r="C24" i="19" s="1"/>
  <c r="C26" i="19"/>
  <c r="C27" i="19" s="1"/>
  <c r="C28" i="19" s="1"/>
  <c r="C29" i="19" s="1"/>
  <c r="C30" i="19" s="1"/>
  <c r="C41" i="19"/>
  <c r="C42" i="19" s="1"/>
  <c r="C43" i="19" s="1"/>
  <c r="C44" i="19" s="1"/>
  <c r="C45" i="19" s="1"/>
  <c r="C46" i="19" s="1"/>
  <c r="C47" i="19" s="1"/>
  <c r="F40" i="13"/>
  <c r="F41" i="13"/>
  <c r="F42" i="13"/>
  <c r="F43" i="13"/>
  <c r="F44" i="13"/>
  <c r="F45" i="13"/>
  <c r="F46" i="13"/>
  <c r="F47" i="13"/>
  <c r="F48" i="13"/>
  <c r="F56" i="13"/>
  <c r="F57" i="13"/>
  <c r="F60" i="13"/>
  <c r="F61" i="13"/>
  <c r="F62" i="13"/>
  <c r="F63" i="13"/>
  <c r="F64" i="13"/>
  <c r="F76" i="13"/>
  <c r="F77" i="13"/>
  <c r="F78" i="13"/>
  <c r="F79" i="13"/>
  <c r="F80" i="13"/>
  <c r="F81" i="13"/>
  <c r="F82" i="13"/>
  <c r="F85" i="13"/>
  <c r="F86" i="13"/>
  <c r="F91" i="13"/>
  <c r="F92" i="13"/>
  <c r="F19" i="11"/>
  <c r="A21" i="11"/>
  <c r="A23" i="11" s="1"/>
  <c r="A24" i="9"/>
  <c r="A25" i="9" s="1"/>
  <c r="A26" i="9" s="1"/>
  <c r="A27" i="9" s="1"/>
  <c r="A28" i="9" s="1"/>
  <c r="A29" i="9" s="1"/>
  <c r="A30" i="9" s="1"/>
  <c r="A31" i="9" s="1"/>
  <c r="A32" i="9" s="1"/>
  <c r="H24" i="9"/>
  <c r="H25" i="9" s="1"/>
  <c r="H26" i="9" s="1"/>
  <c r="H27" i="9" s="1"/>
  <c r="H28" i="9" s="1"/>
  <c r="H29" i="9" s="1"/>
  <c r="H30" i="9" s="1"/>
  <c r="H31" i="9" s="1"/>
  <c r="H32" i="9" s="1"/>
  <c r="A39" i="9"/>
  <c r="A40" i="9" s="1"/>
  <c r="H39" i="9"/>
  <c r="H40" i="9" s="1"/>
  <c r="A44" i="9"/>
  <c r="A45" i="9" s="1"/>
  <c r="A46" i="9" s="1"/>
  <c r="A47" i="9" s="1"/>
  <c r="A48" i="9" s="1"/>
  <c r="A49" i="9" s="1"/>
  <c r="A50" i="9" s="1"/>
  <c r="A52" i="9" s="1"/>
  <c r="H44" i="9"/>
  <c r="H45" i="9" s="1"/>
  <c r="H46" i="9" s="1"/>
  <c r="H47" i="9" s="1"/>
  <c r="H48" i="9" s="1"/>
  <c r="H49" i="9" s="1"/>
  <c r="H50" i="9" s="1"/>
  <c r="H52" i="9" s="1"/>
  <c r="A55" i="9"/>
  <c r="A56" i="9" s="1"/>
  <c r="A57" i="9" s="1"/>
  <c r="H55" i="9"/>
  <c r="H56" i="9" s="1"/>
  <c r="H57" i="9" s="1"/>
  <c r="A62" i="9"/>
  <c r="A63" i="9" s="1"/>
  <c r="A64" i="9" s="1"/>
  <c r="A65" i="9" s="1"/>
  <c r="A66" i="9" s="1"/>
  <c r="A67" i="9" s="1"/>
  <c r="A68" i="9" s="1"/>
  <c r="H62" i="9"/>
  <c r="H63" i="9" s="1"/>
  <c r="H64" i="9" s="1"/>
  <c r="H65" i="9" s="1"/>
  <c r="H66" i="9" s="1"/>
  <c r="H67" i="9" s="1"/>
  <c r="H68" i="9" s="1"/>
  <c r="A80" i="9"/>
  <c r="A81" i="9" s="1"/>
  <c r="A82" i="9" s="1"/>
  <c r="A83" i="9" s="1"/>
  <c r="A84" i="9" s="1"/>
  <c r="H80" i="9"/>
  <c r="H81" i="9" s="1"/>
  <c r="H82" i="9" s="1"/>
  <c r="H83" i="9" s="1"/>
  <c r="H84" i="9" s="1"/>
  <c r="A90" i="9"/>
  <c r="H90" i="9"/>
  <c r="A94" i="9"/>
  <c r="A95" i="9" s="1"/>
  <c r="A96" i="9" s="1"/>
  <c r="A97" i="9" s="1"/>
  <c r="A98" i="9" s="1"/>
  <c r="H94" i="9"/>
  <c r="H95" i="9" s="1"/>
  <c r="H96" i="9" s="1"/>
  <c r="H97" i="9" s="1"/>
  <c r="H98" i="9" s="1"/>
  <c r="A107" i="9"/>
  <c r="A108" i="9" s="1"/>
  <c r="A109" i="9" s="1"/>
  <c r="A110" i="9" s="1"/>
  <c r="A111" i="9" s="1"/>
  <c r="H107" i="9"/>
  <c r="H108" i="9" s="1"/>
  <c r="H109" i="9" s="1"/>
  <c r="H110" i="9" s="1"/>
  <c r="H111" i="9" s="1"/>
  <c r="A118" i="9"/>
  <c r="A119" i="9" s="1"/>
  <c r="A120" i="9" s="1"/>
  <c r="A121" i="9" s="1"/>
  <c r="A122" i="9" s="1"/>
  <c r="H118" i="9"/>
  <c r="H119" i="9" s="1"/>
  <c r="H120" i="9" s="1"/>
  <c r="H121" i="9" s="1"/>
  <c r="H122" i="9" s="1"/>
  <c r="A11" i="10"/>
  <c r="A12" i="10" s="1"/>
  <c r="G11" i="10"/>
  <c r="G12" i="10" s="1"/>
  <c r="G15" i="10"/>
  <c r="G16" i="10" s="1"/>
  <c r="G17" i="10" s="1"/>
  <c r="G18" i="10" s="1"/>
  <c r="G19" i="10" s="1"/>
  <c r="G20" i="10" s="1"/>
  <c r="G21" i="10" s="1"/>
  <c r="G22" i="10" s="1"/>
  <c r="G23" i="10" s="1"/>
  <c r="G27" i="10"/>
  <c r="G28" i="10" s="1"/>
  <c r="A28" i="10"/>
  <c r="A31" i="10"/>
  <c r="A32" i="10" s="1"/>
  <c r="A33" i="10" s="1"/>
  <c r="G31" i="10"/>
  <c r="G32" i="10" s="1"/>
  <c r="G33" i="10" s="1"/>
  <c r="A36" i="10"/>
  <c r="A37" i="10" s="1"/>
  <c r="A38" i="10" s="1"/>
  <c r="A39" i="10" s="1"/>
  <c r="A40" i="10" s="1"/>
  <c r="G36" i="10"/>
  <c r="G37" i="10" s="1"/>
  <c r="G38" i="10" s="1"/>
  <c r="G39" i="10" s="1"/>
  <c r="G40" i="10" s="1"/>
  <c r="F21" i="11" l="1"/>
  <c r="A24" i="11"/>
  <c r="A26" i="11" s="1"/>
  <c r="F23" i="11"/>
  <c r="F24" i="11" l="1"/>
  <c r="F26" i="11"/>
  <c r="A27" i="11"/>
  <c r="F27" i="11" l="1"/>
  <c r="A28" i="11"/>
  <c r="A29" i="11" l="1"/>
  <c r="F28" i="11"/>
  <c r="F29" i="11" l="1"/>
  <c r="A30" i="11"/>
  <c r="F30" i="11" l="1"/>
  <c r="A31" i="11"/>
  <c r="F31" i="11" l="1"/>
  <c r="A32" i="11"/>
  <c r="F3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GMPMW</author>
  </authors>
  <commentList>
    <comment ref="D42" authorId="0" shapeId="0" xr:uid="{7F6F002D-E515-400E-9FDD-BBA4C0B94D47}">
      <text>
        <r>
          <rPr>
            <b/>
            <sz val="9"/>
            <color indexed="81"/>
            <rFont val="Tahoma"/>
            <family val="2"/>
          </rPr>
          <t>GMPMW:</t>
        </r>
        <r>
          <rPr>
            <sz val="9"/>
            <color indexed="81"/>
            <rFont val="Tahoma"/>
            <family val="2"/>
          </rPr>
          <t xml:space="preserve">
Acct 56815000+56609000</t>
        </r>
      </text>
    </comment>
    <comment ref="D53" authorId="0" shapeId="0" xr:uid="{246A7E55-83FB-4525-AFF0-DEEE30A967A7}">
      <text>
        <r>
          <rPr>
            <b/>
            <sz val="9"/>
            <color indexed="81"/>
            <rFont val="Tahoma"/>
            <family val="2"/>
          </rPr>
          <t>GMPMW:</t>
        </r>
        <r>
          <rPr>
            <sz val="9"/>
            <color indexed="81"/>
            <rFont val="Tahoma"/>
            <family val="2"/>
          </rPr>
          <t xml:space="preserve">
Sch 335 Line 26</t>
        </r>
      </text>
    </comment>
    <comment ref="D63" authorId="0" shapeId="0" xr:uid="{AF4CAC49-A67C-4DCC-A440-4091F07631EF}">
      <text>
        <r>
          <rPr>
            <b/>
            <sz val="9"/>
            <color indexed="81"/>
            <rFont val="Tahoma"/>
            <family val="2"/>
          </rPr>
          <t>GMPMW:</t>
        </r>
        <r>
          <rPr>
            <sz val="9"/>
            <color indexed="81"/>
            <rFont val="Tahoma"/>
            <family val="2"/>
          </rPr>
          <t xml:space="preserve">
Sch 342 Line 39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tc={820ADD55-74F2-487A-8DF0-2C67F20BBC1C}</author>
  </authors>
  <commentList>
    <comment ref="G81" authorId="0" shapeId="0" xr:uid="{820ADD55-74F2-487A-8DF0-2C67F20BBC1C}">
      <text>
        <t>[Threaded comment]
Your version of Excel allows you to read this threaded comment; however, any edits to it will get removed if the file is opened in a newer version of Excel. Learn more: https://go.microsoft.com/fwlink/?linkid=870924
Comment:
    These come from "Other Explanations" on the Roadway and Equipment Investment Schedules.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CGRG9</author>
  </authors>
  <commentList>
    <comment ref="J22" authorId="0" shapeId="0" xr:uid="{00000000-0006-0000-2500-000001000000}">
      <text>
        <r>
          <rPr>
            <b/>
            <sz val="9"/>
            <color indexed="81"/>
            <rFont val="Tahoma"/>
            <family val="2"/>
          </rPr>
          <t>CGRG9:</t>
        </r>
        <r>
          <rPr>
            <b/>
            <sz val="9"/>
            <color indexed="81"/>
            <rFont val="Tahoma"/>
            <family val="2"/>
          </rPr>
          <t xml:space="preserve">
# comes from Train Switch Allocation Spreadsheet</t>
        </r>
      </text>
    </comment>
    <comment ref="L163" authorId="0" shapeId="0" xr:uid="{00000000-0006-0000-2500-000002000000}">
      <text>
        <r>
          <rPr>
            <b/>
            <sz val="9"/>
            <color indexed="81"/>
            <rFont val="Tahoma"/>
            <family val="2"/>
          </rPr>
          <t>CGRG9:
Totals Match, False due to rounding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CGRG9</author>
    <author>QZTRQ</author>
  </authors>
  <commentList>
    <comment ref="A54" authorId="0" shapeId="0" xr:uid="{4BB9E288-D1BA-456D-8557-B92A87BAFAE1}">
      <text>
        <r>
          <rPr>
            <b/>
            <sz val="9"/>
            <color indexed="81"/>
            <rFont val="Tahoma"/>
            <family val="2"/>
          </rPr>
          <t>CGRG9:
Obtain PTC data from Corporate Accounting. This is titled the Corporate Accounting Package (Jenny Morton)</t>
        </r>
      </text>
    </comment>
    <comment ref="H63" authorId="1" shapeId="0" xr:uid="{AAF2FE0F-EB16-4E77-98AC-97E55B371F71}">
      <text>
        <r>
          <rPr>
            <b/>
            <sz val="9"/>
            <color indexed="81"/>
            <rFont val="Tahoma"/>
            <family val="2"/>
          </rPr>
          <t>QZTRQ:</t>
        </r>
        <r>
          <rPr>
            <sz val="9"/>
            <color indexed="81"/>
            <rFont val="Tahoma"/>
            <family val="2"/>
          </rPr>
          <t xml:space="preserve">
Obtain this information from Kevin Christy at Conrail. Just send him this line and ask for the update for the current year.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E1" authorId="0" shapeId="0" xr:uid="{1AA89DE8-2283-4B69-8E3A-B552F24009D3}">
      <text>
        <r>
          <rPr>
            <b/>
            <sz val="9"/>
            <color indexed="81"/>
            <rFont val="Tahoma"/>
            <family val="2"/>
          </rPr>
          <t xml:space="preserve">Workbooks:_x000D_
PTC Supplemental Schedules.xlsx_x000D_
Worksheets:_x000D_
PTC Grants_x000D_
</t>
        </r>
      </text>
    </comment>
  </commentList>
</comments>
</file>

<file path=xl/sharedStrings.xml><?xml version="1.0" encoding="utf-8"?>
<sst xmlns="http://schemas.openxmlformats.org/spreadsheetml/2006/main" count="8605" uniqueCount="3624">
  <si>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</si>
  <si>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</si>
  <si>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</si>
  <si>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</si>
  <si>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</si>
  <si>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</si>
  <si>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</si>
  <si>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</si>
  <si>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</si>
  <si>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</si>
  <si>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</si>
  <si>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</si>
  <si>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</si>
  <si>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</si>
  <si>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</si>
  <si>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</si>
  <si>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</si>
  <si>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</si>
  <si>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</si>
  <si>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</si>
  <si>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</si>
  <si>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</si>
  <si>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</si>
  <si>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</si>
  <si>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</si>
  <si>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</si>
  <si>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</si>
  <si>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</si>
  <si>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</si>
  <si>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</si>
  <si>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</si>
  <si>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</si>
  <si>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</si>
  <si>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</si>
  <si>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</si>
  <si>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(3) Data reported on line 40, column (b) is the amount reported in Sched. 410, column (f), lines 302 through 306, reduced by the allocable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</si>
  <si>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</si>
  <si>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</si>
  <si>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</si>
  <si>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</si>
  <si>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</si>
  <si>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</si>
  <si>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</si>
  <si>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</si>
  <si>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</si>
  <si>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</si>
  <si>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</si>
  <si>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</si>
  <si>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</si>
  <si>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</si>
  <si>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</si>
  <si>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Continued on following page</t>
  </si>
  <si>
    <t>200.  COMPARATIVE STATEMENT OF FINANCIAL POSITION - EXPLANATORY NOTES - Continued</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</si>
  <si>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</si>
  <si>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</si>
  <si>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</si>
  <si>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</si>
  <si>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</si>
  <si>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</si>
  <si>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</si>
  <si>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</si>
  <si>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</si>
  <si>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</si>
  <si>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</si>
  <si>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</si>
  <si>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</si>
  <si>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</si>
  <si>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</si>
  <si>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</si>
  <si>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</si>
  <si>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</si>
  <si>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</si>
  <si>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</si>
  <si>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</si>
  <si>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</si>
  <si>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</si>
  <si>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</si>
  <si>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</si>
  <si>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</si>
  <si>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</si>
  <si>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</si>
  <si>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</si>
  <si>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</si>
  <si>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</si>
  <si>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</si>
  <si>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</si>
  <si>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</si>
  <si>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</si>
  <si>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</si>
  <si>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</si>
  <si>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</si>
  <si>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</si>
  <si>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</si>
  <si>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</si>
  <si>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</si>
  <si>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</si>
  <si>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</si>
  <si>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</si>
  <si>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</si>
  <si>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</si>
  <si>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</si>
  <si>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</si>
  <si>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</si>
  <si>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</si>
  <si>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</si>
  <si>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</si>
  <si>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</si>
  <si>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</si>
  <si>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</si>
  <si>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</si>
  <si>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</si>
  <si>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</si>
  <si>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</si>
  <si>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</si>
  <si>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</si>
  <si>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</si>
  <si>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</si>
  <si>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</si>
  <si>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</si>
  <si>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</si>
  <si>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</si>
  <si>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</si>
  <si>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</si>
  <si>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</si>
  <si>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</si>
  <si>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</si>
  <si>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</si>
  <si>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</si>
  <si>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</si>
  <si>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</si>
  <si>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</si>
  <si>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</si>
  <si>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</si>
  <si>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</si>
  <si>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</si>
  <si>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</si>
  <si>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</si>
  <si>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</si>
  <si>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</si>
  <si>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</si>
  <si>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</si>
  <si>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</si>
  <si>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</si>
  <si>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</si>
  <si>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</si>
  <si>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</si>
  <si>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</si>
  <si>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</si>
  <si>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</si>
  <si>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</si>
  <si>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</si>
  <si>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</si>
  <si>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</si>
  <si>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</si>
  <si>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</si>
  <si>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</si>
  <si>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</si>
  <si>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</si>
  <si>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</si>
  <si>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</si>
  <si>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</si>
  <si>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</si>
  <si>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</si>
  <si>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</si>
  <si>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</si>
  <si>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</si>
  <si>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</si>
  <si>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</si>
  <si>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</si>
  <si>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</si>
  <si>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</si>
  <si>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</si>
  <si>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</si>
  <si>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</si>
  <si>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</si>
  <si>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</si>
  <si>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</si>
  <si>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</si>
  <si>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</si>
  <si>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</si>
  <si>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</si>
  <si>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</si>
  <si>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</si>
  <si>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</si>
  <si>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</si>
  <si>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</si>
  <si>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</si>
  <si>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</si>
  <si>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</si>
  <si>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</si>
  <si>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</si>
  <si>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</si>
  <si>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</si>
  <si>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</si>
  <si>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</si>
  <si>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</si>
  <si>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</si>
  <si>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</si>
  <si>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</si>
  <si>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</si>
  <si>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</si>
  <si>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</si>
  <si>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</si>
  <si>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</si>
  <si>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</si>
  <si>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</si>
  <si>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</si>
  <si>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</si>
  <si>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</si>
  <si>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</si>
  <si>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</si>
  <si>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</si>
  <si>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</si>
  <si>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</si>
  <si>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</si>
  <si>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</si>
  <si>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</si>
  <si>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</si>
  <si>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</si>
  <si>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</si>
  <si>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</si>
  <si>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</si>
  <si>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</si>
  <si>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</si>
  <si>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</si>
  <si>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</si>
  <si>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</si>
  <si>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</si>
  <si>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</si>
  <si>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</si>
  <si>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</si>
  <si>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$__________________</t>
  </si>
  <si>
    <t xml:space="preserve">        Debits during year           $__________________</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</si>
  <si>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</si>
  <si>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</si>
  <si>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</si>
  <si>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</si>
  <si>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</si>
  <si>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</si>
  <si>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</si>
  <si>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</si>
  <si>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</si>
  <si>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</si>
  <si>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</si>
  <si>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</si>
  <si>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</si>
  <si>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</si>
  <si>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</si>
  <si>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</si>
  <si>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</si>
  <si>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</si>
  <si>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</si>
  <si>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</si>
  <si>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</si>
  <si>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</si>
  <si>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</si>
  <si>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</si>
  <si>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</si>
  <si>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</si>
  <si>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</si>
  <si>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</si>
  <si>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</si>
  <si>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</si>
  <si>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</si>
  <si>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</si>
  <si>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</si>
  <si>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</si>
  <si>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</si>
  <si>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</si>
  <si>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</si>
  <si>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</si>
  <si>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</si>
  <si>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</si>
  <si>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</si>
  <si>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</si>
  <si>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</si>
  <si>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</si>
  <si>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</si>
  <si>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</si>
  <si>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</si>
  <si>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</si>
  <si>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</si>
  <si>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</si>
  <si>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</si>
  <si>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</si>
  <si>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</si>
  <si>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</si>
  <si>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</si>
  <si>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</si>
  <si>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</si>
  <si>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</si>
  <si>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</si>
  <si>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</si>
  <si>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</si>
  <si>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</si>
  <si>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</si>
  <si>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</si>
  <si>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</si>
  <si>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</si>
  <si>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</si>
  <si>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</si>
  <si>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</si>
  <si>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</si>
  <si>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</si>
  <si>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</si>
  <si>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</si>
  <si>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</si>
  <si>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</si>
  <si>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</si>
  <si>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</si>
  <si>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</si>
  <si>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</si>
  <si>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</si>
  <si>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</si>
  <si>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</si>
  <si>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</si>
  <si>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</si>
  <si>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</si>
  <si>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</si>
  <si>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</si>
  <si>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</si>
  <si>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</si>
  <si>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</si>
  <si>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</si>
  <si>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</si>
  <si>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</si>
  <si>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</si>
  <si>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</si>
  <si>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</si>
  <si>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</si>
  <si>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</si>
  <si>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</si>
  <si>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</si>
  <si>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</si>
  <si>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</si>
  <si>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</si>
  <si>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</si>
  <si>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</si>
  <si>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</si>
  <si>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</si>
  <si>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</si>
  <si>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</si>
  <si>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</si>
  <si>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</si>
  <si>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</si>
  <si>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</si>
  <si>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</si>
  <si>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</si>
  <si>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</si>
  <si>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</si>
  <si>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</si>
  <si>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</si>
  <si>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</si>
  <si>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</si>
  <si>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</si>
  <si>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</si>
  <si>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</si>
  <si>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</si>
  <si>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</si>
  <si>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</si>
  <si>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</si>
  <si>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</si>
  <si>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</si>
  <si>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</si>
  <si>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</si>
  <si>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</si>
  <si>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</si>
  <si>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</si>
  <si>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</si>
  <si>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</si>
  <si>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</si>
  <si>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</si>
  <si>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Unallocated items</t>
  </si>
  <si>
    <t>733, 735</t>
  </si>
  <si>
    <t>Give totals for each class and for each subclass and a grand total for each account.</t>
  </si>
  <si>
    <t>This schedule should not include securities issued or assumed by respondent.</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</si>
  <si>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</si>
  <si>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</si>
  <si>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</si>
  <si>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</si>
  <si>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</si>
  <si>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</si>
  <si>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</si>
  <si>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</si>
  <si>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</si>
  <si>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</si>
  <si>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</si>
  <si>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</si>
  <si>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</si>
  <si>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</si>
  <si>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</si>
  <si>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</si>
  <si>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</si>
  <si>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</si>
  <si>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</si>
  <si>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</si>
  <si>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</si>
  <si>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</si>
  <si>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</si>
  <si>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</si>
  <si>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</si>
  <si>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</si>
  <si>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  INVESTMENTS AND ADVANCES AFFILIATED COMPANIES  - (Concluded)</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</si>
  <si>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</si>
  <si>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</si>
  <si>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</si>
  <si>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</si>
  <si>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</si>
  <si>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</si>
  <si>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</si>
  <si>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</si>
  <si>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</si>
  <si>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</si>
  <si>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</si>
  <si>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</si>
  <si>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</si>
  <si>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1.</t>
  </si>
  <si>
    <t>2.</t>
  </si>
  <si>
    <t>3.</t>
  </si>
  <si>
    <t>4.</t>
  </si>
  <si>
    <t>STOCKHOLDERS' REPORTS</t>
  </si>
  <si>
    <t>5.</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</si>
  <si>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</si>
  <si>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</si>
  <si>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</si>
  <si>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</si>
  <si>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</si>
  <si>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</si>
  <si>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</si>
  <si>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</si>
  <si>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</si>
  <si>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</si>
  <si>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</si>
  <si>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</si>
  <si>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</si>
  <si>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</si>
  <si>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</si>
  <si>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</si>
  <si>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</si>
  <si>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</si>
  <si>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</si>
  <si>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</si>
  <si>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</si>
  <si>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</si>
  <si>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 xml:space="preserve">     TOTAL</t>
  </si>
  <si>
    <t>414.  RENTS FOR INTERCHANGED FREIGHT TRAIN CARS AND OTHER FREIGHT 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</si>
  <si>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</si>
  <si>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</si>
  <si>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</si>
  <si>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</si>
  <si>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</si>
  <si>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</si>
  <si>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</si>
  <si>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</si>
  <si>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</si>
  <si>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</si>
  <si>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</si>
  <si>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</si>
  <si>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</si>
  <si>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</si>
  <si>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</si>
  <si>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</si>
  <si>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</si>
  <si>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</si>
  <si>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</si>
  <si>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</si>
  <si>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</si>
  <si>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</si>
  <si>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</si>
  <si>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</si>
  <si>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</si>
  <si>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</si>
  <si>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</si>
  <si>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</si>
  <si>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</si>
  <si>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</si>
  <si>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</si>
  <si>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</si>
  <si>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</si>
  <si>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</si>
  <si>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</si>
  <si>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</si>
  <si>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</si>
  <si>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</si>
  <si>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</si>
  <si>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</si>
  <si>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</si>
  <si>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</si>
  <si>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</si>
  <si>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</si>
  <si>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</si>
  <si>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</si>
  <si>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</si>
  <si>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</si>
  <si>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</si>
  <si>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</si>
  <si>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</si>
  <si>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</si>
  <si>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</si>
  <si>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</si>
  <si>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</si>
  <si>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</si>
  <si>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</si>
  <si>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</si>
  <si>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</si>
  <si>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</si>
  <si>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</si>
  <si>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</si>
  <si>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</si>
  <si>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</si>
  <si>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</si>
  <si>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</si>
  <si>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</si>
  <si>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</si>
  <si>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</si>
  <si>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</si>
  <si>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</si>
  <si>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</si>
  <si>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</si>
  <si>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</si>
  <si>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</si>
  <si>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</si>
  <si>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</si>
  <si>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</si>
  <si>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</si>
  <si>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</si>
  <si>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</si>
  <si>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</si>
  <si>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</si>
  <si>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</si>
  <si>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</si>
  <si>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</si>
  <si>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</si>
  <si>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</si>
  <si>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</si>
  <si>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</si>
  <si>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</si>
  <si>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</si>
  <si>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</si>
  <si>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</si>
  <si>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</si>
  <si>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</si>
  <si>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</si>
  <si>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</si>
  <si>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</si>
  <si>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</si>
  <si>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</si>
  <si>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</si>
  <si>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</si>
  <si>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</si>
  <si>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</si>
  <si>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</si>
  <si>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 xml:space="preserve">   Appropriated</t>
  </si>
  <si>
    <t xml:space="preserve">   Unappropriated</t>
  </si>
  <si>
    <t>Less treasury stock</t>
  </si>
  <si>
    <t xml:space="preserve">                Railroad Annual Report R-1</t>
  </si>
  <si>
    <t>200.  COMPARATIVE STATEMENT OF FINANCIAL POSITION - EXPLANATORY NOTES</t>
  </si>
  <si>
    <t xml:space="preserve"> </t>
  </si>
  <si>
    <t>Computer Systems &amp; Word Processing Equip.</t>
  </si>
  <si>
    <t>Machinery - Locomotives  (1)</t>
  </si>
  <si>
    <t>Machinery - Freight Cars  (2)</t>
  </si>
  <si>
    <t>Machinery - Other Equipment  (3)</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</si>
  <si>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</si>
  <si>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</si>
  <si>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</si>
  <si>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</si>
  <si>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</si>
  <si>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</si>
  <si>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</si>
  <si>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</si>
  <si>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</si>
  <si>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</si>
  <si>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</si>
  <si>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</si>
  <si>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</si>
  <si>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</si>
  <si>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</si>
  <si>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</si>
  <si>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</si>
  <si>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</si>
  <si>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</si>
  <si>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</si>
  <si>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</si>
  <si>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</si>
  <si>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</si>
  <si>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</si>
  <si>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</si>
  <si>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</si>
  <si>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</si>
  <si>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</si>
  <si>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</si>
  <si>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</si>
  <si>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</si>
  <si>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</si>
  <si>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</si>
  <si>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</si>
  <si>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</si>
  <si>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</si>
  <si>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</si>
  <si>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</si>
  <si>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</si>
  <si>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</si>
  <si>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</si>
  <si>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</si>
  <si>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</si>
  <si>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</si>
  <si>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</si>
  <si>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</si>
  <si>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</si>
  <si>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</si>
  <si>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</si>
  <si>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</si>
  <si>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</si>
  <si>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</si>
  <si>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</si>
  <si>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</si>
  <si>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</si>
  <si>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</si>
  <si>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</si>
  <si>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</si>
  <si>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</si>
  <si>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</si>
  <si>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</si>
  <si>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</si>
  <si>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</si>
  <si>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</si>
  <si>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</si>
  <si>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</si>
  <si>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</si>
  <si>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</si>
  <si>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</si>
  <si>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</si>
  <si>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</si>
  <si>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</si>
  <si>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</si>
  <si>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</si>
  <si>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</si>
  <si>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</si>
  <si>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</si>
  <si>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</si>
  <si>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</si>
  <si>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</si>
  <si>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</si>
  <si>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</si>
  <si>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</si>
  <si>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</si>
  <si>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</si>
  <si>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</si>
  <si>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</si>
  <si>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</si>
  <si>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</si>
  <si>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</si>
  <si>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</si>
  <si>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</si>
  <si>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</si>
  <si>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</si>
  <si>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</si>
  <si>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</si>
  <si>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</si>
  <si>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</si>
  <si>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</si>
  <si>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</si>
  <si>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At      /      /      , gross unrealized gains and losses pertaining to marketable equity securities were as follows:</t>
  </si>
  <si>
    <t>Gains</t>
  </si>
  <si>
    <t>Losses</t>
  </si>
  <si>
    <t>Current</t>
  </si>
  <si>
    <t>Noncurrent</t>
  </si>
  <si>
    <t>The cost of securities was based on the _______________________ (method) cost of all the shares of each security held at time of sale.</t>
  </si>
  <si>
    <t>NOTE:       /       /         (date)   Balance sheet date of reported year unless specified as previous year.</t>
  </si>
  <si>
    <t>NOTES TO FINANCIAL STATEMENTS</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</si>
  <si>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</si>
  <si>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</si>
  <si>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</si>
  <si>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</si>
  <si>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</si>
  <si>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</si>
  <si>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</si>
  <si>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</si>
  <si>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</si>
  <si>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</si>
  <si>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</si>
  <si>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</si>
  <si>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</si>
  <si>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</si>
  <si>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</si>
  <si>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</si>
  <si>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</si>
  <si>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</si>
  <si>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</si>
  <si>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</si>
  <si>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</si>
  <si>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</si>
  <si>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</si>
  <si>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</si>
  <si>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</si>
  <si>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</si>
  <si>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</si>
  <si>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</si>
  <si>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</si>
  <si>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</si>
  <si>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</si>
  <si>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</si>
  <si>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</si>
  <si>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</si>
  <si>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</si>
  <si>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</si>
  <si>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 xml:space="preserve">                                </t>
  </si>
  <si>
    <t>TO THE</t>
  </si>
  <si>
    <t>SURFACE TRANSPORTATION BOARD</t>
  </si>
  <si>
    <t xml:space="preserve"> FOR THE </t>
  </si>
  <si>
    <t>Name, official title, telephone number, and office address of officer in charge of correspondence with</t>
  </si>
  <si>
    <t>the Board regarding this report.</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</si>
  <si>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</si>
  <si>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</si>
  <si>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</si>
  <si>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</si>
  <si>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</si>
  <si>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</si>
  <si>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</si>
  <si>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</si>
  <si>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</si>
  <si>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</si>
  <si>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</si>
  <si>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</si>
  <si>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</si>
  <si>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</si>
  <si>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</si>
  <si>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</si>
  <si>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</si>
  <si>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</si>
  <si>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</si>
  <si>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</si>
  <si>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</si>
  <si>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</si>
  <si>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</si>
  <si>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</si>
  <si>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</si>
  <si>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</si>
  <si>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(560) Income or loss from operations of discontinued segments (less applicable income</t>
  </si>
  <si>
    <t>(562) Gain or loss on disposal of discontinued segments (less applicable income taxes</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</si>
  <si>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</si>
  <si>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</si>
  <si>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</si>
  <si>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</si>
  <si>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</si>
  <si>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</si>
  <si>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</si>
  <si>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</si>
  <si>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</si>
  <si>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</si>
  <si>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</si>
  <si>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</si>
  <si>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</si>
  <si>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</si>
  <si>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</si>
  <si>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</si>
  <si>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</si>
  <si>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</si>
  <si>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</si>
  <si>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</si>
  <si>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501.  GUARANTIES AND SURETYSHIPS</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</si>
  <si>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</si>
  <si>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</si>
  <si>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</si>
  <si>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</si>
  <si>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</si>
  <si>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</si>
  <si>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</si>
  <si>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</si>
  <si>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</si>
  <si>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502.  COMPENSATING BALANCES AND SHORT-TERM BORROWING AGREEMENTS</t>
  </si>
  <si>
    <t>Using the following notes as a guideline, show the requirements of compensating balances and short-term borrowing agreements.  Footnote</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</si>
  <si>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</si>
  <si>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</si>
  <si>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</si>
  <si>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</si>
  <si>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</si>
  <si>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</si>
  <si>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</si>
  <si>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</si>
  <si>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</si>
  <si>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</si>
  <si>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</si>
  <si>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</si>
  <si>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</si>
  <si>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</si>
  <si>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</si>
  <si>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</si>
  <si>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</si>
  <si>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</si>
  <si>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</si>
  <si>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</si>
  <si>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</si>
  <si>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</si>
  <si>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</si>
  <si>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</si>
  <si>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</si>
  <si>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</si>
  <si>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</si>
  <si>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</si>
  <si>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</si>
  <si>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</si>
  <si>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</si>
  <si>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</si>
  <si>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</si>
  <si>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</si>
  <si>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</si>
  <si>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</si>
  <si>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</si>
  <si>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</si>
  <si>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</si>
  <si>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</si>
  <si>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</si>
  <si>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</si>
  <si>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</si>
  <si>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</si>
  <si>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</si>
  <si>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</si>
  <si>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</si>
  <si>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</si>
  <si>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</si>
  <si>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</si>
  <si>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</si>
  <si>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</si>
  <si>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</si>
  <si>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</si>
  <si>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</si>
  <si>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</si>
  <si>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</si>
  <si>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</si>
  <si>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</si>
  <si>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</si>
  <si>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</si>
  <si>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</si>
  <si>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</si>
  <si>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</si>
  <si>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</si>
  <si>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</si>
  <si>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</si>
  <si>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</si>
  <si>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</si>
  <si>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</si>
  <si>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</si>
  <si>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</si>
  <si>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</si>
  <si>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</si>
  <si>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</si>
  <si>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</si>
  <si>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</si>
  <si>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</si>
  <si>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</si>
  <si>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</si>
  <si>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</si>
  <si>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</si>
  <si>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</si>
  <si>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</si>
  <si>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</si>
  <si>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</si>
  <si>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</si>
  <si>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</si>
  <si>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 xml:space="preserve"> preferred  $_____________ per share;   debenture stock  $______________ per share.</t>
  </si>
  <si>
    <t xml:space="preserve"> voting rights.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</si>
  <si>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</si>
  <si>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</si>
  <si>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</si>
  <si>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</si>
  <si>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6.</t>
  </si>
  <si>
    <t>Give the date of the latest closing of the stock book prior to the actual filing of this report, and state the purpose of such closing.</t>
  </si>
  <si>
    <t>7.</t>
  </si>
  <si>
    <t>State the total voting power of all security holders of the respondent at the date of such closing, if within one year of the date of such filing; if</t>
  </si>
  <si>
    <t>8.</t>
  </si>
  <si>
    <t>9.</t>
  </si>
  <si>
    <t>Give the names of 30 security holders of the respondent who, at the date of the latest closing of the stock book or compilation of the list of</t>
  </si>
  <si>
    <t xml:space="preserve"> stockholders of the respondent (if within one year prior to the actual filing of this report), had the highest voting powers in the respondent, showing</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</si>
  <si>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</si>
  <si>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</si>
  <si>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</si>
  <si>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</si>
  <si>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</si>
  <si>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</si>
  <si>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</si>
  <si>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</si>
  <si>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</si>
  <si>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</si>
  <si>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</si>
  <si>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</si>
  <si>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Line 25 - line 26</t>
  </si>
  <si>
    <t>TOTAL WORKING CAPITAL</t>
  </si>
  <si>
    <t>Line 24 + line 27</t>
  </si>
  <si>
    <t>NOTES:</t>
  </si>
  <si>
    <t>(A)</t>
  </si>
  <si>
    <t>Use common carrier portion only.  Common carrier refers to railway transportation service</t>
  </si>
  <si>
    <t>(B)</t>
  </si>
  <si>
    <t>(C)</t>
  </si>
  <si>
    <t>If result is negative, use zero.</t>
  </si>
  <si>
    <t>310.  INVESTMENTS AND ADVANCES AFFILIATED COMPANIES  - (Continued)</t>
  </si>
  <si>
    <t>of other parties and particulars of control.</t>
  </si>
  <si>
    <t>If any advances reported are pledged, give particulars in a footnote.</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</si>
  <si>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</si>
  <si>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</si>
  <si>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</si>
  <si>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</si>
  <si>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</si>
  <si>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</si>
  <si>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</si>
  <si>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</si>
  <si>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</si>
  <si>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</si>
  <si>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</si>
  <si>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</si>
  <si>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</si>
  <si>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</si>
  <si>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</si>
  <si>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</si>
  <si>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</si>
  <si>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</si>
  <si>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</si>
  <si>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</si>
  <si>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</si>
  <si>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</si>
  <si>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</si>
  <si>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</si>
  <si>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</si>
  <si>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</si>
  <si>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</si>
  <si>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</si>
  <si>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</si>
  <si>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</si>
  <si>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</si>
  <si>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</si>
  <si>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</si>
  <si>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</si>
  <si>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</si>
  <si>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 xml:space="preserve">   Carriers:  (List specifics for each company)</t>
  </si>
  <si>
    <t xml:space="preserve">   Noncarriers:  (List specifics for each company)</t>
  </si>
  <si>
    <t>-</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</si>
  <si>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</si>
  <si>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</si>
  <si>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</si>
  <si>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</si>
  <si>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</si>
  <si>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</si>
  <si>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</si>
  <si>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</si>
  <si>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</si>
  <si>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</si>
  <si>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</si>
  <si>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</si>
  <si>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</si>
  <si>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</si>
  <si>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</si>
  <si>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</si>
  <si>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</si>
  <si>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</si>
  <si>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</si>
  <si>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</si>
  <si>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</si>
  <si>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</si>
  <si>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</si>
  <si>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</si>
  <si>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</si>
  <si>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</si>
  <si>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</si>
  <si>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</si>
  <si>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</si>
  <si>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</si>
  <si>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</si>
  <si>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</si>
  <si>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</si>
  <si>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</si>
  <si>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</si>
  <si>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</si>
  <si>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</si>
  <si>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</si>
  <si>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</si>
  <si>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</si>
  <si>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</si>
  <si>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</si>
  <si>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</si>
  <si>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</si>
  <si>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</si>
  <si>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</si>
  <si>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</si>
  <si>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</si>
  <si>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</si>
  <si>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</si>
  <si>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</si>
  <si>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</si>
  <si>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</si>
  <si>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</si>
  <si>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</si>
  <si>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</si>
  <si>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</si>
  <si>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</si>
  <si>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</si>
  <si>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</si>
  <si>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</si>
  <si>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</si>
  <si>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</si>
  <si>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</si>
  <si>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</si>
  <si>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</si>
  <si>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</si>
  <si>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</si>
  <si>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</si>
  <si>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</si>
  <si>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</si>
  <si>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</si>
  <si>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</si>
  <si>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</si>
  <si>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</si>
  <si>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</si>
  <si>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</si>
  <si>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</si>
  <si>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</si>
  <si>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</si>
  <si>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</si>
  <si>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</si>
  <si>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</si>
  <si>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</si>
  <si>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</si>
  <si>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</si>
  <si>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332.  DEPRECIATION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</si>
  <si>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</si>
  <si>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</si>
  <si>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</si>
  <si>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</si>
  <si>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</si>
  <si>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</si>
  <si>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</si>
  <si>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</si>
  <si>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</si>
  <si>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</si>
  <si>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</si>
  <si>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</si>
  <si>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</si>
  <si>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</si>
  <si>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</si>
  <si>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</si>
  <si>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</si>
  <si>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</si>
  <si>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</si>
  <si>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</si>
  <si>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</si>
  <si>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</si>
  <si>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</si>
  <si>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</si>
  <si>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</si>
  <si>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</si>
  <si>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</si>
  <si>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</si>
  <si>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</si>
  <si>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</si>
  <si>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</si>
  <si>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</si>
  <si>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</si>
  <si>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</si>
  <si>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</si>
  <si>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</si>
  <si>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</si>
  <si>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</si>
  <si>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</si>
  <si>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</si>
  <si>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</si>
  <si>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</si>
  <si>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</si>
  <si>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</si>
  <si>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</si>
  <si>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</si>
  <si>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</si>
  <si>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</si>
  <si>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</si>
  <si>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</si>
  <si>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</si>
  <si>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</si>
  <si>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</si>
  <si>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</si>
  <si>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</si>
  <si>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</si>
  <si>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</si>
  <si>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</si>
  <si>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</si>
  <si>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</si>
  <si>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</si>
  <si>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</si>
  <si>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</si>
  <si>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</si>
  <si>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</si>
  <si>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</si>
  <si>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</si>
  <si>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</si>
  <si>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</si>
  <si>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</si>
  <si>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</si>
  <si>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</si>
  <si>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</si>
  <si>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</si>
  <si>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</si>
  <si>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</si>
  <si>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</si>
  <si>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</si>
  <si>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</si>
  <si>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</si>
  <si>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</si>
  <si>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</si>
  <si>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</si>
  <si>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</si>
  <si>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</si>
  <si>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</si>
  <si>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</si>
  <si>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</si>
  <si>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</si>
  <si>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</si>
  <si>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</si>
  <si>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</si>
  <si>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</si>
  <si>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</si>
  <si>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</si>
  <si>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</si>
  <si>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</si>
  <si>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</si>
  <si>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</si>
  <si>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</si>
  <si>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</si>
  <si>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</si>
  <si>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</si>
  <si>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</si>
  <si>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</si>
  <si>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</si>
  <si>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</si>
  <si>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</si>
  <si>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</si>
  <si>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</si>
  <si>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</si>
  <si>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</si>
  <si>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</si>
  <si>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</si>
  <si>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</si>
  <si>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</si>
  <si>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</si>
  <si>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</si>
  <si>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</si>
  <si>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</si>
  <si>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</si>
  <si>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</si>
  <si>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</si>
  <si>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</si>
  <si>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</si>
  <si>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</si>
  <si>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</si>
  <si>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report the nominal capacity (in tons of 2,000 lbs) as provided for in Rule 86 of the AAR Code of Rules Governing Cars in</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</si>
  <si>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</si>
  <si>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</si>
  <si>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</si>
  <si>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</si>
  <si>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</si>
  <si>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</si>
  <si>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</si>
  <si>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</si>
  <si>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</si>
  <si>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</si>
  <si>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</si>
  <si>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</si>
  <si>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</si>
  <si>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</si>
  <si>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</si>
  <si>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</si>
  <si>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</si>
  <si>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</si>
  <si>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</si>
  <si>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</si>
  <si>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</si>
  <si>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</si>
  <si>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</si>
  <si>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</si>
  <si>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</si>
  <si>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</si>
  <si>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</si>
  <si>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</si>
  <si>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</si>
  <si>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</si>
  <si>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</si>
  <si>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</si>
  <si>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</si>
  <si>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</si>
  <si>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</si>
  <si>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</si>
  <si>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</si>
  <si>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</si>
  <si>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</si>
  <si>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</si>
  <si>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</si>
  <si>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</si>
  <si>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</si>
  <si>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</si>
  <si>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</si>
  <si>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</si>
  <si>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</si>
  <si>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</si>
  <si>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</si>
  <si>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</si>
  <si>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</si>
  <si>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</si>
  <si>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</si>
  <si>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</si>
  <si>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</si>
  <si>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</si>
  <si>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</si>
  <si>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</si>
  <si>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</si>
  <si>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</si>
  <si>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</si>
  <si>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</si>
  <si>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</si>
  <si>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</si>
  <si>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</si>
  <si>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</si>
  <si>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</si>
  <si>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</si>
  <si>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</si>
  <si>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</si>
  <si>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</si>
  <si>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</si>
  <si>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</si>
  <si>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</si>
  <si>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</si>
  <si>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</si>
  <si>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</si>
  <si>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</si>
  <si>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XXXXXXXXXX</t>
  </si>
  <si>
    <t>XXXXXXXX</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</si>
  <si>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</si>
  <si>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</si>
  <si>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</si>
  <si>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</si>
  <si>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</si>
  <si>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</si>
  <si>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</si>
  <si>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</si>
  <si>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</si>
  <si>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</si>
  <si>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</si>
  <si>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</si>
  <si>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</si>
  <si>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</si>
  <si>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</si>
  <si>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</si>
  <si>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</si>
  <si>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</si>
  <si>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</si>
  <si>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</si>
  <si>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</si>
  <si>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</si>
  <si>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</si>
  <si>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</si>
  <si>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</si>
  <si>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</si>
  <si>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</si>
  <si>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</si>
  <si>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</si>
  <si>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</si>
  <si>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</si>
  <si>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</si>
  <si>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</si>
  <si>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</si>
  <si>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</si>
  <si>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</si>
  <si>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</si>
  <si>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</si>
  <si>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</si>
  <si>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</si>
  <si>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</si>
  <si>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</si>
  <si>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</si>
  <si>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</si>
  <si>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</si>
  <si>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</si>
  <si>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</si>
  <si>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</si>
  <si>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</si>
  <si>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</si>
  <si>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</si>
  <si>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</si>
  <si>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</si>
  <si>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</si>
  <si>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</si>
  <si>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</si>
  <si>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</si>
  <si>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</si>
  <si>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</si>
  <si>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</si>
  <si>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</si>
  <si>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</si>
  <si>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</si>
  <si>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</si>
  <si>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</si>
  <si>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</si>
  <si>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</si>
  <si>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</si>
  <si>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</si>
  <si>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</si>
  <si>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</si>
  <si>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</si>
  <si>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</si>
  <si>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</si>
  <si>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</si>
  <si>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</si>
  <si>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</si>
  <si>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</si>
  <si>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</si>
  <si>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</si>
  <si>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</si>
  <si>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</si>
  <si>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</si>
  <si>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</si>
  <si>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</si>
  <si>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</si>
  <si>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</si>
  <si>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</si>
  <si>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</si>
  <si>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</si>
  <si>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</si>
  <si>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</si>
  <si>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</si>
  <si>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</si>
  <si>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</si>
  <si>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</si>
  <si>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</si>
  <si>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</si>
  <si>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</si>
  <si>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</si>
  <si>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</si>
  <si>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</si>
  <si>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</si>
  <si>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</si>
  <si>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</si>
  <si>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</si>
  <si>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</si>
  <si>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</si>
  <si>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</si>
  <si>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</si>
  <si>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</si>
  <si>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</si>
  <si>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</si>
  <si>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</si>
  <si>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</si>
  <si>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</si>
  <si>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</si>
  <si>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</si>
  <si>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</si>
  <si>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</si>
  <si>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</si>
  <si>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</si>
  <si>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</si>
  <si>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</si>
  <si>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The dark borders on the schedules represent data that are captured by the Board.</t>
  </si>
  <si>
    <t>_________________________</t>
  </si>
  <si>
    <t>A.  SCHEDULES OMITTED BY RESPONDENT</t>
  </si>
  <si>
    <t xml:space="preserve">1.   </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</si>
  <si>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</si>
  <si>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</si>
  <si>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</si>
  <si>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</si>
  <si>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</si>
  <si>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</si>
  <si>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</si>
  <si>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</si>
  <si>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</si>
  <si>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</si>
  <si>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</si>
  <si>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</si>
  <si>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</si>
  <si>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</si>
  <si>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</si>
  <si>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</si>
  <si>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</si>
  <si>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</si>
  <si>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</si>
  <si>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</si>
  <si>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</si>
  <si>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</si>
  <si>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</si>
  <si>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</si>
  <si>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</si>
  <si>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</si>
  <si>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</si>
  <si>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</si>
  <si>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</si>
  <si>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</si>
  <si>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</si>
  <si>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</si>
  <si>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</si>
  <si>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</si>
  <si>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</si>
  <si>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</si>
  <si>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</si>
  <si>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</si>
  <si>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</si>
  <si>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</si>
  <si>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</si>
  <si>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</si>
  <si>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</si>
  <si>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</si>
  <si>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</si>
  <si>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</si>
  <si>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</si>
  <si>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</si>
  <si>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</si>
  <si>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</si>
  <si>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</si>
  <si>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</si>
  <si>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</si>
  <si>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</si>
  <si>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</si>
  <si>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</si>
  <si>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</si>
  <si>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</si>
  <si>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</si>
  <si>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</si>
  <si>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</si>
  <si>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</si>
  <si>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</si>
  <si>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</si>
  <si>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</si>
  <si>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</si>
  <si>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</si>
  <si>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</si>
  <si>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</si>
  <si>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</si>
  <si>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</si>
  <si>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</si>
  <si>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</si>
  <si>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</si>
  <si>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</si>
  <si>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</si>
  <si>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</si>
  <si>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</si>
  <si>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</si>
  <si>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</si>
  <si>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</si>
  <si>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</si>
  <si>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</si>
  <si>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</si>
  <si>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</si>
  <si>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</si>
  <si>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</si>
  <si>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</si>
  <si>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</si>
  <si>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</si>
  <si>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</si>
  <si>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</si>
  <si>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</si>
  <si>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</si>
  <si>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</si>
  <si>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</si>
  <si>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</si>
  <si>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</si>
  <si>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</si>
  <si>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</si>
  <si>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</si>
  <si>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</si>
  <si>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</si>
  <si>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</si>
  <si>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</si>
  <si>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</si>
  <si>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</si>
  <si>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</si>
  <si>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</si>
  <si>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</si>
  <si>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</si>
  <si>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</si>
  <si>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</si>
  <si>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</si>
  <si>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</si>
  <si>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</si>
  <si>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</si>
  <si>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</si>
  <si>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</si>
  <si>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</si>
  <si>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</si>
  <si>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</si>
  <si>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</si>
  <si>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</si>
  <si>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</si>
  <si>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</si>
  <si>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</si>
  <si>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</si>
  <si>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</si>
  <si>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</si>
  <si>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</si>
  <si>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</si>
  <si>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</si>
  <si>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</si>
  <si>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</si>
  <si>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</si>
  <si>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</si>
  <si>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</si>
  <si>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</si>
  <si>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</si>
  <si>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</si>
  <si>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</si>
  <si>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</si>
  <si>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</si>
  <si>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</si>
  <si>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</si>
  <si>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</si>
  <si>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</si>
  <si>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</si>
  <si>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</si>
  <si>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</si>
  <si>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</si>
  <si>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</si>
  <si>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</si>
  <si>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</si>
  <si>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</si>
  <si>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</si>
  <si>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</si>
  <si>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</si>
  <si>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</si>
  <si>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</si>
  <si>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</si>
  <si>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</si>
  <si>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</si>
  <si>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</si>
  <si>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</si>
  <si>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</si>
  <si>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</si>
  <si>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</si>
  <si>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</si>
  <si>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</si>
  <si>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</si>
  <si>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</si>
  <si>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</si>
  <si>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</si>
  <si>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</si>
  <si>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</si>
  <si>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</si>
  <si>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</si>
  <si>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</si>
  <si>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</si>
  <si>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</si>
  <si>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</si>
  <si>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</si>
  <si>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</si>
  <si>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</si>
  <si>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</si>
  <si>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</si>
  <si>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</si>
  <si>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</si>
  <si>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</si>
  <si>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</si>
  <si>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</si>
  <si>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</si>
  <si>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</si>
  <si>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</si>
  <si>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</si>
  <si>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</si>
  <si>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Marine Line-Haul</t>
  </si>
  <si>
    <t>Local Marine</t>
  </si>
  <si>
    <t xml:space="preserve">     TOTAL FLOATING EQUIPMENT</t>
  </si>
  <si>
    <t xml:space="preserve">Passenger &amp; Other Revenue Equipment </t>
  </si>
  <si>
    <t xml:space="preserve">     (Freight Portion)</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</si>
  <si>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</si>
  <si>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</si>
  <si>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</si>
  <si>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</si>
  <si>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</si>
  <si>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</si>
  <si>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</si>
  <si>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</si>
  <si>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</si>
  <si>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</si>
  <si>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</si>
  <si>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</si>
  <si>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</si>
  <si>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</si>
  <si>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</si>
  <si>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</si>
  <si>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</si>
  <si>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</si>
  <si>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</si>
  <si>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</si>
  <si>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</si>
  <si>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</si>
  <si>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</si>
  <si>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</si>
  <si>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</si>
  <si>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</si>
  <si>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</si>
  <si>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</si>
  <si>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</si>
  <si>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</si>
  <si>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</si>
  <si>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</si>
  <si>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</si>
  <si>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</si>
  <si>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</si>
  <si>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</si>
  <si>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</si>
  <si>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</si>
  <si>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</si>
  <si>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</si>
  <si>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</si>
  <si>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</si>
  <si>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</si>
  <si>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</si>
  <si>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</si>
  <si>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</si>
  <si>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</si>
  <si>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</si>
  <si>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</si>
  <si>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</si>
  <si>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</si>
  <si>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</si>
  <si>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</si>
  <si>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</si>
  <si>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</si>
  <si>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</si>
  <si>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</si>
  <si>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</si>
  <si>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</si>
  <si>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</si>
  <si>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</si>
  <si>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</si>
  <si>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</si>
  <si>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</si>
  <si>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</si>
  <si>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</si>
  <si>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</si>
  <si>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</si>
  <si>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</si>
  <si>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</si>
  <si>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</si>
  <si>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</si>
  <si>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</si>
  <si>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</si>
  <si>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</si>
  <si>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</si>
  <si>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</si>
  <si>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</si>
  <si>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</si>
  <si>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</si>
  <si>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</si>
  <si>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</si>
  <si>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</si>
  <si>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</si>
  <si>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</si>
  <si>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</si>
  <si>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</si>
  <si>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</si>
  <si>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</si>
  <si>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</si>
  <si>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</si>
  <si>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</si>
  <si>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</si>
  <si>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</si>
  <si>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</si>
  <si>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</si>
  <si>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</si>
  <si>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</si>
  <si>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</si>
  <si>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</si>
  <si>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</si>
  <si>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</si>
  <si>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</si>
  <si>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</si>
  <si>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</si>
  <si>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</si>
  <si>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</si>
  <si>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</si>
  <si>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</si>
  <si>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</si>
  <si>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</si>
  <si>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</si>
  <si>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</si>
  <si>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</si>
  <si>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</si>
  <si>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</si>
  <si>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</si>
  <si>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</si>
  <si>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</si>
  <si>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</si>
  <si>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</si>
  <si>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</si>
  <si>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</si>
  <si>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</si>
  <si>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</si>
  <si>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</si>
  <si>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</si>
  <si>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</si>
  <si>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</si>
  <si>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</si>
  <si>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</si>
  <si>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</si>
  <si>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</si>
  <si>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</si>
  <si>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</si>
  <si>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</si>
  <si>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</si>
  <si>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</si>
  <si>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</si>
  <si>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</si>
  <si>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</si>
  <si>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</si>
  <si>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</si>
  <si>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</si>
  <si>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</si>
  <si>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</si>
  <si>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</si>
  <si>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</si>
  <si>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</si>
  <si>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</si>
  <si>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</si>
  <si>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</si>
  <si>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</si>
  <si>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</si>
  <si>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</si>
  <si>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</si>
  <si>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</si>
  <si>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</si>
  <si>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</si>
  <si>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</si>
  <si>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</si>
  <si>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</si>
  <si>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</si>
  <si>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</si>
  <si>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</si>
  <si>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</si>
  <si>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</si>
  <si>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</si>
  <si>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</si>
  <si>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</si>
  <si>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</si>
  <si>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</si>
  <si>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</si>
  <si>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</si>
  <si>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</si>
  <si>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</si>
  <si>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</si>
  <si>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</si>
  <si>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</si>
  <si>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</si>
  <si>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</si>
  <si>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</si>
  <si>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</si>
  <si>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</si>
  <si>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</si>
  <si>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</si>
  <si>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</si>
  <si>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</si>
  <si>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</si>
  <si>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</si>
  <si>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</si>
  <si>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</si>
  <si>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</si>
  <si>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</si>
  <si>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</si>
  <si>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</si>
  <si>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</si>
  <si>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</si>
  <si>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</si>
  <si>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</si>
  <si>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</si>
  <si>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</si>
  <si>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</si>
  <si>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</si>
  <si>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</si>
  <si>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</si>
  <si>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</si>
  <si>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</si>
  <si>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</si>
  <si>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</si>
  <si>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</si>
  <si>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</si>
  <si>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</si>
  <si>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</si>
  <si>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</si>
  <si>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</si>
  <si>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</si>
  <si>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</si>
  <si>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</si>
  <si>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</si>
  <si>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</si>
  <si>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</si>
  <si>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</si>
  <si>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</si>
  <si>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</si>
  <si>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</si>
  <si>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</si>
  <si>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</si>
  <si>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</si>
  <si>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</si>
  <si>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</si>
  <si>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</si>
  <si>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</si>
  <si>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</si>
  <si>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</si>
  <si>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</si>
  <si>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</si>
  <si>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</si>
  <si>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</si>
  <si>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</si>
  <si>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</si>
  <si>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</si>
  <si>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</si>
  <si>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</si>
  <si>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</si>
  <si>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</si>
  <si>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</si>
  <si>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</si>
  <si>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</si>
  <si>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</si>
  <si>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</si>
  <si>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</si>
  <si>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</si>
  <si>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</si>
  <si>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</si>
  <si>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</si>
  <si>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</si>
  <si>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</si>
  <si>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</si>
  <si>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</si>
  <si>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</si>
  <si>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</si>
  <si>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</si>
  <si>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</si>
  <si>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</si>
  <si>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</si>
  <si>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</si>
  <si>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</si>
  <si>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</si>
  <si>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</si>
  <si>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</si>
  <si>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</si>
  <si>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</si>
  <si>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</si>
  <si>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</si>
  <si>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</si>
  <si>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</si>
  <si>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</si>
  <si>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</si>
  <si>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</si>
  <si>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</si>
  <si>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</si>
  <si>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</si>
  <si>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</si>
  <si>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</si>
  <si>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</si>
  <si>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</si>
  <si>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</si>
  <si>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</si>
  <si>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</si>
  <si>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</si>
  <si>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</si>
  <si>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</si>
  <si>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</si>
  <si>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</si>
  <si>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</si>
  <si>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</si>
  <si>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</si>
  <si>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</si>
  <si>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</si>
  <si>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</si>
  <si>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</si>
  <si>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</si>
  <si>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</si>
  <si>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</si>
  <si>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</si>
  <si>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</si>
  <si>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</si>
  <si>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</si>
  <si>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</si>
  <si>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</si>
  <si>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</si>
  <si>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</si>
  <si>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</si>
  <si>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</si>
  <si>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</si>
  <si>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</si>
  <si>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</si>
  <si>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</si>
  <si>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</si>
  <si>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</si>
  <si>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</si>
  <si>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</si>
  <si>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</si>
  <si>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</si>
  <si>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</si>
  <si>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</si>
  <si>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</si>
  <si>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</si>
  <si>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</si>
  <si>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</si>
  <si>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</si>
  <si>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</si>
  <si>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</si>
  <si>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</si>
  <si>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</si>
  <si>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</si>
  <si>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</si>
  <si>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</si>
  <si>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</si>
  <si>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</si>
  <si>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</si>
  <si>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</si>
  <si>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</si>
  <si>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</si>
  <si>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</si>
  <si>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</si>
  <si>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</si>
  <si>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</si>
  <si>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</si>
  <si>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</si>
  <si>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</si>
  <si>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</si>
  <si>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</si>
  <si>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</si>
  <si>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</si>
  <si>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</si>
  <si>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</si>
  <si>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</si>
  <si>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</si>
  <si>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</si>
  <si>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</si>
  <si>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</si>
  <si>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</si>
  <si>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</si>
  <si>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</si>
  <si>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</si>
  <si>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</si>
  <si>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</si>
  <si>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</si>
  <si>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</si>
  <si>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</si>
  <si>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</si>
  <si>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</si>
  <si>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</si>
  <si>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</si>
  <si>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</si>
  <si>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</si>
  <si>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</si>
  <si>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</si>
  <si>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</si>
  <si>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</si>
  <si>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</si>
  <si>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</si>
  <si>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</si>
  <si>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</si>
  <si>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</si>
  <si>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</si>
  <si>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</si>
  <si>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</si>
  <si>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</si>
  <si>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</si>
  <si>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</si>
  <si>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</si>
  <si>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</si>
  <si>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</si>
  <si>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</si>
  <si>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</si>
  <si>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</si>
  <si>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</si>
  <si>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</si>
  <si>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</si>
  <si>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</si>
  <si>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</si>
  <si>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</si>
  <si>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</si>
  <si>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</si>
  <si>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</si>
  <si>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</si>
  <si>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</si>
  <si>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</si>
  <si>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</si>
  <si>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</si>
  <si>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</si>
  <si>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</si>
  <si>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</si>
  <si>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</si>
  <si>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 xml:space="preserve">                Railroad Annual Report R-1    </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</si>
  <si>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</si>
  <si>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</si>
  <si>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</si>
  <si>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</si>
  <si>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</si>
  <si>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</si>
  <si>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</si>
  <si>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</si>
  <si>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</si>
  <si>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</si>
  <si>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</si>
  <si>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</si>
  <si>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</si>
  <si>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</si>
  <si>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</si>
  <si>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</si>
  <si>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</si>
  <si>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</si>
  <si>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</si>
  <si>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</si>
  <si>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</si>
  <si>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</si>
  <si>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</si>
  <si>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</si>
  <si>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</si>
  <si>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</si>
  <si>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</si>
  <si>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</si>
  <si>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</si>
  <si>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</si>
  <si>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</si>
  <si>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</si>
  <si>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</si>
  <si>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</si>
  <si>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</si>
  <si>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</si>
  <si>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</si>
  <si>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</si>
  <si>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</si>
  <si>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</si>
  <si>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</si>
  <si>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</si>
  <si>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</si>
  <si>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</si>
  <si>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</si>
  <si>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</si>
  <si>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</si>
  <si>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Net credits</t>
  </si>
  <si>
    <t>Particulars</t>
  </si>
  <si>
    <t>Beginning of</t>
  </si>
  <si>
    <t>(charges) for</t>
  </si>
  <si>
    <t>End of</t>
  </si>
  <si>
    <t>year balance</t>
  </si>
  <si>
    <t>Accelerated depreciation, Sec. 167 IRC: Guideline lives</t>
  </si>
  <si>
    <t xml:space="preserve">   pursuant to Rev, Proc. 62-21.</t>
  </si>
  <si>
    <t>Accelerated amortization of facilities, Sec. 168 IRC</t>
  </si>
  <si>
    <t>Accelerated amortization of rolling stock, Sec. 184 IRC</t>
  </si>
  <si>
    <t>Amortization of rights of way, Sec 185 IRC</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</si>
  <si>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</si>
  <si>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</si>
  <si>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</si>
  <si>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</si>
  <si>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</si>
  <si>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</si>
  <si>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</si>
  <si>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</si>
  <si>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</si>
  <si>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</si>
  <si>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</si>
  <si>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</si>
  <si>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</si>
  <si>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</si>
  <si>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</si>
  <si>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</si>
  <si>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</si>
  <si>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 xml:space="preserve">   Railroad Annual Report R-1</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</si>
  <si>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</si>
  <si>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</si>
  <si>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</si>
  <si>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</si>
  <si>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</si>
  <si>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</si>
  <si>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</si>
  <si>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</si>
  <si>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</si>
  <si>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</si>
  <si>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</si>
  <si>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5-9</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</si>
  <si>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</si>
  <si>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</si>
  <si>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</si>
  <si>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</si>
  <si>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</si>
  <si>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</si>
  <si>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</si>
  <si>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</si>
  <si>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</si>
  <si>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</si>
  <si>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</si>
  <si>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</si>
  <si>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</si>
  <si>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</si>
  <si>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</si>
  <si>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</si>
  <si>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</si>
  <si>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</si>
  <si>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</si>
  <si>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</si>
  <si>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</si>
  <si>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</si>
  <si>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</si>
  <si>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</si>
  <si>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</si>
  <si>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</si>
  <si>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</si>
  <si>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</si>
  <si>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</si>
  <si>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</si>
  <si>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</si>
  <si>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</si>
  <si>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</si>
  <si>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</si>
  <si>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</si>
  <si>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</si>
  <si>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</si>
  <si>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</si>
  <si>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</si>
  <si>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</si>
  <si>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</si>
  <si>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</si>
  <si>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</si>
  <si>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</si>
  <si>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</si>
  <si>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</si>
  <si>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</si>
  <si>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</si>
  <si>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</si>
  <si>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</si>
  <si>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</si>
  <si>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</si>
  <si>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</si>
  <si>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</si>
  <si>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</si>
  <si>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</si>
  <si>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</si>
  <si>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</si>
  <si>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</si>
  <si>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</si>
  <si>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</si>
  <si>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</si>
  <si>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</si>
  <si>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</si>
  <si>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</si>
  <si>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</si>
  <si>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</si>
  <si>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</si>
  <si>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</si>
  <si>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</si>
  <si>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</si>
  <si>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</si>
  <si>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</si>
  <si>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</si>
  <si>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</si>
  <si>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</si>
  <si>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</si>
  <si>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</si>
  <si>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</si>
  <si>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</si>
  <si>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</si>
  <si>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</si>
  <si>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</si>
  <si>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</si>
  <si>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</si>
  <si>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</si>
  <si>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</si>
  <si>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</si>
  <si>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</si>
  <si>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</si>
  <si>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</si>
  <si>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</si>
  <si>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</si>
  <si>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</si>
  <si>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</si>
  <si>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</si>
  <si>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</si>
  <si>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</si>
  <si>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</si>
  <si>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</si>
  <si>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</si>
  <si>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</si>
  <si>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</si>
  <si>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</si>
  <si>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</si>
  <si>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</si>
  <si>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</si>
  <si>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</si>
  <si>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</si>
  <si>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</si>
  <si>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</si>
  <si>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</si>
  <si>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</si>
  <si>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</si>
  <si>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</si>
  <si>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</si>
  <si>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</si>
  <si>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</si>
  <si>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</si>
  <si>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</si>
  <si>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Railroad Annual Report R-1    </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</si>
  <si>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</si>
  <si>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</si>
  <si>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</si>
  <si>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</si>
  <si>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</si>
  <si>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</si>
  <si>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</si>
  <si>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</si>
  <si>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</si>
  <si>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</si>
  <si>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</si>
  <si>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</si>
  <si>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</si>
  <si>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</si>
  <si>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</si>
  <si>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</si>
  <si>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</si>
  <si>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</si>
  <si>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</si>
  <si>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</si>
  <si>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</si>
  <si>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</si>
  <si>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</si>
  <si>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</si>
  <si>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</si>
  <si>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</si>
  <si>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</si>
  <si>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</si>
  <si>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</si>
  <si>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</si>
  <si>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</si>
  <si>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</si>
  <si>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</si>
  <si>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</si>
  <si>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</si>
  <si>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</si>
  <si>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</si>
  <si>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</si>
  <si>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</si>
  <si>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</si>
  <si>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</si>
  <si>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</si>
  <si>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</si>
  <si>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</si>
  <si>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</si>
  <si>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</si>
  <si>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</si>
  <si>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</si>
  <si>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</si>
  <si>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</si>
  <si>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</si>
  <si>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</si>
  <si>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</si>
  <si>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</si>
  <si>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</si>
  <si>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</si>
  <si>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</si>
  <si>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</si>
  <si>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</si>
  <si>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</si>
  <si>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</si>
  <si>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</si>
  <si>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</si>
  <si>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</si>
  <si>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</si>
  <si>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</si>
  <si>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</si>
  <si>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</si>
  <si>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</si>
  <si>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</si>
  <si>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</si>
  <si>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</si>
  <si>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</si>
  <si>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</si>
  <si>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</si>
  <si>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</si>
  <si>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</si>
  <si>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</si>
  <si>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</si>
  <si>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</si>
  <si>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</si>
  <si>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</si>
  <si>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</si>
  <si>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</si>
  <si>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</si>
  <si>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</si>
  <si>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</si>
  <si>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</si>
  <si>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</si>
  <si>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</si>
  <si>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</si>
  <si>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</si>
  <si>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</si>
  <si>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</si>
  <si>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</si>
  <si>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</si>
  <si>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</si>
  <si>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</si>
  <si>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</si>
  <si>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</si>
  <si>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</si>
  <si>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</si>
  <si>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</si>
  <si>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</si>
  <si>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</si>
  <si>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</si>
  <si>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</si>
  <si>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</si>
  <si>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</si>
  <si>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</si>
  <si>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</si>
  <si>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</si>
  <si>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</si>
  <si>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</si>
  <si>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</si>
  <si>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</si>
  <si>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</si>
  <si>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</si>
  <si>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</si>
  <si>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</si>
  <si>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</si>
  <si>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</si>
  <si>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</si>
  <si>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</si>
  <si>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</si>
  <si>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</si>
  <si>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</si>
  <si>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</si>
  <si>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</si>
  <si>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</si>
  <si>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</si>
  <si>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</si>
  <si>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</si>
  <si>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</si>
  <si>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</si>
  <si>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</si>
  <si>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</si>
  <si>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</si>
  <si>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</si>
  <si>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</si>
  <si>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</si>
  <si>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</si>
  <si>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</si>
  <si>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</si>
  <si>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</si>
  <si>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</si>
  <si>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</si>
  <si>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</si>
  <si>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</si>
  <si>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</si>
  <si>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</si>
  <si>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</si>
  <si>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</si>
  <si>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</si>
  <si>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</si>
  <si>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</si>
  <si>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</si>
  <si>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</si>
  <si>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</si>
  <si>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</si>
  <si>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</si>
  <si>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</si>
  <si>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</si>
  <si>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</si>
  <si>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</si>
  <si>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</si>
  <si>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</si>
  <si>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</si>
  <si>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</si>
  <si>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</si>
  <si>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</si>
  <si>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</si>
  <si>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</si>
  <si>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</si>
  <si>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</si>
  <si>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</si>
  <si>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</si>
  <si>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</si>
  <si>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</si>
  <si>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</si>
  <si>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</si>
  <si>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</si>
  <si>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</si>
  <si>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</si>
  <si>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</si>
  <si>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</si>
  <si>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</si>
  <si>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</si>
  <si>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</si>
  <si>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</si>
  <si>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</si>
  <si>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</si>
  <si>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</si>
  <si>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</si>
  <si>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</si>
  <si>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</si>
  <si>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</si>
  <si>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</si>
  <si>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</si>
  <si>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</si>
  <si>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</si>
  <si>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</si>
  <si>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</si>
  <si>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</si>
  <si>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</si>
  <si>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</si>
  <si>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</si>
  <si>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</si>
  <si>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</si>
  <si>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</si>
  <si>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</si>
  <si>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</si>
  <si>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</si>
  <si>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</si>
  <si>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</si>
  <si>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</si>
  <si>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</si>
  <si>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</si>
  <si>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</si>
  <si>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</si>
  <si>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</si>
  <si>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</si>
  <si>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</si>
  <si>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</si>
  <si>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</si>
  <si>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</si>
  <si>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</si>
  <si>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</si>
  <si>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</si>
  <si>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</si>
  <si>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</si>
  <si>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</si>
  <si>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</si>
  <si>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</si>
  <si>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</si>
  <si>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</si>
  <si>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</si>
  <si>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</si>
  <si>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</si>
  <si>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</si>
  <si>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</si>
  <si>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</si>
  <si>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</si>
  <si>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</si>
  <si>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</si>
  <si>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</si>
  <si>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</si>
  <si>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</si>
  <si>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</si>
  <si>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</si>
  <si>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</si>
  <si>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</si>
  <si>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</si>
  <si>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</si>
  <si>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</si>
  <si>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</si>
  <si>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</si>
  <si>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</si>
  <si>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</si>
  <si>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</si>
  <si>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</si>
  <si>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</si>
  <si>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</si>
  <si>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</si>
  <si>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</si>
  <si>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</si>
  <si>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</si>
  <si>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</si>
  <si>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</si>
  <si>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</si>
  <si>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</si>
  <si>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</si>
  <si>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</si>
  <si>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</si>
  <si>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</si>
  <si>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</si>
  <si>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</si>
  <si>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</si>
  <si>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</si>
  <si>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</si>
  <si>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</si>
  <si>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</si>
  <si>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</si>
  <si>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</si>
  <si>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</si>
  <si>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</si>
  <si>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</si>
  <si>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</si>
  <si>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</si>
  <si>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</si>
  <si>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</si>
  <si>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</si>
  <si>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</si>
  <si>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</si>
  <si>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</si>
  <si>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</si>
  <si>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</si>
  <si>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r>
      <rPr>
        <b/>
        <sz val="14"/>
        <rFont val="Times New Roman"/>
        <family val="1"/>
      </rPr>
      <t>OEEAA - R1</t>
    </r>
  </si>
  <si>
    <r>
      <rPr>
        <b/>
        <sz val="12"/>
        <rFont val="Times New Roman"/>
        <family val="1"/>
      </rPr>
      <t>OMB Clearance No. 2140-0009</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</si>
  <si>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</si>
  <si>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</si>
  <si>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</si>
  <si>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</si>
  <si>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</si>
  <si>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TOFC/COFC - Average No. of Units Loaded Per Car</t>
  </si>
  <si>
    <t>constructed container platforms. For example, an articulated car consisting of five platforms moved one mile will be counted as one car-mile, not five car-miles.</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</si>
  <si>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</si>
  <si>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</si>
  <si>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</si>
  <si>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</si>
  <si>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</si>
  <si>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</si>
  <si>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</si>
  <si>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</si>
  <si>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</si>
  <si>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</si>
  <si>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</si>
  <si>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</si>
  <si>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</si>
  <si>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</si>
  <si>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GENERAL INSTRUCTIONS CONCERNING RETURNS TO BE MADE IN SCHEDULES PTC 720</t>
  </si>
  <si>
    <t>PTC 720.  TRACK AND TRAFFIC CONDITIONS</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</si>
  <si>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</si>
  <si>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</si>
  <si>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</si>
  <si>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</si>
  <si>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</si>
  <si>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</si>
  <si>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</si>
  <si>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</si>
  <si>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</si>
  <si>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</si>
  <si>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</si>
  <si>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</si>
  <si>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</si>
  <si>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</si>
  <si>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</si>
  <si>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</si>
  <si>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</si>
  <si>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</si>
  <si>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</si>
  <si>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</si>
  <si>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</si>
  <si>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</si>
  <si>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tons of 2,000 lbs) as provided for in Rule 86 of the AAR Code of Rules Governing Cars in Interchange.  Convert the capacity of tank cars to capacity in tons</t>
  </si>
  <si>
    <t>In column (d) give the number of units purchased or built in company shops.  In column (e) give the number of new units leased from others.  The term</t>
  </si>
  <si>
    <t>of the commodity which the car is intended to carry customarily.</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</si>
  <si>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</si>
  <si>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</si>
  <si>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</si>
  <si>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</si>
  <si>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</si>
  <si>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</si>
  <si>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</si>
  <si>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</si>
  <si>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</si>
  <si>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</si>
  <si>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</si>
  <si>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</si>
  <si>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</si>
  <si>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</si>
  <si>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</si>
  <si>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</si>
  <si>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</si>
  <si>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</si>
  <si>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</si>
  <si>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</si>
  <si>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</si>
  <si>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</si>
  <si>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</si>
  <si>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</si>
  <si>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</si>
  <si>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</si>
  <si>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</si>
  <si>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</si>
  <si>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</si>
  <si>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</si>
  <si>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</si>
  <si>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</si>
  <si>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</si>
  <si>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</si>
  <si>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</si>
  <si>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</si>
  <si>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</si>
  <si>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</si>
  <si>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</si>
  <si>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</si>
  <si>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</si>
  <si>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</si>
  <si>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</si>
  <si>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</si>
  <si>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</si>
  <si>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</si>
  <si>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</si>
  <si>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</si>
  <si>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</si>
  <si>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</si>
  <si>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</si>
  <si>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</si>
  <si>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</si>
  <si>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</si>
  <si>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</si>
  <si>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</si>
  <si>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</si>
  <si>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</si>
  <si>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</si>
  <si>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</si>
  <si>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</si>
  <si>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</si>
  <si>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</si>
  <si>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</si>
  <si>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PTC Supplement to Railroad Annual Report R-1</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</si>
  <si>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</si>
  <si>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</si>
  <si>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</si>
  <si>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</si>
  <si>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</si>
  <si>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</si>
  <si>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</si>
  <si>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</si>
  <si>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</si>
  <si>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</si>
  <si>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</si>
  <si>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</si>
  <si>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</si>
  <si>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</si>
  <si>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</si>
  <si>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</si>
  <si>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</si>
  <si>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</si>
  <si>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</si>
  <si>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</si>
  <si>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</si>
  <si>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</si>
  <si>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</si>
  <si>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</si>
  <si>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</si>
  <si>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</si>
  <si>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</si>
  <si>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</si>
  <si>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</si>
  <si>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</si>
  <si>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</si>
  <si>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</si>
  <si>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</si>
  <si>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</si>
  <si>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</si>
  <si>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</si>
  <si>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</si>
  <si>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</si>
  <si>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</si>
  <si>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</si>
  <si>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</si>
  <si>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</si>
  <si>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</si>
  <si>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</si>
  <si>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</si>
  <si>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</si>
  <si>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</si>
  <si>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</si>
  <si>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</si>
  <si>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</si>
  <si>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</si>
  <si>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</si>
  <si>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</si>
  <si>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67-73</t>
  </si>
  <si>
    <t>72-73</t>
  </si>
  <si>
    <t>70-71</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</si>
  <si>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</si>
  <si>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</si>
  <si>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</si>
  <si>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</si>
  <si>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</si>
  <si>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</si>
  <si>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</si>
  <si>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t>Investment in Railroad Property Used in Transportation Service (By Property Account)</t>
  </si>
  <si>
    <t>Rents for Interchanged Freight Train Cars and Other Freight Carrying Equipment</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</si>
  <si>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</si>
  <si>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</si>
  <si>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</si>
  <si>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</si>
  <si>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</si>
  <si>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</si>
  <si>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</si>
  <si>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PTC Supplement to Railroad Annual Report R-1 </t>
  </si>
  <si>
    <t>Statement of Cash Flows</t>
  </si>
  <si>
    <t xml:space="preserve">Statement of Cash Flows </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</si>
  <si>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</si>
  <si>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</si>
  <si>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</si>
  <si>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</si>
  <si>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</si>
  <si>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</si>
  <si>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</si>
  <si>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</si>
  <si>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</si>
  <si>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</si>
  <si>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</si>
  <si>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</si>
  <si>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</si>
  <si>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</si>
  <si>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</si>
  <si>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</si>
  <si>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</si>
  <si>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</si>
  <si>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</si>
  <si>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</si>
  <si>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</si>
  <si>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</si>
  <si>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</si>
  <si>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66-67</t>
  </si>
  <si>
    <t>66-71</t>
  </si>
  <si>
    <t>Class I Railroad</t>
  </si>
  <si>
    <t>= Line 66, col b</t>
  </si>
  <si>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</si>
  <si>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</si>
  <si>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</si>
  <si>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</si>
  <si>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</si>
  <si>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</si>
  <si>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</si>
  <si>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</si>
  <si>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</si>
  <si>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</si>
  <si>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</si>
  <si>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Other Current Assets</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</si>
  <si>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</si>
  <si>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</si>
  <si>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</si>
  <si>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</si>
  <si>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</si>
  <si>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</si>
  <si>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</si>
  <si>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</si>
  <si>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</si>
  <si>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</si>
  <si>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</si>
  <si>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</si>
  <si>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</si>
  <si>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</si>
  <si>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</si>
  <si>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210 A.  CONSOLIDATED STATEMENT OF COMPREHENSIVE INCOME</t>
  </si>
  <si>
    <t>Compensating Balances and Short-Term Borrowing Agreements</t>
  </si>
  <si>
    <t>Any inconsistency between credits to the reserve as shown in column (c) and charges to operating expenses should be fully explained in the notes and remarks section for Schedule 342.</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</si>
  <si>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</si>
  <si>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</si>
  <si>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</si>
  <si>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</si>
  <si>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Expiration Date 12-31-2022</t>
  </si>
  <si>
    <t>1J</t>
  </si>
  <si>
    <t>Total Class 1</t>
  </si>
  <si>
    <t>3A</t>
  </si>
  <si>
    <t>3B</t>
  </si>
  <si>
    <t>3BJ</t>
  </si>
  <si>
    <t>Total Class 3</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</si>
  <si>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</si>
  <si>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</si>
  <si>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</si>
  <si>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</si>
  <si>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</si>
  <si>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</si>
  <si>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</si>
  <si>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</si>
  <si>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</si>
  <si>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</si>
  <si>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</si>
  <si>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</si>
  <si>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</si>
  <si>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</si>
  <si>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</si>
  <si>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</si>
  <si>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</si>
  <si>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</si>
  <si>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</si>
  <si>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</si>
  <si>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</si>
  <si>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</si>
  <si>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</si>
  <si>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</si>
  <si>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</si>
  <si>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AAR COMPUTER EDITS</t>
  </si>
  <si>
    <t>VALIDATED</t>
  </si>
  <si>
    <t>Vertical Balancing</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</si>
  <si>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</si>
  <si>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</si>
  <si>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</si>
  <si>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</si>
  <si>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</si>
  <si>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</si>
  <si>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</si>
  <si>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</si>
  <si>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</si>
  <si>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Lines 38 thru 41 equal 42, col. b, c</t>
  </si>
  <si>
    <t>Lines 2 thru 4 equal 5</t>
  </si>
  <si>
    <t>Line 5 plus 6 equals 7</t>
  </si>
  <si>
    <t>Lines 8 thru 10 equal 11</t>
  </si>
  <si>
    <t>from Cost Department</t>
  </si>
  <si>
    <t>AOR Report line 117x6</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</si>
  <si>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</si>
  <si>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</si>
  <si>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</si>
  <si>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</si>
  <si>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</si>
  <si>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</si>
  <si>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</si>
  <si>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</si>
  <si>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</si>
  <si>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from FA206-RB1C</t>
  </si>
  <si>
    <t>Lines 105 plus 106 equal 107</t>
  </si>
  <si>
    <t>RBHQ</t>
  </si>
  <si>
    <t>RBHW</t>
  </si>
  <si>
    <t>Line 108 plus 109 equals 110</t>
  </si>
  <si>
    <t>Line 111 plus 112 equals 113</t>
  </si>
  <si>
    <t>Line 110 plus 113 equals 114</t>
  </si>
  <si>
    <t>from Cost dept.</t>
  </si>
  <si>
    <t>intermodal - total of lift tab (reach out to Bart Kepley)</t>
  </si>
  <si>
    <t>frt. Claims dept.</t>
  </si>
  <si>
    <t>intermodal - total drays (reach out to Bart Kepley)</t>
  </si>
  <si>
    <t>coal mrkg dept.</t>
  </si>
  <si>
    <t>Lines 126 thru 128 equal 129</t>
  </si>
  <si>
    <t>Car Acctg.</t>
  </si>
  <si>
    <t>Lines 130 thru 132 equals 133</t>
  </si>
  <si>
    <t>Intermodal Equipment</t>
  </si>
  <si>
    <t xml:space="preserve">Total Class 1 </t>
  </si>
  <si>
    <t>Reserves, Including Casualty &amp; Other Claims</t>
  </si>
  <si>
    <t>Compensation Benefits</t>
  </si>
  <si>
    <t>Miscellaneous</t>
  </si>
  <si>
    <t>N/A *</t>
  </si>
  <si>
    <t>Amounts on line 8 represent distributions of earnings associated with a limited liability company. Board approval for use</t>
  </si>
  <si>
    <t>* Respondent maintains equity accounting for affiliates by recording transactions into the books of accounts. Therefore, a separate</t>
  </si>
  <si>
    <t>retained earnings memorandum account for the financial reporting of the equity portion is not maintained.</t>
  </si>
  <si>
    <t xml:space="preserve">               Account 616         $__None__________________</t>
  </si>
  <si>
    <t>None</t>
  </si>
  <si>
    <t>Road Initials: NS Rail     Year: 2020</t>
  </si>
  <si>
    <t>Total Class 5</t>
  </si>
  <si>
    <t>Road Initials: NS Rail     Year 2020</t>
  </si>
  <si>
    <t>We have outstanding letters of credit in the amount of $5.2 million, with various banks, under which no borrowings were outstanding</t>
  </si>
  <si>
    <t>as of December 31, 2020.</t>
  </si>
  <si>
    <t xml:space="preserve">capacity from $450 million to $400 million.  The term expires in May 2021.  We had no amounts outstanding at either </t>
  </si>
  <si>
    <t>December 31, 2020 or 2019, and our available borrowing capacity was $400 million and $429 million, respectively.</t>
  </si>
  <si>
    <t xml:space="preserve"> disclosure is required even though the arrangement is not reduced to writing.</t>
  </si>
  <si>
    <t>A-1</t>
  </si>
  <si>
    <t>Augusta &amp; Summerville RR Co.</t>
  </si>
  <si>
    <t>Beaver Street Tower Co.</t>
  </si>
  <si>
    <t>The Belt Railway Company of Chicago</t>
  </si>
  <si>
    <t>Central Transfer Rwy. and Storage Co.</t>
  </si>
  <si>
    <t>Chatham Terminal Co.</t>
  </si>
  <si>
    <t>Kansas City Terminal Rwy. Co.</t>
  </si>
  <si>
    <t>Meridian Speedway, LLC</t>
  </si>
  <si>
    <t>North Charleston Terminal Co.</t>
  </si>
  <si>
    <t>Pan Am Southern, LLC</t>
  </si>
  <si>
    <t>(9) (18)</t>
  </si>
  <si>
    <t>Peoria and Pekin Union Rwy. Co.</t>
  </si>
  <si>
    <t>Terminal Railroad Association of St. Louis</t>
  </si>
  <si>
    <t>TTX Company</t>
  </si>
  <si>
    <t>Winston-Salem Southbound Rwy. Co.</t>
  </si>
  <si>
    <t>Woodstock and Blocton Rwy. Co.</t>
  </si>
  <si>
    <t>Total A-1</t>
  </si>
  <si>
    <t>A-3</t>
  </si>
  <si>
    <t>MeteorComm, LLC</t>
  </si>
  <si>
    <t>PTC 220, LLC</t>
  </si>
  <si>
    <t>The Roanoke Valley Development Co.</t>
  </si>
  <si>
    <t>Total A-3</t>
  </si>
  <si>
    <t>(6)</t>
  </si>
  <si>
    <t>(7)</t>
  </si>
  <si>
    <t>(8)</t>
  </si>
  <si>
    <t>(10)</t>
  </si>
  <si>
    <t>(11)</t>
  </si>
  <si>
    <t>(12)</t>
  </si>
  <si>
    <t>(13)</t>
  </si>
  <si>
    <t>(14)</t>
  </si>
  <si>
    <t>(15)</t>
  </si>
  <si>
    <t>(16)</t>
  </si>
  <si>
    <t>(17)</t>
  </si>
  <si>
    <t>(1) CSX Transp., Inc. owns 50%</t>
  </si>
  <si>
    <t>(2) CSX Transp., Inc. owns 50% and FEC owns 25%</t>
  </si>
  <si>
    <t>(3) Controlled jointly - Other RRs own 75%</t>
  </si>
  <si>
    <t>(4) CSX Transp., Inc. owns 50%</t>
  </si>
  <si>
    <t>(5) CSX Transp., Inc. owns 50%</t>
  </si>
  <si>
    <t>(6) Controlled jointly - Other RRs own 91.67%</t>
  </si>
  <si>
    <t>(7) KCS owns 70%</t>
  </si>
  <si>
    <t>(8) CSX Transp., Inc. owns 66.67%</t>
  </si>
  <si>
    <t>(9) Boston &amp; Maine Co. owns 50%</t>
  </si>
  <si>
    <t>(10) Controlled jointly - Other RRs own 59.36%</t>
  </si>
  <si>
    <t>(11) Controlled jointly - Other RRs own 85.71%</t>
  </si>
  <si>
    <t>(12) Controlled jointly - Other RRs own 80.35%</t>
  </si>
  <si>
    <t>(13) CSX Transp., Inc. owns 50%</t>
  </si>
  <si>
    <t>(14) CSX Transp., Inc. owns 50%</t>
  </si>
  <si>
    <t>(15) Controlled jointly - Other RRs own 75%</t>
  </si>
  <si>
    <t>(16) Controlled jointly - Other RRs own 85.71%</t>
  </si>
  <si>
    <t>(17) Controlled jointly - Others own 54.56%</t>
  </si>
  <si>
    <t>E-1</t>
  </si>
  <si>
    <t>Beaver St. Tower Co.</t>
  </si>
  <si>
    <t>Central Transfer Rwy. &amp; Storage Co.</t>
  </si>
  <si>
    <t>Woodstock &amp; Blocton Rwy. Co.</t>
  </si>
  <si>
    <t>(19)</t>
  </si>
  <si>
    <t>E-3</t>
  </si>
  <si>
    <t>Norfolk Southern Corporation</t>
  </si>
  <si>
    <t>Southern Region Industrial Realty, Inc.</t>
  </si>
  <si>
    <t>Total E-1</t>
  </si>
  <si>
    <t>Total E-3</t>
  </si>
  <si>
    <t>Total 721</t>
  </si>
  <si>
    <t>721.5 Total</t>
  </si>
  <si>
    <t>Sch. 310A Total</t>
  </si>
  <si>
    <t>Total Carriers</t>
  </si>
  <si>
    <t>Meteorcomm, LLC</t>
  </si>
  <si>
    <t>Total Noncarriers</t>
  </si>
  <si>
    <t>Total Equity*</t>
  </si>
  <si>
    <t>Dividends received are accounted (in column (c)) as a reduction in the investment carrying value.</t>
  </si>
  <si>
    <t xml:space="preserve">
NOTES AND REMARKS</t>
  </si>
  <si>
    <t xml:space="preserve">                                                         NOTES AND REMARKS</t>
  </si>
  <si>
    <t>For the Year Ending December 31, 2020</t>
  </si>
  <si>
    <t>Road Initials:  NS Rail          Year:  2020</t>
  </si>
  <si>
    <t>NORFOLK  SOUTHERN  COMBINED  RAILROAD  SUBSIDIARIES</t>
  </si>
  <si>
    <t>("NS RAIL")</t>
  </si>
  <si>
    <t>(This page intentionally left blank)</t>
  </si>
  <si>
    <t>Exact Name of common carrier making this report: Norfolk Southern Combined Railroad Subsidiaries* (NS Rail) is comprised</t>
  </si>
  <si>
    <t>principally of Norfolk Southern Railway Company.</t>
  </si>
  <si>
    <t>[ X ]   No annual report to stockholders is prepared.</t>
  </si>
  <si>
    <t>Stock Books Do Not Close</t>
  </si>
  <si>
    <t>Norfolk Southern Railway:</t>
  </si>
  <si>
    <t xml:space="preserve">     Norfolk Southern Corp.</t>
  </si>
  <si>
    <t>Norfolk, VA</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</si>
  <si>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</si>
  <si>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</si>
  <si>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</si>
  <si>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</si>
  <si>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</si>
  <si>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</si>
  <si>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</si>
  <si>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</si>
  <si>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</si>
  <si>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</si>
  <si>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</si>
  <si>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</si>
  <si>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</si>
  <si>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Alabama Great Southern Railroad Company, The</t>
  </si>
  <si>
    <t>Cincinnati, New Orleans and Texas Pacific Railway Company, The</t>
  </si>
  <si>
    <t>Norfolk Southern Railway Company</t>
  </si>
  <si>
    <t>Class II</t>
  </si>
  <si>
    <t>Central of Georgia Railroad Company</t>
  </si>
  <si>
    <t>Georgia Southern and Florida Railway Company</t>
  </si>
  <si>
    <t>Class III</t>
  </si>
  <si>
    <t>Camp Lejeune Railroad Company</t>
  </si>
  <si>
    <t xml:space="preserve">Chesapeake Western Railway </t>
  </si>
  <si>
    <t>Interstate Railroad Company</t>
  </si>
  <si>
    <t>Norfolk and Portsmouth Belt Line Railroad Company</t>
  </si>
  <si>
    <t>State University Railroad Company</t>
  </si>
  <si>
    <t>Tennessee, Alabama &amp; Georgia Railway Company</t>
  </si>
  <si>
    <t>Tennessee Railway Company</t>
  </si>
  <si>
    <t>Lessors and Other</t>
  </si>
  <si>
    <t>Airforce Pipeline, Inc.</t>
  </si>
  <si>
    <t>Alabama Great Southern LLC</t>
  </si>
  <si>
    <t>Central of Georgia, LLC</t>
  </si>
  <si>
    <t>Citico Realty Company</t>
  </si>
  <si>
    <t>High Point, Randleman, Asheboro and</t>
  </si>
  <si>
    <t xml:space="preserve">   Southern Railroad Company</t>
  </si>
  <si>
    <t>Lamberts Point Barge Company, Inc.</t>
  </si>
  <si>
    <t>Mobile and Birmingham Railroad Company</t>
  </si>
  <si>
    <t>Norfolk Southern International, Inc.</t>
  </si>
  <si>
    <t>Norfolk Southern-Mexico, LLC</t>
  </si>
  <si>
    <t>NorfolkSouthernMexicana, S. de R.L. de C.V.</t>
  </si>
  <si>
    <t>North Carolina Midland Railroad Company, The</t>
  </si>
  <si>
    <t>NS Spectrum Corporation</t>
  </si>
  <si>
    <t>PLS Investment, LLC</t>
  </si>
  <si>
    <t>Rail Investment Company</t>
  </si>
  <si>
    <t>Reading Company, LLC [Virginia]</t>
  </si>
  <si>
    <t>South Western Rail Road Company, The</t>
  </si>
  <si>
    <t>Southern Rail Terminals, Inc.</t>
  </si>
  <si>
    <t>Southern Rail Terminals of North Carolina, Inc.</t>
  </si>
  <si>
    <t>Southern Region Materials Supply, Inc.</t>
  </si>
  <si>
    <t>S-VA Corporation</t>
  </si>
  <si>
    <t>TCV, Inc.</t>
  </si>
  <si>
    <t>Thoroughbred Direct Intermodal Services, Inc.</t>
  </si>
  <si>
    <t>Thoroughbred Emissions Research, LLC</t>
  </si>
  <si>
    <t>Thoroughbred Funding, Inc.</t>
  </si>
  <si>
    <t>Thoroughbred Logistics Services, Inc.</t>
  </si>
  <si>
    <t>Transworks Company</t>
  </si>
  <si>
    <t>Transworks Inc.</t>
  </si>
  <si>
    <t>Transworks of Indiana, Inc.</t>
  </si>
  <si>
    <t>Triple Crown Services Company</t>
  </si>
  <si>
    <t>Virginia and Southwestern Railway Company</t>
  </si>
  <si>
    <t>Wheelersburg Terminal LLC</t>
  </si>
  <si>
    <t>Yadkin Railroad Company</t>
  </si>
  <si>
    <r>
      <t xml:space="preserve">(Name) </t>
    </r>
    <r>
      <rPr>
        <u/>
        <sz val="9"/>
        <rFont val="Arial"/>
        <family val="2"/>
      </rPr>
      <t xml:space="preserve">Clyde H. "Jake" Allison Jr.          </t>
    </r>
    <r>
      <rPr>
        <sz val="9"/>
        <rFont val="Arial"/>
        <family val="2"/>
      </rPr>
      <t xml:space="preserve">     (Title) </t>
    </r>
    <r>
      <rPr>
        <u/>
        <sz val="9"/>
        <rFont val="Arial"/>
        <family val="2"/>
      </rPr>
      <t xml:space="preserve">Vice President and Controller     </t>
    </r>
  </si>
  <si>
    <r>
      <t xml:space="preserve">(Telephone number) </t>
    </r>
    <r>
      <rPr>
        <u/>
        <sz val="9"/>
        <rFont val="Arial"/>
        <family val="2"/>
      </rPr>
      <t xml:space="preserve">                  (757)                          629-2680                         </t>
    </r>
  </si>
  <si>
    <t xml:space="preserve">9. New Accounting Pronouncements </t>
  </si>
  <si>
    <t>In June 2016, the FASB issued ASU 2016-13, “Credit Losses - Measurement of Credit Losses on Financial Instruments,” which replaced the current incurred loss impairment method with a method that reflects expected credit losses. Short-term and long-term financial assets, as defined by the standard, are impacted by immediate recognition of estimated credit losses in the financial statements, reflecting the net amount expected to be collected.  Historically, losses associated from the inability to collect on accounts receivable have been insignificant, with little divergence in collection trends through varying economic cycles. We adopted the standard on January 1, 2020 and there was no material impact to the financial statements upon adoption.</t>
  </si>
  <si>
    <t>In December 2019, the FASB issued ASU 2019-12, “Simplifying the Accounting for Income Taxes,” which adds new guidance to simplify the accounting for income taxes, changes the accounting for certain income tax transactions, and makes other minor changes. We adopted the standard on January 1, 2021 and do not expect it to have a material effect on our financial statements.</t>
  </si>
  <si>
    <t>10.  Railway Operating Revenues</t>
  </si>
  <si>
    <t>The following table disaggregates our revenues by major commodity group:</t>
  </si>
  <si>
    <t>($ in millions)</t>
  </si>
  <si>
    <t>Merchandise:</t>
  </si>
  <si>
    <t>Agriculture, forest and consumer products</t>
  </si>
  <si>
    <t>Chemicals</t>
  </si>
  <si>
    <t>Metals and construction</t>
  </si>
  <si>
    <t>Automotive</t>
  </si>
  <si>
    <t>Merchandise</t>
  </si>
  <si>
    <t>Intermodal</t>
  </si>
  <si>
    <t>At the beginning of 2020, we combined the agriculture products and forest and consumer commodity groups. In addition, we also made changes in the categorization of certain other commodity groups within Merchandise.  Specifically, certain commodities were shifted between agriculture, forest and consumer products; chemicals; and, metals and construction. We made these changes to better align our commodity groups as a result of an organizational realignment. Prior period railway operating revenues have been reclassified to conform to the current presentation.</t>
  </si>
  <si>
    <t>Customer</t>
  </si>
  <si>
    <t>Accounts receivable</t>
  </si>
  <si>
    <t>11.  Related Parties</t>
  </si>
  <si>
    <t>NS is our parent holding company.  Rail operations are coordinated at the holding company level by the Chief Operating Officer.  NS charges us a fee for management services it performs for us (which totaled $686 million in 2020 and $753 million in 2019, including a $55 million markup in 2020 and a $60 million markup in 2019).  In addition, NS charges us a revenue-based licensing fee (which totaled $144 million in 2020 and $168 million in 2019) for the use of certain intangible assets owned by NS.</t>
  </si>
  <si>
    <t>Operations Over Conrail’s Lines</t>
  </si>
  <si>
    <t xml:space="preserve">Through a limited liability company, NS and CSX Corporation (CSX) jointly own Conrail Inc. (Conrail), whose primary subsidiary is Consolidated Rail Corporation (CRC).  NS has a 58% economic and 50% voting interest in the jointly owned entity, and CSX has the remainder of the economic and voting interests.  </t>
  </si>
  <si>
    <t>Investment in TTX</t>
  </si>
  <si>
    <t>Intercompany Accounts</t>
  </si>
  <si>
    <t>Current:</t>
  </si>
  <si>
    <t xml:space="preserve">      Receivables from Affiliated Companies</t>
  </si>
  <si>
    <t xml:space="preserve">      Payables to Affiliated Companies</t>
  </si>
  <si>
    <t xml:space="preserve">     Accounts Payable; Affiliated Companies</t>
  </si>
  <si>
    <t>Intercompany Federal Income Tax Accounts</t>
  </si>
  <si>
    <t>Intercompany federal income tax accounts are recorded between companies in the NS consolidated group in accordance with the NS tax sharing agreement and are settled no later than the expiration of associated net operating loss carry forwards.</t>
  </si>
  <si>
    <t>Cash Required for NS Debt</t>
  </si>
  <si>
    <t>NS has outstanding approximately $13.0 billion of unsecured notes.  A significant portion of the funding for the interest and repayments on this and other NS debt is expected to be provided by us.</t>
  </si>
  <si>
    <t>NS is subject to various financial covenants with respect to its debt and under its credit agreement, including a maximum leverage ratio restriction and certain restrictions on issuance of further debt.  As a major NS subsidiary, we are subject to certain of those covenants.</t>
  </si>
  <si>
    <t>12.  Leases</t>
  </si>
  <si>
    <t xml:space="preserve">In February 2016, the FASB issued ASU 2016-02, “Leases (Topic 842),” and subsequent amendments, which replaced existing lease guidance in GAAP and requires lessees to recognize ROU assets and lease liabilities on the balance sheet for leases greater than twelve months and disclose key information about leasing arrangements.  We adopted the standard on January 1, 2019 using the modified retrospective method and used the effective date as our date of initial application.  Financial information will not be updated and the disclosures required under the standard will not be provided for dates and periods before January 1, 2019.  Upon adoption of the standard, we recognized ROU assets and corresponding lease liabilities of $586 million on the Comparative Statement of Financial Position as of January 1, 2019.  There were no adjustments to “Retained Earnings: Unappropriated” on adoption.  </t>
  </si>
  <si>
    <t>The standard provides a number of optional practical expedients for transition.  We elected the package of practical expedients under the transition guidance which permitted us not to reassess under the standard our prior conclusions for lease identification and lease classification on expired or existing contracts and whether initial direct costs previously capitalized would qualify for capitalization under FASB ASC 842.  We also elected the practical expedient related to land easements, which allowed us to not reassess our current accounting treatment for existing agreements on land easements, which are not accounted for as leases.  We did not elect the hindsight practical expedient to determine the reasonably certain lease term for existing leases.</t>
  </si>
  <si>
    <t>We are committed under long-term lease agreements for equipment, lines of road, and other property. Some of these agreements are variable lease agreements that include usage-based payments. These agreements contain payment provisions that depend on an index or rate, initially measured using the index or rate at the lease commencement date, and are therefore not included in our future minimum lease payments. Our long-term lease agreements do not contain any material restrictive covenants.</t>
  </si>
  <si>
    <t xml:space="preserve">Our equipment leases have remaining terms of less than 1 year to 5 years and our lines of road and land leases have remaining terms of less than 1 year to 137 years.  Some of these leases include options to extend the leases for up to 99 years and some include options to terminate the leases within 30 days.  Because we are not reasonably certain to exercise these renewal options, the options are not considered in determining the lease term, and associated payments are excluded from future minimum lease payments.  </t>
  </si>
  <si>
    <t>Operating lease amounts included on the Comparative Statement of Financial Position were as follows:</t>
  </si>
  <si>
    <t>2020</t>
  </si>
  <si>
    <t>2019</t>
  </si>
  <si>
    <t xml:space="preserve">December 31, </t>
  </si>
  <si>
    <t>Classification</t>
  </si>
  <si>
    <t>Assets</t>
  </si>
  <si>
    <t xml:space="preserve">  ROU assets</t>
  </si>
  <si>
    <t>Other current liabilities</t>
  </si>
  <si>
    <t>Liabilities</t>
  </si>
  <si>
    <t xml:space="preserve">  Current lease liabilities</t>
  </si>
  <si>
    <t xml:space="preserve">  Non-current lease liabilities</t>
  </si>
  <si>
    <t xml:space="preserve">    Total lease liabilities</t>
  </si>
  <si>
    <t>The components of total lease expense, primarily included in “Railway operating expenses,” were as follows:</t>
  </si>
  <si>
    <t>Operating lease expense</t>
  </si>
  <si>
    <t>Variable lease expense</t>
  </si>
  <si>
    <t>Short-term lease expense</t>
  </si>
  <si>
    <t>Total lease expense</t>
  </si>
  <si>
    <t>In March 2019, we entered into a non-cancellable lease for an office building with an estimated construction cost of $550 million.  The lease will commence upon completion of the construction (for which we are a construction agent) of the office building which is expected to be in the second half of 2021.  The initial lease term is five years with options to renew, purchase, or sell the office building at the end of the lease term.  Upon lease commencement, the ROU asset and lease liability will be determined and recorded.  The lease also contains a residual value guarantee of up to ninety percent of the total construction cost.</t>
  </si>
  <si>
    <t xml:space="preserve">Other information related to operating leases was as follows: </t>
  </si>
  <si>
    <t>Weighted-average remaining lease term (years) on operating leases</t>
  </si>
  <si>
    <t>Weighted-average discount rates on operating leases</t>
  </si>
  <si>
    <t>As the rates implicit in most of our leases are not readily determinable, we use a collateralized incremental borrowing rate based on the information available at the lease commencement date in determining the present value of future payments.  We use the portfolio approach and group leases into short-, medium-, and long-term categories, applying the corresponding incremental borrowing rates to these categories of leases.</t>
  </si>
  <si>
    <t>During 2020 and 2019, respectively, ROU assets obtained in exchange for new operating lease liabilities were $22 million and $49 million.  Cash paid for amounts included in the measurement of lease liabilities was $109 million and $114 million in 2020 and 2019, respectively and is included in operating cash flows. During 2019, cash proceeds from a sale and leaseback transaction were $82 million and the gain on the transaction was $15 million.</t>
  </si>
  <si>
    <t>Future minimum lease payments under non-cancellable operating leases were as follows:</t>
  </si>
  <si>
    <t>December 31, 2020</t>
  </si>
  <si>
    <t>December 31, 2019</t>
  </si>
  <si>
    <t>2026 and subsequent years</t>
  </si>
  <si>
    <t>Total lease payments</t>
  </si>
  <si>
    <t>Less: Interest</t>
  </si>
  <si>
    <t>Present value of lease liabilities</t>
  </si>
  <si>
    <t>2025 and subsequent years</t>
  </si>
  <si>
    <t>Road Initials:  NS Rail     Year:  2020</t>
  </si>
  <si>
    <t>13.  Fair Value</t>
  </si>
  <si>
    <t>Fair Value Measurements</t>
  </si>
  <si>
    <t>FASB ASC 820-10, “Fair Value Measurements,” established a framework for measuring fair value and a fair value hierarchy that prioritizes the inputs to valuation techniques used to measure fair value into three broad levels, as follows:</t>
  </si>
  <si>
    <t>Level 1</t>
  </si>
  <si>
    <t>Level 2</t>
  </si>
  <si>
    <t>Inputs to the valuation methodology are unadjusted quoted prices for identical assets or liabilities in active markets that we have the ability to access.</t>
  </si>
  <si>
    <t>Inputs to the valuation methodology include:</t>
  </si>
  <si>
    <t>· inputs that are derived principally from or corroborated by observable market data by correlation or</t>
  </si>
  <si>
    <t xml:space="preserve">  other means. </t>
  </si>
  <si>
    <t>If the asset or liability has a specified (contractual) term, the Level 2 input must be observable for substantially the full term of the asset or liability.</t>
  </si>
  <si>
    <t>Level 3</t>
  </si>
  <si>
    <t>Inputs to the valuation methodology are unobservable and significant to the fair value measurement.</t>
  </si>
  <si>
    <t>14.  Pensions and Other Postretirement Benefits</t>
  </si>
  <si>
    <t>Pension and Other Postretirement Benefit Obligations and Plan Assets</t>
  </si>
  <si>
    <t>Other Postretirement Benefits</t>
  </si>
  <si>
    <t>Pension Benefits</t>
  </si>
  <si>
    <t>Change in benefit obligations:</t>
  </si>
  <si>
    <t>Benefit obligation at beginning of year</t>
  </si>
  <si>
    <t>Service cost</t>
  </si>
  <si>
    <t>Interest cost</t>
  </si>
  <si>
    <t>Plan amendment</t>
  </si>
  <si>
    <t>Benefits paid</t>
  </si>
  <si>
    <t xml:space="preserve">      Benefit obligation at end of year</t>
  </si>
  <si>
    <t>Change in plan assets:</t>
  </si>
  <si>
    <t>Fair value of plan assets at beginning of year</t>
  </si>
  <si>
    <t>Actual return on plan assets</t>
  </si>
  <si>
    <t>Employer contribution</t>
  </si>
  <si>
    <t xml:space="preserve">      Fair value of plan assets at end of year</t>
  </si>
  <si>
    <t xml:space="preserve">      Funded status at end of year</t>
  </si>
  <si>
    <t>Amounts recognized in the Comparative</t>
  </si>
  <si>
    <t xml:space="preserve">   Statement of Financial Position:</t>
  </si>
  <si>
    <t xml:space="preserve">      Special funds</t>
  </si>
  <si>
    <t xml:space="preserve">      Other current liabilities</t>
  </si>
  <si>
    <t xml:space="preserve">      Net amount recognized</t>
  </si>
  <si>
    <t>Amounts included in accumulated other</t>
  </si>
  <si>
    <t xml:space="preserve">   comprehensive loss (before tax):</t>
  </si>
  <si>
    <t xml:space="preserve">      Net loss</t>
  </si>
  <si>
    <t xml:space="preserve">      Prior service cost (benefit)</t>
  </si>
  <si>
    <t>NS’ accumulated benefit obligation for its defined benefit pension plans is $2.6 billion and $2.3 billion at December 31, 2020 and 2019, respectively.  NS’ unfunded pension plans, included above, which in all cases have no assets, had projected benefit obligations of $359 million and $320 million at December 31, 2020 and 2019, respectively, and had accumulated benefit obligations of $330 million and $292 million at December 31, 2020 and 2019, respectively.</t>
  </si>
  <si>
    <t>Pension and Other Postretirement Benefit Cost Components</t>
  </si>
  <si>
    <t xml:space="preserve">      ($ in millions)</t>
  </si>
  <si>
    <t>Pension benefits:</t>
  </si>
  <si>
    <t>Expected return on plan assets</t>
  </si>
  <si>
    <t>Amortization of net losses</t>
  </si>
  <si>
    <t>Amortization of prior service cost</t>
  </si>
  <si>
    <t xml:space="preserve">   Net benefit</t>
  </si>
  <si>
    <t>Other postretirement benefits:</t>
  </si>
  <si>
    <t>Amortization of prior service benefit</t>
  </si>
  <si>
    <t>Other Changes in Plan Assets and Benefit Obligations Recognized in Other Comprehensive Income</t>
  </si>
  <si>
    <t>Net loss arising during the year</t>
  </si>
  <si>
    <t>Amortization of prior service (cost) benefit</t>
  </si>
  <si>
    <t>Total recognized in other comprehensive income</t>
  </si>
  <si>
    <t>Total recognized in net periodic cost</t>
  </si>
  <si>
    <t xml:space="preserve">      and other comprehensive income</t>
  </si>
  <si>
    <t>The estimated net losses for the pension plans that will be amortized from accumulated other comprehensive loss into net periodic cost over the next year are $66 million.  The estimated prior service benefit for the other postretirement benefit plans that will be amortized from accumulated other comprehensive loss into net periodic benefit over the next year is $23 million.</t>
  </si>
  <si>
    <t>Pension and Other Postretirement Benefits Assumptions</t>
  </si>
  <si>
    <t>Costs for pension and other postretirement benefits are determined based on actuarial valuations that reflect appropriate assumptions as of the measurement date, ordinarily the beginning of each year.  The funded status of the plans is determined using appropriate assumptions as of each year end.  A summary of the major assumptions follows:</t>
  </si>
  <si>
    <t>Pension funded status:</t>
  </si>
  <si>
    <t xml:space="preserve">   Discount rate</t>
  </si>
  <si>
    <t xml:space="preserve">   Future salary increases</t>
  </si>
  <si>
    <t>Other postretirement benefits funded status:</t>
  </si>
  <si>
    <t>Pension cost:</t>
  </si>
  <si>
    <t xml:space="preserve">   Discount rate – service cost</t>
  </si>
  <si>
    <t xml:space="preserve">   Discount rate – interest cost</t>
  </si>
  <si>
    <t xml:space="preserve">   Return on assets in plans</t>
  </si>
  <si>
    <t>Other postretirement benefits cost:</t>
  </si>
  <si>
    <t xml:space="preserve">   Health care trend rate</t>
  </si>
  <si>
    <t xml:space="preserve">To determine the discount rates used to measure NS’ benefit obligations, NS utilizes analyses in which the projected annual cash flows from the pension and other postretirement benefit plans were matched with yield curves based on an appropriate universe of high-quality corporate bonds.  NS uses the results of the yield curve analyses to select the discount rates that match the payment streams of the benefits in these plans.	</t>
  </si>
  <si>
    <t>NS uses a spot rate approach to estimate the service cost and interest cost components of net periodic benefit cost for NS’ pension and other postretirement benefit plans.</t>
  </si>
  <si>
    <t>Health Care Cost Trend Assumptions</t>
  </si>
  <si>
    <t>One-percentage point</t>
  </si>
  <si>
    <t>Increase</t>
  </si>
  <si>
    <t>Decrease</t>
  </si>
  <si>
    <t>Increase (decrease) in:</t>
  </si>
  <si>
    <t xml:space="preserve">   Total service and interest cost components</t>
  </si>
  <si>
    <t xml:space="preserve">   Postretirement benefit obligation</t>
  </si>
  <si>
    <t>Asset Management</t>
  </si>
  <si>
    <t>Eleven investment firms manage NS’ defined benefit pension plan's assets under investment guidelines approved by NS’ Benefits Investment Committee that is composed of members of NS’ management.  Investments are restricted to domestic and international equity securities, domestic and international fixed income securities, and unleveraged exchange-traded options and financial futures.  Limitations restrict investment concentration and use of certain derivative investments.  The target asset allocation for equity is 75% of the pension plan's assets.  Fixed income investments must consist predominantly of securities rated investment grade or higher.  Equity investments must be in liquid securities listed on national exchanges.  No investment is permitted in NS’ securities (except through commingled pension trust funds).</t>
  </si>
  <si>
    <t>NS’ pension plan's weighted-average asset allocations, by asset category, were as follows:</t>
  </si>
  <si>
    <t>Domestic equity securities</t>
  </si>
  <si>
    <t>International equity securities</t>
  </si>
  <si>
    <t>Debt securities</t>
  </si>
  <si>
    <t>Cash and cash equivalents</t>
  </si>
  <si>
    <t xml:space="preserve">   Total</t>
  </si>
  <si>
    <t xml:space="preserve">Percentage of plan assets at December 31, </t>
  </si>
  <si>
    <t>The other postretirement benefit plan assets consist primarily of trust-owned variable life insurance policies with an asset allocation at December 31, 2020 of 68% in equity securities and 32% in debt securities compared with 67% in equity securities and 33% in debt securities at December 31, 2019.  The target asset allocation for equity is between 50% and 75% of the plan’s assets.</t>
  </si>
  <si>
    <t>Fair Value of Plan Assets</t>
  </si>
  <si>
    <t>Common stock: Shares held by the plan at year end are valued at the official closing price as defined by the exchange or at the most trade price of the security at the close of the active market.</t>
  </si>
  <si>
    <t>Common collective trusts: The readily determinable fair value is based on the published fair value per unit of the trusts.  The common collective trusts hold equity securities, fixed income securities and cash and cash equivalents.</t>
  </si>
  <si>
    <t xml:space="preserve">Fixed income securities: Valued based on quotes received from independent pricing services or at an estimated price at which a dealer would pay for the security at year end using observable market-based inputs.	</t>
  </si>
  <si>
    <t xml:space="preserve">Commingled funds: The readily determinable fair value is based on the published fair value per unit of the funds.  The commingled funds hold equity securities.	</t>
  </si>
  <si>
    <t>Cash and cash equivalents: Short-term Treasury bills or notes are valued at an estimated price at which a dealer would pay for the security at year end using observable market-based inputs; money market funds are valued at the closing price reported on the active market on which the funds are traded.</t>
  </si>
  <si>
    <t xml:space="preserve">  The notes listed below are provided to disclose supplementary information on matters which have an important effect on the financial condition of the carrier.  The carrier shall give the particulars called for herein and where there is nothing to report, insert the word "none"; and in addition thereto shall enter in separate notes with suitable particulars other matters involving material amounts of the character commonly disclosed in financial statements under generally accepted accounting principles, except as shown in other schedules.  This includes statements explaining (1) service interruption insurance policies and indicating the amount of indemnity to which respondent will be entitled for work stoppage losses and the maximum amount of additional premium respondent may be obligated to pay in the event such losses are sustained by other railroads; (2) particulars concerning obligations for stock purchase options granted to officers and employees; and (3) what entries have been made for net income or retained income restricted under provisions of mortgages and other arrangements.</t>
  </si>
  <si>
    <t>See Note 15 beginning on page 15D.</t>
  </si>
  <si>
    <t>15A</t>
  </si>
  <si>
    <t>15B</t>
  </si>
  <si>
    <t>15C</t>
  </si>
  <si>
    <t xml:space="preserve">Total </t>
  </si>
  <si>
    <t>Common stock</t>
  </si>
  <si>
    <t>Common collective trusts:</t>
  </si>
  <si>
    <t>Fixed income securities:</t>
  </si>
  <si>
    <t>Government and agencies securities</t>
  </si>
  <si>
    <t>Corporate bonds</t>
  </si>
  <si>
    <t>Mortgage and other asset-backed securities</t>
  </si>
  <si>
    <t>Commingled funds</t>
  </si>
  <si>
    <t xml:space="preserve">   Total investments</t>
  </si>
  <si>
    <t>15D</t>
  </si>
  <si>
    <t>Following is a description of the valuation methodologies used for other postretirement benefit plan assets measured at fair value.</t>
  </si>
  <si>
    <t>The other postretirement benefit plan assets consisted of trust-owned life insurance with fair values of $165 million and $170 million at December 31, 2020 and 2019, respectively, and are valued under level 2 of the fair value hierarchy.  There were no level 1 or level 3 valued assets.</t>
  </si>
  <si>
    <t>Contributions and Estimated Future Benefit Payments</t>
  </si>
  <si>
    <t>In 2021, NS expects to contribute approximately $19 million to its unfunded pension plans for payments to pensioners and approximately $36 million to its other postretirement benefit plans for retiree health and death benefits.  NS does not expect to contribute to its funded pension plan in 2021.</t>
  </si>
  <si>
    <t>Benefit payments, which reflect expected future service, as appropriate, are expected to be paid as follows:</t>
  </si>
  <si>
    <t>Years 2026 – 2030</t>
  </si>
  <si>
    <t>Other Postretirement Coverage</t>
  </si>
  <si>
    <t>Section 401(k) Plans</t>
  </si>
  <si>
    <t>NS and certain subsidiaries provide Section 401(k) savings plans for employees.  Under the plans, NS matches a portion of employee contributions, subject to applicable limitations.  NS’ matching contributions, recorded as an expense, under these plans were $21 million in 2020 and $22 million in 2019.</t>
  </si>
  <si>
    <t>15.  Commitments and Contingencies</t>
  </si>
  <si>
    <t>Lawsuits</t>
  </si>
  <si>
    <t>We and/or certain subsidiaries are defendants in numerous lawsuits and other claims relating principally to railroad operations. When we conclude that it is probable that a liability has been incurred and the amount of the liability can be reasonably estimated, it is accrued through a charge to earnings and, if material, disclosed below. While the ultimate amount of liability incurred in any of these lawsuits and claims is dependent on future developments, in our opinion, the recorded liability is adequate to cover the future payment of such liability and claims. However, the final outcome of any of these lawsuits and claims cannot be predicted with certainty, and unfavorable or unexpected outcomes could result in additional accruals that could be significant to results of operations in a particular year or quarter. Any adjustments to the recorded liability will be reflected in earnings in the periods in which such adjustments become known. For lawsuits and other claims where a loss may be reasonably possible, but not probable, or is probable but not reasonably estimable, no accrual is established but the matter, if potentially material, is disclosed below. We routinely review relevant information with respect to our lawsuits and other claims and update our accruals, disclosures and estimates of reasonably possible loss based on such reviews.</t>
  </si>
  <si>
    <t>In 2007, various antitrust class actions filed against us and other Class I railroads in various Federal district courts regarding fuel surcharges were consolidated in the District of Columbia by the Judicial Panel on Multidistrict Litigation.  In 2012, the court certified the case as a class action.  The defendant railroads appealed this certification, and the Court of Appeals for the District of Columbia vacated the District Court’s decision and remanded the case for further consideration.  On October 10, 2017, the District Court denied class certification.  The decision was upheld by the Court of Appeals on August 16, 2019.  Since that decision, various individual cases have been filed in multiple jurisdictions and also consolidated in the District of Columbia.  We believe the allegations in the complaints are without merit and intend to vigorously defend the cases.  We do not believe the outcome of these proceedings will  have a material effect on our financial position, results of operations, or liquidity.</t>
  </si>
  <si>
    <t>Casualty Claims</t>
  </si>
  <si>
    <t>Casualty claims include employee personal injury and occupational claims as well as third-party claims, all exclusive of legal costs.  To aid in valuing our personal injury liability and determining the amount to accrue with respect to such claims during the year, we utilize studies prepared by an independent consulting actuarial firm.  Job-related personal injury and occupational claims are subject to Federal Employers Liability Act (FELA), which is applicable only to railroads.  FELA’s fault-based tort system produces results that are unpredictable and inconsistent as compared with a no-fault workers’ compensation system.  The variability inherent in this system could result in actual costs being different from the liability recorded.</t>
  </si>
  <si>
    <t>15E</t>
  </si>
  <si>
    <t xml:space="preserve">While the ultimate amount of claims incurred is dependent on future developments, in our opinion, the recorded liability is adequate to cover the future payments of claims and is supported by the most recent actuarial study.  In all cases, we record a liability when the expected loss for the claim is both probable and reasonably estimable. </t>
  </si>
  <si>
    <t>Environmental Matters</t>
  </si>
  <si>
    <t>We are subject to various jurisdictions’ environmental laws and regulations.  We record a liability where such liability or loss is probable and reasonably estimable.  Environmental specialists regularly participate in ongoing evaluations of all known sites and in determining any necessary adjustments to liability estimates.</t>
  </si>
  <si>
    <t>Our Comparative Statement of Financial Position includes liabilities for environmental exposures of $54 million at December 31, 2020, and $56 million at December 31, 2019, of which $15 million is classified as a current liability at the end of both 2020 and 2019.  At December 31, 2020, the liability represents our estimates of the probable cleanup, investigation, and remediation costs based on available information at 100 known locations and projects compared with 110 locations and projects at December 31, 2019.  At December 31, 2020, seventeen sites accounted for $40 million of the liability, and no individual site was considered to be material.  We anticipate that much of this liability will be paid out over five years; however, some costs will be paid out over a longer period.</t>
  </si>
  <si>
    <t>With respect to known environmental sites (whether identified by us or by the Environmental Protection Agency or comparable state authorities), estimates of our ultimate potential financial exposure for a given site or in the aggregate for all such sites can change over time because of the widely varying costs of currently available cleanup techniques, unpredictable contaminant recovery and reduction rates associated with available cleanup technologies, the likely development of new cleanup technologies, the difficulty of determining in advance the nature and full extent of contamination and each potential participant’s share of any estimated loss (and that participant’s ability to bear it), and evolving statutory and regulatory standards governing liability.</t>
  </si>
  <si>
    <t>The risk of incurring environmental liability for acts and omissions, past, present, and future, is inherent in the railroad business.  Some of the commodities we transport, particularly those classified as hazardous materials, pose special risks that we work diligently to reduce.  In addition, several of our subsidiaries own, or have owned, land used as operating property, or which is leased and operated by others, or held for sale.  Because environmental problems that are latent or undisclosed may exist on these properties, there can be no assurance that we will not incur environmental liabilities or costs with respect to one or more of them, the amount and materiality of which cannot be estimated reliably at this time.  Moreover, lawsuits and claims involving these and potentially other unidentified environmental sites and matters are likely to arise from time to time.  The resulting liabilities could have a significant effect on financial position, results of operations, or liquidity in a particular year or quarter.</t>
  </si>
  <si>
    <t xml:space="preserve">Based on our assessment of the facts and circumstances now known, we believe we have recorded the probable and reasonably estimable costs for dealing with those environmental matters of which we are aware.  Further, we believe that it is unlikely that any known matters, either individually or in the aggregate, will have a material adverse effect on our financial position, results of operations, or liquidity. </t>
  </si>
  <si>
    <t>15F</t>
  </si>
  <si>
    <t>Insurance</t>
  </si>
  <si>
    <t>We purchase insurance covering legal liabilities for bodily injury and property damage to third parties. This insurance provides coverage above $75 million and below $800 million ($1.1 billion for specific perils) per occurrence and/or policy year. In addition, we purchase insurance covering damage to property owned by us or in our care, custody, or control. This insurance covers approximately 85% of potential losses above $75 million and below $275 million per occurrence and/or policy year.</t>
  </si>
  <si>
    <t>Purchase Commitments</t>
  </si>
  <si>
    <t>Change-In-Control Arrangements</t>
  </si>
  <si>
    <t>We have compensation agreements with certain officers and key employees that become operative only upon a change in control of Norfolk Southern, as defined in those agreements.  The agreements provide generally for payments based on compensation at the time of a covered individual’s involuntary or other specified termination and for certain other benefits.</t>
  </si>
  <si>
    <t>Indemnifications</t>
  </si>
  <si>
    <t>In a number of instances, we have agreed to indemnify lenders for additional costs they may bear as a result of certain changes in laws or regulations applicable to their loans.  Such changes may include impositions or modifications with respect to taxes, duties, reserves, liquidity, capital adequacy, special deposits, and similar requirements relating to extensions of credit by, deposits with, or the assets or liabilities of such lenders.  The nature and timing of changes in laws or regulations applicable to our financings are inherently unpredictable, and therefore our exposure in connection with the foregoing indemnifications cannot be quantified.  No liability has been recorded related to these indemnifications.</t>
  </si>
  <si>
    <t>16.  Freight Rates</t>
  </si>
  <si>
    <t>In 2020, we continued our reliance on private contracts and exempt price quotes as the predominant pricing mechanism.  Thus, a major portion of our freight business is not currently economically regulated by the government.  In general, market forces have been substituted for government regulation and now are the primary determinant of rail service prices.</t>
  </si>
  <si>
    <t>The following table sets forth the pension plan's assets by valuation technique level, within the fair value hierarchy.  There were no level 3 valued assets at December 31, 2020 or 2019.</t>
  </si>
  <si>
    <t>At December 31, 2020, we had outstanding purchase commitments totaling approximately $1.1 billion for locomotives, locomotive diesel fuel, track material, long-term service contracts, track and yard expansion projects in connection with our capital programs as well as freight cars and containers through 2030.</t>
  </si>
  <si>
    <t>If respondent is affiliated in any way with the trustee(s), explain affiliation.  _________________________</t>
  </si>
  <si>
    <t>Road Initials: NS Rail      Year: 2020</t>
  </si>
  <si>
    <t>only if the calculation results in a different revenue level than its current classification.</t>
  </si>
  <si>
    <t xml:space="preserve">     Docket No. 38559, Railroad Classification Index, (ICC served January 20, 1983), modified the reporting </t>
  </si>
  <si>
    <t>210, 212, 227, 229, 231, 312, 314, and 316.  Rent income is added to railway operating revenues to produce</t>
  </si>
  <si>
    <t xml:space="preserve">Rent income is the sum of Schedule 410, column h, lines 121, 122, 123, 127, 128, 129, 133, 134, 135, 208, </t>
  </si>
  <si>
    <t>from operating expense.</t>
  </si>
  <si>
    <t xml:space="preserve">total revenues.  Rent income is also added to total operating expenses to exclude the rent revenue items </t>
  </si>
  <si>
    <t>be shown in column (e),  In case any company listed is controlled other than through actual ownership of</t>
  </si>
  <si>
    <t>$10,000 may be combined in 1 figure.</t>
  </si>
  <si>
    <t>Investments in companies in which neither the original cost or present equity in total assets are less than</t>
  </si>
  <si>
    <t>Abbreviations in common use in standard financial publications may be used to conserve space.</t>
  </si>
  <si>
    <t xml:space="preserve"> (investments and advances affiliated companies), and 717 (other funds).</t>
  </si>
  <si>
    <t xml:space="preserve">Give particulars of investments in stocks, bonds, other secured obligations, unsecured notes, and investment </t>
  </si>
  <si>
    <t>25, classifying the investments by means of letters, figures, and symbols in columns (a), (b) and (c).</t>
  </si>
  <si>
    <t>Entries in this schedule should be made in accordance with the definitions and general instructions given on page</t>
  </si>
  <si>
    <t>Indicate by means of an arbitrary mark in column (d) the obligation in support of which any security is pledged,</t>
  </si>
  <si>
    <t xml:space="preserve">of the same designation mature serially, the date in column (d) may be reported as "Serially ______ to ______." </t>
  </si>
  <si>
    <t>Entries in column (d) should show date of maturity of bonds and other evidence of indebtedness.  In case obligations</t>
  </si>
  <si>
    <t>nominally settled on a current basis).</t>
  </si>
  <si>
    <t>Also include investments in unincorporated entities such as lessee organizations (exclusive of amounts</t>
  </si>
  <si>
    <t>extent of control by other entities by footnotes.</t>
  </si>
  <si>
    <t>For affiliates which do not report to the Surface Transportation Board and are jointly owned, give names and</t>
  </si>
  <si>
    <t>memorandum account for the financial reporting of the equity portion is not maintained.</t>
  </si>
  <si>
    <t>Respondent maintains equity accounting for affiliates by recording transactions into the books of accounts.  Therefore, a separate retained earnings</t>
  </si>
  <si>
    <t>* Actual equity earnings, as reported on Schedule 210, Line 26 Column (b) is $6.  The difference between the Schedule 210 and the equity in</t>
  </si>
  <si>
    <t>undistributed earnings listed above is due to a portion of the amounts credited to operating expenses.  These earnings equal $42,187 to a portion</t>
  </si>
  <si>
    <t>of the amounts credited to operating expenses.  These earnings equal $42,187 and adjustments to Other Comprehensive loss equals $2,166.</t>
  </si>
  <si>
    <t>Road Initials:  NS Rail  Year: 2020</t>
  </si>
  <si>
    <t>State the railway operating expenses on respondent's road for the year, classifying them in accordance with the Uniform System of Accounts for Railroad</t>
  </si>
  <si>
    <t>passenger services.</t>
  </si>
  <si>
    <t xml:space="preserve">Companies, and allocate the common operating expenses in accordance with the Board's rules governing the separation of such expenses between freight and </t>
  </si>
  <si>
    <t xml:space="preserve">services, and general) incurred in the operation of each  type of specialized service facility.  This schedule does not include switching services performed </t>
  </si>
  <si>
    <t>Report in lines 1, 2, 3, 4, and 10 the total of those natural expenses (salaries and wages, material, tools, supplies, fuels and lubricants, purchased</t>
  </si>
  <si>
    <t xml:space="preserve"> by train and yard crews in connection with or within specialized service facilities.</t>
  </si>
  <si>
    <t>When it is necessary to apportion expenses, such as administrative expenses to two or more services, they shall be apportioned on the most equitable</t>
  </si>
  <si>
    <t>basis available to the respondent and only to the  services they support.  The total expenses in column (j) should balance with the respective line items</t>
  </si>
  <si>
    <t xml:space="preserve"> in Schedule 410, Railway Operating Expenses.</t>
  </si>
  <si>
    <t xml:space="preserve">Report in column (b), line 2, the expenses incurred in highway movements of trailers and containers performed at the expense of the reporting railroad </t>
  </si>
  <si>
    <t>within a terminal area for the purpose of pick-up, delivery, or highway interchange service.  Report in column (b), line 3, the expenses incurred in operating</t>
  </si>
  <si>
    <t>facilities for handling trailers and/or containers, including storage expenses.  See Schedule 755, note R.</t>
  </si>
  <si>
    <t>conducted within a general terminal or harbor area should be reported in column (c), line 3.</t>
  </si>
  <si>
    <t>The operation of floating equipment in line-haul service (between distinct terminals) should be reported in column (c) on line 2..  Floating operations</t>
  </si>
  <si>
    <t>Report in column (g), line 3, the expenses incurred by the railroad in loading and unloading automobiles, trucks, etc., to and from bi-level and tri-level auto</t>
  </si>
  <si>
    <t>rack cars.  Report on line 2, column (g), the expense incurred by the railroad in moving automobiles, etc., between bi-level and tri-level loading and unloading</t>
  </si>
  <si>
    <t xml:space="preserve"> facilities over the highway to shippers, receivers, or connecting carriers.  Report in column (f) operating expenses for land facilities in support of floating</t>
  </si>
  <si>
    <t>operations, including the operation of docks and wharves.</t>
  </si>
  <si>
    <t xml:space="preserve">expenses on line 4, column (h) relate to refrigerator cars only. </t>
  </si>
  <si>
    <t xml:space="preserve">Report on line 4, column (b), the expenses relating to heating and refrigeration of TOFC/COFC trailers and containers (total debits and credits).  The </t>
  </si>
  <si>
    <t>operations, freight car transloading, grain elevator terminal operations, and livestock feeding operations only.</t>
  </si>
  <si>
    <t>Report in column (i) total expenses incurred in performing rail substitute service, other highway revenue service, LCL terminal operations, warehouse</t>
  </si>
  <si>
    <t>744, 762, and 786.</t>
  </si>
  <si>
    <t xml:space="preserve">Indicate in column (e) the cumulative total of columns (b), (c), and (d).  The total of column (e) must agree with the total of Accounts 714, </t>
  </si>
  <si>
    <t>Actuarial losses</t>
  </si>
  <si>
    <t>Net losses arising during the year for both pension benefits and other postretirement benefits were due primarily to decreases in discount rates, partially offset by higher actual returns on plan assets.</t>
  </si>
  <si>
    <t>Under collective bargaining agreements, NS and certain subsidiaries participate in a multi-employer benefit plan, which provides certain postretirement health care and life insurance benefits to eligible craft employees.  Premiums under this plan are expensed as incurred and totaled $22 million in 2020 and $31 million in 2019.</t>
  </si>
  <si>
    <t>At eleven locations, one or more of our subsidiaries in conjunction with a number of other parties have been identified as potentially responsible parties under the Comprehensive Environmental Response, Compensation and Liability Act of 1980 or comparable state statutes that impose joint and several liability for cleanup costs.  We calculate our estimated liability for these sites based on facts and legal defenses applicable to each site and not solely on the basis of the potential for joint liability.</t>
  </si>
  <si>
    <t>We recognize the amount of revenues we expect to be entitled to for the transfer of promised goods or services to customers. A performance obligation is created when a customer under a transportation contract or public tariff submits a bill of lading to us for the transport of goods. These performance obligations are satisfied as the shipments move from origin to destination. As such, transportation revenues are recognized proportionally as a shipment moves, and related expenses are recognized as incurred. These performance obligations are generally short-term in nature with transit days averaging approximately one week or less for each commodity group. The customer has an unconditional obligation to pay for the service once the service has been completed. Estimated revenues associated with in-process shipments at period-end are recorded based on the estimated percentage of service completed. We had no material remaining performance obligations at December 31, 2020 and 2019.</t>
  </si>
  <si>
    <t>Road Initials:  NS Rail    Year:  2020</t>
  </si>
  <si>
    <t>Respondent's proportion of road jointly owned but not operated should be shown in column (h), as appropriate.  Mileage which has been permanently abandoned should not be included in column (h).</t>
  </si>
  <si>
    <t>under a joint lease, or under any joint arrangement, should be shown in columns (b), (c), (d), or (e), as may be appropriate.  The remainder of jointly operated mileage should be shown in column (f).</t>
  </si>
  <si>
    <t xml:space="preserve">                    Railroad Annual Report R-1</t>
  </si>
  <si>
    <t xml:space="preserve">        Road Initials:  NS Rail     Year:  2020</t>
  </si>
  <si>
    <t xml:space="preserve">  Railroad Annual Report R-1             </t>
  </si>
  <si>
    <t xml:space="preserve">                                  UNITS OWNED, INCLUDED IN INVESTMENT ACCOUNT, AND LEASED FROM OTHERS</t>
  </si>
  <si>
    <t>In Column (d) give the number of units purchased or built in company shops.  In Column (e) give the number of new units leased</t>
  </si>
  <si>
    <t>from others.  The term "new" means a unit placed in service for the first time on any railroad.</t>
  </si>
  <si>
    <t xml:space="preserve">   Road Initials:  NS Rail    Year:  2020</t>
  </si>
  <si>
    <t>______________________________________________________________________</t>
  </si>
  <si>
    <t>Thoroughbred Technology &amp; Telecommunications LLC</t>
  </si>
  <si>
    <t xml:space="preserve">Note:  Line 88, total car miles, is equal to the sum of lines 30, 46, 64, 82, 83, and 84.  Accordingly, the </t>
  </si>
  <si>
    <t xml:space="preserve">     car miles reported on lines 83 and 84 are to be allocated to lines 85, 86, and 87, and included in the</t>
  </si>
  <si>
    <t xml:space="preserve">     total shown on line 88.</t>
  </si>
  <si>
    <t xml:space="preserve">   Adjustments in column (d) represent primarily AOCI adjustments in accordance with "Compensation-Retirement Benefits" (ASC 715).</t>
  </si>
  <si>
    <t>If NS Rail provides rail transportation services to any of these entities, it does so in the normal course of business at applicable tariff or contract rates,</t>
  </si>
  <si>
    <t>both of which are subject to STB jurisdiction and review.</t>
  </si>
  <si>
    <t>Conrail Inc. and CRC</t>
  </si>
  <si>
    <t xml:space="preserve">Other </t>
  </si>
  <si>
    <t xml:space="preserve">Controlled </t>
  </si>
  <si>
    <t>(See Note 1)</t>
  </si>
  <si>
    <t>Note 1 -  See Note 11 to Schedule 200 on page 10.</t>
  </si>
  <si>
    <r>
      <t xml:space="preserve">(Office address) </t>
    </r>
    <r>
      <rPr>
        <u/>
        <sz val="9"/>
        <rFont val="Arial"/>
        <family val="2"/>
      </rPr>
      <t xml:space="preserve">  Three Commercial Place Norfolk, Virginia 23510-2191                                         </t>
    </r>
  </si>
  <si>
    <t>copies of its latest annual report to stockholders.</t>
  </si>
  <si>
    <t>The respondent is required to send the Office of Economic and Environmental Analysis, immediately upon preparation, two</t>
  </si>
  <si>
    <t>different name full particulars:</t>
  </si>
  <si>
    <t>If the respondent was reorganized during the year, involved in a consolidation or merger, or conducted its business under a</t>
  </si>
  <si>
    <t xml:space="preserve">   N/A</t>
  </si>
  <si>
    <t xml:space="preserve">approved February 20, 1894. </t>
  </si>
  <si>
    <t>Norfolk Southern Railway Company - Organized under and by virtue of an act of Assembly of the Commonwealth of Virginia,</t>
  </si>
  <si>
    <t>jurisdiction and dates of beginning of receivership and of appointment of receivers or trustees:</t>
  </si>
  <si>
    <t>Under laws of what Government, State, or Territory organized?  If more than one, name all.  If in bankruptcy, give court of</t>
  </si>
  <si>
    <t>Date of incorporation:  Norfolk Southern Railway Company was incorporated June 18, 1894, under the name Southern Railway</t>
  </si>
  <si>
    <t>Company</t>
  </si>
  <si>
    <t>Answers to the questions asked should be made in full, without reference to data returned on the corresponding page of</t>
  </si>
  <si>
    <t>previous reports. In case any changes of the nature referred to under Inquiry 4 on this page have taken place during the year covered</t>
  </si>
  <si>
    <t xml:space="preserve"> by this report, they should be explained in full detail.</t>
  </si>
  <si>
    <t>Give the exact name of the respondent in full.  Use the words "The" and "Company" only when they are parts of the corporate</t>
  </si>
  <si>
    <t>name. Be careful to distinguish between railroad and railway.  The corporate name should be given uniformly throughout the report,</t>
  </si>
  <si>
    <t xml:space="preserve">notably on the cover, on the title page, and in the "Verification."  If the report is made by receivers, trustees, a committee of </t>
  </si>
  <si>
    <t xml:space="preserve">bondholders, or individuals otherwise in possession of the property, state names and facts with precision.  If the report is for a </t>
  </si>
  <si>
    <t xml:space="preserve">on page 4. </t>
  </si>
  <si>
    <t>consolidated group, pursuant to Special Permission from the Board, indicate such fact on line 1 below and list the consolidated group</t>
  </si>
  <si>
    <t>If incorporated under a special charter, give date of passage of the act; if under a general law, give date of filing certificate of</t>
  </si>
  <si>
    <t xml:space="preserve"> organization; if a reorganization has been effected, give date of reorganization.  If a receivership or other trust, also give date when</t>
  </si>
  <si>
    <t xml:space="preserve"> such receivership or other possession began.  If a partnership, give date of formation and also names in full of present partners.</t>
  </si>
  <si>
    <t>State the occasion for the reorganization, whether by reason of foreclosure of mortgage or otherwise, according to the fact.</t>
  </si>
  <si>
    <t>Give date of organization of original corporation and refer to laws under which organized.</t>
  </si>
  <si>
    <t xml:space="preserve">  512.  TRANSACTIONS BETWEEN RESPONDENT AND COMPANIES OR PERSONS AFFILIATED WITH RESPONDENT FOR SERVICES RECEIVED OR PROVIDED</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</si>
  <si>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</si>
  <si>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</si>
  <si>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</si>
  <si>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</si>
  <si>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</si>
  <si>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</si>
  <si>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339, Line 41, Column (c)</t>
  </si>
  <si>
    <t>Schedule 342, Line  39, Column (c)</t>
  </si>
  <si>
    <t>Equipment (Column (c))</t>
  </si>
  <si>
    <t>Schedule 410, Sum of lines 213,232,317, Column (h)</t>
  </si>
  <si>
    <t>Shop Machinery</t>
  </si>
  <si>
    <t>Schedule 335, Line 40, Column (c)</t>
  </si>
  <si>
    <t>Schedule 342, Line 38, Column (c)</t>
  </si>
  <si>
    <t>Schedule 342 (Column (c))</t>
  </si>
  <si>
    <t>Road</t>
  </si>
  <si>
    <t>Equipment</t>
  </si>
  <si>
    <t>Reconciliation of Accumulated Depreciation and Amortization to Schedule 200</t>
  </si>
  <si>
    <t>Schedule 335, Line 41, Column (g)</t>
  </si>
  <si>
    <t>Schedule 342, Line 39, Column (g)</t>
  </si>
  <si>
    <t xml:space="preserve">Name of Issuing Company </t>
  </si>
  <si>
    <t>and also lien reference, if any</t>
  </si>
  <si>
    <t>Norfolk Southern Combined Railroad Subsidiaries</t>
  </si>
  <si>
    <t>L</t>
  </si>
  <si>
    <t>C &amp; EI Railroad Company</t>
  </si>
  <si>
    <t>Cincinnati Southern Railway</t>
  </si>
  <si>
    <t>Pittsburgh &amp; West Virginia Railroad</t>
  </si>
  <si>
    <t>P &amp; WV Subleased to Wheeling &amp; Lake Erie</t>
  </si>
  <si>
    <t>Aberdeen Carolina Western</t>
  </si>
  <si>
    <t>Aiken Railway Company</t>
  </si>
  <si>
    <t>Ann Arbor Railroad Inc.</t>
  </si>
  <si>
    <t>Autauga Northern Railway</t>
  </si>
  <si>
    <t>B&amp;H Rail Corp.</t>
  </si>
  <si>
    <t>Buckingham Branch</t>
  </si>
  <si>
    <t>Buffalo &amp; Pittsburgh Railroad</t>
  </si>
  <si>
    <t>C &amp; NC Railroad</t>
  </si>
  <si>
    <t>Carolina Coastal Railway</t>
  </si>
  <si>
    <t>CaterParrott Railnet</t>
  </si>
  <si>
    <t>Central Railroad Company of Indianapolis</t>
  </si>
  <si>
    <t>Cincinnati East Terminal Railway</t>
  </si>
  <si>
    <t>Columbus &amp; Ohio River Railroad</t>
  </si>
  <si>
    <t>Columbus &amp; Chattahoochee Railroad</t>
  </si>
  <si>
    <t>Delmarva Central Railroad</t>
  </si>
  <si>
    <t>33</t>
  </si>
  <si>
    <t>34</t>
  </si>
  <si>
    <t>35</t>
  </si>
  <si>
    <t>Dover &amp; Delaware River Railroad</t>
  </si>
  <si>
    <t>East Chattanooga Belt Railway</t>
  </si>
  <si>
    <t>East Penn Railroad LLC</t>
  </si>
  <si>
    <t>Elkhart &amp; Western Railroad</t>
  </si>
  <si>
    <t>Georgia Southern Railway</t>
  </si>
  <si>
    <t>Grand Elk Railroad LLC</t>
  </si>
  <si>
    <t>Hilton &amp; Albany Railroad</t>
  </si>
  <si>
    <t>Iowa Interstate</t>
  </si>
  <si>
    <t>Ithaca Central Railroad</t>
  </si>
  <si>
    <t>Jackson &amp; Lansing Railroad</t>
  </si>
  <si>
    <t>KNWA</t>
  </si>
  <si>
    <t>Lehigh Railway</t>
  </si>
  <si>
    <t>Middletown &amp; New Jersey Railroad LLC</t>
  </si>
  <si>
    <t>North Carolina &amp; Virginia Railroad</t>
  </si>
  <si>
    <t>RSL Railroad LLC</t>
  </si>
  <si>
    <t xml:space="preserve">R J Corman Co. </t>
  </si>
  <si>
    <t>Yadkin Valley Railroad</t>
  </si>
  <si>
    <t>SUB-TOTAL</t>
  </si>
  <si>
    <t>Road Initials: NS</t>
  </si>
  <si>
    <t>Year: 2020</t>
  </si>
  <si>
    <t>Road Initials: NS                          Year: 2020</t>
  </si>
  <si>
    <t>NOT APPLICABLE - 5% RULE</t>
  </si>
  <si>
    <t xml:space="preserve"> YEAR ENDED DECEMBER 31, 2020</t>
  </si>
  <si>
    <t>Diesel - Freight Units 6-Axle 4,500 HP</t>
  </si>
  <si>
    <t>Diesel - Freight Units 6-Axle 4,400 HP</t>
  </si>
  <si>
    <t>S</t>
  </si>
  <si>
    <t>Steel Board Outfit Cars</t>
  </si>
  <si>
    <t>Steel Other Maintenance and Service Cars</t>
  </si>
  <si>
    <t>are not applicable.</t>
  </si>
  <si>
    <t>The respondent, at its option, may omit pages from this report provided there is nothing to report or the schedules</t>
  </si>
  <si>
    <t xml:space="preserve">  NONE</t>
  </si>
  <si>
    <t>Road (Sch. 330), L-30 Col h &amp; b</t>
  </si>
  <si>
    <t>Equipment (Sch 330), L-39 Col h &amp; b</t>
  </si>
  <si>
    <t>Property used in other than carrier operation
   (Less depreciation) $49,147 and $58,811, respectively</t>
  </si>
  <si>
    <t>Investments and advances affiliated companies
   (Schs. 310 and 310A)</t>
  </si>
  <si>
    <t>Accumulated depreciation and amortization
   (Schs. 335, 342)</t>
  </si>
  <si>
    <t xml:space="preserve">   Net Road and Equipment</t>
  </si>
  <si>
    <t>ANNUAL REPORT</t>
  </si>
  <si>
    <t xml:space="preserve">Docket No. 38559, Railroad Classification Index, (ICC served January 20, 1983), modified the reporting </t>
  </si>
  <si>
    <r>
      <t xml:space="preserve">State whether or not each share of stock has the right to one vote;  if not, give particulars in a footnote.    </t>
    </r>
    <r>
      <rPr>
        <b/>
        <sz val="9"/>
        <rFont val="Arial"/>
        <family val="2"/>
      </rPr>
      <t>[ X ]  Yes</t>
    </r>
    <r>
      <rPr>
        <sz val="9"/>
        <rFont val="Arial"/>
        <family val="2"/>
      </rPr>
      <t xml:space="preserve">     [   ]  No</t>
    </r>
  </si>
  <si>
    <r>
      <t xml:space="preserve">Are voting rights proportional to holdings? </t>
    </r>
    <r>
      <rPr>
        <b/>
        <sz val="9"/>
        <rFont val="Arial"/>
        <family val="2"/>
      </rPr>
      <t xml:space="preserve"> [ X ]  Yes</t>
    </r>
    <r>
      <rPr>
        <sz val="9"/>
        <rFont val="Arial"/>
        <family val="2"/>
      </rPr>
      <t xml:space="preserve">   [   ]  No.  If no, state in a footnote the relationship between holdings and corresponding</t>
    </r>
  </si>
  <si>
    <r>
      <t xml:space="preserve">Are voting rights attached to any securities other than stock?   [   ]  Yes  </t>
    </r>
    <r>
      <rPr>
        <b/>
        <sz val="9"/>
        <rFont val="Arial"/>
        <family val="2"/>
      </rPr>
      <t xml:space="preserve"> [ X ]  No</t>
    </r>
    <r>
      <rPr>
        <sz val="9"/>
        <rFont val="Arial"/>
        <family val="2"/>
      </rPr>
      <t>.  If yes, name in a footnote each security, other than stock, to</t>
    </r>
  </si>
  <si>
    <r>
      <t xml:space="preserve"> action by any method?   [   ]  Yes   </t>
    </r>
    <r>
      <rPr>
        <b/>
        <sz val="9"/>
        <rFont val="Arial"/>
        <family val="2"/>
      </rPr>
      <t>[ X ]  No</t>
    </r>
    <r>
      <rPr>
        <sz val="9"/>
        <rFont val="Arial"/>
        <family val="2"/>
      </rPr>
      <t>.   If yes, describe fully in a footnote each such class or issue and give a succinct statement showing</t>
    </r>
  </si>
  <si>
    <r>
      <t xml:space="preserve"> not, state as of the close of the year.  </t>
    </r>
    <r>
      <rPr>
        <b/>
        <u/>
        <sz val="9"/>
        <rFont val="Arial"/>
        <family val="2"/>
      </rPr>
      <t>NSR 16,668,997</t>
    </r>
    <r>
      <rPr>
        <sz val="9"/>
        <rFont val="Arial"/>
        <family val="2"/>
      </rPr>
      <t xml:space="preserve"> votes, as of</t>
    </r>
    <r>
      <rPr>
        <b/>
        <u/>
        <sz val="9"/>
        <rFont val="Arial"/>
        <family val="2"/>
      </rPr>
      <t xml:space="preserve"> December 31, 2020</t>
    </r>
    <r>
      <rPr>
        <sz val="9"/>
        <rFont val="Arial"/>
        <family val="2"/>
      </rPr>
      <t xml:space="preserve"> (date).</t>
    </r>
  </si>
  <si>
    <r>
      <t xml:space="preserve">State the total number of stockholders of record, as of the date shown in answer to Inquiry 7.  </t>
    </r>
    <r>
      <rPr>
        <b/>
        <u/>
        <sz val="9"/>
        <rFont val="Arial"/>
        <family val="2"/>
      </rPr>
      <t>One</t>
    </r>
    <r>
      <rPr>
        <sz val="9"/>
        <rFont val="Arial"/>
        <family val="2"/>
      </rPr>
      <t xml:space="preserve"> stockholders.</t>
    </r>
  </si>
  <si>
    <r>
      <t xml:space="preserve">State the total number of votes cast at the latest general meeting for the election of the respondent:  </t>
    </r>
    <r>
      <rPr>
        <b/>
        <u/>
        <sz val="9"/>
        <rFont val="Arial"/>
        <family val="2"/>
      </rPr>
      <t>16,668,997</t>
    </r>
    <r>
      <rPr>
        <sz val="9"/>
        <rFont val="Arial"/>
        <family val="2"/>
      </rPr>
      <t xml:space="preserve"> votes cast.</t>
    </r>
  </si>
  <si>
    <r>
      <t xml:space="preserve">Give the date of such meeting:   </t>
    </r>
    <r>
      <rPr>
        <b/>
        <u/>
        <sz val="9"/>
        <rFont val="Arial"/>
        <family val="2"/>
      </rPr>
      <t>May 26, 2020</t>
    </r>
  </si>
  <si>
    <r>
      <t xml:space="preserve">Give the place of such meeting: </t>
    </r>
    <r>
      <rPr>
        <b/>
        <u/>
        <sz val="9"/>
        <rFont val="Arial"/>
        <family val="2"/>
      </rPr>
      <t xml:space="preserve"> Norfolk, VA</t>
    </r>
  </si>
  <si>
    <t>of Account 616 was provided by letter dated January 15, 2021.</t>
  </si>
  <si>
    <t>Road Initials: NS Rail  Year: 2020</t>
  </si>
  <si>
    <t xml:space="preserve">
Norfolk Southern Combined 
Railroad Subsidiaries
Three Commercial Place
Norfolk, VA 23510-2191</t>
  </si>
  <si>
    <t xml:space="preserve">requirements for Class II, Class III, and Switching and Terminal Companies.  These carriers will notify the Board </t>
  </si>
  <si>
    <t xml:space="preserve">[ X ]   No annual report to stockholders is prepared.       Not applicable for "Norfolk Southern Combined Railroad Subsidiaries." </t>
  </si>
  <si>
    <r>
      <t xml:space="preserve">State the par value of each share of stock:   Common </t>
    </r>
    <r>
      <rPr>
        <u/>
        <sz val="9"/>
        <rFont val="Arial"/>
        <family val="2"/>
      </rPr>
      <t xml:space="preserve"> $</t>
    </r>
    <r>
      <rPr>
        <b/>
        <u/>
        <sz val="9"/>
        <rFont val="Arial"/>
        <family val="2"/>
      </rPr>
      <t xml:space="preserve"> No par</t>
    </r>
    <r>
      <rPr>
        <sz val="9"/>
        <rFont val="Arial"/>
        <family val="2"/>
      </rPr>
      <t xml:space="preserve"> per share;  first preferred  $_____________ per share; second</t>
    </r>
  </si>
  <si>
    <t>T-Cubed of North America, LLC</t>
  </si>
  <si>
    <t>In February 2016, the Financial Accounting Standards Board (FASB) issued Accounting Standards Update (ASU) 2016-02, “Leases (Topic 842),” and subsequent amendments, which replaced existing lease guidance in GAAP.  We adopted the standard on January 1, 2019 using the modified retrospective method and used the effective date as our date of initial application.  See Note 12 for additional information.</t>
  </si>
  <si>
    <t xml:space="preserve">Revenues related to interline transportation services that involve another railroad are reported on a net basis.  Therefore, the portion of the amount that relates to another party is not reflected in revenues.  </t>
  </si>
  <si>
    <t>Under the typical terms of our freight contracts, payment for services is due within fifteen days of billing the customer, thus there are no significant financing components.  "Accounts receivable" on the Comparative Statement of Financial Position includes both customer and non-customer receivables as follows:</t>
  </si>
  <si>
    <t>Non-customer receivables include non-revenue-related amounts due from affiliated companies, other railroads, governmental entities, and others. “Special funds” on the Comparative Statement of Financial Position includes non-current customer receivables of $23 million at both December 31, 2020 and 2019.  In 2019, we wrote off a $32 million non-current customer receivable resulting from a legal dispute and this expense is included in “Railway operating expenses” on the Results of Operations.  We do not have any material contract assets or liabilities at December 31, 2020 and 2019.</t>
  </si>
  <si>
    <t xml:space="preserve">CRC owns and operates certain properties (the Shared Assets Areas) for the joint and exclusive benefit of NSR and CSX Transportation, Inc. (CSXT).  The costs of operating the Shared Assets Areas are borne by NSR and CSXT based on usage. In addition, NSR and CSXT pay CRC a fee for access to the Shared Assets Areas.  “Railway operating expenses” include expenses payable to CRC for operation of the Shared Assets Areas totaling $129 million in 2020, and $149 million in 2019.  Future payments for access fees due to CRC under the Shared Assets Areas agreements are as follows: $41 million in each of 2021 through 2023 and $17 million in 2024.  NS provides certain general and administrative support functions to Conrail, the fees for which are billed in accordance with several service-provider arrangements and approximate $6 million annually.  </t>
  </si>
  <si>
    <t>Long-term:</t>
  </si>
  <si>
    <t xml:space="preserve">The standard also provides practical expedients and recognition exemptions for an entity’s ongoing accounting policy elections.  We elected the short-term lease recognition exemption for all leases that qualify.  This means, for those leases that qualify, we do not recognize ROU assets or lease liabilities.  We also elected the practical expedient not to separate lease and non-lease components for all of our leases.	</t>
  </si>
  <si>
    <t>· quoted prices for similar assets or liabilities in active markets,</t>
  </si>
  <si>
    <t>· quoted prices for identical or similar assets or liabilities in inactive markets,</t>
  </si>
  <si>
    <t>· inputs other than quoted prices that are observable for the asset or liability, and</t>
  </si>
  <si>
    <t xml:space="preserve">NS and certain subsidiaries have both funded and unfunded defined benefit pension plans covering principally salaried employees.  NS and certain subsidiaries also provide specified health care benefits to eligible retired employees; these plans can be amended or terminated at NS’ option.  Under NS’ self-insured retiree health care plan, for those participants who are not Medicare-eligible, certain health care expenses are covered for retired employees and their dependents, reduced by any deductibles, coinsurance, and, in some cases, coverage provided under other group insurance policies.  Eligible retired participants and their spouses who are Medicare-eligible are not covered under the self-insured retiree health care plan, but instead are provided with an employer-funded health reimbursement account which can be used for reimbursement of health insurance premiums or eligible out-of-pocket medical expenses. </t>
  </si>
  <si>
    <t>Road Initials:  NS Rail       Year: 2020</t>
  </si>
  <si>
    <t xml:space="preserve"> ($ in millions)</t>
  </si>
  <si>
    <t>For measurement purposes at December 31, 2020, increases in the per capita cost of pre-Medicare covered health care benefits were assumed to be 6.00% for 2021.  It is assumed the rate will ratably decrease to an ultimate rate of 5.0% for 2025 and remain at that level thereafter.</t>
  </si>
  <si>
    <t>Assumed health care cost trend rates affect the amounts reported in the financial statements.  To illustrate, a one-percentage point change in the assumed health care cost trend would have the following effects:</t>
  </si>
  <si>
    <t>The plans’ assumed future returns are based principally on the asset allocations and historical returns for the plans’ asset classes determined from both actual plan returns and, over longer time periods, expected market returns for those asset classes.  For 2021, NS assumes an 8.00% return on pension plan assets.</t>
  </si>
  <si>
    <t>The following is a description of the valuation methodologies used for pension plan assets measured at fair value.</t>
  </si>
  <si>
    <t>If any of the companies included in this schedule are controlled by respondent, the percent of control should</t>
  </si>
  <si>
    <t>securities, give particulars in a footnote.  In case of joint control, give names of other parties and particulars</t>
  </si>
  <si>
    <t>Tax Benefit Transfer Leases</t>
  </si>
  <si>
    <t xml:space="preserve">In May 2020, we renewed and amended our accounts receivable securitization program, reducing our maximum borrowing </t>
  </si>
  <si>
    <t>All other accounts receivable</t>
  </si>
  <si>
    <t>Other:</t>
  </si>
  <si>
    <t>FLOATING EQUIPMENT - REVENUE SERVICE</t>
  </si>
  <si>
    <t>(1) Data reported on lines 38, 39, and 40 in columns (g) and (h) are investment recorded in property account 44, allocated to locomotives,</t>
  </si>
  <si>
    <t>(2) Depreciation reported on lines 38, 39, and 40 in column (c) is calculated by multiplying the investment in each element by the effective</t>
  </si>
  <si>
    <t>Road Initials:  NS Rail          Year:  2020                                                                                                                        1</t>
  </si>
  <si>
    <t xml:space="preserve">                          (Dollars in Thousands)</t>
  </si>
  <si>
    <t>378,091*</t>
  </si>
  <si>
    <t xml:space="preserve">                                                  INSTRUCTIONS CONCERNING RETURNS TO BE MADE IN SCHEDULE 755</t>
  </si>
  <si>
    <t>Diesel-Freight Locomotives</t>
  </si>
  <si>
    <t>P</t>
  </si>
  <si>
    <t>Diesel-Multipurpose Locomotives</t>
  </si>
  <si>
    <t xml:space="preserve">    PTC Supplement to Railroad Annual Report R-1</t>
  </si>
  <si>
    <t>Road Initials: NS Rail    Year 2020</t>
  </si>
  <si>
    <t xml:space="preserve">   Road Initials: NS Rail   Year 2020</t>
  </si>
  <si>
    <t>SCHEDULE 330</t>
  </si>
  <si>
    <t>The following accounts received transfers greater than $100,000:</t>
  </si>
  <si>
    <t>3 (Grading) to 6 (Bridges, Trestles, and Culverts)</t>
  </si>
  <si>
    <t>3 (Grading) from 11 (Ballast)</t>
  </si>
  <si>
    <t>11 (Ballast) to 3 (Grading)</t>
  </si>
  <si>
    <t>3 (Grading) from 16 (Station and Office Buildings)</t>
  </si>
  <si>
    <t>16 (Station and Office Buildings) to 3 (Grading)</t>
  </si>
  <si>
    <t>3 (Grading) from 25 (TOFC/COFC Terminals)</t>
  </si>
  <si>
    <t>25 (TOFC/COFC Terminals) to 3 (Grading)</t>
  </si>
  <si>
    <t>6 (Bridges, Trestles, and Culverts) from 9 (Rail and Other Track Material)</t>
  </si>
  <si>
    <t>9 (Rail and Other Track Material) to 6 (Bridges, Trestles, and Culverts)</t>
  </si>
  <si>
    <t>6 (Bridges, Trestles, and Culverts) from 27 (Signals and Interlockers)</t>
  </si>
  <si>
    <t>27 (Signals and Interlockers) to 6 (Bridges, Trestles, and Culverts)</t>
  </si>
  <si>
    <t>8 (Ties) to 27 (Signals and Interlockers)</t>
  </si>
  <si>
    <t>27 (Signals and Interlockers) to 8 (Ties)</t>
  </si>
  <si>
    <t>8 (Ties) from 9 (Rail and Other Track Material)</t>
  </si>
  <si>
    <t>9 (Rail and Other Track Material) to 8 (Ties)</t>
  </si>
  <si>
    <t>9 (Rail and Other Track Material)  to 27 (Signals and Interlockers)</t>
  </si>
  <si>
    <t>27 (Signals and Interlockers) from 9 (Rail and Other Track Material)</t>
  </si>
  <si>
    <t>9 (Rail and Other Track Material) from 17 (Roadway Buildings)</t>
  </si>
  <si>
    <t>17 (Roadway Buildings) to 9 (Rail and Other Track Material)</t>
  </si>
  <si>
    <t>9 (Rail and Other Track Material) to 11 (Ballast)</t>
  </si>
  <si>
    <t>11 (Ballast) from 9 (Rail and Other Track Material)</t>
  </si>
  <si>
    <t>16 (Station and Office Buildings) to 25 (TOFC/COFC Terminals)</t>
  </si>
  <si>
    <t>25 (TOFC/COFC Terminals) from 16 (Station and Office Buildings)</t>
  </si>
  <si>
    <t>16 (Station and Office Buildings) from 25 (TOFC/COFC Terminals)</t>
  </si>
  <si>
    <t>25 (TOFC/COFC Terminals) to 16 (Station and Office Buildings)</t>
  </si>
  <si>
    <t>24 (Coal and ore wharves) to 16 (Station and Office Buildings)</t>
  </si>
  <si>
    <t>19 (Fuel Stations) from 25 (TOFC/COFC Terminals)</t>
  </si>
  <si>
    <t>25 (TOFC/COFC Terminals) to 19 (Fuel Stations)</t>
  </si>
  <si>
    <t>19 (Fuel Stations) from 20 (Shops and Engine Houses)</t>
  </si>
  <si>
    <t>20 (Shops and Engine Houses) to 19 (Fuel Stations)</t>
  </si>
  <si>
    <t>20 (Shops and Engine Houses) from 24 (Coal and ore wharves)</t>
  </si>
  <si>
    <t>24 (Coal and ore wharves) to 20 (Shops and Engine Houses)</t>
  </si>
  <si>
    <t>23 (Wharves and Docks) to 24 (Coal and ore wharves)</t>
  </si>
  <si>
    <t>24 (Coal and ore wharves) from 23 (Wharves and Docks)</t>
  </si>
  <si>
    <t>26 (Communications Systems) from 27 (Signals and Interlockers)</t>
  </si>
  <si>
    <t>27 (Signals and Interlockers) to 26 (Communications Systems)</t>
  </si>
  <si>
    <t>26 (Communications Systems) to 27 (Signals and Interlockers)</t>
  </si>
  <si>
    <t>27 (Signals and Interlockers) from 26 (Communications Systems)</t>
  </si>
  <si>
    <t>26 (Communications Systems) to 16 (Station and Office Buildings)</t>
  </si>
  <si>
    <t>16 (Station and Office Buildings) from 26 (Communications Systems)</t>
  </si>
  <si>
    <t>27 (Signals and Interlockers) from 44 (Shop Machinery)</t>
  </si>
  <si>
    <t>44 (Shop Machinery) to 27 (Signals and Interlockers)</t>
  </si>
  <si>
    <t xml:space="preserve">PTC Supplement to Railroad Annual Report R-1    </t>
  </si>
  <si>
    <t xml:space="preserve">     PTC Supplement to Railroad Annual Report R-1</t>
  </si>
  <si>
    <t xml:space="preserve">                   INDEX  (Continued)</t>
  </si>
  <si>
    <t xml:space="preserve">FOR THE </t>
  </si>
  <si>
    <t>YEAR ENDED DECEMBER 31, 2020</t>
  </si>
  <si>
    <r>
      <rPr>
        <sz val="8"/>
        <rFont val="Arial"/>
        <family val="2"/>
      </rPr>
      <t>= Line 67, col b</t>
    </r>
  </si>
  <si>
    <r>
      <t xml:space="preserve">               Account 606        $____</t>
    </r>
    <r>
      <rPr>
        <sz val="8"/>
        <color rgb="FF000000"/>
        <rFont val="Arial"/>
        <family val="2"/>
      </rPr>
      <t>None</t>
    </r>
    <r>
      <rPr>
        <sz val="8"/>
        <color indexed="8"/>
        <rFont val="Arial"/>
        <family val="2"/>
      </rPr>
      <t>________________</t>
    </r>
  </si>
  <si>
    <t>310.  INVESTMENTS AND ADVANCES AFFILIATED COMPANIES - (Continued)</t>
  </si>
  <si>
    <t>310.  INVESTMENTS AND ADVANCES AFFILIATED COMPANIES</t>
  </si>
  <si>
    <t xml:space="preserve">                      Railroad Annual Report R-1</t>
  </si>
  <si>
    <t>NOT APPLICABLE  - 5 % RULE</t>
  </si>
  <si>
    <t>Diesel Locomotive - Yard</t>
  </si>
  <si>
    <t>Diesel Locomotive - Road</t>
  </si>
  <si>
    <t>Other Locomotive - Yard</t>
  </si>
  <si>
    <t>Other Locomotive - Road</t>
  </si>
  <si>
    <t>Flat TOFC/COFC</t>
  </si>
  <si>
    <t>Flat Multi - level</t>
  </si>
  <si>
    <t>Miscellaneous Accessories (see note 4)</t>
  </si>
  <si>
    <t>TOTAL FREIGHT TRAIN CARS</t>
  </si>
  <si>
    <t>OTHER EQUIPMENT - REVENUE</t>
  </si>
  <si>
    <t>FREIGHT HIGHWAY EQUIPMENT</t>
  </si>
  <si>
    <t>TOTAL HIGHWAY EQUIPMENT</t>
  </si>
  <si>
    <t>Marine Line - Haul</t>
  </si>
  <si>
    <t>TOTAL FLOATING EQUIPMENT</t>
  </si>
  <si>
    <t>Passenger &amp; Other Revenue Equipment</t>
  </si>
  <si>
    <t>Computer systems &amp; word processing equip.</t>
  </si>
  <si>
    <t>Machinery - Locomotives (see note 1)</t>
  </si>
  <si>
    <t>Machinery - Freight Cars (see note 2)</t>
  </si>
  <si>
    <t>Machinery - Other Equipment (see note 3)</t>
  </si>
  <si>
    <t>Data to be reported on line 38, column (b) is the amount reported in Schedule 410, column (f), line 203, reduced by the allocable portion of line 216.</t>
  </si>
  <si>
    <t>Note 2</t>
  </si>
  <si>
    <t>Data to be reported on line 39, column (b) is the amount reported in Schedule 410, column (f), line 222, reduced by the allocable portion of line 235.</t>
  </si>
  <si>
    <t>Note 3</t>
  </si>
  <si>
    <t>53A</t>
  </si>
  <si>
    <t>Data to be reported on line 40 in column (b) is the amount reported in Schedule 410, column (f), lines 302 through 306, reduced by the allocable portion of line 320</t>
  </si>
  <si>
    <t>53B</t>
  </si>
  <si>
    <t>Lease and rentals</t>
  </si>
  <si>
    <t>Data reported on lines 38, 39 and 40 in columns (g) and (h)  are the investment recorded in property account 44, allocated to locomotives, freight cars, and other equipment.</t>
  </si>
  <si>
    <t>Road Initials: NS Rail       Year 2020</t>
  </si>
  <si>
    <t>Depreciation  reported on lines 38, 39 and 40 in column (c) is calculated by multiplying the investment in each element by the effective composite rate for property account 44, and then adding or subtracting the adjustment reported in column (e).  This calculation should equal the amount shown in column (c), Schedule 335.</t>
  </si>
  <si>
    <t xml:space="preserve">                                                                                             710.  INVENTORY OF EQUIPMENT - Continued</t>
  </si>
  <si>
    <t xml:space="preserve">  Road Initials:  NS Rail    Year:  2020</t>
  </si>
  <si>
    <t xml:space="preserve">    NOT APPLICABLE - 5% RULE</t>
  </si>
  <si>
    <t>data on the same lines.</t>
  </si>
  <si>
    <t xml:space="preserve">   (U)   Flat-TOFC/COFC Car-miles reported in lines 25 (4-020), 41 (4-120), 57 (4-140), and 75 (4-160) will be computed using cars rather than</t>
  </si>
  <si>
    <r>
      <t xml:space="preserve">PTC 710.  INVENTORY OF EQUIPMENT - </t>
    </r>
    <r>
      <rPr>
        <sz val="8"/>
        <rFont val="Arial"/>
        <family val="2"/>
      </rPr>
      <t>Continued</t>
    </r>
  </si>
  <si>
    <r>
      <t xml:space="preserve">PTC 710.  INVENTORY OF EQUIPMENT - </t>
    </r>
    <r>
      <rPr>
        <sz val="8"/>
        <rFont val="Arial"/>
        <family val="2"/>
      </rPr>
      <t>Concluded</t>
    </r>
  </si>
  <si>
    <r>
      <t xml:space="preserve">Tank  </t>
    </r>
    <r>
      <rPr>
        <vertAlign val="superscript"/>
        <sz val="8"/>
        <rFont val="Arial"/>
        <family val="2"/>
      </rPr>
      <t>1</t>
    </r>
    <r>
      <rPr>
        <sz val="8"/>
        <rFont val="Arial"/>
        <family val="2"/>
      </rPr>
      <t xml:space="preserve">  Z0_ _, U6_ _  (See note)</t>
    </r>
  </si>
  <si>
    <r>
      <t>Amount (estimated, if necessary) of net income or retained income which has to be provided for capital expenditures, and for sinking funds, pursuant to provisions of reorganization plans, mortgages, deeds of trust, or other contracts.  _______________</t>
    </r>
    <r>
      <rPr>
        <u/>
        <sz val="8"/>
        <rFont val="Arial"/>
        <family val="2"/>
      </rPr>
      <t>NONE_</t>
    </r>
    <r>
      <rPr>
        <sz val="8"/>
        <rFont val="Arial"/>
        <family val="2"/>
      </rPr>
      <t>______________</t>
    </r>
  </si>
  <si>
    <r>
      <t>Estimated amount of future earnings which can be realized before paying Federal income taxes because of unused and available net operating loss carryover on January 1 of the year following that for which the report is made. ________________</t>
    </r>
    <r>
      <rPr>
        <u/>
        <sz val="8"/>
        <rFont val="Arial"/>
        <family val="2"/>
      </rPr>
      <t>NONE</t>
    </r>
    <r>
      <rPr>
        <sz val="8"/>
        <rFont val="Arial"/>
        <family val="2"/>
      </rPr>
      <t>_______________</t>
    </r>
  </si>
  <si>
    <r>
      <t xml:space="preserve">Explain the procedure in accounting for pension funds and recording in the accounts the current and past service pension costs, indicating whether or not consistent with the prior year. </t>
    </r>
    <r>
      <rPr>
        <u/>
        <sz val="8"/>
        <rFont val="Arial"/>
        <family val="2"/>
      </rPr>
      <t>SEE NOTE 14, PAGE 13</t>
    </r>
  </si>
  <si>
    <r>
      <t xml:space="preserve">State amount, if any, representing the excess of the actuarially computed value of vested benefits over the total of the pension fund. </t>
    </r>
    <r>
      <rPr>
        <u/>
        <sz val="8"/>
        <rFont val="Arial"/>
        <family val="2"/>
      </rPr>
      <t>SEE NOTE 14, PAGE 13</t>
    </r>
  </si>
  <si>
    <r>
      <t xml:space="preserve"> Is any part of the pension plan funded?     Specify.            Yes __</t>
    </r>
    <r>
      <rPr>
        <u/>
        <sz val="8"/>
        <rFont val="Arial"/>
        <family val="2"/>
      </rPr>
      <t>X</t>
    </r>
    <r>
      <rPr>
        <sz val="8"/>
        <rFont val="Arial"/>
        <family val="2"/>
      </rPr>
      <t>__     No _____</t>
    </r>
  </si>
  <si>
    <r>
      <t xml:space="preserve">If funding is by insurance, give name of insuring company  </t>
    </r>
    <r>
      <rPr>
        <u/>
        <sz val="8"/>
        <rFont val="Arial"/>
        <family val="2"/>
      </rPr>
      <t>NOT APPLICABLE</t>
    </r>
  </si>
  <si>
    <r>
      <t xml:space="preserve">If funding is by trust agreement, list trustee(s) </t>
    </r>
    <r>
      <rPr>
        <u/>
        <sz val="8"/>
        <rFont val="Arial"/>
        <family val="2"/>
      </rPr>
      <t>THE BOARD OF MANAGERS OF THE RETIREMENT PLAN OF NORFOLK SOUTHERN CORPORATION AND PARTICIPATING SUBSIDIARY COMPANIES.  AS OF DECEMBER 31, 2020, THE MEMBERS OF THE BOARD OF MANAGERS ARE ANNIE A. ADAMS, CHAIRPERSON; CHRISTOPHER R. NEIKIRK, MEMBER; BARBARA N. PAUL, MEMBER</t>
    </r>
  </si>
  <si>
    <r>
      <t>Date of trust agreement or latest amendment _</t>
    </r>
    <r>
      <rPr>
        <u/>
        <sz val="8"/>
        <rFont val="Arial"/>
        <family val="2"/>
      </rPr>
      <t>OCTOBER 01, 2020</t>
    </r>
    <r>
      <rPr>
        <sz val="8"/>
        <rFont val="Arial"/>
        <family val="2"/>
      </rPr>
      <t>_____________________________</t>
    </r>
  </si>
  <si>
    <r>
      <t xml:space="preserve">List affiliated companies which are included in the pension plan funding agreement and describe basis for allocating charges under the agreement.  </t>
    </r>
    <r>
      <rPr>
        <u/>
        <sz val="8"/>
        <rFont val="Arial"/>
        <family val="2"/>
      </rPr>
      <t>SEE NOTE 14, PAGE 13</t>
    </r>
    <r>
      <rPr>
        <sz val="8"/>
        <rFont val="Arial"/>
        <family val="2"/>
      </rPr>
      <t xml:space="preserve">                                                                 </t>
    </r>
  </si>
  <si>
    <r>
      <t>Is any part of the pension plan fund invested in stock or other securities of the respondent or its affiliates?  Specify   Yes ___  No _</t>
    </r>
    <r>
      <rPr>
        <u/>
        <sz val="8"/>
        <rFont val="Arial"/>
        <family val="2"/>
      </rPr>
      <t>X</t>
    </r>
    <r>
      <rPr>
        <sz val="8"/>
        <rFont val="Arial"/>
        <family val="2"/>
      </rPr>
      <t>_
If yes, give number of the shares for each class of stock or other security.   ___________________________________
Are voting rights attached to any securities held by the pension plan?  Specify   Yes _</t>
    </r>
    <r>
      <rPr>
        <u/>
        <sz val="8"/>
        <rFont val="Arial"/>
        <family val="2"/>
      </rPr>
      <t>X</t>
    </r>
    <r>
      <rPr>
        <sz val="8"/>
        <rFont val="Arial"/>
        <family val="2"/>
      </rPr>
      <t xml:space="preserve">_  No ___    
If yes, who determines how stock is voted? </t>
    </r>
    <r>
      <rPr>
        <u/>
        <sz val="8"/>
        <rFont val="Arial"/>
        <family val="2"/>
      </rPr>
      <t>THE BENEFITS INVESTMENT COMMITTEE IS AUTHORIZED TO GIVE INSTRUCTIONS TO THE BENEFITS INVESTMENT COMMITTEE’S NOMINEE REGARDING THE EXECUTION OF GENERAL PROXIES.</t>
    </r>
  </si>
  <si>
    <r>
      <t>State whether a segregated political fund has been established as provided by the Federal Election Campaign Act of 1971 (18 U.S.C. 610).Yes _</t>
    </r>
    <r>
      <rPr>
        <u/>
        <sz val="8"/>
        <rFont val="Arial"/>
        <family val="2"/>
      </rPr>
      <t>X</t>
    </r>
    <r>
      <rPr>
        <sz val="8"/>
        <rFont val="Arial"/>
        <family val="2"/>
      </rPr>
      <t xml:space="preserve">_   No __	</t>
    </r>
  </si>
  <si>
    <r>
      <t xml:space="preserve">The amount of employer's contribution to employee stock ownership plans for the current year was  </t>
    </r>
    <r>
      <rPr>
        <u/>
        <sz val="8"/>
        <rFont val="Arial"/>
        <family val="2"/>
      </rPr>
      <t>NONE</t>
    </r>
  </si>
  <si>
    <r>
      <t>The amount of investment tax credit used to reduce current income tax expense resulting from contributions to qualified employee stock ownership plans for the current year was __</t>
    </r>
    <r>
      <rPr>
        <u/>
        <sz val="8"/>
        <rFont val="Arial"/>
        <family val="2"/>
      </rPr>
      <t>NONE</t>
    </r>
    <r>
      <rPr>
        <sz val="8"/>
        <rFont val="Arial"/>
        <family val="2"/>
      </rPr>
      <t>__</t>
    </r>
  </si>
  <si>
    <r>
      <t xml:space="preserve">In reference to Docket 37465, specify the total amount of business entertainment expenditures charged to the non-operating expense account.   </t>
    </r>
    <r>
      <rPr>
        <u/>
        <sz val="8"/>
        <rFont val="Arial"/>
        <family val="2"/>
      </rPr>
      <t>NONE</t>
    </r>
  </si>
  <si>
    <r>
      <rPr>
        <b/>
        <sz val="8"/>
        <rFont val="Arial"/>
        <family val="2"/>
      </rPr>
      <t>Employee personal injury claims</t>
    </r>
    <r>
      <rPr>
        <sz val="8"/>
        <rFont val="Arial"/>
        <family val="2"/>
      </rPr>
      <t xml:space="preserve"> – The largest component of claims expense is employee personal injury costs. The independent actuarial firm we engage provides quarterly studies to aid in valuing our employee personal injury liability and estimating personal injury expense. The actuarial firm studies our historical patterns of reserving for claims and subsequent settlements, taking into account relevant outside influences. The actuarial firm uses the results of these analyses to estimate the ultimate amount of liability. We adjust the liability quarterly based upon our assessment and the results of the study. The accuracy of our estimate of the liability is subject to inherent limitation given the difficulty of predicting future events such as jury decisions, court interpretations, or legislative changes. As a result, actual claim settlements may vary from the estimated liability recorded.</t>
    </r>
  </si>
  <si>
    <r>
      <rPr>
        <b/>
        <sz val="8"/>
        <rFont val="Arial"/>
        <family val="2"/>
      </rPr>
      <t>Occupational claims</t>
    </r>
    <r>
      <rPr>
        <sz val="8"/>
        <rFont val="Arial"/>
        <family val="2"/>
      </rPr>
      <t xml:space="preserve"> – Occupational claims include injuries and illnesses alleged to be caused by exposures which occur over time as opposed to injuries or illnesses caused by a specific accident or event.  Types of occupational claims commonly seen allege exposure to asbestos and other claimed toxic substances resulting in respiratory diseases or cancer.  Many such claims are being asserted by former or retired employees, some of whom have not been employed in the rail industry for decades.  The independent actuarial firm provides an estimate of the occupational claims liability based upon our history of claim filings, severity, payments, and other pertinent facts.  The liability is dependent upon judgments we make as to the specific case reserves as well as judgments of the actuarial firm in the quarterly studies.  The actuarial firm’s estimate of ultimate loss includes a provision for those claims that have been incurred but not reported.  This provision is derived by analyzing industry data and projecting our experience.  We adjust the liability quarterly based upon our assessment and the results of the study.  However, it is possible that the recorded liability may not be adequate to cover the future payment of claims.  Adjustments to the recorded liability are reflected in operating expenses in the periods in which such adjustments become known.</t>
    </r>
  </si>
  <si>
    <r>
      <rPr>
        <b/>
        <sz val="8"/>
        <rFont val="Arial"/>
        <family val="2"/>
      </rPr>
      <t>Third-party claims</t>
    </r>
    <r>
      <rPr>
        <sz val="8"/>
        <rFont val="Arial"/>
        <family val="2"/>
      </rPr>
      <t xml:space="preserve"> – We record a liability for third-party claims including those for highway crossing accidents, trespasser and other injuries, property damage, and lading damage.  The actuarial firm assists us with the calculation of potential liability for third-party claims, except lading damage, based upon our experience including the number and timing of incidents, amount of payments, settlement rates, number of open claims, and legal defenses.  We adjust the liability quarterly based upon our assessment and the results of the study.  Given the inherent uncertainty in regard to the ultimate outcome of third-party claims, it is possible that the actual loss may differ from the estimated liability recorded.</t>
    </r>
  </si>
  <si>
    <t>Both owned and leasehold improvement assets are included in columns (b) and ( c) above.</t>
  </si>
  <si>
    <t>(592) Cumulative effect of changes in accounting principles  (less applicable income taxes of $)</t>
  </si>
  <si>
    <t xml:space="preserve">            of $)</t>
  </si>
  <si>
    <t xml:space="preserve">            taxes of $)</t>
  </si>
  <si>
    <t>to the carrying value of Pan Am Southern.</t>
  </si>
  <si>
    <t>(18) In 2020, we recorded an other-than-temporary impairment of $99 million related</t>
  </si>
  <si>
    <t xml:space="preserve">     (g) The Uniform System of Accounts for Railroad Companies means the system of accounts in Part 1201 of</t>
  </si>
  <si>
    <t>We may provide customers ancillary services, such as switching, demurrage and other incidental activities, under their transportation contracts. These are distinct performance obligations that are recognized at a point in time when the services are performed or as contractual obligations are met.  This revenue is included in accounts 104, 106, and 110 on the Results of Operations and represents approximately 5% of “Total Railway Operating Revenues” on the Results of Operations for both years ended December 31, 2020 and 2019.</t>
  </si>
  <si>
    <t>NSR and eight other North American railroads jointly own TTX Company (TTX).  NS has a 19.65% ownership interest in TTX, a railcar pooling company that provides its owner-railroads with standardized fleets of intermodal, automotive, and general use railcars at stated rates.</t>
  </si>
  <si>
    <t>Interest is applied to certain advances at the average NS yield on short-term investments and to the notes at specified rates.  Interest rates on these notes range from 2.55% to 6.0% with maturity dates ranging from 2021 to 2118.  NSR’s results include interest income on amounts due from NS of $114 million in 2020 and $375 million in 2019, and interest expense of $364 million in 2020 and $316 million in 2019 related to these intercompany accounts.</t>
  </si>
  <si>
    <t>Leases with an initial term of twelve months or less are not recorded on the Comparative Statement of Financial Position.  We recognize lease expense for these leases on a straight-line basis over the lease term.</t>
  </si>
  <si>
    <t>The asset or liability's fair value measurement level within the hierarchy is based on the lowest level of any input that is significant to the fair value measurement.</t>
  </si>
  <si>
    <t>In 2018, a lawsuit was filed against us by the minority owner in a jointly-owned terminal railroad company in which we have the majority ownership. The lawsuit alleged violations of various state laws and federal antitrust laws. It is reasonably possible that we could incur a loss in the case; however, we intend to vigorously defend the case and believe that we will prevail. The potential range of loss cannot be estimated at this time.</t>
  </si>
  <si>
    <t xml:space="preserve">     Principal payments of long-term debt</t>
  </si>
  <si>
    <t>(19) In 2020, NSR entered into a agreement with Pan Am Southern for a note with annual payments of 10% of the loan balance each December.</t>
  </si>
  <si>
    <t>All credits representing property sold, abandoned, or otherwise retired should be shown in column (f).</t>
  </si>
  <si>
    <t>Less Lines Leased to or Operated by Others</t>
  </si>
  <si>
    <t>Line 25 plus Line 26 must equal Line 21.</t>
  </si>
  <si>
    <t xml:space="preserve">*Net of capitalized interest of $13,926. </t>
  </si>
  <si>
    <t>Total Class 4</t>
  </si>
  <si>
    <t>“Accrued accounts payable” includes $56 million at December 31, 2020, and $264 million at December 31, 2019, due to Conrail for the operation of the Shared Assets Areas.  In 2020, NSR converted approximately $254 million of our accounts payable into a long-term advance from Conrail.  This amount, along with the $280 million of long-term advances from Conrail included in “Other Long-Term Liabilities and Deferred Credits” at December 31, 2019, is now the obligation of NS.  The settlement of this transaction was handled through the intercompany accounts.</t>
  </si>
  <si>
    <t>Electric power purchased or produced for motive power</t>
  </si>
  <si>
    <t>We have also made capital contributions to entities that were formed for the purpose of implementing</t>
  </si>
  <si>
    <t>Positive Train Control (PTC), as follows:</t>
  </si>
  <si>
    <t>Balance at beginning of year</t>
  </si>
  <si>
    <t>Current year</t>
  </si>
  <si>
    <t>Balance at close of year</t>
  </si>
  <si>
    <t>Meteorcomm LLC</t>
  </si>
  <si>
    <t>PTC-220 LLC</t>
  </si>
  <si>
    <t>These investments are not included in the above Schedule PTC 330.</t>
  </si>
  <si>
    <t>In addition, Conrail, Inc. has invested a total of $9,757 for the purpose of implementing PTC through December 31, 2020.</t>
  </si>
  <si>
    <t>See notes and remarks on page 82 for additional information.</t>
  </si>
  <si>
    <t>Give particulars with respect to contingent assets and liabilities at the close of the year, in accordance with instruction 5-6 in the Uniform System of Accounts for Railroad Companies, that are not reflected in the amounts of the respondent.	
Disclose the nature and amount of contingency that is material.
Examples of contingent liabilities are items which may become obligations as a result of pending or threatened litigation, assessments or possible assessments of additional taxes, and agreements or obligations to repurchase securities or property.  Additional pages may be added if more space is needed.  (Explain and/or reference to the following pages.)</t>
  </si>
  <si>
    <t xml:space="preserve">                                                       (Street and number, city, state, and ZIP code)</t>
  </si>
  <si>
    <t xml:space="preserve">                                                   (Area code)             (Telephone number)</t>
  </si>
  <si>
    <t xml:space="preserve">        OF         </t>
  </si>
  <si>
    <r>
      <t xml:space="preserve">        Balance at close of year  $____</t>
    </r>
    <r>
      <rPr>
        <u/>
        <sz val="8"/>
        <color rgb="FF000000"/>
        <rFont val="Arial"/>
        <family val="2"/>
      </rPr>
      <t>_0__</t>
    </r>
    <r>
      <rPr>
        <sz val="8"/>
        <color indexed="8"/>
        <rFont val="Arial"/>
        <family val="2"/>
      </rPr>
      <t>___________</t>
    </r>
  </si>
  <si>
    <t xml:space="preserve">advances of companies affiliated with respondent, from accounts 715 (sinking funds), 716 (capital funds), 721 </t>
  </si>
  <si>
    <t>mortgaged, or otherwise encumbered.  Give names and other important particulars of such obligations in footnotes.</t>
  </si>
  <si>
    <t>Cleveland Commercial Railroad</t>
  </si>
  <si>
    <t>Finance docket number, title</t>
  </si>
  <si>
    <t xml:space="preserve">        Income after fixed charges  (line 37 minus line 42)</t>
  </si>
  <si>
    <t xml:space="preserve">                   Road Initials:  NS Rail     Year:  2020</t>
  </si>
  <si>
    <t>INSTRUCTIONS CONCERNING RETURNS TO BE MADE IN SCHEDULE 755 - (Concluded)</t>
  </si>
  <si>
    <t>Schedules 330, 332, 335, 352B, 410, 700, 710, 710S, 720, and Footnote: 
PTC Grants</t>
  </si>
  <si>
    <t>The dark borders on the schedules represent data that are captured by the Board.</t>
  </si>
  <si>
    <t>Days of operating revenue in current operating assets</t>
  </si>
  <si>
    <t>Days of operating expenses in current operating liabilities</t>
  </si>
  <si>
    <t>Materials and supplies held for common carrier purposes</t>
  </si>
  <si>
    <t>Schedule 200, Line 26, Column (b)</t>
  </si>
  <si>
    <t>Schedule 342, Line 39, Column (c)</t>
  </si>
  <si>
    <t>6 (Bridges, Trestles, and Culverts) from 3 (Grading)</t>
  </si>
  <si>
    <t>16 (Station and Office Buildings) from 24 (Coal and ore wharves)</t>
  </si>
  <si>
    <t>Accounts 731, "Road and Equipment Property" and 732, "Improvements on Leased Property" of respondent, less any 731 or 732 property leased</t>
  </si>
  <si>
    <t>772, that is applicable to the property of the carriers whose names are listed in column (b), regardless of where reserves therefore are recorded.</t>
  </si>
  <si>
    <r>
      <t xml:space="preserve">&lt;1&gt;  Total number of loaded miles  </t>
    </r>
    <r>
      <rPr>
        <u/>
        <sz val="8"/>
        <rFont val="Arial"/>
        <family val="2"/>
      </rPr>
      <t xml:space="preserve">  36,867  </t>
    </r>
    <r>
      <rPr>
        <sz val="8"/>
        <rFont val="Arial"/>
        <family val="2"/>
      </rPr>
      <t xml:space="preserve"> and empty miles </t>
    </r>
    <r>
      <rPr>
        <u/>
        <sz val="8"/>
        <rFont val="Arial"/>
        <family val="2"/>
      </rPr>
      <t xml:space="preserve">     -     </t>
    </r>
    <r>
      <rPr>
        <sz val="8"/>
        <rFont val="Arial"/>
        <family val="2"/>
      </rPr>
      <t xml:space="preserve"> by roadrailer included above on lines 29 and 45, respectively, rather than line 84.</t>
    </r>
  </si>
  <si>
    <t>PTC 330.  ROAD PROPERTY AND EQUIPMENT AND IMPROVEMENTS TO LEASED PROPERTY AND EQUIPMENT - (Continued)</t>
  </si>
  <si>
    <t xml:space="preserve"> 755.  RAILROAD OPERATING STATISTICS</t>
  </si>
  <si>
    <t>755.  RAILROAD OPERATING STATISTICS - (Continued)</t>
  </si>
  <si>
    <t xml:space="preserve">         TOTAL ROAD</t>
  </si>
  <si>
    <t xml:space="preserve">         TOTAL EQUIPMENT</t>
  </si>
  <si>
    <t xml:space="preserve">               TOTAL ROAD</t>
  </si>
  <si>
    <t xml:space="preserve">               TOTAL EQUIPMENT</t>
  </si>
  <si>
    <t xml:space="preserve">                GRAND TOTAL</t>
  </si>
  <si>
    <t xml:space="preserve">                        PTC Supplement to Railroad Annual Report R-1</t>
  </si>
  <si>
    <t xml:space="preserve">    Road Initials: NS Rail  Year: 2020</t>
  </si>
  <si>
    <t xml:space="preserve">                                  PTC Supplement to Railroad Annual Report R-1         </t>
  </si>
  <si>
    <t xml:space="preserve">      Road Initials: NS Rail    Year: 2020</t>
  </si>
  <si>
    <t xml:space="preserve">         PTC Supplement to Railroad Annual Report R-1</t>
  </si>
  <si>
    <t>Working funds, prepayments, deferred income tax debits</t>
  </si>
  <si>
    <t>713, 713.5, 713.6</t>
  </si>
  <si>
    <t xml:space="preserve">  TOTAL ASSETS</t>
  </si>
  <si>
    <t xml:space="preserve">   TOTAL LIABILITIES AND SHAREHOLDERS' EQUITY</t>
  </si>
  <si>
    <t xml:space="preserve">    Total shareholders' equity</t>
  </si>
  <si>
    <t xml:space="preserve">Retained earnings: </t>
  </si>
  <si>
    <t>Amounts paid to TTX for use of equipment are included in “Railway operating expenses.”  This amounted to $250 million and $244 million of expense, respectively, for the years ended December 31, 2020 and 2019.  Our equity in the earnings of TTX, which offsets these costs and is also included in “Railway operating expenses,” totaled $48 million for 2020 and $58 million for 2019.</t>
  </si>
  <si>
    <t xml:space="preserve">      Other long-term liabilities and deferred credits</t>
  </si>
  <si>
    <t xml:space="preserve">Trust-owned life insurance:  Valued at NS’ share of the net assets of trust-owned life insurance issued by a major insurance company  The underlying investments of that trust consist of a U.S. stock account and a U.S. bond account but may retain cash at times as well.  The U.S. stock account and U.S. bond account are valued based on readily determinable fair values.	</t>
  </si>
  <si>
    <t xml:space="preserve">  Road Initials:  NS Rail  Year: 2020</t>
  </si>
  <si>
    <t>415.  SUPPORTING SCHEDULE -- IMPROVEMENTS TO EQUIPMENT LEASED FROM OTHERS</t>
  </si>
  <si>
    <t>**SUPPLEMENT**</t>
  </si>
  <si>
    <t>Road Initials:  NS Rail          Year:  2020                                                                                                                                                                         75</t>
  </si>
  <si>
    <t xml:space="preserve">   (V)   The intermodal Load Factor reported on Line 134 will be calculated for the average number of intermodal (TOFC/COFC) units loaded on the average intermodal car. Units are to be calculated in the same manner as Line 123 (13 TOFC/COFC - No. of Revenue Trailers &amp; Containers Loaded and Unloaded (Q)). Intermodal cars will be calculated in accordance with instruction U for reporting Flat-TOFC/COFC Car-miles. Both intermodal (TOFC/COFC) units and intermodal cars are to be calculated using actual units and not constructed intermodal (TOFC/COFC) units or cars.</t>
  </si>
  <si>
    <t>[   ]    Two copies will be submitted on:</t>
  </si>
  <si>
    <t>Owned**</t>
  </si>
  <si>
    <t>Work &amp; Other Non - revenue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</si>
</sst>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 ;\(#,##0\)"/>
    <numFmt numFmtId="171" formatCode="mmmm\ d\,\ yyyy"/>
    <numFmt numFmtId="172" formatCode="#,##0.00\ ;\(#,##0.00\)"/>
    <numFmt numFmtId="173" formatCode="_(* #,##0.000000_);_(* \(#,##0.000000\);_(* &quot;-&quot;??_);_(@_)"/>
    <numFmt numFmtId="174" formatCode="_(* #,##0.00_);_(* &quot;\&quot;&quot;\&quot;&quot;\&quot;&quot;\&quot;&quot;\&quot;&quot;\&quot;&quot;\&quot;\(#,##0.00&quot;\&quot;&quot;\&quot;&quot;\&quot;&quot;\&quot;&quot;\&quot;&quot;\&quot;&quot;\&quot;\);_(* &quot;-&quot;??_);_(@_)"/>
    <numFmt numFmtId="175" formatCode="_(* #,##0.0000_);_(* \(#,##0.0000\);_(* &quot;-&quot;??_);_(@_)"/>
    <numFmt numFmtId="176" formatCode="_ &quot;\&quot;* #,##0_ ;_ &quot;\&quot;* &quot;\&quot;&quot;\&quot;&quot;\&quot;&quot;\&quot;&quot;\&quot;&quot;\&quot;&quot;\&quot;&quot;\&quot;\-#,##0_ ;_ &quot;\&quot;* &quot;-&quot;_ ;_ @_ "/>
    <numFmt numFmtId="177" formatCode="_ * #,##0_ ;_ * &quot;\&quot;&quot;\&quot;&quot;\&quot;&quot;\&quot;&quot;\&quot;&quot;\&quot;&quot;\&quot;&quot;\&quot;\-#,##0_ ;_ * &quot;-&quot;_ ;_ @_ "/>
    <numFmt numFmtId="178" formatCode="&quot;\&quot;#,##0;&quot;\&quot;&quot;\&quot;&quot;\&quot;&quot;\&quot;&quot;\&quot;&quot;\&quot;&quot;\&quot;&quot;\&quot;&quot;\&quot;\-#,##0"/>
    <numFmt numFmtId="179" formatCode="0.000_)"/>
    <numFmt numFmtId="180" formatCode="_(* #,##0.0_);_(* \(#,##0.0\);_(* &quot;-&quot;_);_(@_)"/>
    <numFmt numFmtId="181" formatCode="[$-409]mmmm\-yy;@"/>
    <numFmt numFmtId="182" formatCode="_ * #,##0.00_ ;_ * \-#,##0.00_ ;_ * &quot;-&quot;??_ ;_ @_ "/>
    <numFmt numFmtId="183" formatCode="* \(#,##0\);* #,##0_);&quot;-&quot;??_);@"/>
    <numFmt numFmtId="184" formatCode="mmm\-yyyy"/>
    <numFmt numFmtId="185" formatCode="&quot;$&quot;#,##0\ ;\(&quot;$&quot;#,##0\)"/>
    <numFmt numFmtId="186" formatCode="* #,##0_);* \(#,##0\);&quot;-&quot;??_);@"/>
    <numFmt numFmtId="187" formatCode="#,##0.000000_);[Red]\(#,##0.000000\)"/>
    <numFmt numFmtId="188" formatCode="_-* #,##0.00_-;\-* #,##0.00_-;_-* &quot;-&quot;??_-;_-@_-"/>
    <numFmt numFmtId="189" formatCode="0_);[Red]\(0\)"/>
    <numFmt numFmtId="190" formatCode="0.00_);\(0.00\)"/>
    <numFmt numFmtId="191" formatCode="_-* #,##0.00\ [$€]_-;\-* #,##0.00\ [$€]_-;_-* &quot;-&quot;??\ [$€]_-;_-@_-"/>
    <numFmt numFmtId="192" formatCode="_ * #,##0_ ;_ * \-#,##0_ ;_ * &quot;-&quot;_ ;_ @_ "/>
    <numFmt numFmtId="193" formatCode="&quot;$&quot;#,##0;[Red]\-&quot;$&quot;#,##0"/>
    <numFmt numFmtId="194" formatCode="&quot;$&quot;#,##0.00;[Red]\-&quot;$&quot;#,##0.00"/>
    <numFmt numFmtId="195" formatCode="#,##0;[Red]\(#,##0\)"/>
    <numFmt numFmtId="196" formatCode="0.00_)"/>
    <numFmt numFmtId="197" formatCode="#,##0.00_);\(#,###.00\);\-_)"/>
    <numFmt numFmtId="198" formatCode="#,##0.0000_);\(#,##0.0000\);\-_)"/>
    <numFmt numFmtId="199" formatCode="#,##0.00;[Red]\(#,##0.00\)"/>
    <numFmt numFmtId="200" formatCode="0_)%;\(0\)%"/>
    <numFmt numFmtId="201" formatCode="#,##0.00_);\(#,##0.00\);\-"/>
    <numFmt numFmtId="202" formatCode="#,##0.00\ &quot;zl&quot;_);[Red]\(#,##0.00\ &quot;zl&quot;\)"/>
    <numFmt numFmtId="203" formatCode="mm/dd/yy"/>
    <numFmt numFmtId="204" formatCode="_ * #,##0.00_)\ _z_l_ ;_ * \(#,##0.00\)\ _z_l_ ;_ * &quot;-&quot;??_)\ _z_l_ ;_ @_ "/>
    <numFmt numFmtId="205" formatCode="#,##0.0_);\(#,##0.0\);\-"/>
    <numFmt numFmtId="206" formatCode="_-* #,##0\ _k_r_-;\-* #,##0\ _k_r_-;_-* &quot;-&quot;\ _k_r_-;_-@_-"/>
    <numFmt numFmtId="207" formatCode="_-* #,##0\ &quot;kr&quot;_-;\-* #,##0\ &quot;kr&quot;_-;_-* &quot;-&quot;\ &quot;kr&quot;_-;_-@_-"/>
    <numFmt numFmtId="208" formatCode="_-&quot;£&quot;* #,##0_-;\-&quot;£&quot;* #,##0_-;_-&quot;£&quot;* &quot;-&quot;_-;_-@_-"/>
    <numFmt numFmtId="209" formatCode="_-&quot;£&quot;* #,##0.00_-;\-&quot;£&quot;* #,##0.00_-;_-&quot;£&quot;* &quot;-&quot;??_-;_-@_-"/>
    <numFmt numFmtId="210" formatCode="#,###.00;#,###.00\-;.00"/>
    <numFmt numFmtId="211" formatCode="_-* #,##0_-;\-* #,##0_-;_-* &quot;-&quot;_-;_-@_-"/>
    <numFmt numFmtId="212" formatCode="_-&quot;$&quot;* #,##0_-;\-&quot;$&quot;* #,##0_-;_-&quot;$&quot;* &quot;-&quot;_-;_-@_-"/>
    <numFmt numFmtId="213" formatCode="_-&quot;$&quot;* #,##0.00_-;\-&quot;$&quot;* #,##0.00_-;_-&quot;$&quot;* &quot;-&quot;??_-;_-@_-"/>
    <numFmt numFmtId="214" formatCode="_-&quot;｣&quot;* #,##0.00_-;\-&quot;｣&quot;* #,##0.00_-;_-&quot;｣&quot;* &quot;-&quot;??_-;_-@_-"/>
    <numFmt numFmtId="215" formatCode="#,##0.0"/>
    <numFmt numFmtId="216" formatCode="0."/>
    <numFmt numFmtId="217" formatCode="#,##0;\(#,##0\)"/>
    <numFmt numFmtId="218" formatCode="_(&quot;$&quot;* #,##0_);_(&quot;$&quot;* \(#,##0\);_(&quot;$&quot;* &quot;-&quot;??_);_(@_)"/>
  </numFmts>
  <fonts count="168">
    <font>
      <sz val="8"/>
      <name val="Arial"/>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sz val="7"/>
      <color indexed="8"/>
      <name val="Arial"/>
      <family val="2"/>
    </font>
    <font>
      <sz val="8"/>
      <color indexed="8"/>
      <name val="Arial"/>
      <family val="2"/>
    </font>
    <font>
      <sz val="8"/>
      <name val="Arial"/>
      <family val="2"/>
    </font>
    <font>
      <b/>
      <sz val="8"/>
      <color indexed="8"/>
      <name val="Arial"/>
      <family val="2"/>
    </font>
    <font>
      <sz val="10"/>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9"/>
      <name val="Arial"/>
      <family val="2"/>
    </font>
    <font>
      <b/>
      <sz val="9"/>
      <name val="Arial"/>
      <family val="2"/>
    </font>
    <font>
      <sz val="9"/>
      <name val="Times New Roman"/>
      <family val="1"/>
    </font>
    <font>
      <b/>
      <sz val="8"/>
      <name val="Times New Roman"/>
      <family val="1"/>
    </font>
    <font>
      <sz val="14"/>
      <name val="Times New Roman"/>
      <family val="1"/>
    </font>
    <font>
      <b/>
      <u/>
      <sz val="16"/>
      <name val="Times New Roman"/>
      <family val="1"/>
    </font>
    <font>
      <sz val="8"/>
      <color rgb="FFFF0000"/>
      <name val="Arial"/>
      <family val="2"/>
    </font>
    <font>
      <sz val="10"/>
      <name val="MS Sans Serif"/>
      <family val="2"/>
    </font>
    <font>
      <sz val="9"/>
      <name val="Geneva"/>
    </font>
    <font>
      <sz val="10"/>
      <name val="Geneva"/>
    </font>
    <font>
      <sz val="10"/>
      <name val="Univers Condensed"/>
      <family val="2"/>
    </font>
    <font>
      <sz val="12"/>
      <color theme="1"/>
      <name val="Times New Roman"/>
      <family val="1"/>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Tms Rmn"/>
    </font>
    <font>
      <sz val="11"/>
      <color theme="1"/>
      <name val="Calibri"/>
      <family val="2"/>
    </font>
    <font>
      <sz val="12"/>
      <name val="Arial"/>
      <family val="2"/>
    </font>
    <font>
      <sz val="7"/>
      <name val="Small Fonts"/>
      <family val="2"/>
    </font>
    <font>
      <sz val="9"/>
      <name val="Microsoft Sans Serif"/>
      <family val="2"/>
    </font>
    <font>
      <sz val="10"/>
      <color indexed="8"/>
      <name val="匠牥晩††††††††††"/>
    </font>
    <font>
      <b/>
      <sz val="10"/>
      <name val="Geneva"/>
      <family val="2"/>
    </font>
    <font>
      <sz val="10"/>
      <name val="Geneva"/>
      <family val="2"/>
    </font>
    <font>
      <sz val="11"/>
      <color indexed="8"/>
      <name val="Calibri"/>
      <family val="2"/>
    </font>
    <font>
      <sz val="10"/>
      <color indexed="8"/>
      <name val="Tahoma"/>
      <family val="2"/>
    </font>
    <font>
      <sz val="11"/>
      <color indexed="9"/>
      <name val="Calibri"/>
      <family val="2"/>
    </font>
    <font>
      <sz val="10"/>
      <color indexed="9"/>
      <name val="Tahoma"/>
      <family val="2"/>
    </font>
    <font>
      <sz val="11"/>
      <color indexed="20"/>
      <name val="Calibri"/>
      <family val="2"/>
    </font>
    <font>
      <sz val="10"/>
      <color indexed="20"/>
      <name val="Tahoma"/>
      <family val="2"/>
    </font>
    <font>
      <sz val="11"/>
      <color indexed="17"/>
      <name val="Calibri"/>
      <family val="2"/>
    </font>
    <font>
      <sz val="10"/>
      <name val="Helv"/>
    </font>
    <font>
      <b/>
      <sz val="11"/>
      <color indexed="52"/>
      <name val="Calibri"/>
      <family val="2"/>
    </font>
    <font>
      <b/>
      <sz val="10"/>
      <color indexed="52"/>
      <name val="Tahoma"/>
      <family val="2"/>
    </font>
    <font>
      <b/>
      <sz val="11"/>
      <color indexed="9"/>
      <name val="Calibri"/>
      <family val="2"/>
    </font>
    <font>
      <sz val="11"/>
      <color indexed="52"/>
      <name val="Calibri"/>
      <family val="2"/>
    </font>
    <font>
      <b/>
      <sz val="5"/>
      <color indexed="9"/>
      <name val="Arial"/>
      <family val="2"/>
    </font>
    <font>
      <b/>
      <sz val="10"/>
      <color indexed="9"/>
      <name val="Tahoma"/>
      <family val="2"/>
    </font>
    <font>
      <u/>
      <sz val="10"/>
      <color indexed="12"/>
      <name val="Arial"/>
      <family val="2"/>
    </font>
    <font>
      <u/>
      <sz val="10"/>
      <color indexed="36"/>
      <name val="Arial"/>
      <family val="2"/>
    </font>
    <font>
      <b/>
      <sz val="10"/>
      <color indexed="9"/>
      <name val="Arial"/>
      <family val="2"/>
    </font>
    <font>
      <b/>
      <sz val="8"/>
      <color indexed="9"/>
      <name val="Arial"/>
      <family val="2"/>
    </font>
    <font>
      <b/>
      <sz val="8"/>
      <color indexed="8"/>
      <name val="Courier New"/>
      <family val="3"/>
    </font>
    <font>
      <sz val="11"/>
      <name val="Tms Rmn"/>
      <family val="1"/>
    </font>
    <font>
      <b/>
      <sz val="10"/>
      <name val="MS Sans Serif"/>
      <family val="2"/>
    </font>
    <font>
      <sz val="10"/>
      <color indexed="8"/>
      <name val="Calibri"/>
      <family val="2"/>
    </font>
    <font>
      <sz val="10"/>
      <color theme="1"/>
      <name val="Arial"/>
      <family val="2"/>
    </font>
    <font>
      <sz val="10"/>
      <color indexed="8"/>
      <name val="Arial"/>
      <family val="2"/>
    </font>
    <font>
      <sz val="10"/>
      <name val="N Helvetica Narrow"/>
    </font>
    <font>
      <sz val="10"/>
      <name val="Times New Roman"/>
      <family val="1"/>
    </font>
    <font>
      <i/>
      <sz val="9"/>
      <name val="Arial"/>
      <family val="2"/>
    </font>
    <font>
      <sz val="10"/>
      <name val="MS Serif"/>
      <family val="1"/>
    </font>
    <font>
      <sz val="10"/>
      <name val="Courier"/>
      <family val="3"/>
    </font>
    <font>
      <b/>
      <sz val="14.05"/>
      <color indexed="8"/>
      <name val="Times New Roman"/>
      <family val="1"/>
    </font>
    <font>
      <sz val="48"/>
      <name val="Geneva"/>
    </font>
    <font>
      <sz val="10"/>
      <color indexed="12"/>
      <name val="Arial"/>
      <family val="2"/>
    </font>
    <font>
      <sz val="11"/>
      <name val="Arial Narrow"/>
      <family val="2"/>
    </font>
    <font>
      <b/>
      <sz val="11"/>
      <color indexed="56"/>
      <name val="Calibri"/>
      <family val="2"/>
    </font>
    <font>
      <sz val="10"/>
      <color indexed="16"/>
      <name val="MS Serif"/>
      <family val="1"/>
    </font>
    <font>
      <sz val="11"/>
      <color indexed="62"/>
      <name val="Calibri"/>
      <family val="2"/>
    </font>
    <font>
      <i/>
      <sz val="11"/>
      <color rgb="FF7F7F7F"/>
      <name val="Arial"/>
      <family val="2"/>
    </font>
    <font>
      <i/>
      <sz val="10"/>
      <color indexed="23"/>
      <name val="Tahoma"/>
      <family val="2"/>
    </font>
    <font>
      <i/>
      <sz val="11"/>
      <color indexed="23"/>
      <name val="Calibri"/>
      <family val="2"/>
    </font>
    <font>
      <u/>
      <sz val="9"/>
      <color indexed="12"/>
      <name val="Verdana"/>
      <family val="2"/>
    </font>
    <font>
      <sz val="10"/>
      <color indexed="17"/>
      <name val="Tahoma"/>
      <family val="2"/>
    </font>
    <font>
      <b/>
      <u/>
      <sz val="10"/>
      <name val="Geneva"/>
      <family val="2"/>
    </font>
    <font>
      <b/>
      <sz val="12"/>
      <name val="Arial"/>
      <family val="2"/>
    </font>
    <font>
      <b/>
      <sz val="10"/>
      <name val="Ottawa"/>
    </font>
    <font>
      <b/>
      <sz val="15"/>
      <color indexed="56"/>
      <name val="Calibri"/>
      <family val="2"/>
    </font>
    <font>
      <b/>
      <sz val="18"/>
      <name val="Arial"/>
      <family val="2"/>
    </font>
    <font>
      <b/>
      <sz val="13"/>
      <color indexed="56"/>
      <name val="Calibri"/>
      <family val="2"/>
    </font>
    <font>
      <b/>
      <sz val="11"/>
      <color indexed="56"/>
      <name val="Tahoma"/>
      <family val="2"/>
    </font>
    <font>
      <u/>
      <sz val="10"/>
      <color indexed="20"/>
      <name val="Arial"/>
      <family val="2"/>
    </font>
    <font>
      <u/>
      <sz val="10"/>
      <color indexed="12"/>
      <name val="MS Sans Serif"/>
      <family val="2"/>
    </font>
    <font>
      <sz val="10"/>
      <color indexed="62"/>
      <name val="Tahoma"/>
      <family val="2"/>
    </font>
    <font>
      <sz val="12"/>
      <name val="Times New Roman"/>
      <family val="1"/>
    </font>
    <font>
      <u/>
      <sz val="8.25"/>
      <color indexed="36"/>
      <name val="Arial Narrow"/>
      <family val="2"/>
    </font>
    <font>
      <u/>
      <sz val="8"/>
      <color indexed="12"/>
      <name val="Times New Roman"/>
      <family val="1"/>
    </font>
    <font>
      <b/>
      <sz val="10"/>
      <color indexed="8"/>
      <name val="Arial"/>
      <family val="2"/>
    </font>
    <font>
      <sz val="10"/>
      <color indexed="52"/>
      <name val="Tahoma"/>
      <family val="2"/>
    </font>
    <font>
      <sz val="11"/>
      <color indexed="60"/>
      <name val="Calibri"/>
      <family val="2"/>
    </font>
    <font>
      <sz val="10"/>
      <color indexed="60"/>
      <name val="Tahoma"/>
      <family val="2"/>
    </font>
    <font>
      <sz val="10"/>
      <name val="Tms Rmn"/>
      <family val="1"/>
    </font>
    <font>
      <b/>
      <i/>
      <sz val="16"/>
      <name val="Helv"/>
    </font>
    <font>
      <sz val="10"/>
      <color theme="1"/>
      <name val="Calibri"/>
      <family val="2"/>
    </font>
    <font>
      <sz val="10"/>
      <color indexed="8"/>
      <name val="MS Sans Serif"/>
      <family val="2"/>
    </font>
    <font>
      <sz val="9"/>
      <name val="Verdana"/>
      <family val="2"/>
    </font>
    <font>
      <sz val="10"/>
      <color rgb="FF000000"/>
      <name val="Times New Roman"/>
      <family val="1"/>
    </font>
    <font>
      <sz val="11"/>
      <color theme="1"/>
      <name val="Times New Roman"/>
      <family val="2"/>
    </font>
    <font>
      <sz val="10"/>
      <name val="Helvetica"/>
      <family val="2"/>
    </font>
    <font>
      <b/>
      <sz val="11"/>
      <color indexed="63"/>
      <name val="Calibri"/>
      <family val="2"/>
    </font>
    <font>
      <b/>
      <sz val="10"/>
      <color indexed="63"/>
      <name val="Tahoma"/>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8"/>
      <name val="Helv"/>
    </font>
    <font>
      <sz val="8"/>
      <color indexed="12"/>
      <name val="Arial"/>
      <family val="2"/>
    </font>
    <font>
      <b/>
      <sz val="10"/>
      <color indexed="9"/>
      <name val="Verdana"/>
      <family val="2"/>
    </font>
    <font>
      <sz val="10"/>
      <color indexed="9"/>
      <name val="Arial"/>
      <family val="2"/>
    </font>
    <font>
      <sz val="10"/>
      <color indexed="8"/>
      <name val="Verdana"/>
      <family val="2"/>
    </font>
    <font>
      <b/>
      <sz val="8"/>
      <color indexed="8"/>
      <name val="Helv"/>
    </font>
    <font>
      <sz val="11"/>
      <color indexed="10"/>
      <name val="Calibri"/>
      <family val="2"/>
    </font>
    <font>
      <sz val="10"/>
      <name val="Ottawa"/>
    </font>
    <font>
      <b/>
      <sz val="10"/>
      <color indexed="10"/>
      <name val="Arial"/>
      <family val="2"/>
    </font>
    <font>
      <b/>
      <sz val="18"/>
      <color indexed="56"/>
      <name val="Cambria"/>
      <family val="2"/>
    </font>
    <font>
      <b/>
      <sz val="18"/>
      <color indexed="62"/>
      <name val="Cambria"/>
      <family val="2"/>
    </font>
    <font>
      <b/>
      <sz val="11"/>
      <color indexed="8"/>
      <name val="Calibri"/>
      <family val="2"/>
    </font>
    <font>
      <sz val="8"/>
      <color indexed="8"/>
      <name val="Wingdings"/>
      <charset val="2"/>
    </font>
    <font>
      <sz val="10"/>
      <color indexed="10"/>
      <name val="Tahoma"/>
      <family val="2"/>
    </font>
    <font>
      <u/>
      <sz val="10"/>
      <color theme="10"/>
      <name val="Arial"/>
      <family val="2"/>
    </font>
    <font>
      <sz val="9"/>
      <color theme="1"/>
      <name val="Tahoma"/>
      <family val="2"/>
    </font>
    <font>
      <sz val="18"/>
      <name val="Geneva"/>
    </font>
    <font>
      <u/>
      <sz val="9"/>
      <name val="Arial"/>
      <family val="2"/>
    </font>
    <font>
      <b/>
      <sz val="10"/>
      <name val="Arial"/>
      <family val="2"/>
    </font>
    <font>
      <b/>
      <sz val="9"/>
      <color indexed="8"/>
      <name val="Arial"/>
      <family val="2"/>
    </font>
    <font>
      <b/>
      <u/>
      <sz val="9"/>
      <name val="Arial"/>
      <family val="2"/>
    </font>
    <font>
      <sz val="11"/>
      <name val="Arial"/>
      <family val="2"/>
    </font>
    <font>
      <b/>
      <sz val="16"/>
      <name val="Times New Roman"/>
      <family val="1"/>
    </font>
    <font>
      <sz val="8"/>
      <name val="Arial"/>
      <family val="2"/>
    </font>
    <font>
      <sz val="8"/>
      <name val="Arial"/>
      <family val="2"/>
    </font>
    <font>
      <sz val="9"/>
      <color indexed="81"/>
      <name val="Tahoma"/>
      <family val="2"/>
    </font>
    <font>
      <sz val="8"/>
      <color theme="1"/>
      <name val="Arial"/>
      <family val="2"/>
    </font>
    <font>
      <b/>
      <sz val="17"/>
      <name val="Arial"/>
      <family val="2"/>
    </font>
    <font>
      <sz val="8"/>
      <color theme="0"/>
      <name val="Arial"/>
      <family val="2"/>
    </font>
    <font>
      <sz val="8"/>
      <color rgb="FF000000"/>
      <name val="Arial"/>
      <family val="2"/>
    </font>
    <font>
      <b/>
      <u/>
      <sz val="8"/>
      <name val="Arial"/>
      <family val="2"/>
    </font>
    <font>
      <b/>
      <sz val="8"/>
      <name val="Helv"/>
    </font>
    <font>
      <u/>
      <sz val="8"/>
      <name val="Arial"/>
      <family val="2"/>
    </font>
    <font>
      <vertAlign val="superscript"/>
      <sz val="8"/>
      <name val="Arial"/>
      <family val="2"/>
    </font>
    <font>
      <i/>
      <sz val="8"/>
      <name val="Arial"/>
      <family val="2"/>
    </font>
    <font>
      <u/>
      <sz val="8"/>
      <color rgb="FF000000"/>
      <name val="Arial"/>
      <family val="2"/>
    </font>
  </fonts>
  <fills count="78">
    <fill>
      <patternFill patternType="none"/>
    </fill>
    <fill>
      <patternFill patternType="gray125"/>
    </fill>
    <fill>
      <patternFill patternType="lightGray">
        <fgColor indexed="8"/>
      </patternFill>
    </fill>
    <fill>
      <patternFill patternType="solid">
        <fgColor indexed="65"/>
        <b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12"/>
      </patternFill>
    </fill>
    <fill>
      <patternFill patternType="solid">
        <fgColor indexed="9"/>
      </patternFill>
    </fill>
    <fill>
      <patternFill patternType="solid">
        <fgColor indexed="22"/>
        <bgColor indexed="64"/>
      </patternFill>
    </fill>
    <fill>
      <patternFill patternType="mediumGray">
        <fgColor indexed="9"/>
        <bgColor indexed="22"/>
      </patternFill>
    </fill>
    <fill>
      <patternFill patternType="solid">
        <fgColor indexed="22"/>
        <bgColor indexed="13"/>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3"/>
      </patternFill>
    </fill>
    <fill>
      <patternFill patternType="solid">
        <fgColor indexed="17"/>
      </patternFill>
    </fill>
    <fill>
      <patternFill patternType="mediumGray">
        <fgColor indexed="22"/>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21"/>
      </patternFill>
    </fill>
    <fill>
      <patternFill patternType="solid">
        <fgColor indexed="9"/>
        <bgColor indexed="64"/>
      </patternFill>
    </fill>
    <fill>
      <patternFill patternType="solid">
        <fgColor rgb="FFFFFF00"/>
        <bgColor indexed="64"/>
      </patternFill>
    </fill>
  </fills>
  <borders count="783">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right style="medium">
        <color indexed="8"/>
      </right>
      <top style="medium">
        <color indexed="8"/>
      </top>
      <bottom style="thin">
        <color indexed="8"/>
      </bottom>
      <diagonal/>
    </border>
    <border>
      <left style="medium">
        <color indexed="8"/>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style="medium">
        <color indexed="8"/>
      </left>
      <right style="medium">
        <color indexed="8"/>
      </right>
      <top/>
      <bottom style="thin">
        <color indexed="64"/>
      </bottom>
      <diagonal/>
    </border>
    <border>
      <left style="thin">
        <color indexed="64"/>
      </left>
      <right/>
      <top style="thin">
        <color indexed="64"/>
      </top>
      <bottom style="thin">
        <color indexed="8"/>
      </bottom>
      <diagonal/>
    </border>
    <border>
      <left style="medium">
        <color indexed="8"/>
      </left>
      <right style="medium">
        <color indexed="64"/>
      </right>
      <top style="medium">
        <color indexed="8"/>
      </top>
      <bottom/>
      <diagonal/>
    </border>
    <border>
      <left style="medium">
        <color indexed="64"/>
      </left>
      <right style="thin">
        <color indexed="64"/>
      </right>
      <top style="thin">
        <color indexed="8"/>
      </top>
      <bottom/>
      <diagonal/>
    </border>
    <border>
      <left/>
      <right style="medium">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ck">
        <color indexed="9"/>
      </left>
      <right style="thick">
        <color indexed="9"/>
      </right>
      <top/>
      <bottom/>
      <diagonal/>
    </border>
    <border>
      <left/>
      <right/>
      <top style="thin">
        <color indexed="64"/>
      </top>
      <bottom style="double">
        <color indexed="64"/>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indexed="8"/>
      </left>
      <right style="thin">
        <color indexed="8"/>
      </right>
      <top style="medium">
        <color indexed="8"/>
      </top>
      <bottom style="thin">
        <color indexed="64"/>
      </bottom>
      <diagonal/>
    </border>
    <border>
      <left style="medium">
        <color indexed="8"/>
      </left>
      <right/>
      <top style="medium">
        <color indexed="8"/>
      </top>
      <bottom style="thin">
        <color indexed="64"/>
      </bottom>
      <diagonal/>
    </border>
    <border>
      <left style="thin">
        <color indexed="8"/>
      </left>
      <right style="thin">
        <color indexed="8"/>
      </right>
      <top style="thin">
        <color indexed="64"/>
      </top>
      <bottom style="thin">
        <color indexed="64"/>
      </bottom>
      <diagonal/>
    </border>
    <border>
      <left style="medium">
        <color indexed="8"/>
      </left>
      <right/>
      <top/>
      <bottom style="thin">
        <color indexed="64"/>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style="thin">
        <color indexed="8"/>
      </left>
      <right style="medium">
        <color indexed="8"/>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auto="1"/>
      </left>
      <right/>
      <top style="thin">
        <color indexed="64"/>
      </top>
      <bottom style="thin">
        <color indexed="8"/>
      </bottom>
      <diagonal/>
    </border>
    <border>
      <left style="thin">
        <color indexed="64"/>
      </left>
      <right style="thin">
        <color indexed="8"/>
      </right>
      <top style="thin">
        <color indexed="64"/>
      </top>
      <bottom/>
      <diagonal/>
    </border>
    <border>
      <left style="thin">
        <color auto="1"/>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thin">
        <color theme="1"/>
      </left>
      <right style="thin">
        <color indexed="8"/>
      </right>
      <top style="thin">
        <color theme="1"/>
      </top>
      <bottom/>
      <diagonal/>
    </border>
    <border>
      <left style="thin">
        <color indexed="8"/>
      </left>
      <right/>
      <top style="thin">
        <color theme="1"/>
      </top>
      <bottom/>
      <diagonal/>
    </border>
    <border>
      <left/>
      <right/>
      <top style="thin">
        <color theme="1"/>
      </top>
      <bottom/>
      <diagonal/>
    </border>
    <border>
      <left/>
      <right style="thin">
        <color indexed="8"/>
      </right>
      <top style="thin">
        <color theme="1"/>
      </top>
      <bottom/>
      <diagonal/>
    </border>
    <border>
      <left style="thin">
        <color indexed="8"/>
      </left>
      <right style="thin">
        <color theme="1"/>
      </right>
      <top style="thin">
        <color theme="1"/>
      </top>
      <bottom/>
      <diagonal/>
    </border>
    <border>
      <left style="thin">
        <color theme="1"/>
      </left>
      <right style="thin">
        <color indexed="8"/>
      </right>
      <top/>
      <bottom/>
      <diagonal/>
    </border>
    <border>
      <left style="thin">
        <color indexed="8"/>
      </left>
      <right style="thin">
        <color theme="1"/>
      </right>
      <top/>
      <bottom/>
      <diagonal/>
    </border>
    <border>
      <left/>
      <right style="thin">
        <color theme="1"/>
      </right>
      <top/>
      <bottom/>
      <diagonal/>
    </border>
    <border>
      <left style="thin">
        <color theme="1"/>
      </left>
      <right style="thin">
        <color indexed="8"/>
      </right>
      <top/>
      <bottom style="thin">
        <color theme="1"/>
      </bottom>
      <diagonal/>
    </border>
    <border>
      <left style="thin">
        <color indexed="8"/>
      </left>
      <right style="thin">
        <color indexed="8"/>
      </right>
      <top/>
      <bottom style="thin">
        <color theme="1"/>
      </bottom>
      <diagonal/>
    </border>
    <border>
      <left style="thin">
        <color indexed="8"/>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style="thin">
        <color indexed="64"/>
      </left>
      <right style="thin">
        <color indexed="8"/>
      </right>
      <top style="thin">
        <color indexed="8"/>
      </top>
      <bottom style="thin">
        <color theme="1"/>
      </bottom>
      <diagonal/>
    </border>
    <border>
      <left/>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indexed="64"/>
      </right>
      <top style="thin">
        <color indexed="8"/>
      </top>
      <bottom style="thin">
        <color theme="1"/>
      </bottom>
      <diagonal/>
    </border>
    <border>
      <left/>
      <right style="thin">
        <color theme="1"/>
      </right>
      <top/>
      <bottom style="thin">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8"/>
      </bottom>
      <diagonal/>
    </border>
    <border>
      <left/>
      <right style="thin">
        <color theme="1"/>
      </right>
      <top/>
      <bottom style="double">
        <color indexed="64"/>
      </bottom>
      <diagonal/>
    </border>
    <border>
      <left/>
      <right style="thin">
        <color theme="1"/>
      </right>
      <top style="double">
        <color indexed="64"/>
      </top>
      <bottom/>
      <diagonal/>
    </border>
    <border>
      <left style="thin">
        <color theme="1"/>
      </left>
      <right style="thin">
        <color indexed="64"/>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style="thin">
        <color theme="1"/>
      </top>
      <bottom style="thin">
        <color indexed="64"/>
      </bottom>
      <diagonal/>
    </border>
    <border>
      <left style="thin">
        <color theme="1"/>
      </left>
      <right/>
      <top style="thin">
        <color indexed="64"/>
      </top>
      <bottom style="thin">
        <color theme="1"/>
      </bottom>
      <diagonal/>
    </border>
    <border>
      <left style="medium">
        <color indexed="64"/>
      </left>
      <right style="thin">
        <color indexed="8"/>
      </right>
      <top/>
      <bottom style="thin">
        <color indexed="64"/>
      </bottom>
      <diagonal/>
    </border>
    <border>
      <left style="thin">
        <color indexed="8"/>
      </left>
      <right style="medium">
        <color indexed="64"/>
      </right>
      <top/>
      <bottom style="thin">
        <color indexed="64"/>
      </bottom>
      <diagonal/>
    </border>
    <border>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indexed="64"/>
      </right>
      <top/>
      <bottom/>
      <diagonal/>
    </border>
    <border>
      <left style="medium">
        <color indexed="64"/>
      </left>
      <right style="thin">
        <color indexed="64"/>
      </right>
      <top/>
      <bottom/>
      <diagonal/>
    </border>
    <border>
      <left style="thin">
        <color indexed="8"/>
      </left>
      <right style="medium">
        <color indexed="64"/>
      </right>
      <top/>
      <bottom/>
      <diagonal/>
    </border>
    <border>
      <left style="thin">
        <color indexed="64"/>
      </left>
      <right/>
      <top/>
      <bottom/>
      <diagonal/>
    </border>
    <border>
      <left/>
      <right style="thin">
        <color indexed="8"/>
      </right>
      <top style="medium">
        <color indexed="64"/>
      </top>
      <bottom style="thin">
        <color indexed="8"/>
      </bottom>
      <diagonal/>
    </border>
    <border>
      <left style="thin">
        <color auto="1"/>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top/>
      <bottom/>
      <diagonal/>
    </border>
    <border>
      <left style="thin">
        <color auto="1"/>
      </left>
      <right style="thin">
        <color indexed="64"/>
      </right>
      <top/>
      <bottom style="thin">
        <color indexed="64"/>
      </bottom>
      <diagonal/>
    </border>
    <border>
      <left style="thin">
        <color indexed="8"/>
      </left>
      <right style="thin">
        <color indexed="64"/>
      </right>
      <top/>
      <bottom/>
      <diagonal/>
    </border>
    <border>
      <left style="thin">
        <color indexed="8"/>
      </left>
      <right/>
      <top/>
      <bottom/>
      <diagonal/>
    </border>
    <border>
      <left style="medium">
        <color indexed="8"/>
      </left>
      <right/>
      <top/>
      <bottom style="double">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double">
        <color indexed="8"/>
      </bottom>
      <diagonal/>
    </border>
    <border>
      <left/>
      <right style="medium">
        <color indexed="64"/>
      </right>
      <top/>
      <bottom style="double">
        <color indexed="8"/>
      </bottom>
      <diagonal/>
    </border>
    <border>
      <left style="thin">
        <color indexed="8"/>
      </left>
      <right style="medium">
        <color indexed="64"/>
      </right>
      <top/>
      <bottom style="double">
        <color indexed="8"/>
      </bottom>
      <diagonal/>
    </border>
    <border>
      <left style="thin">
        <color indexed="8"/>
      </left>
      <right/>
      <top/>
      <bottom/>
      <diagonal/>
    </border>
    <border>
      <left style="thin">
        <color indexed="8"/>
      </left>
      <right style="medium">
        <color indexed="64"/>
      </right>
      <top/>
      <bottom/>
      <diagonal/>
    </border>
    <border>
      <left style="thin">
        <color auto="1"/>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8"/>
      </left>
      <right style="thin">
        <color indexed="64"/>
      </right>
      <top/>
      <bottom/>
      <diagonal/>
    </border>
    <border>
      <left style="thin">
        <color indexed="8"/>
      </left>
      <right style="thin">
        <color indexed="64"/>
      </right>
      <top/>
      <bottom/>
      <diagonal/>
    </border>
    <border>
      <left style="thin">
        <color indexed="64"/>
      </left>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auto="1"/>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medium">
        <color indexed="8"/>
      </left>
      <right style="thin">
        <color indexed="8"/>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style="thin">
        <color indexed="8"/>
      </right>
      <top style="double">
        <color indexed="8"/>
      </top>
      <bottom/>
      <diagonal/>
    </border>
    <border>
      <left style="thin">
        <color indexed="8"/>
      </left>
      <right style="medium">
        <color indexed="8"/>
      </right>
      <top style="double">
        <color indexed="8"/>
      </top>
      <bottom/>
      <diagonal/>
    </border>
    <border>
      <left/>
      <right style="medium">
        <color indexed="64"/>
      </right>
      <top style="double">
        <color indexed="8"/>
      </top>
      <bottom/>
      <diagonal/>
    </border>
    <border>
      <left style="thin">
        <color auto="1"/>
      </left>
      <right/>
      <top style="thin">
        <color auto="1"/>
      </top>
      <bottom style="thin">
        <color indexed="8"/>
      </bottom>
      <diagonal/>
    </border>
    <border>
      <left/>
      <right/>
      <top style="thin">
        <color auto="1"/>
      </top>
      <bottom/>
      <diagonal/>
    </border>
    <border>
      <left/>
      <right style="thin">
        <color auto="1"/>
      </right>
      <top style="thin">
        <color auto="1"/>
      </top>
      <bottom style="thin">
        <color indexed="64"/>
      </bottom>
      <diagonal/>
    </border>
    <border>
      <left style="thin">
        <color auto="1"/>
      </left>
      <right/>
      <top style="thin">
        <color indexed="8"/>
      </top>
      <bottom/>
      <diagonal/>
    </border>
    <border>
      <left style="thin">
        <color auto="1"/>
      </left>
      <right/>
      <top/>
      <bottom style="thin">
        <color indexed="8"/>
      </bottom>
      <diagonal/>
    </border>
    <border>
      <left/>
      <right style="thin">
        <color auto="1"/>
      </right>
      <top/>
      <bottom style="thin">
        <color indexed="8"/>
      </bottom>
      <diagonal/>
    </border>
    <border>
      <left style="thin">
        <color indexed="8"/>
      </left>
      <right style="thin">
        <color auto="1"/>
      </right>
      <top/>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right style="thin">
        <color auto="1"/>
      </right>
      <top/>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bottom/>
      <diagonal/>
    </border>
    <border>
      <left/>
      <right style="thin">
        <color indexed="8"/>
      </right>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8"/>
      </right>
      <top/>
      <bottom style="thin">
        <color indexed="64"/>
      </bottom>
      <diagonal/>
    </border>
    <border>
      <left/>
      <right style="medium">
        <color indexed="8"/>
      </right>
      <top/>
      <bottom style="thin">
        <color indexed="64"/>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style="thin">
        <color indexed="64"/>
      </left>
      <right/>
      <top/>
      <bottom style="thin">
        <color indexed="64"/>
      </bottom>
      <diagonal/>
    </border>
    <border>
      <left style="thin">
        <color theme="1"/>
      </left>
      <right/>
      <top/>
      <bottom style="thin">
        <color indexed="8"/>
      </bottom>
      <diagonal/>
    </border>
    <border>
      <left/>
      <right style="thin">
        <color theme="1"/>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8"/>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top/>
      <bottom/>
      <diagonal/>
    </border>
    <border>
      <left style="thin">
        <color indexed="64"/>
      </left>
      <right/>
      <top/>
      <bottom/>
      <diagonal/>
    </border>
    <border>
      <left style="thin">
        <color indexed="8"/>
      </left>
      <right style="thin">
        <color theme="1"/>
      </right>
      <top/>
      <bottom/>
      <diagonal/>
    </border>
    <border>
      <left/>
      <right/>
      <top style="thin">
        <color indexed="8"/>
      </top>
      <bottom style="thin">
        <color indexed="8"/>
      </bottom>
      <diagonal/>
    </border>
    <border>
      <left style="thin">
        <color indexed="8"/>
      </left>
      <right style="thin">
        <color indexed="8"/>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thin">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indexed="64"/>
      </left>
      <right style="thin">
        <color rgb="FF000000"/>
      </right>
      <top style="thin">
        <color indexed="64"/>
      </top>
      <bottom/>
      <diagonal/>
    </border>
    <border>
      <left/>
      <right/>
      <top style="thin">
        <color indexed="64"/>
      </top>
      <bottom/>
      <diagonal/>
    </border>
    <border>
      <left/>
      <right style="thin">
        <color indexed="64"/>
      </right>
      <top style="thin">
        <color indexed="8"/>
      </top>
      <bottom style="thin">
        <color theme="1"/>
      </bottom>
      <diagonal/>
    </border>
    <border>
      <left style="thin">
        <color theme="1"/>
      </left>
      <right style="thin">
        <color indexed="8"/>
      </right>
      <top style="thin">
        <color indexed="8"/>
      </top>
      <bottom/>
      <diagonal/>
    </border>
    <border>
      <left style="thin">
        <color indexed="8"/>
      </left>
      <right style="thin">
        <color theme="1"/>
      </right>
      <top style="thin">
        <color indexed="8"/>
      </top>
      <bottom/>
      <diagonal/>
    </border>
    <border>
      <left/>
      <right style="thin">
        <color indexed="8"/>
      </right>
      <top style="thin">
        <color indexed="8"/>
      </top>
      <bottom/>
      <diagonal/>
    </border>
    <border>
      <left style="thin">
        <color theme="1"/>
      </left>
      <right style="thin">
        <color indexed="8"/>
      </right>
      <top style="thin">
        <color indexed="8"/>
      </top>
      <bottom style="thin">
        <color indexed="8"/>
      </bottom>
      <diagonal/>
    </border>
    <border>
      <left style="thin">
        <color indexed="8"/>
      </left>
      <right style="thin">
        <color theme="1"/>
      </right>
      <top style="thin">
        <color indexed="8"/>
      </top>
      <bottom style="thin">
        <color indexed="8"/>
      </bottom>
      <diagonal/>
    </border>
    <border>
      <left style="thin">
        <color theme="1"/>
      </left>
      <right/>
      <top style="thin">
        <color indexed="8"/>
      </top>
      <bottom style="thin">
        <color theme="1"/>
      </bottom>
      <diagonal/>
    </border>
    <border>
      <left/>
      <right/>
      <top style="thin">
        <color indexed="64"/>
      </top>
      <bottom style="thin">
        <color indexed="8"/>
      </bottom>
      <diagonal/>
    </border>
    <border>
      <left/>
      <right style="thin">
        <color indexed="8"/>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thin">
        <color indexed="64"/>
      </left>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right/>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right style="medium">
        <color indexed="8"/>
      </right>
      <top/>
      <bottom style="thin">
        <color indexed="8"/>
      </bottom>
      <diagonal/>
    </border>
    <border>
      <left style="medium">
        <color indexed="64"/>
      </left>
      <right style="medium">
        <color indexed="64"/>
      </right>
      <top style="thin">
        <color indexed="8"/>
      </top>
      <bottom/>
      <diagonal/>
    </border>
    <border>
      <left style="medium">
        <color indexed="8"/>
      </left>
      <right style="thin">
        <color indexed="64"/>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indexed="8"/>
      </bottom>
      <diagonal/>
    </border>
    <border>
      <left/>
      <right style="thin">
        <color auto="1"/>
      </right>
      <top style="thin">
        <color auto="1"/>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style="thin">
        <color auto="1"/>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auto="1"/>
      </left>
      <right/>
      <top style="thin">
        <color indexed="8"/>
      </top>
      <bottom style="thin">
        <color indexed="8"/>
      </bottom>
      <diagonal/>
    </border>
    <border>
      <left style="thin">
        <color auto="1"/>
      </left>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8"/>
      </left>
      <right style="thin">
        <color auto="1"/>
      </right>
      <top/>
      <bottom/>
      <diagonal/>
    </border>
    <border>
      <left/>
      <right style="thin">
        <color indexed="8"/>
      </right>
      <top/>
      <bottom style="thin">
        <color indexed="64"/>
      </bottom>
      <diagonal/>
    </border>
    <border>
      <left/>
      <right style="thin">
        <color auto="1"/>
      </right>
      <top style="thin">
        <color indexed="8"/>
      </top>
      <bottom style="thin">
        <color indexed="8"/>
      </bottom>
      <diagonal/>
    </border>
    <border>
      <left style="thin">
        <color auto="1"/>
      </left>
      <right/>
      <top style="thin">
        <color indexed="8"/>
      </top>
      <bottom style="thin">
        <color indexed="8"/>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indexed="8"/>
      </left>
      <right style="thin">
        <color auto="1"/>
      </right>
      <top/>
      <bottom/>
      <diagonal/>
    </border>
    <border>
      <left style="thin">
        <color auto="1"/>
      </left>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indexed="8"/>
      </top>
      <bottom style="thin">
        <color indexed="8"/>
      </bottom>
      <diagonal/>
    </border>
    <border>
      <left/>
      <right style="thin">
        <color auto="1"/>
      </right>
      <top style="thin">
        <color indexed="64"/>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64"/>
      </bottom>
      <diagonal/>
    </border>
    <border>
      <left style="thin">
        <color indexed="64"/>
      </left>
      <right/>
      <top style="thin">
        <color indexed="8"/>
      </top>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indexed="8"/>
      </bottom>
      <diagonal/>
    </border>
    <border>
      <left/>
      <right style="thin">
        <color auto="1"/>
      </right>
      <top style="thin">
        <color auto="1"/>
      </top>
      <bottom style="thin">
        <color indexed="64"/>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auto="1"/>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top style="thin">
        <color auto="1"/>
      </top>
      <bottom style="thin">
        <color indexed="8"/>
      </bottom>
      <diagonal/>
    </border>
    <border>
      <left style="thin">
        <color auto="1"/>
      </left>
      <right/>
      <top style="thin">
        <color indexed="8"/>
      </top>
      <bottom/>
      <diagonal/>
    </border>
    <border>
      <left/>
      <right/>
      <top style="thin">
        <color indexed="8"/>
      </top>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auto="1"/>
      </left>
      <right style="thin">
        <color indexed="8"/>
      </right>
      <top/>
      <bottom style="double">
        <color indexed="8"/>
      </bottom>
      <diagonal/>
    </border>
    <border>
      <left style="thin">
        <color indexed="8"/>
      </left>
      <right style="thin">
        <color auto="1"/>
      </right>
      <top/>
      <bottom style="double">
        <color indexed="8"/>
      </bottom>
      <diagonal/>
    </border>
    <border>
      <left style="thin">
        <color auto="1"/>
      </left>
      <right/>
      <top style="thin">
        <color auto="1"/>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auto="1"/>
      </right>
      <top style="thin">
        <color indexed="8"/>
      </top>
      <bottom/>
      <diagonal/>
    </border>
    <border>
      <left style="thin">
        <color auto="1"/>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right/>
      <top style="thin">
        <color indexed="8"/>
      </top>
      <bottom style="double">
        <color indexed="64"/>
      </bottom>
      <diagonal/>
    </border>
    <border>
      <left/>
      <right style="thin">
        <color indexed="8"/>
      </right>
      <top style="thin">
        <color indexed="8"/>
      </top>
      <bottom style="double">
        <color indexed="64"/>
      </bottom>
      <diagonal/>
    </border>
    <border>
      <left style="medium">
        <color indexed="8"/>
      </left>
      <right style="thin">
        <color indexed="8"/>
      </right>
      <top style="thin">
        <color indexed="8"/>
      </top>
      <bottom style="double">
        <color indexed="64"/>
      </bottom>
      <diagonal/>
    </border>
    <border>
      <left/>
      <right style="medium">
        <color indexed="8"/>
      </right>
      <top style="thin">
        <color indexed="8"/>
      </top>
      <bottom style="double">
        <color indexed="64"/>
      </bottom>
      <diagonal/>
    </border>
    <border>
      <left style="thin">
        <color indexed="8"/>
      </left>
      <right style="thin">
        <color auto="1"/>
      </right>
      <top style="thin">
        <color indexed="8"/>
      </top>
      <bottom style="double">
        <color indexed="64"/>
      </bottom>
      <diagonal/>
    </border>
    <border>
      <left style="thin">
        <color indexed="8"/>
      </left>
      <right style="thin">
        <color auto="1"/>
      </right>
      <top/>
      <bottom style="thin">
        <color indexed="64"/>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right style="medium">
        <color indexed="64"/>
      </right>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medium">
        <color indexed="64"/>
      </left>
      <right style="thin">
        <color indexed="64"/>
      </right>
      <top/>
      <bottom style="thin">
        <color indexed="8"/>
      </bottom>
      <diagonal/>
    </border>
    <border>
      <left style="thin">
        <color auto="1"/>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style="medium">
        <color indexed="64"/>
      </right>
      <top style="thin">
        <color indexed="64"/>
      </top>
      <bottom style="thin">
        <color indexed="8"/>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indexed="8"/>
      </right>
      <top style="thin">
        <color indexed="8"/>
      </top>
      <bottom style="thin">
        <color auto="1"/>
      </bottom>
      <diagonal/>
    </border>
    <border>
      <left style="thin">
        <color indexed="64"/>
      </left>
      <right/>
      <top/>
      <bottom style="thin">
        <color indexed="64"/>
      </bottom>
      <diagonal/>
    </border>
    <border>
      <left style="medium">
        <color auto="1"/>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64"/>
      </right>
      <top/>
      <bottom style="thin">
        <color indexed="8"/>
      </bottom>
      <diagonal/>
    </border>
    <border>
      <left/>
      <right style="thin">
        <color indexed="8"/>
      </right>
      <top style="thin">
        <color indexed="8"/>
      </top>
      <bottom style="thin">
        <color auto="1"/>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medium">
        <color indexed="64"/>
      </right>
      <top/>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auto="1"/>
      </left>
      <right style="thin">
        <color indexed="64"/>
      </right>
      <top style="thin">
        <color auto="1"/>
      </top>
      <bottom/>
      <diagonal/>
    </border>
    <border>
      <left style="thin">
        <color auto="1"/>
      </left>
      <right style="thin">
        <color indexed="64"/>
      </right>
      <top/>
      <bottom/>
      <diagonal/>
    </border>
    <border>
      <left style="thin">
        <color indexed="64"/>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medium">
        <color indexed="64"/>
      </bottom>
      <diagonal/>
    </border>
    <border>
      <left style="thin">
        <color indexed="8"/>
      </left>
      <right style="medium">
        <color indexed="64"/>
      </right>
      <top/>
      <bottom/>
      <diagonal/>
    </border>
    <border>
      <left style="thin">
        <color indexed="64"/>
      </left>
      <right style="thin">
        <color indexed="8"/>
      </right>
      <top style="thin">
        <color indexed="64"/>
      </top>
      <bottom style="thin">
        <color indexed="64"/>
      </bottom>
      <diagonal/>
    </border>
    <border>
      <left style="thin">
        <color indexed="8"/>
      </left>
      <right/>
      <top/>
      <bottom/>
      <diagonal/>
    </border>
    <border>
      <left style="thin">
        <color indexed="64"/>
      </left>
      <right/>
      <top/>
      <bottom/>
      <diagonal/>
    </border>
    <border>
      <left/>
      <right style="thin">
        <color indexed="64"/>
      </right>
      <top style="thin">
        <color indexed="64"/>
      </top>
      <bottom style="thin">
        <color indexed="8"/>
      </bottom>
      <diagonal/>
    </border>
    <border>
      <left style="thin">
        <color indexed="8"/>
      </left>
      <right style="medium">
        <color indexed="8"/>
      </right>
      <top/>
      <bottom/>
      <diagonal/>
    </border>
    <border>
      <left style="thin">
        <color auto="1"/>
      </left>
      <right/>
      <top style="thin">
        <color indexed="64"/>
      </top>
      <bottom style="thin">
        <color auto="1"/>
      </bottom>
      <diagonal/>
    </border>
    <border>
      <left style="thin">
        <color auto="1"/>
      </left>
      <right/>
      <top style="thin">
        <color indexed="64"/>
      </top>
      <bottom style="thin">
        <color indexed="8"/>
      </bottom>
      <diagonal/>
    </border>
    <border>
      <left/>
      <right/>
      <top style="thin">
        <color indexed="64"/>
      </top>
      <bottom style="thin">
        <color indexed="8"/>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auto="1"/>
      </left>
      <right/>
      <top/>
      <bottom style="thin">
        <color auto="1"/>
      </bottom>
      <diagonal/>
    </border>
    <border>
      <left/>
      <right style="thin">
        <color indexed="64"/>
      </right>
      <top/>
      <bottom style="thin">
        <color auto="1"/>
      </bottom>
      <diagonal/>
    </border>
    <border>
      <left/>
      <right style="thin">
        <color indexed="8"/>
      </right>
      <top style="thin">
        <color indexed="64"/>
      </top>
      <bottom/>
      <diagonal/>
    </border>
    <border>
      <left/>
      <right/>
      <top style="thin">
        <color indexed="64"/>
      </top>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style="thin">
        <color indexed="8"/>
      </right>
      <top/>
      <bottom style="thin">
        <color indexed="64"/>
      </bottom>
      <diagonal/>
    </border>
    <border>
      <left style="medium">
        <color indexed="8"/>
      </left>
      <right style="medium">
        <color indexed="8"/>
      </right>
      <top style="thin">
        <color indexed="8"/>
      </top>
      <bottom style="double">
        <color indexed="8"/>
      </bottom>
      <diagonal/>
    </border>
    <border>
      <left style="medium">
        <color indexed="8"/>
      </left>
      <right style="thin">
        <color indexed="8"/>
      </right>
      <top style="thin">
        <color indexed="8"/>
      </top>
      <bottom style="double">
        <color indexed="8"/>
      </bottom>
      <diagonal/>
    </border>
    <border>
      <left/>
      <right style="thin">
        <color indexed="8"/>
      </right>
      <top/>
      <bottom style="thin">
        <color indexed="8"/>
      </bottom>
      <diagonal/>
    </border>
    <border>
      <left style="medium">
        <color indexed="8"/>
      </left>
      <right style="medium">
        <color indexed="8"/>
      </right>
      <top style="thin">
        <color indexed="64"/>
      </top>
      <bottom style="thin">
        <color indexed="8"/>
      </bottom>
      <diagonal/>
    </border>
    <border>
      <left style="medium">
        <color indexed="8"/>
      </left>
      <right style="thin">
        <color indexed="8"/>
      </right>
      <top style="thin">
        <color indexed="64"/>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style="thin">
        <color auto="1"/>
      </right>
      <top style="thin">
        <color indexed="8"/>
      </top>
      <bottom style="thin">
        <color indexed="8"/>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thin">
        <color indexed="64"/>
      </left>
      <right/>
      <top/>
      <bottom/>
      <diagonal/>
    </border>
    <border>
      <left/>
      <right style="thin">
        <color auto="1"/>
      </right>
      <top/>
      <bottom/>
      <diagonal/>
    </border>
    <border>
      <left/>
      <right/>
      <top style="thin">
        <color auto="1"/>
      </top>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8"/>
      </right>
      <top/>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8"/>
      </left>
      <right/>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medium">
        <color indexed="8"/>
      </left>
      <right style="thin">
        <color indexed="64"/>
      </right>
      <top/>
      <bottom style="thin">
        <color indexed="8"/>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58352">
    <xf numFmtId="0" fontId="0" fillId="0" borderId="0"/>
    <xf numFmtId="43" fontId="3" fillId="0" borderId="0" applyFont="0" applyFill="0" applyBorder="0" applyAlignment="0" applyProtection="0"/>
    <xf numFmtId="0" fontId="13" fillId="0" borderId="0"/>
    <xf numFmtId="0" fontId="13" fillId="0" borderId="0"/>
    <xf numFmtId="0" fontId="13" fillId="0" borderId="0"/>
    <xf numFmtId="0" fontId="30" fillId="0" borderId="0"/>
    <xf numFmtId="43" fontId="30" fillId="0" borderId="0" applyFont="0" applyFill="0" applyBorder="0" applyAlignment="0" applyProtection="0"/>
    <xf numFmtId="0" fontId="31" fillId="0" borderId="0"/>
    <xf numFmtId="0" fontId="32" fillId="0" borderId="0"/>
    <xf numFmtId="0" fontId="3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2" fillId="0" borderId="0" applyNumberForma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37" fontId="31" fillId="0" borderId="0" applyFill="0" applyBorder="0" applyAlignment="0" applyProtection="0"/>
    <xf numFmtId="3" fontId="3" fillId="0" borderId="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 fillId="0" borderId="0" applyFill="0" applyBorder="0" applyAlignment="0" applyProtection="0"/>
    <xf numFmtId="171" fontId="3" fillId="0" borderId="0" applyFill="0" applyBorder="0" applyAlignment="0" applyProtection="0"/>
    <xf numFmtId="2" fontId="3" fillId="0" borderId="0" applyFill="0" applyBorder="0" applyAlignment="0" applyProtection="0"/>
    <xf numFmtId="2" fontId="3" fillId="4" borderId="0"/>
    <xf numFmtId="46" fontId="54" fillId="0" borderId="0" applyFont="0" applyBorder="0"/>
    <xf numFmtId="20" fontId="54" fillId="0" borderId="0" applyFont="0" applyBorder="0"/>
    <xf numFmtId="37" fontId="55" fillId="0" borderId="0"/>
    <xf numFmtId="37" fontId="55" fillId="0" borderId="0"/>
    <xf numFmtId="37" fontId="55" fillId="0" borderId="0"/>
    <xf numFmtId="0" fontId="3" fillId="0" borderId="0"/>
    <xf numFmtId="0" fontId="3" fillId="0" borderId="0"/>
    <xf numFmtId="0" fontId="56" fillId="0" borderId="0"/>
    <xf numFmtId="0" fontId="56" fillId="0" borderId="0"/>
    <xf numFmtId="0" fontId="3" fillId="0" borderId="0"/>
    <xf numFmtId="0" fontId="3" fillId="0" borderId="0"/>
    <xf numFmtId="0" fontId="56" fillId="0" borderId="0"/>
    <xf numFmtId="0" fontId="56" fillId="0" borderId="0"/>
    <xf numFmtId="0" fontId="32" fillId="0" borderId="246"/>
    <xf numFmtId="0" fontId="2" fillId="0" borderId="0"/>
    <xf numFmtId="0" fontId="3" fillId="0" borderId="0"/>
    <xf numFmtId="0" fontId="56" fillId="0" borderId="0"/>
    <xf numFmtId="0" fontId="56" fillId="0" borderId="0"/>
    <xf numFmtId="0" fontId="56" fillId="0" borderId="0"/>
    <xf numFmtId="0" fontId="2" fillId="0" borderId="0"/>
    <xf numFmtId="0" fontId="56" fillId="0" borderId="0"/>
    <xf numFmtId="0" fontId="56"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56"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2" fillId="0" borderId="0"/>
    <xf numFmtId="0" fontId="2" fillId="0" borderId="0"/>
    <xf numFmtId="0" fontId="2" fillId="0" borderId="0"/>
    <xf numFmtId="0" fontId="56" fillId="0" borderId="0"/>
    <xf numFmtId="0" fontId="56" fillId="0" borderId="0"/>
    <xf numFmtId="0" fontId="2" fillId="0" borderId="0"/>
    <xf numFmtId="0" fontId="3" fillId="0" borderId="0"/>
    <xf numFmtId="0" fontId="2" fillId="0" borderId="0"/>
    <xf numFmtId="0" fontId="3" fillId="0" borderId="0"/>
    <xf numFmtId="0" fontId="56" fillId="0" borderId="0"/>
    <xf numFmtId="0" fontId="56" fillId="0" borderId="0"/>
    <xf numFmtId="0" fontId="30" fillId="0" borderId="0"/>
    <xf numFmtId="0" fontId="32" fillId="0" borderId="0"/>
    <xf numFmtId="0" fontId="56" fillId="0" borderId="0"/>
    <xf numFmtId="0" fontId="3" fillId="0" borderId="0"/>
    <xf numFmtId="0" fontId="2" fillId="0" borderId="0"/>
    <xf numFmtId="0" fontId="3" fillId="0" borderId="0"/>
    <xf numFmtId="0" fontId="53" fillId="0" borderId="0"/>
    <xf numFmtId="0" fontId="2" fillId="0" borderId="0"/>
    <xf numFmtId="0" fontId="3" fillId="0" borderId="0"/>
    <xf numFmtId="0" fontId="56" fillId="0" borderId="0"/>
    <xf numFmtId="0" fontId="56" fillId="0" borderId="0"/>
    <xf numFmtId="0" fontId="30" fillId="0" borderId="0"/>
    <xf numFmtId="0" fontId="3" fillId="0" borderId="0"/>
    <xf numFmtId="0" fontId="53" fillId="0" borderId="0"/>
    <xf numFmtId="0" fontId="3" fillId="0" borderId="0"/>
    <xf numFmtId="0" fontId="3" fillId="0" borderId="0"/>
    <xf numFmtId="0" fontId="3" fillId="0" borderId="0"/>
    <xf numFmtId="0" fontId="30"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7" fillId="0" borderId="0"/>
    <xf numFmtId="0" fontId="2" fillId="0" borderId="0"/>
    <xf numFmtId="0" fontId="3" fillId="0" borderId="0"/>
    <xf numFmtId="0" fontId="3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0" fillId="0" borderId="0"/>
    <xf numFmtId="0" fontId="3"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56" fillId="0" borderId="0"/>
    <xf numFmtId="0" fontId="56" fillId="0" borderId="0"/>
    <xf numFmtId="0" fontId="3" fillId="0" borderId="0"/>
    <xf numFmtId="0" fontId="32" fillId="0" borderId="0"/>
    <xf numFmtId="0" fontId="2" fillId="14" borderId="244" applyNumberFormat="0" applyFont="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0" fontId="3" fillId="0" borderId="0"/>
    <xf numFmtId="0" fontId="3" fillId="0" borderId="0"/>
    <xf numFmtId="15" fontId="58" fillId="0" borderId="0"/>
    <xf numFmtId="0" fontId="59" fillId="0" borderId="0"/>
    <xf numFmtId="0" fontId="60" fillId="39" borderId="0" applyNumberFormat="0" applyBorder="0" applyAlignment="0" applyProtection="0"/>
    <xf numFmtId="0" fontId="61"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1" fillId="39" borderId="0" applyNumberFormat="0" applyBorder="0" applyAlignment="0" applyProtection="0"/>
    <xf numFmtId="0" fontId="60"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1" fillId="40" borderId="0" applyNumberFormat="0" applyBorder="0" applyAlignment="0" applyProtection="0"/>
    <xf numFmtId="0" fontId="60"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1" fillId="41" borderId="0" applyNumberFormat="0" applyBorder="0" applyAlignment="0" applyProtection="0"/>
    <xf numFmtId="0" fontId="60"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1" fillId="43" borderId="0" applyNumberFormat="0" applyBorder="0" applyAlignment="0" applyProtection="0"/>
    <xf numFmtId="0" fontId="60"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1" fillId="44" borderId="0" applyNumberFormat="0" applyBorder="0" applyAlignment="0" applyProtection="0"/>
    <xf numFmtId="0" fontId="60"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0" fillId="46" borderId="0" applyNumberFormat="0" applyBorder="0" applyAlignment="0" applyProtection="0"/>
    <xf numFmtId="0" fontId="61"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1" fillId="46" borderId="0" applyNumberFormat="0" applyBorder="0" applyAlignment="0" applyProtection="0"/>
    <xf numFmtId="0" fontId="60"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0" fillId="47" borderId="0" applyNumberFormat="0" applyBorder="0" applyAlignment="0" applyProtection="0"/>
    <xf numFmtId="0" fontId="61"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1" fillId="47" borderId="0" applyNumberFormat="0" applyBorder="0" applyAlignment="0" applyProtection="0"/>
    <xf numFmtId="0" fontId="60"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1" fillId="48" borderId="0" applyNumberFormat="0" applyBorder="0" applyAlignment="0" applyProtection="0"/>
    <xf numFmtId="0" fontId="60"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2"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2" fillId="4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62"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46"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7"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62"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52"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3"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62"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2" fillId="54"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62"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2" fillId="55"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1" borderId="0" applyNumberFormat="0" applyBorder="0" applyAlignment="0" applyProtection="0"/>
    <xf numFmtId="0" fontId="62"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6"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20" fillId="0" borderId="0">
      <alignment horizontal="center" wrapText="1"/>
      <protection locked="0"/>
    </xf>
    <xf numFmtId="0" fontId="20" fillId="0" borderId="0">
      <alignment horizontal="center" wrapText="1"/>
      <protection locked="0"/>
    </xf>
    <xf numFmtId="0" fontId="20" fillId="0" borderId="0">
      <alignment horizontal="center" wrapText="1"/>
      <protection locked="0"/>
    </xf>
    <xf numFmtId="0" fontId="3" fillId="57" borderId="0" applyNumberFormat="0" applyFont="0" applyAlignment="0"/>
    <xf numFmtId="0" fontId="64"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4" fillId="40"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66" fillId="41" borderId="0" applyNumberFormat="0" applyBorder="0" applyAlignment="0" applyProtection="0"/>
    <xf numFmtId="173" fontId="3" fillId="0" borderId="0" applyFill="0" applyBorder="0" applyAlignment="0"/>
    <xf numFmtId="173" fontId="3" fillId="0" borderId="0" applyFill="0" applyBorder="0" applyAlignment="0"/>
    <xf numFmtId="173"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175" fontId="67" fillId="0" borderId="0" applyFill="0" applyBorder="0" applyAlignment="0"/>
    <xf numFmtId="176" fontId="3" fillId="0" borderId="0" applyFill="0" applyBorder="0" applyAlignment="0"/>
    <xf numFmtId="176" fontId="3" fillId="0" borderId="0" applyFill="0" applyBorder="0" applyAlignment="0"/>
    <xf numFmtId="176" fontId="3" fillId="0" borderId="0" applyFill="0" applyBorder="0" applyAlignment="0"/>
    <xf numFmtId="177" fontId="3" fillId="0" borderId="0" applyFill="0" applyBorder="0" applyAlignment="0"/>
    <xf numFmtId="177" fontId="3" fillId="0" borderId="0" applyFill="0" applyBorder="0" applyAlignment="0"/>
    <xf numFmtId="177" fontId="3" fillId="0" borderId="0" applyFill="0" applyBorder="0" applyAlignment="0"/>
    <xf numFmtId="44" fontId="67" fillId="0" borderId="0" applyFill="0" applyBorder="0" applyAlignment="0"/>
    <xf numFmtId="178" fontId="3" fillId="0" borderId="0" applyFill="0" applyBorder="0" applyAlignment="0"/>
    <xf numFmtId="178" fontId="3" fillId="0" borderId="0" applyFill="0" applyBorder="0" applyAlignment="0"/>
    <xf numFmtId="178"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0" fontId="68" fillId="57" borderId="247" applyNumberFormat="0" applyAlignment="0" applyProtection="0"/>
    <xf numFmtId="0" fontId="69" fillId="57" borderId="247" applyNumberFormat="0" applyAlignment="0" applyProtection="0"/>
    <xf numFmtId="0" fontId="69" fillId="57" borderId="247" applyNumberFormat="0" applyAlignment="0" applyProtection="0"/>
    <xf numFmtId="0" fontId="68" fillId="57" borderId="247" applyNumberFormat="0" applyAlignment="0" applyProtection="0"/>
    <xf numFmtId="0" fontId="43" fillId="12" borderId="240" applyNumberFormat="0" applyAlignment="0" applyProtection="0"/>
    <xf numFmtId="0" fontId="43" fillId="12" borderId="240" applyNumberFormat="0" applyAlignment="0" applyProtection="0"/>
    <xf numFmtId="0" fontId="68" fillId="57" borderId="247" applyNumberFormat="0" applyAlignment="0" applyProtection="0"/>
    <xf numFmtId="0" fontId="70" fillId="58" borderId="248" applyNumberFormat="0" applyAlignment="0" applyProtection="0"/>
    <xf numFmtId="0" fontId="71" fillId="0" borderId="249" applyNumberFormat="0" applyFill="0" applyAlignment="0" applyProtection="0"/>
    <xf numFmtId="0" fontId="72" fillId="59" borderId="250">
      <alignment horizontal="center"/>
    </xf>
    <xf numFmtId="0" fontId="70" fillId="58" borderId="248" applyNumberFormat="0" applyAlignment="0" applyProtection="0"/>
    <xf numFmtId="0" fontId="73" fillId="58" borderId="248" applyNumberFormat="0" applyAlignment="0" applyProtection="0"/>
    <xf numFmtId="0" fontId="73" fillId="58" borderId="248" applyNumberFormat="0" applyAlignment="0" applyProtection="0"/>
    <xf numFmtId="0" fontId="70" fillId="58" borderId="248" applyNumberFormat="0" applyAlignment="0" applyProtection="0"/>
    <xf numFmtId="0" fontId="45" fillId="13" borderId="243" applyNumberFormat="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60" borderId="0">
      <alignment horizontal="left"/>
    </xf>
    <xf numFmtId="0" fontId="77" fillId="60" borderId="0">
      <alignment horizontal="right"/>
    </xf>
    <xf numFmtId="0" fontId="9" fillId="61" borderId="0">
      <alignment horizontal="center"/>
    </xf>
    <xf numFmtId="0" fontId="77" fillId="60" borderId="0">
      <alignment horizontal="right"/>
    </xf>
    <xf numFmtId="0" fontId="78" fillId="61" borderId="0">
      <alignment horizontal="left"/>
    </xf>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41" fontId="3" fillId="0" borderId="0" applyFont="0" applyFill="0" applyBorder="0" applyAlignment="0" applyProtection="0"/>
    <xf numFmtId="44" fontId="67" fillId="0" borderId="0" applyFont="0" applyFill="0" applyBorder="0" applyAlignment="0" applyProtection="0"/>
    <xf numFmtId="180" fontId="80"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37"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2"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 fontId="32" fillId="0" borderId="0" applyFont="0" applyFill="0" applyBorder="0" applyAlignment="0" applyProtection="0"/>
    <xf numFmtId="4" fontId="3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0" fontId="86" fillId="62" borderId="0" applyNumberFormat="0" applyFill="0" applyBorder="0" applyAlignment="0"/>
    <xf numFmtId="0" fontId="35" fillId="0" borderId="0" applyNumberFormat="0" applyFill="0" applyBorder="0" applyAlignment="0" applyProtection="0"/>
    <xf numFmtId="0" fontId="87" fillId="0" borderId="0" applyNumberFormat="0" applyAlignment="0">
      <alignment horizontal="left"/>
    </xf>
    <xf numFmtId="0" fontId="87" fillId="0" borderId="0" applyNumberFormat="0" applyAlignment="0">
      <alignment horizontal="left"/>
    </xf>
    <xf numFmtId="0" fontId="87" fillId="0" borderId="0" applyNumberFormat="0" applyAlignment="0">
      <alignment horizontal="left"/>
    </xf>
    <xf numFmtId="0" fontId="88" fillId="0" borderId="0" applyNumberFormat="0" applyAlignment="0"/>
    <xf numFmtId="0" fontId="88" fillId="0" borderId="0" applyNumberFormat="0" applyAlignment="0"/>
    <xf numFmtId="0" fontId="88" fillId="0" borderId="0" applyNumberFormat="0" applyAlignment="0"/>
    <xf numFmtId="183" fontId="35" fillId="0" borderId="0" applyFill="0" applyBorder="0" applyProtection="0"/>
    <xf numFmtId="183" fontId="35" fillId="0" borderId="61" applyFill="0" applyProtection="0"/>
    <xf numFmtId="183" fontId="35" fillId="0" borderId="251" applyFill="0" applyProtection="0"/>
    <xf numFmtId="0" fontId="35" fillId="0" borderId="0" applyFill="0" applyBorder="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60"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8" fontId="32" fillId="0" borderId="0" applyFont="0" applyFill="0" applyBorder="0" applyAlignment="0" applyProtection="0"/>
    <xf numFmtId="8" fontId="32"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60"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applyNumberFormat="0" applyFill="0" applyBorder="0" applyAlignment="0" applyProtection="0"/>
    <xf numFmtId="44" fontId="3" fillId="0" borderId="0" applyFont="0" applyFill="0" applyBorder="0" applyAlignment="0" applyProtection="0"/>
    <xf numFmtId="44" fontId="8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8" fontId="32"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90"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185" fontId="3" fillId="0" borderId="0" applyFont="0" applyFill="0" applyBorder="0" applyAlignment="0" applyProtection="0"/>
    <xf numFmtId="5" fontId="3" fillId="0" borderId="0" applyFill="0" applyBorder="0" applyAlignment="0" applyProtection="0"/>
    <xf numFmtId="185" fontId="3" fillId="0" borderId="0" applyFont="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185" fontId="3" fillId="0" borderId="0" applyFont="0" applyFill="0" applyBorder="0" applyAlignment="0" applyProtection="0"/>
    <xf numFmtId="0" fontId="30" fillId="4" borderId="69" applyNumberFormat="0" applyFont="0" applyBorder="0" applyAlignment="0" applyProtection="0">
      <alignment horizontal="centerContinuous"/>
    </xf>
    <xf numFmtId="37" fontId="91" fillId="0" borderId="252" applyAlignment="0">
      <protection locked="0"/>
    </xf>
    <xf numFmtId="10" fontId="91" fillId="0" borderId="252" applyAlignment="0">
      <protection locked="0"/>
    </xf>
    <xf numFmtId="0" fontId="3" fillId="0" borderId="0" applyFont="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4" fontId="83" fillId="0" borderId="0" applyFill="0" applyBorder="0" applyAlignment="0"/>
    <xf numFmtId="0" fontId="30" fillId="0" borderId="0"/>
    <xf numFmtId="186" fontId="35" fillId="0" borderId="0" applyFill="0" applyBorder="0" applyProtection="0"/>
    <xf numFmtId="186" fontId="35" fillId="0" borderId="61" applyFill="0" applyProtection="0"/>
    <xf numFmtId="186" fontId="35" fillId="0" borderId="251" applyFill="0" applyProtection="0"/>
    <xf numFmtId="187" fontId="92" fillId="0" borderId="253">
      <alignment vertical="center"/>
    </xf>
    <xf numFmtId="188" fontId="3" fillId="0" borderId="0" applyFont="0" applyFill="0" applyBorder="0" applyAlignment="0" applyProtection="0"/>
    <xf numFmtId="0" fontId="93" fillId="0" borderId="0" applyNumberFormat="0" applyFill="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94" fillId="0" borderId="0" applyNumberFormat="0" applyAlignment="0">
      <alignment horizontal="left"/>
    </xf>
    <xf numFmtId="0" fontId="95" fillId="44" borderId="247" applyNumberFormat="0" applyAlignment="0" applyProtection="0"/>
    <xf numFmtId="191" fontId="3" fillId="0" borderId="0" applyFont="0" applyFill="0" applyBorder="0" applyAlignment="0" applyProtection="0"/>
    <xf numFmtId="0" fontId="3" fillId="0" borderId="0" applyFont="0" applyFill="0" applyBorder="0" applyAlignment="0" applyProtection="0"/>
    <xf numFmtId="191" fontId="3"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47" fillId="0" borderId="0" applyNumberFormat="0" applyFill="0" applyBorder="0" applyAlignment="0" applyProtection="0"/>
    <xf numFmtId="0" fontId="35" fillId="0" borderId="0" applyProtection="0"/>
    <xf numFmtId="2" fontId="3" fillId="0" borderId="0" applyFont="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66" fillId="41"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38" fontId="13" fillId="62" borderId="0" applyNumberFormat="0" applyBorder="0" applyAlignment="0" applyProtection="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0" fontId="101" fillId="0" borderId="0"/>
    <xf numFmtId="0" fontId="80" fillId="63" borderId="63" applyNumberFormat="0" applyFont="0" applyBorder="0" applyAlignment="0">
      <alignment horizontal="centerContinuous"/>
    </xf>
    <xf numFmtId="0" fontId="102" fillId="0" borderId="254" applyNumberFormat="0" applyAlignment="0" applyProtection="0">
      <alignment horizontal="left" vertical="center"/>
    </xf>
    <xf numFmtId="0" fontId="102" fillId="0" borderId="64">
      <alignment horizontal="left" vertical="center"/>
    </xf>
    <xf numFmtId="0" fontId="3" fillId="64" borderId="0" applyNumberFormat="0" applyFont="0" applyBorder="0" applyAlignment="0"/>
    <xf numFmtId="0" fontId="103" fillId="0" borderId="91"/>
    <xf numFmtId="0" fontId="104" fillId="0" borderId="25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255" applyNumberFormat="0" applyFill="0" applyAlignment="0" applyProtection="0"/>
    <xf numFmtId="0" fontId="36" fillId="0" borderId="237" applyNumberFormat="0" applyFill="0" applyAlignment="0" applyProtection="0"/>
    <xf numFmtId="0" fontId="36" fillId="0" borderId="237" applyNumberFormat="0" applyFill="0" applyAlignment="0" applyProtection="0"/>
    <xf numFmtId="0" fontId="106" fillId="0" borderId="256"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6" fillId="0" borderId="256" applyNumberFormat="0" applyFill="0" applyAlignment="0" applyProtection="0"/>
    <xf numFmtId="0" fontId="37" fillId="0" borderId="238" applyNumberFormat="0" applyFill="0" applyAlignment="0" applyProtection="0"/>
    <xf numFmtId="0" fontId="37" fillId="0" borderId="238" applyNumberFormat="0" applyFill="0" applyAlignment="0" applyProtection="0"/>
    <xf numFmtId="0" fontId="93" fillId="0" borderId="257" applyNumberFormat="0" applyFill="0" applyAlignment="0" applyProtection="0"/>
    <xf numFmtId="0" fontId="107" fillId="0" borderId="257" applyNumberFormat="0" applyFill="0" applyAlignment="0" applyProtection="0"/>
    <xf numFmtId="0" fontId="107" fillId="0" borderId="257" applyNumberFormat="0" applyFill="0" applyAlignment="0" applyProtection="0"/>
    <xf numFmtId="0" fontId="93" fillId="0" borderId="257" applyNumberFormat="0" applyFill="0" applyAlignment="0" applyProtection="0"/>
    <xf numFmtId="0" fontId="38" fillId="0" borderId="239" applyNumberFormat="0" applyFill="0" applyAlignment="0" applyProtection="0"/>
    <xf numFmtId="0" fontId="38" fillId="0" borderId="239" applyNumberFormat="0" applyFill="0" applyAlignment="0" applyProtection="0"/>
    <xf numFmtId="0" fontId="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64" fillId="40" borderId="0" applyNumberFormat="0" applyBorder="0" applyAlignment="0" applyProtection="0"/>
    <xf numFmtId="10" fontId="13" fillId="65" borderId="91" applyNumberFormat="0" applyBorder="0" applyAlignment="0" applyProtection="0"/>
    <xf numFmtId="0" fontId="95" fillId="44" borderId="247" applyNumberFormat="0" applyAlignment="0" applyProtection="0"/>
    <xf numFmtId="0" fontId="110" fillId="44" borderId="247" applyNumberFormat="0" applyAlignment="0" applyProtection="0"/>
    <xf numFmtId="0" fontId="110" fillId="44" borderId="247" applyNumberFormat="0" applyAlignment="0" applyProtection="0"/>
    <xf numFmtId="0" fontId="95" fillId="44" borderId="247" applyNumberFormat="0" applyAlignment="0" applyProtection="0"/>
    <xf numFmtId="0" fontId="41" fillId="11" borderId="240" applyNumberFormat="0" applyAlignment="0" applyProtection="0"/>
    <xf numFmtId="0" fontId="41" fillId="11" borderId="240" applyNumberFormat="0" applyAlignment="0" applyProtection="0"/>
    <xf numFmtId="0" fontId="41" fillId="11" borderId="240" applyNumberFormat="0" applyAlignment="0" applyProtection="0"/>
    <xf numFmtId="37" fontId="4" fillId="57" borderId="0"/>
    <xf numFmtId="37" fontId="102" fillId="57" borderId="0"/>
    <xf numFmtId="0" fontId="3" fillId="0" borderId="0"/>
    <xf numFmtId="0" fontId="3" fillId="0" borderId="0" applyFont="0" applyFill="0" applyBorder="0" applyAlignment="0" applyProtection="0"/>
    <xf numFmtId="166" fontId="111" fillId="0" borderId="258"/>
    <xf numFmtId="0" fontId="74"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6" fillId="60" borderId="0">
      <alignment horizontal="left"/>
    </xf>
    <xf numFmtId="0" fontId="114" fillId="61" borderId="0">
      <alignment horizontal="left"/>
    </xf>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71" fillId="0" borderId="249" applyNumberFormat="0" applyFill="0" applyAlignment="0" applyProtection="0"/>
    <xf numFmtId="0" fontId="115" fillId="0" borderId="249" applyNumberFormat="0" applyFill="0" applyAlignment="0" applyProtection="0"/>
    <xf numFmtId="0" fontId="115" fillId="0" borderId="249" applyNumberFormat="0" applyFill="0" applyAlignment="0" applyProtection="0"/>
    <xf numFmtId="0" fontId="71" fillId="0" borderId="249" applyNumberFormat="0" applyFill="0" applyAlignment="0" applyProtection="0"/>
    <xf numFmtId="0" fontId="44" fillId="0" borderId="242" applyNumberFormat="0" applyFill="0" applyAlignment="0" applyProtection="0"/>
    <xf numFmtId="0" fontId="44" fillId="0" borderId="242" applyNumberFormat="0" applyFill="0" applyAlignment="0" applyProtection="0"/>
    <xf numFmtId="192" fontId="85" fillId="0" borderId="0" applyFont="0" applyFill="0" applyBorder="0" applyAlignment="0" applyProtection="0"/>
    <xf numFmtId="182" fontId="85"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85" fillId="0" borderId="0" applyFont="0" applyFill="0" applyBorder="0" applyAlignment="0" applyProtection="0"/>
    <xf numFmtId="44" fontId="85"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93" fontId="30" fillId="0" borderId="0" applyFont="0" applyFill="0" applyBorder="0" applyAlignment="0" applyProtection="0"/>
    <xf numFmtId="194" fontId="30" fillId="0" borderId="0" applyFont="0" applyFill="0" applyBorder="0" applyAlignment="0" applyProtection="0"/>
    <xf numFmtId="0" fontId="116"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6" fillId="66"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67" fillId="0" borderId="0"/>
    <xf numFmtId="195" fontId="118" fillId="0" borderId="0"/>
    <xf numFmtId="0" fontId="35" fillId="0" borderId="0"/>
    <xf numFmtId="196" fontId="1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35"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83" fillId="0" borderId="0">
      <alignment vertical="top"/>
    </xf>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122" fillId="0" borderId="0"/>
    <xf numFmtId="0" fontId="3" fillId="0" borderId="0"/>
    <xf numFmtId="0" fontId="12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8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2" fillId="0" borderId="0"/>
    <xf numFmtId="0" fontId="3" fillId="0" borderId="0"/>
    <xf numFmtId="0" fontId="2" fillId="0" borderId="0"/>
    <xf numFmtId="0" fontId="2" fillId="0" borderId="0"/>
    <xf numFmtId="0" fontId="3" fillId="0" borderId="0"/>
    <xf numFmtId="0" fontId="2" fillId="0" borderId="0"/>
    <xf numFmtId="0" fontId="122" fillId="0" borderId="0"/>
    <xf numFmtId="0" fontId="2" fillId="0" borderId="0"/>
    <xf numFmtId="0" fontId="3" fillId="0" borderId="0"/>
    <xf numFmtId="0" fontId="2" fillId="0" borderId="0"/>
    <xf numFmtId="0" fontId="3" fillId="0" borderId="0"/>
    <xf numFmtId="0" fontId="2" fillId="0" borderId="0"/>
    <xf numFmtId="0" fontId="122" fillId="0" borderId="0"/>
    <xf numFmtId="0" fontId="8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122" fillId="0" borderId="0"/>
    <xf numFmtId="0" fontId="2" fillId="0" borderId="0"/>
    <xf numFmtId="0" fontId="2" fillId="0" borderId="0"/>
    <xf numFmtId="0" fontId="12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0" fillId="0" borderId="0"/>
    <xf numFmtId="0" fontId="2" fillId="0" borderId="0"/>
    <xf numFmtId="0" fontId="3"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82" fillId="0" borderId="0"/>
    <xf numFmtId="0" fontId="122" fillId="0" borderId="0"/>
    <xf numFmtId="0" fontId="3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20" fillId="0" borderId="0"/>
    <xf numFmtId="0" fontId="120" fillId="0" borderId="0"/>
    <xf numFmtId="0" fontId="120" fillId="0" borderId="0"/>
    <xf numFmtId="0" fontId="124" fillId="0" borderId="0"/>
    <xf numFmtId="0" fontId="124" fillId="0" borderId="0"/>
    <xf numFmtId="0" fontId="120" fillId="0" borderId="0"/>
    <xf numFmtId="0" fontId="120" fillId="0" borderId="0"/>
    <xf numFmtId="0" fontId="120" fillId="0" borderId="0"/>
    <xf numFmtId="0" fontId="32" fillId="0" borderId="0"/>
    <xf numFmtId="0" fontId="124" fillId="0" borderId="0"/>
    <xf numFmtId="0" fontId="124" fillId="0" borderId="0"/>
    <xf numFmtId="0" fontId="120" fillId="0" borderId="0"/>
    <xf numFmtId="0" fontId="124" fillId="0" borderId="0"/>
    <xf numFmtId="0" fontId="124" fillId="0" borderId="0"/>
    <xf numFmtId="0" fontId="120" fillId="0" borderId="0"/>
    <xf numFmtId="0" fontId="32" fillId="0" borderId="0"/>
    <xf numFmtId="0" fontId="2" fillId="0" borderId="0"/>
    <xf numFmtId="0" fontId="120" fillId="0" borderId="0"/>
    <xf numFmtId="0" fontId="2" fillId="0" borderId="0"/>
    <xf numFmtId="0" fontId="2" fillId="0" borderId="0"/>
    <xf numFmtId="0" fontId="120" fillId="0" borderId="0"/>
    <xf numFmtId="0" fontId="120"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2" fillId="0" borderId="0"/>
    <xf numFmtId="0" fontId="2" fillId="0" borderId="0"/>
    <xf numFmtId="0" fontId="13"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3" fillId="0" borderId="0"/>
    <xf numFmtId="0" fontId="3" fillId="0" borderId="0"/>
    <xf numFmtId="0" fontId="30" fillId="0" borderId="0"/>
    <xf numFmtId="0" fontId="3" fillId="0" borderId="0"/>
    <xf numFmtId="0" fontId="2" fillId="0" borderId="0"/>
    <xf numFmtId="0" fontId="3" fillId="0" borderId="0"/>
    <xf numFmtId="0" fontId="3" fillId="0" borderId="0"/>
    <xf numFmtId="0" fontId="2" fillId="0" borderId="0"/>
    <xf numFmtId="0" fontId="120" fillId="0" borderId="0"/>
    <xf numFmtId="0" fontId="120" fillId="0" borderId="0"/>
    <xf numFmtId="0" fontId="2"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60" fillId="0" borderId="0"/>
    <xf numFmtId="0" fontId="3" fillId="0" borderId="0"/>
    <xf numFmtId="0" fontId="2" fillId="0" borderId="0"/>
    <xf numFmtId="0" fontId="2" fillId="0" borderId="0"/>
    <xf numFmtId="0" fontId="60" fillId="0" borderId="0"/>
    <xf numFmtId="0" fontId="82" fillId="0" borderId="0"/>
    <xf numFmtId="0" fontId="13" fillId="0" borderId="0"/>
    <xf numFmtId="0" fontId="2" fillId="0" borderId="0"/>
    <xf numFmtId="0" fontId="82" fillId="0" borderId="0"/>
    <xf numFmtId="0" fontId="3"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13"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3" fillId="67" borderId="259" applyNumberFormat="0" applyFont="0" applyAlignment="0" applyProtection="0"/>
    <xf numFmtId="0" fontId="3" fillId="67" borderId="259"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60" fillId="14" borderId="244"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2" fillId="14" borderId="244" applyNumberFormat="0" applyFont="0" applyAlignment="0" applyProtection="0"/>
    <xf numFmtId="0" fontId="60" fillId="14" borderId="244"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0" fontId="3" fillId="67" borderId="259" applyNumberFormat="0" applyFont="0" applyAlignment="0" applyProtection="0"/>
    <xf numFmtId="197" fontId="125" fillId="0" borderId="0" applyFill="0" applyProtection="0">
      <alignment horizontal="right"/>
    </xf>
    <xf numFmtId="197" fontId="125" fillId="0" borderId="0" applyFill="0" applyProtection="0">
      <alignment horizontal="right"/>
    </xf>
    <xf numFmtId="198" fontId="125" fillId="0" borderId="0">
      <alignment horizontal="right"/>
    </xf>
    <xf numFmtId="198" fontId="125" fillId="0" borderId="0">
      <alignment horizontal="right"/>
    </xf>
    <xf numFmtId="0" fontId="126" fillId="57" borderId="260" applyNumberFormat="0" applyAlignment="0" applyProtection="0"/>
    <xf numFmtId="0" fontId="127" fillId="57" borderId="260" applyNumberFormat="0" applyAlignment="0" applyProtection="0"/>
    <xf numFmtId="0" fontId="127" fillId="57" borderId="260" applyNumberFormat="0" applyAlignment="0" applyProtection="0"/>
    <xf numFmtId="0" fontId="126" fillId="57" borderId="260" applyNumberFormat="0" applyAlignment="0" applyProtection="0"/>
    <xf numFmtId="0" fontId="42" fillId="12" borderId="241" applyNumberFormat="0" applyAlignment="0" applyProtection="0"/>
    <xf numFmtId="0" fontId="42" fillId="12" borderId="241" applyNumberFormat="0" applyAlignment="0" applyProtection="0"/>
    <xf numFmtId="199" fontId="83" fillId="61" borderId="0">
      <alignment horizontal="right"/>
    </xf>
    <xf numFmtId="0" fontId="128" fillId="68" borderId="0">
      <alignment horizontal="center"/>
    </xf>
    <xf numFmtId="0" fontId="76" fillId="69" borderId="58"/>
    <xf numFmtId="0" fontId="129" fillId="61" borderId="0" applyBorder="0">
      <alignment horizontal="centerContinuous"/>
    </xf>
    <xf numFmtId="0" fontId="130" fillId="69" borderId="0" applyBorder="0">
      <alignment horizontal="centerContinuous"/>
    </xf>
    <xf numFmtId="37" fontId="91" fillId="0" borderId="252">
      <protection locked="0"/>
    </xf>
    <xf numFmtId="200" fontId="35" fillId="0" borderId="0" applyFont="0" applyFill="0" applyBorder="0" applyAlignment="0" applyProtection="0"/>
    <xf numFmtId="201" fontId="92" fillId="0" borderId="0" applyFont="0" applyFill="0" applyBorder="0" applyAlignment="0" applyProtection="0"/>
    <xf numFmtId="202" fontId="92"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147" applyNumberFormat="0" applyBorder="0"/>
    <xf numFmtId="9" fontId="30" fillId="0" borderId="147" applyNumberFormat="0" applyBorder="0"/>
    <xf numFmtId="9" fontId="30" fillId="0" borderId="147" applyNumberFormat="0" applyBorder="0"/>
    <xf numFmtId="9" fontId="3" fillId="0" borderId="0"/>
    <xf numFmtId="9" fontId="3" fillId="0" borderId="0"/>
    <xf numFmtId="9" fontId="3" fillId="0" borderId="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37" fontId="91" fillId="0" borderId="0">
      <protection locked="0"/>
    </xf>
    <xf numFmtId="9" fontId="30" fillId="0" borderId="0" applyFont="0" applyFill="0" applyBorder="0" applyAlignment="0" applyProtection="0"/>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15" fontId="30" fillId="0" borderId="0" applyFont="0" applyFill="0" applyBorder="0" applyAlignment="0" applyProtection="0"/>
    <xf numFmtId="15" fontId="30" fillId="0" borderId="0" applyFont="0" applyFill="0" applyBorder="0" applyAlignment="0" applyProtection="0"/>
    <xf numFmtId="15"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0" fontId="80" fillId="0" borderId="145">
      <alignment horizontal="center"/>
    </xf>
    <xf numFmtId="0" fontId="80" fillId="0" borderId="145">
      <alignment horizontal="center"/>
    </xf>
    <xf numFmtId="0" fontId="80" fillId="0" borderId="145">
      <alignment horizontal="center"/>
    </xf>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37" fontId="30" fillId="0" borderId="0" applyFont="0" applyFill="0" applyBorder="0" applyAlignment="0" applyProtection="0"/>
    <xf numFmtId="0" fontId="114" fillId="66" borderId="0">
      <alignment horizontal="center"/>
    </xf>
    <xf numFmtId="49" fontId="131" fillId="61" borderId="0">
      <alignment horizontal="center"/>
    </xf>
    <xf numFmtId="203" fontId="132" fillId="0" borderId="0" applyNumberFormat="0" applyFill="0" applyBorder="0" applyAlignment="0" applyProtection="0">
      <alignment horizontal="left"/>
    </xf>
    <xf numFmtId="0" fontId="77" fillId="60" borderId="0">
      <alignment horizontal="center"/>
    </xf>
    <xf numFmtId="0" fontId="77" fillId="60" borderId="0">
      <alignment horizontal="centerContinuous"/>
    </xf>
    <xf numFmtId="0" fontId="10" fillId="61" borderId="0">
      <alignment horizontal="left"/>
    </xf>
    <xf numFmtId="49" fontId="10" fillId="61" borderId="0">
      <alignment horizontal="center"/>
    </xf>
    <xf numFmtId="0" fontId="76" fillId="60" borderId="0">
      <alignment horizontal="left"/>
    </xf>
    <xf numFmtId="49" fontId="10" fillId="61" borderId="0">
      <alignment horizontal="left"/>
    </xf>
    <xf numFmtId="0" fontId="76" fillId="60" borderId="0">
      <alignment horizontal="centerContinuous"/>
    </xf>
    <xf numFmtId="0" fontId="76" fillId="60" borderId="0">
      <alignment horizontal="right"/>
    </xf>
    <xf numFmtId="49" fontId="114" fillId="61" borderId="0">
      <alignment horizontal="left"/>
    </xf>
    <xf numFmtId="0" fontId="77" fillId="60" borderId="0">
      <alignment horizontal="right"/>
    </xf>
    <xf numFmtId="40" fontId="3" fillId="0" borderId="0"/>
    <xf numFmtId="40" fontId="3" fillId="0" borderId="0"/>
    <xf numFmtId="40" fontId="3" fillId="0" borderId="0"/>
    <xf numFmtId="0" fontId="126" fillId="57" borderId="260" applyNumberFormat="0" applyAlignment="0" applyProtection="0"/>
    <xf numFmtId="0" fontId="10" fillId="44" borderId="0">
      <alignment horizontal="center"/>
    </xf>
    <xf numFmtId="0" fontId="133" fillId="44" borderId="0">
      <alignment horizontal="center"/>
    </xf>
    <xf numFmtId="204" fontId="92" fillId="0" borderId="0">
      <alignment horizontal="right"/>
      <protection locked="0"/>
    </xf>
    <xf numFmtId="0" fontId="85" fillId="0" borderId="0"/>
    <xf numFmtId="0" fontId="3" fillId="0" borderId="0"/>
    <xf numFmtId="0"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4" fillId="71" borderId="261" applyProtection="0"/>
    <xf numFmtId="2" fontId="135" fillId="0" borderId="0" applyFill="0" applyBorder="0" applyProtection="0"/>
    <xf numFmtId="2" fontId="136" fillId="0" borderId="0" applyFill="0" applyBorder="0" applyProtection="0"/>
    <xf numFmtId="2" fontId="136" fillId="72" borderId="261" applyProtection="0"/>
    <xf numFmtId="2" fontId="136" fillId="72" borderId="261" applyProtection="0"/>
    <xf numFmtId="2" fontId="136" fillId="72" borderId="261" applyProtection="0"/>
    <xf numFmtId="2" fontId="136" fillId="72" borderId="261" applyProtection="0"/>
    <xf numFmtId="2" fontId="136" fillId="72" borderId="261" applyProtection="0"/>
    <xf numFmtId="2" fontId="136" fillId="72" borderId="261" applyProtection="0"/>
    <xf numFmtId="2" fontId="136" fillId="73" borderId="261" applyProtection="0"/>
    <xf numFmtId="2" fontId="136" fillId="73" borderId="261" applyProtection="0"/>
    <xf numFmtId="2" fontId="136" fillId="73" borderId="261" applyProtection="0"/>
    <xf numFmtId="2" fontId="136" fillId="73" borderId="261" applyProtection="0"/>
    <xf numFmtId="2" fontId="136" fillId="73" borderId="261" applyProtection="0"/>
    <xf numFmtId="2" fontId="136" fillId="73" borderId="261" applyProtection="0"/>
    <xf numFmtId="2" fontId="136" fillId="74" borderId="261" applyProtection="0"/>
    <xf numFmtId="2" fontId="136" fillId="74" borderId="261" applyProtection="0"/>
    <xf numFmtId="2" fontId="136" fillId="74" borderId="261" applyProtection="0"/>
    <xf numFmtId="2" fontId="136" fillId="74" borderId="261" applyProtection="0"/>
    <xf numFmtId="2" fontId="136" fillId="74" borderId="261" applyProtection="0"/>
    <xf numFmtId="2" fontId="136" fillId="74" borderId="261" applyProtection="0"/>
    <xf numFmtId="2" fontId="136" fillId="74" borderId="261" applyProtection="0">
      <alignment horizontal="center"/>
    </xf>
    <xf numFmtId="2" fontId="136" fillId="74" borderId="261" applyProtection="0">
      <alignment horizontal="center"/>
    </xf>
    <xf numFmtId="2" fontId="136" fillId="74" borderId="261" applyProtection="0">
      <alignment horizontal="center"/>
    </xf>
    <xf numFmtId="2" fontId="136" fillId="74" borderId="261" applyProtection="0">
      <alignment horizontal="center"/>
    </xf>
    <xf numFmtId="2" fontId="136" fillId="74" borderId="261" applyProtection="0">
      <alignment horizontal="center"/>
    </xf>
    <xf numFmtId="2" fontId="136" fillId="74" borderId="261" applyProtection="0">
      <alignment horizontal="center"/>
    </xf>
    <xf numFmtId="2" fontId="136" fillId="73" borderId="261" applyProtection="0">
      <alignment horizontal="center"/>
    </xf>
    <xf numFmtId="2" fontId="136" fillId="73" borderId="261" applyProtection="0">
      <alignment horizontal="center"/>
    </xf>
    <xf numFmtId="2" fontId="136" fillId="73" borderId="261" applyProtection="0">
      <alignment horizontal="center"/>
    </xf>
    <xf numFmtId="2" fontId="136" fillId="73" borderId="261" applyProtection="0">
      <alignment horizontal="center"/>
    </xf>
    <xf numFmtId="2" fontId="136" fillId="73" borderId="261" applyProtection="0">
      <alignment horizontal="center"/>
    </xf>
    <xf numFmtId="2" fontId="136" fillId="73" borderId="261" applyProtection="0">
      <alignment horizontal="center"/>
    </xf>
    <xf numFmtId="40" fontId="137" fillId="0" borderId="0" applyBorder="0">
      <alignment horizontal="right"/>
    </xf>
    <xf numFmtId="49" fontId="83" fillId="0" borderId="0" applyFill="0" applyBorder="0" applyAlignment="0"/>
    <xf numFmtId="205" fontId="92" fillId="0" borderId="0" applyFill="0" applyBorder="0" applyAlignment="0"/>
    <xf numFmtId="0" fontId="25" fillId="0" borderId="0" applyFill="0" applyBorder="0" applyAlignment="0"/>
    <xf numFmtId="0" fontId="138" fillId="0" borderId="0" applyNumberFormat="0" applyFill="0" applyBorder="0" applyAlignment="0" applyProtection="0"/>
    <xf numFmtId="0" fontId="98" fillId="0" borderId="0" applyNumberFormat="0" applyFill="0" applyBorder="0" applyAlignment="0" applyProtection="0"/>
    <xf numFmtId="0" fontId="139" fillId="0" borderId="262"/>
    <xf numFmtId="0" fontId="140" fillId="0" borderId="0">
      <alignment horizontal="center" vertical="top"/>
    </xf>
    <xf numFmtId="0" fontId="14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4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6" fillId="75" borderId="0" applyNumberFormat="0" applyBorder="0">
      <alignment horizontal="centerContinuous"/>
    </xf>
    <xf numFmtId="0" fontId="141" fillId="0" borderId="0" applyNumberFormat="0" applyFill="0" applyBorder="0" applyAlignment="0" applyProtection="0"/>
    <xf numFmtId="0" fontId="104" fillId="0" borderId="255" applyNumberFormat="0" applyFill="0" applyAlignment="0" applyProtection="0"/>
    <xf numFmtId="0" fontId="106" fillId="0" borderId="256" applyNumberFormat="0" applyFill="0" applyAlignment="0" applyProtection="0"/>
    <xf numFmtId="0" fontId="93" fillId="0" borderId="257" applyNumberFormat="0" applyFill="0" applyAlignment="0" applyProtection="0"/>
    <xf numFmtId="0" fontId="143" fillId="0" borderId="263" applyNumberFormat="0" applyFill="0" applyAlignment="0" applyProtection="0"/>
    <xf numFmtId="0" fontId="3" fillId="0" borderId="264" applyNumberFormat="0" applyFont="0" applyFill="0" applyAlignment="0" applyProtection="0"/>
    <xf numFmtId="0" fontId="3" fillId="0" borderId="264" applyNumberFormat="0" applyFont="0" applyFill="0" applyAlignment="0" applyProtection="0"/>
    <xf numFmtId="0" fontId="143" fillId="0" borderId="263" applyNumberFormat="0" applyFill="0" applyAlignment="0" applyProtection="0"/>
    <xf numFmtId="0" fontId="48" fillId="0" borderId="245" applyNumberFormat="0" applyFill="0" applyAlignment="0" applyProtection="0"/>
    <xf numFmtId="0" fontId="48" fillId="0" borderId="245" applyNumberFormat="0" applyFill="0" applyAlignment="0" applyProtection="0"/>
    <xf numFmtId="38" fontId="30" fillId="0" borderId="0" applyFont="0" applyFill="0" applyBorder="0" applyAlignment="0" applyProtection="0"/>
    <xf numFmtId="40" fontId="30" fillId="0" borderId="0" applyFont="0" applyFill="0" applyBorder="0" applyAlignment="0" applyProtection="0"/>
    <xf numFmtId="206" fontId="111" fillId="0" borderId="0" applyFont="0" applyFill="0" applyBorder="0" applyAlignment="0" applyProtection="0"/>
    <xf numFmtId="0" fontId="144" fillId="61" borderId="0">
      <alignment horizontal="center"/>
    </xf>
    <xf numFmtId="207" fontId="111" fillId="0" borderId="0" applyFont="0" applyFill="0" applyBorder="0" applyAlignment="0" applyProtection="0"/>
    <xf numFmtId="208" fontId="3" fillId="0" borderId="0" applyFont="0" applyFill="0" applyBorder="0" applyAlignment="0" applyProtection="0"/>
    <xf numFmtId="0" fontId="3" fillId="0" borderId="0"/>
    <xf numFmtId="209" fontId="3" fillId="0" borderId="0" applyFont="0" applyFill="0" applyBorder="0" applyAlignment="0" applyProtection="0"/>
    <xf numFmtId="0" fontId="138"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8" fillId="0" borderId="0" applyNumberFormat="0" applyFill="0" applyBorder="0" applyAlignment="0" applyProtection="0"/>
    <xf numFmtId="0" fontId="46" fillId="0" borderId="0" applyNumberFormat="0" applyFill="0" applyBorder="0" applyAlignment="0" applyProtection="0"/>
    <xf numFmtId="210" fontId="133" fillId="0" borderId="0" applyNumberFormat="0" applyFill="0" applyBorder="0" applyAlignment="0" applyProtection="0">
      <alignment horizontal="right"/>
    </xf>
    <xf numFmtId="49" fontId="54" fillId="0" borderId="0" applyFont="0" applyFill="0" applyBorder="0" applyAlignment="0" applyProtection="0"/>
    <xf numFmtId="211" fontId="54" fillId="0" borderId="0" applyFont="0" applyFill="0" applyBorder="0" applyAlignment="0" applyProtection="0"/>
    <xf numFmtId="188" fontId="54" fillId="0" borderId="0" applyFont="0" applyFill="0" applyBorder="0" applyAlignment="0" applyProtection="0"/>
    <xf numFmtId="188" fontId="3" fillId="0" borderId="0" applyFont="0" applyFill="0" applyBorder="0" applyAlignment="0" applyProtection="0"/>
    <xf numFmtId="192" fontId="3" fillId="0" borderId="0" applyFont="0" applyFill="0" applyBorder="0" applyAlignment="0" applyProtection="0"/>
    <xf numFmtId="0" fontId="3" fillId="0" borderId="0"/>
    <xf numFmtId="212" fontId="54" fillId="0" borderId="0" applyFont="0" applyFill="0" applyBorder="0" applyAlignment="0" applyProtection="0"/>
    <xf numFmtId="213" fontId="54" fillId="0" borderId="0" applyFont="0" applyFill="0" applyBorder="0" applyAlignment="0" applyProtection="0"/>
    <xf numFmtId="214" fontId="3" fillId="0" borderId="0" applyFont="0" applyFill="0" applyBorder="0" applyAlignment="0" applyProtection="0"/>
    <xf numFmtId="42"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2" fillId="0" borderId="0"/>
    <xf numFmtId="0" fontId="2" fillId="0" borderId="0"/>
    <xf numFmtId="0" fontId="2" fillId="0" borderId="0"/>
    <xf numFmtId="0" fontId="2" fillId="0" borderId="0"/>
    <xf numFmtId="9" fontId="123" fillId="0" borderId="0" applyFont="0" applyFill="0" applyBorder="0" applyAlignment="0" applyProtection="0"/>
    <xf numFmtId="9" fontId="123"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23" fillId="0" borderId="0" applyFont="0" applyFill="0" applyBorder="0" applyAlignment="0" applyProtection="0"/>
    <xf numFmtId="43" fontId="32" fillId="0" borderId="0" applyFont="0" applyFill="0" applyBorder="0" applyAlignment="0" applyProtection="0"/>
    <xf numFmtId="43" fontId="85" fillId="0" borderId="0" applyFont="0" applyFill="0" applyBorder="0" applyAlignment="0" applyProtection="0"/>
    <xf numFmtId="215" fontId="111" fillId="0" borderId="0" applyFill="0" applyBorder="0" applyAlignment="0" applyProtection="0"/>
    <xf numFmtId="8" fontId="32" fillId="0" borderId="0" applyFont="0" applyFill="0" applyBorder="0" applyAlignment="0" applyProtection="0"/>
    <xf numFmtId="0" fontId="2" fillId="0" borderId="0"/>
    <xf numFmtId="0" fontId="2" fillId="0" borderId="0"/>
    <xf numFmtId="0" fontId="85" fillId="0" borderId="0"/>
    <xf numFmtId="0" fontId="85" fillId="0" borderId="0"/>
    <xf numFmtId="0" fontId="2" fillId="0" borderId="0"/>
    <xf numFmtId="0" fontId="123" fillId="0" borderId="0"/>
    <xf numFmtId="0" fontId="85" fillId="0" borderId="0"/>
    <xf numFmtId="0" fontId="2" fillId="0" borderId="0"/>
    <xf numFmtId="0" fontId="2" fillId="0" borderId="0"/>
    <xf numFmtId="0" fontId="123" fillId="0" borderId="0"/>
    <xf numFmtId="0" fontId="85" fillId="0" borderId="0"/>
    <xf numFmtId="0" fontId="2" fillId="0" borderId="0"/>
    <xf numFmtId="0" fontId="2" fillId="0" borderId="0"/>
    <xf numFmtId="0" fontId="123" fillId="0" borderId="0"/>
    <xf numFmtId="0" fontId="3" fillId="0" borderId="0"/>
    <xf numFmtId="0" fontId="2" fillId="0" borderId="0"/>
    <xf numFmtId="0" fontId="3" fillId="0" borderId="0"/>
    <xf numFmtId="0" fontId="8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0" fontId="123" fillId="0" borderId="0"/>
    <xf numFmtId="0" fontId="123" fillId="0" borderId="0"/>
    <xf numFmtId="43" fontId="8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3" fillId="0" borderId="0"/>
    <xf numFmtId="0" fontId="32" fillId="0" borderId="0"/>
    <xf numFmtId="0" fontId="3" fillId="0" borderId="0"/>
    <xf numFmtId="0" fontId="3" fillId="0" borderId="0"/>
    <xf numFmtId="0" fontId="146" fillId="0" borderId="0" applyNumberFormat="0" applyFill="0" applyBorder="0" applyAlignment="0" applyProtection="0"/>
    <xf numFmtId="172" fontId="32" fillId="0" borderId="0" applyFont="0" applyFill="0" applyBorder="0" applyProtection="0">
      <alignment horizontal="right"/>
    </xf>
    <xf numFmtId="43" fontId="2"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3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4" applyNumberFormat="0" applyFont="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0" fontId="1" fillId="14" borderId="24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0" fillId="0" borderId="0"/>
    <xf numFmtId="0" fontId="32" fillId="0" borderId="0"/>
    <xf numFmtId="0" fontId="32" fillId="0" borderId="0"/>
    <xf numFmtId="0" fontId="32" fillId="0" borderId="0"/>
    <xf numFmtId="0" fontId="13" fillId="0" borderId="0"/>
    <xf numFmtId="0" fontId="30" fillId="0" borderId="0"/>
    <xf numFmtId="0" fontId="3" fillId="0" borderId="0" applyNumberFormat="0" applyFill="0" applyBorder="0" applyAlignment="0" applyProtection="0"/>
    <xf numFmtId="0" fontId="32" fillId="0" borderId="0"/>
    <xf numFmtId="9" fontId="155" fillId="0" borderId="0" applyFont="0" applyFill="0" applyBorder="0" applyAlignment="0" applyProtection="0"/>
    <xf numFmtId="44" fontId="156" fillId="0" borderId="0" applyFont="0" applyFill="0" applyBorder="0" applyAlignment="0" applyProtection="0"/>
    <xf numFmtId="0" fontId="32" fillId="0" borderId="0"/>
    <xf numFmtId="0" fontId="3" fillId="0" borderId="0"/>
  </cellStyleXfs>
  <cellXfs count="3742">
    <xf numFmtId="0" fontId="0" fillId="0" borderId="0" xfId="0"/>
    <xf numFmtId="0" fontId="0" fillId="0" borderId="2" xfId="0" applyBorder="1" applyAlignment="1">
      <alignment horizontal="centerContinuous"/>
    </xf>
    <xf numFmtId="0" fontId="5" fillId="0" borderId="0" xfId="0" applyFont="1"/>
    <xf numFmtId="0" fontId="5" fillId="0" borderId="4" xfId="0" applyFont="1" applyBorder="1"/>
    <xf numFmtId="0" fontId="5" fillId="0" borderId="5" xfId="0" applyFont="1" applyBorder="1"/>
    <xf numFmtId="0" fontId="5" fillId="0" borderId="7" xfId="0" applyFont="1" applyBorder="1"/>
    <xf numFmtId="0" fontId="5" fillId="0" borderId="0" xfId="0" applyFont="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 fillId="0" borderId="22" xfId="0" applyFont="1" applyBorder="1" applyAlignment="1">
      <alignment horizontal="center"/>
    </xf>
    <xf numFmtId="0" fontId="5" fillId="0" borderId="4" xfId="0" applyFont="1" applyBorder="1" applyAlignment="1">
      <alignment horizontal="center"/>
    </xf>
    <xf numFmtId="0" fontId="0" fillId="0" borderId="0" xfId="0" applyAlignment="1">
      <alignment vertical="top" textRotation="180"/>
    </xf>
    <xf numFmtId="0" fontId="5" fillId="0" borderId="0" xfId="0" applyFont="1" applyAlignment="1">
      <alignment vertical="top" textRotation="180"/>
    </xf>
    <xf numFmtId="0" fontId="6" fillId="0" borderId="0" xfId="0" applyFont="1"/>
    <xf numFmtId="0" fontId="5" fillId="0" borderId="0" xfId="0" applyFont="1" applyBorder="1" applyAlignment="1">
      <alignment horizontal="center"/>
    </xf>
    <xf numFmtId="0" fontId="5" fillId="0" borderId="0" xfId="0" applyFont="1" applyBorder="1"/>
    <xf numFmtId="0" fontId="5" fillId="0" borderId="5" xfId="0" applyFont="1" applyBorder="1" applyAlignment="1">
      <alignment horizontal="center"/>
    </xf>
    <xf numFmtId="0" fontId="0" fillId="0" borderId="0" xfId="0" applyBorder="1"/>
    <xf numFmtId="0" fontId="4" fillId="0" borderId="0" xfId="0" applyFont="1" applyAlignment="1" applyProtection="1">
      <alignment horizontal="left"/>
    </xf>
    <xf numFmtId="0" fontId="4" fillId="0" borderId="0" xfId="0" applyFont="1" applyAlignment="1" applyProtection="1">
      <alignment horizontal="center"/>
    </xf>
    <xf numFmtId="0" fontId="4" fillId="0" borderId="0" xfId="0" applyFont="1" applyProtection="1"/>
    <xf numFmtId="0" fontId="0" fillId="0" borderId="2" xfId="0" applyBorder="1" applyAlignment="1" applyProtection="1">
      <alignment horizontal="centerContinuous"/>
    </xf>
    <xf numFmtId="0" fontId="0" fillId="0" borderId="7" xfId="0" applyBorder="1" applyAlignment="1" applyProtection="1">
      <alignment horizontal="center"/>
    </xf>
    <xf numFmtId="0" fontId="0" fillId="0" borderId="7" xfId="0" applyBorder="1" applyProtection="1"/>
    <xf numFmtId="0" fontId="5" fillId="0" borderId="5" xfId="0" applyFont="1" applyBorder="1" applyProtection="1"/>
    <xf numFmtId="0" fontId="0" fillId="0" borderId="0" xfId="0" applyProtection="1"/>
    <xf numFmtId="0" fontId="0" fillId="0" borderId="2" xfId="0" applyBorder="1" applyProtection="1"/>
    <xf numFmtId="0" fontId="0" fillId="0" borderId="0" xfId="0" applyAlignment="1" applyProtection="1">
      <alignment horizontal="center"/>
    </xf>
    <xf numFmtId="0" fontId="5" fillId="0" borderId="0" xfId="0" applyFont="1" applyAlignment="1" applyProtection="1">
      <alignment horizontal="center"/>
    </xf>
    <xf numFmtId="0" fontId="5" fillId="0" borderId="0" xfId="0" applyFont="1" applyProtection="1"/>
    <xf numFmtId="0" fontId="5" fillId="0" borderId="7" xfId="0" applyFont="1" applyBorder="1" applyProtection="1"/>
    <xf numFmtId="0" fontId="0" fillId="0" borderId="0" xfId="0" applyBorder="1" applyAlignment="1" applyProtection="1">
      <alignment horizontal="centerContinuous"/>
    </xf>
    <xf numFmtId="0" fontId="5" fillId="0" borderId="8" xfId="0" applyFont="1" applyBorder="1" applyProtection="1"/>
    <xf numFmtId="0" fontId="4" fillId="0" borderId="2" xfId="0" applyFont="1" applyBorder="1" applyAlignment="1" applyProtection="1">
      <alignment horizontal="centerContinuous"/>
    </xf>
    <xf numFmtId="0" fontId="0" fillId="0" borderId="34" xfId="0" applyBorder="1" applyProtection="1"/>
    <xf numFmtId="0" fontId="7" fillId="0" borderId="0" xfId="0" applyFont="1" applyProtection="1"/>
    <xf numFmtId="0" fontId="7" fillId="0" borderId="7" xfId="0" applyFont="1" applyBorder="1" applyProtection="1"/>
    <xf numFmtId="0" fontId="7" fillId="0" borderId="2" xfId="0" applyFont="1" applyBorder="1" applyAlignment="1" applyProtection="1">
      <alignment horizontal="centerContinuous"/>
    </xf>
    <xf numFmtId="0" fontId="7" fillId="0" borderId="0" xfId="0" applyFont="1" applyBorder="1" applyAlignment="1" applyProtection="1">
      <alignment horizontal="centerContinuous"/>
    </xf>
    <xf numFmtId="0" fontId="7" fillId="0" borderId="0" xfId="0" applyFont="1" applyBorder="1" applyProtection="1"/>
    <xf numFmtId="0" fontId="0" fillId="0" borderId="0" xfId="0" applyBorder="1" applyAlignment="1" applyProtection="1">
      <alignment horizontal="center"/>
    </xf>
    <xf numFmtId="0" fontId="0" fillId="0" borderId="0" xfId="0" applyBorder="1" applyProtection="1"/>
    <xf numFmtId="0" fontId="4" fillId="0" borderId="0" xfId="0" applyFont="1" applyAlignment="1">
      <alignment horizontal="left"/>
    </xf>
    <xf numFmtId="0" fontId="7" fillId="0" borderId="0" xfId="0" applyFont="1"/>
    <xf numFmtId="0" fontId="10" fillId="0" borderId="0" xfId="0" applyFont="1"/>
    <xf numFmtId="0" fontId="11" fillId="0" borderId="0" xfId="0" applyFont="1"/>
    <xf numFmtId="0" fontId="13" fillId="0" borderId="0" xfId="0" applyFont="1"/>
    <xf numFmtId="0" fontId="12" fillId="0" borderId="2" xfId="0" applyFont="1" applyBorder="1" applyAlignment="1">
      <alignment horizontal="centerContinuous"/>
    </xf>
    <xf numFmtId="0" fontId="11" fillId="0" borderId="0" xfId="0" applyFont="1" applyAlignment="1">
      <alignment horizontal="center"/>
    </xf>
    <xf numFmtId="0" fontId="4" fillId="0" borderId="4" xfId="0" applyFont="1" applyBorder="1" applyAlignment="1">
      <alignment horizontal="centerContinuous"/>
    </xf>
    <xf numFmtId="0" fontId="0" fillId="0" borderId="0" xfId="0" applyAlignment="1">
      <alignment textRotation="180"/>
    </xf>
    <xf numFmtId="0" fontId="6" fillId="0" borderId="0" xfId="0" applyFont="1" applyAlignment="1">
      <alignment textRotation="180"/>
    </xf>
    <xf numFmtId="0" fontId="14" fillId="0" borderId="2" xfId="0" applyFont="1" applyBorder="1" applyAlignment="1">
      <alignment horizontal="centerContinuous"/>
    </xf>
    <xf numFmtId="0" fontId="4" fillId="0" borderId="3" xfId="0" applyFont="1" applyBorder="1" applyAlignment="1" applyProtection="1">
      <alignment horizontal="centerContinuous"/>
    </xf>
    <xf numFmtId="37" fontId="5" fillId="0" borderId="7" xfId="0" applyNumberFormat="1" applyFont="1" applyBorder="1" applyProtection="1"/>
    <xf numFmtId="0" fontId="0" fillId="0" borderId="0" xfId="0" applyFont="1" applyProtection="1"/>
    <xf numFmtId="37" fontId="4" fillId="0" borderId="2" xfId="0" applyNumberFormat="1" applyFont="1" applyBorder="1" applyAlignment="1" applyProtection="1">
      <alignment horizontal="centerContinuous"/>
    </xf>
    <xf numFmtId="0" fontId="6" fillId="0" borderId="0" xfId="0" applyFont="1" applyProtection="1"/>
    <xf numFmtId="0" fontId="5" fillId="0" borderId="51" xfId="0" applyFont="1" applyBorder="1"/>
    <xf numFmtId="0" fontId="13" fillId="0" borderId="2" xfId="0" applyFont="1" applyBorder="1" applyAlignment="1" applyProtection="1">
      <alignment horizontal="centerContinuous"/>
    </xf>
    <xf numFmtId="0" fontId="13" fillId="0" borderId="2" xfId="0" applyFont="1" applyBorder="1" applyProtection="1"/>
    <xf numFmtId="0" fontId="13" fillId="0" borderId="7" xfId="0" applyFont="1" applyBorder="1" applyProtection="1"/>
    <xf numFmtId="0" fontId="5" fillId="0" borderId="0" xfId="0" applyFont="1" applyBorder="1" applyProtection="1"/>
    <xf numFmtId="0" fontId="4" fillId="0" borderId="6" xfId="0" applyFont="1" applyBorder="1" applyAlignment="1">
      <alignment horizontal="centerContinuous"/>
    </xf>
    <xf numFmtId="0" fontId="0" fillId="0" borderId="0" xfId="0" applyAlignment="1"/>
    <xf numFmtId="0" fontId="5" fillId="0" borderId="34" xfId="0" applyFont="1" applyBorder="1" applyProtection="1"/>
    <xf numFmtId="0" fontId="0" fillId="0" borderId="62" xfId="0" applyBorder="1"/>
    <xf numFmtId="0" fontId="15" fillId="0" borderId="0" xfId="0" applyFont="1"/>
    <xf numFmtId="0" fontId="5" fillId="0" borderId="0" xfId="0" applyFont="1" applyBorder="1" applyAlignment="1" applyProtection="1">
      <alignment horizontal="center"/>
    </xf>
    <xf numFmtId="0" fontId="0" fillId="0" borderId="64" xfId="0" applyBorder="1" applyAlignment="1" applyProtection="1">
      <alignment horizontal="center"/>
    </xf>
    <xf numFmtId="0" fontId="5" fillId="0" borderId="34" xfId="0" applyFont="1" applyBorder="1"/>
    <xf numFmtId="0" fontId="5" fillId="0" borderId="58" xfId="0" applyFont="1" applyBorder="1"/>
    <xf numFmtId="0" fontId="5" fillId="0" borderId="69" xfId="0" applyFont="1" applyBorder="1"/>
    <xf numFmtId="0" fontId="5" fillId="0" borderId="51" xfId="0" applyFont="1" applyBorder="1" applyAlignment="1">
      <alignment horizontal="center"/>
    </xf>
    <xf numFmtId="0" fontId="4" fillId="0" borderId="0" xfId="0" applyFont="1" applyBorder="1" applyAlignment="1" applyProtection="1">
      <alignment horizontal="right"/>
    </xf>
    <xf numFmtId="0" fontId="5" fillId="0" borderId="58" xfId="0" applyFont="1" applyBorder="1" applyProtection="1"/>
    <xf numFmtId="0" fontId="0" fillId="5" borderId="0" xfId="0" applyFill="1" applyBorder="1" applyAlignment="1">
      <alignment horizontal="left" vertical="top"/>
    </xf>
    <xf numFmtId="0" fontId="0" fillId="5" borderId="0" xfId="0" applyFill="1" applyBorder="1" applyAlignment="1">
      <alignment horizontal="right" vertical="top"/>
    </xf>
    <xf numFmtId="0" fontId="0" fillId="5" borderId="158" xfId="0" applyFill="1" applyBorder="1" applyAlignment="1">
      <alignment horizontal="left" vertical="top" wrapText="1"/>
    </xf>
    <xf numFmtId="0" fontId="0" fillId="5" borderId="158" xfId="0" applyFill="1" applyBorder="1" applyAlignment="1">
      <alignment horizontal="center" vertical="top" wrapText="1"/>
    </xf>
    <xf numFmtId="0" fontId="0" fillId="0" borderId="51" xfId="0" applyBorder="1"/>
    <xf numFmtId="0" fontId="0" fillId="0" borderId="58" xfId="0" applyBorder="1"/>
    <xf numFmtId="0" fontId="0" fillId="0" borderId="69" xfId="0" applyBorder="1"/>
    <xf numFmtId="0" fontId="0" fillId="0" borderId="34" xfId="0" applyBorder="1"/>
    <xf numFmtId="0" fontId="0" fillId="0" borderId="70" xfId="0" applyBorder="1"/>
    <xf numFmtId="0" fontId="7" fillId="0" borderId="34" xfId="0" applyFont="1" applyBorder="1" applyProtection="1"/>
    <xf numFmtId="37" fontId="5" fillId="0" borderId="0" xfId="0" applyNumberFormat="1" applyFont="1" applyBorder="1" applyProtection="1"/>
    <xf numFmtId="37" fontId="5" fillId="0" borderId="0" xfId="0" applyNumberFormat="1" applyFont="1" applyBorder="1" applyAlignment="1" applyProtection="1">
      <alignment horizontal="center"/>
    </xf>
    <xf numFmtId="37" fontId="5" fillId="0" borderId="87" xfId="0" applyNumberFormat="1" applyFont="1" applyBorder="1" applyAlignment="1" applyProtection="1">
      <alignment horizontal="center"/>
    </xf>
    <xf numFmtId="0" fontId="4" fillId="0" borderId="61" xfId="0" applyFont="1" applyBorder="1" applyAlignment="1" applyProtection="1">
      <alignment horizontal="centerContinuous"/>
    </xf>
    <xf numFmtId="0" fontId="4" fillId="0" borderId="0" xfId="0" applyFont="1" applyBorder="1" applyAlignment="1" applyProtection="1">
      <alignment horizontal="centerContinuous"/>
    </xf>
    <xf numFmtId="0" fontId="7" fillId="0" borderId="58" xfId="0" applyFont="1" applyBorder="1" applyAlignment="1" applyProtection="1">
      <alignment horizontal="centerContinuous"/>
    </xf>
    <xf numFmtId="0" fontId="7" fillId="0" borderId="58" xfId="0" applyFont="1" applyBorder="1" applyProtection="1"/>
    <xf numFmtId="0" fontId="0" fillId="0" borderId="51" xfId="0" applyBorder="1" applyProtection="1"/>
    <xf numFmtId="0" fontId="7" fillId="0" borderId="90" xfId="0" applyFont="1" applyBorder="1" applyProtection="1"/>
    <xf numFmtId="0" fontId="13" fillId="0" borderId="51" xfId="0" applyFont="1" applyBorder="1"/>
    <xf numFmtId="0" fontId="5" fillId="0" borderId="51" xfId="0" applyFont="1" applyBorder="1" applyProtection="1"/>
    <xf numFmtId="37" fontId="5" fillId="0" borderId="34" xfId="0" applyNumberFormat="1" applyFont="1" applyBorder="1" applyProtection="1"/>
    <xf numFmtId="0" fontId="0" fillId="0" borderId="0" xfId="0" applyAlignment="1">
      <alignment wrapText="1"/>
    </xf>
    <xf numFmtId="0" fontId="4" fillId="0" borderId="62" xfId="0" applyFont="1" applyBorder="1" applyAlignment="1" applyProtection="1">
      <alignment horizontal="left"/>
    </xf>
    <xf numFmtId="0" fontId="4" fillId="0" borderId="61" xfId="0" applyFont="1" applyBorder="1" applyProtection="1"/>
    <xf numFmtId="0" fontId="4" fillId="0" borderId="93" xfId="0" applyFont="1" applyBorder="1" applyAlignment="1" applyProtection="1">
      <alignment horizontal="centerContinuous"/>
    </xf>
    <xf numFmtId="0" fontId="0" fillId="0" borderId="58" xfId="0" applyBorder="1" applyProtection="1"/>
    <xf numFmtId="0" fontId="4" fillId="0" borderId="51" xfId="0" applyFont="1" applyBorder="1" applyAlignment="1" applyProtection="1">
      <alignment horizontal="centerContinuous"/>
    </xf>
    <xf numFmtId="0" fontId="4" fillId="0" borderId="58" xfId="0" applyFont="1" applyBorder="1" applyAlignment="1" applyProtection="1">
      <alignment horizontal="centerContinuous"/>
    </xf>
    <xf numFmtId="0" fontId="0" fillId="0" borderId="87" xfId="0" applyBorder="1" applyProtection="1"/>
    <xf numFmtId="0" fontId="4" fillId="0" borderId="69" xfId="0" applyFont="1" applyBorder="1" applyAlignment="1" applyProtection="1">
      <alignment horizontal="left"/>
    </xf>
    <xf numFmtId="0" fontId="4" fillId="0" borderId="62" xfId="0" applyFont="1" applyBorder="1" applyAlignment="1" applyProtection="1">
      <alignment horizontal="center"/>
    </xf>
    <xf numFmtId="0" fontId="0" fillId="0" borderId="61" xfId="0" applyBorder="1" applyAlignment="1" applyProtection="1">
      <alignment horizontal="center"/>
    </xf>
    <xf numFmtId="0" fontId="4" fillId="0" borderId="61" xfId="0" applyFont="1" applyBorder="1" applyAlignment="1" applyProtection="1">
      <alignment horizontal="right"/>
    </xf>
    <xf numFmtId="0" fontId="0" fillId="0" borderId="69" xfId="0" applyBorder="1" applyProtection="1"/>
    <xf numFmtId="0" fontId="4" fillId="0" borderId="70" xfId="0" applyFont="1" applyBorder="1" applyAlignment="1" applyProtection="1">
      <alignment horizontal="right"/>
    </xf>
    <xf numFmtId="0" fontId="4" fillId="0" borderId="68" xfId="0" applyFont="1" applyBorder="1" applyAlignment="1" applyProtection="1">
      <alignment horizontal="right"/>
    </xf>
    <xf numFmtId="0" fontId="5" fillId="0" borderId="87" xfId="0" applyFont="1" applyBorder="1" applyProtection="1"/>
    <xf numFmtId="0" fontId="5" fillId="0" borderId="90" xfId="0" applyFont="1" applyBorder="1" applyProtection="1"/>
    <xf numFmtId="0" fontId="0" fillId="0" borderId="87" xfId="0" applyBorder="1" applyAlignment="1" applyProtection="1">
      <alignment horizontal="center"/>
    </xf>
    <xf numFmtId="0" fontId="0" fillId="0" borderId="93" xfId="0" applyBorder="1" applyProtection="1"/>
    <xf numFmtId="0" fontId="0" fillId="0" borderId="94" xfId="0" applyBorder="1" applyProtection="1"/>
    <xf numFmtId="0" fontId="0" fillId="0" borderId="68" xfId="0" applyBorder="1" applyAlignment="1" applyProtection="1">
      <alignment horizontal="center"/>
    </xf>
    <xf numFmtId="0" fontId="0" fillId="0" borderId="51" xfId="0" applyBorder="1" applyAlignment="1" applyProtection="1">
      <alignment horizontal="center"/>
    </xf>
    <xf numFmtId="0" fontId="0" fillId="0" borderId="58" xfId="0" applyBorder="1" applyAlignment="1" applyProtection="1">
      <alignment horizontal="centerContinuous"/>
    </xf>
    <xf numFmtId="0" fontId="0" fillId="0" borderId="58" xfId="0" applyBorder="1" applyAlignment="1" applyProtection="1">
      <alignment horizontal="center"/>
    </xf>
    <xf numFmtId="0" fontId="5" fillId="0" borderId="34" xfId="0" applyFont="1" applyBorder="1" applyAlignment="1" applyProtection="1">
      <alignment horizontal="center"/>
    </xf>
    <xf numFmtId="0" fontId="0" fillId="0" borderId="34" xfId="0" applyBorder="1" applyAlignment="1" applyProtection="1">
      <alignment horizontal="center"/>
    </xf>
    <xf numFmtId="0" fontId="0" fillId="0" borderId="70" xfId="0" applyBorder="1" applyAlignment="1" applyProtection="1">
      <alignment horizontal="center"/>
    </xf>
    <xf numFmtId="0" fontId="4" fillId="0" borderId="64" xfId="0" applyFont="1" applyBorder="1" applyProtection="1"/>
    <xf numFmtId="0" fontId="4" fillId="0" borderId="64" xfId="0" applyFont="1" applyBorder="1" applyAlignment="1" applyProtection="1">
      <alignment horizontal="right"/>
    </xf>
    <xf numFmtId="0" fontId="4" fillId="0" borderId="65" xfId="0" applyFont="1" applyBorder="1" applyAlignment="1" applyProtection="1">
      <alignment horizontal="right"/>
    </xf>
    <xf numFmtId="0" fontId="7" fillId="0" borderId="94" xfId="0" applyFont="1" applyBorder="1" applyAlignment="1" applyProtection="1">
      <alignment horizontal="centerContinuous"/>
    </xf>
    <xf numFmtId="0" fontId="4" fillId="0" borderId="61" xfId="0" applyFont="1" applyBorder="1" applyAlignment="1" applyProtection="1">
      <alignment horizontal="left"/>
    </xf>
    <xf numFmtId="0" fontId="0" fillId="0" borderId="62" xfId="0" applyBorder="1" applyProtection="1"/>
    <xf numFmtId="0" fontId="9" fillId="0" borderId="93" xfId="0" applyFont="1" applyBorder="1" applyAlignment="1" applyProtection="1">
      <alignment horizontal="centerContinuous"/>
    </xf>
    <xf numFmtId="0" fontId="7" fillId="0" borderId="94" xfId="0" applyFont="1" applyBorder="1" applyProtection="1"/>
    <xf numFmtId="0" fontId="9" fillId="0" borderId="51" xfId="0" applyFont="1" applyBorder="1" applyAlignment="1" applyProtection="1">
      <alignment horizontal="centerContinuous"/>
    </xf>
    <xf numFmtId="0" fontId="0" fillId="0" borderId="69" xfId="0" applyBorder="1" applyAlignment="1" applyProtection="1">
      <alignment horizontal="center"/>
    </xf>
    <xf numFmtId="0" fontId="13" fillId="0" borderId="0" xfId="2" applyAlignment="1">
      <alignment textRotation="180"/>
    </xf>
    <xf numFmtId="0" fontId="13" fillId="0" borderId="0" xfId="2"/>
    <xf numFmtId="0" fontId="13" fillId="0" borderId="61" xfId="0" applyFont="1" applyBorder="1" applyProtection="1"/>
    <xf numFmtId="0" fontId="13" fillId="0" borderId="51" xfId="0" applyFont="1" applyBorder="1" applyProtection="1"/>
    <xf numFmtId="0" fontId="13" fillId="0" borderId="0" xfId="0" applyFont="1" applyBorder="1" applyAlignment="1" applyProtection="1">
      <alignment horizontal="center"/>
    </xf>
    <xf numFmtId="0" fontId="0" fillId="0" borderId="51" xfId="0" applyBorder="1" applyAlignment="1" applyProtection="1">
      <alignment horizontal="centerContinuous"/>
    </xf>
    <xf numFmtId="0" fontId="8" fillId="0" borderId="51" xfId="0" applyFont="1" applyBorder="1" applyAlignment="1">
      <alignment horizontal="center"/>
    </xf>
    <xf numFmtId="0" fontId="13" fillId="0" borderId="58" xfId="0" applyFont="1" applyBorder="1" applyAlignment="1" applyProtection="1">
      <alignment horizontal="center"/>
    </xf>
    <xf numFmtId="0" fontId="13" fillId="0" borderId="51" xfId="0" applyFont="1" applyBorder="1" applyAlignment="1">
      <alignment horizontal="left" indent="4"/>
    </xf>
    <xf numFmtId="0" fontId="4" fillId="0" borderId="62" xfId="0" applyFont="1" applyBorder="1" applyAlignment="1">
      <alignment horizontal="centerContinuous"/>
    </xf>
    <xf numFmtId="0" fontId="5" fillId="0" borderId="87" xfId="0" applyFont="1" applyBorder="1"/>
    <xf numFmtId="0" fontId="5" fillId="0" borderId="81" xfId="0" applyFont="1" applyBorder="1" applyAlignment="1">
      <alignment horizontal="center"/>
    </xf>
    <xf numFmtId="0" fontId="5" fillId="0" borderId="101" xfId="0" applyFont="1" applyBorder="1" applyAlignment="1">
      <alignment horizontal="center"/>
    </xf>
    <xf numFmtId="0" fontId="13" fillId="0" borderId="63" xfId="0" applyFont="1" applyBorder="1" applyProtection="1"/>
    <xf numFmtId="0" fontId="13" fillId="0" borderId="64" xfId="0" applyFont="1" applyBorder="1" applyProtection="1"/>
    <xf numFmtId="0" fontId="13" fillId="0" borderId="64" xfId="0" applyFont="1" applyBorder="1" applyAlignment="1" applyProtection="1">
      <alignment horizontal="center"/>
    </xf>
    <xf numFmtId="0" fontId="13" fillId="0" borderId="65" xfId="0" applyFont="1" applyBorder="1"/>
    <xf numFmtId="0" fontId="4" fillId="0" borderId="62" xfId="0" applyFont="1" applyBorder="1" applyProtection="1"/>
    <xf numFmtId="0" fontId="4" fillId="0" borderId="61" xfId="0" applyFont="1" applyBorder="1" applyAlignment="1">
      <alignment horizontal="center"/>
    </xf>
    <xf numFmtId="0" fontId="4" fillId="0" borderId="61" xfId="0" applyFont="1" applyBorder="1" applyAlignment="1">
      <alignment horizontal="left"/>
    </xf>
    <xf numFmtId="0" fontId="0" fillId="0" borderId="94" xfId="0" applyBorder="1" applyAlignment="1">
      <alignment horizontal="centerContinuous"/>
    </xf>
    <xf numFmtId="0" fontId="0" fillId="0" borderId="0" xfId="0" applyBorder="1" applyAlignment="1">
      <alignment horizontal="centerContinuous"/>
    </xf>
    <xf numFmtId="0" fontId="0" fillId="0" borderId="58" xfId="0" applyBorder="1" applyAlignment="1">
      <alignment horizontal="centerContinuous"/>
    </xf>
    <xf numFmtId="0" fontId="4" fillId="0" borderId="68" xfId="0" applyFont="1" applyBorder="1" applyProtection="1"/>
    <xf numFmtId="0" fontId="4" fillId="0" borderId="69" xfId="0" applyFont="1" applyBorder="1" applyProtection="1"/>
    <xf numFmtId="0" fontId="4" fillId="0" borderId="61" xfId="0" applyFont="1" applyBorder="1"/>
    <xf numFmtId="0" fontId="9" fillId="0" borderId="0" xfId="0" applyFont="1" applyBorder="1" applyAlignment="1">
      <alignment horizontal="centerContinuous"/>
    </xf>
    <xf numFmtId="0" fontId="9" fillId="0" borderId="0" xfId="0" applyFont="1" applyBorder="1"/>
    <xf numFmtId="0" fontId="12" fillId="0" borderId="0" xfId="0" applyFont="1" applyBorder="1" applyAlignment="1">
      <alignment horizontal="centerContinuous"/>
    </xf>
    <xf numFmtId="0" fontId="13" fillId="0" borderId="34" xfId="0" applyFont="1" applyBorder="1"/>
    <xf numFmtId="0" fontId="4" fillId="0" borderId="61" xfId="0" applyFont="1" applyBorder="1" applyAlignment="1">
      <alignment horizontal="right"/>
    </xf>
    <xf numFmtId="0" fontId="12" fillId="0" borderId="0" xfId="0" applyFont="1" applyBorder="1"/>
    <xf numFmtId="0" fontId="13" fillId="0" borderId="61" xfId="0" applyFont="1" applyBorder="1" applyAlignment="1">
      <alignment horizontal="center"/>
    </xf>
    <xf numFmtId="0" fontId="13" fillId="0" borderId="61" xfId="0" applyFont="1" applyBorder="1" applyAlignment="1">
      <alignment horizontal="left"/>
    </xf>
    <xf numFmtId="0" fontId="14" fillId="0" borderId="0" xfId="0" applyFont="1" applyBorder="1" applyAlignment="1">
      <alignment horizontal="centerContinuous"/>
    </xf>
    <xf numFmtId="0" fontId="4" fillId="0" borderId="68" xfId="0" applyFont="1" applyBorder="1"/>
    <xf numFmtId="0" fontId="13" fillId="0" borderId="69" xfId="0" applyFont="1" applyBorder="1"/>
    <xf numFmtId="0" fontId="4" fillId="0" borderId="93" xfId="0" applyFont="1" applyBorder="1" applyAlignment="1">
      <alignment horizontal="centerContinuous"/>
    </xf>
    <xf numFmtId="0" fontId="5" fillId="0" borderId="90" xfId="0" applyFont="1" applyBorder="1"/>
    <xf numFmtId="0" fontId="5" fillId="0" borderId="82" xfId="0" applyFont="1" applyBorder="1" applyAlignment="1">
      <alignment horizontal="center"/>
    </xf>
    <xf numFmtId="0" fontId="4" fillId="0" borderId="94" xfId="0" applyFont="1" applyBorder="1" applyAlignment="1" applyProtection="1">
      <alignment horizontal="centerContinuous"/>
    </xf>
    <xf numFmtId="0" fontId="4" fillId="0" borderId="70" xfId="0" applyFont="1" applyBorder="1"/>
    <xf numFmtId="0" fontId="4" fillId="0" borderId="106" xfId="0" applyFont="1" applyBorder="1" applyAlignment="1">
      <alignment horizontal="centerContinuous"/>
    </xf>
    <xf numFmtId="0" fontId="4" fillId="0" borderId="61" xfId="0" applyFont="1" applyBorder="1" applyAlignment="1">
      <alignment horizontal="centerContinuous"/>
    </xf>
    <xf numFmtId="0" fontId="5" fillId="0" borderId="108" xfId="0" applyFont="1" applyBorder="1"/>
    <xf numFmtId="0" fontId="5" fillId="0" borderId="51" xfId="0" applyFont="1" applyBorder="1" applyAlignment="1">
      <alignment vertical="top" textRotation="180"/>
    </xf>
    <xf numFmtId="0" fontId="5" fillId="0" borderId="51" xfId="0" applyFont="1" applyBorder="1" applyAlignment="1">
      <alignment vertical="justify" textRotation="180"/>
    </xf>
    <xf numFmtId="0" fontId="13" fillId="0" borderId="93" xfId="0" applyFont="1" applyBorder="1" applyAlignment="1" applyProtection="1">
      <alignment horizontal="centerContinuous"/>
    </xf>
    <xf numFmtId="0" fontId="13" fillId="0" borderId="94" xfId="0" applyFont="1" applyBorder="1" applyAlignment="1" applyProtection="1">
      <alignment horizontal="centerContinuous"/>
    </xf>
    <xf numFmtId="0" fontId="13" fillId="0" borderId="87" xfId="0" applyFont="1" applyBorder="1" applyAlignment="1" applyProtection="1">
      <alignment horizontal="center"/>
    </xf>
    <xf numFmtId="0" fontId="13" fillId="0" borderId="90" xfId="0" applyFont="1" applyBorder="1" applyProtection="1"/>
    <xf numFmtId="0" fontId="13" fillId="0" borderId="69" xfId="0" applyFont="1" applyBorder="1" applyAlignment="1" applyProtection="1">
      <alignment horizontal="center"/>
    </xf>
    <xf numFmtId="0" fontId="13" fillId="0" borderId="34" xfId="0" applyFont="1" applyBorder="1" applyProtection="1"/>
    <xf numFmtId="0" fontId="13" fillId="0" borderId="87" xfId="0" applyFont="1" applyBorder="1" applyProtection="1"/>
    <xf numFmtId="0" fontId="13" fillId="0" borderId="70" xfId="0" applyFont="1" applyBorder="1" applyProtection="1"/>
    <xf numFmtId="0" fontId="5" fillId="0" borderId="58" xfId="0" applyFont="1" applyBorder="1" applyAlignment="1">
      <alignment vertical="top" textRotation="180"/>
    </xf>
    <xf numFmtId="0" fontId="0" fillId="0" borderId="51" xfId="0" applyBorder="1" applyAlignment="1">
      <alignment vertical="top" textRotation="180"/>
    </xf>
    <xf numFmtId="164" fontId="5" fillId="0" borderId="107" xfId="0" applyNumberFormat="1" applyFont="1" applyBorder="1" applyProtection="1"/>
    <xf numFmtId="0" fontId="4" fillId="0" borderId="0" xfId="0" applyFont="1" applyBorder="1" applyAlignment="1">
      <alignment horizontal="centerContinuous"/>
    </xf>
    <xf numFmtId="0" fontId="13" fillId="0" borderId="58" xfId="0" applyFont="1" applyBorder="1" applyAlignment="1">
      <alignment textRotation="180"/>
    </xf>
    <xf numFmtId="0" fontId="13" fillId="0" borderId="70" xfId="0" applyFont="1" applyBorder="1" applyAlignment="1">
      <alignment textRotation="180"/>
    </xf>
    <xf numFmtId="37" fontId="13" fillId="0" borderId="0" xfId="0" applyNumberFormat="1" applyFont="1" applyFill="1" applyBorder="1"/>
    <xf numFmtId="37" fontId="13" fillId="6" borderId="177" xfId="0" applyNumberFormat="1" applyFont="1" applyFill="1" applyBorder="1"/>
    <xf numFmtId="37" fontId="13" fillId="6" borderId="188" xfId="0" applyNumberFormat="1" applyFont="1" applyFill="1" applyBorder="1"/>
    <xf numFmtId="37" fontId="13" fillId="6" borderId="197" xfId="0" applyNumberFormat="1" applyFont="1" applyFill="1" applyBorder="1"/>
    <xf numFmtId="0" fontId="13" fillId="0" borderId="68" xfId="0" applyFont="1" applyBorder="1" applyAlignment="1" applyProtection="1">
      <alignment horizontal="centerContinuous"/>
    </xf>
    <xf numFmtId="0" fontId="13" fillId="0" borderId="58" xfId="0" applyFont="1" applyBorder="1" applyProtection="1"/>
    <xf numFmtId="0" fontId="13" fillId="0" borderId="0" xfId="0" applyFont="1" applyBorder="1" applyProtection="1"/>
    <xf numFmtId="0" fontId="13" fillId="0" borderId="8" xfId="0" applyFont="1" applyBorder="1" applyProtection="1"/>
    <xf numFmtId="0" fontId="13" fillId="0" borderId="5" xfId="0" applyFont="1" applyBorder="1" applyProtection="1"/>
    <xf numFmtId="0" fontId="13" fillId="0" borderId="103" xfId="0" applyFont="1" applyBorder="1" applyProtection="1"/>
    <xf numFmtId="0" fontId="13" fillId="0" borderId="35" xfId="0" applyFont="1" applyBorder="1" applyProtection="1"/>
    <xf numFmtId="0" fontId="13" fillId="0" borderId="111" xfId="0" applyFont="1" applyBorder="1" applyProtection="1"/>
    <xf numFmtId="0" fontId="13" fillId="0" borderId="70" xfId="0" applyFont="1" applyBorder="1"/>
    <xf numFmtId="0" fontId="13" fillId="0" borderId="11" xfId="0" applyFont="1" applyBorder="1" applyProtection="1"/>
    <xf numFmtId="0" fontId="13" fillId="0" borderId="69" xfId="0" applyFont="1" applyBorder="1" applyProtection="1"/>
    <xf numFmtId="0" fontId="4" fillId="0" borderId="65" xfId="2" applyFont="1" applyBorder="1" applyAlignment="1" applyProtection="1">
      <alignment horizontal="centerContinuous"/>
    </xf>
    <xf numFmtId="0" fontId="4" fillId="0" borderId="64" xfId="2" applyFont="1" applyBorder="1" applyAlignment="1" applyProtection="1">
      <alignment horizontal="centerContinuous"/>
    </xf>
    <xf numFmtId="37" fontId="4" fillId="0" borderId="64" xfId="2" applyNumberFormat="1" applyFont="1" applyBorder="1" applyAlignment="1" applyProtection="1">
      <alignment horizontal="centerContinuous"/>
    </xf>
    <xf numFmtId="0" fontId="4" fillId="0" borderId="63" xfId="2" applyFont="1" applyBorder="1" applyAlignment="1" applyProtection="1">
      <alignment horizontal="centerContinuous"/>
    </xf>
    <xf numFmtId="0" fontId="20" fillId="0" borderId="0" xfId="3" applyFont="1"/>
    <xf numFmtId="0" fontId="26" fillId="0" borderId="0" xfId="3" applyFont="1"/>
    <xf numFmtId="0" fontId="20" fillId="0" borderId="34" xfId="3" applyFont="1" applyBorder="1"/>
    <xf numFmtId="0" fontId="20" fillId="0" borderId="0" xfId="3" applyFont="1" applyBorder="1"/>
    <xf numFmtId="0" fontId="20" fillId="0" borderId="0" xfId="3" applyFont="1" applyBorder="1" applyAlignment="1">
      <alignment horizontal="center"/>
    </xf>
    <xf numFmtId="0" fontId="4" fillId="0" borderId="61" xfId="0" applyFont="1" applyBorder="1" applyAlignment="1" applyProtection="1">
      <alignment horizontal="left" indent="12"/>
    </xf>
    <xf numFmtId="0" fontId="13" fillId="0" borderId="61" xfId="0" applyFont="1" applyBorder="1"/>
    <xf numFmtId="0" fontId="4" fillId="0" borderId="63" xfId="0" applyFont="1" applyBorder="1" applyProtection="1"/>
    <xf numFmtId="0" fontId="4" fillId="0" borderId="34" xfId="0" applyFont="1" applyBorder="1" applyProtection="1"/>
    <xf numFmtId="0" fontId="4" fillId="0" borderId="34" xfId="0" applyFont="1" applyBorder="1" applyAlignment="1" applyProtection="1">
      <alignment horizontal="left" indent="2"/>
    </xf>
    <xf numFmtId="0" fontId="0" fillId="0" borderId="0" xfId="0" quotePrefix="1"/>
    <xf numFmtId="37" fontId="5" fillId="0" borderId="90" xfId="0" applyNumberFormat="1" applyFont="1" applyBorder="1" applyAlignment="1" applyProtection="1">
      <alignment horizontal="center"/>
    </xf>
    <xf numFmtId="37" fontId="5" fillId="0" borderId="34" xfId="0" applyNumberFormat="1" applyFont="1" applyBorder="1" applyAlignment="1" applyProtection="1">
      <alignment horizontal="center"/>
    </xf>
    <xf numFmtId="0" fontId="18" fillId="0" borderId="0" xfId="0" applyFont="1" applyFill="1" applyBorder="1" applyAlignment="1">
      <alignment horizontal="right" vertical="top"/>
    </xf>
    <xf numFmtId="3" fontId="13" fillId="0" borderId="0" xfId="2" applyNumberFormat="1"/>
    <xf numFmtId="0" fontId="31" fillId="0" borderId="0" xfId="7" applyAlignment="1">
      <alignment horizontal="center"/>
    </xf>
    <xf numFmtId="0" fontId="33" fillId="0" borderId="0" xfId="8" applyFont="1"/>
    <xf numFmtId="170" fontId="33" fillId="0" borderId="0" xfId="8" applyNumberFormat="1" applyFont="1"/>
    <xf numFmtId="0" fontId="33" fillId="0" borderId="0" xfId="8" applyFont="1" applyAlignment="1">
      <alignment horizontal="center"/>
    </xf>
    <xf numFmtId="0" fontId="34" fillId="0" borderId="0" xfId="0" applyFont="1" applyAlignment="1">
      <alignment horizontal="left" vertical="center" indent="5"/>
    </xf>
    <xf numFmtId="0" fontId="33" fillId="0" borderId="0" xfId="9" applyFont="1" applyAlignment="1">
      <alignment horizontal="center"/>
    </xf>
    <xf numFmtId="170" fontId="33" fillId="0" borderId="0" xfId="9" applyNumberFormat="1" applyFont="1" applyAlignment="1">
      <alignment horizontal="center"/>
    </xf>
    <xf numFmtId="0" fontId="23" fillId="0" borderId="0" xfId="5" applyFont="1" applyAlignment="1" applyProtection="1">
      <alignment vertical="center"/>
      <protection locked="0"/>
    </xf>
    <xf numFmtId="0" fontId="30" fillId="0" borderId="0" xfId="5" applyProtection="1">
      <protection locked="0"/>
    </xf>
    <xf numFmtId="0" fontId="31" fillId="0" borderId="0" xfId="7"/>
    <xf numFmtId="0" fontId="34" fillId="0" borderId="0" xfId="0" applyFont="1" applyAlignment="1">
      <alignment horizontal="center"/>
    </xf>
    <xf numFmtId="3" fontId="31" fillId="0" borderId="0" xfId="7" applyNumberFormat="1"/>
    <xf numFmtId="0" fontId="34" fillId="0" borderId="0" xfId="0" applyFont="1" applyAlignment="1">
      <alignment horizontal="center" wrapText="1"/>
    </xf>
    <xf numFmtId="167" fontId="10" fillId="0" borderId="130" xfId="1" applyNumberFormat="1" applyFont="1" applyBorder="1"/>
    <xf numFmtId="37" fontId="10" fillId="0" borderId="59" xfId="2" applyNumberFormat="1" applyFont="1" applyBorder="1"/>
    <xf numFmtId="167" fontId="10" fillId="0" borderId="74" xfId="1" applyNumberFormat="1" applyFont="1" applyBorder="1"/>
    <xf numFmtId="0" fontId="10" fillId="0" borderId="36" xfId="2" applyFont="1" applyBorder="1"/>
    <xf numFmtId="0" fontId="10" fillId="0" borderId="37" xfId="2" applyFont="1" applyBorder="1" applyAlignment="1">
      <alignment horizontal="center"/>
    </xf>
    <xf numFmtId="167" fontId="10" fillId="0" borderId="78" xfId="1" applyNumberFormat="1" applyFont="1" applyBorder="1"/>
    <xf numFmtId="0" fontId="5" fillId="0" borderId="51" xfId="0" applyFont="1" applyBorder="1" applyAlignment="1">
      <alignment horizontal="centerContinuous"/>
    </xf>
    <xf numFmtId="37" fontId="13" fillId="0" borderId="0" xfId="0" applyNumberFormat="1" applyFont="1"/>
    <xf numFmtId="37" fontId="13" fillId="0" borderId="58" xfId="0" applyNumberFormat="1" applyFont="1" applyBorder="1" applyAlignment="1">
      <alignment horizontal="center"/>
    </xf>
    <xf numFmtId="37" fontId="13" fillId="0" borderId="58" xfId="0" applyNumberFormat="1" applyFont="1" applyBorder="1"/>
    <xf numFmtId="37" fontId="13" fillId="0" borderId="51" xfId="0" applyNumberFormat="1" applyFont="1" applyBorder="1"/>
    <xf numFmtId="37" fontId="13" fillId="0" borderId="159" xfId="0" applyNumberFormat="1" applyFont="1" applyBorder="1" applyAlignment="1">
      <alignment horizontal="centerContinuous"/>
    </xf>
    <xf numFmtId="37" fontId="13" fillId="0" borderId="160" xfId="0" applyNumberFormat="1" applyFont="1" applyBorder="1" applyAlignment="1">
      <alignment horizontal="centerContinuous"/>
    </xf>
    <xf numFmtId="37" fontId="13" fillId="0" borderId="161" xfId="0" applyNumberFormat="1" applyFont="1" applyBorder="1" applyAlignment="1">
      <alignment horizontal="center"/>
    </xf>
    <xf numFmtId="37" fontId="13" fillId="0" borderId="161" xfId="0" applyNumberFormat="1" applyFont="1" applyBorder="1" applyAlignment="1">
      <alignment horizontal="centerContinuous"/>
    </xf>
    <xf numFmtId="37" fontId="13" fillId="0" borderId="169" xfId="0" applyNumberFormat="1" applyFont="1" applyBorder="1" applyAlignment="1">
      <alignment horizontal="center"/>
    </xf>
    <xf numFmtId="37" fontId="13" fillId="0" borderId="170" xfId="0" applyNumberFormat="1" applyFont="1" applyBorder="1"/>
    <xf numFmtId="166" fontId="13" fillId="0" borderId="180" xfId="0" applyNumberFormat="1" applyFont="1" applyBorder="1"/>
    <xf numFmtId="166" fontId="13" fillId="0" borderId="181" xfId="0" applyNumberFormat="1" applyFont="1" applyBorder="1"/>
    <xf numFmtId="37" fontId="13" fillId="0" borderId="114" xfId="0" applyNumberFormat="1" applyFont="1" applyBorder="1"/>
    <xf numFmtId="37" fontId="13" fillId="0" borderId="177" xfId="0" applyNumberFormat="1" applyFont="1" applyBorder="1"/>
    <xf numFmtId="37" fontId="13" fillId="0" borderId="182" xfId="0" applyNumberFormat="1" applyFont="1" applyBorder="1"/>
    <xf numFmtId="37" fontId="13" fillId="0" borderId="183" xfId="0" applyNumberFormat="1" applyFont="1" applyBorder="1"/>
    <xf numFmtId="167" fontId="13" fillId="0" borderId="183" xfId="1" applyNumberFormat="1" applyFont="1" applyBorder="1"/>
    <xf numFmtId="166" fontId="13" fillId="0" borderId="184" xfId="0" applyNumberFormat="1" applyFont="1" applyBorder="1"/>
    <xf numFmtId="166" fontId="13" fillId="0" borderId="176" xfId="0" applyNumberFormat="1" applyFont="1" applyBorder="1"/>
    <xf numFmtId="37" fontId="13" fillId="0" borderId="116" xfId="0" applyNumberFormat="1" applyFont="1" applyBorder="1"/>
    <xf numFmtId="37" fontId="13" fillId="0" borderId="185" xfId="0" applyNumberFormat="1" applyFont="1" applyBorder="1"/>
    <xf numFmtId="37" fontId="13" fillId="0" borderId="176" xfId="0" applyNumberFormat="1" applyFont="1" applyBorder="1"/>
    <xf numFmtId="167" fontId="13" fillId="0" borderId="176" xfId="1" applyNumberFormat="1" applyFont="1" applyBorder="1"/>
    <xf numFmtId="49" fontId="13" fillId="0" borderId="186" xfId="0" applyNumberFormat="1" applyFont="1" applyBorder="1" applyAlignment="1">
      <alignment horizontal="center"/>
    </xf>
    <xf numFmtId="37" fontId="13" fillId="0" borderId="187" xfId="0" applyNumberFormat="1" applyFont="1" applyBorder="1"/>
    <xf numFmtId="167" fontId="13" fillId="0" borderId="189" xfId="1" applyNumberFormat="1" applyFont="1" applyBorder="1"/>
    <xf numFmtId="167" fontId="13" fillId="0" borderId="172" xfId="1" applyNumberFormat="1" applyFont="1" applyBorder="1"/>
    <xf numFmtId="167" fontId="13" fillId="0" borderId="118" xfId="1" applyNumberFormat="1" applyFont="1" applyBorder="1"/>
    <xf numFmtId="49" fontId="13" fillId="0" borderId="70" xfId="0" applyNumberFormat="1" applyFont="1" applyBorder="1" applyAlignment="1">
      <alignment horizontal="center"/>
    </xf>
    <xf numFmtId="43" fontId="13" fillId="0" borderId="190" xfId="1" applyFont="1" applyBorder="1"/>
    <xf numFmtId="43" fontId="13" fillId="0" borderId="191" xfId="1" applyFont="1" applyBorder="1"/>
    <xf numFmtId="43" fontId="13" fillId="0" borderId="192" xfId="1" applyFont="1" applyBorder="1" applyAlignment="1">
      <alignment horizontal="center"/>
    </xf>
    <xf numFmtId="49" fontId="13" fillId="0" borderId="169" xfId="0" applyNumberFormat="1" applyFont="1" applyBorder="1" applyAlignment="1">
      <alignment horizontal="center"/>
    </xf>
    <xf numFmtId="167" fontId="13" fillId="0" borderId="184" xfId="1" applyNumberFormat="1" applyFont="1" applyBorder="1"/>
    <xf numFmtId="167" fontId="13" fillId="0" borderId="116" xfId="1" applyNumberFormat="1" applyFont="1" applyBorder="1"/>
    <xf numFmtId="43" fontId="13" fillId="0" borderId="185" xfId="1" applyFont="1" applyBorder="1"/>
    <xf numFmtId="43" fontId="13" fillId="0" borderId="176" xfId="1" applyFont="1" applyBorder="1"/>
    <xf numFmtId="43" fontId="13" fillId="0" borderId="116" xfId="1" applyFont="1" applyBorder="1"/>
    <xf numFmtId="49" fontId="13" fillId="0" borderId="58" xfId="0" applyNumberFormat="1" applyFont="1" applyBorder="1" applyAlignment="1">
      <alignment horizontal="center"/>
    </xf>
    <xf numFmtId="43" fontId="13" fillId="0" borderId="185" xfId="1" applyFont="1" applyBorder="1" applyAlignment="1">
      <alignment horizontal="left"/>
    </xf>
    <xf numFmtId="43" fontId="13" fillId="0" borderId="176" xfId="1" applyFont="1" applyBorder="1" applyAlignment="1">
      <alignment horizontal="left"/>
    </xf>
    <xf numFmtId="167" fontId="13" fillId="0" borderId="172" xfId="1" applyNumberFormat="1" applyFont="1" applyBorder="1" applyAlignment="1">
      <alignment horizontal="left"/>
    </xf>
    <xf numFmtId="167" fontId="13" fillId="0" borderId="176" xfId="1" applyNumberFormat="1" applyFont="1" applyBorder="1" applyAlignment="1">
      <alignment horizontal="left"/>
    </xf>
    <xf numFmtId="43" fontId="13" fillId="0" borderId="172" xfId="1" applyFont="1" applyBorder="1"/>
    <xf numFmtId="49" fontId="13" fillId="0" borderId="119" xfId="0" applyNumberFormat="1" applyFont="1" applyBorder="1" applyAlignment="1">
      <alignment horizontal="center"/>
    </xf>
    <xf numFmtId="41" fontId="13" fillId="0" borderId="193" xfId="1" applyNumberFormat="1" applyFont="1" applyBorder="1"/>
    <xf numFmtId="167" fontId="13" fillId="0" borderId="194" xfId="1" applyNumberFormat="1" applyFont="1" applyBorder="1"/>
    <xf numFmtId="167" fontId="13" fillId="0" borderId="195" xfId="1" applyNumberFormat="1" applyFont="1" applyBorder="1"/>
    <xf numFmtId="49" fontId="13" fillId="0" borderId="196" xfId="0" applyNumberFormat="1" applyFont="1" applyBorder="1" applyAlignment="1">
      <alignment horizontal="center"/>
    </xf>
    <xf numFmtId="43" fontId="13" fillId="0" borderId="193" xfId="1" applyFont="1" applyBorder="1"/>
    <xf numFmtId="43" fontId="13" fillId="0" borderId="118" xfId="1" applyFont="1" applyBorder="1"/>
    <xf numFmtId="49" fontId="13" fillId="0" borderId="198" xfId="0" applyNumberFormat="1" applyFont="1" applyBorder="1" applyAlignment="1">
      <alignment horizontal="center"/>
    </xf>
    <xf numFmtId="41" fontId="13" fillId="0" borderId="201" xfId="1" applyNumberFormat="1" applyFont="1" applyBorder="1" applyAlignment="1">
      <alignment horizontal="center"/>
    </xf>
    <xf numFmtId="49" fontId="13" fillId="0" borderId="72" xfId="0" applyNumberFormat="1" applyFont="1" applyBorder="1" applyAlignment="1">
      <alignment horizontal="center"/>
    </xf>
    <xf numFmtId="43" fontId="13" fillId="0" borderId="201" xfId="1" applyFont="1" applyBorder="1" applyAlignment="1">
      <alignment horizontal="center"/>
    </xf>
    <xf numFmtId="43" fontId="13" fillId="0" borderId="173" xfId="1" applyFont="1" applyBorder="1"/>
    <xf numFmtId="43" fontId="13" fillId="0" borderId="202" xfId="1" applyFont="1" applyBorder="1"/>
    <xf numFmtId="167" fontId="13" fillId="0" borderId="203" xfId="1" applyNumberFormat="1" applyFont="1" applyBorder="1"/>
    <xf numFmtId="167" fontId="13" fillId="0" borderId="204" xfId="1" applyNumberFormat="1" applyFont="1" applyBorder="1"/>
    <xf numFmtId="43" fontId="13" fillId="0" borderId="205" xfId="1" applyFont="1" applyBorder="1"/>
    <xf numFmtId="43" fontId="13" fillId="0" borderId="206" xfId="1" applyFont="1" applyBorder="1"/>
    <xf numFmtId="43" fontId="13" fillId="0" borderId="123" xfId="1" applyFont="1" applyBorder="1"/>
    <xf numFmtId="37" fontId="13" fillId="0" borderId="34" xfId="0" applyNumberFormat="1" applyFont="1" applyBorder="1"/>
    <xf numFmtId="37" fontId="13" fillId="0" borderId="69" xfId="0" applyNumberFormat="1" applyFont="1" applyBorder="1"/>
    <xf numFmtId="37" fontId="13" fillId="0" borderId="0" xfId="0" applyNumberFormat="1" applyFont="1" applyAlignment="1">
      <alignment horizontal="center"/>
    </xf>
    <xf numFmtId="37" fontId="4" fillId="0" borderId="61" xfId="0" applyNumberFormat="1" applyFont="1" applyBorder="1" applyAlignment="1">
      <alignment horizontal="left"/>
    </xf>
    <xf numFmtId="37" fontId="4" fillId="0" borderId="61" xfId="0" applyNumberFormat="1" applyFont="1" applyBorder="1"/>
    <xf numFmtId="37" fontId="13" fillId="0" borderId="61" xfId="0" applyNumberFormat="1" applyFont="1" applyBorder="1"/>
    <xf numFmtId="37" fontId="13" fillId="0" borderId="162" xfId="0" applyNumberFormat="1" applyFont="1" applyBorder="1"/>
    <xf numFmtId="37" fontId="13" fillId="0" borderId="163" xfId="0" applyNumberFormat="1" applyFont="1" applyBorder="1"/>
    <xf numFmtId="37" fontId="13" fillId="0" borderId="168" xfId="0" applyNumberFormat="1" applyFont="1" applyBorder="1"/>
    <xf numFmtId="37" fontId="13" fillId="0" borderId="169" xfId="0" applyNumberFormat="1" applyFont="1" applyBorder="1"/>
    <xf numFmtId="37" fontId="13" fillId="0" borderId="174" xfId="0" applyNumberFormat="1" applyFont="1" applyBorder="1"/>
    <xf numFmtId="37" fontId="13" fillId="0" borderId="179" xfId="0" applyNumberFormat="1" applyFont="1" applyBorder="1"/>
    <xf numFmtId="37" fontId="13" fillId="0" borderId="162" xfId="0" applyNumberFormat="1" applyFont="1" applyBorder="1" applyAlignment="1">
      <alignment horizontal="center" vertical="center"/>
    </xf>
    <xf numFmtId="37" fontId="13" fillId="0" borderId="181" xfId="0" applyNumberFormat="1" applyFont="1" applyBorder="1"/>
    <xf numFmtId="37" fontId="13" fillId="0" borderId="210" xfId="0" applyNumberFormat="1" applyFont="1" applyBorder="1"/>
    <xf numFmtId="37" fontId="13" fillId="0" borderId="180" xfId="0" applyNumberFormat="1" applyFont="1" applyBorder="1"/>
    <xf numFmtId="37" fontId="13" fillId="0" borderId="211" xfId="0" applyNumberFormat="1" applyFont="1" applyBorder="1"/>
    <xf numFmtId="37" fontId="13" fillId="0" borderId="169" xfId="0" applyNumberFormat="1" applyFont="1" applyBorder="1" applyAlignment="1">
      <alignment horizontal="center" vertical="center"/>
    </xf>
    <xf numFmtId="43" fontId="13" fillId="0" borderId="184" xfId="1" applyFont="1" applyBorder="1" applyAlignment="1">
      <alignment horizontal="center"/>
    </xf>
    <xf numFmtId="43" fontId="13" fillId="0" borderId="176" xfId="1" applyFont="1" applyBorder="1" applyAlignment="1">
      <alignment horizontal="center"/>
    </xf>
    <xf numFmtId="43" fontId="13" fillId="0" borderId="212" xfId="1" applyFont="1" applyBorder="1" applyAlignment="1">
      <alignment horizontal="center"/>
    </xf>
    <xf numFmtId="49" fontId="13" fillId="0" borderId="186" xfId="0" applyNumberFormat="1" applyFont="1" applyBorder="1" applyAlignment="1">
      <alignment horizontal="center" vertical="center"/>
    </xf>
    <xf numFmtId="43" fontId="13" fillId="0" borderId="189" xfId="1" applyFont="1" applyBorder="1"/>
    <xf numFmtId="43" fontId="13" fillId="0" borderId="187" xfId="1" applyFont="1" applyBorder="1" applyAlignment="1">
      <alignment horizontal="center"/>
    </xf>
    <xf numFmtId="43" fontId="13" fillId="0" borderId="213" xfId="1" applyFont="1" applyBorder="1" applyAlignment="1">
      <alignment horizontal="center"/>
    </xf>
    <xf numFmtId="43" fontId="13" fillId="0" borderId="214" xfId="1" applyFont="1" applyBorder="1" applyAlignment="1">
      <alignment horizontal="center"/>
    </xf>
    <xf numFmtId="43" fontId="13" fillId="0" borderId="191" xfId="1" applyFont="1" applyBorder="1" applyAlignment="1">
      <alignment horizontal="center"/>
    </xf>
    <xf numFmtId="43" fontId="13" fillId="0" borderId="215" xfId="1" applyFont="1" applyBorder="1" applyAlignment="1">
      <alignment horizontal="center"/>
    </xf>
    <xf numFmtId="49" fontId="13" fillId="0" borderId="169" xfId="0" applyNumberFormat="1" applyFont="1" applyBorder="1" applyAlignment="1">
      <alignment horizontal="center" vertical="center"/>
    </xf>
    <xf numFmtId="43" fontId="13" fillId="0" borderId="212" xfId="1" applyFont="1" applyBorder="1"/>
    <xf numFmtId="49" fontId="13" fillId="0" borderId="174" xfId="0" applyNumberFormat="1" applyFont="1" applyBorder="1" applyAlignment="1">
      <alignment horizontal="center"/>
    </xf>
    <xf numFmtId="43" fontId="13" fillId="0" borderId="184" xfId="1" applyFont="1" applyBorder="1"/>
    <xf numFmtId="43" fontId="13" fillId="0" borderId="172" xfId="1" applyFont="1" applyBorder="1" applyAlignment="1">
      <alignment horizontal="center"/>
    </xf>
    <xf numFmtId="43" fontId="13" fillId="0" borderId="216" xfId="1" applyFont="1" applyBorder="1" applyAlignment="1">
      <alignment horizontal="center"/>
    </xf>
    <xf numFmtId="43" fontId="13" fillId="0" borderId="189" xfId="1" applyFont="1" applyBorder="1" applyAlignment="1">
      <alignment horizontal="center"/>
    </xf>
    <xf numFmtId="43" fontId="13" fillId="0" borderId="217" xfId="1" applyFont="1" applyBorder="1" applyAlignment="1">
      <alignment horizontal="center"/>
    </xf>
    <xf numFmtId="43" fontId="13" fillId="0" borderId="218" xfId="1" applyFont="1" applyBorder="1" applyAlignment="1">
      <alignment horizontal="center"/>
    </xf>
    <xf numFmtId="43" fontId="13" fillId="0" borderId="219" xfId="1" applyFont="1" applyBorder="1" applyAlignment="1">
      <alignment horizontal="center"/>
    </xf>
    <xf numFmtId="43" fontId="13" fillId="0" borderId="220" xfId="1" applyFont="1" applyBorder="1" applyAlignment="1">
      <alignment horizontal="center"/>
    </xf>
    <xf numFmtId="49" fontId="13" fillId="0" borderId="221" xfId="0" applyNumberFormat="1" applyFont="1" applyBorder="1" applyAlignment="1">
      <alignment horizontal="center"/>
    </xf>
    <xf numFmtId="37" fontId="13" fillId="0" borderId="213" xfId="0" applyNumberFormat="1" applyFont="1" applyBorder="1"/>
    <xf numFmtId="43" fontId="13" fillId="0" borderId="222" xfId="1" applyFont="1" applyBorder="1" applyAlignment="1">
      <alignment horizontal="center"/>
    </xf>
    <xf numFmtId="43" fontId="13" fillId="0" borderId="170" xfId="1" applyFont="1" applyBorder="1"/>
    <xf numFmtId="49" fontId="13" fillId="0" borderId="169" xfId="0" applyNumberFormat="1" applyFont="1" applyBorder="1"/>
    <xf numFmtId="43" fontId="13" fillId="0" borderId="177" xfId="1" applyFont="1" applyBorder="1"/>
    <xf numFmtId="49" fontId="13" fillId="0" borderId="174" xfId="0" applyNumberFormat="1" applyFont="1" applyBorder="1"/>
    <xf numFmtId="43" fontId="13" fillId="0" borderId="172" xfId="1" applyFont="1" applyBorder="1" applyAlignment="1">
      <alignment horizontal="right"/>
    </xf>
    <xf numFmtId="49" fontId="13" fillId="0" borderId="223" xfId="0" applyNumberFormat="1" applyFont="1" applyBorder="1" applyAlignment="1">
      <alignment horizontal="center" vertical="center"/>
    </xf>
    <xf numFmtId="37" fontId="13" fillId="0" borderId="160" xfId="0" applyNumberFormat="1" applyFont="1" applyBorder="1"/>
    <xf numFmtId="43" fontId="13" fillId="0" borderId="167" xfId="1" applyFont="1" applyBorder="1"/>
    <xf numFmtId="49" fontId="13" fillId="0" borderId="161" xfId="0" applyNumberFormat="1" applyFont="1" applyBorder="1" applyAlignment="1">
      <alignment horizontal="center"/>
    </xf>
    <xf numFmtId="49" fontId="13" fillId="0" borderId="223" xfId="0" applyNumberFormat="1" applyFont="1" applyBorder="1" applyAlignment="1">
      <alignment horizontal="center"/>
    </xf>
    <xf numFmtId="43" fontId="13" fillId="0" borderId="166" xfId="1" applyFont="1" applyBorder="1"/>
    <xf numFmtId="43" fontId="13" fillId="0" borderId="158" xfId="1" applyFont="1" applyBorder="1"/>
    <xf numFmtId="49" fontId="13" fillId="0" borderId="224" xfId="0" applyNumberFormat="1" applyFont="1" applyBorder="1" applyAlignment="1">
      <alignment horizontal="center"/>
    </xf>
    <xf numFmtId="43" fontId="13" fillId="0" borderId="175" xfId="1" applyFont="1" applyBorder="1"/>
    <xf numFmtId="37" fontId="13" fillId="0" borderId="167" xfId="0" applyNumberFormat="1" applyFont="1" applyBorder="1"/>
    <xf numFmtId="49" fontId="13" fillId="0" borderId="178" xfId="0" applyNumberFormat="1" applyFont="1" applyBorder="1" applyAlignment="1">
      <alignment horizontal="center" vertical="center"/>
    </xf>
    <xf numFmtId="49" fontId="13" fillId="0" borderId="225" xfId="0" applyNumberFormat="1" applyFont="1" applyBorder="1" applyAlignment="1">
      <alignment horizontal="center"/>
    </xf>
    <xf numFmtId="49" fontId="13" fillId="0" borderId="178" xfId="0" applyNumberFormat="1" applyFont="1" applyBorder="1" applyAlignment="1">
      <alignment horizontal="center"/>
    </xf>
    <xf numFmtId="37" fontId="13" fillId="0" borderId="173" xfId="0" applyNumberFormat="1" applyFont="1" applyBorder="1"/>
    <xf numFmtId="49" fontId="13" fillId="0" borderId="179" xfId="0" applyNumberFormat="1" applyFont="1" applyBorder="1" applyAlignment="1">
      <alignment horizontal="center"/>
    </xf>
    <xf numFmtId="37" fontId="4" fillId="0" borderId="51" xfId="0" applyNumberFormat="1" applyFont="1" applyBorder="1" applyAlignment="1">
      <alignment horizontal="centerContinuous"/>
    </xf>
    <xf numFmtId="37" fontId="13" fillId="0" borderId="0" xfId="0" applyNumberFormat="1" applyFont="1" applyAlignment="1">
      <alignment horizontal="centerContinuous"/>
    </xf>
    <xf numFmtId="37" fontId="13" fillId="0" borderId="58" xfId="0" applyNumberFormat="1" applyFont="1" applyBorder="1" applyAlignment="1">
      <alignment horizontal="centerContinuous"/>
    </xf>
    <xf numFmtId="37" fontId="13" fillId="0" borderId="226" xfId="0" applyNumberFormat="1" applyFont="1" applyBorder="1"/>
    <xf numFmtId="37" fontId="13" fillId="0" borderId="225" xfId="0" applyNumberFormat="1" applyFont="1" applyBorder="1"/>
    <xf numFmtId="37" fontId="13" fillId="0" borderId="70" xfId="0" applyNumberFormat="1" applyFont="1" applyBorder="1"/>
    <xf numFmtId="37" fontId="29" fillId="0" borderId="0" xfId="0" applyNumberFormat="1" applyFont="1"/>
    <xf numFmtId="0" fontId="13" fillId="0" borderId="62" xfId="0" applyFont="1" applyBorder="1"/>
    <xf numFmtId="0" fontId="4" fillId="0" borderId="87" xfId="0" applyFont="1" applyBorder="1" applyAlignment="1">
      <alignment horizontal="centerContinuous"/>
    </xf>
    <xf numFmtId="0" fontId="4" fillId="0" borderId="7" xfId="0" applyFont="1" applyBorder="1" applyAlignment="1">
      <alignment horizontal="centerContinuous"/>
    </xf>
    <xf numFmtId="0" fontId="4" fillId="0" borderId="90" xfId="0" applyFont="1" applyBorder="1" applyAlignment="1">
      <alignment horizontal="centerContinuous"/>
    </xf>
    <xf numFmtId="0" fontId="0" fillId="0" borderId="79" xfId="0" applyBorder="1"/>
    <xf numFmtId="0" fontId="0" fillId="0" borderId="9" xfId="0" applyBorder="1"/>
    <xf numFmtId="0" fontId="0" fillId="0" borderId="80" xfId="0" applyBorder="1"/>
    <xf numFmtId="0" fontId="0" fillId="0" borderId="22" xfId="0" applyBorder="1"/>
    <xf numFmtId="0" fontId="5" fillId="0" borderId="102" xfId="0" applyFont="1" applyBorder="1" applyAlignment="1">
      <alignment horizontal="center"/>
    </xf>
    <xf numFmtId="0" fontId="4" fillId="0" borderId="103" xfId="0" applyFont="1" applyBorder="1" applyAlignment="1">
      <alignment horizontal="centerContinuous"/>
    </xf>
    <xf numFmtId="0" fontId="4" fillId="0" borderId="35" xfId="0" applyFont="1" applyBorder="1" applyAlignment="1">
      <alignment horizontal="centerContinuous"/>
    </xf>
    <xf numFmtId="0" fontId="4" fillId="0" borderId="111" xfId="0" applyFont="1" applyBorder="1" applyAlignment="1">
      <alignment horizontal="centerContinuous"/>
    </xf>
    <xf numFmtId="0" fontId="0" fillId="0" borderId="268" xfId="0" applyBorder="1"/>
    <xf numFmtId="0" fontId="32" fillId="0" borderId="143" xfId="58341" applyBorder="1" applyAlignment="1">
      <alignment horizontal="centerContinuous"/>
    </xf>
    <xf numFmtId="0" fontId="32" fillId="0" borderId="116" xfId="58341" applyBorder="1" applyAlignment="1">
      <alignment horizontal="centerContinuous"/>
    </xf>
    <xf numFmtId="0" fontId="32" fillId="0" borderId="146" xfId="58341" applyBorder="1" applyAlignment="1">
      <alignment horizontal="centerContinuous"/>
    </xf>
    <xf numFmtId="217" fontId="32" fillId="0" borderId="147" xfId="58341" applyNumberFormat="1" applyBorder="1" applyAlignment="1">
      <alignment horizontal="centerContinuous"/>
    </xf>
    <xf numFmtId="0" fontId="32" fillId="0" borderId="114" xfId="58341" applyBorder="1" applyAlignment="1">
      <alignment horizontal="centerContinuous"/>
    </xf>
    <xf numFmtId="0" fontId="148" fillId="0" borderId="143" xfId="58341" applyFont="1" applyBorder="1" applyAlignment="1">
      <alignment horizontal="centerContinuous"/>
    </xf>
    <xf numFmtId="0" fontId="32" fillId="0" borderId="144" xfId="58341" applyBorder="1" applyAlignment="1">
      <alignment horizontal="centerContinuous"/>
    </xf>
    <xf numFmtId="217" fontId="32" fillId="0" borderId="145" xfId="58341" applyNumberFormat="1" applyBorder="1" applyAlignment="1">
      <alignment horizontal="centerContinuous"/>
    </xf>
    <xf numFmtId="0" fontId="32" fillId="0" borderId="123" xfId="58341" applyBorder="1" applyAlignment="1">
      <alignment horizontal="centerContinuous"/>
    </xf>
    <xf numFmtId="0" fontId="0" fillId="0" borderId="147" xfId="0" applyBorder="1"/>
    <xf numFmtId="0" fontId="0" fillId="0" borderId="114" xfId="0" applyBorder="1"/>
    <xf numFmtId="0" fontId="0" fillId="0" borderId="143" xfId="0" applyBorder="1"/>
    <xf numFmtId="0" fontId="0" fillId="0" borderId="116" xfId="0" applyBorder="1"/>
    <xf numFmtId="0" fontId="0" fillId="0" borderId="144" xfId="0" applyBorder="1"/>
    <xf numFmtId="0" fontId="0" fillId="0" borderId="145" xfId="0" applyBorder="1"/>
    <xf numFmtId="0" fontId="0" fillId="0" borderId="123" xfId="0" applyBorder="1"/>
    <xf numFmtId="0" fontId="0" fillId="0" borderId="146" xfId="0" applyBorder="1"/>
    <xf numFmtId="0" fontId="23" fillId="0" borderId="0" xfId="0" applyFont="1" applyBorder="1"/>
    <xf numFmtId="0" fontId="23" fillId="0" borderId="143" xfId="0" applyFont="1" applyBorder="1"/>
    <xf numFmtId="0" fontId="23" fillId="0" borderId="116" xfId="0" applyFont="1" applyBorder="1"/>
    <xf numFmtId="217" fontId="32" fillId="0" borderId="0" xfId="58341" applyNumberFormat="1" applyBorder="1" applyAlignment="1">
      <alignment horizontal="centerContinuous"/>
    </xf>
    <xf numFmtId="0" fontId="150" fillId="0" borderId="0" xfId="193" applyFont="1"/>
    <xf numFmtId="0" fontId="5" fillId="0" borderId="268" xfId="0" applyFont="1" applyBorder="1"/>
    <xf numFmtId="0" fontId="4" fillId="0" borderId="268" xfId="0" applyFont="1" applyBorder="1" applyAlignment="1">
      <alignment horizontal="centerContinuous"/>
    </xf>
    <xf numFmtId="0" fontId="0" fillId="0" borderId="0" xfId="0" applyAlignment="1">
      <alignment vertical="center"/>
    </xf>
    <xf numFmtId="0" fontId="23" fillId="0" borderId="0" xfId="0" applyFont="1"/>
    <xf numFmtId="0" fontId="29" fillId="0" borderId="0" xfId="0" applyFont="1"/>
    <xf numFmtId="0" fontId="9" fillId="0" borderId="0" xfId="0" applyFont="1" applyFill="1" applyBorder="1" applyAlignment="1">
      <alignment horizontal="centerContinuous"/>
    </xf>
    <xf numFmtId="0" fontId="9" fillId="0" borderId="0" xfId="0" applyFont="1" applyFill="1" applyBorder="1"/>
    <xf numFmtId="0" fontId="11" fillId="0" borderId="0" xfId="0" applyFont="1" applyFill="1"/>
    <xf numFmtId="0" fontId="13" fillId="0" borderId="0" xfId="0" applyFont="1" applyFill="1"/>
    <xf numFmtId="0" fontId="0" fillId="0" borderId="0" xfId="0" applyFill="1"/>
    <xf numFmtId="0" fontId="24" fillId="0" borderId="51" xfId="0" applyFont="1" applyBorder="1" applyAlignment="1" applyProtection="1">
      <alignment horizontal="centerContinuous"/>
    </xf>
    <xf numFmtId="0" fontId="24" fillId="0" borderId="0" xfId="0" applyFont="1" applyBorder="1" applyAlignment="1" applyProtection="1">
      <alignment horizontal="centerContinuous"/>
    </xf>
    <xf numFmtId="0" fontId="24" fillId="0" borderId="58" xfId="0" applyFont="1" applyBorder="1" applyAlignment="1" applyProtection="1">
      <alignment horizontal="centerContinuous"/>
    </xf>
    <xf numFmtId="0" fontId="23" fillId="0" borderId="0" xfId="0" applyFont="1" applyBorder="1" applyProtection="1"/>
    <xf numFmtId="0" fontId="23" fillId="0" borderId="51" xfId="0" applyFont="1" applyBorder="1" applyProtection="1"/>
    <xf numFmtId="0" fontId="23" fillId="0" borderId="58" xfId="0" applyFont="1" applyBorder="1" applyProtection="1"/>
    <xf numFmtId="0" fontId="23" fillId="0" borderId="87" xfId="0" applyFont="1" applyBorder="1" applyProtection="1"/>
    <xf numFmtId="0" fontId="23" fillId="0" borderId="7" xfId="0" applyFont="1" applyBorder="1" applyProtection="1"/>
    <xf numFmtId="0" fontId="23" fillId="0" borderId="90" xfId="0" applyFont="1" applyBorder="1" applyProtection="1"/>
    <xf numFmtId="0" fontId="23" fillId="0" borderId="93" xfId="0" applyFont="1" applyBorder="1" applyProtection="1"/>
    <xf numFmtId="0" fontId="23" fillId="0" borderId="2" xfId="0" applyFont="1" applyBorder="1" applyProtection="1"/>
    <xf numFmtId="0" fontId="23" fillId="0" borderId="94" xfId="0" applyFont="1" applyBorder="1" applyAlignment="1" applyProtection="1">
      <alignment horizontal="centerContinuous"/>
    </xf>
    <xf numFmtId="0" fontId="23" fillId="0" borderId="10" xfId="0" applyFont="1" applyBorder="1" applyProtection="1"/>
    <xf numFmtId="0" fontId="23" fillId="0" borderId="10" xfId="0" applyFont="1" applyBorder="1" applyAlignment="1" applyProtection="1">
      <alignment horizontal="center"/>
    </xf>
    <xf numFmtId="0" fontId="23" fillId="0" borderId="58" xfId="0" applyFont="1" applyBorder="1" applyAlignment="1" applyProtection="1">
      <alignment horizontal="centerContinuous"/>
    </xf>
    <xf numFmtId="0" fontId="23" fillId="0" borderId="11" xfId="0" applyFont="1" applyBorder="1" applyProtection="1"/>
    <xf numFmtId="0" fontId="23" fillId="0" borderId="51" xfId="0" applyFont="1" applyBorder="1" applyAlignment="1" applyProtection="1">
      <alignment horizontal="centerContinuous"/>
    </xf>
    <xf numFmtId="0" fontId="23" fillId="0" borderId="0" xfId="0" applyFont="1" applyBorder="1" applyAlignment="1" applyProtection="1">
      <alignment horizontal="centerContinuous"/>
    </xf>
    <xf numFmtId="0" fontId="23" fillId="0" borderId="84" xfId="0" applyFont="1" applyBorder="1" applyAlignment="1" applyProtection="1">
      <alignment horizontal="center"/>
    </xf>
    <xf numFmtId="0" fontId="23" fillId="0" borderId="7" xfId="0" applyFont="1" applyBorder="1" applyAlignment="1" applyProtection="1">
      <alignment horizontal="centerContinuous"/>
    </xf>
    <xf numFmtId="0" fontId="23" fillId="0" borderId="84" xfId="0" applyFont="1" applyBorder="1" applyProtection="1"/>
    <xf numFmtId="0" fontId="4" fillId="0" borderId="65" xfId="0" applyFont="1" applyBorder="1" applyProtection="1"/>
    <xf numFmtId="0" fontId="23" fillId="0" borderId="51" xfId="0" applyFont="1" applyBorder="1" applyAlignment="1">
      <alignment vertical="center" wrapText="1"/>
    </xf>
    <xf numFmtId="37" fontId="13" fillId="0" borderId="0" xfId="0" applyNumberFormat="1" applyFont="1" applyFill="1"/>
    <xf numFmtId="0" fontId="24" fillId="0" borderId="70" xfId="0" applyFont="1" applyBorder="1" applyAlignment="1">
      <alignment horizontal="right"/>
    </xf>
    <xf numFmtId="0" fontId="24" fillId="0" borderId="0" xfId="0" applyFont="1"/>
    <xf numFmtId="0" fontId="23" fillId="0" borderId="69" xfId="0" applyFont="1" applyBorder="1" applyProtection="1"/>
    <xf numFmtId="0" fontId="24" fillId="0" borderId="65" xfId="0" applyFont="1" applyBorder="1" applyAlignment="1" applyProtection="1">
      <alignment horizontal="right"/>
    </xf>
    <xf numFmtId="0" fontId="24" fillId="0" borderId="70" xfId="0" applyFont="1" applyBorder="1" applyAlignment="1" applyProtection="1">
      <alignment horizontal="right"/>
    </xf>
    <xf numFmtId="0" fontId="24" fillId="0" borderId="95" xfId="0" applyFont="1" applyBorder="1" applyAlignment="1" applyProtection="1">
      <alignment horizontal="right"/>
    </xf>
    <xf numFmtId="0" fontId="24" fillId="0" borderId="154" xfId="0" applyFont="1" applyBorder="1" applyAlignment="1" applyProtection="1">
      <alignment horizontal="center"/>
    </xf>
    <xf numFmtId="0" fontId="24" fillId="0" borderId="62" xfId="0" applyFont="1" applyBorder="1" applyAlignment="1" applyProtection="1">
      <alignment horizontal="center"/>
    </xf>
    <xf numFmtId="0" fontId="24" fillId="0" borderId="68" xfId="0" applyFont="1" applyBorder="1"/>
    <xf numFmtId="0" fontId="13" fillId="0" borderId="0" xfId="0" applyFont="1" applyBorder="1"/>
    <xf numFmtId="0" fontId="13" fillId="0" borderId="51" xfId="0" applyFont="1" applyBorder="1" applyAlignment="1">
      <alignment horizontal="center"/>
    </xf>
    <xf numFmtId="0" fontId="13" fillId="0" borderId="68" xfId="0" applyFont="1" applyBorder="1"/>
    <xf numFmtId="0" fontId="13" fillId="0" borderId="58" xfId="0" applyFont="1" applyBorder="1"/>
    <xf numFmtId="0" fontId="24" fillId="0" borderId="0" xfId="0" applyFont="1" applyBorder="1" applyAlignment="1" applyProtection="1">
      <alignment horizontal="right"/>
    </xf>
    <xf numFmtId="0" fontId="23" fillId="0" borderId="61" xfId="0" applyFont="1" applyBorder="1" applyProtection="1"/>
    <xf numFmtId="0" fontId="23" fillId="0" borderId="34" xfId="0" applyFont="1" applyBorder="1" applyProtection="1"/>
    <xf numFmtId="0" fontId="23" fillId="0" borderId="81" xfId="0" applyFont="1" applyBorder="1" applyProtection="1"/>
    <xf numFmtId="0" fontId="23" fillId="0" borderId="82" xfId="0" applyFont="1" applyBorder="1" applyProtection="1"/>
    <xf numFmtId="0" fontId="23" fillId="0" borderId="81" xfId="0" applyFont="1" applyBorder="1" applyAlignment="1" applyProtection="1">
      <alignment horizontal="center"/>
    </xf>
    <xf numFmtId="0" fontId="23" fillId="0" borderId="82" xfId="0" applyFont="1" applyBorder="1" applyAlignment="1" applyProtection="1">
      <alignment horizontal="center"/>
    </xf>
    <xf numFmtId="0" fontId="23" fillId="0" borderId="87" xfId="0" applyFont="1" applyBorder="1" applyAlignment="1" applyProtection="1">
      <alignment horizontal="center"/>
    </xf>
    <xf numFmtId="0" fontId="23" fillId="0" borderId="268" xfId="0" applyFont="1" applyBorder="1" applyProtection="1"/>
    <xf numFmtId="0" fontId="23" fillId="0" borderId="70" xfId="0" applyFont="1" applyBorder="1"/>
    <xf numFmtId="0" fontId="23" fillId="0" borderId="0" xfId="0" applyFont="1" applyBorder="1" applyAlignment="1">
      <alignment horizontal="centerContinuous"/>
    </xf>
    <xf numFmtId="0" fontId="23" fillId="0" borderId="58" xfId="0" applyFont="1" applyBorder="1" applyAlignment="1">
      <alignment horizontal="centerContinuous"/>
    </xf>
    <xf numFmtId="0" fontId="23" fillId="0" borderId="87" xfId="0" applyFont="1" applyBorder="1"/>
    <xf numFmtId="0" fontId="23" fillId="0" borderId="7" xfId="0" applyFont="1" applyBorder="1"/>
    <xf numFmtId="0" fontId="23" fillId="0" borderId="34" xfId="0" applyFont="1" applyBorder="1"/>
    <xf numFmtId="0" fontId="24" fillId="0" borderId="61" xfId="0" applyFont="1" applyBorder="1" applyAlignment="1" applyProtection="1">
      <alignment horizontal="right"/>
    </xf>
    <xf numFmtId="0" fontId="23" fillId="0" borderId="83" xfId="0" applyFont="1" applyBorder="1" applyAlignment="1" applyProtection="1">
      <alignment horizontal="center"/>
    </xf>
    <xf numFmtId="0" fontId="23" fillId="0" borderId="24" xfId="0" applyFont="1" applyBorder="1" applyProtection="1"/>
    <xf numFmtId="0" fontId="23" fillId="0" borderId="25" xfId="0" applyFont="1" applyBorder="1" applyProtection="1"/>
    <xf numFmtId="0" fontId="4" fillId="0" borderId="68" xfId="0" applyFont="1" applyBorder="1" applyAlignment="1">
      <alignment textRotation="180"/>
    </xf>
    <xf numFmtId="0" fontId="23" fillId="0" borderId="99" xfId="0" applyFont="1" applyBorder="1" applyAlignment="1">
      <alignment textRotation="180"/>
    </xf>
    <xf numFmtId="0" fontId="24" fillId="0" borderId="99" xfId="0" applyFont="1" applyBorder="1" applyAlignment="1">
      <alignment textRotation="180"/>
    </xf>
    <xf numFmtId="0" fontId="23" fillId="0" borderId="115" xfId="0" applyFont="1" applyBorder="1"/>
    <xf numFmtId="0" fontId="23" fillId="0" borderId="134" xfId="0" applyFont="1" applyBorder="1"/>
    <xf numFmtId="0" fontId="23" fillId="0" borderId="124" xfId="0" applyFont="1" applyBorder="1"/>
    <xf numFmtId="0" fontId="23" fillId="0" borderId="117" xfId="0" applyFont="1" applyBorder="1"/>
    <xf numFmtId="167" fontId="23" fillId="0" borderId="117" xfId="1" applyNumberFormat="1" applyFont="1" applyBorder="1"/>
    <xf numFmtId="0" fontId="23" fillId="0" borderId="115" xfId="0" applyFont="1" applyBorder="1" applyProtection="1"/>
    <xf numFmtId="0" fontId="23" fillId="0" borderId="134" xfId="0" applyFont="1" applyBorder="1" applyProtection="1"/>
    <xf numFmtId="0" fontId="23" fillId="0" borderId="124" xfId="0" applyFont="1" applyBorder="1" applyProtection="1"/>
    <xf numFmtId="0" fontId="23" fillId="0" borderId="7" xfId="0" applyFont="1" applyBorder="1" applyAlignment="1" applyProtection="1">
      <alignment horizontal="center"/>
    </xf>
    <xf numFmtId="0" fontId="23" fillId="0" borderId="70" xfId="0" applyFont="1" applyBorder="1" applyAlignment="1">
      <alignment horizontal="center"/>
    </xf>
    <xf numFmtId="0" fontId="23" fillId="0" borderId="108" xfId="0" applyFont="1" applyBorder="1" applyAlignment="1">
      <alignment horizontal="center"/>
    </xf>
    <xf numFmtId="0" fontId="23" fillId="0" borderId="68" xfId="0" applyFont="1" applyBorder="1"/>
    <xf numFmtId="167" fontId="23" fillId="0" borderId="116" xfId="1" applyNumberFormat="1" applyFont="1" applyBorder="1"/>
    <xf numFmtId="0" fontId="23" fillId="0" borderId="34" xfId="0" applyFont="1" applyBorder="1" applyAlignment="1">
      <alignment horizontal="centerContinuous"/>
    </xf>
    <xf numFmtId="0" fontId="23" fillId="0" borderId="11" xfId="0" applyFont="1" applyBorder="1" applyAlignment="1" applyProtection="1">
      <alignment horizontal="center"/>
    </xf>
    <xf numFmtId="0" fontId="23" fillId="0" borderId="23" xfId="0" applyFont="1" applyBorder="1" applyAlignment="1" applyProtection="1">
      <alignment horizontal="center"/>
    </xf>
    <xf numFmtId="37" fontId="23" fillId="0" borderId="11" xfId="0" applyNumberFormat="1" applyFont="1" applyBorder="1" applyAlignment="1" applyProtection="1">
      <alignment horizontal="center"/>
    </xf>
    <xf numFmtId="0" fontId="23" fillId="0" borderId="15" xfId="0" applyFont="1" applyBorder="1" applyAlignment="1" applyProtection="1">
      <alignment horizontal="center"/>
    </xf>
    <xf numFmtId="0" fontId="23" fillId="0" borderId="16" xfId="0" applyFont="1" applyBorder="1" applyAlignment="1" applyProtection="1">
      <alignment horizontal="center"/>
    </xf>
    <xf numFmtId="0" fontId="24" fillId="0" borderId="93" xfId="0" applyFont="1" applyBorder="1" applyAlignment="1" applyProtection="1">
      <alignment horizontal="centerContinuous"/>
    </xf>
    <xf numFmtId="0" fontId="24" fillId="0" borderId="0" xfId="0" applyFont="1" applyBorder="1" applyProtection="1"/>
    <xf numFmtId="0" fontId="23" fillId="0" borderId="2" xfId="0" applyFont="1" applyBorder="1" applyAlignment="1" applyProtection="1">
      <alignment horizontal="center"/>
    </xf>
    <xf numFmtId="0" fontId="23" fillId="0" borderId="94" xfId="0" applyFont="1" applyBorder="1" applyProtection="1"/>
    <xf numFmtId="0" fontId="23" fillId="0" borderId="0" xfId="0" applyFont="1" applyBorder="1" applyAlignment="1" applyProtection="1">
      <alignment horizontal="center"/>
    </xf>
    <xf numFmtId="0" fontId="24" fillId="0" borderId="2" xfId="0" applyFont="1" applyBorder="1" applyAlignment="1" applyProtection="1">
      <alignment horizontal="centerContinuous"/>
    </xf>
    <xf numFmtId="0" fontId="24" fillId="0" borderId="61" xfId="0" applyFont="1" applyBorder="1" applyProtection="1"/>
    <xf numFmtId="0" fontId="23" fillId="0" borderId="2" xfId="0" applyFont="1" applyBorder="1" applyAlignment="1" applyProtection="1">
      <alignment horizontal="centerContinuous"/>
    </xf>
    <xf numFmtId="0" fontId="23" fillId="0" borderId="61" xfId="0" applyFont="1" applyBorder="1" applyAlignment="1" applyProtection="1">
      <alignment horizontal="center"/>
    </xf>
    <xf numFmtId="0" fontId="23" fillId="0" borderId="64" xfId="0" applyFont="1" applyBorder="1" applyProtection="1"/>
    <xf numFmtId="0" fontId="23" fillId="0" borderId="63" xfId="0" applyFont="1" applyBorder="1" applyProtection="1"/>
    <xf numFmtId="0" fontId="13" fillId="0" borderId="0" xfId="2" applyBorder="1"/>
    <xf numFmtId="0" fontId="4" fillId="0" borderId="98" xfId="2" applyFont="1" applyBorder="1" applyAlignment="1">
      <alignment textRotation="180"/>
    </xf>
    <xf numFmtId="0" fontId="4" fillId="0" borderId="0" xfId="0" applyFont="1" applyBorder="1" applyAlignment="1">
      <alignment horizontal="left"/>
    </xf>
    <xf numFmtId="0" fontId="4" fillId="0" borderId="0" xfId="0" applyFont="1" applyBorder="1" applyAlignment="1">
      <alignment horizontal="right"/>
    </xf>
    <xf numFmtId="0" fontId="4" fillId="0" borderId="68" xfId="0" applyFont="1" applyBorder="1" applyAlignment="1">
      <alignment horizontal="centerContinuous"/>
    </xf>
    <xf numFmtId="0" fontId="4" fillId="0" borderId="65" xfId="0" applyFont="1" applyBorder="1" applyAlignment="1" applyProtection="1">
      <alignment horizontal="center"/>
    </xf>
    <xf numFmtId="0" fontId="24" fillId="0" borderId="151" xfId="0" applyFont="1" applyBorder="1" applyProtection="1"/>
    <xf numFmtId="0" fontId="23" fillId="0" borderId="151" xfId="0" applyFont="1" applyBorder="1" applyProtection="1"/>
    <xf numFmtId="0" fontId="24" fillId="0" borderId="94" xfId="0" applyFont="1" applyBorder="1" applyAlignment="1" applyProtection="1">
      <alignment horizontal="centerContinuous"/>
    </xf>
    <xf numFmtId="0" fontId="13" fillId="0" borderId="308" xfId="0" applyFont="1" applyBorder="1" applyAlignment="1">
      <alignment vertical="top" textRotation="180"/>
    </xf>
    <xf numFmtId="0" fontId="4" fillId="0" borderId="314" xfId="0" applyFont="1" applyBorder="1" applyProtection="1"/>
    <xf numFmtId="0" fontId="4" fillId="0" borderId="314" xfId="0" applyFont="1" applyBorder="1" applyAlignment="1" applyProtection="1">
      <alignment horizontal="right"/>
    </xf>
    <xf numFmtId="0" fontId="13" fillId="0" borderId="268" xfId="0" applyFont="1" applyBorder="1"/>
    <xf numFmtId="0" fontId="13" fillId="0" borderId="268" xfId="0" applyFont="1" applyBorder="1" applyAlignment="1">
      <alignment horizontal="center"/>
    </xf>
    <xf numFmtId="0" fontId="13" fillId="0" borderId="87" xfId="0" applyFont="1" applyBorder="1"/>
    <xf numFmtId="0" fontId="13" fillId="0" borderId="7" xfId="0" applyFont="1" applyBorder="1"/>
    <xf numFmtId="0" fontId="13" fillId="0" borderId="90" xfId="0" applyFont="1" applyBorder="1"/>
    <xf numFmtId="0" fontId="13" fillId="0" borderId="0" xfId="0" applyFont="1" applyAlignment="1">
      <alignment horizontal="centerContinuous"/>
    </xf>
    <xf numFmtId="0" fontId="13" fillId="0" borderId="58" xfId="0" applyFont="1" applyBorder="1" applyAlignment="1">
      <alignment horizontal="centerContinuous"/>
    </xf>
    <xf numFmtId="0" fontId="13" fillId="0" borderId="58" xfId="0" applyFont="1" applyBorder="1" applyAlignment="1">
      <alignment horizontal="center"/>
    </xf>
    <xf numFmtId="0" fontId="13" fillId="0" borderId="308" xfId="0" applyFont="1" applyBorder="1" applyAlignment="1">
      <alignment horizontal="center"/>
    </xf>
    <xf numFmtId="0" fontId="13" fillId="0" borderId="324" xfId="0" applyFont="1" applyBorder="1"/>
    <xf numFmtId="0" fontId="13" fillId="0" borderId="317" xfId="0" applyFont="1" applyBorder="1"/>
    <xf numFmtId="216" fontId="24" fillId="0" borderId="313" xfId="58341" applyNumberFormat="1" applyFont="1" applyBorder="1"/>
    <xf numFmtId="0" fontId="23" fillId="0" borderId="317" xfId="0" applyFont="1" applyBorder="1"/>
    <xf numFmtId="0" fontId="4" fillId="0" borderId="63" xfId="0" applyFont="1" applyBorder="1" applyAlignment="1" applyProtection="1">
      <alignment horizontal="left"/>
    </xf>
    <xf numFmtId="0" fontId="24" fillId="0" borderId="0" xfId="0" applyFont="1" applyBorder="1"/>
    <xf numFmtId="0" fontId="4" fillId="0" borderId="65" xfId="0" applyFont="1" applyBorder="1"/>
    <xf numFmtId="167" fontId="23" fillId="0" borderId="15" xfId="0" applyNumberFormat="1" applyFont="1" applyBorder="1" applyProtection="1"/>
    <xf numFmtId="167" fontId="23" fillId="0" borderId="11" xfId="0" applyNumberFormat="1" applyFont="1" applyBorder="1" applyProtection="1"/>
    <xf numFmtId="167" fontId="23" fillId="0" borderId="16" xfId="0" applyNumberFormat="1" applyFont="1" applyBorder="1" applyProtection="1"/>
    <xf numFmtId="167" fontId="23" fillId="0" borderId="19" xfId="0" applyNumberFormat="1" applyFont="1" applyBorder="1" applyProtection="1"/>
    <xf numFmtId="167" fontId="23" fillId="0" borderId="20" xfId="0" applyNumberFormat="1" applyFont="1" applyBorder="1" applyProtection="1"/>
    <xf numFmtId="167" fontId="23" fillId="0" borderId="21" xfId="0" applyNumberFormat="1" applyFont="1" applyBorder="1" applyProtection="1"/>
    <xf numFmtId="0" fontId="23" fillId="0" borderId="51" xfId="0" applyFont="1" applyBorder="1" applyAlignment="1" applyProtection="1">
      <alignment horizontal="center"/>
    </xf>
    <xf numFmtId="0" fontId="15" fillId="0" borderId="0" xfId="0" applyFont="1" applyBorder="1" applyAlignment="1">
      <alignment horizontal="center"/>
    </xf>
    <xf numFmtId="0" fontId="15" fillId="0" borderId="0" xfId="0" applyFont="1" applyBorder="1"/>
    <xf numFmtId="0" fontId="102" fillId="0" borderId="51" xfId="0" applyFont="1" applyBorder="1" applyAlignment="1" applyProtection="1">
      <alignment horizontal="centerContinuous"/>
    </xf>
    <xf numFmtId="0" fontId="153" fillId="0" borderId="69" xfId="0" applyFont="1" applyBorder="1" applyProtection="1"/>
    <xf numFmtId="0" fontId="24" fillId="0" borderId="151" xfId="0" applyFont="1" applyBorder="1" applyAlignment="1" applyProtection="1">
      <alignment horizontal="right"/>
    </xf>
    <xf numFmtId="0" fontId="23" fillId="0" borderId="0" xfId="58343" applyFont="1"/>
    <xf numFmtId="0" fontId="23" fillId="0" borderId="34" xfId="58343" applyFont="1" applyBorder="1" applyAlignment="1">
      <alignment horizontal="center"/>
    </xf>
    <xf numFmtId="0" fontId="23" fillId="0" borderId="34" xfId="58343" applyFont="1" applyBorder="1"/>
    <xf numFmtId="0" fontId="23" fillId="0" borderId="0" xfId="58343" applyFont="1" applyAlignment="1">
      <alignment horizontal="center"/>
    </xf>
    <xf numFmtId="0" fontId="23" fillId="0" borderId="0" xfId="58343" applyFont="1" applyAlignment="1">
      <alignment horizontal="left"/>
    </xf>
    <xf numFmtId="0" fontId="31" fillId="0" borderId="0" xfId="58343" applyFont="1"/>
    <xf numFmtId="0" fontId="23" fillId="0" borderId="0" xfId="58343" applyFont="1" applyBorder="1"/>
    <xf numFmtId="0" fontId="0" fillId="0" borderId="0" xfId="0" applyAlignment="1">
      <alignment horizontal="left" vertical="center"/>
    </xf>
    <xf numFmtId="0" fontId="154" fillId="5" borderId="158" xfId="0" applyFont="1" applyFill="1" applyBorder="1" applyAlignment="1">
      <alignment horizontal="left" vertical="top" wrapText="1"/>
    </xf>
    <xf numFmtId="37" fontId="13" fillId="0" borderId="11" xfId="0" applyNumberFormat="1" applyFont="1" applyBorder="1" applyProtection="1"/>
    <xf numFmtId="0" fontId="3" fillId="0" borderId="0" xfId="0" applyFont="1" applyBorder="1"/>
    <xf numFmtId="0" fontId="13" fillId="0" borderId="51" xfId="0" applyFont="1" applyBorder="1" applyAlignment="1" applyProtection="1">
      <alignment horizontal="centerContinuous"/>
    </xf>
    <xf numFmtId="0" fontId="13" fillId="0" borderId="0" xfId="0" applyFont="1" applyBorder="1" applyAlignment="1" applyProtection="1">
      <alignment horizontal="centerContinuous"/>
    </xf>
    <xf numFmtId="0" fontId="13" fillId="0" borderId="58" xfId="0" applyFont="1" applyBorder="1" applyAlignment="1" applyProtection="1">
      <alignment horizontal="centerContinuous"/>
    </xf>
    <xf numFmtId="0" fontId="13" fillId="0" borderId="64" xfId="0" applyFont="1" applyBorder="1"/>
    <xf numFmtId="0" fontId="24" fillId="0" borderId="70" xfId="0" applyFont="1" applyBorder="1" applyAlignment="1" applyProtection="1">
      <alignment horizontal="center"/>
    </xf>
    <xf numFmtId="0" fontId="24" fillId="0" borderId="34" xfId="0" applyFont="1" applyBorder="1" applyAlignment="1" applyProtection="1">
      <alignment horizontal="right"/>
    </xf>
    <xf numFmtId="0" fontId="4" fillId="0" borderId="64" xfId="0" applyFont="1" applyBorder="1" applyAlignment="1" applyProtection="1">
      <alignment horizontal="left"/>
    </xf>
    <xf numFmtId="0" fontId="4" fillId="0" borderId="68" xfId="0" applyFont="1" applyBorder="1" applyAlignment="1" applyProtection="1">
      <alignment horizontal="centerContinuous"/>
    </xf>
    <xf numFmtId="170" fontId="23" fillId="0" borderId="72" xfId="326" applyNumberFormat="1" applyFont="1" applyBorder="1"/>
    <xf numFmtId="170" fontId="23" fillId="0" borderId="71" xfId="0" applyNumberFormat="1" applyFont="1" applyBorder="1"/>
    <xf numFmtId="170" fontId="23" fillId="0" borderId="345" xfId="326" applyNumberFormat="1" applyFont="1" applyBorder="1"/>
    <xf numFmtId="170" fontId="23" fillId="0" borderId="99" xfId="326" applyNumberFormat="1" applyFont="1" applyBorder="1"/>
    <xf numFmtId="170" fontId="23" fillId="0" borderId="99" xfId="0" applyNumberFormat="1" applyFont="1" applyBorder="1"/>
    <xf numFmtId="0" fontId="23" fillId="0" borderId="346" xfId="0" applyFont="1" applyBorder="1"/>
    <xf numFmtId="37" fontId="13" fillId="0" borderId="10" xfId="0" applyNumberFormat="1" applyFont="1" applyBorder="1" applyProtection="1"/>
    <xf numFmtId="37" fontId="13" fillId="0" borderId="283" xfId="0" applyNumberFormat="1" applyFont="1" applyBorder="1" applyProtection="1"/>
    <xf numFmtId="37" fontId="13" fillId="0" borderId="284" xfId="0" applyNumberFormat="1" applyFont="1" applyBorder="1" applyProtection="1"/>
    <xf numFmtId="37" fontId="13" fillId="0" borderId="117" xfId="0" applyNumberFormat="1" applyFont="1" applyBorder="1" applyProtection="1"/>
    <xf numFmtId="37" fontId="13" fillId="0" borderId="72" xfId="0" applyNumberFormat="1" applyFont="1" applyBorder="1" applyProtection="1"/>
    <xf numFmtId="167" fontId="13" fillId="0" borderId="122" xfId="1" applyNumberFormat="1" applyFont="1" applyBorder="1" applyProtection="1"/>
    <xf numFmtId="167" fontId="13" fillId="0" borderId="135" xfId="1" applyNumberFormat="1" applyFont="1" applyBorder="1" applyProtection="1"/>
    <xf numFmtId="0" fontId="4" fillId="0" borderId="34" xfId="2" applyFont="1" applyBorder="1" applyAlignment="1" applyProtection="1">
      <alignment horizontal="centerContinuous"/>
    </xf>
    <xf numFmtId="0" fontId="23" fillId="0" borderId="91" xfId="383" applyFont="1" applyBorder="1"/>
    <xf numFmtId="38" fontId="23" fillId="0" borderId="91" xfId="383" applyNumberFormat="1" applyFont="1" applyBorder="1" applyAlignment="1">
      <alignment horizontal="center"/>
    </xf>
    <xf numFmtId="0" fontId="24" fillId="0" borderId="65" xfId="383" applyFont="1" applyBorder="1" applyAlignment="1">
      <alignment horizontal="center"/>
    </xf>
    <xf numFmtId="0" fontId="4" fillId="0" borderId="62" xfId="0" applyFont="1" applyBorder="1"/>
    <xf numFmtId="0" fontId="4" fillId="0" borderId="64" xfId="0" applyFont="1" applyBorder="1" applyAlignment="1" applyProtection="1"/>
    <xf numFmtId="0" fontId="4" fillId="0" borderId="87" xfId="0" applyFont="1" applyBorder="1" applyAlignment="1" applyProtection="1">
      <alignment horizontal="centerContinuous"/>
    </xf>
    <xf numFmtId="0" fontId="4" fillId="0" borderId="7" xfId="0" applyFont="1" applyBorder="1" applyAlignment="1" applyProtection="1">
      <alignment horizontal="centerContinuous"/>
    </xf>
    <xf numFmtId="0" fontId="4" fillId="0" borderId="90" xfId="0" applyFont="1" applyBorder="1" applyAlignment="1" applyProtection="1">
      <alignment horizontal="centerContinuous"/>
    </xf>
    <xf numFmtId="37" fontId="24" fillId="0" borderId="70" xfId="0" applyNumberFormat="1" applyFont="1" applyBorder="1" applyAlignment="1">
      <alignment horizontal="right"/>
    </xf>
    <xf numFmtId="0" fontId="4" fillId="0" borderId="282" xfId="0" applyFont="1" applyBorder="1" applyAlignment="1">
      <alignment horizontal="centerContinuous"/>
    </xf>
    <xf numFmtId="0" fontId="4" fillId="0" borderId="151" xfId="0" applyFont="1" applyBorder="1" applyProtection="1"/>
    <xf numFmtId="0" fontId="23" fillId="0" borderId="0" xfId="0" applyFont="1" applyBorder="1" applyAlignment="1">
      <alignment horizontal="center"/>
    </xf>
    <xf numFmtId="0" fontId="23" fillId="0" borderId="0" xfId="0" applyFont="1" applyBorder="1" applyAlignment="1" applyProtection="1">
      <alignment horizontal="center"/>
    </xf>
    <xf numFmtId="0" fontId="23" fillId="0" borderId="51" xfId="0" applyFont="1" applyBorder="1" applyAlignment="1" applyProtection="1">
      <alignment horizontal="center"/>
    </xf>
    <xf numFmtId="0" fontId="3" fillId="0" borderId="51" xfId="0" applyFont="1" applyBorder="1" applyAlignment="1" applyProtection="1">
      <alignment horizontal="centerContinuous"/>
    </xf>
    <xf numFmtId="0" fontId="13" fillId="0" borderId="51" xfId="0" applyFont="1" applyBorder="1" applyAlignment="1" applyProtection="1">
      <alignment horizontal="left"/>
    </xf>
    <xf numFmtId="0" fontId="10" fillId="0" borderId="0" xfId="0" applyFont="1" applyBorder="1" applyAlignment="1" applyProtection="1">
      <alignment horizontal="center"/>
    </xf>
    <xf numFmtId="0" fontId="10" fillId="0" borderId="0" xfId="0" applyFont="1" applyBorder="1" applyProtection="1"/>
    <xf numFmtId="0" fontId="13" fillId="0" borderId="0" xfId="0" applyFont="1" applyBorder="1" applyAlignment="1" applyProtection="1">
      <alignment horizontal="right"/>
    </xf>
    <xf numFmtId="0" fontId="10" fillId="0" borderId="58" xfId="0" applyFont="1" applyBorder="1" applyProtection="1"/>
    <xf numFmtId="0" fontId="10" fillId="0" borderId="51" xfId="0" applyFont="1" applyBorder="1" applyProtection="1"/>
    <xf numFmtId="0" fontId="13" fillId="0" borderId="0" xfId="0" quotePrefix="1" applyFont="1" applyFill="1" applyBorder="1" applyAlignment="1" applyProtection="1">
      <alignment horizontal="left"/>
    </xf>
    <xf numFmtId="0" fontId="160" fillId="0" borderId="0" xfId="0" quotePrefix="1" applyFont="1" applyFill="1" applyBorder="1" applyAlignment="1" applyProtection="1">
      <alignment horizontal="lef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10" fillId="0" borderId="0" xfId="0" applyFont="1" applyBorder="1" applyAlignment="1" applyProtection="1">
      <alignment horizontal="left"/>
    </xf>
    <xf numFmtId="0" fontId="10" fillId="0" borderId="51" xfId="0" applyFont="1" applyBorder="1" applyAlignment="1" applyProtection="1">
      <alignment horizontal="left"/>
    </xf>
    <xf numFmtId="0" fontId="10" fillId="0" borderId="87" xfId="0" applyFont="1" applyBorder="1" applyAlignment="1" applyProtection="1">
      <alignment horizontal="center"/>
    </xf>
    <xf numFmtId="0" fontId="10" fillId="0" borderId="7" xfId="0" applyFont="1" applyBorder="1" applyAlignment="1" applyProtection="1">
      <alignment horizontal="center"/>
    </xf>
    <xf numFmtId="0" fontId="10" fillId="0" borderId="7" xfId="0" applyFont="1" applyBorder="1" applyProtection="1"/>
    <xf numFmtId="0" fontId="10" fillId="0" borderId="90" xfId="0" applyFont="1" applyBorder="1" applyProtection="1"/>
    <xf numFmtId="0" fontId="10" fillId="0" borderId="79" xfId="0" applyFont="1" applyBorder="1" applyAlignment="1" applyProtection="1">
      <alignment horizontal="center"/>
    </xf>
    <xf numFmtId="0" fontId="10" fillId="0" borderId="9" xfId="0" applyFont="1" applyBorder="1" applyAlignment="1" applyProtection="1">
      <alignment horizontal="center"/>
    </xf>
    <xf numFmtId="0" fontId="10" fillId="0" borderId="80" xfId="0" applyFont="1" applyBorder="1" applyAlignment="1" applyProtection="1">
      <alignment horizontal="center"/>
    </xf>
    <xf numFmtId="0" fontId="10" fillId="0" borderId="81" xfId="0" applyFont="1" applyBorder="1" applyAlignment="1" applyProtection="1">
      <alignment horizontal="center"/>
    </xf>
    <xf numFmtId="0" fontId="10" fillId="0" borderId="10" xfId="0" applyFont="1" applyBorder="1" applyAlignment="1" applyProtection="1">
      <alignment horizontal="center"/>
    </xf>
    <xf numFmtId="0" fontId="10" fillId="0" borderId="10" xfId="0" applyFont="1" applyBorder="1" applyProtection="1"/>
    <xf numFmtId="0" fontId="10" fillId="0" borderId="82" xfId="0" applyFont="1" applyBorder="1" applyAlignment="1" applyProtection="1">
      <alignment horizontal="center"/>
    </xf>
    <xf numFmtId="0" fontId="10" fillId="0" borderId="81" xfId="0" applyFont="1" applyBorder="1" applyProtection="1"/>
    <xf numFmtId="0" fontId="10" fillId="0" borderId="83" xfId="0" applyFont="1" applyBorder="1" applyAlignment="1" applyProtection="1">
      <alignment horizontal="center"/>
    </xf>
    <xf numFmtId="0" fontId="10" fillId="0" borderId="11" xfId="0" applyFont="1" applyBorder="1" applyAlignment="1" applyProtection="1">
      <alignment horizontal="center"/>
    </xf>
    <xf numFmtId="0" fontId="10" fillId="0" borderId="84" xfId="0" applyFont="1" applyBorder="1" applyAlignment="1" applyProtection="1">
      <alignment horizontal="center"/>
    </xf>
    <xf numFmtId="0" fontId="10" fillId="0" borderId="31" xfId="0" applyFont="1" applyBorder="1" applyProtection="1"/>
    <xf numFmtId="0" fontId="10" fillId="0" borderId="155" xfId="0" applyFont="1" applyBorder="1" applyProtection="1"/>
    <xf numFmtId="0" fontId="10" fillId="0" borderId="115" xfId="0" applyFont="1" applyBorder="1" applyProtection="1"/>
    <xf numFmtId="0" fontId="10" fillId="0" borderId="124" xfId="0" applyFont="1" applyBorder="1" applyProtection="1"/>
    <xf numFmtId="0" fontId="10" fillId="0" borderId="32" xfId="0" applyFont="1" applyBorder="1" applyProtection="1"/>
    <xf numFmtId="0" fontId="10" fillId="0" borderId="4" xfId="0" applyFont="1" applyBorder="1" applyProtection="1"/>
    <xf numFmtId="0" fontId="10" fillId="0" borderId="117" xfId="0" applyFont="1" applyBorder="1" applyProtection="1"/>
    <xf numFmtId="0" fontId="10" fillId="0" borderId="125" xfId="0" applyFont="1" applyBorder="1" applyProtection="1"/>
    <xf numFmtId="37" fontId="13" fillId="0" borderId="83" xfId="0" applyNumberFormat="1" applyFont="1" applyBorder="1" applyAlignment="1" applyProtection="1">
      <alignment horizontal="center"/>
    </xf>
    <xf numFmtId="37" fontId="13" fillId="0" borderId="11" xfId="0" applyNumberFormat="1" applyFont="1" applyBorder="1" applyAlignment="1" applyProtection="1">
      <alignment horizontal="center"/>
    </xf>
    <xf numFmtId="37" fontId="13" fillId="0" borderId="11" xfId="0" applyNumberFormat="1" applyFont="1" applyBorder="1" applyAlignment="1" applyProtection="1">
      <alignment wrapText="1"/>
    </xf>
    <xf numFmtId="37" fontId="10" fillId="0" borderId="33" xfId="0" applyNumberFormat="1" applyFont="1" applyBorder="1" applyProtection="1"/>
    <xf numFmtId="37" fontId="10" fillId="0" borderId="6" xfId="0" applyNumberFormat="1" applyFont="1" applyBorder="1" applyProtection="1"/>
    <xf numFmtId="37" fontId="10" fillId="0" borderId="120" xfId="0" applyNumberFormat="1" applyFont="1" applyBorder="1" applyProtection="1"/>
    <xf numFmtId="37" fontId="10" fillId="0" borderId="126" xfId="0" applyNumberFormat="1" applyFont="1" applyBorder="1" applyProtection="1"/>
    <xf numFmtId="37" fontId="13" fillId="0" borderId="90" xfId="0" applyNumberFormat="1" applyFont="1" applyBorder="1" applyAlignment="1" applyProtection="1">
      <alignment horizontal="center"/>
    </xf>
    <xf numFmtId="37" fontId="13" fillId="0" borderId="8" xfId="0" applyNumberFormat="1" applyFont="1" applyBorder="1" applyAlignment="1" applyProtection="1">
      <alignment horizontal="center"/>
    </xf>
    <xf numFmtId="37" fontId="13" fillId="0" borderId="79" xfId="0" applyNumberFormat="1" applyFont="1" applyBorder="1" applyAlignment="1" applyProtection="1">
      <alignment horizontal="center"/>
    </xf>
    <xf numFmtId="37" fontId="10" fillId="0" borderId="66" xfId="0" applyNumberFormat="1" applyFont="1" applyBorder="1" applyProtection="1"/>
    <xf numFmtId="37" fontId="10" fillId="0" borderId="1" xfId="0" applyNumberFormat="1" applyFont="1" applyBorder="1" applyProtection="1"/>
    <xf numFmtId="37" fontId="10" fillId="0" borderId="127" xfId="0" applyNumberFormat="1" applyFont="1" applyBorder="1" applyProtection="1"/>
    <xf numFmtId="37" fontId="10" fillId="0" borderId="128" xfId="0" applyNumberFormat="1" applyFont="1" applyBorder="1" applyProtection="1"/>
    <xf numFmtId="37" fontId="13" fillId="0" borderId="156" xfId="0" applyNumberFormat="1" applyFont="1" applyBorder="1" applyAlignment="1" applyProtection="1">
      <alignment horizontal="center"/>
    </xf>
    <xf numFmtId="167" fontId="10" fillId="0" borderId="33" xfId="1" applyNumberFormat="1" applyFont="1" applyBorder="1" applyProtection="1"/>
    <xf numFmtId="167" fontId="10" fillId="0" borderId="6" xfId="1" applyNumberFormat="1" applyFont="1" applyBorder="1" applyProtection="1"/>
    <xf numFmtId="167" fontId="10" fillId="0" borderId="120" xfId="1" applyNumberFormat="1" applyFont="1" applyBorder="1" applyProtection="1"/>
    <xf numFmtId="0" fontId="10" fillId="0" borderId="126" xfId="0" applyFont="1" applyBorder="1" applyProtection="1"/>
    <xf numFmtId="0" fontId="10" fillId="0" borderId="33" xfId="0" applyFont="1" applyBorder="1" applyProtection="1"/>
    <xf numFmtId="0" fontId="10" fillId="0" borderId="6" xfId="0" applyFont="1" applyBorder="1" applyProtection="1"/>
    <xf numFmtId="0" fontId="10" fillId="0" borderId="120" xfId="0" applyFont="1" applyBorder="1" applyProtection="1"/>
    <xf numFmtId="37" fontId="10" fillId="0" borderId="32" xfId="0" applyNumberFormat="1" applyFont="1" applyBorder="1" applyProtection="1"/>
    <xf numFmtId="37" fontId="10" fillId="0" borderId="4" xfId="0" applyNumberFormat="1" applyFont="1" applyBorder="1" applyProtection="1"/>
    <xf numFmtId="37" fontId="10" fillId="0" borderId="122" xfId="0" applyNumberFormat="1" applyFont="1" applyBorder="1" applyProtection="1"/>
    <xf numFmtId="37" fontId="10" fillId="0" borderId="129" xfId="0" applyNumberFormat="1" applyFont="1" applyBorder="1" applyProtection="1"/>
    <xf numFmtId="37" fontId="13" fillId="0" borderId="81" xfId="0" applyNumberFormat="1" applyFont="1" applyBorder="1" applyAlignment="1" applyProtection="1">
      <alignment horizontal="center"/>
    </xf>
    <xf numFmtId="37" fontId="13" fillId="0" borderId="10" xfId="0" applyNumberFormat="1" applyFont="1" applyBorder="1" applyAlignment="1" applyProtection="1">
      <alignment horizontal="center"/>
    </xf>
    <xf numFmtId="37" fontId="13" fillId="0" borderId="5" xfId="0" applyNumberFormat="1" applyFont="1" applyBorder="1" applyAlignment="1" applyProtection="1">
      <alignment horizontal="center"/>
    </xf>
    <xf numFmtId="0" fontId="10" fillId="0" borderId="92" xfId="0" applyFont="1" applyBorder="1" applyProtection="1"/>
    <xf numFmtId="0" fontId="10" fillId="0" borderId="73" xfId="0" applyFont="1" applyBorder="1" applyProtection="1"/>
    <xf numFmtId="0" fontId="10" fillId="2" borderId="5" xfId="0" applyFont="1" applyFill="1" applyBorder="1" applyProtection="1"/>
    <xf numFmtId="37" fontId="13" fillId="0" borderId="82" xfId="0" applyNumberFormat="1" applyFont="1" applyBorder="1" applyAlignment="1" applyProtection="1">
      <alignment horizontal="center"/>
    </xf>
    <xf numFmtId="37" fontId="10" fillId="0" borderId="10" xfId="0" applyNumberFormat="1" applyFont="1" applyBorder="1" applyProtection="1"/>
    <xf numFmtId="0" fontId="10" fillId="2" borderId="10" xfId="0" applyFont="1" applyFill="1" applyBorder="1" applyProtection="1"/>
    <xf numFmtId="167" fontId="10" fillId="0" borderId="11" xfId="1" applyNumberFormat="1" applyFont="1" applyBorder="1" applyProtection="1"/>
    <xf numFmtId="0" fontId="10" fillId="2" borderId="11" xfId="0" applyFont="1" applyFill="1" applyBorder="1" applyProtection="1"/>
    <xf numFmtId="37" fontId="13" fillId="0" borderId="84" xfId="0" applyNumberFormat="1" applyFont="1" applyBorder="1" applyAlignment="1" applyProtection="1">
      <alignment horizontal="center"/>
    </xf>
    <xf numFmtId="37" fontId="10" fillId="0" borderId="11" xfId="0" applyNumberFormat="1" applyFont="1" applyBorder="1" applyProtection="1"/>
    <xf numFmtId="37" fontId="13" fillId="0" borderId="9" xfId="0" applyNumberFormat="1" applyFont="1" applyBorder="1" applyAlignment="1" applyProtection="1">
      <alignment horizontal="center"/>
    </xf>
    <xf numFmtId="37" fontId="10" fillId="0" borderId="9" xfId="0" applyNumberFormat="1" applyFont="1" applyBorder="1" applyProtection="1"/>
    <xf numFmtId="37" fontId="13" fillId="0" borderId="80" xfId="0" applyNumberFormat="1" applyFont="1" applyBorder="1" applyAlignment="1" applyProtection="1">
      <alignment horizontal="center"/>
    </xf>
    <xf numFmtId="0" fontId="10" fillId="0" borderId="11" xfId="0" applyFont="1" applyBorder="1" applyProtection="1"/>
    <xf numFmtId="37" fontId="10" fillId="0" borderId="67" xfId="0" applyNumberFormat="1" applyFont="1" applyBorder="1" applyProtection="1"/>
    <xf numFmtId="0" fontId="10" fillId="0" borderId="93" xfId="0" applyFont="1" applyBorder="1" applyAlignment="1" applyProtection="1">
      <alignment horizontal="center"/>
    </xf>
    <xf numFmtId="37" fontId="13" fillId="0" borderId="0" xfId="0" applyNumberFormat="1" applyFont="1" applyBorder="1" applyAlignment="1" applyProtection="1">
      <alignment horizontal="centerContinuous"/>
    </xf>
    <xf numFmtId="0" fontId="10" fillId="0" borderId="0" xfId="0" applyFont="1" applyBorder="1" applyAlignment="1" applyProtection="1">
      <alignment horizontal="centerContinuous"/>
    </xf>
    <xf numFmtId="37" fontId="13" fillId="0" borderId="87" xfId="0" applyNumberFormat="1" applyFont="1" applyBorder="1" applyAlignment="1" applyProtection="1">
      <alignment horizontal="center"/>
    </xf>
    <xf numFmtId="37" fontId="13" fillId="0" borderId="132" xfId="0" applyNumberFormat="1" applyFont="1" applyBorder="1" applyAlignment="1" applyProtection="1">
      <alignment horizontal="center"/>
    </xf>
    <xf numFmtId="37" fontId="13" fillId="0" borderId="7" xfId="0" applyNumberFormat="1" applyFont="1" applyBorder="1" applyProtection="1"/>
    <xf numFmtId="37" fontId="13" fillId="0" borderId="58" xfId="0" applyNumberFormat="1" applyFont="1" applyBorder="1" applyAlignment="1" applyProtection="1">
      <alignment horizontal="center"/>
    </xf>
    <xf numFmtId="0" fontId="10" fillId="0" borderId="148" xfId="0" applyFont="1" applyBorder="1" applyProtection="1"/>
    <xf numFmtId="37" fontId="13" fillId="0" borderId="0" xfId="0" applyNumberFormat="1" applyFont="1" applyBorder="1" applyProtection="1"/>
    <xf numFmtId="0" fontId="10" fillId="0" borderId="74" xfId="0" applyFont="1" applyBorder="1" applyProtection="1"/>
    <xf numFmtId="37" fontId="10" fillId="0" borderId="75" xfId="0" applyNumberFormat="1" applyFont="1" applyBorder="1" applyProtection="1"/>
    <xf numFmtId="37" fontId="10" fillId="0" borderId="7" xfId="0" applyNumberFormat="1" applyFont="1" applyBorder="1" applyProtection="1"/>
    <xf numFmtId="37" fontId="10" fillId="0" borderId="74" xfId="0" applyNumberFormat="1" applyFont="1" applyBorder="1" applyProtection="1"/>
    <xf numFmtId="37" fontId="10" fillId="0" borderId="0" xfId="0" applyNumberFormat="1" applyFont="1" applyBorder="1" applyProtection="1"/>
    <xf numFmtId="37" fontId="10" fillId="0" borderId="76" xfId="0" applyNumberFormat="1" applyFont="1" applyBorder="1" applyProtection="1"/>
    <xf numFmtId="37" fontId="10" fillId="0" borderId="61" xfId="0" applyNumberFormat="1" applyFont="1" applyBorder="1" applyProtection="1"/>
    <xf numFmtId="37" fontId="13" fillId="0" borderId="133" xfId="0" applyNumberFormat="1" applyFont="1" applyBorder="1" applyAlignment="1" applyProtection="1">
      <alignment horizontal="center"/>
    </xf>
    <xf numFmtId="37" fontId="13" fillId="0" borderId="280" xfId="0" applyNumberFormat="1" applyFont="1" applyBorder="1" applyAlignment="1" applyProtection="1">
      <alignment horizontal="center"/>
    </xf>
    <xf numFmtId="37" fontId="13" fillId="0" borderId="131" xfId="0" applyNumberFormat="1" applyFont="1" applyBorder="1" applyAlignment="1" applyProtection="1">
      <alignment horizontal="center"/>
    </xf>
    <xf numFmtId="37" fontId="13" fillId="0" borderId="151" xfId="0" applyNumberFormat="1" applyFont="1" applyBorder="1" applyProtection="1"/>
    <xf numFmtId="0" fontId="10" fillId="0" borderId="151" xfId="0" applyFont="1" applyBorder="1" applyProtection="1"/>
    <xf numFmtId="37" fontId="10" fillId="0" borderId="152" xfId="0" applyNumberFormat="1" applyFont="1" applyBorder="1" applyProtection="1"/>
    <xf numFmtId="37" fontId="10" fillId="0" borderId="151" xfId="0" applyNumberFormat="1" applyFont="1" applyBorder="1" applyProtection="1"/>
    <xf numFmtId="37" fontId="13" fillId="0" borderId="96" xfId="0" applyNumberFormat="1" applyFont="1" applyBorder="1" applyAlignment="1" applyProtection="1">
      <alignment horizontal="center"/>
    </xf>
    <xf numFmtId="37" fontId="13" fillId="0" borderId="89" xfId="0" applyNumberFormat="1" applyFont="1" applyBorder="1" applyProtection="1"/>
    <xf numFmtId="0" fontId="10" fillId="0" borderId="89" xfId="0" applyFont="1" applyBorder="1" applyProtection="1"/>
    <xf numFmtId="37" fontId="10" fillId="0" borderId="150" xfId="0" applyNumberFormat="1" applyFont="1" applyBorder="1" applyProtection="1"/>
    <xf numFmtId="37" fontId="10" fillId="0" borderId="89" xfId="0" applyNumberFormat="1" applyFont="1" applyBorder="1" applyProtection="1"/>
    <xf numFmtId="37" fontId="13" fillId="0" borderId="91" xfId="0" applyNumberFormat="1" applyFont="1" applyBorder="1" applyAlignment="1" applyProtection="1">
      <alignment horizontal="center"/>
    </xf>
    <xf numFmtId="37" fontId="13" fillId="0" borderId="64" xfId="0" applyNumberFormat="1" applyFont="1" applyBorder="1" applyProtection="1"/>
    <xf numFmtId="0" fontId="10" fillId="0" borderId="64" xfId="0" applyFont="1" applyBorder="1" applyProtection="1"/>
    <xf numFmtId="37" fontId="10" fillId="0" borderId="64" xfId="0" applyNumberFormat="1" applyFont="1" applyBorder="1" applyProtection="1"/>
    <xf numFmtId="169" fontId="13" fillId="0" borderId="64" xfId="0" applyNumberFormat="1" applyFont="1" applyFill="1" applyBorder="1" applyAlignment="1" applyProtection="1"/>
    <xf numFmtId="39" fontId="10" fillId="0" borderId="77" xfId="0" applyNumberFormat="1" applyFont="1" applyBorder="1" applyProtection="1"/>
    <xf numFmtId="39" fontId="10" fillId="0" borderId="64" xfId="0" applyNumberFormat="1" applyFont="1" applyBorder="1" applyProtection="1"/>
    <xf numFmtId="168" fontId="13" fillId="0" borderId="64" xfId="0" applyNumberFormat="1" applyFont="1" applyFill="1" applyBorder="1" applyAlignment="1" applyProtection="1"/>
    <xf numFmtId="0" fontId="13" fillId="0" borderId="282" xfId="0" applyFont="1" applyBorder="1" applyProtection="1"/>
    <xf numFmtId="37" fontId="13" fillId="0" borderId="73" xfId="0" applyNumberFormat="1" applyFont="1" applyBorder="1" applyAlignment="1" applyProtection="1">
      <alignment horizontal="centerContinuous"/>
    </xf>
    <xf numFmtId="0" fontId="10" fillId="0" borderId="61" xfId="0" applyFont="1" applyBorder="1" applyAlignment="1" applyProtection="1">
      <alignment horizontal="centerContinuous"/>
    </xf>
    <xf numFmtId="0" fontId="10" fillId="0" borderId="76" xfId="0" applyFont="1" applyBorder="1" applyProtection="1"/>
    <xf numFmtId="0" fontId="10" fillId="0" borderId="61" xfId="0" applyFont="1" applyBorder="1" applyProtection="1"/>
    <xf numFmtId="37" fontId="13" fillId="0" borderId="34" xfId="0" applyNumberFormat="1" applyFont="1" applyBorder="1" applyProtection="1"/>
    <xf numFmtId="0" fontId="10" fillId="0" borderId="148" xfId="0" applyFont="1" applyBorder="1" applyAlignment="1" applyProtection="1">
      <alignment horizontal="center"/>
    </xf>
    <xf numFmtId="0" fontId="10" fillId="0" borderId="74" xfId="0" applyFont="1" applyBorder="1" applyAlignment="1" applyProtection="1">
      <alignment horizontal="center"/>
    </xf>
    <xf numFmtId="0" fontId="10" fillId="0" borderId="8" xfId="0" applyFont="1" applyBorder="1" applyAlignment="1" applyProtection="1">
      <alignment horizontal="center"/>
    </xf>
    <xf numFmtId="167" fontId="9" fillId="0" borderId="74" xfId="1" applyNumberFormat="1" applyFont="1" applyBorder="1"/>
    <xf numFmtId="37" fontId="13" fillId="0" borderId="0" xfId="0" applyNumberFormat="1" applyFont="1" applyBorder="1" applyAlignment="1" applyProtection="1">
      <alignment horizontal="center"/>
    </xf>
    <xf numFmtId="0" fontId="13" fillId="0" borderId="2" xfId="0" applyFont="1" applyBorder="1" applyAlignment="1">
      <alignment horizontal="centerContinuous"/>
    </xf>
    <xf numFmtId="0" fontId="13" fillId="0" borderId="51" xfId="0" applyFont="1" applyBorder="1" applyAlignment="1">
      <alignment horizontal="centerContinuous"/>
    </xf>
    <xf numFmtId="0" fontId="13" fillId="0" borderId="0" xfId="0" applyFont="1" applyBorder="1" applyAlignment="1">
      <alignment horizontal="centerContinuous"/>
    </xf>
    <xf numFmtId="0" fontId="10" fillId="0" borderId="0" xfId="0" applyFont="1" applyBorder="1" applyAlignment="1">
      <alignment horizontal="center"/>
    </xf>
    <xf numFmtId="0" fontId="10" fillId="0" borderId="0" xfId="0" applyFont="1" applyBorder="1"/>
    <xf numFmtId="0" fontId="13" fillId="0" borderId="5" xfId="0" applyFont="1" applyBorder="1"/>
    <xf numFmtId="0" fontId="13" fillId="0" borderId="7" xfId="0" applyFont="1" applyBorder="1" applyAlignment="1">
      <alignment horizontal="centerContinuous"/>
    </xf>
    <xf numFmtId="0" fontId="13" fillId="0" borderId="83" xfId="0" applyFont="1" applyBorder="1" applyAlignment="1">
      <alignment horizontal="center"/>
    </xf>
    <xf numFmtId="0" fontId="13" fillId="0" borderId="11" xfId="0" applyFont="1" applyBorder="1"/>
    <xf numFmtId="0" fontId="13" fillId="0" borderId="6" xfId="0" applyFont="1" applyBorder="1"/>
    <xf numFmtId="0" fontId="13" fillId="0" borderId="84" xfId="0" applyFont="1" applyBorder="1" applyAlignment="1">
      <alignment horizontal="center"/>
    </xf>
    <xf numFmtId="0" fontId="13" fillId="0" borderId="8" xfId="0" applyFont="1" applyBorder="1"/>
    <xf numFmtId="0" fontId="13" fillId="0" borderId="81" xfId="0" applyFont="1" applyBorder="1" applyAlignment="1">
      <alignment horizontal="center"/>
    </xf>
    <xf numFmtId="0" fontId="13" fillId="0" borderId="82" xfId="0" applyFont="1" applyBorder="1" applyAlignment="1">
      <alignment horizontal="center"/>
    </xf>
    <xf numFmtId="0" fontId="10" fillId="0" borderId="0" xfId="0" applyFont="1" applyBorder="1" applyAlignment="1">
      <alignment horizontal="centerContinuous"/>
    </xf>
    <xf numFmtId="0" fontId="13" fillId="0" borderId="2" xfId="0" applyFont="1" applyBorder="1"/>
    <xf numFmtId="0" fontId="10" fillId="0" borderId="0" xfId="0" applyFont="1" applyFill="1" applyBorder="1" applyAlignment="1">
      <alignment horizontal="centerContinuous"/>
    </xf>
    <xf numFmtId="0" fontId="13" fillId="0" borderId="22" xfId="0" applyFont="1" applyBorder="1"/>
    <xf numFmtId="37" fontId="10" fillId="0" borderId="52" xfId="0" applyNumberFormat="1" applyFont="1" applyFill="1" applyBorder="1"/>
    <xf numFmtId="41" fontId="10" fillId="0" borderId="38" xfId="0" applyNumberFormat="1" applyFont="1" applyFill="1" applyBorder="1"/>
    <xf numFmtId="0" fontId="13" fillId="0" borderId="9" xfId="0" applyFont="1" applyBorder="1"/>
    <xf numFmtId="0" fontId="13" fillId="0" borderId="10" xfId="0" applyFont="1" applyBorder="1"/>
    <xf numFmtId="0" fontId="10" fillId="0" borderId="32" xfId="0" applyFont="1" applyFill="1" applyBorder="1"/>
    <xf numFmtId="0" fontId="10" fillId="0" borderId="0" xfId="0" applyFont="1" applyFill="1" applyBorder="1"/>
    <xf numFmtId="37" fontId="10" fillId="0" borderId="31" xfId="0" applyNumberFormat="1" applyFont="1" applyBorder="1"/>
    <xf numFmtId="37" fontId="10" fillId="0" borderId="32" xfId="0" applyNumberFormat="1" applyFont="1" applyBorder="1"/>
    <xf numFmtId="37" fontId="10" fillId="0" borderId="53" xfId="0" applyNumberFormat="1" applyFont="1" applyBorder="1"/>
    <xf numFmtId="0" fontId="13" fillId="0" borderId="268" xfId="0" applyFont="1" applyBorder="1" applyProtection="1"/>
    <xf numFmtId="0" fontId="13" fillId="0" borderId="268" xfId="0" applyFont="1" applyBorder="1" applyAlignment="1" applyProtection="1">
      <alignment horizontal="left"/>
    </xf>
    <xf numFmtId="0" fontId="13" fillId="0" borderId="68" xfId="0" applyFont="1" applyBorder="1" applyProtection="1"/>
    <xf numFmtId="0" fontId="13" fillId="0" borderId="99" xfId="0" applyFont="1" applyBorder="1" applyProtection="1"/>
    <xf numFmtId="0" fontId="13" fillId="0" borderId="58" xfId="0" applyFont="1" applyBorder="1" applyAlignment="1" applyProtection="1">
      <alignment horizontal="center"/>
    </xf>
    <xf numFmtId="0" fontId="13" fillId="0" borderId="51" xfId="0" applyFont="1" applyBorder="1" applyAlignment="1" applyProtection="1">
      <alignment horizontal="center"/>
    </xf>
    <xf numFmtId="0" fontId="13" fillId="0" borderId="99" xfId="0" applyFont="1" applyBorder="1" applyAlignment="1" applyProtection="1">
      <alignment horizontal="center"/>
    </xf>
    <xf numFmtId="0" fontId="13" fillId="0" borderId="69" xfId="0" applyFont="1" applyBorder="1" applyAlignment="1" applyProtection="1">
      <alignment horizontal="center"/>
    </xf>
    <xf numFmtId="0" fontId="13" fillId="0" borderId="90" xfId="0" applyFont="1" applyBorder="1" applyAlignment="1" applyProtection="1">
      <alignment horizontal="center"/>
    </xf>
    <xf numFmtId="0" fontId="13" fillId="0" borderId="100" xfId="0" applyFont="1" applyBorder="1" applyProtection="1"/>
    <xf numFmtId="0" fontId="4" fillId="0" borderId="51" xfId="0" applyFont="1" applyBorder="1" applyAlignment="1" applyProtection="1">
      <alignment horizontal="center"/>
    </xf>
    <xf numFmtId="0" fontId="4" fillId="0" borderId="0" xfId="0" applyFont="1" applyBorder="1" applyAlignment="1" applyProtection="1">
      <alignment horizontal="center"/>
    </xf>
    <xf numFmtId="0" fontId="13" fillId="0" borderId="51" xfId="0" applyFont="1" applyBorder="1" applyAlignment="1" applyProtection="1">
      <alignment horizontal="left"/>
    </xf>
    <xf numFmtId="0" fontId="13" fillId="0" borderId="0" xfId="0" applyFont="1" applyBorder="1" applyAlignment="1" applyProtection="1">
      <alignment horizontal="left"/>
    </xf>
    <xf numFmtId="0" fontId="13" fillId="0" borderId="0" xfId="0" applyFont="1" applyBorder="1" applyAlignment="1">
      <alignment horizontal="left"/>
    </xf>
    <xf numFmtId="0" fontId="13" fillId="0" borderId="69" xfId="0" applyFont="1" applyBorder="1" applyAlignment="1" applyProtection="1">
      <alignment horizontal="left"/>
    </xf>
    <xf numFmtId="0" fontId="13" fillId="0" borderId="34" xfId="0" applyFont="1" applyBorder="1" applyAlignment="1">
      <alignment horizontal="left"/>
    </xf>
    <xf numFmtId="0" fontId="13" fillId="0" borderId="268" xfId="0" applyFont="1" applyBorder="1" applyAlignment="1" applyProtection="1">
      <alignment horizontal="centerContinuous"/>
    </xf>
    <xf numFmtId="0" fontId="13" fillId="0" borderId="7" xfId="0" applyFont="1" applyBorder="1" applyAlignment="1" applyProtection="1">
      <alignment horizontal="centerContinuous"/>
    </xf>
    <xf numFmtId="0" fontId="13" fillId="0" borderId="10" xfId="0" applyFont="1" applyBorder="1" applyProtection="1"/>
    <xf numFmtId="0" fontId="13" fillId="0" borderId="82" xfId="0" applyFont="1" applyBorder="1" applyProtection="1"/>
    <xf numFmtId="0" fontId="13" fillId="0" borderId="10" xfId="0" applyFont="1" applyBorder="1" applyAlignment="1" applyProtection="1">
      <alignment horizontal="center"/>
    </xf>
    <xf numFmtId="0" fontId="13" fillId="0" borderId="5" xfId="0" applyFont="1" applyBorder="1" applyAlignment="1" applyProtection="1">
      <alignment horizontal="center"/>
    </xf>
    <xf numFmtId="0" fontId="13" fillId="0" borderId="82" xfId="0" applyFont="1" applyBorder="1" applyAlignment="1" applyProtection="1">
      <alignment horizontal="center"/>
    </xf>
    <xf numFmtId="0" fontId="13" fillId="0" borderId="108" xfId="0" applyFont="1" applyBorder="1" applyAlignment="1" applyProtection="1">
      <alignment horizontal="center"/>
    </xf>
    <xf numFmtId="0" fontId="13" fillId="0" borderId="85" xfId="0" applyFont="1" applyBorder="1" applyAlignment="1" applyProtection="1">
      <alignment horizontal="center"/>
    </xf>
    <xf numFmtId="167" fontId="13" fillId="0" borderId="0" xfId="1" applyNumberFormat="1" applyFont="1" applyBorder="1" applyProtection="1"/>
    <xf numFmtId="0" fontId="13" fillId="0" borderId="0" xfId="29966" applyFont="1" applyBorder="1" applyAlignment="1">
      <alignment horizontal="left"/>
    </xf>
    <xf numFmtId="0" fontId="13" fillId="0" borderId="0" xfId="29966" applyFont="1" applyBorder="1" applyAlignment="1"/>
    <xf numFmtId="0" fontId="13" fillId="0" borderId="0" xfId="0" applyFont="1" applyBorder="1" applyAlignment="1" applyProtection="1">
      <alignment horizontal="center"/>
    </xf>
    <xf numFmtId="0" fontId="13" fillId="0" borderId="81" xfId="0" applyFont="1" applyBorder="1" applyProtection="1"/>
    <xf numFmtId="0" fontId="13" fillId="0" borderId="81" xfId="0" applyFont="1" applyBorder="1" applyAlignment="1" applyProtection="1">
      <alignment horizontal="center"/>
    </xf>
    <xf numFmtId="0" fontId="13" fillId="0" borderId="62" xfId="0" applyFont="1" applyBorder="1" applyAlignment="1" applyProtection="1">
      <alignment horizontal="center"/>
    </xf>
    <xf numFmtId="0" fontId="13" fillId="0" borderId="61" xfId="0" applyFont="1" applyBorder="1" applyAlignment="1" applyProtection="1">
      <alignment horizontal="center"/>
    </xf>
    <xf numFmtId="0" fontId="13" fillId="0" borderId="99" xfId="0" applyFont="1" applyBorder="1"/>
    <xf numFmtId="0" fontId="13" fillId="0" borderId="93" xfId="0" applyFont="1" applyBorder="1" applyAlignment="1" applyProtection="1">
      <alignment horizontal="center"/>
    </xf>
    <xf numFmtId="167" fontId="13" fillId="0" borderId="266" xfId="1" applyNumberFormat="1" applyFont="1" applyBorder="1" applyProtection="1"/>
    <xf numFmtId="167" fontId="13" fillId="0" borderId="265" xfId="1" applyNumberFormat="1" applyFont="1" applyBorder="1" applyProtection="1"/>
    <xf numFmtId="167" fontId="13" fillId="0" borderId="251" xfId="1" applyNumberFormat="1" applyFont="1" applyBorder="1" applyProtection="1"/>
    <xf numFmtId="0" fontId="13" fillId="0" borderId="251" xfId="0" applyFont="1" applyBorder="1" applyProtection="1"/>
    <xf numFmtId="0" fontId="13" fillId="0" borderId="265" xfId="0" applyFont="1" applyBorder="1" applyProtection="1"/>
    <xf numFmtId="0" fontId="13" fillId="0" borderId="267" xfId="0" applyFont="1" applyBorder="1" applyProtection="1"/>
    <xf numFmtId="0" fontId="13" fillId="0" borderId="0" xfId="0" applyFont="1" applyBorder="1" applyAlignment="1">
      <alignment horizontal="center" vertical="top"/>
    </xf>
    <xf numFmtId="0" fontId="13" fillId="0" borderId="4" xfId="0" applyFont="1" applyBorder="1"/>
    <xf numFmtId="0" fontId="13" fillId="0" borderId="10" xfId="0" applyFont="1" applyBorder="1" applyAlignment="1">
      <alignment horizontal="center"/>
    </xf>
    <xf numFmtId="0" fontId="13" fillId="0" borderId="82" xfId="0" applyFont="1" applyBorder="1"/>
    <xf numFmtId="0" fontId="13" fillId="0" borderId="81" xfId="0" applyFont="1" applyBorder="1"/>
    <xf numFmtId="0" fontId="13" fillId="0" borderId="83" xfId="0" applyFont="1" applyBorder="1"/>
    <xf numFmtId="0" fontId="13" fillId="0" borderId="11" xfId="0" applyFont="1" applyBorder="1" applyAlignment="1">
      <alignment horizontal="center"/>
    </xf>
    <xf numFmtId="0" fontId="13" fillId="0" borderId="84" xfId="0" applyFont="1" applyBorder="1"/>
    <xf numFmtId="167" fontId="13" fillId="0" borderId="11" xfId="1" applyNumberFormat="1" applyFont="1" applyBorder="1"/>
    <xf numFmtId="0" fontId="13" fillId="0" borderId="0" xfId="0" applyFont="1" applyBorder="1" applyAlignment="1" applyProtection="1">
      <alignment vertical="top" wrapText="1"/>
    </xf>
    <xf numFmtId="0" fontId="13" fillId="0" borderId="58" xfId="0" applyFont="1" applyBorder="1" applyAlignment="1" applyProtection="1">
      <alignment vertical="top" wrapText="1"/>
    </xf>
    <xf numFmtId="0" fontId="4" fillId="0" borderId="34" xfId="0" applyFont="1" applyBorder="1" applyAlignment="1">
      <alignment horizontal="center"/>
    </xf>
    <xf numFmtId="0" fontId="13" fillId="0" borderId="7" xfId="0" applyFont="1" applyBorder="1" applyAlignment="1" applyProtection="1">
      <alignment horizontal="left"/>
    </xf>
    <xf numFmtId="0" fontId="162" fillId="0" borderId="0" xfId="0" applyFont="1" applyBorder="1"/>
    <xf numFmtId="167" fontId="13" fillId="0" borderId="34" xfId="1" applyNumberFormat="1" applyFont="1" applyBorder="1"/>
    <xf numFmtId="167" fontId="13" fillId="0" borderId="277" xfId="1" applyNumberFormat="1" applyFont="1" applyBorder="1"/>
    <xf numFmtId="167" fontId="13" fillId="0" borderId="251" xfId="1" applyNumberFormat="1" applyFont="1" applyBorder="1"/>
    <xf numFmtId="0" fontId="13" fillId="0" borderId="79" xfId="0" applyFont="1" applyBorder="1" applyProtection="1"/>
    <xf numFmtId="0" fontId="13" fillId="0" borderId="9" xfId="0" applyFont="1" applyBorder="1" applyProtection="1"/>
    <xf numFmtId="0" fontId="13" fillId="0" borderId="1" xfId="0" applyFont="1" applyBorder="1" applyProtection="1"/>
    <xf numFmtId="0" fontId="13" fillId="0" borderId="3" xfId="0" applyFont="1" applyBorder="1" applyProtection="1"/>
    <xf numFmtId="0" fontId="13" fillId="0" borderId="9" xfId="0" applyFont="1" applyBorder="1" applyAlignment="1" applyProtection="1">
      <alignment horizontal="center"/>
    </xf>
    <xf numFmtId="0" fontId="13" fillId="0" borderId="80" xfId="0" applyFont="1" applyBorder="1" applyAlignment="1" applyProtection="1">
      <alignment horizontal="center"/>
    </xf>
    <xf numFmtId="0" fontId="13" fillId="0" borderId="79" xfId="0" applyFont="1" applyBorder="1" applyAlignment="1" applyProtection="1">
      <alignment horizontal="center"/>
    </xf>
    <xf numFmtId="0" fontId="13" fillId="0" borderId="4" xfId="0" applyFont="1" applyBorder="1" applyProtection="1"/>
    <xf numFmtId="0" fontId="10" fillId="0" borderId="4" xfId="0" applyFont="1" applyBorder="1" applyAlignment="1" applyProtection="1">
      <alignment horizontal="center"/>
    </xf>
    <xf numFmtId="0" fontId="13" fillId="0" borderId="83" xfId="0" applyFont="1" applyBorder="1" applyProtection="1"/>
    <xf numFmtId="0" fontId="13" fillId="0" borderId="6" xfId="0" applyFont="1" applyBorder="1" applyProtection="1"/>
    <xf numFmtId="0" fontId="13" fillId="0" borderId="84" xfId="0" applyFont="1" applyBorder="1" applyProtection="1"/>
    <xf numFmtId="0" fontId="13" fillId="0" borderId="83" xfId="0" applyFont="1" applyBorder="1" applyAlignment="1" applyProtection="1">
      <alignment horizontal="center"/>
    </xf>
    <xf numFmtId="37" fontId="13" fillId="0" borderId="6" xfId="0" applyNumberFormat="1" applyFont="1" applyBorder="1" applyAlignment="1" applyProtection="1">
      <alignment horizontal="center"/>
    </xf>
    <xf numFmtId="167" fontId="13" fillId="0" borderId="23" xfId="1" applyNumberFormat="1" applyFont="1" applyBorder="1"/>
    <xf numFmtId="0" fontId="13" fillId="0" borderId="24" xfId="0" applyFont="1" applyBorder="1" applyProtection="1"/>
    <xf numFmtId="0" fontId="13" fillId="0" borderId="25" xfId="0" applyFont="1" applyBorder="1" applyProtection="1"/>
    <xf numFmtId="0" fontId="13" fillId="0" borderId="84" xfId="0" applyFont="1" applyBorder="1" applyAlignment="1" applyProtection="1">
      <alignment horizontal="center"/>
    </xf>
    <xf numFmtId="167" fontId="13" fillId="0" borderId="24" xfId="1" applyNumberFormat="1" applyFont="1" applyBorder="1"/>
    <xf numFmtId="167" fontId="13" fillId="0" borderId="25" xfId="1" applyNumberFormat="1" applyFont="1" applyBorder="1"/>
    <xf numFmtId="167" fontId="13" fillId="0" borderId="15" xfId="1" applyNumberFormat="1" applyFont="1" applyBorder="1"/>
    <xf numFmtId="0" fontId="13" fillId="0" borderId="16" xfId="0" applyFont="1" applyBorder="1" applyProtection="1"/>
    <xf numFmtId="167" fontId="13" fillId="0" borderId="27" xfId="1" applyNumberFormat="1" applyFont="1" applyBorder="1"/>
    <xf numFmtId="0" fontId="13" fillId="0" borderId="6" xfId="0" applyFont="1" applyBorder="1" applyAlignment="1" applyProtection="1">
      <alignment horizontal="center"/>
    </xf>
    <xf numFmtId="37" fontId="13" fillId="0" borderId="6" xfId="0" applyNumberFormat="1" applyFont="1" applyBorder="1" applyProtection="1"/>
    <xf numFmtId="167" fontId="13" fillId="0" borderId="28" xfId="1" applyNumberFormat="1" applyFont="1" applyBorder="1"/>
    <xf numFmtId="167" fontId="13" fillId="0" borderId="29" xfId="1" applyNumberFormat="1" applyFont="1" applyBorder="1"/>
    <xf numFmtId="167" fontId="13" fillId="0" borderId="30" xfId="1" applyNumberFormat="1" applyFont="1" applyBorder="1"/>
    <xf numFmtId="0" fontId="13" fillId="0" borderId="93" xfId="0" applyFont="1" applyBorder="1" applyProtection="1"/>
    <xf numFmtId="0" fontId="13" fillId="0" borderId="94" xfId="0" applyFont="1" applyBorder="1" applyProtection="1"/>
    <xf numFmtId="0" fontId="13" fillId="0" borderId="87" xfId="0" applyFont="1" applyBorder="1" applyAlignment="1" applyProtection="1">
      <alignment horizontal="centerContinuous"/>
    </xf>
    <xf numFmtId="0" fontId="13" fillId="0" borderId="90" xfId="0" applyFont="1" applyBorder="1" applyAlignment="1" applyProtection="1">
      <alignment horizontal="centerContinuous"/>
    </xf>
    <xf numFmtId="0" fontId="13" fillId="4" borderId="0" xfId="0" applyFont="1" applyFill="1" applyBorder="1" applyProtection="1"/>
    <xf numFmtId="0" fontId="13" fillId="4" borderId="58" xfId="0" applyFont="1" applyFill="1" applyBorder="1" applyProtection="1"/>
    <xf numFmtId="0" fontId="13" fillId="0" borderId="2" xfId="0" applyFont="1" applyBorder="1" applyAlignment="1" applyProtection="1">
      <alignment horizontal="center"/>
    </xf>
    <xf numFmtId="0" fontId="13" fillId="0" borderId="40" xfId="0" applyFont="1" applyBorder="1" applyAlignment="1" applyProtection="1">
      <alignment horizontal="centerContinuous"/>
    </xf>
    <xf numFmtId="0" fontId="13" fillId="0" borderId="35" xfId="0" applyFont="1" applyBorder="1" applyAlignment="1" applyProtection="1">
      <alignment horizontal="centerContinuous"/>
    </xf>
    <xf numFmtId="0" fontId="13" fillId="0" borderId="39" xfId="0" applyFont="1" applyBorder="1" applyAlignment="1" applyProtection="1">
      <alignment horizontal="centerContinuous"/>
    </xf>
    <xf numFmtId="0" fontId="13" fillId="0" borderId="7" xfId="0" applyFont="1" applyBorder="1" applyAlignment="1" applyProtection="1">
      <alignment horizontal="center"/>
    </xf>
    <xf numFmtId="0" fontId="13" fillId="0" borderId="11" xfId="0" applyFont="1" applyBorder="1" applyAlignment="1" applyProtection="1">
      <alignment horizontal="center"/>
    </xf>
    <xf numFmtId="0" fontId="13" fillId="0" borderId="12" xfId="0" applyFont="1" applyBorder="1" applyProtection="1"/>
    <xf numFmtId="0" fontId="13" fillId="0" borderId="14" xfId="0" applyFont="1" applyBorder="1" applyProtection="1"/>
    <xf numFmtId="167" fontId="13" fillId="0" borderId="15" xfId="0" applyNumberFormat="1" applyFont="1" applyBorder="1" applyProtection="1"/>
    <xf numFmtId="0" fontId="13" fillId="0" borderId="15" xfId="0" applyFont="1" applyBorder="1" applyProtection="1"/>
    <xf numFmtId="0" fontId="13" fillId="0" borderId="41" xfId="0" applyFont="1" applyBorder="1" applyProtection="1"/>
    <xf numFmtId="38" fontId="13" fillId="0" borderId="119" xfId="0" applyNumberFormat="1" applyFont="1" applyBorder="1"/>
    <xf numFmtId="38" fontId="13" fillId="0" borderId="100" xfId="0" applyNumberFormat="1" applyFont="1" applyBorder="1"/>
    <xf numFmtId="10" fontId="13" fillId="0" borderId="119" xfId="0" applyNumberFormat="1" applyFont="1" applyBorder="1"/>
    <xf numFmtId="0" fontId="13" fillId="0" borderId="104" xfId="0" applyFont="1" applyBorder="1" applyAlignment="1" applyProtection="1">
      <alignment horizontal="center"/>
    </xf>
    <xf numFmtId="37" fontId="13" fillId="0" borderId="43" xfId="0" applyNumberFormat="1" applyFont="1" applyBorder="1" applyProtection="1"/>
    <xf numFmtId="10" fontId="13" fillId="0" borderId="342" xfId="0" applyNumberFormat="1" applyFont="1" applyBorder="1" applyAlignment="1">
      <alignment horizontal="right"/>
    </xf>
    <xf numFmtId="0" fontId="13" fillId="0" borderId="45" xfId="0" applyFont="1" applyBorder="1" applyProtection="1"/>
    <xf numFmtId="0" fontId="13" fillId="0" borderId="46" xfId="0" applyFont="1" applyBorder="1" applyProtection="1"/>
    <xf numFmtId="0" fontId="13" fillId="0" borderId="44" xfId="0" applyFont="1" applyBorder="1" applyProtection="1"/>
    <xf numFmtId="0" fontId="13" fillId="0" borderId="105" xfId="0" applyFont="1" applyBorder="1" applyAlignment="1" applyProtection="1">
      <alignment horizontal="center"/>
    </xf>
    <xf numFmtId="0" fontId="13" fillId="0" borderId="17" xfId="0" applyFont="1" applyBorder="1" applyProtection="1"/>
    <xf numFmtId="0" fontId="13" fillId="0" borderId="18" xfId="0" applyFont="1" applyBorder="1" applyProtection="1"/>
    <xf numFmtId="167" fontId="13" fillId="0" borderId="16" xfId="0" applyNumberFormat="1" applyFont="1" applyBorder="1" applyProtection="1"/>
    <xf numFmtId="0" fontId="13" fillId="0" borderId="47" xfId="0" applyFont="1" applyBorder="1" applyProtection="1"/>
    <xf numFmtId="0" fontId="13" fillId="0" borderId="42" xfId="0" applyFont="1" applyBorder="1" applyProtection="1"/>
    <xf numFmtId="10" fontId="13" fillId="0" borderId="137" xfId="0" applyNumberFormat="1" applyFont="1" applyBorder="1"/>
    <xf numFmtId="0" fontId="13" fillId="0" borderId="19" xfId="0" applyFont="1" applyBorder="1" applyProtection="1"/>
    <xf numFmtId="0" fontId="13" fillId="0" borderId="21" xfId="0" applyFont="1" applyBorder="1" applyProtection="1"/>
    <xf numFmtId="0" fontId="13" fillId="0" borderId="1" xfId="0" applyFont="1" applyBorder="1" applyAlignment="1" applyProtection="1">
      <alignment horizontal="centerContinuous"/>
    </xf>
    <xf numFmtId="0" fontId="13" fillId="0" borderId="3" xfId="0" applyFont="1" applyBorder="1" applyAlignment="1" applyProtection="1">
      <alignment horizontal="centerContinuous"/>
    </xf>
    <xf numFmtId="0" fontId="13" fillId="0" borderId="6" xfId="0" applyFont="1" applyBorder="1" applyAlignment="1" applyProtection="1">
      <alignment horizontal="centerContinuous"/>
    </xf>
    <xf numFmtId="0" fontId="13" fillId="0" borderId="8" xfId="0" applyFont="1" applyBorder="1" applyAlignment="1" applyProtection="1">
      <alignment horizontal="centerContinuous"/>
    </xf>
    <xf numFmtId="0" fontId="13" fillId="0" borderId="8" xfId="0" applyFont="1" applyBorder="1" applyAlignment="1" applyProtection="1">
      <alignment horizontal="center"/>
    </xf>
    <xf numFmtId="0" fontId="13" fillId="0" borderId="48" xfId="0" applyFont="1" applyBorder="1" applyProtection="1"/>
    <xf numFmtId="0" fontId="13" fillId="0" borderId="49" xfId="0" applyFont="1" applyBorder="1" applyProtection="1"/>
    <xf numFmtId="0" fontId="13" fillId="0" borderId="42" xfId="0" applyFont="1" applyBorder="1" applyAlignment="1" applyProtection="1">
      <alignment horizontal="center"/>
    </xf>
    <xf numFmtId="167" fontId="13" fillId="0" borderId="45" xfId="0" applyNumberFormat="1" applyFont="1" applyBorder="1" applyProtection="1"/>
    <xf numFmtId="167" fontId="13" fillId="0" borderId="44" xfId="0" applyNumberFormat="1" applyFont="1" applyBorder="1" applyProtection="1"/>
    <xf numFmtId="167" fontId="13" fillId="0" borderId="46" xfId="0" applyNumberFormat="1" applyFont="1" applyBorder="1" applyProtection="1"/>
    <xf numFmtId="0" fontId="13" fillId="0" borderId="36" xfId="0" applyFont="1" applyBorder="1" applyProtection="1"/>
    <xf numFmtId="167" fontId="13" fillId="0" borderId="19" xfId="0" applyNumberFormat="1" applyFont="1" applyBorder="1" applyProtection="1"/>
    <xf numFmtId="0" fontId="13" fillId="0" borderId="61" xfId="0" applyFont="1" applyBorder="1" applyAlignment="1" applyProtection="1">
      <alignment horizontal="centerContinuous"/>
    </xf>
    <xf numFmtId="37" fontId="13" fillId="0" borderId="99" xfId="0" applyNumberFormat="1" applyFont="1" applyBorder="1" applyProtection="1"/>
    <xf numFmtId="0" fontId="13" fillId="0" borderId="70" xfId="0" applyFont="1" applyBorder="1" applyAlignment="1" applyProtection="1">
      <alignment horizontal="centerContinuous"/>
    </xf>
    <xf numFmtId="0" fontId="13" fillId="0" borderId="34" xfId="0" applyFont="1" applyBorder="1" applyAlignment="1" applyProtection="1">
      <alignment horizontal="centerContinuous"/>
    </xf>
    <xf numFmtId="0" fontId="13" fillId="0" borderId="343" xfId="0" applyFont="1" applyBorder="1" applyAlignment="1" applyProtection="1">
      <alignment horizontal="center"/>
    </xf>
    <xf numFmtId="0" fontId="13" fillId="0" borderId="227" xfId="0" applyFont="1" applyBorder="1" applyAlignment="1" applyProtection="1">
      <alignment horizontal="center"/>
    </xf>
    <xf numFmtId="0" fontId="13" fillId="0" borderId="228" xfId="0" applyFont="1" applyBorder="1" applyAlignment="1" applyProtection="1">
      <alignment horizontal="center"/>
    </xf>
    <xf numFmtId="0" fontId="13" fillId="0" borderId="229" xfId="0" applyFont="1" applyBorder="1" applyAlignment="1" applyProtection="1">
      <alignment horizontal="center"/>
    </xf>
    <xf numFmtId="0" fontId="13" fillId="0" borderId="71" xfId="0" applyFont="1" applyBorder="1" applyProtection="1"/>
    <xf numFmtId="0" fontId="13" fillId="0" borderId="72" xfId="0" applyFont="1" applyBorder="1" applyProtection="1"/>
    <xf numFmtId="0" fontId="13" fillId="0" borderId="230" xfId="0" applyFont="1" applyBorder="1" applyProtection="1"/>
    <xf numFmtId="0" fontId="13" fillId="0" borderId="231" xfId="0" applyFont="1" applyBorder="1" applyProtection="1"/>
    <xf numFmtId="0" fontId="13" fillId="0" borderId="232" xfId="0" applyFont="1" applyBorder="1" applyProtection="1"/>
    <xf numFmtId="0" fontId="13" fillId="0" borderId="228" xfId="0" applyFont="1" applyBorder="1" applyProtection="1"/>
    <xf numFmtId="41" fontId="13" fillId="0" borderId="231" xfId="0" applyNumberFormat="1" applyFont="1" applyBorder="1" applyProtection="1"/>
    <xf numFmtId="216" fontId="4" fillId="0" borderId="63" xfId="58341" applyNumberFormat="1" applyFont="1" applyBorder="1"/>
    <xf numFmtId="0" fontId="13" fillId="0" borderId="398" xfId="0" applyFont="1" applyBorder="1" applyAlignment="1" applyProtection="1">
      <alignment horizontal="center"/>
    </xf>
    <xf numFmtId="0" fontId="4" fillId="0" borderId="347" xfId="0" applyFont="1" applyBorder="1" applyAlignment="1" applyProtection="1">
      <alignment horizontal="centerContinuous"/>
    </xf>
    <xf numFmtId="0" fontId="4" fillId="0" borderId="0" xfId="0" applyFont="1" applyBorder="1" applyProtection="1"/>
    <xf numFmtId="0" fontId="13" fillId="0" borderId="80" xfId="0" applyFont="1" applyBorder="1" applyProtection="1"/>
    <xf numFmtId="37" fontId="13" fillId="0" borderId="54" xfId="0" applyNumberFormat="1" applyFont="1" applyBorder="1" applyProtection="1"/>
    <xf numFmtId="37" fontId="13" fillId="0" borderId="55" xfId="0" applyNumberFormat="1" applyFont="1" applyBorder="1" applyProtection="1"/>
    <xf numFmtId="37" fontId="13" fillId="0" borderId="56" xfId="0" applyNumberFormat="1" applyFont="1" applyBorder="1" applyProtection="1"/>
    <xf numFmtId="37" fontId="4" fillId="0" borderId="68" xfId="0" applyNumberFormat="1" applyFont="1" applyBorder="1" applyAlignment="1" applyProtection="1">
      <alignment horizontal="center"/>
    </xf>
    <xf numFmtId="0" fontId="13" fillId="0" borderId="4" xfId="0" applyFont="1" applyBorder="1" applyAlignment="1" applyProtection="1">
      <alignment horizontal="center"/>
    </xf>
    <xf numFmtId="0" fontId="13" fillId="0" borderId="284" xfId="0" applyFont="1" applyBorder="1" applyProtection="1"/>
    <xf numFmtId="0" fontId="13" fillId="0" borderId="285" xfId="0" applyFont="1" applyBorder="1" applyProtection="1"/>
    <xf numFmtId="0" fontId="13" fillId="0" borderId="126" xfId="0" applyFont="1" applyBorder="1" applyProtection="1"/>
    <xf numFmtId="0" fontId="13" fillId="0" borderId="121" xfId="0" applyFont="1" applyBorder="1" applyProtection="1"/>
    <xf numFmtId="0" fontId="13" fillId="0" borderId="135" xfId="0" applyFont="1" applyBorder="1" applyProtection="1"/>
    <xf numFmtId="0" fontId="13" fillId="0" borderId="129" xfId="0" applyFont="1" applyBorder="1" applyProtection="1"/>
    <xf numFmtId="0" fontId="13" fillId="0" borderId="51" xfId="0" applyFont="1" applyBorder="1" applyAlignment="1">
      <alignment textRotation="180"/>
    </xf>
    <xf numFmtId="0" fontId="13" fillId="0" borderId="4" xfId="0" applyFont="1" applyBorder="1" applyAlignment="1">
      <alignment horizontal="centerContinuous"/>
    </xf>
    <xf numFmtId="0" fontId="13" fillId="0" borderId="5" xfId="0" applyFont="1" applyBorder="1" applyAlignment="1">
      <alignment horizontal="centerContinuous"/>
    </xf>
    <xf numFmtId="0" fontId="13" fillId="0" borderId="0" xfId="0" applyFont="1" applyBorder="1" applyAlignment="1">
      <alignment horizontal="center"/>
    </xf>
    <xf numFmtId="0" fontId="13" fillId="0" borderId="5" xfId="0" applyFont="1" applyBorder="1" applyAlignment="1">
      <alignment horizontal="center"/>
    </xf>
    <xf numFmtId="0" fontId="13" fillId="0" borderId="0" xfId="0" applyFont="1" applyFill="1" applyBorder="1"/>
    <xf numFmtId="0" fontId="23" fillId="0" borderId="268" xfId="0" applyFont="1" applyBorder="1" applyAlignment="1">
      <alignment textRotation="180"/>
    </xf>
    <xf numFmtId="0" fontId="23" fillId="0" borderId="70" xfId="0" applyFont="1" applyBorder="1" applyAlignment="1">
      <alignment textRotation="180"/>
    </xf>
    <xf numFmtId="0" fontId="4" fillId="0" borderId="302" xfId="0" applyFont="1" applyBorder="1" applyAlignment="1">
      <alignment horizontal="centerContinuous" vertical="center"/>
    </xf>
    <xf numFmtId="0" fontId="13" fillId="0" borderId="303" xfId="0" applyFont="1" applyBorder="1" applyAlignment="1">
      <alignment horizontal="centerContinuous"/>
    </xf>
    <xf numFmtId="0" fontId="13" fillId="0" borderId="304" xfId="0" applyFont="1" applyBorder="1" applyAlignment="1">
      <alignment horizontal="centerContinuous"/>
    </xf>
    <xf numFmtId="0" fontId="13" fillId="0" borderId="4" xfId="0" applyFont="1" applyBorder="1" applyAlignment="1">
      <alignment horizontal="center"/>
    </xf>
    <xf numFmtId="0" fontId="13" fillId="0" borderId="1" xfId="0" applyFont="1" applyBorder="1" applyAlignment="1">
      <alignment horizontal="centerContinuous"/>
    </xf>
    <xf numFmtId="0" fontId="13" fillId="0" borderId="3" xfId="0" applyFont="1" applyBorder="1" applyAlignment="1">
      <alignment horizontal="centerContinuous"/>
    </xf>
    <xf numFmtId="0" fontId="13" fillId="0" borderId="3" xfId="0" applyFont="1" applyBorder="1"/>
    <xf numFmtId="0" fontId="13" fillId="0" borderId="6" xfId="0" applyFont="1" applyBorder="1" applyAlignment="1">
      <alignment horizontal="centerContinuous"/>
    </xf>
    <xf numFmtId="0" fontId="13" fillId="0" borderId="8" xfId="0" applyFont="1" applyBorder="1" applyAlignment="1">
      <alignment horizontal="centerContinuous"/>
    </xf>
    <xf numFmtId="0" fontId="13" fillId="0" borderId="291" xfId="0" applyFont="1" applyBorder="1"/>
    <xf numFmtId="0" fontId="13" fillId="0" borderId="292" xfId="0" applyFont="1" applyBorder="1"/>
    <xf numFmtId="0" fontId="13" fillId="0" borderId="293" xfId="0" applyFont="1" applyBorder="1"/>
    <xf numFmtId="0" fontId="13" fillId="0" borderId="294" xfId="0" applyFont="1" applyBorder="1"/>
    <xf numFmtId="0" fontId="13" fillId="0" borderId="295" xfId="0" applyFont="1" applyBorder="1"/>
    <xf numFmtId="167" fontId="13" fillId="0" borderId="11" xfId="1" applyNumberFormat="1" applyFont="1" applyBorder="1" applyAlignment="1">
      <alignment horizontal="center"/>
    </xf>
    <xf numFmtId="167" fontId="13" fillId="0" borderId="295" xfId="1" applyNumberFormat="1" applyFont="1" applyBorder="1"/>
    <xf numFmtId="0" fontId="13" fillId="0" borderId="296" xfId="0" applyFont="1" applyBorder="1"/>
    <xf numFmtId="167" fontId="13" fillId="0" borderId="10" xfId="1" applyNumberFormat="1" applyFont="1" applyBorder="1"/>
    <xf numFmtId="167" fontId="13" fillId="0" borderId="297" xfId="1" applyNumberFormat="1" applyFont="1" applyBorder="1"/>
    <xf numFmtId="0" fontId="4" fillId="0" borderId="308" xfId="0" applyFont="1" applyBorder="1" applyAlignment="1">
      <alignment vertical="top" textRotation="180"/>
    </xf>
    <xf numFmtId="0" fontId="13" fillId="0" borderId="310" xfId="0" applyFont="1" applyBorder="1" applyAlignment="1">
      <alignment horizontal="center"/>
    </xf>
    <xf numFmtId="0" fontId="13" fillId="0" borderId="310" xfId="0" applyFont="1" applyBorder="1"/>
    <xf numFmtId="0" fontId="13" fillId="0" borderId="311" xfId="0" applyFont="1" applyBorder="1"/>
    <xf numFmtId="0" fontId="13" fillId="0" borderId="298" xfId="0" applyFont="1" applyBorder="1"/>
    <xf numFmtId="167" fontId="13" fillId="0" borderId="299" xfId="1" applyNumberFormat="1" applyFont="1" applyBorder="1"/>
    <xf numFmtId="167" fontId="13" fillId="0" borderId="300" xfId="1" applyNumberFormat="1" applyFont="1" applyBorder="1"/>
    <xf numFmtId="0" fontId="13" fillId="0" borderId="312" xfId="0" applyFont="1" applyBorder="1" applyAlignment="1">
      <alignment vertical="top" textRotation="180"/>
    </xf>
    <xf numFmtId="216" fontId="4" fillId="0" borderId="280" xfId="58341" applyNumberFormat="1" applyFont="1" applyBorder="1"/>
    <xf numFmtId="37" fontId="4" fillId="0" borderId="64" xfId="0" applyNumberFormat="1" applyFont="1" applyBorder="1" applyAlignment="1" applyProtection="1">
      <alignment horizontal="center"/>
    </xf>
    <xf numFmtId="0" fontId="4" fillId="0" borderId="64" xfId="2" applyFont="1" applyBorder="1"/>
    <xf numFmtId="0" fontId="4" fillId="0" borderId="61" xfId="2" applyFont="1" applyBorder="1"/>
    <xf numFmtId="0" fontId="4" fillId="0" borderId="68" xfId="2" applyFont="1" applyFill="1" applyBorder="1" applyAlignment="1" applyProtection="1">
      <alignment horizontal="right"/>
    </xf>
    <xf numFmtId="0" fontId="13" fillId="0" borderId="51" xfId="2" applyFont="1" applyBorder="1" applyAlignment="1" applyProtection="1">
      <alignment horizontal="centerContinuous"/>
    </xf>
    <xf numFmtId="0" fontId="13" fillId="0" borderId="0" xfId="2" applyFont="1" applyBorder="1" applyAlignment="1" applyProtection="1">
      <alignment horizontal="centerContinuous"/>
    </xf>
    <xf numFmtId="0" fontId="13" fillId="0" borderId="58" xfId="2" applyFont="1" applyBorder="1" applyAlignment="1" applyProtection="1">
      <alignment horizontal="centerContinuous"/>
    </xf>
    <xf numFmtId="0" fontId="13" fillId="0" borderId="51" xfId="2" applyFont="1" applyBorder="1" applyProtection="1"/>
    <xf numFmtId="0" fontId="13" fillId="0" borderId="0" xfId="2" applyFont="1" applyBorder="1" applyProtection="1"/>
    <xf numFmtId="0" fontId="13" fillId="0" borderId="58" xfId="2" applyFont="1" applyBorder="1" applyProtection="1"/>
    <xf numFmtId="0" fontId="13" fillId="0" borderId="51" xfId="2" applyFont="1" applyBorder="1" applyAlignment="1" applyProtection="1">
      <alignment horizontal="center"/>
    </xf>
    <xf numFmtId="37" fontId="13" fillId="0" borderId="51" xfId="2" applyNumberFormat="1" applyFont="1" applyBorder="1" applyProtection="1"/>
    <xf numFmtId="37" fontId="13" fillId="0" borderId="0" xfId="2" applyNumberFormat="1" applyFont="1" applyBorder="1" applyProtection="1"/>
    <xf numFmtId="0" fontId="13" fillId="0" borderId="58" xfId="2" applyFont="1" applyBorder="1" applyAlignment="1" applyProtection="1">
      <alignment horizontal="center"/>
    </xf>
    <xf numFmtId="0" fontId="13" fillId="0" borderId="0" xfId="2" applyFont="1" applyBorder="1" applyAlignment="1" applyProtection="1">
      <alignment horizontal="center"/>
    </xf>
    <xf numFmtId="0" fontId="13" fillId="0" borderId="69" xfId="2" applyFont="1" applyBorder="1" applyAlignment="1" applyProtection="1">
      <alignment horizontal="center"/>
    </xf>
    <xf numFmtId="0" fontId="13" fillId="0" borderId="34" xfId="2" applyFont="1" applyBorder="1" applyProtection="1"/>
    <xf numFmtId="37" fontId="13" fillId="0" borderId="34" xfId="2" applyNumberFormat="1" applyFont="1" applyBorder="1" applyProtection="1"/>
    <xf numFmtId="0" fontId="13" fillId="0" borderId="70" xfId="2" applyFont="1" applyBorder="1" applyAlignment="1" applyProtection="1">
      <alignment horizontal="center"/>
    </xf>
    <xf numFmtId="0" fontId="13" fillId="0" borderId="34" xfId="2" applyFont="1" applyBorder="1" applyAlignment="1" applyProtection="1">
      <alignment horizontal="center"/>
    </xf>
    <xf numFmtId="0" fontId="4" fillId="0" borderId="34" xfId="2" applyFont="1" applyBorder="1" applyAlignment="1" applyProtection="1">
      <alignment horizontal="left" indent="2"/>
    </xf>
    <xf numFmtId="0" fontId="4" fillId="0" borderId="34" xfId="2" applyFont="1" applyBorder="1" applyProtection="1"/>
    <xf numFmtId="0" fontId="4" fillId="0" borderId="69" xfId="0" applyFont="1" applyBorder="1" applyAlignment="1" applyProtection="1">
      <alignment horizontal="left" vertical="top"/>
    </xf>
    <xf numFmtId="0" fontId="4" fillId="0" borderId="268" xfId="0" applyFont="1" applyBorder="1" applyAlignment="1" applyProtection="1">
      <alignment horizontal="centerContinuous"/>
    </xf>
    <xf numFmtId="216" fontId="4" fillId="0" borderId="410" xfId="58341" applyNumberFormat="1" applyFont="1" applyBorder="1"/>
    <xf numFmtId="0" fontId="4" fillId="0" borderId="63" xfId="0" applyFont="1" applyBorder="1" applyAlignment="1" applyProtection="1">
      <alignment horizontal="center"/>
    </xf>
    <xf numFmtId="0" fontId="13" fillId="0" borderId="13" xfId="0" applyFont="1" applyBorder="1" applyProtection="1"/>
    <xf numFmtId="167" fontId="13" fillId="0" borderId="15" xfId="1" applyNumberFormat="1" applyFont="1" applyBorder="1" applyProtection="1"/>
    <xf numFmtId="167" fontId="13" fillId="0" borderId="11" xfId="1" applyNumberFormat="1" applyFont="1" applyBorder="1" applyProtection="1"/>
    <xf numFmtId="167" fontId="13" fillId="0" borderId="16" xfId="1" applyNumberFormat="1" applyFont="1" applyBorder="1" applyProtection="1"/>
    <xf numFmtId="37" fontId="13" fillId="0" borderId="119" xfId="284" applyNumberFormat="1" applyFont="1" applyBorder="1"/>
    <xf numFmtId="37" fontId="13" fillId="0" borderId="64" xfId="284" applyNumberFormat="1" applyFont="1" applyBorder="1"/>
    <xf numFmtId="37" fontId="13" fillId="0" borderId="91" xfId="284" applyNumberFormat="1" applyFont="1" applyBorder="1"/>
    <xf numFmtId="37" fontId="13" fillId="0" borderId="71" xfId="284" applyNumberFormat="1" applyFont="1" applyBorder="1"/>
    <xf numFmtId="37" fontId="13" fillId="0" borderId="233" xfId="284" applyNumberFormat="1" applyFont="1" applyBorder="1" applyAlignment="1">
      <alignment horizontal="right"/>
    </xf>
    <xf numFmtId="37" fontId="13" fillId="0" borderId="63" xfId="284" applyNumberFormat="1" applyFont="1" applyBorder="1" applyAlignment="1">
      <alignment horizontal="right"/>
    </xf>
    <xf numFmtId="37" fontId="13" fillId="0" borderId="71" xfId="284" applyNumberFormat="1" applyFont="1" applyBorder="1" applyAlignment="1">
      <alignment horizontal="right"/>
    </xf>
    <xf numFmtId="37" fontId="13" fillId="0" borderId="63" xfId="284" applyNumberFormat="1" applyFont="1" applyBorder="1"/>
    <xf numFmtId="37" fontId="13" fillId="0" borderId="100" xfId="284" applyNumberFormat="1" applyFont="1" applyBorder="1"/>
    <xf numFmtId="37" fontId="13" fillId="0" borderId="72" xfId="284" applyNumberFormat="1" applyFont="1" applyBorder="1"/>
    <xf numFmtId="37" fontId="13" fillId="0" borderId="72" xfId="284" applyNumberFormat="1" applyFont="1" applyBorder="1" applyAlignment="1">
      <alignment horizontal="right"/>
    </xf>
    <xf numFmtId="167" fontId="13" fillId="0" borderId="19" xfId="1" applyNumberFormat="1" applyFont="1" applyBorder="1" applyProtection="1"/>
    <xf numFmtId="167" fontId="13" fillId="0" borderId="20" xfId="1" applyNumberFormat="1" applyFont="1" applyBorder="1" applyProtection="1"/>
    <xf numFmtId="167" fontId="13" fillId="0" borderId="21" xfId="1" applyNumberFormat="1" applyFont="1" applyBorder="1" applyProtection="1"/>
    <xf numFmtId="37" fontId="13" fillId="0" borderId="339" xfId="284" applyNumberFormat="1" applyFont="1" applyBorder="1"/>
    <xf numFmtId="37" fontId="13" fillId="0" borderId="235" xfId="284" applyNumberFormat="1" applyFont="1" applyBorder="1"/>
    <xf numFmtId="37" fontId="13" fillId="0" borderId="340" xfId="284" applyNumberFormat="1" applyFont="1" applyBorder="1"/>
    <xf numFmtId="37" fontId="13" fillId="0" borderId="341" xfId="284" applyNumberFormat="1" applyFont="1" applyBorder="1"/>
    <xf numFmtId="0" fontId="13" fillId="0" borderId="100" xfId="284" applyFont="1" applyBorder="1" applyAlignment="1">
      <alignment horizontal="center"/>
    </xf>
    <xf numFmtId="0" fontId="3" fillId="0" borderId="0" xfId="284"/>
    <xf numFmtId="37" fontId="13" fillId="0" borderId="412" xfId="284" applyNumberFormat="1" applyFont="1" applyBorder="1" applyAlignment="1">
      <alignment horizontal="center"/>
    </xf>
    <xf numFmtId="37" fontId="13" fillId="0" borderId="413" xfId="284" applyNumberFormat="1" applyFont="1" applyBorder="1" applyAlignment="1">
      <alignment horizontal="center"/>
    </xf>
    <xf numFmtId="0" fontId="4" fillId="0" borderId="64" xfId="0" applyFont="1" applyBorder="1" applyAlignment="1">
      <alignment horizontal="center"/>
    </xf>
    <xf numFmtId="0" fontId="13" fillId="0" borderId="64" xfId="0" applyFont="1" applyBorder="1" applyAlignment="1">
      <alignment horizontal="center"/>
    </xf>
    <xf numFmtId="0" fontId="13" fillId="0" borderId="64" xfId="0" applyFont="1" applyBorder="1" applyAlignment="1">
      <alignment horizontal="left"/>
    </xf>
    <xf numFmtId="0" fontId="4" fillId="0" borderId="65" xfId="2" applyFont="1" applyBorder="1"/>
    <xf numFmtId="0" fontId="13" fillId="0" borderId="91" xfId="284" applyFont="1" applyBorder="1" applyAlignment="1">
      <alignment horizontal="centerContinuous"/>
    </xf>
    <xf numFmtId="0" fontId="13" fillId="0" borderId="0" xfId="284" applyFont="1" applyBorder="1"/>
    <xf numFmtId="0" fontId="13" fillId="0" borderId="91" xfId="284" applyFont="1" applyBorder="1" applyAlignment="1">
      <alignment horizontal="right"/>
    </xf>
    <xf numFmtId="37" fontId="13" fillId="0" borderId="345" xfId="284" applyNumberFormat="1" applyFont="1" applyBorder="1"/>
    <xf numFmtId="37" fontId="13" fillId="0" borderId="343" xfId="284" applyNumberFormat="1" applyFont="1" applyBorder="1"/>
    <xf numFmtId="37" fontId="13" fillId="0" borderId="414" xfId="284" applyNumberFormat="1" applyFont="1" applyBorder="1"/>
    <xf numFmtId="0" fontId="13" fillId="0" borderId="268" xfId="284" applyFont="1" applyBorder="1"/>
    <xf numFmtId="0" fontId="13" fillId="0" borderId="58" xfId="284" applyFont="1" applyBorder="1"/>
    <xf numFmtId="0" fontId="13" fillId="0" borderId="268" xfId="284" applyFont="1" applyBorder="1" applyAlignment="1">
      <alignment horizontal="center" vertical="center"/>
    </xf>
    <xf numFmtId="0" fontId="13" fillId="0" borderId="0" xfId="2" applyFont="1" applyBorder="1"/>
    <xf numFmtId="37" fontId="13" fillId="0" borderId="0" xfId="284" applyNumberFormat="1" applyFont="1" applyBorder="1"/>
    <xf numFmtId="0" fontId="13" fillId="0" borderId="64" xfId="2" applyBorder="1"/>
    <xf numFmtId="0" fontId="13" fillId="0" borderId="410" xfId="0" applyFont="1" applyBorder="1" applyAlignment="1" applyProtection="1">
      <alignment horizontal="center"/>
    </xf>
    <xf numFmtId="37" fontId="13" fillId="0" borderId="415" xfId="284" applyNumberFormat="1" applyFont="1" applyBorder="1" applyAlignment="1">
      <alignment horizontal="center"/>
    </xf>
    <xf numFmtId="0" fontId="24" fillId="0" borderId="0" xfId="284" applyFont="1" applyAlignment="1">
      <alignment horizontal="left"/>
    </xf>
    <xf numFmtId="37" fontId="13" fillId="0" borderId="146" xfId="284" applyNumberFormat="1" applyFont="1" applyBorder="1" applyAlignment="1">
      <alignment horizontal="centerContinuous"/>
    </xf>
    <xf numFmtId="37" fontId="13" fillId="0" borderId="139" xfId="284" applyNumberFormat="1" applyFont="1" applyBorder="1" applyAlignment="1">
      <alignment horizontal="right"/>
    </xf>
    <xf numFmtId="37" fontId="13" fillId="0" borderId="143" xfId="284" applyNumberFormat="1" applyFont="1" applyBorder="1" applyAlignment="1">
      <alignment horizontal="right"/>
    </xf>
    <xf numFmtId="0" fontId="13" fillId="0" borderId="268" xfId="284" applyFont="1" applyBorder="1" applyAlignment="1">
      <alignment vertical="center"/>
    </xf>
    <xf numFmtId="0" fontId="4" fillId="0" borderId="61" xfId="0" applyFont="1" applyBorder="1" applyAlignment="1" applyProtection="1">
      <alignment horizontal="center"/>
    </xf>
    <xf numFmtId="0" fontId="13" fillId="0" borderId="268" xfId="0" applyFont="1" applyBorder="1" applyAlignment="1" applyProtection="1">
      <alignment horizontal="center"/>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left" vertical="top" wrapText="1"/>
    </xf>
    <xf numFmtId="0" fontId="4" fillId="0" borderId="64" xfId="0" applyFont="1" applyBorder="1" applyAlignment="1" applyProtection="1">
      <alignment horizontal="center"/>
    </xf>
    <xf numFmtId="0" fontId="13" fillId="0" borderId="61" xfId="0" applyFont="1" applyBorder="1" applyAlignment="1">
      <alignment horizontal="centerContinuous"/>
    </xf>
    <xf numFmtId="0" fontId="13" fillId="0" borderId="73" xfId="0" applyFont="1" applyBorder="1" applyAlignment="1">
      <alignment horizontal="centerContinuous"/>
    </xf>
    <xf numFmtId="0" fontId="13" fillId="0" borderId="68" xfId="0" quotePrefix="1" applyFont="1" applyBorder="1" applyAlignment="1">
      <alignment vertical="top" textRotation="180"/>
    </xf>
    <xf numFmtId="0" fontId="4" fillId="0" borderId="82" xfId="213" applyFont="1" applyBorder="1" applyAlignment="1">
      <alignment horizontal="left" vertical="top" textRotation="180"/>
    </xf>
    <xf numFmtId="0" fontId="13" fillId="0" borderId="51" xfId="0" applyFont="1" applyBorder="1" applyAlignment="1">
      <alignment horizontal="left"/>
    </xf>
    <xf numFmtId="0" fontId="13" fillId="0" borderId="58" xfId="0" applyFont="1" applyBorder="1" applyAlignment="1">
      <alignment vertical="top" textRotation="180"/>
    </xf>
    <xf numFmtId="0" fontId="13" fillId="0" borderId="9" xfId="0" applyFont="1" applyBorder="1" applyAlignment="1">
      <alignment horizontal="center"/>
    </xf>
    <xf numFmtId="0" fontId="13" fillId="0" borderId="22" xfId="0" applyFont="1" applyBorder="1" applyAlignment="1">
      <alignment horizontal="center"/>
    </xf>
    <xf numFmtId="0" fontId="13" fillId="0" borderId="24" xfId="0" applyFont="1" applyBorder="1"/>
    <xf numFmtId="167" fontId="13" fillId="0" borderId="26" xfId="1" applyNumberFormat="1" applyFont="1" applyBorder="1"/>
    <xf numFmtId="167" fontId="13" fillId="0" borderId="22" xfId="1" applyNumberFormat="1" applyFont="1" applyBorder="1"/>
    <xf numFmtId="0" fontId="13" fillId="0" borderId="26" xfId="0" applyFont="1" applyBorder="1" applyAlignment="1">
      <alignment horizontal="center"/>
    </xf>
    <xf numFmtId="0" fontId="13" fillId="0" borderId="27" xfId="0" applyFont="1" applyBorder="1" applyAlignment="1">
      <alignment horizontal="center"/>
    </xf>
    <xf numFmtId="0" fontId="13" fillId="0" borderId="26" xfId="0" applyFont="1" applyBorder="1"/>
    <xf numFmtId="0" fontId="13" fillId="0" borderId="27" xfId="0" applyFont="1" applyBorder="1"/>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167" fontId="13" fillId="0" borderId="52" xfId="1" applyNumberFormat="1" applyFont="1" applyBorder="1" applyProtection="1"/>
    <xf numFmtId="167" fontId="13" fillId="0" borderId="32" xfId="1" applyNumberFormat="1" applyFont="1" applyBorder="1" applyProtection="1"/>
    <xf numFmtId="167" fontId="13" fillId="0" borderId="33" xfId="1" applyNumberFormat="1" applyFont="1" applyBorder="1" applyProtection="1"/>
    <xf numFmtId="167" fontId="13" fillId="0" borderId="33" xfId="1" applyNumberFormat="1" applyFont="1" applyFill="1" applyBorder="1" applyProtection="1"/>
    <xf numFmtId="167" fontId="13" fillId="0" borderId="53" xfId="1" applyNumberFormat="1" applyFont="1" applyFill="1" applyBorder="1" applyProtection="1"/>
    <xf numFmtId="0" fontId="13" fillId="0" borderId="318" xfId="0" applyFont="1" applyBorder="1" applyAlignment="1" applyProtection="1">
      <alignment horizontal="center"/>
    </xf>
    <xf numFmtId="0" fontId="13" fillId="0" borderId="319" xfId="0" applyFont="1" applyBorder="1" applyProtection="1"/>
    <xf numFmtId="0" fontId="13" fillId="0" borderId="319" xfId="0" applyFont="1" applyBorder="1" applyAlignment="1" applyProtection="1">
      <alignment horizontal="right"/>
    </xf>
    <xf numFmtId="167" fontId="13" fillId="0" borderId="320" xfId="1" applyNumberFormat="1" applyFont="1" applyBorder="1" applyProtection="1"/>
    <xf numFmtId="0" fontId="13" fillId="0" borderId="321" xfId="0" applyFont="1" applyBorder="1" applyAlignment="1" applyProtection="1">
      <alignment horizontal="center"/>
    </xf>
    <xf numFmtId="0" fontId="13" fillId="0" borderId="303" xfId="0" applyFont="1" applyBorder="1" applyProtection="1"/>
    <xf numFmtId="0" fontId="13" fillId="0" borderId="303" xfId="0" applyFont="1" applyBorder="1" applyAlignment="1" applyProtection="1">
      <alignment horizontal="right"/>
    </xf>
    <xf numFmtId="167" fontId="13" fillId="0" borderId="303" xfId="1" applyNumberFormat="1" applyFont="1" applyBorder="1" applyProtection="1"/>
    <xf numFmtId="0" fontId="13" fillId="0" borderId="322" xfId="0" applyFont="1" applyBorder="1" applyProtection="1"/>
    <xf numFmtId="3" fontId="4" fillId="0" borderId="323" xfId="58346" applyNumberFormat="1" applyFont="1" applyBorder="1" applyAlignment="1">
      <alignment horizontal="center"/>
    </xf>
    <xf numFmtId="3" fontId="4" fillId="0" borderId="0" xfId="58346" applyNumberFormat="1" applyFont="1" applyBorder="1" applyAlignment="1">
      <alignment horizontal="center"/>
    </xf>
    <xf numFmtId="3" fontId="4" fillId="0" borderId="308" xfId="58346" applyNumberFormat="1" applyFont="1" applyBorder="1" applyAlignment="1">
      <alignment horizontal="center"/>
    </xf>
    <xf numFmtId="3" fontId="13" fillId="0" borderId="323" xfId="58346" applyNumberFormat="1" applyFont="1" applyBorder="1" applyAlignment="1">
      <alignment horizontal="left"/>
    </xf>
    <xf numFmtId="0" fontId="13" fillId="0" borderId="323" xfId="0" applyFont="1" applyBorder="1" applyAlignment="1" applyProtection="1">
      <alignment horizontal="center"/>
    </xf>
    <xf numFmtId="0" fontId="13" fillId="0" borderId="308" xfId="0" applyFont="1" applyBorder="1" applyProtection="1"/>
    <xf numFmtId="0" fontId="13" fillId="0" borderId="316" xfId="0" applyFont="1" applyBorder="1" applyProtection="1"/>
    <xf numFmtId="0" fontId="13" fillId="0" borderId="317" xfId="0" applyFont="1" applyBorder="1" applyProtection="1"/>
    <xf numFmtId="0" fontId="13" fillId="0" borderId="312" xfId="0" applyFont="1" applyBorder="1" applyProtection="1"/>
    <xf numFmtId="0" fontId="4" fillId="0" borderId="316" xfId="0" applyFont="1" applyBorder="1" applyAlignment="1" applyProtection="1">
      <alignment horizontal="left"/>
    </xf>
    <xf numFmtId="0" fontId="4" fillId="0" borderId="313" xfId="0" applyFont="1" applyBorder="1" applyAlignment="1" applyProtection="1">
      <alignment horizontal="center"/>
    </xf>
    <xf numFmtId="0" fontId="13" fillId="0" borderId="314" xfId="0" applyFont="1" applyBorder="1" applyAlignment="1" applyProtection="1">
      <alignment horizontal="center"/>
    </xf>
    <xf numFmtId="0" fontId="13" fillId="0" borderId="314" xfId="0" applyFont="1" applyBorder="1" applyProtection="1"/>
    <xf numFmtId="0" fontId="4" fillId="0" borderId="315" xfId="0" applyFont="1" applyBorder="1" applyAlignment="1" applyProtection="1">
      <alignment horizontal="right"/>
    </xf>
    <xf numFmtId="0" fontId="13" fillId="0" borderId="4" xfId="0" applyFont="1" applyBorder="1" applyAlignment="1" applyProtection="1">
      <alignment horizontal="centerContinuous"/>
    </xf>
    <xf numFmtId="0" fontId="13" fillId="0" borderId="6" xfId="0" applyFont="1" applyBorder="1" applyAlignment="1" applyProtection="1">
      <alignment horizontal="left"/>
    </xf>
    <xf numFmtId="0" fontId="13" fillId="0" borderId="93" xfId="0" applyFont="1" applyBorder="1"/>
    <xf numFmtId="0" fontId="13" fillId="0" borderId="62" xfId="0" applyFont="1" applyBorder="1" applyAlignment="1" applyProtection="1">
      <alignment horizontal="centerContinuous"/>
    </xf>
    <xf numFmtId="0" fontId="4" fillId="0" borderId="70" xfId="0" applyFont="1" applyBorder="1" applyAlignment="1" applyProtection="1">
      <alignment horizontal="right" vertical="top"/>
    </xf>
    <xf numFmtId="0" fontId="13" fillId="0" borderId="0" xfId="10" applyFont="1" applyBorder="1" applyProtection="1"/>
    <xf numFmtId="216" fontId="4" fillId="0" borderId="62" xfId="58341" applyNumberFormat="1" applyFont="1" applyBorder="1"/>
    <xf numFmtId="0" fontId="13" fillId="0" borderId="87" xfId="0" applyFont="1" applyBorder="1" applyAlignment="1" applyProtection="1">
      <alignment horizontal="left"/>
    </xf>
    <xf numFmtId="0" fontId="13" fillId="0" borderId="148" xfId="0" applyFont="1" applyBorder="1" applyAlignment="1" applyProtection="1">
      <alignment horizontal="center"/>
    </xf>
    <xf numFmtId="0" fontId="13" fillId="0" borderId="74" xfId="0" applyFont="1" applyBorder="1" applyAlignment="1" applyProtection="1">
      <alignment horizontal="center"/>
    </xf>
    <xf numFmtId="0" fontId="13" fillId="0" borderId="101" xfId="0" applyFont="1" applyBorder="1" applyAlignment="1" applyProtection="1">
      <alignment horizontal="center"/>
    </xf>
    <xf numFmtId="0" fontId="13" fillId="0" borderId="22" xfId="0" applyFont="1" applyBorder="1" applyAlignment="1" applyProtection="1">
      <alignment horizontal="center"/>
    </xf>
    <xf numFmtId="0" fontId="13" fillId="0" borderId="22" xfId="0" applyFont="1" applyBorder="1" applyProtection="1"/>
    <xf numFmtId="0" fontId="13" fillId="0" borderId="40" xfId="0" applyFont="1" applyBorder="1" applyProtection="1"/>
    <xf numFmtId="0" fontId="13" fillId="0" borderId="77" xfId="0" applyFont="1" applyBorder="1" applyProtection="1"/>
    <xf numFmtId="3" fontId="13" fillId="0" borderId="77" xfId="0" applyNumberFormat="1" applyFont="1" applyBorder="1" applyProtection="1"/>
    <xf numFmtId="10" fontId="13" fillId="0" borderId="77" xfId="0" applyNumberFormat="1" applyFont="1" applyBorder="1" applyProtection="1"/>
    <xf numFmtId="0" fontId="13" fillId="0" borderId="137" xfId="0" applyFont="1" applyBorder="1" applyProtection="1"/>
    <xf numFmtId="43" fontId="13" fillId="0" borderId="152" xfId="1" applyFont="1" applyBorder="1" applyAlignment="1" applyProtection="1">
      <alignment horizontal="right"/>
    </xf>
    <xf numFmtId="0" fontId="13" fillId="0" borderId="136" xfId="0" applyFont="1" applyBorder="1" applyProtection="1"/>
    <xf numFmtId="0" fontId="13" fillId="0" borderId="40" xfId="0" applyFont="1" applyBorder="1" applyAlignment="1" applyProtection="1">
      <alignment horizontal="left"/>
    </xf>
    <xf numFmtId="3" fontId="13" fillId="0" borderId="136" xfId="0" applyNumberFormat="1" applyFont="1" applyBorder="1" applyProtection="1"/>
    <xf numFmtId="10" fontId="13" fillId="0" borderId="136" xfId="0" applyNumberFormat="1" applyFont="1" applyBorder="1" applyProtection="1"/>
    <xf numFmtId="10" fontId="13" fillId="0" borderId="138" xfId="0" applyNumberFormat="1" applyFont="1" applyBorder="1" applyProtection="1"/>
    <xf numFmtId="0" fontId="13" fillId="0" borderId="93" xfId="0" applyFont="1" applyBorder="1" applyAlignment="1" applyProtection="1">
      <alignment horizontal="left"/>
    </xf>
    <xf numFmtId="0" fontId="13" fillId="0" borderId="68" xfId="0" applyFont="1" applyBorder="1" applyAlignment="1">
      <alignment textRotation="180"/>
    </xf>
    <xf numFmtId="0" fontId="13" fillId="0" borderId="98" xfId="0" applyFont="1" applyBorder="1" applyAlignment="1">
      <alignment textRotation="180"/>
    </xf>
    <xf numFmtId="0" fontId="13" fillId="0" borderId="99" xfId="0" applyFont="1" applyBorder="1" applyAlignment="1">
      <alignment textRotation="180"/>
    </xf>
    <xf numFmtId="0" fontId="13" fillId="0" borderId="6" xfId="0" applyFont="1" applyBorder="1" applyAlignment="1">
      <alignment horizontal="center"/>
    </xf>
    <xf numFmtId="0" fontId="13" fillId="0" borderId="100" xfId="0" applyFont="1" applyBorder="1" applyAlignment="1">
      <alignment textRotation="180"/>
    </xf>
    <xf numFmtId="0" fontId="13" fillId="0" borderId="40" xfId="0" applyFont="1" applyBorder="1"/>
    <xf numFmtId="0" fontId="13" fillId="0" borderId="91" xfId="0" applyFont="1" applyBorder="1" applyAlignment="1"/>
    <xf numFmtId="0" fontId="13" fillId="0" borderId="34" xfId="58347" applyFont="1" applyBorder="1" applyAlignment="1">
      <alignment horizontal="left"/>
    </xf>
    <xf numFmtId="0" fontId="13" fillId="0" borderId="34" xfId="58347" applyFont="1" applyBorder="1"/>
    <xf numFmtId="0" fontId="13" fillId="0" borderId="69" xfId="58347" applyFont="1" applyBorder="1"/>
    <xf numFmtId="0" fontId="13" fillId="0" borderId="100" xfId="58347" applyFont="1" applyBorder="1"/>
    <xf numFmtId="0" fontId="13" fillId="0" borderId="91" xfId="58347" applyFont="1" applyBorder="1" applyAlignment="1">
      <alignment horizontal="left"/>
    </xf>
    <xf numFmtId="0" fontId="13" fillId="0" borderId="69" xfId="58347" applyFont="1" applyBorder="1" applyAlignment="1">
      <alignment horizontal="left"/>
    </xf>
    <xf numFmtId="0" fontId="13" fillId="0" borderId="1" xfId="0" applyFont="1" applyBorder="1"/>
    <xf numFmtId="0" fontId="13" fillId="0" borderId="321" xfId="0" applyFont="1" applyBorder="1" applyAlignment="1">
      <alignment horizontal="center"/>
    </xf>
    <xf numFmtId="0" fontId="13" fillId="0" borderId="303" xfId="0" applyFont="1" applyBorder="1"/>
    <xf numFmtId="0" fontId="13" fillId="0" borderId="303" xfId="0" applyFont="1" applyBorder="1" applyAlignment="1">
      <alignment horizontal="center"/>
    </xf>
    <xf numFmtId="0" fontId="13" fillId="0" borderId="322" xfId="0" applyFont="1" applyBorder="1"/>
    <xf numFmtId="0" fontId="13" fillId="0" borderId="58" xfId="0" applyFont="1" applyBorder="1" applyAlignment="1"/>
    <xf numFmtId="0" fontId="13" fillId="0" borderId="323" xfId="0" applyFont="1" applyBorder="1" applyAlignment="1">
      <alignment horizontal="center"/>
    </xf>
    <xf numFmtId="0" fontId="13" fillId="0" borderId="308" xfId="0" applyFont="1" applyBorder="1"/>
    <xf numFmtId="164" fontId="13" fillId="0" borderId="323" xfId="0" applyNumberFormat="1" applyFont="1" applyBorder="1" applyAlignment="1" applyProtection="1">
      <alignment horizontal="center"/>
    </xf>
    <xf numFmtId="0" fontId="4" fillId="0" borderId="58" xfId="0" applyFont="1" applyBorder="1" applyAlignment="1">
      <alignment textRotation="180"/>
    </xf>
    <xf numFmtId="164" fontId="13" fillId="0" borderId="316" xfId="0" applyNumberFormat="1" applyFont="1" applyBorder="1" applyAlignment="1" applyProtection="1">
      <alignment horizontal="center"/>
    </xf>
    <xf numFmtId="0" fontId="13" fillId="0" borderId="317" xfId="0" applyFont="1" applyBorder="1" applyAlignment="1">
      <alignment horizontal="center"/>
    </xf>
    <xf numFmtId="0" fontId="13" fillId="0" borderId="312" xfId="0" applyFont="1" applyBorder="1"/>
    <xf numFmtId="0" fontId="13" fillId="0" borderId="106" xfId="0" applyFont="1" applyBorder="1"/>
    <xf numFmtId="0" fontId="13" fillId="0" borderId="73" xfId="0" applyFont="1" applyBorder="1"/>
    <xf numFmtId="0" fontId="13" fillId="0" borderId="108" xfId="0" applyFont="1" applyBorder="1"/>
    <xf numFmtId="0" fontId="4" fillId="0" borderId="103" xfId="0" applyFont="1" applyBorder="1" applyAlignment="1" applyProtection="1">
      <alignment horizontal="centerContinuous"/>
    </xf>
    <xf numFmtId="0" fontId="4" fillId="0" borderId="35" xfId="0" applyFont="1" applyBorder="1" applyAlignment="1" applyProtection="1">
      <alignment horizontal="centerContinuous"/>
    </xf>
    <xf numFmtId="0" fontId="4" fillId="0" borderId="111" xfId="0" applyFont="1" applyBorder="1" applyAlignment="1" applyProtection="1">
      <alignment horizontal="centerContinuous"/>
    </xf>
    <xf numFmtId="0" fontId="13" fillId="0" borderId="34" xfId="5" applyFont="1" applyBorder="1" applyAlignment="1" applyProtection="1">
      <alignment horizontal="centerContinuous" vertical="center"/>
      <protection locked="0"/>
    </xf>
    <xf numFmtId="9" fontId="13" fillId="0" borderId="100" xfId="5" applyNumberFormat="1" applyFont="1" applyBorder="1" applyAlignment="1" applyProtection="1">
      <alignment horizontal="center" vertical="center"/>
      <protection locked="0"/>
    </xf>
    <xf numFmtId="0" fontId="13" fillId="0" borderId="102" xfId="0" applyFont="1" applyBorder="1" applyAlignment="1" applyProtection="1">
      <alignment horizontal="center"/>
    </xf>
    <xf numFmtId="0" fontId="13" fillId="0" borderId="22" xfId="0" applyFont="1" applyBorder="1" applyAlignment="1" applyProtection="1">
      <alignment vertical="center"/>
    </xf>
    <xf numFmtId="0" fontId="13" fillId="0" borderId="98" xfId="2" applyFont="1" applyBorder="1" applyAlignment="1">
      <alignment textRotation="180"/>
    </xf>
    <xf numFmtId="0" fontId="4" fillId="0" borderId="61" xfId="2" applyFont="1" applyBorder="1" applyAlignment="1" applyProtection="1">
      <alignment horizontal="centerContinuous"/>
    </xf>
    <xf numFmtId="0" fontId="13" fillId="0" borderId="61" xfId="2" applyFont="1" applyBorder="1" applyAlignment="1" applyProtection="1">
      <alignment horizontal="centerContinuous"/>
    </xf>
    <xf numFmtId="0" fontId="13" fillId="0" borderId="99" xfId="2" applyFont="1" applyBorder="1" applyAlignment="1">
      <alignment textRotation="180"/>
    </xf>
    <xf numFmtId="0" fontId="13" fillId="0" borderId="7" xfId="2" applyFont="1" applyBorder="1" applyProtection="1"/>
    <xf numFmtId="0" fontId="13" fillId="0" borderId="5" xfId="2" applyFont="1" applyBorder="1" applyProtection="1"/>
    <xf numFmtId="0" fontId="13" fillId="0" borderId="7" xfId="2" applyFont="1" applyBorder="1" applyAlignment="1" applyProtection="1">
      <alignment horizontal="centerContinuous"/>
    </xf>
    <xf numFmtId="0" fontId="13" fillId="0" borderId="4" xfId="2" applyFont="1" applyBorder="1" applyProtection="1"/>
    <xf numFmtId="0" fontId="13" fillId="0" borderId="5" xfId="2" applyFont="1" applyBorder="1" applyAlignment="1" applyProtection="1">
      <alignment horizontal="center"/>
    </xf>
    <xf numFmtId="0" fontId="13" fillId="0" borderId="10" xfId="2" applyFont="1" applyBorder="1" applyAlignment="1" applyProtection="1">
      <alignment horizontal="center"/>
    </xf>
    <xf numFmtId="0" fontId="13" fillId="0" borderId="9" xfId="2" applyFont="1" applyBorder="1" applyAlignment="1" applyProtection="1">
      <alignment horizontal="center"/>
    </xf>
    <xf numFmtId="0" fontId="13" fillId="0" borderId="4" xfId="2" applyFont="1" applyBorder="1" applyAlignment="1" applyProtection="1">
      <alignment horizontal="center"/>
    </xf>
    <xf numFmtId="0" fontId="13" fillId="0" borderId="8" xfId="2" applyFont="1" applyBorder="1" applyProtection="1"/>
    <xf numFmtId="0" fontId="13" fillId="0" borderId="11" xfId="2" applyFont="1" applyBorder="1" applyProtection="1"/>
    <xf numFmtId="0" fontId="13" fillId="0" borderId="11" xfId="2" applyFont="1" applyBorder="1" applyAlignment="1" applyProtection="1">
      <alignment horizontal="center"/>
    </xf>
    <xf numFmtId="0" fontId="13" fillId="0" borderId="6" xfId="2" applyFont="1" applyBorder="1" applyProtection="1"/>
    <xf numFmtId="0" fontId="13" fillId="0" borderId="39" xfId="2" applyFont="1" applyBorder="1" applyAlignment="1" applyProtection="1">
      <alignment horizontal="center"/>
    </xf>
    <xf numFmtId="0" fontId="13" fillId="0" borderId="22" xfId="2" applyFont="1" applyBorder="1" applyProtection="1"/>
    <xf numFmtId="0" fontId="13" fillId="0" borderId="34" xfId="5" applyFont="1" applyBorder="1" applyAlignment="1" applyProtection="1">
      <alignment vertical="center"/>
      <protection locked="0"/>
    </xf>
    <xf numFmtId="167" fontId="13" fillId="0" borderId="100" xfId="1" applyNumberFormat="1" applyFont="1" applyBorder="1" applyAlignment="1" applyProtection="1">
      <alignment vertical="center"/>
      <protection locked="0"/>
    </xf>
    <xf numFmtId="167" fontId="13" fillId="0" borderId="34" xfId="1" applyNumberFormat="1" applyFont="1" applyBorder="1" applyAlignment="1" applyProtection="1">
      <alignment vertical="center"/>
      <protection locked="0"/>
    </xf>
    <xf numFmtId="167" fontId="13" fillId="0" borderId="22" xfId="1" applyNumberFormat="1" applyFont="1" applyBorder="1" applyProtection="1"/>
    <xf numFmtId="0" fontId="13" fillId="0" borderId="40" xfId="2" applyFont="1" applyBorder="1" applyAlignment="1" applyProtection="1">
      <alignment horizontal="center"/>
    </xf>
    <xf numFmtId="167" fontId="13" fillId="0" borderId="99" xfId="1" applyNumberFormat="1" applyFont="1" applyBorder="1" applyAlignment="1" applyProtection="1">
      <alignment vertical="center"/>
      <protection locked="0"/>
    </xf>
    <xf numFmtId="167" fontId="13" fillId="0" borderId="40" xfId="1" applyNumberFormat="1" applyFont="1" applyBorder="1" applyProtection="1"/>
    <xf numFmtId="0" fontId="13" fillId="0" borderId="39" xfId="2" applyFont="1" applyBorder="1" applyProtection="1"/>
    <xf numFmtId="0" fontId="13" fillId="0" borderId="113" xfId="2" applyFont="1" applyBorder="1" applyAlignment="1" applyProtection="1">
      <alignment horizontal="center"/>
    </xf>
    <xf numFmtId="0" fontId="13" fillId="0" borderId="112" xfId="2" applyFont="1" applyBorder="1" applyProtection="1"/>
    <xf numFmtId="5" fontId="13" fillId="0" borderId="34" xfId="5" applyNumberFormat="1" applyFont="1" applyBorder="1" applyAlignment="1" applyProtection="1">
      <alignment vertical="center"/>
      <protection locked="0"/>
    </xf>
    <xf numFmtId="167" fontId="13" fillId="0" borderId="236" xfId="1" applyNumberFormat="1" applyFont="1" applyBorder="1" applyAlignment="1" applyProtection="1">
      <alignment vertical="center"/>
      <protection locked="0"/>
    </xf>
    <xf numFmtId="167" fontId="13" fillId="0" borderId="70" xfId="1" applyNumberFormat="1" applyFont="1" applyBorder="1" applyAlignment="1" applyProtection="1">
      <alignment vertical="center"/>
      <protection locked="0"/>
    </xf>
    <xf numFmtId="167" fontId="13" fillId="0" borderId="112" xfId="1" applyNumberFormat="1" applyFont="1" applyBorder="1" applyProtection="1"/>
    <xf numFmtId="167" fontId="13" fillId="0" borderId="38" xfId="1" applyNumberFormat="1" applyFont="1" applyBorder="1" applyProtection="1"/>
    <xf numFmtId="0" fontId="13" fillId="0" borderId="113" xfId="2" applyFont="1" applyBorder="1" applyProtection="1"/>
    <xf numFmtId="0" fontId="13" fillId="0" borderId="112" xfId="2" applyFont="1" applyBorder="1" applyAlignment="1" applyProtection="1">
      <alignment horizontal="center"/>
    </xf>
    <xf numFmtId="0" fontId="13" fillId="0" borderId="0" xfId="0" applyFont="1" applyAlignment="1">
      <alignment horizontal="center"/>
    </xf>
    <xf numFmtId="164" fontId="13" fillId="0" borderId="107" xfId="0" applyNumberFormat="1" applyFont="1" applyBorder="1"/>
    <xf numFmtId="0" fontId="13" fillId="0" borderId="35" xfId="0" applyFont="1" applyBorder="1" applyAlignment="1">
      <alignment horizontal="centerContinuous"/>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37" fontId="13" fillId="0" borderId="110" xfId="5" applyNumberFormat="1" applyFont="1" applyBorder="1" applyAlignment="1" applyProtection="1">
      <alignment vertical="center"/>
      <protection locked="0"/>
    </xf>
    <xf numFmtId="37" fontId="13" fillId="0" borderId="85" xfId="5" applyNumberFormat="1" applyFont="1" applyBorder="1" applyAlignment="1" applyProtection="1">
      <alignment vertical="center"/>
      <protection locked="0"/>
    </xf>
    <xf numFmtId="0" fontId="13" fillId="0" borderId="16" xfId="0" applyFont="1" applyBorder="1" applyAlignment="1">
      <alignment horizontal="center"/>
    </xf>
    <xf numFmtId="0" fontId="13" fillId="0" borderId="7" xfId="0" applyFont="1" applyBorder="1" applyAlignment="1">
      <alignment horizontal="center"/>
    </xf>
    <xf numFmtId="0" fontId="13" fillId="0" borderId="15" xfId="0" applyFont="1" applyBorder="1" applyAlignment="1">
      <alignment horizontal="center"/>
    </xf>
    <xf numFmtId="37" fontId="13" fillId="0" borderId="109" xfId="5" applyNumberFormat="1" applyFont="1" applyBorder="1" applyAlignment="1" applyProtection="1">
      <alignment vertical="center"/>
      <protection locked="0"/>
    </xf>
    <xf numFmtId="37" fontId="13" fillId="0" borderId="85" xfId="5" applyNumberFormat="1" applyFont="1" applyBorder="1" applyAlignment="1" applyProtection="1">
      <alignment horizontal="right" vertical="center"/>
      <protection locked="0"/>
    </xf>
    <xf numFmtId="37" fontId="13" fillId="0" borderId="17" xfId="5" applyNumberFormat="1" applyFont="1" applyBorder="1" applyAlignment="1" applyProtection="1">
      <alignment vertical="center"/>
      <protection locked="0"/>
    </xf>
    <xf numFmtId="37" fontId="13" fillId="0" borderId="10" xfId="5" applyNumberFormat="1" applyFont="1" applyBorder="1" applyAlignment="1" applyProtection="1">
      <alignment vertical="center"/>
      <protection locked="0"/>
    </xf>
    <xf numFmtId="0" fontId="13" fillId="0" borderId="18" xfId="0" applyFont="1" applyBorder="1" applyAlignment="1">
      <alignment horizontal="center"/>
    </xf>
    <xf numFmtId="0" fontId="13" fillId="0" borderId="81" xfId="0" applyFont="1" applyBorder="1" applyAlignment="1">
      <alignment textRotation="180"/>
    </xf>
    <xf numFmtId="37" fontId="13" fillId="0" borderId="19" xfId="5" applyNumberFormat="1" applyFont="1" applyBorder="1" applyAlignment="1" applyProtection="1">
      <alignment vertical="center"/>
      <protection locked="0"/>
    </xf>
    <xf numFmtId="0" fontId="13" fillId="0" borderId="20" xfId="0" applyFont="1" applyBorder="1" applyAlignment="1">
      <alignment horizontal="center"/>
    </xf>
    <xf numFmtId="37" fontId="13" fillId="0" borderId="20" xfId="5" applyNumberFormat="1" applyFont="1" applyBorder="1" applyAlignment="1" applyProtection="1">
      <alignment vertical="center"/>
      <protection locked="0"/>
    </xf>
    <xf numFmtId="37" fontId="13" fillId="0" borderId="21" xfId="5" applyNumberFormat="1" applyFont="1" applyBorder="1" applyAlignment="1" applyProtection="1">
      <alignment vertical="center"/>
      <protection locked="0"/>
    </xf>
    <xf numFmtId="0" fontId="13" fillId="0" borderId="7" xfId="0" applyFont="1" applyBorder="1" applyAlignment="1">
      <alignment horizontal="left"/>
    </xf>
    <xf numFmtId="0" fontId="13" fillId="0" borderId="10" xfId="0" applyFont="1" applyBorder="1" applyAlignment="1">
      <alignment horizontal="left"/>
    </xf>
    <xf numFmtId="165" fontId="13" fillId="0" borderId="10" xfId="0" applyNumberFormat="1" applyFont="1" applyBorder="1" applyAlignment="1">
      <alignment horizontal="center"/>
    </xf>
    <xf numFmtId="37" fontId="13" fillId="0" borderId="270" xfId="5" applyNumberFormat="1" applyFont="1" applyBorder="1" applyAlignment="1" applyProtection="1">
      <alignment vertical="center"/>
      <protection locked="0"/>
    </xf>
    <xf numFmtId="37" fontId="13" fillId="0" borderId="269" xfId="5" applyNumberFormat="1" applyFont="1" applyBorder="1" applyAlignment="1" applyProtection="1">
      <alignment vertical="center"/>
      <protection locked="0"/>
    </xf>
    <xf numFmtId="0" fontId="13" fillId="0" borderId="24" xfId="0" applyFont="1" applyBorder="1" applyAlignment="1">
      <alignment horizontal="center"/>
    </xf>
    <xf numFmtId="0" fontId="13" fillId="0" borderId="57" xfId="0" applyFont="1" applyBorder="1"/>
    <xf numFmtId="37" fontId="13" fillId="0" borderId="274" xfId="5" applyNumberFormat="1" applyFont="1" applyBorder="1" applyAlignment="1" applyProtection="1">
      <alignment vertical="center"/>
      <protection locked="0"/>
    </xf>
    <xf numFmtId="37" fontId="13" fillId="0" borderId="272" xfId="5" applyNumberFormat="1" applyFont="1" applyBorder="1" applyAlignment="1" applyProtection="1">
      <alignment vertical="center"/>
      <protection locked="0"/>
    </xf>
    <xf numFmtId="37" fontId="13" fillId="0" borderId="271" xfId="5" applyNumberFormat="1" applyFont="1" applyBorder="1" applyAlignment="1" applyProtection="1">
      <alignment vertical="center"/>
      <protection locked="0"/>
    </xf>
    <xf numFmtId="37" fontId="13" fillId="0" borderId="275" xfId="5" applyNumberFormat="1" applyFont="1" applyBorder="1" applyAlignment="1" applyProtection="1">
      <alignment vertical="center"/>
      <protection locked="0"/>
    </xf>
    <xf numFmtId="37" fontId="13" fillId="0" borderId="273" xfId="5" applyNumberFormat="1" applyFont="1" applyBorder="1" applyAlignment="1" applyProtection="1">
      <alignment vertical="center"/>
      <protection locked="0"/>
    </xf>
    <xf numFmtId="37" fontId="13" fillId="0" borderId="18" xfId="5" applyNumberFormat="1" applyFont="1" applyBorder="1" applyAlignment="1" applyProtection="1">
      <alignment vertical="center"/>
      <protection locked="0"/>
    </xf>
    <xf numFmtId="37" fontId="13" fillId="0" borderId="60" xfId="5" applyNumberFormat="1" applyFont="1" applyBorder="1" applyAlignment="1" applyProtection="1">
      <alignment vertical="center"/>
      <protection locked="0"/>
    </xf>
    <xf numFmtId="164" fontId="13" fillId="0" borderId="4" xfId="0" applyNumberFormat="1" applyFont="1" applyBorder="1"/>
    <xf numFmtId="0" fontId="4" fillId="0" borderId="61" xfId="210" applyFont="1" applyBorder="1" applyAlignment="1">
      <alignment horizontal="center" vertical="top" textRotation="180"/>
    </xf>
    <xf numFmtId="164" fontId="13" fillId="0" borderId="61" xfId="0" applyNumberFormat="1" applyFont="1" applyBorder="1"/>
    <xf numFmtId="0" fontId="4" fillId="0" borderId="0" xfId="0" applyFont="1" applyBorder="1" applyAlignment="1">
      <alignment horizontal="center" vertical="top" textRotation="180"/>
    </xf>
    <xf numFmtId="164" fontId="13" fillId="0" borderId="0" xfId="0" applyNumberFormat="1" applyFont="1" applyBorder="1"/>
    <xf numFmtId="0" fontId="13" fillId="0" borderId="34" xfId="0" applyFont="1" applyBorder="1" applyAlignment="1">
      <alignment textRotation="180"/>
    </xf>
    <xf numFmtId="164" fontId="13" fillId="0" borderId="34" xfId="0" applyNumberFormat="1" applyFont="1" applyBorder="1"/>
    <xf numFmtId="0" fontId="13" fillId="0" borderId="8" xfId="0" applyFont="1" applyBorder="1" applyAlignment="1">
      <alignment horizontal="center"/>
    </xf>
    <xf numFmtId="0" fontId="13" fillId="0" borderId="12" xfId="0" applyFont="1" applyBorder="1"/>
    <xf numFmtId="0" fontId="13" fillId="0" borderId="13" xfId="0" applyFont="1" applyBorder="1"/>
    <xf numFmtId="0" fontId="13" fillId="0" borderId="14" xfId="0" applyFont="1" applyBorder="1"/>
    <xf numFmtId="0" fontId="13" fillId="0" borderId="17" xfId="0" applyFont="1" applyBorder="1"/>
    <xf numFmtId="0" fontId="13" fillId="0" borderId="18" xfId="0" applyFont="1" applyBorder="1"/>
    <xf numFmtId="0" fontId="13" fillId="0" borderId="17" xfId="0" applyFont="1" applyBorder="1" applyAlignment="1">
      <alignment horizontal="center"/>
    </xf>
    <xf numFmtId="0" fontId="13" fillId="0" borderId="15" xfId="0" applyFont="1" applyBorder="1"/>
    <xf numFmtId="0" fontId="13" fillId="0" borderId="16" xfId="0" applyFont="1" applyBorder="1"/>
    <xf numFmtId="167" fontId="13" fillId="0" borderId="17" xfId="1" applyNumberFormat="1" applyFont="1" applyBorder="1"/>
    <xf numFmtId="167" fontId="13" fillId="0" borderId="19" xfId="1" applyNumberFormat="1" applyFont="1" applyBorder="1"/>
    <xf numFmtId="167" fontId="13" fillId="0" borderId="20" xfId="1" applyNumberFormat="1" applyFont="1" applyBorder="1"/>
    <xf numFmtId="0" fontId="13" fillId="0" borderId="21" xfId="0" applyFont="1" applyBorder="1"/>
    <xf numFmtId="0" fontId="13" fillId="0" borderId="100" xfId="0" applyFont="1" applyBorder="1"/>
    <xf numFmtId="164" fontId="13" fillId="0" borderId="34" xfId="0" applyNumberFormat="1" applyFont="1" applyBorder="1" applyAlignment="1">
      <alignment horizontal="center"/>
    </xf>
    <xf numFmtId="0" fontId="4" fillId="0" borderId="63" xfId="0" applyFont="1" applyBorder="1"/>
    <xf numFmtId="0" fontId="13" fillId="0" borderId="87" xfId="0" applyFont="1" applyBorder="1" applyAlignment="1">
      <alignment horizontal="centerContinuous"/>
    </xf>
    <xf numFmtId="0" fontId="13" fillId="0" borderId="87" xfId="0" applyFont="1" applyBorder="1" applyAlignment="1">
      <alignment horizontal="left"/>
    </xf>
    <xf numFmtId="0" fontId="13" fillId="0" borderId="40" xfId="0" applyFont="1" applyBorder="1" applyAlignment="1">
      <alignment horizontal="centerContinuous"/>
    </xf>
    <xf numFmtId="0" fontId="13" fillId="0" borderId="80" xfId="0" applyFont="1" applyBorder="1"/>
    <xf numFmtId="0" fontId="13" fillId="0" borderId="111" xfId="0" applyFont="1" applyBorder="1"/>
    <xf numFmtId="0" fontId="13" fillId="0" borderId="90" xfId="0" applyFont="1" applyBorder="1" applyAlignment="1">
      <alignment horizontal="centerContinuous"/>
    </xf>
    <xf numFmtId="0" fontId="13" fillId="0" borderId="93" xfId="0" applyFont="1" applyBorder="1" applyAlignment="1">
      <alignment horizontal="centerContinuous"/>
    </xf>
    <xf numFmtId="0" fontId="13" fillId="0" borderId="19" xfId="0" applyFont="1" applyBorder="1" applyAlignment="1">
      <alignment horizontal="center"/>
    </xf>
    <xf numFmtId="0" fontId="13" fillId="0" borderId="20" xfId="0" applyFont="1" applyBorder="1"/>
    <xf numFmtId="0" fontId="13" fillId="0" borderId="19" xfId="0" applyFont="1" applyBorder="1"/>
    <xf numFmtId="0" fontId="13" fillId="0" borderId="21" xfId="0" applyFont="1" applyBorder="1" applyAlignment="1">
      <alignment horizontal="center"/>
    </xf>
    <xf numFmtId="167" fontId="13" fillId="0" borderId="15" xfId="1" applyNumberFormat="1" applyFont="1" applyBorder="1" applyAlignment="1"/>
    <xf numFmtId="0" fontId="13" fillId="0" borderId="11" xfId="0" applyFont="1" applyBorder="1" applyAlignment="1"/>
    <xf numFmtId="0" fontId="13" fillId="0" borderId="16" xfId="0" applyFont="1" applyBorder="1" applyAlignment="1"/>
    <xf numFmtId="167" fontId="13" fillId="0" borderId="17" xfId="1" applyNumberFormat="1" applyFont="1" applyBorder="1" applyAlignment="1"/>
    <xf numFmtId="0" fontId="13" fillId="0" borderId="10" xfId="0" applyFont="1" applyBorder="1" applyAlignment="1"/>
    <xf numFmtId="0" fontId="13" fillId="0" borderId="18" xfId="0" applyFont="1" applyBorder="1" applyAlignment="1"/>
    <xf numFmtId="3" fontId="13" fillId="0" borderId="0" xfId="0" applyNumberFormat="1" applyFont="1" applyBorder="1"/>
    <xf numFmtId="4" fontId="13" fillId="0" borderId="0" xfId="0" applyNumberFormat="1" applyFont="1" applyBorder="1" applyAlignment="1">
      <alignment horizontal="right"/>
    </xf>
    <xf numFmtId="167" fontId="13" fillId="0" borderId="11" xfId="1" applyNumberFormat="1" applyFont="1" applyBorder="1" applyAlignment="1"/>
    <xf numFmtId="167" fontId="13" fillId="0" borderId="16" xfId="1" applyNumberFormat="1" applyFont="1" applyBorder="1" applyAlignment="1"/>
    <xf numFmtId="167" fontId="13" fillId="0" borderId="10" xfId="1" applyNumberFormat="1" applyFont="1" applyBorder="1" applyAlignment="1"/>
    <xf numFmtId="167" fontId="13" fillId="0" borderId="18" xfId="1" applyNumberFormat="1" applyFont="1" applyBorder="1" applyAlignment="1"/>
    <xf numFmtId="167" fontId="13" fillId="0" borderId="19" xfId="1" applyNumberFormat="1" applyFont="1" applyBorder="1" applyAlignment="1"/>
    <xf numFmtId="167" fontId="13" fillId="0" borderId="20" xfId="1" applyNumberFormat="1" applyFont="1" applyBorder="1" applyAlignment="1"/>
    <xf numFmtId="167" fontId="13" fillId="0" borderId="21" xfId="1" applyNumberFormat="1" applyFont="1" applyBorder="1" applyAlignment="1"/>
    <xf numFmtId="0" fontId="13" fillId="0" borderId="63" xfId="0" applyFont="1" applyBorder="1"/>
    <xf numFmtId="0" fontId="4" fillId="0" borderId="65" xfId="0" applyFont="1" applyBorder="1" applyAlignment="1">
      <alignment horizontal="right"/>
    </xf>
    <xf numFmtId="0" fontId="4" fillId="0" borderId="63" xfId="0" applyFont="1" applyBorder="1" applyAlignment="1">
      <alignment horizontal="left"/>
    </xf>
    <xf numFmtId="0" fontId="4" fillId="0" borderId="282" xfId="0" applyFont="1" applyBorder="1" applyAlignment="1">
      <alignment horizontal="left"/>
    </xf>
    <xf numFmtId="167" fontId="13" fillId="0" borderId="22" xfId="1" applyNumberFormat="1" applyFont="1" applyBorder="1" applyAlignment="1" applyProtection="1">
      <alignment horizontal="center"/>
    </xf>
    <xf numFmtId="0" fontId="13" fillId="0" borderId="282" xfId="0" applyFont="1" applyBorder="1"/>
    <xf numFmtId="0" fontId="13" fillId="0" borderId="68" xfId="0" applyFont="1" applyBorder="1" applyAlignment="1"/>
    <xf numFmtId="0" fontId="13" fillId="0" borderId="0" xfId="0" applyFont="1" applyBorder="1" applyAlignment="1">
      <alignment horizontal="right"/>
    </xf>
    <xf numFmtId="0" fontId="13" fillId="0" borderId="79" xfId="0" applyFont="1" applyBorder="1" applyAlignment="1">
      <alignment horizontal="center"/>
    </xf>
    <xf numFmtId="0" fontId="13" fillId="0" borderId="98" xfId="0" applyFont="1" applyBorder="1" applyAlignment="1"/>
    <xf numFmtId="0" fontId="13" fillId="0" borderId="99" xfId="0" applyFont="1" applyBorder="1" applyAlignment="1"/>
    <xf numFmtId="0" fontId="13" fillId="0" borderId="100" xfId="0" applyFont="1" applyBorder="1" applyAlignment="1"/>
    <xf numFmtId="0" fontId="13" fillId="0" borderId="101" xfId="0" applyFont="1" applyBorder="1" applyAlignment="1">
      <alignment horizontal="center"/>
    </xf>
    <xf numFmtId="3" fontId="13" fillId="0" borderId="283" xfId="2" applyNumberFormat="1" applyFont="1" applyBorder="1" applyAlignment="1">
      <alignment horizontal="center"/>
    </xf>
    <xf numFmtId="2" fontId="13" fillId="0" borderId="284" xfId="2" applyNumberFormat="1" applyFont="1" applyBorder="1" applyAlignment="1">
      <alignment horizontal="center"/>
    </xf>
    <xf numFmtId="0" fontId="13" fillId="0" borderId="284" xfId="2" applyFont="1" applyBorder="1" applyAlignment="1">
      <alignment horizontal="center"/>
    </xf>
    <xf numFmtId="0" fontId="13" fillId="0" borderId="285" xfId="2" applyFont="1" applyBorder="1" applyAlignment="1">
      <alignment horizontal="center"/>
    </xf>
    <xf numFmtId="3" fontId="13" fillId="0" borderId="141" xfId="2" applyNumberFormat="1" applyFont="1" applyBorder="1" applyAlignment="1">
      <alignment horizontal="center"/>
    </xf>
    <xf numFmtId="2" fontId="13" fillId="0" borderId="22" xfId="2" applyNumberFormat="1" applyFont="1" applyBorder="1" applyAlignment="1">
      <alignment horizontal="center"/>
    </xf>
    <xf numFmtId="0" fontId="13" fillId="0" borderId="22" xfId="2" applyFont="1" applyBorder="1" applyAlignment="1">
      <alignment horizontal="center"/>
    </xf>
    <xf numFmtId="0" fontId="13" fillId="0" borderId="142" xfId="2" applyFont="1" applyBorder="1" applyAlignment="1">
      <alignment horizontal="center"/>
    </xf>
    <xf numFmtId="0" fontId="13" fillId="0" borderId="40" xfId="0" applyFont="1" applyBorder="1" applyAlignment="1">
      <alignment horizontal="center"/>
    </xf>
    <xf numFmtId="0" fontId="13" fillId="0" borderId="286" xfId="2" applyFont="1" applyBorder="1" applyAlignment="1">
      <alignment horizontal="center"/>
    </xf>
    <xf numFmtId="0" fontId="13" fillId="0" borderId="287" xfId="0" applyFont="1" applyBorder="1"/>
    <xf numFmtId="0" fontId="13" fillId="0" borderId="287" xfId="0" applyFont="1" applyBorder="1" applyAlignment="1">
      <alignment horizontal="center"/>
    </xf>
    <xf numFmtId="0" fontId="13" fillId="0" borderId="288" xfId="0" applyFont="1" applyBorder="1"/>
    <xf numFmtId="0" fontId="13" fillId="0" borderId="69" xfId="0" applyFont="1" applyBorder="1" applyAlignment="1">
      <alignment textRotation="180"/>
    </xf>
    <xf numFmtId="164" fontId="13" fillId="0" borderId="69" xfId="0" applyNumberFormat="1" applyFont="1" applyBorder="1" applyProtection="1"/>
    <xf numFmtId="0" fontId="13" fillId="0" borderId="70" xfId="0" applyFont="1" applyBorder="1" applyAlignment="1"/>
    <xf numFmtId="0" fontId="4" fillId="0" borderId="100" xfId="58345" applyFont="1" applyBorder="1" applyAlignment="1" applyProtection="1">
      <alignment textRotation="180"/>
      <protection locked="0"/>
    </xf>
    <xf numFmtId="0" fontId="13" fillId="0" borderId="0" xfId="0" applyFont="1" applyAlignment="1">
      <alignment textRotation="180"/>
    </xf>
    <xf numFmtId="0" fontId="13" fillId="0" borderId="0" xfId="0" applyFont="1" applyAlignment="1"/>
    <xf numFmtId="0" fontId="4" fillId="0" borderId="1" xfId="0" applyFont="1" applyBorder="1" applyAlignment="1">
      <alignment horizontal="centerContinuous"/>
    </xf>
    <xf numFmtId="0" fontId="13" fillId="0" borderId="39" xfId="0" applyFont="1" applyBorder="1" applyAlignment="1">
      <alignment horizontal="centerContinuous"/>
    </xf>
    <xf numFmtId="0" fontId="13" fillId="0" borderId="289" xfId="0" applyFont="1" applyBorder="1"/>
    <xf numFmtId="3" fontId="13" fillId="0" borderId="149" xfId="58340" applyNumberFormat="1" applyFont="1" applyBorder="1" applyProtection="1">
      <protection locked="0"/>
    </xf>
    <xf numFmtId="0" fontId="13" fillId="0" borderId="290" xfId="0" applyFont="1" applyBorder="1"/>
    <xf numFmtId="0" fontId="13" fillId="0" borderId="39" xfId="0" applyFont="1" applyBorder="1" applyAlignment="1">
      <alignment horizontal="center"/>
    </xf>
    <xf numFmtId="0" fontId="13" fillId="0" borderId="140" xfId="0" applyFont="1" applyBorder="1"/>
    <xf numFmtId="0" fontId="13" fillId="0" borderId="121" xfId="0" applyFont="1" applyBorder="1"/>
    <xf numFmtId="3" fontId="13" fillId="0" borderId="64" xfId="58340" applyNumberFormat="1" applyFont="1" applyBorder="1" applyProtection="1">
      <protection locked="0"/>
    </xf>
    <xf numFmtId="0" fontId="13" fillId="0" borderId="144" xfId="0" applyFont="1" applyBorder="1"/>
    <xf numFmtId="3" fontId="13" fillId="0" borderId="234" xfId="58340" applyNumberFormat="1" applyFont="1" applyBorder="1" applyProtection="1">
      <protection locked="0"/>
    </xf>
    <xf numFmtId="0" fontId="13" fillId="0" borderId="123" xfId="0" applyFont="1" applyBorder="1"/>
    <xf numFmtId="3" fontId="13" fillId="0" borderId="34" xfId="58340" applyNumberFormat="1" applyFont="1" applyBorder="1" applyProtection="1">
      <protection locked="0"/>
    </xf>
    <xf numFmtId="164" fontId="13" fillId="0" borderId="51" xfId="0" applyNumberFormat="1" applyFont="1" applyBorder="1" applyProtection="1"/>
    <xf numFmtId="0" fontId="4" fillId="0" borderId="100" xfId="58345" applyFont="1" applyBorder="1" applyAlignment="1" applyProtection="1">
      <alignment vertical="center" textRotation="180"/>
      <protection locked="0"/>
    </xf>
    <xf numFmtId="0" fontId="13" fillId="0" borderId="58" xfId="0" applyFont="1" applyBorder="1" applyAlignment="1" applyProtection="1">
      <alignment horizontal="left"/>
    </xf>
    <xf numFmtId="0" fontId="13" fillId="0" borderId="0" xfId="0" applyFont="1" applyBorder="1" applyAlignment="1">
      <alignment wrapText="1"/>
    </xf>
    <xf numFmtId="0" fontId="13" fillId="0" borderId="51" xfId="0" applyFont="1" applyBorder="1" applyAlignment="1" applyProtection="1">
      <alignment wrapText="1"/>
    </xf>
    <xf numFmtId="0" fontId="13" fillId="0" borderId="58" xfId="0" applyFont="1" applyBorder="1" applyAlignment="1">
      <alignment wrapText="1"/>
    </xf>
    <xf numFmtId="0" fontId="13" fillId="0" borderId="69" xfId="0" applyFont="1" applyBorder="1" applyAlignment="1" applyProtection="1">
      <alignment wrapText="1"/>
    </xf>
    <xf numFmtId="0" fontId="13" fillId="0" borderId="70" xfId="0" applyFont="1" applyBorder="1" applyAlignment="1">
      <alignment wrapText="1"/>
    </xf>
    <xf numFmtId="167" fontId="13" fillId="0" borderId="23" xfId="1" applyNumberFormat="1" applyFont="1" applyBorder="1" applyProtection="1"/>
    <xf numFmtId="167" fontId="13" fillId="0" borderId="17" xfId="1" applyNumberFormat="1" applyFont="1" applyBorder="1" applyProtection="1"/>
    <xf numFmtId="0" fontId="13" fillId="0" borderId="41" xfId="0" applyFont="1" applyBorder="1" applyAlignment="1" applyProtection="1">
      <alignment horizontal="center"/>
    </xf>
    <xf numFmtId="0" fontId="13" fillId="0" borderId="37" xfId="0" applyFont="1" applyBorder="1" applyAlignment="1" applyProtection="1">
      <alignment horizontal="center"/>
    </xf>
    <xf numFmtId="0" fontId="4" fillId="0" borderId="280" xfId="0" applyFont="1" applyBorder="1" applyAlignment="1" applyProtection="1">
      <alignment horizontal="left"/>
    </xf>
    <xf numFmtId="0" fontId="13" fillId="0" borderId="151" xfId="0" applyFont="1" applyBorder="1" applyProtection="1"/>
    <xf numFmtId="0" fontId="4" fillId="0" borderId="151" xfId="0" applyFont="1" applyBorder="1" applyAlignment="1" applyProtection="1">
      <alignment horizontal="left" indent="21"/>
    </xf>
    <xf numFmtId="0" fontId="4" fillId="0" borderId="95" xfId="0" applyFont="1" applyBorder="1" applyAlignment="1" applyProtection="1">
      <alignment horizontal="right"/>
    </xf>
    <xf numFmtId="0" fontId="13" fillId="0" borderId="34" xfId="0" applyFont="1" applyBorder="1" applyAlignment="1" applyProtection="1">
      <alignment horizontal="center"/>
    </xf>
    <xf numFmtId="0" fontId="4" fillId="0" borderId="64" xfId="0" applyFont="1" applyBorder="1" applyAlignment="1" applyProtection="1">
      <alignment horizontal="left" indent="21"/>
    </xf>
    <xf numFmtId="0" fontId="4" fillId="0" borderId="64" xfId="0" applyFont="1" applyBorder="1" applyAlignment="1" applyProtection="1">
      <alignment horizontal="left" indent="4"/>
    </xf>
    <xf numFmtId="0" fontId="13" fillId="0" borderId="101" xfId="0" applyFont="1" applyBorder="1" applyProtection="1"/>
    <xf numFmtId="0" fontId="13" fillId="0" borderId="39" xfId="0" applyFont="1" applyBorder="1" applyProtection="1"/>
    <xf numFmtId="167" fontId="13" fillId="0" borderId="26" xfId="1" applyNumberFormat="1" applyFont="1" applyBorder="1" applyProtection="1"/>
    <xf numFmtId="0" fontId="13" fillId="0" borderId="27" xfId="0" applyFont="1" applyBorder="1" applyProtection="1"/>
    <xf numFmtId="0" fontId="13" fillId="0" borderId="102" xfId="0" applyFont="1" applyBorder="1" applyProtection="1"/>
    <xf numFmtId="0" fontId="13" fillId="0" borderId="36" xfId="0" applyFont="1" applyBorder="1" applyAlignment="1" applyProtection="1">
      <alignment horizontal="center"/>
    </xf>
    <xf numFmtId="167" fontId="13" fillId="0" borderId="72" xfId="1" applyNumberFormat="1" applyFont="1" applyBorder="1" applyProtection="1"/>
    <xf numFmtId="0" fontId="13" fillId="0" borderId="71" xfId="0" applyFont="1" applyBorder="1" applyAlignment="1" applyProtection="1">
      <alignment horizontal="center"/>
    </xf>
    <xf numFmtId="37" fontId="4" fillId="0" borderId="68" xfId="0" applyNumberFormat="1" applyFont="1" applyBorder="1" applyAlignment="1" applyProtection="1">
      <alignment horizontal="right"/>
    </xf>
    <xf numFmtId="0" fontId="13" fillId="0" borderId="23" xfId="0" applyFont="1" applyBorder="1" applyProtection="1"/>
    <xf numFmtId="167" fontId="13" fillId="0" borderId="11" xfId="0" applyNumberFormat="1" applyFont="1" applyBorder="1" applyProtection="1"/>
    <xf numFmtId="167" fontId="13" fillId="0" borderId="20" xfId="0" applyNumberFormat="1" applyFont="1" applyBorder="1" applyProtection="1"/>
    <xf numFmtId="167" fontId="13" fillId="0" borderId="21" xfId="0" applyNumberFormat="1" applyFont="1" applyBorder="1" applyProtection="1"/>
    <xf numFmtId="0" fontId="13" fillId="0" borderId="398" xfId="0" applyFont="1" applyBorder="1" applyProtection="1"/>
    <xf numFmtId="0" fontId="13" fillId="0" borderId="398" xfId="0" applyFont="1" applyBorder="1" applyAlignment="1" applyProtection="1">
      <alignment horizontal="centerContinuous"/>
    </xf>
    <xf numFmtId="0" fontId="13" fillId="4" borderId="398" xfId="0" applyFont="1" applyFill="1" applyBorder="1" applyProtection="1"/>
    <xf numFmtId="0" fontId="13" fillId="0" borderId="389" xfId="0" applyFont="1" applyBorder="1" applyAlignment="1" applyProtection="1">
      <alignment horizontal="center"/>
    </xf>
    <xf numFmtId="0" fontId="13" fillId="0" borderId="397" xfId="0" applyFont="1" applyBorder="1" applyAlignment="1" applyProtection="1">
      <alignment horizontal="center"/>
    </xf>
    <xf numFmtId="0" fontId="13" fillId="0" borderId="401" xfId="0" applyFont="1" applyBorder="1" applyProtection="1"/>
    <xf numFmtId="0" fontId="13" fillId="0" borderId="115" xfId="0" applyFont="1" applyBorder="1" applyProtection="1"/>
    <xf numFmtId="0" fontId="13" fillId="0" borderId="124" xfId="0" applyFont="1" applyBorder="1" applyProtection="1"/>
    <xf numFmtId="0" fontId="13" fillId="0" borderId="120" xfId="0" applyFont="1" applyBorder="1" applyProtection="1"/>
    <xf numFmtId="0" fontId="13" fillId="0" borderId="403" xfId="358" applyFont="1" applyBorder="1" applyAlignment="1"/>
    <xf numFmtId="0" fontId="13" fillId="0" borderId="404" xfId="358" applyFont="1" applyBorder="1" applyAlignment="1"/>
    <xf numFmtId="0" fontId="13" fillId="0" borderId="39" xfId="358" applyFont="1" applyBorder="1" applyAlignment="1"/>
    <xf numFmtId="37" fontId="13" fillId="0" borderId="15" xfId="358" applyNumberFormat="1" applyFont="1" applyBorder="1"/>
    <xf numFmtId="37" fontId="13" fillId="0" borderId="41" xfId="358" applyNumberFormat="1" applyFont="1" applyBorder="1"/>
    <xf numFmtId="10" fontId="13" fillId="0" borderId="7" xfId="358" applyNumberFormat="1" applyFont="1" applyBorder="1"/>
    <xf numFmtId="37" fontId="13" fillId="0" borderId="45" xfId="358" applyNumberFormat="1" applyFont="1" applyBorder="1"/>
    <xf numFmtId="37" fontId="13" fillId="0" borderId="46" xfId="358" applyNumberFormat="1" applyFont="1" applyBorder="1"/>
    <xf numFmtId="10" fontId="13" fillId="0" borderId="402" xfId="58348" applyNumberFormat="1" applyFont="1" applyBorder="1"/>
    <xf numFmtId="0" fontId="13" fillId="0" borderId="405" xfId="0" applyFont="1" applyBorder="1" applyProtection="1"/>
    <xf numFmtId="0" fontId="13" fillId="0" borderId="406" xfId="0" applyFont="1" applyBorder="1" applyProtection="1"/>
    <xf numFmtId="37" fontId="13" fillId="0" borderId="16" xfId="358" applyNumberFormat="1" applyFont="1" applyBorder="1"/>
    <xf numFmtId="0" fontId="13" fillId="0" borderId="117" xfId="0" applyFont="1" applyBorder="1" applyProtection="1"/>
    <xf numFmtId="0" fontId="13" fillId="0" borderId="394" xfId="0" applyFont="1" applyBorder="1" applyProtection="1"/>
    <xf numFmtId="37" fontId="13" fillId="0" borderId="47" xfId="358" applyNumberFormat="1" applyFont="1" applyBorder="1"/>
    <xf numFmtId="0" fontId="13" fillId="0" borderId="407" xfId="0" applyFont="1" applyBorder="1" applyProtection="1"/>
    <xf numFmtId="37" fontId="13" fillId="7" borderId="19" xfId="358" applyNumberFormat="1" applyFont="1" applyFill="1" applyBorder="1"/>
    <xf numFmtId="37" fontId="13" fillId="0" borderId="21" xfId="358" applyNumberFormat="1" applyFont="1" applyBorder="1"/>
    <xf numFmtId="10" fontId="13" fillId="0" borderId="7" xfId="358" applyNumberFormat="1" applyFont="1" applyBorder="1" applyAlignment="1">
      <alignment horizontal="center"/>
    </xf>
    <xf numFmtId="0" fontId="13" fillId="0" borderId="122" xfId="0" applyFont="1" applyBorder="1" applyProtection="1"/>
    <xf numFmtId="37" fontId="13" fillId="0" borderId="61" xfId="0" applyNumberFormat="1" applyFont="1" applyBorder="1" applyProtection="1"/>
    <xf numFmtId="0" fontId="13" fillId="0" borderId="5" xfId="0" applyFont="1" applyBorder="1" applyAlignment="1" applyProtection="1">
      <alignment horizontal="centerContinuous"/>
    </xf>
    <xf numFmtId="37" fontId="13" fillId="0" borderId="26" xfId="0" applyNumberFormat="1" applyFont="1" applyBorder="1"/>
    <xf numFmtId="37" fontId="13" fillId="0" borderId="8" xfId="0" applyNumberFormat="1" applyFont="1" applyBorder="1"/>
    <xf numFmtId="37" fontId="13" fillId="0" borderId="41" xfId="0" applyNumberFormat="1" applyFont="1" applyBorder="1"/>
    <xf numFmtId="37" fontId="13" fillId="0" borderId="15" xfId="0" applyNumberFormat="1" applyFont="1" applyBorder="1"/>
    <xf numFmtId="37" fontId="13" fillId="0" borderId="45" xfId="0" applyNumberFormat="1" applyFont="1" applyBorder="1"/>
    <xf numFmtId="37" fontId="13" fillId="0" borderId="44" xfId="0" applyNumberFormat="1" applyFont="1" applyBorder="1"/>
    <xf numFmtId="37" fontId="13" fillId="0" borderId="46" xfId="0" applyNumberFormat="1" applyFont="1" applyBorder="1"/>
    <xf numFmtId="37" fontId="13" fillId="0" borderId="22" xfId="0" applyNumberFormat="1" applyFont="1" applyBorder="1"/>
    <xf numFmtId="37" fontId="13" fillId="0" borderId="19" xfId="0" applyNumberFormat="1" applyFont="1" applyBorder="1"/>
    <xf numFmtId="37" fontId="13" fillId="0" borderId="50" xfId="0" applyNumberFormat="1" applyFont="1" applyBorder="1"/>
    <xf numFmtId="37" fontId="13" fillId="0" borderId="37" xfId="0" applyNumberFormat="1" applyFont="1" applyBorder="1"/>
    <xf numFmtId="3" fontId="4" fillId="0" borderId="0" xfId="58346" applyNumberFormat="1" applyFont="1" applyBorder="1" applyAlignment="1">
      <alignment horizontal="center"/>
    </xf>
    <xf numFmtId="3" fontId="4" fillId="0" borderId="308" xfId="58346" applyNumberFormat="1" applyFont="1" applyBorder="1" applyAlignment="1">
      <alignment horizontal="center"/>
    </xf>
    <xf numFmtId="0" fontId="4" fillId="0" borderId="398" xfId="0" applyFont="1" applyBorder="1" applyAlignment="1" applyProtection="1">
      <alignment horizontal="centerContinuous"/>
    </xf>
    <xf numFmtId="0" fontId="13" fillId="0" borderId="392" xfId="0" applyFont="1" applyBorder="1" applyAlignment="1" applyProtection="1">
      <alignment horizontal="center"/>
    </xf>
    <xf numFmtId="0" fontId="13" fillId="0" borderId="400" xfId="0" applyFont="1" applyBorder="1" applyAlignment="1" applyProtection="1">
      <alignment horizontal="center"/>
    </xf>
    <xf numFmtId="0" fontId="13" fillId="0" borderId="96" xfId="0" applyFont="1" applyBorder="1" applyProtection="1"/>
    <xf numFmtId="0" fontId="13" fillId="0" borderId="89" xfId="0" applyFont="1" applyBorder="1" applyProtection="1"/>
    <xf numFmtId="0" fontId="4" fillId="0" borderId="97" xfId="0" applyFont="1" applyBorder="1" applyAlignment="1" applyProtection="1">
      <alignment horizontal="right"/>
    </xf>
    <xf numFmtId="0" fontId="4" fillId="0" borderId="410" xfId="0" applyFont="1" applyBorder="1" applyProtection="1"/>
    <xf numFmtId="0" fontId="13" fillId="0" borderId="0" xfId="408" applyFont="1" applyFill="1" applyBorder="1"/>
    <xf numFmtId="0" fontId="158" fillId="0" borderId="0" xfId="268" applyFont="1" applyFill="1" applyBorder="1"/>
    <xf numFmtId="0" fontId="4" fillId="0" borderId="411" xfId="0" applyFont="1" applyBorder="1" applyAlignment="1" applyProtection="1">
      <alignment horizontal="left"/>
    </xf>
    <xf numFmtId="0" fontId="13" fillId="0" borderId="398" xfId="0" applyFont="1" applyBorder="1" applyAlignment="1">
      <alignment wrapText="1"/>
    </xf>
    <xf numFmtId="0" fontId="4" fillId="0" borderId="64" xfId="0" applyFont="1" applyBorder="1" applyAlignment="1">
      <alignment horizontal="left" indent="2"/>
    </xf>
    <xf numFmtId="3" fontId="13" fillId="0" borderId="236" xfId="0" applyNumberFormat="1" applyFont="1" applyBorder="1" applyProtection="1"/>
    <xf numFmtId="0" fontId="13" fillId="0" borderId="397" xfId="0" applyFont="1" applyBorder="1" applyProtection="1"/>
    <xf numFmtId="0" fontId="4" fillId="0" borderId="63" xfId="0" applyFont="1" applyBorder="1" applyAlignment="1" applyProtection="1"/>
    <xf numFmtId="0" fontId="4" fillId="0" borderId="63" xfId="358" applyFont="1" applyBorder="1" applyAlignment="1">
      <alignment horizontal="left"/>
    </xf>
    <xf numFmtId="0" fontId="13" fillId="0" borderId="23" xfId="0" applyFont="1" applyBorder="1" applyAlignment="1" applyProtection="1"/>
    <xf numFmtId="0" fontId="13" fillId="0" borderId="20" xfId="0" applyFont="1" applyBorder="1" applyProtection="1"/>
    <xf numFmtId="167" fontId="13" fillId="0" borderId="15" xfId="0" applyNumberFormat="1" applyFont="1" applyBorder="1"/>
    <xf numFmtId="167" fontId="13" fillId="0" borderId="11" xfId="0" applyNumberFormat="1" applyFont="1" applyBorder="1"/>
    <xf numFmtId="167" fontId="13" fillId="0" borderId="16" xfId="0" applyNumberFormat="1" applyFont="1" applyBorder="1"/>
    <xf numFmtId="167" fontId="13" fillId="0" borderId="17" xfId="0" applyNumberFormat="1" applyFont="1" applyBorder="1"/>
    <xf numFmtId="167" fontId="13" fillId="0" borderId="10" xfId="0" applyNumberFormat="1" applyFont="1" applyBorder="1"/>
    <xf numFmtId="167" fontId="13" fillId="0" borderId="18" xfId="0" applyNumberFormat="1" applyFont="1" applyBorder="1"/>
    <xf numFmtId="167" fontId="13" fillId="0" borderId="11" xfId="0" applyNumberFormat="1" applyFont="1" applyBorder="1" applyAlignment="1" applyProtection="1">
      <alignment horizontal="center"/>
    </xf>
    <xf numFmtId="167" fontId="13" fillId="0" borderId="19" xfId="0" applyNumberFormat="1" applyFont="1" applyBorder="1"/>
    <xf numFmtId="167" fontId="13" fillId="0" borderId="20" xfId="0" applyNumberFormat="1" applyFont="1" applyBorder="1"/>
    <xf numFmtId="167" fontId="13" fillId="0" borderId="21" xfId="0" applyNumberFormat="1" applyFont="1" applyBorder="1"/>
    <xf numFmtId="0" fontId="13" fillId="0" borderId="107" xfId="0" applyFont="1" applyBorder="1" applyAlignment="1">
      <alignment horizontal="center"/>
    </xf>
    <xf numFmtId="0" fontId="13" fillId="0" borderId="108" xfId="0" applyFont="1" applyBorder="1" applyAlignment="1">
      <alignment horizontal="center"/>
    </xf>
    <xf numFmtId="0" fontId="4" fillId="0" borderId="8" xfId="0" applyFont="1" applyBorder="1" applyProtection="1"/>
    <xf numFmtId="167" fontId="13" fillId="0" borderId="15" xfId="0" applyNumberFormat="1" applyFont="1" applyBorder="1" applyAlignment="1" applyProtection="1">
      <alignment horizontal="center"/>
    </xf>
    <xf numFmtId="167" fontId="13" fillId="0" borderId="16" xfId="0" applyNumberFormat="1" applyFont="1" applyBorder="1" applyAlignment="1" applyProtection="1">
      <alignment horizontal="center"/>
    </xf>
    <xf numFmtId="167" fontId="13" fillId="0" borderId="19" xfId="0" applyNumberFormat="1" applyFont="1" applyBorder="1" applyAlignment="1" applyProtection="1">
      <alignment horizontal="center"/>
    </xf>
    <xf numFmtId="167" fontId="13" fillId="0" borderId="20" xfId="0" applyNumberFormat="1" applyFont="1" applyBorder="1" applyAlignment="1" applyProtection="1">
      <alignment horizontal="center"/>
    </xf>
    <xf numFmtId="167" fontId="13" fillId="0" borderId="21" xfId="0" applyNumberFormat="1" applyFont="1" applyBorder="1" applyAlignment="1" applyProtection="1">
      <alignment horizontal="center"/>
    </xf>
    <xf numFmtId="0" fontId="13" fillId="0" borderId="68" xfId="0" applyFont="1" applyBorder="1" applyAlignment="1">
      <alignment horizontal="centerContinuous"/>
    </xf>
    <xf numFmtId="0" fontId="13" fillId="0" borderId="115" xfId="0" applyFont="1" applyBorder="1"/>
    <xf numFmtId="0" fontId="13" fillId="0" borderId="134" xfId="0" applyFont="1" applyBorder="1"/>
    <xf numFmtId="0" fontId="13" fillId="0" borderId="124" xfId="0" applyFont="1" applyBorder="1"/>
    <xf numFmtId="167" fontId="13" fillId="0" borderId="120" xfId="0" applyNumberFormat="1" applyFont="1" applyBorder="1" applyAlignment="1">
      <alignment horizontal="center"/>
    </xf>
    <xf numFmtId="167" fontId="13" fillId="0" borderId="11" xfId="0" applyNumberFormat="1" applyFont="1" applyBorder="1" applyAlignment="1">
      <alignment horizontal="center"/>
    </xf>
    <xf numFmtId="167" fontId="13" fillId="0" borderId="126" xfId="0" applyNumberFormat="1" applyFont="1" applyBorder="1" applyAlignment="1">
      <alignment horizontal="center"/>
    </xf>
    <xf numFmtId="167" fontId="13" fillId="0" borderId="126" xfId="0" applyNumberFormat="1" applyFont="1" applyBorder="1"/>
    <xf numFmtId="167" fontId="13" fillId="0" borderId="120" xfId="0" applyNumberFormat="1" applyFont="1" applyBorder="1"/>
    <xf numFmtId="167" fontId="13" fillId="0" borderId="117" xfId="0" applyNumberFormat="1" applyFont="1" applyBorder="1"/>
    <xf numFmtId="167" fontId="13" fillId="0" borderId="125" xfId="0" applyNumberFormat="1" applyFont="1" applyBorder="1"/>
    <xf numFmtId="0" fontId="13" fillId="0" borderId="85" xfId="0" applyFont="1" applyBorder="1" applyAlignment="1">
      <alignment horizontal="center"/>
    </xf>
    <xf numFmtId="0" fontId="13" fillId="0" borderId="85" xfId="0" applyFont="1" applyBorder="1"/>
    <xf numFmtId="167" fontId="13" fillId="0" borderId="336" xfId="0" applyNumberFormat="1" applyFont="1" applyBorder="1" applyAlignment="1">
      <alignment horizontal="center"/>
    </xf>
    <xf numFmtId="167" fontId="13" fillId="0" borderId="85" xfId="0" applyNumberFormat="1" applyFont="1" applyBorder="1" applyAlignment="1">
      <alignment horizontal="center"/>
    </xf>
    <xf numFmtId="167" fontId="13" fillId="0" borderId="337" xfId="0" applyNumberFormat="1" applyFont="1" applyBorder="1" applyAlignment="1">
      <alignment horizontal="center"/>
    </xf>
    <xf numFmtId="167" fontId="13" fillId="0" borderId="122" xfId="0" applyNumberFormat="1" applyFont="1" applyBorder="1" applyAlignment="1">
      <alignment horizontal="center"/>
    </xf>
    <xf numFmtId="167" fontId="13" fillId="0" borderId="135" xfId="0" applyNumberFormat="1" applyFont="1" applyBorder="1" applyAlignment="1">
      <alignment horizontal="center"/>
    </xf>
    <xf numFmtId="167" fontId="13" fillId="0" borderId="129" xfId="0" applyNumberFormat="1" applyFont="1" applyBorder="1" applyAlignment="1">
      <alignment horizontal="center"/>
    </xf>
    <xf numFmtId="0" fontId="13" fillId="0" borderId="34" xfId="0" applyFont="1" applyBorder="1" applyAlignment="1">
      <alignment horizontal="center"/>
    </xf>
    <xf numFmtId="0" fontId="13" fillId="0" borderId="0" xfId="0" applyFont="1" applyBorder="1" applyAlignment="1">
      <alignment textRotation="180"/>
    </xf>
    <xf numFmtId="167" fontId="13" fillId="0" borderId="8" xfId="0" applyNumberFormat="1" applyFont="1" applyBorder="1"/>
    <xf numFmtId="167" fontId="13" fillId="0" borderId="41" xfId="0" applyNumberFormat="1" applyFont="1" applyBorder="1"/>
    <xf numFmtId="167" fontId="13" fillId="0" borderId="5" xfId="0" applyNumberFormat="1" applyFont="1" applyBorder="1"/>
    <xf numFmtId="167" fontId="13" fillId="0" borderId="36" xfId="0" applyNumberFormat="1" applyFont="1" applyBorder="1"/>
    <xf numFmtId="167" fontId="13" fillId="0" borderId="8" xfId="0" applyNumberFormat="1" applyFont="1" applyBorder="1" applyAlignment="1">
      <alignment horizontal="center"/>
    </xf>
    <xf numFmtId="167" fontId="13" fillId="0" borderId="8" xfId="0" applyNumberFormat="1" applyFont="1" applyFill="1" applyBorder="1"/>
    <xf numFmtId="0" fontId="13" fillId="3" borderId="8" xfId="0" applyFont="1" applyFill="1" applyBorder="1" applyAlignment="1">
      <alignment horizontal="center"/>
    </xf>
    <xf numFmtId="167" fontId="13" fillId="0" borderId="15" xfId="0" applyNumberFormat="1" applyFont="1" applyBorder="1" applyAlignment="1">
      <alignment horizontal="center"/>
    </xf>
    <xf numFmtId="167" fontId="13" fillId="0" borderId="16" xfId="0" applyNumberFormat="1" applyFont="1" applyBorder="1" applyAlignment="1">
      <alignment horizontal="center"/>
    </xf>
    <xf numFmtId="167" fontId="13" fillId="0" borderId="19" xfId="0" applyNumberFormat="1" applyFont="1" applyBorder="1" applyAlignment="1">
      <alignment horizontal="center"/>
    </xf>
    <xf numFmtId="167" fontId="13" fillId="0" borderId="50" xfId="0" applyNumberFormat="1" applyFont="1" applyBorder="1" applyAlignment="1">
      <alignment horizontal="center"/>
    </xf>
    <xf numFmtId="167" fontId="13" fillId="0" borderId="20" xfId="0" applyNumberFormat="1" applyFont="1" applyBorder="1" applyAlignment="1">
      <alignment horizontal="center"/>
    </xf>
    <xf numFmtId="167" fontId="13" fillId="0" borderId="21" xfId="0" applyNumberFormat="1" applyFont="1" applyBorder="1" applyAlignment="1">
      <alignment horizontal="center"/>
    </xf>
    <xf numFmtId="167" fontId="13" fillId="0" borderId="12" xfId="0" applyNumberFormat="1" applyFont="1" applyBorder="1"/>
    <xf numFmtId="167" fontId="13" fillId="0" borderId="13" xfId="0" applyNumberFormat="1" applyFont="1" applyBorder="1"/>
    <xf numFmtId="167" fontId="13" fillId="0" borderId="14" xfId="0" applyNumberFormat="1" applyFont="1" applyBorder="1"/>
    <xf numFmtId="0" fontId="4" fillId="0" borderId="34" xfId="0" applyFont="1" applyBorder="1"/>
    <xf numFmtId="167" fontId="13" fillId="0" borderId="122" xfId="0" applyNumberFormat="1" applyFont="1" applyBorder="1"/>
    <xf numFmtId="167" fontId="13" fillId="0" borderId="135" xfId="0" applyNumberFormat="1" applyFont="1" applyBorder="1"/>
    <xf numFmtId="167" fontId="13" fillId="0" borderId="129" xfId="0" applyNumberFormat="1" applyFont="1" applyBorder="1"/>
    <xf numFmtId="167" fontId="13" fillId="0" borderId="34" xfId="0" applyNumberFormat="1" applyFont="1" applyBorder="1"/>
    <xf numFmtId="167" fontId="13" fillId="0" borderId="34" xfId="0" applyNumberFormat="1" applyFont="1" applyBorder="1" applyAlignment="1">
      <alignment horizontal="center"/>
    </xf>
    <xf numFmtId="0" fontId="4" fillId="0" borderId="0" xfId="0" applyFont="1" applyBorder="1"/>
    <xf numFmtId="167" fontId="13" fillId="0" borderId="0" xfId="0" applyNumberFormat="1" applyFont="1" applyBorder="1"/>
    <xf numFmtId="167" fontId="13" fillId="0" borderId="0" xfId="0" applyNumberFormat="1" applyFont="1" applyBorder="1" applyAlignment="1">
      <alignment horizontal="center"/>
    </xf>
    <xf numFmtId="167" fontId="13" fillId="0" borderId="21" xfId="0" applyNumberFormat="1" applyFont="1" applyBorder="1" applyAlignment="1">
      <alignment horizontal="left" indent="2"/>
    </xf>
    <xf numFmtId="0" fontId="4" fillId="0" borderId="0" xfId="0" applyFont="1" applyBorder="1" applyAlignment="1">
      <alignment vertical="top" textRotation="180"/>
    </xf>
    <xf numFmtId="167" fontId="13" fillId="0" borderId="10" xfId="1" applyNumberFormat="1" applyFont="1" applyBorder="1" applyAlignment="1">
      <alignment horizontal="center"/>
    </xf>
    <xf numFmtId="0" fontId="13" fillId="0" borderId="283" xfId="0" applyFont="1" applyBorder="1" applyAlignment="1">
      <alignment horizontal="center"/>
    </xf>
    <xf numFmtId="0" fontId="13" fillId="0" borderId="284" xfId="0" applyFont="1" applyBorder="1" applyAlignment="1">
      <alignment horizontal="center"/>
    </xf>
    <xf numFmtId="167" fontId="13" fillId="0" borderId="284" xfId="1" applyNumberFormat="1" applyFont="1" applyBorder="1" applyAlignment="1">
      <alignment horizontal="center"/>
    </xf>
    <xf numFmtId="167" fontId="13" fillId="0" borderId="348" xfId="1" applyNumberFormat="1" applyFont="1" applyBorder="1"/>
    <xf numFmtId="167" fontId="13" fillId="0" borderId="285" xfId="1" applyNumberFormat="1" applyFont="1" applyBorder="1" applyAlignment="1">
      <alignment horizontal="center"/>
    </xf>
    <xf numFmtId="0" fontId="13" fillId="0" borderId="120" xfId="0" applyFont="1" applyBorder="1" applyAlignment="1">
      <alignment horizontal="center"/>
    </xf>
    <xf numFmtId="167" fontId="13" fillId="0" borderId="126" xfId="1" applyNumberFormat="1" applyFont="1" applyBorder="1" applyAlignment="1">
      <alignment horizontal="center"/>
    </xf>
    <xf numFmtId="0" fontId="13" fillId="0" borderId="117" xfId="0" applyFont="1" applyBorder="1" applyAlignment="1">
      <alignment horizontal="center"/>
    </xf>
    <xf numFmtId="167" fontId="13" fillId="0" borderId="125" xfId="1" applyNumberFormat="1" applyFont="1" applyBorder="1" applyAlignment="1">
      <alignment horizontal="center"/>
    </xf>
    <xf numFmtId="0" fontId="13" fillId="0" borderId="122" xfId="0" applyFont="1" applyBorder="1" applyAlignment="1">
      <alignment horizontal="center"/>
    </xf>
    <xf numFmtId="0" fontId="13" fillId="0" borderId="135" xfId="0" applyFont="1" applyBorder="1" applyAlignment="1">
      <alignment horizontal="center"/>
    </xf>
    <xf numFmtId="167" fontId="13" fillId="0" borderId="135" xfId="1" applyNumberFormat="1" applyFont="1" applyBorder="1" applyAlignment="1">
      <alignment horizontal="center"/>
    </xf>
    <xf numFmtId="167" fontId="13" fillId="0" borderId="129" xfId="1" applyNumberFormat="1" applyFont="1" applyBorder="1" applyAlignment="1">
      <alignment horizontal="center"/>
    </xf>
    <xf numFmtId="0" fontId="4" fillId="0" borderId="0" xfId="358" applyFont="1" applyBorder="1" applyAlignment="1">
      <alignment vertical="top" textRotation="180"/>
    </xf>
    <xf numFmtId="0" fontId="13" fillId="0" borderId="80" xfId="0" applyFont="1" applyBorder="1" applyAlignment="1">
      <alignment horizontal="center"/>
    </xf>
    <xf numFmtId="0" fontId="13" fillId="0" borderId="351" xfId="0" applyFont="1" applyBorder="1" applyAlignment="1">
      <alignment horizontal="center"/>
    </xf>
    <xf numFmtId="0" fontId="13" fillId="0" borderId="352" xfId="0" applyFont="1" applyBorder="1" applyAlignment="1">
      <alignment horizontal="center"/>
    </xf>
    <xf numFmtId="0" fontId="13" fillId="0" borderId="355" xfId="0" applyFont="1" applyBorder="1" applyAlignment="1">
      <alignment horizontal="center"/>
    </xf>
    <xf numFmtId="0" fontId="13" fillId="0" borderId="356" xfId="0" applyFont="1" applyBorder="1" applyAlignment="1">
      <alignment horizontal="center"/>
    </xf>
    <xf numFmtId="0" fontId="13" fillId="0" borderId="359" xfId="0" applyFont="1" applyBorder="1" applyAlignment="1">
      <alignment horizontal="center"/>
    </xf>
    <xf numFmtId="0" fontId="13" fillId="0" borderId="360" xfId="0" applyFont="1" applyBorder="1" applyAlignment="1">
      <alignment horizontal="center"/>
    </xf>
    <xf numFmtId="0" fontId="13" fillId="0" borderId="363" xfId="0" applyFont="1" applyBorder="1" applyAlignment="1">
      <alignment horizontal="center"/>
    </xf>
    <xf numFmtId="0" fontId="13" fillId="0" borderId="364" xfId="0" applyFont="1" applyBorder="1" applyAlignment="1">
      <alignment horizontal="center"/>
    </xf>
    <xf numFmtId="0" fontId="13" fillId="0" borderId="367" xfId="0" applyFont="1" applyBorder="1" applyAlignment="1">
      <alignment horizontal="center"/>
    </xf>
    <xf numFmtId="0" fontId="13" fillId="0" borderId="368" xfId="0" applyFont="1" applyBorder="1" applyAlignment="1">
      <alignment horizontal="center"/>
    </xf>
    <xf numFmtId="0" fontId="13" fillId="0" borderId="371" xfId="0" applyFont="1" applyBorder="1" applyAlignment="1">
      <alignment horizontal="center"/>
    </xf>
    <xf numFmtId="0" fontId="13" fillId="0" borderId="372" xfId="0" applyFont="1" applyBorder="1" applyAlignment="1">
      <alignment horizontal="center"/>
    </xf>
    <xf numFmtId="0" fontId="13" fillId="0" borderId="375" xfId="0" applyFont="1" applyBorder="1" applyAlignment="1">
      <alignment horizontal="center"/>
    </xf>
    <xf numFmtId="0" fontId="13" fillId="0" borderId="376" xfId="0" applyFont="1" applyBorder="1" applyAlignment="1">
      <alignment horizontal="center"/>
    </xf>
    <xf numFmtId="0" fontId="13" fillId="0" borderId="379" xfId="0" applyFont="1" applyBorder="1" applyAlignment="1">
      <alignment horizontal="center"/>
    </xf>
    <xf numFmtId="0" fontId="13" fillId="0" borderId="380" xfId="0" applyFont="1" applyBorder="1" applyAlignment="1">
      <alignment horizontal="center"/>
    </xf>
    <xf numFmtId="0" fontId="13" fillId="0" borderId="383" xfId="0" applyFont="1" applyBorder="1" applyAlignment="1">
      <alignment horizontal="center"/>
    </xf>
    <xf numFmtId="0" fontId="13" fillId="0" borderId="384" xfId="0" applyFont="1" applyBorder="1" applyAlignment="1">
      <alignment horizontal="center"/>
    </xf>
    <xf numFmtId="0" fontId="13" fillId="0" borderId="387" xfId="0" applyFont="1" applyBorder="1" applyAlignment="1">
      <alignment horizontal="center"/>
    </xf>
    <xf numFmtId="0" fontId="13" fillId="0" borderId="390" xfId="0" applyFont="1" applyBorder="1"/>
    <xf numFmtId="0" fontId="13" fillId="0" borderId="393" xfId="0" applyFont="1" applyBorder="1"/>
    <xf numFmtId="0" fontId="13" fillId="0" borderId="117" xfId="0" applyFont="1" applyBorder="1"/>
    <xf numFmtId="0" fontId="13" fillId="0" borderId="397" xfId="0" applyFont="1" applyBorder="1"/>
    <xf numFmtId="0" fontId="13" fillId="0" borderId="394" xfId="0" applyFont="1" applyBorder="1"/>
    <xf numFmtId="0" fontId="13" fillId="0" borderId="126" xfId="0" applyFont="1" applyBorder="1" applyAlignment="1">
      <alignment horizontal="center"/>
    </xf>
    <xf numFmtId="0" fontId="13" fillId="0" borderId="90" xfId="0" applyFont="1" applyBorder="1" applyAlignment="1">
      <alignment horizontal="center"/>
    </xf>
    <xf numFmtId="0" fontId="13" fillId="0" borderId="397" xfId="0" applyFont="1" applyBorder="1" applyAlignment="1">
      <alignment horizontal="center"/>
    </xf>
    <xf numFmtId="0" fontId="13" fillId="0" borderId="394" xfId="0" applyFont="1" applyBorder="1" applyAlignment="1">
      <alignment horizontal="center"/>
    </xf>
    <xf numFmtId="0" fontId="13" fillId="0" borderId="398" xfId="0" applyFont="1" applyBorder="1" applyAlignment="1">
      <alignment textRotation="180"/>
    </xf>
    <xf numFmtId="0" fontId="13" fillId="0" borderId="398" xfId="0" applyFont="1" applyBorder="1"/>
    <xf numFmtId="0" fontId="13" fillId="0" borderId="120" xfId="0" applyFont="1" applyBorder="1"/>
    <xf numFmtId="0" fontId="13" fillId="0" borderId="126" xfId="0" applyFont="1" applyBorder="1"/>
    <xf numFmtId="0" fontId="13" fillId="0" borderId="122" xfId="0" applyFont="1" applyBorder="1"/>
    <xf numFmtId="0" fontId="13" fillId="0" borderId="135" xfId="0" applyFont="1" applyBorder="1"/>
    <xf numFmtId="0" fontId="13" fillId="0" borderId="129" xfId="0" applyFont="1" applyBorder="1"/>
    <xf numFmtId="0" fontId="13" fillId="0" borderId="70" xfId="0" applyFont="1" applyBorder="1" applyAlignment="1">
      <alignment horizontal="center"/>
    </xf>
    <xf numFmtId="164" fontId="13" fillId="0" borderId="0" xfId="0" applyNumberFormat="1" applyFont="1" applyBorder="1" applyAlignment="1">
      <alignment horizontal="center"/>
    </xf>
    <xf numFmtId="37" fontId="4" fillId="0" borderId="61" xfId="0" applyNumberFormat="1" applyFont="1" applyBorder="1" applyAlignment="1">
      <alignment horizontal="centerContinuous"/>
    </xf>
    <xf numFmtId="37" fontId="13" fillId="0" borderId="0" xfId="0" applyNumberFormat="1" applyFont="1" applyAlignment="1">
      <alignment horizontal="left"/>
    </xf>
    <xf numFmtId="37" fontId="13" fillId="0" borderId="164" xfId="0" applyNumberFormat="1" applyFont="1" applyBorder="1" applyAlignment="1">
      <alignment horizontal="centerContinuous"/>
    </xf>
    <xf numFmtId="37" fontId="13" fillId="0" borderId="165" xfId="0" applyNumberFormat="1" applyFont="1" applyBorder="1" applyAlignment="1">
      <alignment horizontal="centerContinuous"/>
    </xf>
    <xf numFmtId="37" fontId="13" fillId="0" borderId="166" xfId="0" applyNumberFormat="1" applyFont="1" applyBorder="1" applyAlignment="1">
      <alignment horizontal="centerContinuous"/>
    </xf>
    <xf numFmtId="37" fontId="13" fillId="0" borderId="167" xfId="0" applyNumberFormat="1" applyFont="1" applyBorder="1" applyAlignment="1">
      <alignment horizontal="centerContinuous"/>
    </xf>
    <xf numFmtId="37" fontId="13" fillId="0" borderId="168" xfId="0" applyNumberFormat="1" applyFont="1" applyBorder="1" applyAlignment="1">
      <alignment horizontal="center"/>
    </xf>
    <xf numFmtId="37" fontId="13" fillId="0" borderId="163" xfId="0" applyNumberFormat="1" applyFont="1" applyBorder="1" applyAlignment="1">
      <alignment horizontal="center"/>
    </xf>
    <xf numFmtId="37" fontId="13" fillId="0" borderId="171" xfId="0" applyNumberFormat="1" applyFont="1" applyBorder="1" applyAlignment="1">
      <alignment horizontal="centerContinuous"/>
    </xf>
    <xf numFmtId="37" fontId="13" fillId="0" borderId="172" xfId="0" applyNumberFormat="1" applyFont="1" applyBorder="1" applyAlignment="1">
      <alignment horizontal="centerContinuous"/>
    </xf>
    <xf numFmtId="37" fontId="13" fillId="0" borderId="173" xfId="0" applyNumberFormat="1" applyFont="1" applyBorder="1" applyAlignment="1">
      <alignment horizontal="centerContinuous"/>
    </xf>
    <xf numFmtId="37" fontId="13" fillId="0" borderId="174" xfId="0" applyNumberFormat="1" applyFont="1" applyBorder="1" applyAlignment="1">
      <alignment horizontal="center"/>
    </xf>
    <xf numFmtId="37" fontId="13" fillId="0" borderId="175" xfId="0" applyNumberFormat="1" applyFont="1" applyBorder="1" applyAlignment="1">
      <alignment horizontal="center"/>
    </xf>
    <xf numFmtId="37" fontId="13" fillId="0" borderId="176" xfId="0" applyNumberFormat="1" applyFont="1" applyBorder="1" applyAlignment="1">
      <alignment horizontal="centerContinuous"/>
    </xf>
    <xf numFmtId="37" fontId="13" fillId="0" borderId="170" xfId="0" applyNumberFormat="1" applyFont="1" applyBorder="1" applyAlignment="1">
      <alignment horizontal="center"/>
    </xf>
    <xf numFmtId="37" fontId="13" fillId="0" borderId="178" xfId="0" applyNumberFormat="1" applyFont="1" applyBorder="1"/>
    <xf numFmtId="37" fontId="13" fillId="0" borderId="175" xfId="0" applyNumberFormat="1" applyFont="1" applyBorder="1"/>
    <xf numFmtId="37" fontId="13" fillId="0" borderId="179" xfId="0" applyNumberFormat="1" applyFont="1" applyBorder="1" applyAlignment="1">
      <alignment horizontal="center"/>
    </xf>
    <xf numFmtId="37" fontId="13" fillId="0" borderId="177" xfId="0" applyNumberFormat="1" applyFont="1" applyBorder="1" applyAlignment="1">
      <alignment horizontal="center"/>
    </xf>
    <xf numFmtId="37" fontId="13" fillId="0" borderId="177" xfId="0" applyNumberFormat="1" applyFont="1" applyBorder="1" applyAlignment="1">
      <alignment horizontal="left"/>
    </xf>
    <xf numFmtId="37" fontId="13" fillId="0" borderId="188" xfId="0" applyNumberFormat="1" applyFont="1" applyBorder="1" applyAlignment="1">
      <alignment horizontal="left"/>
    </xf>
    <xf numFmtId="37" fontId="13" fillId="0" borderId="188" xfId="0" applyNumberFormat="1" applyFont="1" applyBorder="1" applyAlignment="1">
      <alignment horizontal="center"/>
    </xf>
    <xf numFmtId="37" fontId="13" fillId="0" borderId="199" xfId="0" applyNumberFormat="1" applyFont="1" applyBorder="1"/>
    <xf numFmtId="37" fontId="13" fillId="0" borderId="200" xfId="0" applyNumberFormat="1" applyFont="1" applyBorder="1" applyAlignment="1">
      <alignment horizontal="left"/>
    </xf>
    <xf numFmtId="37" fontId="13" fillId="0" borderId="34" xfId="0" applyNumberFormat="1" applyFont="1" applyBorder="1" applyAlignment="1">
      <alignment horizontal="right"/>
    </xf>
    <xf numFmtId="37" fontId="4" fillId="0" borderId="70" xfId="0" applyNumberFormat="1" applyFont="1" applyBorder="1" applyAlignment="1">
      <alignment horizontal="right"/>
    </xf>
    <xf numFmtId="37" fontId="4" fillId="0" borderId="69" xfId="0" applyNumberFormat="1" applyFont="1" applyBorder="1" applyAlignment="1">
      <alignment horizontal="left"/>
    </xf>
    <xf numFmtId="37" fontId="4" fillId="0" borderId="62" xfId="0" applyNumberFormat="1" applyFont="1" applyBorder="1" applyAlignment="1">
      <alignment horizontal="left"/>
    </xf>
    <xf numFmtId="37" fontId="4" fillId="0" borderId="61" xfId="0" applyNumberFormat="1" applyFont="1" applyBorder="1" applyAlignment="1">
      <alignment horizontal="right"/>
    </xf>
    <xf numFmtId="37" fontId="4" fillId="0" borderId="68" xfId="0" applyNumberFormat="1" applyFont="1" applyBorder="1" applyAlignment="1">
      <alignment horizontal="center"/>
    </xf>
    <xf numFmtId="37" fontId="4" fillId="0" borderId="207" xfId="0" applyNumberFormat="1" applyFont="1" applyBorder="1" applyAlignment="1">
      <alignment horizontal="centerContinuous"/>
    </xf>
    <xf numFmtId="37" fontId="4" fillId="0" borderId="208" xfId="0" applyNumberFormat="1" applyFont="1" applyBorder="1" applyAlignment="1">
      <alignment horizontal="centerContinuous"/>
    </xf>
    <xf numFmtId="37" fontId="13" fillId="0" borderId="208" xfId="0" applyNumberFormat="1" applyFont="1" applyBorder="1" applyAlignment="1">
      <alignment horizontal="centerContinuous"/>
    </xf>
    <xf numFmtId="37" fontId="4" fillId="0" borderId="209" xfId="0" applyNumberFormat="1" applyFont="1" applyBorder="1" applyAlignment="1">
      <alignment horizontal="centerContinuous"/>
    </xf>
    <xf numFmtId="37" fontId="13" fillId="0" borderId="209" xfId="0" applyNumberFormat="1" applyFont="1" applyBorder="1"/>
    <xf numFmtId="37" fontId="13" fillId="0" borderId="176" xfId="0" applyNumberFormat="1" applyFont="1" applyBorder="1" applyAlignment="1">
      <alignment horizontal="left"/>
    </xf>
    <xf numFmtId="37" fontId="13" fillId="0" borderId="178" xfId="0" applyNumberFormat="1" applyFont="1" applyBorder="1" applyAlignment="1">
      <alignment horizontal="center" vertical="center"/>
    </xf>
    <xf numFmtId="37" fontId="13" fillId="0" borderId="215" xfId="0" applyNumberFormat="1" applyFont="1" applyBorder="1" applyAlignment="1">
      <alignment horizontal="center"/>
    </xf>
    <xf numFmtId="37" fontId="13" fillId="0" borderId="170" xfId="0" applyNumberFormat="1" applyFont="1" applyBorder="1" applyAlignment="1">
      <alignment horizontal="left"/>
    </xf>
    <xf numFmtId="37" fontId="13" fillId="0" borderId="158" xfId="0" applyNumberFormat="1" applyFont="1" applyBorder="1" applyAlignment="1">
      <alignment horizontal="left"/>
    </xf>
    <xf numFmtId="37" fontId="13" fillId="0" borderId="166" xfId="0" applyNumberFormat="1" applyFont="1" applyBorder="1" applyAlignment="1">
      <alignment horizontal="left"/>
    </xf>
    <xf numFmtId="37" fontId="13" fillId="0" borderId="171" xfId="0" applyNumberFormat="1" applyFont="1" applyBorder="1" applyAlignment="1">
      <alignment horizontal="center"/>
    </xf>
    <xf numFmtId="37" fontId="13" fillId="0" borderId="173" xfId="0" applyNumberFormat="1" applyFont="1" applyBorder="1" applyAlignment="1">
      <alignment vertical="top"/>
    </xf>
    <xf numFmtId="0" fontId="13" fillId="0" borderId="61" xfId="0" applyFont="1" applyBorder="1" applyAlignment="1"/>
    <xf numFmtId="0" fontId="13" fillId="0" borderId="0" xfId="0" applyFont="1" applyBorder="1" applyAlignment="1"/>
    <xf numFmtId="0" fontId="13" fillId="0" borderId="268" xfId="0" applyFont="1" applyBorder="1" applyAlignment="1">
      <alignment horizontal="right"/>
    </xf>
    <xf numFmtId="0" fontId="13" fillId="0" borderId="388" xfId="0" applyFont="1" applyBorder="1" applyAlignment="1">
      <alignment textRotation="180"/>
    </xf>
    <xf numFmtId="0" fontId="13" fillId="0" borderId="349" xfId="0" applyFont="1" applyBorder="1" applyAlignment="1"/>
    <xf numFmtId="0" fontId="13" fillId="0" borderId="389" xfId="0" applyFont="1" applyBorder="1" applyAlignment="1">
      <alignment horizontal="center"/>
    </xf>
    <xf numFmtId="0" fontId="13" fillId="0" borderId="408" xfId="0" applyFont="1" applyBorder="1" applyAlignment="1">
      <alignment horizontal="center"/>
    </xf>
    <xf numFmtId="3" fontId="13" fillId="0" borderId="283" xfId="0" applyNumberFormat="1" applyFont="1" applyBorder="1" applyAlignment="1">
      <alignment horizontal="center"/>
    </xf>
    <xf numFmtId="0" fontId="13" fillId="0" borderId="285" xfId="0" applyFont="1" applyBorder="1" applyAlignment="1">
      <alignment horizontal="center"/>
    </xf>
    <xf numFmtId="3" fontId="13" fillId="0" borderId="141" xfId="0" applyNumberFormat="1" applyFont="1" applyBorder="1" applyAlignment="1">
      <alignment horizontal="center"/>
    </xf>
    <xf numFmtId="0" fontId="13" fillId="0" borderId="142" xfId="0" applyFont="1" applyBorder="1" applyAlignment="1">
      <alignment horizontal="center"/>
    </xf>
    <xf numFmtId="0" fontId="13" fillId="0" borderId="286" xfId="0" applyFont="1" applyBorder="1" applyAlignment="1">
      <alignment horizontal="center"/>
    </xf>
    <xf numFmtId="0" fontId="13" fillId="0" borderId="288" xfId="0" applyFont="1" applyBorder="1" applyAlignment="1">
      <alignment horizontal="center"/>
    </xf>
    <xf numFmtId="0" fontId="13" fillId="0" borderId="34" xfId="0" applyFont="1" applyBorder="1" applyAlignment="1"/>
    <xf numFmtId="0" fontId="20" fillId="0" borderId="0" xfId="4" applyFont="1"/>
    <xf numFmtId="0" fontId="20" fillId="0" borderId="34" xfId="4" applyFont="1" applyBorder="1" applyAlignment="1">
      <alignment horizontal="centerContinuous" wrapText="1"/>
    </xf>
    <xf numFmtId="0" fontId="20" fillId="0" borderId="0" xfId="4" applyFont="1" applyBorder="1"/>
    <xf numFmtId="0" fontId="20" fillId="0" borderId="0" xfId="4" applyFont="1" applyBorder="1" applyAlignment="1">
      <alignment wrapText="1"/>
    </xf>
    <xf numFmtId="0" fontId="20" fillId="0" borderId="0" xfId="4" applyFont="1" applyBorder="1" applyProtection="1"/>
    <xf numFmtId="0" fontId="13" fillId="0" borderId="151" xfId="0" applyFont="1" applyBorder="1" applyAlignment="1" applyProtection="1">
      <alignment horizontal="center"/>
    </xf>
    <xf numFmtId="0" fontId="13" fillId="0" borderId="111" xfId="0" applyFont="1" applyBorder="1" applyAlignment="1" applyProtection="1">
      <alignment horizontal="centerContinuous"/>
    </xf>
    <xf numFmtId="0" fontId="13" fillId="0" borderId="103" xfId="0" applyFont="1" applyBorder="1" applyAlignment="1" applyProtection="1">
      <alignment horizontal="centerContinuous"/>
    </xf>
    <xf numFmtId="0" fontId="4" fillId="0" borderId="97" xfId="358" applyFont="1" applyBorder="1" applyAlignment="1">
      <alignment horizontal="right"/>
    </xf>
    <xf numFmtId="0" fontId="4" fillId="0" borderId="280" xfId="213" applyFont="1" applyBorder="1" applyAlignment="1">
      <alignment horizontal="left"/>
    </xf>
    <xf numFmtId="0" fontId="13" fillId="0" borderId="34" xfId="0" applyFont="1" applyBorder="1" applyAlignment="1" applyProtection="1">
      <alignment vertical="top"/>
    </xf>
    <xf numFmtId="0" fontId="13" fillId="0" borderId="34" xfId="0" applyFont="1" applyBorder="1" applyAlignment="1" applyProtection="1">
      <alignment vertical="top" wrapText="1"/>
    </xf>
    <xf numFmtId="0" fontId="13" fillId="0" borderId="0" xfId="0" applyFont="1" applyBorder="1" applyAlignment="1" applyProtection="1">
      <alignment vertical="top"/>
    </xf>
    <xf numFmtId="0" fontId="13" fillId="0" borderId="268" xfId="0" applyFont="1" applyBorder="1" applyAlignment="1" applyProtection="1">
      <alignment vertical="top" wrapText="1"/>
    </xf>
    <xf numFmtId="0" fontId="164" fillId="0" borderId="0" xfId="0" applyFont="1" applyBorder="1" applyProtection="1"/>
    <xf numFmtId="0" fontId="13" fillId="0" borderId="31" xfId="0" applyFont="1" applyBorder="1" applyAlignment="1" applyProtection="1">
      <alignment horizontal="center"/>
    </xf>
    <xf numFmtId="0" fontId="13" fillId="0" borderId="32" xfId="0" applyFont="1" applyBorder="1" applyAlignment="1" applyProtection="1">
      <alignment horizontal="center"/>
    </xf>
    <xf numFmtId="0" fontId="13" fillId="0" borderId="33" xfId="0" applyFont="1" applyBorder="1" applyAlignment="1" applyProtection="1">
      <alignment horizontal="center"/>
    </xf>
    <xf numFmtId="0" fontId="13" fillId="0" borderId="32" xfId="0" applyFont="1" applyBorder="1" applyProtection="1"/>
    <xf numFmtId="37" fontId="13" fillId="0" borderId="33" xfId="0" applyNumberFormat="1" applyFont="1" applyBorder="1" applyProtection="1"/>
    <xf numFmtId="0" fontId="13" fillId="0" borderId="6" xfId="0" applyFont="1" applyBorder="1" applyAlignment="1" applyProtection="1">
      <alignment horizontal="left" wrapText="1"/>
    </xf>
    <xf numFmtId="37" fontId="13" fillId="0" borderId="6" xfId="0" applyNumberFormat="1" applyFont="1" applyBorder="1" applyAlignment="1" applyProtection="1"/>
    <xf numFmtId="37" fontId="13" fillId="0" borderId="32" xfId="0" applyNumberFormat="1" applyFont="1" applyBorder="1" applyProtection="1"/>
    <xf numFmtId="0" fontId="13" fillId="0" borderId="6" xfId="0" applyFont="1" applyFill="1" applyBorder="1" applyAlignment="1" applyProtection="1">
      <alignment horizontal="left"/>
    </xf>
    <xf numFmtId="0" fontId="13" fillId="0" borderId="0" xfId="0" applyFont="1" applyProtection="1"/>
    <xf numFmtId="37" fontId="13" fillId="0" borderId="83" xfId="0" applyNumberFormat="1"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108" xfId="0" applyFont="1" applyBorder="1" applyAlignment="1" applyProtection="1">
      <alignment horizontal="left"/>
    </xf>
    <xf numFmtId="0" fontId="13" fillId="0" borderId="108" xfId="0" applyFont="1" applyBorder="1" applyAlignment="1" applyProtection="1">
      <alignment horizontal="center" wrapText="1"/>
    </xf>
    <xf numFmtId="0" fontId="13" fillId="0" borderId="83" xfId="0" applyFont="1" applyFill="1" applyBorder="1" applyAlignment="1" applyProtection="1">
      <alignment horizontal="center" vertical="center"/>
    </xf>
    <xf numFmtId="0" fontId="13" fillId="0" borderId="108" xfId="0" applyFont="1" applyFill="1" applyBorder="1" applyAlignment="1" applyProtection="1">
      <alignment horizontal="center"/>
    </xf>
    <xf numFmtId="0" fontId="13" fillId="0" borderId="108" xfId="0" applyFont="1" applyFill="1" applyBorder="1" applyAlignment="1" applyProtection="1">
      <alignment horizontal="left" vertical="top"/>
    </xf>
    <xf numFmtId="0" fontId="13" fillId="0" borderId="108" xfId="0" applyFont="1" applyFill="1" applyBorder="1" applyAlignment="1" applyProtection="1">
      <alignment wrapText="1"/>
    </xf>
    <xf numFmtId="37" fontId="13" fillId="0" borderId="153" xfId="0" applyNumberFormat="1" applyFont="1" applyFill="1" applyBorder="1" applyProtection="1"/>
    <xf numFmtId="37" fontId="13" fillId="0" borderId="108" xfId="0" applyNumberFormat="1" applyFont="1" applyFill="1" applyBorder="1" applyProtection="1"/>
    <xf numFmtId="37" fontId="13" fillId="0" borderId="33" xfId="0" applyNumberFormat="1" applyFont="1" applyFill="1" applyBorder="1" applyProtection="1"/>
    <xf numFmtId="0" fontId="13" fillId="0" borderId="83" xfId="0" applyFont="1" applyFill="1" applyBorder="1" applyAlignment="1" applyProtection="1">
      <alignment horizontal="center"/>
    </xf>
    <xf numFmtId="0" fontId="13" fillId="0" borderId="303" xfId="0" applyFont="1" applyBorder="1" applyAlignment="1" applyProtection="1">
      <alignment horizontal="centerContinuous"/>
    </xf>
    <xf numFmtId="0" fontId="13" fillId="0" borderId="323" xfId="0" applyFont="1" applyBorder="1" applyProtection="1"/>
    <xf numFmtId="0" fontId="4" fillId="0" borderId="323" xfId="0" applyFont="1" applyBorder="1" applyAlignment="1" applyProtection="1">
      <alignment horizontal="centerContinuous"/>
    </xf>
    <xf numFmtId="0" fontId="4" fillId="0" borderId="308" xfId="0" applyFont="1" applyBorder="1" applyAlignment="1" applyProtection="1">
      <alignment horizontal="centerContinuous"/>
    </xf>
    <xf numFmtId="0" fontId="13" fillId="0" borderId="323" xfId="0" applyFont="1" applyBorder="1"/>
    <xf numFmtId="42" fontId="13" fillId="0" borderId="0" xfId="0" applyNumberFormat="1" applyFont="1" applyBorder="1" applyAlignment="1"/>
    <xf numFmtId="41" fontId="13" fillId="0" borderId="0" xfId="0" applyNumberFormat="1" applyFont="1" applyBorder="1" applyAlignment="1">
      <alignment horizontal="right"/>
    </xf>
    <xf numFmtId="41" fontId="13" fillId="0" borderId="34" xfId="0" applyNumberFormat="1" applyFont="1" applyBorder="1" applyAlignment="1">
      <alignment horizontal="right"/>
    </xf>
    <xf numFmtId="0" fontId="13" fillId="0" borderId="0" xfId="0" applyFont="1" applyBorder="1" applyAlignment="1">
      <alignment horizontal="left" indent="2"/>
    </xf>
    <xf numFmtId="0" fontId="13" fillId="0" borderId="0" xfId="0" applyFont="1" applyBorder="1" applyAlignment="1">
      <alignment horizontal="left" indent="3"/>
    </xf>
    <xf numFmtId="218" fontId="13" fillId="0" borderId="0" xfId="0" applyNumberFormat="1" applyFont="1" applyBorder="1" applyAlignment="1">
      <alignment horizontal="right"/>
    </xf>
    <xf numFmtId="218" fontId="13" fillId="0" borderId="251" xfId="0" applyNumberFormat="1" applyFont="1" applyBorder="1" applyAlignment="1">
      <alignment horizontal="right"/>
    </xf>
    <xf numFmtId="0" fontId="4" fillId="0" borderId="0" xfId="0" applyFont="1" applyBorder="1" applyAlignment="1">
      <alignment horizontal="center" vertical="center" wrapText="1"/>
    </xf>
    <xf numFmtId="0" fontId="4" fillId="0" borderId="34" xfId="0" applyFont="1" applyBorder="1" applyAlignment="1">
      <alignment horizontal="center" vertical="center" wrapText="1"/>
    </xf>
    <xf numFmtId="218" fontId="13" fillId="0" borderId="0" xfId="0" applyNumberFormat="1" applyFont="1" applyBorder="1" applyAlignment="1">
      <alignment horizontal="right" vertical="center" wrapText="1"/>
    </xf>
    <xf numFmtId="167" fontId="13" fillId="0" borderId="0" xfId="0" applyNumberFormat="1" applyFont="1" applyBorder="1" applyAlignment="1">
      <alignment horizontal="right" vertical="center" wrapText="1"/>
    </xf>
    <xf numFmtId="167" fontId="13" fillId="0" borderId="34" xfId="0" applyNumberFormat="1" applyFont="1" applyBorder="1" applyAlignment="1">
      <alignment horizontal="right" vertical="center" wrapText="1"/>
    </xf>
    <xf numFmtId="218" fontId="13" fillId="0" borderId="34" xfId="0" applyNumberFormat="1" applyFont="1" applyBorder="1" applyAlignment="1">
      <alignment horizontal="right" vertical="center" wrapText="1"/>
    </xf>
    <xf numFmtId="0" fontId="4" fillId="0" borderId="323" xfId="0" applyFont="1" applyBorder="1" applyAlignment="1" applyProtection="1">
      <alignment horizontal="left"/>
    </xf>
    <xf numFmtId="0" fontId="4" fillId="0" borderId="323" xfId="0" applyFont="1" applyBorder="1" applyAlignment="1" applyProtection="1">
      <alignment horizontal="left" vertical="top"/>
    </xf>
    <xf numFmtId="0" fontId="13" fillId="0" borderId="0" xfId="0" applyFont="1" applyBorder="1" applyAlignment="1">
      <alignment horizontal="left" vertical="center"/>
    </xf>
    <xf numFmtId="0" fontId="13" fillId="0" borderId="0" xfId="0" applyFont="1" applyBorder="1" applyAlignment="1">
      <alignment horizontal="right" vertical="center" wrapText="1" indent="1"/>
    </xf>
    <xf numFmtId="218" fontId="13" fillId="0" borderId="0" xfId="181" applyNumberFormat="1" applyFont="1" applyBorder="1" applyAlignment="1">
      <alignment horizontal="right" vertical="center" wrapText="1" indent="1"/>
    </xf>
    <xf numFmtId="41" fontId="13" fillId="0" borderId="0" xfId="181" applyNumberFormat="1" applyFont="1" applyBorder="1" applyAlignment="1">
      <alignment horizontal="right" vertical="center" wrapText="1" indent="1"/>
    </xf>
    <xf numFmtId="0" fontId="13" fillId="0" borderId="0" xfId="0" applyFont="1" applyBorder="1" applyAlignment="1">
      <alignment horizontal="left" vertical="center" indent="1"/>
    </xf>
    <xf numFmtId="0" fontId="4" fillId="0" borderId="326" xfId="0" applyFont="1" applyFill="1" applyBorder="1" applyAlignment="1">
      <alignment horizontal="left"/>
    </xf>
    <xf numFmtId="0" fontId="4" fillId="0" borderId="327" xfId="0" applyFont="1" applyBorder="1" applyAlignment="1" applyProtection="1">
      <alignment horizontal="center"/>
    </xf>
    <xf numFmtId="0" fontId="13" fillId="0" borderId="327" xfId="0" applyFont="1" applyBorder="1" applyAlignment="1" applyProtection="1">
      <alignment horizontal="center"/>
    </xf>
    <xf numFmtId="0" fontId="13" fillId="0" borderId="327" xfId="0" applyFont="1" applyBorder="1" applyProtection="1"/>
    <xf numFmtId="0" fontId="4" fillId="0" borderId="327" xfId="0" applyFont="1" applyBorder="1" applyProtection="1"/>
    <xf numFmtId="0" fontId="4" fillId="0" borderId="327" xfId="0" applyFont="1" applyBorder="1" applyAlignment="1" applyProtection="1">
      <alignment horizontal="right"/>
    </xf>
    <xf numFmtId="0" fontId="4" fillId="0" borderId="328" xfId="0" applyFont="1" applyBorder="1" applyAlignment="1" applyProtection="1">
      <alignment horizontal="center"/>
    </xf>
    <xf numFmtId="0" fontId="13" fillId="0" borderId="308" xfId="0" applyFont="1" applyBorder="1" applyAlignment="1" applyProtection="1">
      <alignment horizontal="centerContinuous"/>
    </xf>
    <xf numFmtId="0" fontId="13" fillId="0" borderId="323" xfId="0" applyFont="1" applyBorder="1" applyAlignment="1" applyProtection="1">
      <alignment vertical="top"/>
    </xf>
    <xf numFmtId="49" fontId="4" fillId="0" borderId="0" xfId="0" applyNumberFormat="1" applyFont="1" applyBorder="1" applyAlignment="1">
      <alignment horizontal="center" vertical="center"/>
    </xf>
    <xf numFmtId="49" fontId="4" fillId="0" borderId="34" xfId="0" applyNumberFormat="1" applyFont="1" applyBorder="1" applyAlignment="1">
      <alignment horizontal="center" vertical="center"/>
    </xf>
    <xf numFmtId="49" fontId="4" fillId="0" borderId="325" xfId="0" applyNumberFormat="1" applyFont="1" applyBorder="1" applyAlignment="1">
      <alignment horizontal="center" vertical="center"/>
    </xf>
    <xf numFmtId="0" fontId="4" fillId="0" borderId="0" xfId="0" applyFont="1" applyBorder="1" applyAlignment="1">
      <alignment vertical="center" wrapText="1"/>
    </xf>
    <xf numFmtId="0" fontId="4" fillId="0" borderId="323" xfId="0" applyFont="1" applyBorder="1" applyAlignment="1">
      <alignment vertical="center"/>
    </xf>
    <xf numFmtId="0" fontId="13" fillId="0" borderId="323" xfId="0" applyFont="1" applyBorder="1" applyAlignment="1">
      <alignment vertical="center"/>
    </xf>
    <xf numFmtId="0" fontId="13" fillId="0" borderId="0" xfId="0" applyFont="1" applyBorder="1" applyAlignment="1">
      <alignment vertical="center" wrapText="1"/>
    </xf>
    <xf numFmtId="42" fontId="13" fillId="0" borderId="0" xfId="0" applyNumberFormat="1" applyFont="1" applyBorder="1" applyAlignment="1">
      <alignment horizontal="right" vertical="center" wrapText="1"/>
    </xf>
    <xf numFmtId="42" fontId="13" fillId="0" borderId="277" xfId="0" applyNumberFormat="1" applyFont="1" applyBorder="1" applyAlignment="1">
      <alignment horizontal="right" vertical="center" wrapText="1"/>
    </xf>
    <xf numFmtId="42" fontId="13" fillId="0" borderId="329" xfId="0" applyNumberFormat="1" applyFont="1" applyBorder="1" applyAlignment="1">
      <alignment horizontal="right" vertical="center" wrapText="1"/>
    </xf>
    <xf numFmtId="0" fontId="13" fillId="0" borderId="330" xfId="0" applyFont="1" applyBorder="1"/>
    <xf numFmtId="0" fontId="13" fillId="0" borderId="0" xfId="0" applyFont="1" applyBorder="1" applyAlignment="1">
      <alignment vertical="center"/>
    </xf>
    <xf numFmtId="42" fontId="13" fillId="0" borderId="308" xfId="0" applyNumberFormat="1" applyFont="1" applyBorder="1" applyAlignment="1">
      <alignment horizontal="right" vertical="center" wrapText="1"/>
    </xf>
    <xf numFmtId="41" fontId="13" fillId="0" borderId="0" xfId="0" applyNumberFormat="1" applyFont="1" applyBorder="1" applyAlignment="1">
      <alignment horizontal="right" vertical="center"/>
    </xf>
    <xf numFmtId="3" fontId="13" fillId="0" borderId="34" xfId="58349" applyNumberFormat="1" applyFont="1" applyBorder="1" applyAlignment="1">
      <alignment horizontal="right" vertical="center" wrapText="1"/>
    </xf>
    <xf numFmtId="3" fontId="13" fillId="0" borderId="325" xfId="58349" applyNumberFormat="1" applyFont="1" applyBorder="1" applyAlignment="1">
      <alignment horizontal="right" vertical="center" wrapText="1"/>
    </xf>
    <xf numFmtId="0" fontId="4" fillId="0" borderId="34" xfId="0" applyFont="1" applyBorder="1" applyAlignment="1">
      <alignment horizontal="center" vertical="center"/>
    </xf>
    <xf numFmtId="0" fontId="4" fillId="0" borderId="325" xfId="0" applyFont="1" applyBorder="1" applyAlignment="1">
      <alignment horizontal="center" vertical="center"/>
    </xf>
    <xf numFmtId="42" fontId="13" fillId="0" borderId="0" xfId="0" applyNumberFormat="1" applyFont="1" applyBorder="1" applyAlignment="1">
      <alignment vertical="center"/>
    </xf>
    <xf numFmtId="42" fontId="13" fillId="0" borderId="308" xfId="0" applyNumberFormat="1" applyFont="1" applyBorder="1" applyAlignment="1">
      <alignment vertical="center"/>
    </xf>
    <xf numFmtId="41" fontId="13" fillId="0" borderId="308" xfId="0" applyNumberFormat="1" applyFont="1" applyBorder="1" applyAlignment="1">
      <alignment horizontal="right" vertical="center"/>
    </xf>
    <xf numFmtId="41" fontId="13" fillId="0" borderId="34" xfId="0" applyNumberFormat="1" applyFont="1" applyBorder="1" applyAlignment="1">
      <alignment horizontal="right" vertical="center"/>
    </xf>
    <xf numFmtId="41" fontId="13" fillId="0" borderId="325" xfId="0" applyNumberFormat="1" applyFont="1" applyBorder="1" applyAlignment="1">
      <alignment horizontal="right" vertical="center"/>
    </xf>
    <xf numFmtId="42" fontId="13" fillId="0" borderId="277" xfId="0" applyNumberFormat="1" applyFont="1" applyBorder="1" applyAlignment="1">
      <alignment vertical="center"/>
    </xf>
    <xf numFmtId="42" fontId="13" fillId="0" borderId="329" xfId="0" applyNumberFormat="1" applyFont="1" applyBorder="1" applyAlignment="1">
      <alignment vertical="center"/>
    </xf>
    <xf numFmtId="0" fontId="4" fillId="0" borderId="331" xfId="0" applyFont="1" applyBorder="1" applyAlignment="1" applyProtection="1">
      <alignment horizontal="left"/>
    </xf>
    <xf numFmtId="0" fontId="13" fillId="0" borderId="332" xfId="0" applyFont="1" applyBorder="1" applyProtection="1"/>
    <xf numFmtId="0" fontId="4" fillId="0" borderId="333" xfId="0" applyFont="1" applyBorder="1" applyAlignment="1" applyProtection="1">
      <alignment horizontal="right"/>
    </xf>
    <xf numFmtId="0" fontId="4" fillId="0" borderId="327" xfId="0" applyFont="1" applyBorder="1" applyAlignment="1" applyProtection="1">
      <alignment horizontal="left"/>
    </xf>
    <xf numFmtId="0" fontId="4" fillId="0" borderId="334" xfId="0" applyFont="1" applyBorder="1" applyAlignment="1" applyProtection="1">
      <alignment horizontal="right"/>
    </xf>
    <xf numFmtId="0" fontId="13" fillId="0" borderId="0" xfId="0" applyFont="1" applyBorder="1" applyAlignment="1">
      <alignment horizontal="right" vertical="center"/>
    </xf>
    <xf numFmtId="0" fontId="13" fillId="0" borderId="0" xfId="0" applyFont="1" applyBorder="1" applyAlignment="1">
      <alignment horizontal="center" vertical="center"/>
    </xf>
    <xf numFmtId="0" fontId="13" fillId="0" borderId="308" xfId="0" applyFont="1" applyBorder="1" applyAlignment="1">
      <alignment horizontal="center" vertical="center"/>
    </xf>
    <xf numFmtId="10" fontId="13" fillId="0" borderId="0" xfId="0" applyNumberFormat="1" applyFont="1" applyBorder="1" applyAlignment="1">
      <alignment horizontal="right" vertical="center"/>
    </xf>
    <xf numFmtId="10" fontId="13" fillId="0" borderId="0" xfId="0" applyNumberFormat="1" applyFont="1" applyBorder="1" applyAlignment="1">
      <alignment horizontal="center" vertical="center"/>
    </xf>
    <xf numFmtId="10" fontId="13" fillId="0" borderId="308" xfId="0" applyNumberFormat="1" applyFont="1" applyBorder="1" applyAlignment="1">
      <alignment horizontal="center" vertical="center"/>
    </xf>
    <xf numFmtId="0" fontId="13" fillId="0" borderId="323" xfId="0" applyFont="1" applyBorder="1" applyAlignment="1" applyProtection="1">
      <alignment horizontal="left"/>
    </xf>
    <xf numFmtId="0" fontId="13" fillId="0" borderId="323" xfId="0" applyFont="1" applyBorder="1" applyAlignment="1">
      <alignment horizontal="left" vertical="center"/>
    </xf>
    <xf numFmtId="218" fontId="13" fillId="0" borderId="0" xfId="0" applyNumberFormat="1" applyFont="1" applyBorder="1" applyAlignment="1">
      <alignment horizontal="right" vertical="center"/>
    </xf>
    <xf numFmtId="218" fontId="13" fillId="0" borderId="277" xfId="0" applyNumberFormat="1" applyFont="1" applyBorder="1" applyAlignment="1">
      <alignment horizontal="right" vertical="center"/>
    </xf>
    <xf numFmtId="0" fontId="4" fillId="0" borderId="335" xfId="0" applyFont="1" applyBorder="1" applyAlignment="1" applyProtection="1">
      <alignment horizontal="left"/>
    </xf>
    <xf numFmtId="0" fontId="13" fillId="0" borderId="332" xfId="0" applyFont="1" applyBorder="1"/>
    <xf numFmtId="0" fontId="4" fillId="0" borderId="326" xfId="0" applyFont="1" applyBorder="1" applyAlignment="1" applyProtection="1">
      <alignment horizontal="left"/>
    </xf>
    <xf numFmtId="0" fontId="4" fillId="0" borderId="334" xfId="0" applyFont="1" applyBorder="1" applyAlignment="1" applyProtection="1">
      <alignment horizontal="center"/>
    </xf>
    <xf numFmtId="0" fontId="13" fillId="0" borderId="308" xfId="0" applyFont="1" applyBorder="1" applyAlignment="1" applyProtection="1">
      <alignment vertical="top"/>
    </xf>
    <xf numFmtId="0" fontId="4" fillId="0" borderId="70" xfId="0" applyFont="1" applyBorder="1" applyAlignment="1">
      <alignment horizontal="center"/>
    </xf>
    <xf numFmtId="0" fontId="4" fillId="0" borderId="268" xfId="0" applyFont="1" applyBorder="1" applyAlignment="1">
      <alignment horizontal="left"/>
    </xf>
    <xf numFmtId="0" fontId="13" fillId="0" borderId="268" xfId="0" applyFont="1" applyBorder="1" applyAlignment="1">
      <alignment horizontal="left"/>
    </xf>
    <xf numFmtId="42" fontId="13" fillId="0" borderId="277" xfId="0" applyNumberFormat="1" applyFont="1" applyBorder="1" applyAlignment="1">
      <alignment horizontal="right"/>
    </xf>
    <xf numFmtId="42" fontId="13" fillId="0" borderId="276" xfId="0" applyNumberFormat="1" applyFont="1" applyBorder="1" applyAlignment="1">
      <alignment horizontal="right"/>
    </xf>
    <xf numFmtId="41" fontId="13" fillId="0" borderId="70" xfId="0" applyNumberFormat="1" applyFont="1" applyBorder="1" applyAlignment="1">
      <alignment horizontal="right"/>
    </xf>
    <xf numFmtId="218" fontId="13" fillId="0" borderId="0" xfId="0" applyNumberFormat="1" applyFont="1" applyBorder="1"/>
    <xf numFmtId="0" fontId="13" fillId="0" borderId="0" xfId="0" applyFont="1" applyBorder="1" applyAlignment="1" applyProtection="1">
      <alignment wrapText="1"/>
    </xf>
    <xf numFmtId="41" fontId="13" fillId="0" borderId="0" xfId="0" applyNumberFormat="1" applyFont="1" applyBorder="1"/>
    <xf numFmtId="218" fontId="13" fillId="0" borderId="277" xfId="0" applyNumberFormat="1" applyFont="1" applyBorder="1"/>
    <xf numFmtId="218" fontId="13" fillId="0" borderId="276" xfId="0" applyNumberFormat="1" applyFont="1" applyBorder="1"/>
    <xf numFmtId="218" fontId="13" fillId="0" borderId="0" xfId="0" applyNumberFormat="1" applyFont="1" applyBorder="1" applyAlignment="1">
      <alignment vertical="center"/>
    </xf>
    <xf numFmtId="41" fontId="13" fillId="0" borderId="0" xfId="0" applyNumberFormat="1" applyFont="1" applyBorder="1" applyAlignment="1">
      <alignment vertical="center"/>
    </xf>
    <xf numFmtId="218" fontId="13" fillId="0" borderId="277" xfId="0" applyNumberFormat="1" applyFont="1" applyBorder="1" applyAlignment="1">
      <alignment vertical="center"/>
    </xf>
    <xf numFmtId="218" fontId="13" fillId="0" borderId="276" xfId="0" applyNumberFormat="1" applyFont="1" applyBorder="1" applyAlignment="1">
      <alignment vertical="center"/>
    </xf>
    <xf numFmtId="41" fontId="13" fillId="0" borderId="264" xfId="0" applyNumberFormat="1" applyFont="1" applyBorder="1" applyAlignment="1">
      <alignment vertical="center"/>
    </xf>
    <xf numFmtId="41" fontId="13" fillId="0" borderId="338" xfId="0" applyNumberFormat="1" applyFont="1" applyBorder="1" applyAlignment="1">
      <alignment vertical="center"/>
    </xf>
    <xf numFmtId="0" fontId="13" fillId="0" borderId="0" xfId="0" applyFont="1" applyBorder="1" applyAlignment="1" applyProtection="1"/>
    <xf numFmtId="0" fontId="4" fillId="0" borderId="268" xfId="0" applyFont="1" applyBorder="1" applyAlignment="1" applyProtection="1"/>
    <xf numFmtId="0" fontId="4" fillId="0" borderId="0" xfId="0" applyFont="1" applyBorder="1" applyAlignment="1" applyProtection="1"/>
    <xf numFmtId="0" fontId="4" fillId="0" borderId="268" xfId="0" applyFont="1" applyBorder="1"/>
    <xf numFmtId="10" fontId="13" fillId="0" borderId="0" xfId="411" applyNumberFormat="1" applyFont="1" applyBorder="1"/>
    <xf numFmtId="0" fontId="13" fillId="0" borderId="268" xfId="0" applyFont="1" applyBorder="1" applyAlignment="1" applyProtection="1">
      <alignment wrapText="1"/>
    </xf>
    <xf numFmtId="218" fontId="4" fillId="0" borderId="0" xfId="0" applyNumberFormat="1" applyFont="1" applyBorder="1" applyAlignment="1">
      <alignment horizontal="center" vertical="center"/>
    </xf>
    <xf numFmtId="0" fontId="161" fillId="0" borderId="268" xfId="0" applyFont="1" applyBorder="1" applyAlignment="1">
      <alignment vertical="center"/>
    </xf>
    <xf numFmtId="0" fontId="4" fillId="0" borderId="0" xfId="0" applyFont="1" applyBorder="1" applyAlignment="1">
      <alignment wrapText="1"/>
    </xf>
    <xf numFmtId="9" fontId="13" fillId="0" borderId="0" xfId="411" applyFont="1" applyBorder="1"/>
    <xf numFmtId="9" fontId="13" fillId="0" borderId="251" xfId="411" applyFont="1" applyBorder="1"/>
    <xf numFmtId="9" fontId="13" fillId="0" borderId="267" xfId="411" applyFont="1" applyBorder="1"/>
    <xf numFmtId="42" fontId="13" fillId="0" borderId="0" xfId="0" applyNumberFormat="1" applyFont="1" applyBorder="1"/>
    <xf numFmtId="0" fontId="13" fillId="0" borderId="0" xfId="0" applyFont="1" applyBorder="1" applyAlignment="1">
      <alignment vertical="top" wrapText="1"/>
    </xf>
    <xf numFmtId="0" fontId="13" fillId="0" borderId="398" xfId="0" applyFont="1" applyBorder="1" applyAlignment="1" applyProtection="1">
      <alignment horizontal="left" vertical="top" wrapText="1"/>
    </xf>
    <xf numFmtId="0" fontId="4" fillId="0" borderId="416" xfId="0" applyFont="1" applyBorder="1" applyAlignment="1" applyProtection="1">
      <alignment horizontal="centerContinuous"/>
    </xf>
    <xf numFmtId="0" fontId="13" fillId="0" borderId="417" xfId="0" applyFont="1" applyBorder="1" applyAlignment="1" applyProtection="1">
      <alignment horizontal="centerContinuous"/>
    </xf>
    <xf numFmtId="218" fontId="13" fillId="0" borderId="267" xfId="0" applyNumberFormat="1" applyFont="1" applyBorder="1" applyAlignment="1">
      <alignment horizontal="right"/>
    </xf>
    <xf numFmtId="167" fontId="13" fillId="0" borderId="70" xfId="0" applyNumberFormat="1" applyFont="1" applyBorder="1" applyAlignment="1">
      <alignment horizontal="right" vertical="center" wrapText="1"/>
    </xf>
    <xf numFmtId="218" fontId="13" fillId="0" borderId="70" xfId="0" applyNumberFormat="1" applyFont="1" applyBorder="1" applyAlignment="1">
      <alignment horizontal="right" vertical="center" wrapText="1"/>
    </xf>
    <xf numFmtId="0" fontId="13" fillId="0" borderId="411" xfId="0" applyFont="1" applyBorder="1" applyProtection="1"/>
    <xf numFmtId="0" fontId="13" fillId="0" borderId="418" xfId="0" applyFont="1" applyBorder="1" applyProtection="1"/>
    <xf numFmtId="0" fontId="4" fillId="0" borderId="419" xfId="0" applyFont="1" applyBorder="1" applyAlignment="1" applyProtection="1">
      <alignment horizontal="right"/>
    </xf>
    <xf numFmtId="0" fontId="4" fillId="0" borderId="326" xfId="58341" applyNumberFormat="1" applyFont="1" applyBorder="1"/>
    <xf numFmtId="42" fontId="13" fillId="0" borderId="0" xfId="0" applyNumberFormat="1" applyFont="1" applyBorder="1" applyAlignment="1">
      <alignment horizontal="right"/>
    </xf>
    <xf numFmtId="44" fontId="13" fillId="0" borderId="0" xfId="181" applyFont="1" applyBorder="1" applyAlignment="1">
      <alignment horizontal="right"/>
    </xf>
    <xf numFmtId="0" fontId="4" fillId="0" borderId="410" xfId="0" applyFont="1" applyBorder="1" applyAlignment="1" applyProtection="1">
      <alignment horizontal="left"/>
    </xf>
    <xf numFmtId="37" fontId="13" fillId="7" borderId="0" xfId="358" applyNumberFormat="1" applyFont="1" applyFill="1" applyBorder="1"/>
    <xf numFmtId="37" fontId="13" fillId="0" borderId="0" xfId="358" applyNumberFormat="1" applyFont="1" applyBorder="1"/>
    <xf numFmtId="10" fontId="13" fillId="0" borderId="0" xfId="358" applyNumberFormat="1" applyFont="1" applyBorder="1" applyAlignment="1">
      <alignment horizontal="center"/>
    </xf>
    <xf numFmtId="0" fontId="4" fillId="0" borderId="65" xfId="403" applyFont="1" applyBorder="1" applyAlignment="1">
      <alignment horizontal="right"/>
    </xf>
    <xf numFmtId="37" fontId="13" fillId="0" borderId="398" xfId="0" applyNumberFormat="1" applyFont="1" applyBorder="1" applyAlignment="1" applyProtection="1">
      <alignment horizontal="center"/>
    </xf>
    <xf numFmtId="37" fontId="13" fillId="0" borderId="388" xfId="0" applyNumberFormat="1" applyFont="1" applyBorder="1" applyAlignment="1" applyProtection="1">
      <alignment horizontal="center"/>
    </xf>
    <xf numFmtId="37" fontId="13" fillId="0" borderId="410" xfId="0" applyNumberFormat="1" applyFont="1" applyBorder="1" applyAlignment="1" applyProtection="1">
      <alignment horizontal="center"/>
    </xf>
    <xf numFmtId="37" fontId="10" fillId="0" borderId="137" xfId="0" applyNumberFormat="1" applyFont="1" applyBorder="1" applyProtection="1"/>
    <xf numFmtId="0" fontId="0" fillId="0" borderId="398" xfId="0" applyFont="1" applyBorder="1" applyAlignment="1" applyProtection="1">
      <alignment horizontal="centerContinuous"/>
    </xf>
    <xf numFmtId="0" fontId="10" fillId="0" borderId="349" xfId="0" applyFont="1" applyBorder="1" applyAlignment="1" applyProtection="1">
      <alignment horizontal="center"/>
    </xf>
    <xf numFmtId="0" fontId="10" fillId="0" borderId="398" xfId="0" applyFont="1" applyBorder="1" applyAlignment="1" applyProtection="1">
      <alignment horizontal="center"/>
    </xf>
    <xf numFmtId="0" fontId="10" fillId="0" borderId="388" xfId="0" applyFont="1" applyBorder="1" applyAlignment="1" applyProtection="1">
      <alignment horizontal="center"/>
    </xf>
    <xf numFmtId="0" fontId="10" fillId="0" borderId="387" xfId="0" applyFont="1" applyBorder="1" applyAlignment="1" applyProtection="1">
      <alignment horizontal="center"/>
    </xf>
    <xf numFmtId="0" fontId="10" fillId="0" borderId="420" xfId="0" applyFont="1" applyBorder="1" applyAlignment="1" applyProtection="1">
      <alignment horizontal="center"/>
    </xf>
    <xf numFmtId="37" fontId="13" fillId="0" borderId="349" xfId="0" applyNumberFormat="1" applyFont="1" applyBorder="1" applyAlignment="1" applyProtection="1">
      <alignment horizontal="center"/>
    </xf>
    <xf numFmtId="0" fontId="13" fillId="0" borderId="349" xfId="0" applyFont="1" applyBorder="1" applyProtection="1"/>
    <xf numFmtId="0" fontId="0" fillId="0" borderId="398" xfId="0" applyBorder="1" applyAlignment="1" applyProtection="1">
      <alignment horizontal="center"/>
    </xf>
    <xf numFmtId="0" fontId="9" fillId="0" borderId="398" xfId="0" applyFont="1" applyBorder="1" applyAlignment="1" applyProtection="1">
      <alignment horizontal="centerContinuous"/>
    </xf>
    <xf numFmtId="216" fontId="4" fillId="0" borderId="282" xfId="58341" applyNumberFormat="1" applyFont="1" applyBorder="1"/>
    <xf numFmtId="0" fontId="13" fillId="0" borderId="421" xfId="0" applyFont="1" applyBorder="1" applyAlignment="1" applyProtection="1">
      <alignment horizontal="center"/>
    </xf>
    <xf numFmtId="0" fontId="13" fillId="0" borderId="357" xfId="0" applyFont="1" applyBorder="1" applyAlignment="1" applyProtection="1">
      <alignment horizontal="center"/>
    </xf>
    <xf numFmtId="0" fontId="13" fillId="0" borderId="351" xfId="0" applyFont="1" applyBorder="1" applyAlignment="1" applyProtection="1">
      <alignment horizontal="center"/>
    </xf>
    <xf numFmtId="0" fontId="13" fillId="0" borderId="352" xfId="0" applyFont="1" applyBorder="1" applyAlignment="1" applyProtection="1">
      <alignment horizontal="center"/>
    </xf>
    <xf numFmtId="0" fontId="13" fillId="0" borderId="422" xfId="0" applyFont="1" applyBorder="1" applyProtection="1"/>
    <xf numFmtId="0" fontId="13" fillId="0" borderId="0" xfId="0" applyFont="1" applyBorder="1" applyAlignment="1">
      <alignment horizontal="left" vertical="top"/>
    </xf>
    <xf numFmtId="167" fontId="13" fillId="0" borderId="0" xfId="0" applyNumberFormat="1" applyFont="1" applyBorder="1" applyProtection="1"/>
    <xf numFmtId="0" fontId="13" fillId="0" borderId="350" xfId="0" applyFont="1" applyBorder="1" applyAlignment="1" applyProtection="1">
      <alignment horizontal="center"/>
    </xf>
    <xf numFmtId="0" fontId="13" fillId="0" borderId="347" xfId="0" applyFont="1" applyBorder="1" applyAlignment="1" applyProtection="1">
      <alignment horizontal="center"/>
    </xf>
    <xf numFmtId="0" fontId="13" fillId="0" borderId="350" xfId="0" applyFont="1" applyBorder="1" applyProtection="1"/>
    <xf numFmtId="0" fontId="13" fillId="0" borderId="347" xfId="0" applyFont="1" applyBorder="1" applyProtection="1"/>
    <xf numFmtId="0" fontId="23" fillId="0" borderId="347" xfId="0" applyFont="1" applyBorder="1" applyProtection="1"/>
    <xf numFmtId="39" fontId="10" fillId="0" borderId="342" xfId="0" applyNumberFormat="1" applyFont="1" applyBorder="1" applyProtection="1"/>
    <xf numFmtId="37" fontId="10" fillId="0" borderId="423" xfId="0" applyNumberFormat="1" applyFont="1" applyBorder="1" applyProtection="1"/>
    <xf numFmtId="39" fontId="10" fillId="0" borderId="34" xfId="0" applyNumberFormat="1" applyFont="1" applyBorder="1" applyProtection="1"/>
    <xf numFmtId="37" fontId="10" fillId="0" borderId="424" xfId="0" applyNumberFormat="1" applyFont="1" applyBorder="1" applyProtection="1"/>
    <xf numFmtId="167" fontId="13" fillId="0" borderId="425" xfId="1" applyNumberFormat="1" applyFont="1" applyBorder="1" applyProtection="1"/>
    <xf numFmtId="0" fontId="13" fillId="0" borderId="425" xfId="0" applyFont="1" applyBorder="1" applyProtection="1"/>
    <xf numFmtId="0" fontId="13" fillId="0" borderId="91" xfId="284" applyFont="1" applyBorder="1" applyAlignment="1">
      <alignment horizontal="center"/>
    </xf>
    <xf numFmtId="0" fontId="13" fillId="0" borderId="408" xfId="0" applyFont="1" applyBorder="1" applyProtection="1"/>
    <xf numFmtId="0" fontId="13" fillId="0" borderId="101" xfId="0" applyFont="1" applyBorder="1" applyAlignment="1" applyProtection="1"/>
    <xf numFmtId="0" fontId="13" fillId="0" borderId="81" xfId="0" applyFont="1" applyBorder="1" applyAlignment="1" applyProtection="1"/>
    <xf numFmtId="0" fontId="4" fillId="0" borderId="22" xfId="0" applyFont="1" applyBorder="1" applyAlignment="1" applyProtection="1">
      <alignment horizontal="center"/>
    </xf>
    <xf numFmtId="167" fontId="13" fillId="0" borderId="22" xfId="1" applyNumberFormat="1" applyFont="1" applyBorder="1" applyAlignment="1" applyProtection="1">
      <alignment horizontal="right"/>
    </xf>
    <xf numFmtId="0" fontId="13" fillId="0" borderId="426" xfId="0" applyFont="1" applyBorder="1" applyAlignment="1" applyProtection="1">
      <alignment horizontal="center"/>
    </xf>
    <xf numFmtId="0" fontId="13" fillId="0" borderId="88" xfId="0" applyFont="1" applyBorder="1" applyProtection="1"/>
    <xf numFmtId="0" fontId="13" fillId="0" borderId="89" xfId="0" applyFont="1" applyBorder="1" applyAlignment="1" applyProtection="1">
      <alignment horizontal="center"/>
    </xf>
    <xf numFmtId="0" fontId="13" fillId="0" borderId="113" xfId="0" applyFont="1" applyBorder="1" applyProtection="1"/>
    <xf numFmtId="167" fontId="13" fillId="0" borderId="427" xfId="1" applyNumberFormat="1" applyFont="1" applyBorder="1" applyProtection="1"/>
    <xf numFmtId="0" fontId="13" fillId="0" borderId="428" xfId="0" applyFont="1" applyBorder="1" applyProtection="1"/>
    <xf numFmtId="0" fontId="13" fillId="0" borderId="86" xfId="0" applyFont="1" applyBorder="1" applyAlignment="1" applyProtection="1">
      <alignment horizontal="center"/>
    </xf>
    <xf numFmtId="37" fontId="13" fillId="0" borderId="429" xfId="358" applyNumberFormat="1" applyFont="1" applyBorder="1"/>
    <xf numFmtId="37" fontId="13" fillId="0" borderId="430" xfId="358" applyNumberFormat="1" applyFont="1" applyBorder="1"/>
    <xf numFmtId="10" fontId="13" fillId="0" borderId="431" xfId="358" applyNumberFormat="1" applyFont="1" applyBorder="1"/>
    <xf numFmtId="167" fontId="13" fillId="0" borderId="100" xfId="6" applyNumberFormat="1" applyFont="1" applyBorder="1" applyAlignment="1" applyProtection="1">
      <alignment horizontal="right" vertical="center"/>
      <protection locked="0"/>
    </xf>
    <xf numFmtId="0" fontId="13" fillId="0" borderId="22" xfId="0" applyFont="1" applyBorder="1" applyAlignment="1" applyProtection="1">
      <alignment horizontal="right" vertical="center"/>
    </xf>
    <xf numFmtId="0" fontId="13" fillId="0" borderId="115" xfId="0" applyFont="1" applyBorder="1" applyAlignment="1">
      <alignment horizontal="center"/>
    </xf>
    <xf numFmtId="0" fontId="13" fillId="0" borderId="134" xfId="0" applyFont="1" applyBorder="1" applyAlignment="1">
      <alignment horizontal="center"/>
    </xf>
    <xf numFmtId="0" fontId="13" fillId="0" borderId="124" xfId="0" applyFont="1" applyBorder="1" applyAlignment="1">
      <alignment horizontal="center"/>
    </xf>
    <xf numFmtId="167" fontId="13" fillId="0" borderId="120" xfId="1" applyNumberFormat="1" applyFont="1" applyBorder="1" applyAlignment="1">
      <alignment horizontal="center"/>
    </xf>
    <xf numFmtId="167" fontId="13" fillId="0" borderId="117" xfId="1" applyNumberFormat="1" applyFont="1" applyBorder="1" applyAlignment="1">
      <alignment horizontal="center"/>
    </xf>
    <xf numFmtId="167" fontId="13" fillId="0" borderId="397" xfId="1" applyNumberFormat="1" applyFont="1" applyBorder="1" applyAlignment="1">
      <alignment horizontal="center"/>
    </xf>
    <xf numFmtId="167" fontId="13" fillId="0" borderId="409" xfId="1" applyNumberFormat="1" applyFont="1" applyBorder="1" applyAlignment="1">
      <alignment horizontal="center"/>
    </xf>
    <xf numFmtId="167" fontId="13" fillId="0" borderId="122" xfId="1" applyNumberFormat="1" applyFont="1" applyBorder="1" applyAlignment="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422" xfId="0" applyFont="1" applyBorder="1" applyAlignment="1" applyProtection="1">
      <alignment horizontal="center"/>
    </xf>
    <xf numFmtId="0" fontId="23" fillId="0" borderId="34" xfId="404" applyFont="1" applyBorder="1" applyAlignment="1">
      <alignment horizontal="center" wrapText="1"/>
    </xf>
    <xf numFmtId="0" fontId="23" fillId="0" borderId="34" xfId="404" applyFont="1" applyBorder="1" applyAlignment="1">
      <alignment horizontal="center"/>
    </xf>
    <xf numFmtId="37" fontId="13" fillId="0" borderId="0" xfId="0" applyNumberFormat="1" applyFont="1" applyBorder="1"/>
    <xf numFmtId="0" fontId="4" fillId="0" borderId="410" xfId="403" applyFont="1" applyBorder="1" applyAlignment="1">
      <alignment horizontal="left"/>
    </xf>
    <xf numFmtId="0" fontId="4" fillId="0" borderId="282" xfId="0" applyFont="1" applyBorder="1" applyAlignment="1" applyProtection="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0" fontId="13" fillId="0" borderId="268"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422" xfId="0" applyFont="1" applyBorder="1" applyAlignment="1" applyProtection="1">
      <alignment horizontal="centerContinuous"/>
    </xf>
    <xf numFmtId="0" fontId="13" fillId="0" borderId="378" xfId="0" applyFont="1" applyBorder="1" applyProtection="1"/>
    <xf numFmtId="0" fontId="10" fillId="0" borderId="378" xfId="0" applyFont="1" applyBorder="1" applyAlignment="1" applyProtection="1">
      <alignment horizontal="center"/>
    </xf>
    <xf numFmtId="0" fontId="10" fillId="0" borderId="397" xfId="0" applyFont="1" applyBorder="1" applyAlignment="1" applyProtection="1">
      <alignment horizontal="center"/>
    </xf>
    <xf numFmtId="0" fontId="10" fillId="0" borderId="408" xfId="0" applyFont="1" applyBorder="1" applyProtection="1"/>
    <xf numFmtId="0" fontId="10" fillId="0" borderId="421" xfId="0" applyFont="1" applyBorder="1" applyAlignment="1" applyProtection="1">
      <alignment horizontal="center"/>
    </xf>
    <xf numFmtId="0" fontId="10" fillId="0" borderId="408" xfId="0" applyFont="1" applyBorder="1" applyAlignment="1" applyProtection="1">
      <alignment horizontal="center"/>
    </xf>
    <xf numFmtId="0" fontId="23" fillId="0" borderId="422" xfId="403" applyFont="1" applyBorder="1" applyAlignment="1">
      <alignment horizontal="center"/>
    </xf>
    <xf numFmtId="0" fontId="23" fillId="0" borderId="0" xfId="403" applyFont="1" applyBorder="1" applyAlignment="1">
      <alignment horizontal="center"/>
    </xf>
    <xf numFmtId="0" fontId="23" fillId="0" borderId="58" xfId="403" applyFont="1" applyBorder="1" applyAlignment="1">
      <alignment horizontal="center"/>
    </xf>
    <xf numFmtId="0" fontId="23" fillId="0" borderId="422" xfId="403" applyFont="1" applyBorder="1"/>
    <xf numFmtId="0" fontId="23" fillId="0" borderId="0" xfId="404" applyFont="1" applyBorder="1"/>
    <xf numFmtId="37" fontId="23" fillId="0" borderId="0" xfId="404" applyNumberFormat="1" applyFont="1" applyBorder="1"/>
    <xf numFmtId="0" fontId="23" fillId="0" borderId="58" xfId="403" applyFont="1" applyBorder="1"/>
    <xf numFmtId="218" fontId="23" fillId="0" borderId="0" xfId="183" applyNumberFormat="1" applyFont="1" applyFill="1" applyBorder="1" applyProtection="1"/>
    <xf numFmtId="0" fontId="23" fillId="0" borderId="0" xfId="404" applyFont="1" applyFill="1" applyBorder="1" applyAlignment="1">
      <alignment horizontal="left" vertical="top" wrapText="1"/>
    </xf>
    <xf numFmtId="0" fontId="13" fillId="0" borderId="378" xfId="0" applyFont="1" applyBorder="1" applyAlignment="1" applyProtection="1">
      <alignment horizontal="center"/>
    </xf>
    <xf numFmtId="0" fontId="4" fillId="0" borderId="432" xfId="0" applyFont="1" applyBorder="1" applyAlignment="1" applyProtection="1">
      <alignment horizontal="left"/>
    </xf>
    <xf numFmtId="0" fontId="13" fillId="0" borderId="433" xfId="0" applyFont="1" applyBorder="1" applyProtection="1"/>
    <xf numFmtId="0" fontId="4" fillId="0" borderId="433" xfId="0" applyFont="1" applyBorder="1" applyProtection="1"/>
    <xf numFmtId="0" fontId="4" fillId="0" borderId="434" xfId="0" applyFont="1" applyBorder="1" applyAlignment="1" applyProtection="1">
      <alignment horizontal="right"/>
    </xf>
    <xf numFmtId="0" fontId="4" fillId="0" borderId="435" xfId="0" applyFont="1" applyBorder="1" applyAlignment="1" applyProtection="1">
      <alignment horizontal="centerContinuous"/>
    </xf>
    <xf numFmtId="0" fontId="13" fillId="0" borderId="436" xfId="0" applyFont="1" applyBorder="1" applyProtection="1"/>
    <xf numFmtId="0" fontId="13" fillId="0" borderId="437" xfId="0" applyFont="1" applyBorder="1" applyProtection="1"/>
    <xf numFmtId="0" fontId="13" fillId="0" borderId="408" xfId="0" applyFont="1" applyBorder="1" applyAlignment="1" applyProtection="1">
      <alignment horizontal="center"/>
    </xf>
    <xf numFmtId="0" fontId="13" fillId="0" borderId="438" xfId="0" applyFont="1" applyBorder="1" applyAlignment="1" applyProtection="1">
      <alignment horizontal="center"/>
    </xf>
    <xf numFmtId="0" fontId="13" fillId="0" borderId="439" xfId="0" applyFont="1" applyBorder="1" applyAlignment="1" applyProtection="1">
      <alignment horizontal="center"/>
    </xf>
    <xf numFmtId="0" fontId="13" fillId="0" borderId="440" xfId="0" applyFont="1" applyBorder="1" applyProtection="1"/>
    <xf numFmtId="0" fontId="13" fillId="0" borderId="441" xfId="0" applyFont="1" applyBorder="1" applyProtection="1"/>
    <xf numFmtId="0" fontId="13" fillId="0" borderId="440" xfId="0" applyFont="1" applyBorder="1" applyAlignment="1" applyProtection="1">
      <alignment horizontal="center"/>
    </xf>
    <xf numFmtId="0" fontId="13" fillId="0" borderId="441" xfId="0" applyFont="1" applyBorder="1" applyAlignment="1" applyProtection="1">
      <alignment horizontal="center"/>
    </xf>
    <xf numFmtId="0" fontId="13" fillId="0" borderId="442" xfId="0" applyFont="1" applyBorder="1" applyProtection="1"/>
    <xf numFmtId="0" fontId="13" fillId="0" borderId="442" xfId="0" applyFont="1" applyBorder="1" applyAlignment="1" applyProtection="1">
      <alignment horizontal="center"/>
    </xf>
    <xf numFmtId="37" fontId="13" fillId="0" borderId="442" xfId="0" applyNumberFormat="1" applyFont="1" applyBorder="1" applyAlignment="1" applyProtection="1">
      <alignment horizontal="left"/>
    </xf>
    <xf numFmtId="0" fontId="13" fillId="0" borderId="443" xfId="0" applyFont="1" applyBorder="1"/>
    <xf numFmtId="0" fontId="4" fillId="0" borderId="444" xfId="403" applyFont="1" applyBorder="1" applyAlignment="1">
      <alignment horizontal="right"/>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150" fillId="0" borderId="268" xfId="0" applyFont="1" applyBorder="1" applyAlignment="1" applyProtection="1">
      <alignment horizontal="center"/>
    </xf>
    <xf numFmtId="0" fontId="13" fillId="0" borderId="51" xfId="0" applyFont="1" applyFill="1" applyBorder="1" applyProtection="1"/>
    <xf numFmtId="0" fontId="13" fillId="0" borderId="445" xfId="0" applyFont="1" applyBorder="1" applyProtection="1"/>
    <xf numFmtId="37" fontId="13" fillId="0" borderId="446" xfId="0" applyNumberFormat="1" applyFont="1" applyFill="1" applyBorder="1" applyProtection="1"/>
    <xf numFmtId="37" fontId="13" fillId="0" borderId="446" xfId="0" applyNumberFormat="1" applyFont="1" applyBorder="1" applyProtection="1"/>
    <xf numFmtId="38" fontId="13" fillId="0" borderId="339" xfId="0" applyNumberFormat="1" applyFont="1" applyBorder="1"/>
    <xf numFmtId="38" fontId="13" fillId="0" borderId="341" xfId="0" applyNumberFormat="1" applyFont="1" applyBorder="1"/>
    <xf numFmtId="38" fontId="13" fillId="0" borderId="447" xfId="0" applyNumberFormat="1" applyFont="1" applyBorder="1"/>
    <xf numFmtId="38" fontId="13" fillId="0" borderId="448" xfId="0" applyNumberFormat="1" applyFont="1" applyBorder="1"/>
    <xf numFmtId="38" fontId="13" fillId="0" borderId="424" xfId="0" applyNumberFormat="1" applyFont="1" applyBorder="1"/>
    <xf numFmtId="38" fontId="13" fillId="0" borderId="265" xfId="0" applyNumberFormat="1" applyFont="1" applyBorder="1"/>
    <xf numFmtId="0" fontId="13" fillId="0" borderId="449" xfId="0" applyFont="1" applyBorder="1" applyAlignment="1" applyProtection="1">
      <alignment horizontal="center"/>
    </xf>
    <xf numFmtId="0" fontId="13" fillId="0" borderId="108" xfId="0" applyFont="1" applyBorder="1" applyProtection="1"/>
    <xf numFmtId="167" fontId="13" fillId="0" borderId="110" xfId="0" applyNumberFormat="1" applyFont="1" applyBorder="1" applyProtection="1"/>
    <xf numFmtId="167" fontId="13" fillId="0" borderId="108" xfId="0" applyNumberFormat="1" applyFont="1" applyBorder="1" applyProtection="1"/>
    <xf numFmtId="167" fontId="13" fillId="0" borderId="450" xfId="0" applyNumberFormat="1" applyFont="1" applyBorder="1" applyProtection="1"/>
    <xf numFmtId="0" fontId="23" fillId="0" borderId="0" xfId="0" applyFont="1" applyBorder="1" applyAlignment="1">
      <alignment horizontal="center"/>
    </xf>
    <xf numFmtId="0" fontId="13" fillId="0" borderId="0" xfId="0" applyFont="1" applyBorder="1" applyAlignment="1" applyProtection="1">
      <alignment horizontal="left" vertical="top" wrapText="1"/>
    </xf>
    <xf numFmtId="0" fontId="13" fillId="0" borderId="268" xfId="0" applyFont="1" applyBorder="1" applyAlignment="1" applyProtection="1">
      <alignment horizontal="left" vertical="top" wrapText="1"/>
    </xf>
    <xf numFmtId="49" fontId="4" fillId="0" borderId="0" xfId="0" applyNumberFormat="1" applyFont="1" applyBorder="1" applyAlignment="1">
      <alignment horizontal="center"/>
    </xf>
    <xf numFmtId="0" fontId="13" fillId="0" borderId="0" xfId="0" applyFont="1" applyBorder="1" applyAlignment="1" applyProtection="1">
      <alignment horizontal="left" wrapText="1"/>
    </xf>
    <xf numFmtId="0" fontId="13" fillId="0" borderId="0" xfId="0" applyFont="1" applyBorder="1" applyAlignment="1">
      <alignment horizontal="left" indent="1"/>
    </xf>
    <xf numFmtId="0" fontId="4" fillId="0" borderId="0" xfId="0" applyFont="1" applyBorder="1" applyAlignment="1">
      <alignment horizontal="center" vertical="center"/>
    </xf>
    <xf numFmtId="0" fontId="4" fillId="0" borderId="0" xfId="0" applyFont="1" applyBorder="1" applyAlignment="1" applyProtection="1">
      <alignment horizontal="center"/>
    </xf>
    <xf numFmtId="0" fontId="13" fillId="0" borderId="323" xfId="0" applyFont="1" applyBorder="1" applyAlignment="1" applyProtection="1">
      <alignment horizontal="left" vertical="top"/>
    </xf>
    <xf numFmtId="0" fontId="13" fillId="0" borderId="0" xfId="0" applyFont="1" applyBorder="1" applyAlignment="1" applyProtection="1">
      <alignment horizontal="left" vertical="top"/>
    </xf>
    <xf numFmtId="0" fontId="166" fillId="0" borderId="0" xfId="0" applyFont="1" applyBorder="1" applyAlignment="1">
      <alignment horizontal="center"/>
    </xf>
    <xf numFmtId="0" fontId="4" fillId="0" borderId="0" xfId="0" applyFont="1" applyBorder="1" applyAlignment="1">
      <alignment horizontal="center"/>
    </xf>
    <xf numFmtId="0" fontId="166" fillId="0" borderId="0" xfId="0" applyFont="1" applyBorder="1" applyAlignment="1">
      <alignment horizontal="center" vertical="center"/>
    </xf>
    <xf numFmtId="0" fontId="4" fillId="0" borderId="70" xfId="0" applyFont="1" applyBorder="1" applyAlignment="1">
      <alignment horizontal="center" vertical="center" wrapText="1"/>
    </xf>
    <xf numFmtId="0" fontId="4" fillId="0" borderId="61" xfId="0" applyFont="1" applyBorder="1" applyAlignment="1" applyProtection="1">
      <alignment horizontal="center"/>
    </xf>
    <xf numFmtId="0" fontId="9" fillId="0" borderId="0" xfId="0" applyFont="1" applyBorder="1" applyAlignment="1">
      <alignment horizontal="center"/>
    </xf>
    <xf numFmtId="0" fontId="13" fillId="0" borderId="0" xfId="0" applyFont="1" applyBorder="1" applyAlignment="1" applyProtection="1">
      <alignment horizontal="left"/>
    </xf>
    <xf numFmtId="0" fontId="13" fillId="0" borderId="268" xfId="0" applyFont="1" applyBorder="1" applyAlignment="1" applyProtection="1">
      <alignment horizontal="center"/>
    </xf>
    <xf numFmtId="0" fontId="13" fillId="0" borderId="0" xfId="0" applyFont="1" applyBorder="1" applyAlignment="1" applyProtection="1">
      <alignment horizontal="center"/>
    </xf>
    <xf numFmtId="0" fontId="13" fillId="0" borderId="34" xfId="0" applyFont="1" applyBorder="1" applyAlignment="1" applyProtection="1">
      <alignment horizontal="left"/>
    </xf>
    <xf numFmtId="0" fontId="13" fillId="0" borderId="70" xfId="0" applyFont="1" applyBorder="1" applyAlignment="1" applyProtection="1">
      <alignment horizontal="center"/>
    </xf>
    <xf numFmtId="0" fontId="24" fillId="0" borderId="99" xfId="0" applyFont="1" applyBorder="1" applyAlignment="1">
      <alignment horizontal="center" vertical="center" textRotation="180"/>
    </xf>
    <xf numFmtId="0" fontId="24" fillId="0" borderId="100" xfId="0" applyFont="1" applyBorder="1" applyAlignment="1">
      <alignment horizontal="center" vertical="top" textRotation="180"/>
    </xf>
    <xf numFmtId="0" fontId="13" fillId="0" borderId="7" xfId="0" applyFont="1" applyBorder="1" applyAlignment="1" applyProtection="1">
      <alignment horizontal="left"/>
    </xf>
    <xf numFmtId="37" fontId="13" fillId="0" borderId="0" xfId="0" applyNumberFormat="1" applyFont="1" applyBorder="1" applyAlignment="1" applyProtection="1">
      <alignment horizontal="left"/>
    </xf>
    <xf numFmtId="0" fontId="4" fillId="0" borderId="268" xfId="0" applyFont="1" applyBorder="1" applyAlignment="1" applyProtection="1">
      <alignment horizontal="center"/>
    </xf>
    <xf numFmtId="37" fontId="13" fillId="0" borderId="455" xfId="284" applyNumberFormat="1" applyFont="1" applyBorder="1"/>
    <xf numFmtId="37" fontId="13" fillId="0" borderId="230" xfId="284" applyNumberFormat="1" applyFont="1" applyBorder="1"/>
    <xf numFmtId="37" fontId="13" fillId="0" borderId="234" xfId="284" applyNumberFormat="1" applyFont="1" applyBorder="1"/>
    <xf numFmtId="37" fontId="13" fillId="0" borderId="231" xfId="284" applyNumberFormat="1" applyFont="1" applyBorder="1"/>
    <xf numFmtId="37" fontId="13" fillId="0" borderId="232" xfId="284" applyNumberFormat="1" applyFont="1" applyBorder="1"/>
    <xf numFmtId="0" fontId="13" fillId="0" borderId="0" xfId="0" applyFont="1" applyBorder="1" applyAlignment="1" applyProtection="1">
      <alignment horizontal="left" vertical="top" wrapText="1"/>
    </xf>
    <xf numFmtId="37" fontId="13" fillId="0" borderId="91" xfId="284" applyNumberFormat="1" applyFont="1" applyBorder="1" applyAlignment="1">
      <alignment horizontal="center"/>
    </xf>
    <xf numFmtId="0" fontId="0" fillId="0" borderId="314" xfId="0" applyBorder="1" applyProtection="1"/>
    <xf numFmtId="0" fontId="4" fillId="0" borderId="314" xfId="0" applyFont="1" applyBorder="1" applyAlignment="1" applyProtection="1">
      <alignment horizontal="center"/>
    </xf>
    <xf numFmtId="0" fontId="24" fillId="0" borderId="315" xfId="0" applyFont="1" applyBorder="1" applyAlignment="1" applyProtection="1">
      <alignment horizontal="center"/>
    </xf>
    <xf numFmtId="0" fontId="23" fillId="0" borderId="442" xfId="0" applyFont="1" applyBorder="1" applyProtection="1"/>
    <xf numFmtId="216" fontId="24" fillId="0" borderId="323" xfId="58341" applyNumberFormat="1" applyFont="1" applyBorder="1"/>
    <xf numFmtId="0" fontId="24" fillId="0" borderId="308" xfId="0" applyFont="1" applyBorder="1" applyAlignment="1" applyProtection="1">
      <alignment horizontal="center"/>
    </xf>
    <xf numFmtId="0" fontId="24" fillId="0" borderId="323" xfId="0" applyFont="1" applyBorder="1" applyAlignment="1" applyProtection="1">
      <alignment horizontal="centerContinuous"/>
    </xf>
    <xf numFmtId="0" fontId="23" fillId="0" borderId="308" xfId="0" applyFont="1" applyBorder="1" applyAlignment="1" applyProtection="1">
      <alignment horizontal="centerContinuous"/>
    </xf>
    <xf numFmtId="0" fontId="23" fillId="0" borderId="323" xfId="0" applyFont="1" applyBorder="1" applyAlignment="1">
      <alignment horizontal="center"/>
    </xf>
    <xf numFmtId="0" fontId="23" fillId="0" borderId="308" xfId="0" applyFont="1" applyBorder="1" applyProtection="1"/>
    <xf numFmtId="0" fontId="23" fillId="0" borderId="323" xfId="0" applyFont="1" applyBorder="1"/>
    <xf numFmtId="0" fontId="23" fillId="0" borderId="457" xfId="0" applyFont="1" applyBorder="1" applyAlignment="1" applyProtection="1">
      <alignment horizontal="center"/>
    </xf>
    <xf numFmtId="0" fontId="23" fillId="0" borderId="458" xfId="0" applyFont="1" applyBorder="1" applyAlignment="1" applyProtection="1">
      <alignment horizontal="center"/>
    </xf>
    <xf numFmtId="0" fontId="23" fillId="0" borderId="460" xfId="0" applyFont="1" applyBorder="1" applyAlignment="1" applyProtection="1">
      <alignment horizontal="centerContinuous"/>
    </xf>
    <xf numFmtId="0" fontId="23" fillId="0" borderId="306" xfId="0" applyFont="1" applyBorder="1" applyAlignment="1" applyProtection="1">
      <alignment horizontal="center"/>
    </xf>
    <xf numFmtId="0" fontId="23" fillId="0" borderId="462" xfId="0" applyFont="1" applyBorder="1" applyAlignment="1" applyProtection="1">
      <alignment horizontal="center"/>
    </xf>
    <xf numFmtId="0" fontId="23" fillId="0" borderId="306" xfId="0" applyFont="1" applyBorder="1" applyProtection="1"/>
    <xf numFmtId="0" fontId="23" fillId="0" borderId="317" xfId="0" applyFont="1" applyBorder="1" applyProtection="1"/>
    <xf numFmtId="0" fontId="23" fillId="0" borderId="312" xfId="0" applyFont="1" applyBorder="1" applyProtection="1"/>
    <xf numFmtId="0" fontId="13" fillId="0" borderId="464" xfId="0" applyFont="1" applyBorder="1" applyAlignment="1" applyProtection="1">
      <alignment vertical="top" wrapText="1"/>
    </xf>
    <xf numFmtId="216" fontId="4" fillId="0" borderId="465" xfId="58341" applyNumberFormat="1" applyFont="1" applyBorder="1"/>
    <xf numFmtId="0" fontId="4" fillId="0" borderId="453" xfId="0" applyFont="1" applyBorder="1" applyAlignment="1" applyProtection="1">
      <alignment horizontal="center"/>
    </xf>
    <xf numFmtId="0" fontId="4" fillId="0" borderId="453" xfId="0" applyFont="1" applyBorder="1" applyAlignment="1" applyProtection="1">
      <alignment horizontal="left"/>
    </xf>
    <xf numFmtId="0" fontId="4" fillId="0" borderId="453" xfId="0" applyFont="1" applyBorder="1" applyProtection="1"/>
    <xf numFmtId="0" fontId="4" fillId="0" borderId="466" xfId="0" applyFont="1" applyBorder="1" applyAlignment="1" applyProtection="1">
      <alignment horizontal="center"/>
    </xf>
    <xf numFmtId="0" fontId="13" fillId="0" borderId="460" xfId="0" applyFont="1" applyBorder="1" applyAlignment="1" applyProtection="1">
      <alignment horizontal="centerContinuous"/>
    </xf>
    <xf numFmtId="0" fontId="13" fillId="0" borderId="467" xfId="0" applyFont="1" applyBorder="1" applyAlignment="1" applyProtection="1">
      <alignment horizontal="centerContinuous"/>
    </xf>
    <xf numFmtId="0" fontId="4" fillId="0" borderId="464" xfId="0" applyFont="1" applyBorder="1" applyAlignment="1" applyProtection="1">
      <alignment horizontal="centerContinuous"/>
    </xf>
    <xf numFmtId="0" fontId="13" fillId="0" borderId="468" xfId="0" applyFont="1" applyBorder="1" applyAlignment="1" applyProtection="1">
      <alignment horizontal="center"/>
    </xf>
    <xf numFmtId="0" fontId="13" fillId="0" borderId="460" xfId="0" applyFont="1" applyBorder="1" applyProtection="1"/>
    <xf numFmtId="0" fontId="13" fillId="0" borderId="467" xfId="0" applyFont="1" applyBorder="1" applyProtection="1"/>
    <xf numFmtId="0" fontId="13" fillId="0" borderId="468" xfId="0" applyFont="1" applyBorder="1" applyProtection="1"/>
    <xf numFmtId="0" fontId="13" fillId="0" borderId="464" xfId="0" applyFont="1" applyBorder="1" applyProtection="1"/>
    <xf numFmtId="0" fontId="13" fillId="0" borderId="0" xfId="0" quotePrefix="1" applyFont="1" applyBorder="1" applyAlignment="1">
      <alignment wrapText="1"/>
    </xf>
    <xf numFmtId="0" fontId="4" fillId="0" borderId="456" xfId="0" applyFont="1" applyBorder="1" applyAlignment="1" applyProtection="1">
      <alignment horizontal="left"/>
    </xf>
    <xf numFmtId="0" fontId="13" fillId="0" borderId="464" xfId="0" applyFont="1" applyBorder="1" applyAlignment="1" applyProtection="1">
      <alignment horizontal="centerContinuous"/>
    </xf>
    <xf numFmtId="0" fontId="13" fillId="0" borderId="469" xfId="0" applyFont="1" applyBorder="1"/>
    <xf numFmtId="0" fontId="13" fillId="0" borderId="470" xfId="0" applyFont="1" applyBorder="1"/>
    <xf numFmtId="0" fontId="13" fillId="0" borderId="464" xfId="0" applyFont="1" applyBorder="1" applyAlignment="1" applyProtection="1">
      <alignment horizontal="left" vertical="top" wrapText="1"/>
    </xf>
    <xf numFmtId="0" fontId="4" fillId="0" borderId="452" xfId="0" applyFont="1" applyBorder="1" applyAlignment="1" applyProtection="1">
      <alignment horizontal="center"/>
    </xf>
    <xf numFmtId="0" fontId="4" fillId="0" borderId="454" xfId="0" applyFont="1" applyBorder="1" applyAlignment="1" applyProtection="1">
      <alignment horizontal="right"/>
    </xf>
    <xf numFmtId="0" fontId="4" fillId="0" borderId="469" xfId="0" applyFont="1" applyBorder="1" applyAlignment="1" applyProtection="1">
      <alignment horizontal="center"/>
    </xf>
    <xf numFmtId="0" fontId="4" fillId="0" borderId="469" xfId="0" applyFont="1" applyBorder="1" applyAlignment="1" applyProtection="1">
      <alignment horizontal="left"/>
    </xf>
    <xf numFmtId="0" fontId="4" fillId="0" borderId="469" xfId="0" applyFont="1" applyBorder="1" applyProtection="1"/>
    <xf numFmtId="0" fontId="4" fillId="0" borderId="470" xfId="0" applyFont="1" applyBorder="1" applyAlignment="1" applyProtection="1">
      <alignment horizontal="right"/>
    </xf>
    <xf numFmtId="0" fontId="0" fillId="0" borderId="464" xfId="0" applyBorder="1"/>
    <xf numFmtId="0" fontId="4" fillId="0" borderId="464" xfId="0" applyFont="1" applyBorder="1" applyAlignment="1">
      <alignment horizontal="left"/>
    </xf>
    <xf numFmtId="218" fontId="13" fillId="0" borderId="464" xfId="0" applyNumberFormat="1" applyFont="1" applyBorder="1" applyAlignment="1">
      <alignment horizontal="right"/>
    </xf>
    <xf numFmtId="41" fontId="13" fillId="0" borderId="464" xfId="0" applyNumberFormat="1" applyFont="1" applyBorder="1" applyAlignment="1">
      <alignment horizontal="right"/>
    </xf>
    <xf numFmtId="41" fontId="13" fillId="0" borderId="469" xfId="0" applyNumberFormat="1" applyFont="1" applyBorder="1" applyAlignment="1">
      <alignment horizontal="right"/>
    </xf>
    <xf numFmtId="41" fontId="13" fillId="0" borderId="470" xfId="0" applyNumberFormat="1" applyFont="1" applyBorder="1" applyAlignment="1">
      <alignment horizontal="right"/>
    </xf>
    <xf numFmtId="0" fontId="13" fillId="0" borderId="464" xfId="0" applyFont="1" applyBorder="1" applyAlignment="1">
      <alignment horizontal="right"/>
    </xf>
    <xf numFmtId="0" fontId="13" fillId="0" borderId="464" xfId="0" applyFont="1" applyBorder="1" applyAlignment="1" applyProtection="1">
      <alignment horizontal="right"/>
    </xf>
    <xf numFmtId="44" fontId="13" fillId="0" borderId="464" xfId="181" applyFont="1" applyBorder="1" applyAlignment="1">
      <alignment horizontal="right"/>
    </xf>
    <xf numFmtId="42" fontId="13" fillId="0" borderId="464" xfId="0" applyNumberFormat="1" applyFont="1" applyBorder="1" applyAlignment="1">
      <alignment horizontal="right"/>
    </xf>
    <xf numFmtId="0" fontId="13" fillId="0" borderId="469" xfId="0" applyFont="1" applyBorder="1" applyAlignment="1" applyProtection="1">
      <alignment horizontal="center"/>
    </xf>
    <xf numFmtId="0" fontId="13" fillId="0" borderId="469" xfId="0" applyFont="1" applyBorder="1" applyProtection="1"/>
    <xf numFmtId="0" fontId="4" fillId="0" borderId="469" xfId="0" applyFont="1" applyBorder="1" applyAlignment="1" applyProtection="1">
      <alignment horizontal="right"/>
    </xf>
    <xf numFmtId="0" fontId="4" fillId="0" borderId="464" xfId="0" applyFont="1" applyBorder="1" applyAlignment="1" applyProtection="1"/>
    <xf numFmtId="10" fontId="13" fillId="0" borderId="464" xfId="411" applyNumberFormat="1" applyFont="1" applyBorder="1"/>
    <xf numFmtId="0" fontId="13" fillId="0" borderId="464" xfId="0" applyFont="1" applyBorder="1" applyAlignment="1" applyProtection="1">
      <alignment wrapText="1"/>
    </xf>
    <xf numFmtId="0" fontId="13" fillId="0" borderId="464" xfId="0" applyFont="1" applyBorder="1"/>
    <xf numFmtId="218" fontId="13" fillId="0" borderId="464" xfId="0" applyNumberFormat="1" applyFont="1" applyBorder="1"/>
    <xf numFmtId="41" fontId="13" fillId="0" borderId="464" xfId="0" applyNumberFormat="1" applyFont="1" applyBorder="1"/>
    <xf numFmtId="0" fontId="4" fillId="0" borderId="470" xfId="0" applyFont="1" applyBorder="1" applyAlignment="1" applyProtection="1">
      <alignment horizontal="center"/>
    </xf>
    <xf numFmtId="0" fontId="4" fillId="0" borderId="464" xfId="0" applyFont="1" applyBorder="1" applyAlignment="1" applyProtection="1">
      <alignment horizontal="center"/>
    </xf>
    <xf numFmtId="0" fontId="13" fillId="0" borderId="464" xfId="0" applyFont="1" applyBorder="1" applyAlignment="1">
      <alignment vertical="top" wrapText="1"/>
    </xf>
    <xf numFmtId="0" fontId="4" fillId="0" borderId="464" xfId="0" applyFont="1" applyBorder="1" applyAlignment="1">
      <alignment horizontal="center"/>
    </xf>
    <xf numFmtId="0" fontId="4" fillId="0" borderId="425" xfId="0" applyFont="1" applyBorder="1" applyAlignment="1" applyProtection="1">
      <alignment horizontal="left"/>
    </xf>
    <xf numFmtId="0" fontId="9" fillId="0" borderId="445" xfId="0" applyFont="1" applyBorder="1" applyAlignment="1" applyProtection="1">
      <alignment horizontal="centerContinuous"/>
    </xf>
    <xf numFmtId="0" fontId="7" fillId="0" borderId="464" xfId="0" applyFont="1" applyBorder="1" applyProtection="1"/>
    <xf numFmtId="37" fontId="10" fillId="0" borderId="397" xfId="0" applyNumberFormat="1" applyFont="1" applyBorder="1" applyProtection="1"/>
    <xf numFmtId="0" fontId="10" fillId="0" borderId="65" xfId="0" applyFont="1" applyBorder="1" applyProtection="1"/>
    <xf numFmtId="37" fontId="13" fillId="0" borderId="445" xfId="0" applyNumberFormat="1" applyFont="1" applyBorder="1" applyAlignment="1" applyProtection="1">
      <alignment horizontal="center"/>
    </xf>
    <xf numFmtId="37" fontId="13" fillId="0" borderId="464" xfId="0" applyNumberFormat="1" applyFont="1" applyBorder="1" applyAlignment="1" applyProtection="1">
      <alignment horizontal="center"/>
    </xf>
    <xf numFmtId="0" fontId="10" fillId="0" borderId="464" xfId="0" applyFont="1" applyBorder="1"/>
    <xf numFmtId="0" fontId="10" fillId="0" borderId="464" xfId="0" applyFont="1" applyBorder="1" applyAlignment="1">
      <alignment horizontal="centerContinuous"/>
    </xf>
    <xf numFmtId="0" fontId="13" fillId="0" borderId="469" xfId="0" applyFont="1" applyFill="1" applyBorder="1"/>
    <xf numFmtId="0" fontId="11" fillId="0" borderId="469" xfId="0" applyFont="1" applyBorder="1"/>
    <xf numFmtId="0" fontId="11" fillId="0" borderId="470" xfId="0" applyFont="1" applyBorder="1"/>
    <xf numFmtId="0" fontId="10" fillId="0" borderId="471" xfId="0" applyFont="1" applyBorder="1" applyAlignment="1">
      <alignment horizontal="center"/>
    </xf>
    <xf numFmtId="0" fontId="10" fillId="0" borderId="459" xfId="0" applyFont="1" applyBorder="1" applyAlignment="1">
      <alignment horizontal="center"/>
    </xf>
    <xf numFmtId="0" fontId="13" fillId="0" borderId="459" xfId="0" applyFont="1" applyBorder="1"/>
    <xf numFmtId="37" fontId="10" fillId="0" borderId="472" xfId="0" applyNumberFormat="1" applyFont="1" applyFill="1" applyBorder="1"/>
    <xf numFmtId="37" fontId="10" fillId="0" borderId="473" xfId="0" applyNumberFormat="1" applyFont="1" applyBorder="1"/>
    <xf numFmtId="0" fontId="10" fillId="0" borderId="451" xfId="0" applyFont="1" applyBorder="1" applyAlignment="1">
      <alignment horizontal="center"/>
    </xf>
    <xf numFmtId="0" fontId="10" fillId="0" borderId="474" xfId="0" applyFont="1" applyBorder="1" applyAlignment="1">
      <alignment horizontal="center"/>
    </xf>
    <xf numFmtId="0" fontId="10" fillId="0" borderId="475" xfId="0" applyFont="1" applyBorder="1" applyAlignment="1">
      <alignment horizontal="center"/>
    </xf>
    <xf numFmtId="0" fontId="13" fillId="0" borderId="475" xfId="0" applyFont="1" applyBorder="1"/>
    <xf numFmtId="37" fontId="10" fillId="0" borderId="476" xfId="0" applyNumberFormat="1" applyFont="1" applyFill="1" applyBorder="1"/>
    <xf numFmtId="37" fontId="10" fillId="0" borderId="477" xfId="0" applyNumberFormat="1" applyFont="1" applyBorder="1"/>
    <xf numFmtId="0" fontId="10" fillId="0" borderId="425" xfId="0" applyFont="1" applyBorder="1" applyAlignment="1">
      <alignment horizontal="center"/>
    </xf>
    <xf numFmtId="0" fontId="4" fillId="0" borderId="453" xfId="0" applyFont="1" applyBorder="1" applyAlignment="1">
      <alignment horizontal="center"/>
    </xf>
    <xf numFmtId="0" fontId="4" fillId="0" borderId="453" xfId="0" applyFont="1" applyFill="1" applyBorder="1" applyAlignment="1">
      <alignment horizontal="left"/>
    </xf>
    <xf numFmtId="0" fontId="4" fillId="0" borderId="453" xfId="0" applyFont="1" applyBorder="1"/>
    <xf numFmtId="37" fontId="4" fillId="0" borderId="454" xfId="0" applyNumberFormat="1" applyFont="1" applyBorder="1" applyAlignment="1" applyProtection="1">
      <alignment horizontal="center"/>
    </xf>
    <xf numFmtId="0" fontId="9" fillId="0" borderId="478" xfId="0" applyFont="1" applyBorder="1" applyAlignment="1">
      <alignment horizontal="centerContinuous"/>
    </xf>
    <xf numFmtId="0" fontId="10" fillId="0" borderId="460" xfId="0" applyFont="1" applyBorder="1" applyAlignment="1">
      <alignment horizontal="centerContinuous"/>
    </xf>
    <xf numFmtId="0" fontId="10" fillId="0" borderId="460" xfId="0" applyFont="1" applyFill="1" applyBorder="1" applyAlignment="1">
      <alignment horizontal="centerContinuous"/>
    </xf>
    <xf numFmtId="0" fontId="10" fillId="0" borderId="467" xfId="0" applyFont="1" applyBorder="1" applyAlignment="1">
      <alignment horizontal="centerContinuous"/>
    </xf>
    <xf numFmtId="0" fontId="9" fillId="0" borderId="464" xfId="0" applyFont="1" applyBorder="1" applyAlignment="1">
      <alignment horizontal="centerContinuous"/>
    </xf>
    <xf numFmtId="0" fontId="9" fillId="0" borderId="464" xfId="0" applyFont="1" applyBorder="1"/>
    <xf numFmtId="0" fontId="10" fillId="0" borderId="459" xfId="0" applyFont="1" applyFill="1" applyBorder="1" applyAlignment="1">
      <alignment horizontal="center"/>
    </xf>
    <xf numFmtId="0" fontId="10" fillId="0" borderId="479" xfId="0" applyFont="1" applyBorder="1" applyAlignment="1">
      <alignment horizontal="center"/>
    </xf>
    <xf numFmtId="0" fontId="10" fillId="0" borderId="481" xfId="0" applyFont="1" applyBorder="1" applyAlignment="1">
      <alignment horizontal="center"/>
    </xf>
    <xf numFmtId="0" fontId="13" fillId="0" borderId="463" xfId="0" applyFont="1" applyBorder="1"/>
    <xf numFmtId="37" fontId="10" fillId="0" borderId="482" xfId="0" applyNumberFormat="1" applyFont="1" applyBorder="1"/>
    <xf numFmtId="37" fontId="10" fillId="0" borderId="483" xfId="0" applyNumberFormat="1" applyFont="1" applyFill="1" applyBorder="1"/>
    <xf numFmtId="37" fontId="10" fillId="0" borderId="484" xfId="0" applyNumberFormat="1" applyFont="1" applyBorder="1"/>
    <xf numFmtId="37" fontId="10" fillId="0" borderId="485" xfId="0" applyNumberFormat="1" applyFont="1" applyFill="1" applyBorder="1"/>
    <xf numFmtId="41" fontId="10" fillId="0" borderId="463" xfId="0" applyNumberFormat="1" applyFont="1" applyBorder="1"/>
    <xf numFmtId="0" fontId="10" fillId="0" borderId="487" xfId="0" applyFont="1" applyBorder="1" applyAlignment="1">
      <alignment horizontal="center"/>
    </xf>
    <xf numFmtId="0" fontId="10" fillId="0" borderId="488" xfId="0" applyFont="1" applyFill="1" applyBorder="1" applyAlignment="1">
      <alignment horizontal="center"/>
    </xf>
    <xf numFmtId="0" fontId="10" fillId="0" borderId="467" xfId="0" applyFont="1" applyBorder="1" applyAlignment="1">
      <alignment horizontal="center"/>
    </xf>
    <xf numFmtId="0" fontId="10" fillId="0" borderId="455" xfId="0" applyFont="1" applyBorder="1" applyAlignment="1">
      <alignment horizontal="center"/>
    </xf>
    <xf numFmtId="0" fontId="10" fillId="0" borderId="464" xfId="0" applyFont="1" applyBorder="1" applyAlignment="1">
      <alignment horizontal="center"/>
    </xf>
    <xf numFmtId="37" fontId="10" fillId="0" borderId="488" xfId="0" applyNumberFormat="1" applyFont="1" applyBorder="1"/>
    <xf numFmtId="0" fontId="13" fillId="0" borderId="480" xfId="0" applyFont="1" applyBorder="1"/>
    <xf numFmtId="0" fontId="10" fillId="0" borderId="463" xfId="0" applyFont="1" applyBorder="1" applyAlignment="1">
      <alignment horizontal="center"/>
    </xf>
    <xf numFmtId="0" fontId="13" fillId="0" borderId="489" xfId="0" applyFont="1" applyBorder="1" applyAlignment="1">
      <alignment horizontal="left"/>
    </xf>
    <xf numFmtId="0" fontId="23" fillId="0" borderId="464" xfId="0" applyFont="1" applyBorder="1"/>
    <xf numFmtId="167" fontId="13" fillId="0" borderId="0" xfId="1" applyNumberFormat="1" applyFont="1" applyBorder="1"/>
    <xf numFmtId="0" fontId="13" fillId="0" borderId="490" xfId="0" applyFont="1" applyBorder="1"/>
    <xf numFmtId="0" fontId="13" fillId="0" borderId="462" xfId="0" applyFont="1" applyBorder="1" applyAlignment="1">
      <alignment horizontal="centerContinuous"/>
    </xf>
    <xf numFmtId="0" fontId="13" fillId="0" borderId="464" xfId="0" applyFont="1" applyBorder="1" applyAlignment="1">
      <alignment textRotation="180"/>
    </xf>
    <xf numFmtId="0" fontId="23" fillId="0" borderId="491" xfId="0" applyFont="1" applyBorder="1" applyProtection="1"/>
    <xf numFmtId="0" fontId="23" fillId="0" borderId="464" xfId="0" applyFont="1" applyBorder="1" applyProtection="1"/>
    <xf numFmtId="0" fontId="13" fillId="0" borderId="462" xfId="0" applyFont="1" applyBorder="1"/>
    <xf numFmtId="0" fontId="13" fillId="0" borderId="491" xfId="0" applyFont="1" applyBorder="1" applyAlignment="1" applyProtection="1">
      <alignment horizontal="centerContinuous"/>
    </xf>
    <xf numFmtId="0" fontId="13" fillId="0" borderId="491" xfId="0" applyFont="1" applyBorder="1" applyAlignment="1" applyProtection="1">
      <alignment horizontal="center"/>
    </xf>
    <xf numFmtId="0" fontId="13" fillId="0" borderId="464" xfId="0" applyFont="1" applyBorder="1" applyAlignment="1" applyProtection="1">
      <alignment horizontal="center"/>
    </xf>
    <xf numFmtId="0" fontId="13" fillId="0" borderId="491" xfId="0" applyFont="1" applyBorder="1" applyAlignment="1" applyProtection="1">
      <alignment horizontal="left"/>
    </xf>
    <xf numFmtId="0" fontId="13" fillId="0" borderId="491" xfId="0" applyFont="1" applyBorder="1" applyProtection="1"/>
    <xf numFmtId="0" fontId="13" fillId="0" borderId="464" xfId="284" applyFont="1" applyBorder="1" applyAlignment="1">
      <alignment horizontal="center"/>
    </xf>
    <xf numFmtId="0" fontId="13" fillId="0" borderId="366" xfId="0" applyFont="1" applyBorder="1" applyAlignment="1" applyProtection="1">
      <alignment horizontal="center"/>
    </xf>
    <xf numFmtId="0" fontId="13" fillId="0" borderId="383" xfId="0" applyFont="1" applyBorder="1" applyProtection="1"/>
    <xf numFmtId="0" fontId="13" fillId="0" borderId="368" xfId="0" applyFont="1" applyBorder="1" applyAlignment="1" applyProtection="1">
      <alignment horizontal="center"/>
    </xf>
    <xf numFmtId="0" fontId="13" fillId="0" borderId="453" xfId="0" applyFont="1" applyBorder="1" applyProtection="1"/>
    <xf numFmtId="0" fontId="13" fillId="0" borderId="451" xfId="0" applyFont="1" applyBorder="1" applyAlignment="1">
      <alignment textRotation="180"/>
    </xf>
    <xf numFmtId="0" fontId="13" fillId="0" borderId="357" xfId="0" applyFont="1" applyBorder="1" applyAlignment="1">
      <alignment textRotation="180"/>
    </xf>
    <xf numFmtId="0" fontId="13" fillId="0" borderId="453" xfId="0" applyFont="1" applyBorder="1"/>
    <xf numFmtId="0" fontId="13" fillId="0" borderId="464" xfId="0" applyFont="1" applyBorder="1" applyAlignment="1"/>
    <xf numFmtId="0" fontId="5" fillId="0" borderId="491" xfId="0" applyFont="1" applyBorder="1" applyProtection="1"/>
    <xf numFmtId="0" fontId="5" fillId="0" borderId="464" xfId="0" applyFont="1" applyBorder="1" applyProtection="1"/>
    <xf numFmtId="0" fontId="13" fillId="0" borderId="68" xfId="0" applyFont="1" applyBorder="1" applyAlignment="1" applyProtection="1">
      <alignment horizontal="right"/>
    </xf>
    <xf numFmtId="0" fontId="13" fillId="0" borderId="491" xfId="0" applyFont="1" applyBorder="1" applyAlignment="1">
      <alignment horizontal="center"/>
    </xf>
    <xf numFmtId="167" fontId="13" fillId="0" borderId="0" xfId="1" applyNumberFormat="1" applyFont="1" applyBorder="1" applyAlignment="1"/>
    <xf numFmtId="0" fontId="13" fillId="0" borderId="464" xfId="0" applyFont="1" applyBorder="1" applyAlignment="1">
      <alignment horizontal="center"/>
    </xf>
    <xf numFmtId="0" fontId="13" fillId="0" borderId="491" xfId="0" applyFont="1" applyBorder="1"/>
    <xf numFmtId="0" fontId="13" fillId="0" borderId="456" xfId="0" applyFont="1" applyBorder="1"/>
    <xf numFmtId="0" fontId="4" fillId="0" borderId="456" xfId="0" applyFont="1" applyBorder="1" applyAlignment="1">
      <alignment horizontal="left"/>
    </xf>
    <xf numFmtId="167" fontId="13" fillId="0" borderId="0" xfId="1" applyNumberFormat="1" applyFont="1" applyBorder="1" applyAlignment="1" applyProtection="1">
      <alignment horizontal="right"/>
    </xf>
    <xf numFmtId="167" fontId="13" fillId="0" borderId="0" xfId="1" applyNumberFormat="1" applyFont="1" applyBorder="1" applyAlignment="1" applyProtection="1">
      <alignment horizontal="center"/>
    </xf>
    <xf numFmtId="0" fontId="13" fillId="0" borderId="489" xfId="0" applyFont="1" applyBorder="1" applyProtection="1"/>
    <xf numFmtId="164" fontId="13" fillId="0" borderId="491" xfId="0" applyNumberFormat="1" applyFont="1" applyBorder="1" applyProtection="1"/>
    <xf numFmtId="0" fontId="4" fillId="0" borderId="464" xfId="58345" applyFont="1" applyBorder="1" applyAlignment="1" applyProtection="1">
      <alignment horizontal="left" vertical="top" textRotation="180"/>
      <protection locked="0"/>
    </xf>
    <xf numFmtId="0" fontId="13" fillId="0" borderId="366" xfId="0" applyFont="1" applyBorder="1" applyProtection="1"/>
    <xf numFmtId="0" fontId="13" fillId="0" borderId="368" xfId="0" applyFont="1" applyBorder="1" applyProtection="1"/>
    <xf numFmtId="0" fontId="13" fillId="0" borderId="488" xfId="0" applyFont="1" applyBorder="1" applyProtection="1"/>
    <xf numFmtId="0" fontId="13" fillId="0" borderId="459" xfId="0" applyFont="1" applyBorder="1" applyProtection="1"/>
    <xf numFmtId="0" fontId="13" fillId="0" borderId="471" xfId="0" applyFont="1" applyBorder="1" applyAlignment="1" applyProtection="1">
      <alignment horizontal="center"/>
    </xf>
    <xf numFmtId="0" fontId="13" fillId="0" borderId="467" xfId="0" applyFont="1" applyBorder="1" applyAlignment="1" applyProtection="1">
      <alignment horizontal="center"/>
    </xf>
    <xf numFmtId="0" fontId="13" fillId="0" borderId="496" xfId="0" applyFont="1" applyBorder="1" applyProtection="1"/>
    <xf numFmtId="0" fontId="13" fillId="0" borderId="455" xfId="0" applyFont="1" applyBorder="1" applyProtection="1"/>
    <xf numFmtId="0" fontId="13" fillId="0" borderId="456" xfId="0" applyFont="1" applyBorder="1" applyProtection="1"/>
    <xf numFmtId="3" fontId="13" fillId="0" borderId="497" xfId="0" applyNumberFormat="1" applyFont="1" applyBorder="1" applyProtection="1"/>
    <xf numFmtId="3" fontId="13" fillId="0" borderId="498" xfId="0" applyNumberFormat="1" applyFont="1" applyBorder="1" applyProtection="1"/>
    <xf numFmtId="3" fontId="13" fillId="0" borderId="499" xfId="0" applyNumberFormat="1" applyFont="1" applyBorder="1" applyProtection="1"/>
    <xf numFmtId="0" fontId="4" fillId="0" borderId="500" xfId="0" applyFont="1" applyBorder="1" applyProtection="1"/>
    <xf numFmtId="0" fontId="4" fillId="0" borderId="500" xfId="0" applyFont="1" applyBorder="1" applyAlignment="1" applyProtection="1">
      <alignment horizontal="left"/>
    </xf>
    <xf numFmtId="0" fontId="4" fillId="0" borderId="434" xfId="0" applyFont="1" applyBorder="1"/>
    <xf numFmtId="0" fontId="4" fillId="0" borderId="468" xfId="0" applyFont="1" applyBorder="1" applyAlignment="1" applyProtection="1">
      <alignment horizontal="centerContinuous"/>
    </xf>
    <xf numFmtId="0" fontId="13" fillId="0" borderId="501" xfId="0" applyFont="1" applyBorder="1" applyProtection="1"/>
    <xf numFmtId="0" fontId="13" fillId="0" borderId="502" xfId="0" applyFont="1" applyBorder="1" applyProtection="1"/>
    <xf numFmtId="0" fontId="13" fillId="0" borderId="503" xfId="0" applyFont="1" applyBorder="1" applyAlignment="1" applyProtection="1">
      <alignment horizontal="centerContinuous"/>
    </xf>
    <xf numFmtId="0" fontId="13" fillId="0" borderId="504" xfId="0" applyFont="1" applyBorder="1" applyProtection="1"/>
    <xf numFmtId="0" fontId="13" fillId="0" borderId="505" xfId="0" applyFont="1" applyBorder="1" applyProtection="1"/>
    <xf numFmtId="0" fontId="13" fillId="0" borderId="505" xfId="0" applyFont="1" applyBorder="1" applyAlignment="1" applyProtection="1">
      <alignment horizontal="center"/>
    </xf>
    <xf numFmtId="0" fontId="13" fillId="0" borderId="502" xfId="0" applyFont="1" applyBorder="1" applyAlignment="1" applyProtection="1">
      <alignment horizontal="center"/>
    </xf>
    <xf numFmtId="0" fontId="13" fillId="0" borderId="506" xfId="0" applyFont="1" applyBorder="1" applyProtection="1"/>
    <xf numFmtId="0" fontId="13" fillId="0" borderId="506" xfId="0" applyFont="1" applyBorder="1" applyAlignment="1" applyProtection="1">
      <alignment horizontal="center"/>
    </xf>
    <xf numFmtId="0" fontId="13" fillId="0" borderId="480" xfId="0" applyFont="1" applyBorder="1" applyProtection="1"/>
    <xf numFmtId="0" fontId="13" fillId="0" borderId="480" xfId="0" applyFont="1" applyBorder="1" applyAlignment="1" applyProtection="1">
      <alignment horizontal="center"/>
    </xf>
    <xf numFmtId="0" fontId="13" fillId="0" borderId="486" xfId="0" applyFont="1" applyBorder="1" applyProtection="1"/>
    <xf numFmtId="0" fontId="13" fillId="0" borderId="507" xfId="0" applyFont="1" applyBorder="1" applyAlignment="1" applyProtection="1">
      <alignment horizontal="center"/>
    </xf>
    <xf numFmtId="0" fontId="13" fillId="0" borderId="508" xfId="0" applyFont="1" applyBorder="1" applyProtection="1"/>
    <xf numFmtId="0" fontId="13" fillId="0" borderId="508" xfId="0" applyFont="1" applyBorder="1" applyAlignment="1" applyProtection="1">
      <alignment horizontal="center"/>
    </xf>
    <xf numFmtId="9" fontId="13" fillId="0" borderId="508" xfId="0" applyNumberFormat="1" applyFont="1" applyBorder="1" applyProtection="1"/>
    <xf numFmtId="3" fontId="13" fillId="0" borderId="508" xfId="0" applyNumberFormat="1" applyFont="1" applyBorder="1" applyProtection="1"/>
    <xf numFmtId="0" fontId="13" fillId="0" borderId="509" xfId="0" applyFont="1" applyBorder="1" applyAlignment="1" applyProtection="1">
      <alignment horizontal="center"/>
    </xf>
    <xf numFmtId="0" fontId="13" fillId="0" borderId="501" xfId="0" applyFont="1" applyBorder="1" applyAlignment="1" applyProtection="1">
      <alignment horizontal="center"/>
    </xf>
    <xf numFmtId="0" fontId="13" fillId="0" borderId="512" xfId="0" applyFont="1" applyBorder="1" applyProtection="1"/>
    <xf numFmtId="0" fontId="13" fillId="0" borderId="513" xfId="0" applyFont="1" applyBorder="1" applyAlignment="1" applyProtection="1">
      <alignment horizontal="center"/>
    </xf>
    <xf numFmtId="0" fontId="13" fillId="0" borderId="514" xfId="0" applyFont="1" applyBorder="1" applyAlignment="1" applyProtection="1">
      <alignment horizontal="center"/>
    </xf>
    <xf numFmtId="0" fontId="13" fillId="0" borderId="515" xfId="0" applyFont="1" applyBorder="1" applyProtection="1"/>
    <xf numFmtId="0" fontId="13" fillId="0" borderId="516" xfId="0" applyFont="1" applyBorder="1" applyProtection="1"/>
    <xf numFmtId="0" fontId="13" fillId="0" borderId="517" xfId="0" applyFont="1" applyBorder="1" applyProtection="1"/>
    <xf numFmtId="0" fontId="13" fillId="0" borderId="518" xfId="0" applyFont="1" applyBorder="1" applyProtection="1"/>
    <xf numFmtId="0" fontId="4" fillId="0" borderId="519" xfId="0" applyFont="1" applyBorder="1" applyAlignment="1" applyProtection="1">
      <alignment horizontal="right"/>
    </xf>
    <xf numFmtId="49" fontId="13" fillId="0" borderId="491" xfId="0" applyNumberFormat="1" applyFont="1" applyBorder="1" applyAlignment="1">
      <alignment horizontal="center"/>
    </xf>
    <xf numFmtId="37" fontId="13" fillId="0" borderId="0" xfId="0" applyNumberFormat="1" applyFont="1" applyBorder="1" applyAlignment="1">
      <alignment horizontal="center"/>
    </xf>
    <xf numFmtId="41" fontId="13" fillId="0" borderId="0" xfId="1" applyNumberFormat="1" applyFont="1" applyBorder="1"/>
    <xf numFmtId="49" fontId="13" fillId="0" borderId="464" xfId="0" applyNumberFormat="1" applyFont="1" applyBorder="1" applyAlignment="1">
      <alignment horizontal="center"/>
    </xf>
    <xf numFmtId="37" fontId="13" fillId="6" borderId="0" xfId="0" applyNumberFormat="1" applyFont="1" applyFill="1" applyBorder="1"/>
    <xf numFmtId="43" fontId="13" fillId="0" borderId="0" xfId="1" applyFont="1" applyBorder="1"/>
    <xf numFmtId="41" fontId="13" fillId="0" borderId="203" xfId="1" applyNumberFormat="1" applyFont="1" applyBorder="1"/>
    <xf numFmtId="49" fontId="13" fillId="0" borderId="520" xfId="0" applyNumberFormat="1" applyFont="1" applyBorder="1" applyAlignment="1">
      <alignment horizontal="center"/>
    </xf>
    <xf numFmtId="37" fontId="13" fillId="0" borderId="521" xfId="0" applyNumberFormat="1" applyFont="1" applyBorder="1" applyAlignment="1">
      <alignment horizontal="center"/>
    </xf>
    <xf numFmtId="37" fontId="13" fillId="6" borderId="522" xfId="0" applyNumberFormat="1" applyFont="1" applyFill="1" applyBorder="1"/>
    <xf numFmtId="37" fontId="13" fillId="0" borderId="0" xfId="0" applyNumberFormat="1" applyFont="1" applyBorder="1" applyAlignment="1">
      <alignment horizontal="left"/>
    </xf>
    <xf numFmtId="37" fontId="13" fillId="0" borderId="500" xfId="0" applyNumberFormat="1" applyFont="1" applyBorder="1"/>
    <xf numFmtId="37" fontId="13" fillId="0" borderId="518" xfId="0" applyNumberFormat="1" applyFont="1" applyBorder="1"/>
    <xf numFmtId="37" fontId="13" fillId="0" borderId="518" xfId="0" applyNumberFormat="1" applyFont="1" applyBorder="1" applyAlignment="1">
      <alignment horizontal="right"/>
    </xf>
    <xf numFmtId="37" fontId="4" fillId="0" borderId="519" xfId="0" applyNumberFormat="1" applyFont="1" applyBorder="1" applyAlignment="1">
      <alignment horizontal="right"/>
    </xf>
    <xf numFmtId="37" fontId="4" fillId="0" borderId="500" xfId="0" applyNumberFormat="1" applyFont="1" applyBorder="1" applyAlignment="1">
      <alignment horizontal="left"/>
    </xf>
    <xf numFmtId="37" fontId="4" fillId="0" borderId="433" xfId="0" applyNumberFormat="1" applyFont="1" applyBorder="1" applyAlignment="1">
      <alignment horizontal="centerContinuous"/>
    </xf>
    <xf numFmtId="37" fontId="4" fillId="0" borderId="515" xfId="0" quotePrefix="1" applyNumberFormat="1" applyFont="1" applyBorder="1" applyAlignment="1">
      <alignment horizontal="left"/>
    </xf>
    <xf numFmtId="37" fontId="4" fillId="0" borderId="433" xfId="0" applyNumberFormat="1" applyFont="1" applyBorder="1"/>
    <xf numFmtId="37" fontId="4" fillId="0" borderId="433" xfId="0" applyNumberFormat="1" applyFont="1" applyBorder="1" applyAlignment="1">
      <alignment horizontal="left"/>
    </xf>
    <xf numFmtId="0" fontId="4" fillId="0" borderId="518" xfId="0" applyFont="1" applyBorder="1" applyProtection="1"/>
    <xf numFmtId="0" fontId="4" fillId="0" borderId="518" xfId="0" applyFont="1" applyBorder="1" applyAlignment="1" applyProtection="1">
      <alignment horizontal="right"/>
    </xf>
    <xf numFmtId="37" fontId="4" fillId="0" borderId="515" xfId="0" applyNumberFormat="1" applyFont="1" applyBorder="1" applyAlignment="1">
      <alignment horizontal="centerContinuous"/>
    </xf>
    <xf numFmtId="37" fontId="13" fillId="0" borderId="433" xfId="0" applyNumberFormat="1" applyFont="1" applyBorder="1" applyAlignment="1">
      <alignment horizontal="centerContinuous"/>
    </xf>
    <xf numFmtId="37" fontId="13" fillId="0" borderId="516" xfId="0" applyNumberFormat="1" applyFont="1" applyBorder="1" applyAlignment="1">
      <alignment horizontal="center"/>
    </xf>
    <xf numFmtId="37" fontId="13" fillId="0" borderId="491" xfId="0" applyNumberFormat="1" applyFont="1" applyBorder="1"/>
    <xf numFmtId="37" fontId="13" fillId="0" borderId="464" xfId="0" applyNumberFormat="1" applyFont="1" applyBorder="1" applyAlignment="1">
      <alignment horizontal="center"/>
    </xf>
    <xf numFmtId="37" fontId="13" fillId="0" borderId="491" xfId="0" quotePrefix="1" applyNumberFormat="1" applyFont="1" applyBorder="1" applyAlignment="1">
      <alignment horizontal="right"/>
    </xf>
    <xf numFmtId="37" fontId="13" fillId="0" borderId="491" xfId="0" applyNumberFormat="1" applyFont="1" applyBorder="1" applyAlignment="1">
      <alignment horizontal="right"/>
    </xf>
    <xf numFmtId="49" fontId="13" fillId="0" borderId="520" xfId="1" applyNumberFormat="1" applyFont="1" applyBorder="1" applyAlignment="1">
      <alignment horizontal="center"/>
    </xf>
    <xf numFmtId="216" fontId="4" fillId="0" borderId="515" xfId="58341" applyNumberFormat="1" applyFont="1" applyBorder="1"/>
    <xf numFmtId="37" fontId="4" fillId="0" borderId="433" xfId="0" quotePrefix="1" applyNumberFormat="1" applyFont="1" applyBorder="1" applyAlignment="1">
      <alignment horizontal="left"/>
    </xf>
    <xf numFmtId="37" fontId="4" fillId="0" borderId="433" xfId="0" applyNumberFormat="1" applyFont="1" applyBorder="1" applyAlignment="1">
      <alignment horizontal="left" indent="4"/>
    </xf>
    <xf numFmtId="37" fontId="4" fillId="0" borderId="516" xfId="0" applyNumberFormat="1" applyFont="1" applyBorder="1" applyAlignment="1">
      <alignment horizontal="right"/>
    </xf>
    <xf numFmtId="37" fontId="13" fillId="0" borderId="516" xfId="0" applyNumberFormat="1" applyFont="1" applyBorder="1" applyAlignment="1">
      <alignment horizontal="centerContinuous"/>
    </xf>
    <xf numFmtId="37" fontId="13" fillId="0" borderId="464" xfId="0" applyNumberFormat="1" applyFont="1" applyBorder="1"/>
    <xf numFmtId="37" fontId="13" fillId="0" borderId="0" xfId="0" applyNumberFormat="1" applyFont="1" applyBorder="1" applyAlignment="1">
      <alignment horizontal="centerContinuous"/>
    </xf>
    <xf numFmtId="43" fontId="13" fillId="0" borderId="455" xfId="1" applyFont="1" applyBorder="1"/>
    <xf numFmtId="49" fontId="13" fillId="0" borderId="523" xfId="0" applyNumberFormat="1" applyFont="1" applyBorder="1" applyAlignment="1">
      <alignment horizontal="center"/>
    </xf>
    <xf numFmtId="43" fontId="13" fillId="0" borderId="496" xfId="1" applyFont="1" applyBorder="1"/>
    <xf numFmtId="43" fontId="13" fillId="0" borderId="495" xfId="1" applyFont="1" applyBorder="1" applyAlignment="1">
      <alignment horizontal="center"/>
    </xf>
    <xf numFmtId="37" fontId="13" fillId="0" borderId="464" xfId="0" applyNumberFormat="1" applyFont="1" applyBorder="1" applyAlignment="1">
      <alignment horizontal="left"/>
    </xf>
    <xf numFmtId="37" fontId="13" fillId="0" borderId="519" xfId="0" applyNumberFormat="1" applyFont="1" applyBorder="1" applyAlignment="1">
      <alignment horizontal="left"/>
    </xf>
    <xf numFmtId="37" fontId="4" fillId="0" borderId="491" xfId="0" applyNumberFormat="1" applyFont="1" applyBorder="1" applyAlignment="1">
      <alignment horizontal="centerContinuous"/>
    </xf>
    <xf numFmtId="37" fontId="13" fillId="0" borderId="464" xfId="0" applyNumberFormat="1" applyFont="1" applyBorder="1" applyAlignment="1">
      <alignment horizontal="centerContinuous"/>
    </xf>
    <xf numFmtId="0" fontId="13" fillId="0" borderId="503" xfId="0" applyFont="1" applyBorder="1"/>
    <xf numFmtId="0" fontId="13" fillId="0" borderId="518" xfId="0" applyFont="1" applyBorder="1" applyAlignment="1" applyProtection="1">
      <alignment horizontal="center"/>
    </xf>
    <xf numFmtId="0" fontId="13" fillId="0" borderId="519" xfId="0" applyFont="1" applyBorder="1" applyAlignment="1" applyProtection="1">
      <alignment horizontal="center"/>
    </xf>
    <xf numFmtId="0" fontId="24" fillId="0" borderId="456" xfId="0" applyFont="1" applyBorder="1" applyAlignment="1" applyProtection="1">
      <alignment horizontal="center"/>
    </xf>
    <xf numFmtId="0" fontId="0" fillId="0" borderId="524" xfId="0" applyBorder="1" applyAlignment="1" applyProtection="1">
      <alignment horizontal="centerContinuous"/>
    </xf>
    <xf numFmtId="0" fontId="23" fillId="0" borderId="508" xfId="0" applyFont="1" applyBorder="1" applyAlignment="1" applyProtection="1">
      <alignment horizontal="center"/>
    </xf>
    <xf numFmtId="0" fontId="23" fillId="0" borderId="383" xfId="0" applyFont="1" applyBorder="1" applyProtection="1"/>
    <xf numFmtId="0" fontId="13" fillId="0" borderId="516" xfId="0" applyFont="1" applyBorder="1" applyAlignment="1" applyProtection="1">
      <alignment horizontal="center"/>
    </xf>
    <xf numFmtId="0" fontId="150" fillId="0" borderId="491" xfId="0" applyFont="1" applyBorder="1" applyAlignment="1" applyProtection="1">
      <alignment horizontal="centerContinuous"/>
    </xf>
    <xf numFmtId="0" fontId="24" fillId="0" borderId="491" xfId="0" applyFont="1" applyBorder="1" applyAlignment="1">
      <alignment horizontal="center"/>
    </xf>
    <xf numFmtId="0" fontId="13" fillId="0" borderId="491" xfId="0" applyFont="1" applyBorder="1" applyAlignment="1">
      <alignment vertical="center" wrapText="1"/>
    </xf>
    <xf numFmtId="0" fontId="13" fillId="0" borderId="491" xfId="0" applyFont="1" applyBorder="1" applyAlignment="1">
      <alignment horizontal="left" indent="4"/>
    </xf>
    <xf numFmtId="216" fontId="24" fillId="0" borderId="500" xfId="58341" applyNumberFormat="1" applyFont="1" applyBorder="1"/>
    <xf numFmtId="0" fontId="0" fillId="0" borderId="518" xfId="0" applyBorder="1"/>
    <xf numFmtId="0" fontId="4" fillId="0" borderId="519" xfId="0" applyFont="1" applyBorder="1"/>
    <xf numFmtId="0" fontId="4" fillId="0" borderId="515" xfId="0" applyFont="1" applyBorder="1" applyAlignment="1" applyProtection="1">
      <alignment horizontal="centerContinuous"/>
    </xf>
    <xf numFmtId="0" fontId="23" fillId="0" borderId="516" xfId="0" applyFont="1" applyBorder="1" applyAlignment="1" applyProtection="1">
      <alignment horizontal="centerContinuous"/>
    </xf>
    <xf numFmtId="0" fontId="0" fillId="0" borderId="491" xfId="0" applyBorder="1" applyProtection="1"/>
    <xf numFmtId="0" fontId="0" fillId="0" borderId="464" xfId="0" applyBorder="1" applyProtection="1"/>
    <xf numFmtId="0" fontId="23" fillId="0" borderId="491" xfId="0" applyFont="1" applyBorder="1" applyAlignment="1" applyProtection="1">
      <alignment horizontal="right"/>
    </xf>
    <xf numFmtId="0" fontId="0" fillId="0" borderId="468" xfId="0" applyBorder="1" applyProtection="1"/>
    <xf numFmtId="0" fontId="23" fillId="0" borderId="507" xfId="0" applyFont="1" applyBorder="1" applyAlignment="1" applyProtection="1">
      <alignment horizontal="center"/>
    </xf>
    <xf numFmtId="0" fontId="23" fillId="0" borderId="509" xfId="0" applyFont="1" applyBorder="1" applyAlignment="1" applyProtection="1">
      <alignment horizontal="center"/>
    </xf>
    <xf numFmtId="0" fontId="23" fillId="0" borderId="366" xfId="0" applyFont="1" applyBorder="1" applyProtection="1"/>
    <xf numFmtId="0" fontId="23" fillId="0" borderId="368" xfId="0" applyFont="1" applyBorder="1" applyProtection="1"/>
    <xf numFmtId="0" fontId="24" fillId="0" borderId="464" xfId="58342" applyFont="1" applyBorder="1"/>
    <xf numFmtId="0" fontId="24" fillId="0" borderId="500" xfId="0" applyFont="1" applyBorder="1" applyProtection="1"/>
    <xf numFmtId="0" fontId="23" fillId="0" borderId="518" xfId="0" applyFont="1" applyBorder="1"/>
    <xf numFmtId="0" fontId="23" fillId="0" borderId="519" xfId="0" applyFont="1" applyBorder="1"/>
    <xf numFmtId="0" fontId="24" fillId="0" borderId="500" xfId="0" applyFont="1" applyBorder="1" applyAlignment="1" applyProtection="1">
      <alignment horizontal="center"/>
    </xf>
    <xf numFmtId="0" fontId="24" fillId="0" borderId="519" xfId="0" applyFont="1" applyBorder="1" applyAlignment="1" applyProtection="1">
      <alignment horizontal="right"/>
    </xf>
    <xf numFmtId="0" fontId="0" fillId="0" borderId="491" xfId="0" applyBorder="1"/>
    <xf numFmtId="0" fontId="23" fillId="0" borderId="491" xfId="0" applyFont="1" applyBorder="1"/>
    <xf numFmtId="0" fontId="23" fillId="0" borderId="491" xfId="0" applyFont="1" applyBorder="1" applyAlignment="1">
      <alignment horizontal="center"/>
    </xf>
    <xf numFmtId="0" fontId="23" fillId="0" borderId="468" xfId="0" applyFont="1" applyBorder="1"/>
    <xf numFmtId="0" fontId="23" fillId="0" borderId="525" xfId="0" applyFont="1" applyBorder="1"/>
    <xf numFmtId="0" fontId="23" fillId="0" borderId="464" xfId="0" applyFont="1" applyBorder="1" applyAlignment="1">
      <alignment horizontal="center"/>
    </xf>
    <xf numFmtId="0" fontId="24" fillId="0" borderId="491" xfId="0" applyFont="1" applyBorder="1" applyAlignment="1">
      <alignment horizontal="centerContinuous"/>
    </xf>
    <xf numFmtId="0" fontId="23" fillId="0" borderId="464" xfId="0" applyFont="1" applyBorder="1" applyAlignment="1">
      <alignment horizontal="centerContinuous"/>
    </xf>
    <xf numFmtId="0" fontId="5" fillId="0" borderId="456" xfId="0" applyFont="1" applyBorder="1"/>
    <xf numFmtId="0" fontId="23" fillId="0" borderId="526" xfId="0" applyFont="1" applyBorder="1" applyAlignment="1" applyProtection="1">
      <alignment horizontal="center"/>
    </xf>
    <xf numFmtId="0" fontId="23" fillId="0" borderId="502" xfId="0" applyFont="1" applyBorder="1" applyAlignment="1" applyProtection="1">
      <alignment horizontal="center"/>
    </xf>
    <xf numFmtId="0" fontId="23" fillId="0" borderId="503" xfId="0" applyFont="1" applyBorder="1" applyAlignment="1" applyProtection="1">
      <alignment horizontal="centerContinuous"/>
    </xf>
    <xf numFmtId="0" fontId="23" fillId="0" borderId="527" xfId="0" applyFont="1" applyBorder="1" applyAlignment="1" applyProtection="1">
      <alignment horizontal="center"/>
    </xf>
    <xf numFmtId="0" fontId="23" fillId="0" borderId="383" xfId="0" applyFont="1" applyBorder="1" applyAlignment="1" applyProtection="1">
      <alignment horizontal="center"/>
    </xf>
    <xf numFmtId="0" fontId="23" fillId="0" borderId="492" xfId="0" applyFont="1" applyBorder="1" applyAlignment="1" applyProtection="1">
      <alignment horizontal="center"/>
    </xf>
    <xf numFmtId="0" fontId="23" fillId="0" borderId="528" xfId="0" applyFont="1" applyBorder="1" applyAlignment="1" applyProtection="1">
      <alignment horizontal="center"/>
    </xf>
    <xf numFmtId="0" fontId="23" fillId="0" borderId="503" xfId="0" applyFont="1" applyBorder="1" applyAlignment="1" applyProtection="1">
      <alignment horizontal="center"/>
    </xf>
    <xf numFmtId="0" fontId="23" fillId="0" borderId="492" xfId="0" applyFont="1" applyBorder="1" applyProtection="1"/>
    <xf numFmtId="0" fontId="23" fillId="0" borderId="529" xfId="0" applyFont="1" applyBorder="1" applyAlignment="1" applyProtection="1">
      <alignment horizontal="center"/>
    </xf>
    <xf numFmtId="0" fontId="24" fillId="0" borderId="508" xfId="0" applyFont="1" applyBorder="1"/>
    <xf numFmtId="0" fontId="23" fillId="0" borderId="508" xfId="0" applyFont="1" applyBorder="1"/>
    <xf numFmtId="0" fontId="23" fillId="0" borderId="508" xfId="0" applyFont="1" applyBorder="1" applyProtection="1"/>
    <xf numFmtId="0" fontId="23" fillId="0" borderId="530" xfId="0" applyFont="1" applyBorder="1" applyAlignment="1" applyProtection="1">
      <alignment horizontal="center"/>
    </xf>
    <xf numFmtId="3" fontId="23" fillId="0" borderId="508" xfId="0" applyNumberFormat="1" applyFont="1" applyBorder="1"/>
    <xf numFmtId="0" fontId="24" fillId="0" borderId="531" xfId="0" applyFont="1" applyBorder="1" applyProtection="1"/>
    <xf numFmtId="0" fontId="24" fillId="0" borderId="465" xfId="0" applyFont="1" applyBorder="1" applyAlignment="1" applyProtection="1">
      <alignment horizontal="center"/>
    </xf>
    <xf numFmtId="0" fontId="23" fillId="0" borderId="532" xfId="0" applyFont="1" applyBorder="1" applyProtection="1"/>
    <xf numFmtId="0" fontId="24" fillId="0" borderId="532" xfId="0" applyFont="1" applyBorder="1" applyProtection="1"/>
    <xf numFmtId="0" fontId="24" fillId="0" borderId="532" xfId="0" applyFont="1" applyBorder="1" applyAlignment="1" applyProtection="1">
      <alignment horizontal="right"/>
    </xf>
    <xf numFmtId="0" fontId="24" fillId="0" borderId="466" xfId="0" applyFont="1" applyBorder="1" applyAlignment="1" applyProtection="1">
      <alignment horizontal="right"/>
    </xf>
    <xf numFmtId="0" fontId="24" fillId="0" borderId="478" xfId="0" applyFont="1" applyBorder="1" applyAlignment="1" applyProtection="1">
      <alignment horizontal="centerContinuous"/>
    </xf>
    <xf numFmtId="0" fontId="23" fillId="0" borderId="467" xfId="0" applyFont="1" applyBorder="1" applyAlignment="1" applyProtection="1">
      <alignment horizontal="centerContinuous"/>
    </xf>
    <xf numFmtId="0" fontId="23" fillId="0" borderId="491" xfId="0" applyFont="1" applyBorder="1" applyAlignment="1" applyProtection="1">
      <alignment horizontal="center"/>
    </xf>
    <xf numFmtId="0" fontId="24" fillId="0" borderId="491" xfId="0" applyFont="1" applyBorder="1" applyAlignment="1" applyProtection="1">
      <alignment horizontal="centerContinuous"/>
    </xf>
    <xf numFmtId="0" fontId="24" fillId="0" borderId="464" xfId="0" applyFont="1" applyBorder="1" applyAlignment="1" applyProtection="1">
      <alignment horizontal="centerContinuous"/>
    </xf>
    <xf numFmtId="0" fontId="23" fillId="0" borderId="0" xfId="58343" applyFont="1" applyBorder="1" applyAlignment="1">
      <alignment horizontal="center"/>
    </xf>
    <xf numFmtId="0" fontId="23" fillId="0" borderId="0" xfId="58343" applyFont="1" applyBorder="1" applyAlignment="1">
      <alignment horizontal="left"/>
    </xf>
    <xf numFmtId="0" fontId="31" fillId="0" borderId="0" xfId="58343" applyFont="1" applyBorder="1"/>
    <xf numFmtId="0" fontId="23" fillId="0" borderId="489" xfId="0" applyFont="1" applyBorder="1" applyProtection="1"/>
    <xf numFmtId="0" fontId="23" fillId="0" borderId="469" xfId="0" applyFont="1" applyBorder="1" applyProtection="1"/>
    <xf numFmtId="0" fontId="24" fillId="0" borderId="470" xfId="0" applyFont="1" applyBorder="1" applyAlignment="1" applyProtection="1">
      <alignment horizontal="right"/>
    </xf>
    <xf numFmtId="0" fontId="4" fillId="0" borderId="454" xfId="0" applyFont="1" applyBorder="1" applyAlignment="1" applyProtection="1">
      <alignment horizontal="center"/>
    </xf>
    <xf numFmtId="0" fontId="4" fillId="0" borderId="478" xfId="0" applyFont="1" applyBorder="1" applyAlignment="1" applyProtection="1">
      <alignment horizontal="centerContinuous"/>
    </xf>
    <xf numFmtId="0" fontId="4" fillId="0" borderId="491" xfId="0" applyFont="1" applyBorder="1" applyAlignment="1" applyProtection="1">
      <alignment horizontal="centerContinuous"/>
    </xf>
    <xf numFmtId="0" fontId="13" fillId="0" borderId="461" xfId="0" applyFont="1" applyBorder="1" applyAlignment="1" applyProtection="1">
      <alignment horizontal="center"/>
    </xf>
    <xf numFmtId="0" fontId="13" fillId="0" borderId="462" xfId="0" applyFont="1" applyBorder="1" applyAlignment="1" applyProtection="1">
      <alignment horizontal="center"/>
    </xf>
    <xf numFmtId="0" fontId="13" fillId="0" borderId="462" xfId="0" applyFont="1" applyBorder="1" applyAlignment="1" applyProtection="1">
      <alignment horizontal="left"/>
    </xf>
    <xf numFmtId="0" fontId="13" fillId="0" borderId="462" xfId="0" applyFont="1" applyBorder="1" applyProtection="1"/>
    <xf numFmtId="0" fontId="13" fillId="0" borderId="462" xfId="0" applyFont="1" applyFill="1" applyBorder="1" applyAlignment="1" applyProtection="1">
      <alignment horizontal="center"/>
    </xf>
    <xf numFmtId="0" fontId="13" fillId="0" borderId="446" xfId="0" applyFont="1" applyBorder="1" applyAlignment="1" applyProtection="1">
      <alignment horizontal="center"/>
    </xf>
    <xf numFmtId="0" fontId="13" fillId="0" borderId="446" xfId="0" applyFont="1" applyBorder="1" applyAlignment="1" applyProtection="1">
      <alignment horizontal="left"/>
    </xf>
    <xf numFmtId="0" fontId="13" fillId="0" borderId="366" xfId="0" applyFont="1" applyBorder="1" applyAlignment="1" applyProtection="1">
      <alignment horizontal="center" vertical="center"/>
    </xf>
    <xf numFmtId="37" fontId="13" fillId="0" borderId="446" xfId="0" applyNumberFormat="1" applyFont="1" applyBorder="1" applyAlignment="1" applyProtection="1">
      <alignment wrapText="1"/>
    </xf>
    <xf numFmtId="37" fontId="13" fillId="0" borderId="468" xfId="0" applyNumberFormat="1" applyFont="1" applyBorder="1" applyAlignment="1" applyProtection="1">
      <alignment horizontal="center"/>
    </xf>
    <xf numFmtId="0" fontId="13" fillId="0" borderId="446" xfId="0" applyFont="1" applyBorder="1" applyAlignment="1" applyProtection="1">
      <alignment wrapText="1"/>
    </xf>
    <xf numFmtId="0" fontId="13" fillId="0" borderId="446" xfId="0" applyFont="1" applyBorder="1" applyAlignment="1" applyProtection="1"/>
    <xf numFmtId="0" fontId="13" fillId="0" borderId="446" xfId="0" applyFont="1" applyBorder="1" applyAlignment="1" applyProtection="1">
      <alignment horizontal="left" wrapText="1"/>
    </xf>
    <xf numFmtId="37" fontId="13" fillId="0" borderId="462" xfId="0" applyNumberFormat="1" applyFont="1" applyBorder="1" applyProtection="1"/>
    <xf numFmtId="0" fontId="13" fillId="0" borderId="446" xfId="0" applyFont="1" applyBorder="1" applyAlignment="1" applyProtection="1">
      <alignment horizontal="left" vertical="top"/>
    </xf>
    <xf numFmtId="37" fontId="13" fillId="0" borderId="468" xfId="0" applyNumberFormat="1" applyFont="1" applyFill="1" applyBorder="1" applyAlignment="1" applyProtection="1">
      <alignment horizontal="center"/>
    </xf>
    <xf numFmtId="0" fontId="13" fillId="0" borderId="446" xfId="0" applyFont="1" applyFill="1" applyBorder="1" applyAlignment="1" applyProtection="1">
      <alignment horizontal="center"/>
    </xf>
    <xf numFmtId="0" fontId="13" fillId="0" borderId="446" xfId="0" applyFont="1" applyFill="1" applyBorder="1" applyAlignment="1" applyProtection="1">
      <alignment horizontal="left"/>
    </xf>
    <xf numFmtId="37" fontId="13" fillId="0" borderId="446" xfId="0" applyNumberFormat="1" applyFont="1" applyFill="1" applyBorder="1" applyAlignment="1" applyProtection="1">
      <alignment wrapText="1"/>
    </xf>
    <xf numFmtId="0" fontId="13" fillId="0" borderId="446" xfId="0" applyFont="1" applyFill="1" applyBorder="1" applyAlignment="1" applyProtection="1">
      <alignment wrapText="1"/>
    </xf>
    <xf numFmtId="0" fontId="13" fillId="0" borderId="533" xfId="0" applyFont="1" applyBorder="1" applyAlignment="1" applyProtection="1">
      <alignment horizontal="center"/>
    </xf>
    <xf numFmtId="0" fontId="13" fillId="0" borderId="533" xfId="0" applyFont="1" applyBorder="1" applyAlignment="1" applyProtection="1">
      <alignment horizontal="left"/>
    </xf>
    <xf numFmtId="37" fontId="13" fillId="0" borderId="533" xfId="0" applyNumberFormat="1" applyFont="1" applyBorder="1" applyAlignment="1" applyProtection="1">
      <alignment wrapText="1"/>
    </xf>
    <xf numFmtId="37" fontId="13" fillId="0" borderId="534" xfId="0" applyNumberFormat="1" applyFont="1" applyFill="1" applyBorder="1" applyProtection="1"/>
    <xf numFmtId="37" fontId="13" fillId="0" borderId="533" xfId="0" applyNumberFormat="1" applyFont="1" applyFill="1" applyBorder="1" applyProtection="1"/>
    <xf numFmtId="0" fontId="13" fillId="0" borderId="478" xfId="0" applyFont="1" applyBorder="1" applyAlignment="1" applyProtection="1">
      <alignment horizontal="centerContinuous"/>
    </xf>
    <xf numFmtId="0" fontId="13" fillId="0" borderId="456" xfId="0" applyFont="1" applyBorder="1" applyAlignment="1" applyProtection="1">
      <alignment horizontal="center"/>
    </xf>
    <xf numFmtId="0" fontId="13" fillId="0" borderId="453" xfId="0" applyFont="1" applyBorder="1" applyAlignment="1" applyProtection="1">
      <alignment horizontal="center"/>
    </xf>
    <xf numFmtId="0" fontId="4" fillId="0" borderId="453" xfId="0" applyFont="1" applyBorder="1" applyAlignment="1" applyProtection="1">
      <alignment horizontal="right"/>
    </xf>
    <xf numFmtId="0" fontId="13" fillId="0" borderId="490" xfId="0" applyFont="1" applyBorder="1" applyAlignment="1" applyProtection="1">
      <alignment horizontal="center"/>
    </xf>
    <xf numFmtId="0" fontId="13" fillId="0" borderId="490" xfId="0" applyFont="1" applyBorder="1" applyProtection="1"/>
    <xf numFmtId="37" fontId="13" fillId="0" borderId="486" xfId="0" applyNumberFormat="1" applyFont="1" applyFill="1" applyBorder="1" applyAlignment="1" applyProtection="1">
      <alignment horizontal="center"/>
    </xf>
    <xf numFmtId="37" fontId="13" fillId="0" borderId="486" xfId="0" applyNumberFormat="1" applyFont="1" applyBorder="1" applyAlignment="1" applyProtection="1">
      <alignment horizontal="center"/>
    </xf>
    <xf numFmtId="37" fontId="13" fillId="0" borderId="535" xfId="0" applyNumberFormat="1" applyFont="1" applyBorder="1" applyAlignment="1" applyProtection="1">
      <alignment horizontal="center"/>
    </xf>
    <xf numFmtId="0" fontId="13" fillId="0" borderId="536" xfId="0" applyFont="1" applyBorder="1" applyAlignment="1" applyProtection="1">
      <alignment horizontal="center"/>
    </xf>
    <xf numFmtId="0" fontId="13" fillId="0" borderId="536" xfId="0" applyFont="1" applyBorder="1" applyAlignment="1" applyProtection="1">
      <alignment horizontal="left" wrapText="1"/>
    </xf>
    <xf numFmtId="37" fontId="13" fillId="0" borderId="534" xfId="0" applyNumberFormat="1" applyFont="1" applyBorder="1" applyProtection="1"/>
    <xf numFmtId="37" fontId="13" fillId="0" borderId="533" xfId="0" applyNumberFormat="1" applyFont="1" applyBorder="1" applyProtection="1"/>
    <xf numFmtId="37" fontId="13" fillId="0" borderId="537" xfId="0" applyNumberFormat="1" applyFont="1" applyBorder="1" applyAlignment="1" applyProtection="1">
      <alignment horizontal="center"/>
    </xf>
    <xf numFmtId="37" fontId="13" fillId="0" borderId="491" xfId="0" applyNumberFormat="1" applyFont="1" applyBorder="1" applyAlignment="1" applyProtection="1">
      <alignment horizontal="center"/>
    </xf>
    <xf numFmtId="0" fontId="13" fillId="0" borderId="490" xfId="0" applyFont="1" applyBorder="1" applyAlignment="1" applyProtection="1">
      <alignment horizontal="left" vertical="top"/>
    </xf>
    <xf numFmtId="37" fontId="13" fillId="0" borderId="368" xfId="0" applyNumberFormat="1" applyFont="1" applyBorder="1" applyAlignment="1" applyProtection="1">
      <alignment horizontal="center"/>
    </xf>
    <xf numFmtId="37" fontId="13" fillId="0" borderId="465" xfId="0" applyNumberFormat="1" applyFont="1" applyBorder="1" applyAlignment="1" applyProtection="1">
      <alignment horizontal="center"/>
    </xf>
    <xf numFmtId="0" fontId="13" fillId="0" borderId="538" xfId="0" applyFont="1" applyBorder="1" applyAlignment="1" applyProtection="1">
      <alignment horizontal="center"/>
    </xf>
    <xf numFmtId="0" fontId="13" fillId="0" borderId="538" xfId="0" applyFont="1" applyBorder="1" applyAlignment="1" applyProtection="1">
      <alignment horizontal="left"/>
    </xf>
    <xf numFmtId="37" fontId="13" fillId="0" borderId="539" xfId="0" applyNumberFormat="1" applyFont="1" applyBorder="1" applyAlignment="1" applyProtection="1">
      <alignment horizontal="center"/>
    </xf>
    <xf numFmtId="0" fontId="13" fillId="0" borderId="536" xfId="0" applyFont="1" applyBorder="1" applyAlignment="1" applyProtection="1"/>
    <xf numFmtId="0" fontId="13" fillId="0" borderId="490" xfId="0" applyFont="1" applyBorder="1" applyAlignment="1" applyProtection="1">
      <alignment horizontal="left"/>
    </xf>
    <xf numFmtId="37" fontId="13" fillId="0" borderId="483" xfId="0" applyNumberFormat="1" applyFont="1" applyFill="1" applyBorder="1" applyProtection="1"/>
    <xf numFmtId="37" fontId="13" fillId="0" borderId="540" xfId="0" applyNumberFormat="1" applyFont="1" applyFill="1" applyBorder="1" applyProtection="1"/>
    <xf numFmtId="0" fontId="13" fillId="0" borderId="478" xfId="0" applyFont="1" applyBorder="1" applyProtection="1"/>
    <xf numFmtId="49" fontId="13" fillId="0" borderId="491" xfId="0" applyNumberFormat="1" applyFont="1" applyBorder="1" applyProtection="1"/>
    <xf numFmtId="0" fontId="13" fillId="0" borderId="491" xfId="0" applyFont="1" applyFill="1" applyBorder="1"/>
    <xf numFmtId="0" fontId="4" fillId="0" borderId="489" xfId="0" applyFont="1" applyBorder="1" applyAlignment="1" applyProtection="1">
      <alignment horizontal="left"/>
    </xf>
    <xf numFmtId="0" fontId="13" fillId="0" borderId="453" xfId="0" applyFont="1" applyBorder="1" applyAlignment="1" applyProtection="1">
      <alignment horizontal="right"/>
    </xf>
    <xf numFmtId="0" fontId="4" fillId="0" borderId="460" xfId="0" applyFont="1" applyBorder="1" applyAlignment="1" applyProtection="1">
      <alignment horizontal="centerContinuous"/>
    </xf>
    <xf numFmtId="0" fontId="13" fillId="0" borderId="459" xfId="0" applyFont="1" applyBorder="1" applyAlignment="1" applyProtection="1">
      <alignment horizontal="center"/>
    </xf>
    <xf numFmtId="0" fontId="13" fillId="0" borderId="383" xfId="0" applyFont="1" applyBorder="1" applyAlignment="1" applyProtection="1">
      <alignment horizontal="center"/>
    </xf>
    <xf numFmtId="0" fontId="13" fillId="0" borderId="464" xfId="0" applyFont="1" applyBorder="1" applyAlignment="1" applyProtection="1">
      <alignment horizontal="centerContinuous" wrapText="1"/>
    </xf>
    <xf numFmtId="0" fontId="13" fillId="0" borderId="486" xfId="0" applyFont="1" applyBorder="1" applyAlignment="1" applyProtection="1">
      <alignment horizontal="center"/>
    </xf>
    <xf numFmtId="0" fontId="13" fillId="0" borderId="486" xfId="0" applyFont="1" applyBorder="1" applyAlignment="1" applyProtection="1">
      <alignment horizontal="centerContinuous"/>
    </xf>
    <xf numFmtId="0" fontId="13" fillId="0" borderId="488" xfId="0" applyFont="1" applyBorder="1" applyAlignment="1" applyProtection="1">
      <alignment horizontal="center"/>
    </xf>
    <xf numFmtId="0" fontId="4" fillId="0" borderId="491" xfId="0" applyFont="1" applyBorder="1" applyProtection="1"/>
    <xf numFmtId="0" fontId="13" fillId="0" borderId="491" xfId="0" applyFont="1" applyBorder="1" applyAlignment="1" applyProtection="1">
      <alignment horizontal="left" vertical="top" wrapText="1"/>
    </xf>
    <xf numFmtId="0" fontId="4" fillId="0" borderId="541" xfId="0" applyFont="1" applyBorder="1" applyAlignment="1" applyProtection="1">
      <alignment horizontal="right"/>
    </xf>
    <xf numFmtId="42" fontId="13" fillId="0" borderId="464" xfId="0" applyNumberFormat="1" applyFont="1" applyBorder="1" applyAlignment="1"/>
    <xf numFmtId="218" fontId="13" fillId="0" borderId="464" xfId="0" applyNumberFormat="1" applyFont="1" applyBorder="1" applyAlignment="1">
      <alignment horizontal="right" vertical="center" wrapText="1"/>
    </xf>
    <xf numFmtId="0" fontId="4" fillId="0" borderId="491" xfId="0" applyFont="1" applyBorder="1" applyAlignment="1" applyProtection="1"/>
    <xf numFmtId="0" fontId="4" fillId="0" borderId="491" xfId="0" applyFont="1" applyBorder="1" applyAlignment="1" applyProtection="1">
      <alignment horizontal="left"/>
    </xf>
    <xf numFmtId="0" fontId="4" fillId="0" borderId="491" xfId="0" applyFont="1" applyBorder="1" applyAlignment="1" applyProtection="1">
      <alignment horizontal="left" vertical="top"/>
    </xf>
    <xf numFmtId="0" fontId="13" fillId="0" borderId="464" xfId="0" applyFont="1" applyBorder="1" applyAlignment="1">
      <alignment horizontal="right" vertical="center" wrapText="1" indent="1"/>
    </xf>
    <xf numFmtId="218" fontId="13" fillId="0" borderId="464" xfId="181" applyNumberFormat="1" applyFont="1" applyBorder="1" applyAlignment="1">
      <alignment horizontal="right" vertical="center" wrapText="1" indent="1"/>
    </xf>
    <xf numFmtId="41" fontId="13" fillId="0" borderId="464" xfId="181" applyNumberFormat="1" applyFont="1" applyBorder="1" applyAlignment="1">
      <alignment horizontal="right" vertical="center" wrapText="1" indent="1"/>
    </xf>
    <xf numFmtId="0" fontId="4" fillId="0" borderId="489" xfId="0" applyFont="1" applyBorder="1" applyAlignment="1" applyProtection="1">
      <alignment horizontal="center"/>
    </xf>
    <xf numFmtId="0" fontId="4" fillId="0" borderId="268" xfId="0" applyFont="1" applyBorder="1" applyProtection="1"/>
    <xf numFmtId="0" fontId="4" fillId="0" borderId="542" xfId="0" applyFont="1" applyBorder="1" applyAlignment="1" applyProtection="1">
      <alignment horizontal="left"/>
    </xf>
    <xf numFmtId="0" fontId="13" fillId="0" borderId="543" xfId="0" applyFont="1" applyBorder="1"/>
    <xf numFmtId="0" fontId="4" fillId="0" borderId="489" xfId="0" applyFont="1" applyBorder="1"/>
    <xf numFmtId="0" fontId="4" fillId="0" borderId="268" xfId="0" applyFont="1" applyBorder="1" applyAlignment="1" applyProtection="1">
      <alignment horizontal="left"/>
    </xf>
    <xf numFmtId="0" fontId="13" fillId="0" borderId="268" xfId="0" applyFont="1" applyBorder="1" applyAlignment="1" applyProtection="1">
      <alignment vertical="top"/>
    </xf>
    <xf numFmtId="0" fontId="4" fillId="0" borderId="543" xfId="0" applyFont="1" applyBorder="1" applyAlignment="1">
      <alignment horizontal="center"/>
    </xf>
    <xf numFmtId="0" fontId="4" fillId="0" borderId="544" xfId="0" applyFont="1" applyBorder="1" applyAlignment="1">
      <alignment horizontal="center"/>
    </xf>
    <xf numFmtId="41" fontId="13" fillId="0" borderId="543" xfId="0" applyNumberFormat="1" applyFont="1" applyBorder="1"/>
    <xf numFmtId="41" fontId="13" fillId="0" borderId="544" xfId="0" applyNumberFormat="1" applyFont="1" applyBorder="1"/>
    <xf numFmtId="0" fontId="13" fillId="0" borderId="464" xfId="0" applyFont="1" applyBorder="1" applyAlignment="1">
      <alignment vertical="center"/>
    </xf>
    <xf numFmtId="218" fontId="13" fillId="0" borderId="464" xfId="0" applyNumberFormat="1" applyFont="1" applyBorder="1" applyAlignment="1">
      <alignment horizontal="right" vertical="center"/>
    </xf>
    <xf numFmtId="41" fontId="13" fillId="0" borderId="464" xfId="0" applyNumberFormat="1" applyFont="1" applyBorder="1" applyAlignment="1">
      <alignment horizontal="right" vertical="center"/>
    </xf>
    <xf numFmtId="41" fontId="13" fillId="0" borderId="543" xfId="0" applyNumberFormat="1" applyFont="1" applyBorder="1" applyAlignment="1">
      <alignment vertical="center"/>
    </xf>
    <xf numFmtId="41" fontId="13" fillId="0" borderId="544" xfId="0" applyNumberFormat="1" applyFont="1" applyBorder="1" applyAlignment="1">
      <alignment horizontal="right" vertical="center"/>
    </xf>
    <xf numFmtId="41" fontId="13" fillId="0" borderId="453" xfId="0" applyNumberFormat="1" applyFont="1" applyBorder="1" applyAlignment="1">
      <alignment vertical="center"/>
    </xf>
    <xf numFmtId="41" fontId="13" fillId="0" borderId="454" xfId="0" applyNumberFormat="1" applyFont="1" applyBorder="1" applyAlignment="1">
      <alignment vertical="center"/>
    </xf>
    <xf numFmtId="0" fontId="13" fillId="0" borderId="268" xfId="0" applyFont="1" applyBorder="1" applyAlignment="1" applyProtection="1"/>
    <xf numFmtId="0" fontId="13" fillId="0" borderId="464" xfId="0" applyFont="1" applyBorder="1" applyAlignment="1" applyProtection="1"/>
    <xf numFmtId="49" fontId="4" fillId="0" borderId="543" xfId="0" applyNumberFormat="1" applyFont="1" applyBorder="1" applyAlignment="1">
      <alignment horizontal="center" vertical="center"/>
    </xf>
    <xf numFmtId="0" fontId="4" fillId="0" borderId="544" xfId="0" applyFont="1" applyBorder="1" applyAlignment="1">
      <alignment horizontal="center" vertical="center"/>
    </xf>
    <xf numFmtId="218" fontId="4" fillId="0" borderId="543" xfId="0" applyNumberFormat="1" applyFont="1" applyBorder="1" applyAlignment="1">
      <alignment horizontal="center" vertical="center"/>
    </xf>
    <xf numFmtId="218" fontId="4" fillId="0" borderId="544" xfId="0" applyNumberFormat="1" applyFont="1" applyBorder="1" applyAlignment="1">
      <alignment horizontal="center" vertical="center"/>
    </xf>
    <xf numFmtId="0" fontId="4" fillId="0" borderId="542" xfId="0" applyFont="1" applyBorder="1" applyAlignment="1" applyProtection="1"/>
    <xf numFmtId="0" fontId="4" fillId="0" borderId="543" xfId="0" applyFont="1" applyBorder="1" applyAlignment="1" applyProtection="1"/>
    <xf numFmtId="0" fontId="4" fillId="0" borderId="544" xfId="0" applyFont="1" applyBorder="1" applyAlignment="1" applyProtection="1"/>
    <xf numFmtId="0" fontId="4" fillId="0" borderId="489" xfId="0" applyFont="1" applyBorder="1" applyAlignment="1">
      <alignment horizontal="left"/>
    </xf>
    <xf numFmtId="0" fontId="4" fillId="0" borderId="464" xfId="0" applyFont="1" applyBorder="1" applyAlignment="1">
      <alignment wrapText="1"/>
    </xf>
    <xf numFmtId="9" fontId="13" fillId="0" borderId="464" xfId="411" applyFont="1" applyBorder="1"/>
    <xf numFmtId="0" fontId="13" fillId="0" borderId="453" xfId="0" applyFont="1" applyBorder="1" applyAlignment="1">
      <alignment horizontal="center"/>
    </xf>
    <xf numFmtId="0" fontId="166" fillId="0" borderId="453" xfId="0" applyFont="1" applyBorder="1" applyAlignment="1">
      <alignment horizontal="center"/>
    </xf>
    <xf numFmtId="0" fontId="166" fillId="0" borderId="454" xfId="0" applyFont="1" applyBorder="1" applyAlignment="1">
      <alignment horizontal="center"/>
    </xf>
    <xf numFmtId="42" fontId="13" fillId="0" borderId="464" xfId="0" applyNumberFormat="1" applyFont="1" applyBorder="1"/>
    <xf numFmtId="0" fontId="13" fillId="0" borderId="268" xfId="0" applyFont="1" applyBorder="1" applyAlignment="1">
      <alignment horizontal="left" indent="1"/>
    </xf>
    <xf numFmtId="0" fontId="166" fillId="0" borderId="464" xfId="0" applyFont="1" applyBorder="1" applyAlignment="1">
      <alignment horizontal="center"/>
    </xf>
    <xf numFmtId="0" fontId="13" fillId="0" borderId="544" xfId="0" applyFont="1" applyBorder="1" applyProtection="1"/>
    <xf numFmtId="41" fontId="13" fillId="0" borderId="464" xfId="0" applyNumberFormat="1" applyFont="1" applyBorder="1" applyAlignment="1">
      <alignment vertical="center"/>
    </xf>
    <xf numFmtId="0" fontId="13" fillId="0" borderId="268" xfId="0" applyFont="1" applyBorder="1" applyAlignment="1">
      <alignment vertical="top" wrapText="1"/>
    </xf>
    <xf numFmtId="0" fontId="4" fillId="0" borderId="268" xfId="0" applyFont="1" applyBorder="1" applyAlignment="1">
      <alignment vertical="top"/>
    </xf>
    <xf numFmtId="0" fontId="13" fillId="0" borderId="268" xfId="0" applyFont="1" applyBorder="1" applyAlignment="1" applyProtection="1">
      <alignment horizontal="left" wrapText="1"/>
    </xf>
    <xf numFmtId="0" fontId="13" fillId="0" borderId="464" xfId="0" applyFont="1" applyBorder="1" applyAlignment="1" applyProtection="1">
      <alignment horizontal="left" wrapText="1"/>
    </xf>
    <xf numFmtId="0" fontId="4" fillId="0" borderId="268" xfId="0" applyFont="1" applyBorder="1" applyAlignment="1">
      <alignment vertical="center"/>
    </xf>
    <xf numFmtId="0" fontId="4" fillId="0" borderId="268" xfId="0" applyFont="1" applyBorder="1" applyAlignment="1" applyProtection="1">
      <alignment vertical="top"/>
    </xf>
    <xf numFmtId="216" fontId="4" fillId="0" borderId="489" xfId="58341" applyNumberFormat="1" applyFont="1" applyBorder="1"/>
    <xf numFmtId="0" fontId="4" fillId="0" borderId="470" xfId="0" quotePrefix="1" applyFont="1" applyBorder="1" applyAlignment="1" applyProtection="1">
      <alignment horizontal="left" indent="5"/>
    </xf>
    <xf numFmtId="0" fontId="4" fillId="0" borderId="452" xfId="0" applyFont="1" applyBorder="1" applyAlignment="1" applyProtection="1">
      <alignment horizontal="centerContinuous"/>
    </xf>
    <xf numFmtId="0" fontId="0" fillId="0" borderId="453" xfId="0" applyBorder="1" applyAlignment="1" applyProtection="1">
      <alignment horizontal="centerContinuous"/>
    </xf>
    <xf numFmtId="0" fontId="7" fillId="0" borderId="464" xfId="0" applyFont="1" applyBorder="1" applyAlignment="1" applyProtection="1">
      <alignment horizontal="centerContinuous"/>
    </xf>
    <xf numFmtId="0" fontId="0" fillId="0" borderId="268" xfId="0" applyFont="1" applyBorder="1" applyAlignment="1" applyProtection="1">
      <alignment horizontal="centerContinuous"/>
    </xf>
    <xf numFmtId="0" fontId="10" fillId="0" borderId="464" xfId="0" applyFont="1" applyBorder="1" applyProtection="1"/>
    <xf numFmtId="0" fontId="10" fillId="0" borderId="268" xfId="0" applyFont="1" applyBorder="1" applyAlignment="1" applyProtection="1">
      <alignment horizontal="left"/>
    </xf>
    <xf numFmtId="0" fontId="10" fillId="0" borderId="545" xfId="0" applyFont="1" applyBorder="1" applyAlignment="1" applyProtection="1">
      <alignment horizontal="center"/>
    </xf>
    <xf numFmtId="0" fontId="10" fillId="0" borderId="546" xfId="0" applyFont="1" applyBorder="1" applyAlignment="1" applyProtection="1">
      <alignment horizontal="center"/>
    </xf>
    <xf numFmtId="0" fontId="10" fillId="0" borderId="546" xfId="0" applyFont="1" applyBorder="1" applyProtection="1"/>
    <xf numFmtId="0" fontId="10" fillId="0" borderId="547" xfId="0" applyFont="1" applyBorder="1" applyProtection="1"/>
    <xf numFmtId="0" fontId="10" fillId="0" borderId="471" xfId="0" applyFont="1" applyBorder="1" applyAlignment="1" applyProtection="1">
      <alignment horizontal="center"/>
    </xf>
    <xf numFmtId="0" fontId="10" fillId="0" borderId="459" xfId="0" applyFont="1" applyBorder="1" applyAlignment="1" applyProtection="1">
      <alignment horizontal="center"/>
    </xf>
    <xf numFmtId="0" fontId="10" fillId="0" borderId="488" xfId="0" applyFont="1" applyBorder="1" applyAlignment="1" applyProtection="1">
      <alignment horizontal="center"/>
    </xf>
    <xf numFmtId="0" fontId="10" fillId="0" borderId="461" xfId="0" applyFont="1" applyBorder="1" applyAlignment="1" applyProtection="1">
      <alignment horizontal="center"/>
    </xf>
    <xf numFmtId="0" fontId="10" fillId="0" borderId="479" xfId="0" applyFont="1" applyBorder="1" applyAlignment="1" applyProtection="1">
      <alignment horizontal="center"/>
    </xf>
    <xf numFmtId="0" fontId="10" fillId="0" borderId="366" xfId="0" applyFont="1" applyBorder="1" applyAlignment="1" applyProtection="1">
      <alignment horizontal="center"/>
    </xf>
    <xf numFmtId="0" fontId="10" fillId="0" borderId="383" xfId="0" applyFont="1" applyBorder="1" applyAlignment="1" applyProtection="1">
      <alignment horizontal="center"/>
    </xf>
    <xf numFmtId="0" fontId="10" fillId="0" borderId="490" xfId="0" applyFont="1" applyBorder="1" applyProtection="1"/>
    <xf numFmtId="0" fontId="10" fillId="0" borderId="462" xfId="0" applyFont="1" applyBorder="1" applyAlignment="1" applyProtection="1">
      <alignment horizontal="center"/>
    </xf>
    <xf numFmtId="0" fontId="10" fillId="0" borderId="368" xfId="0" applyFont="1" applyBorder="1" applyAlignment="1" applyProtection="1">
      <alignment horizontal="center"/>
    </xf>
    <xf numFmtId="0" fontId="10" fillId="0" borderId="548" xfId="0" applyFont="1" applyBorder="1" applyAlignment="1" applyProtection="1">
      <alignment horizontal="center"/>
    </xf>
    <xf numFmtId="0" fontId="10" fillId="0" borderId="549" xfId="0" applyFont="1" applyBorder="1" applyAlignment="1" applyProtection="1">
      <alignment horizontal="center"/>
    </xf>
    <xf numFmtId="0" fontId="10" fillId="0" borderId="550" xfId="0" applyFont="1" applyBorder="1" applyAlignment="1" applyProtection="1">
      <alignment horizontal="center"/>
    </xf>
    <xf numFmtId="0" fontId="10" fillId="0" borderId="551" xfId="0" applyFont="1" applyBorder="1" applyAlignment="1" applyProtection="1">
      <alignment horizontal="center"/>
    </xf>
    <xf numFmtId="0" fontId="10" fillId="0" borderId="552" xfId="0" applyFont="1" applyBorder="1" applyAlignment="1" applyProtection="1">
      <alignment horizontal="center"/>
    </xf>
    <xf numFmtId="37" fontId="13" fillId="0" borderId="545" xfId="0" applyNumberFormat="1" applyFont="1" applyBorder="1" applyAlignment="1" applyProtection="1">
      <alignment horizontal="center"/>
    </xf>
    <xf numFmtId="0" fontId="10" fillId="0" borderId="494" xfId="0" applyFont="1" applyBorder="1" applyAlignment="1" applyProtection="1">
      <alignment horizontal="center"/>
    </xf>
    <xf numFmtId="0" fontId="10" fillId="0" borderId="553" xfId="0" applyFont="1" applyBorder="1" applyAlignment="1" applyProtection="1">
      <alignment horizontal="left"/>
    </xf>
    <xf numFmtId="167" fontId="10" fillId="0" borderId="554" xfId="1" applyNumberFormat="1" applyFont="1" applyBorder="1" applyAlignment="1">
      <alignment horizontal="center"/>
    </xf>
    <xf numFmtId="167" fontId="10" fillId="0" borderId="541" xfId="1" applyNumberFormat="1" applyFont="1" applyBorder="1" applyAlignment="1">
      <alignment horizontal="center"/>
    </xf>
    <xf numFmtId="0" fontId="10" fillId="0" borderId="537" xfId="0" applyFont="1" applyBorder="1" applyAlignment="1" applyProtection="1">
      <alignment horizontal="center"/>
    </xf>
    <xf numFmtId="37" fontId="13" fillId="0" borderId="383" xfId="0" applyNumberFormat="1" applyFont="1" applyBorder="1" applyAlignment="1" applyProtection="1">
      <alignment horizontal="center"/>
    </xf>
    <xf numFmtId="167" fontId="10" fillId="0" borderId="464" xfId="1" applyNumberFormat="1" applyFont="1" applyBorder="1"/>
    <xf numFmtId="0" fontId="10" fillId="0" borderId="451" xfId="0" applyFont="1" applyBorder="1" applyAlignment="1" applyProtection="1">
      <alignment horizontal="center"/>
    </xf>
    <xf numFmtId="37" fontId="13" fillId="0" borderId="549" xfId="0" applyNumberFormat="1" applyFont="1" applyBorder="1" applyAlignment="1" applyProtection="1">
      <alignment horizontal="center"/>
    </xf>
    <xf numFmtId="37" fontId="13" fillId="0" borderId="546" xfId="0" applyNumberFormat="1" applyFont="1" applyBorder="1" applyAlignment="1" applyProtection="1">
      <alignment wrapText="1"/>
    </xf>
    <xf numFmtId="167" fontId="9" fillId="0" borderId="555" xfId="1" applyNumberFormat="1" applyFont="1" applyBorder="1"/>
    <xf numFmtId="167" fontId="10" fillId="0" borderId="547" xfId="1" applyNumberFormat="1" applyFont="1" applyBorder="1"/>
    <xf numFmtId="37" fontId="13" fillId="0" borderId="455" xfId="0" applyNumberFormat="1" applyFont="1" applyBorder="1" applyAlignment="1" applyProtection="1">
      <alignment horizontal="center"/>
    </xf>
    <xf numFmtId="37" fontId="13" fillId="0" borderId="546" xfId="0" applyNumberFormat="1" applyFont="1" applyBorder="1" applyProtection="1"/>
    <xf numFmtId="167" fontId="10" fillId="0" borderId="555" xfId="1" applyNumberFormat="1" applyFont="1" applyBorder="1"/>
    <xf numFmtId="37" fontId="13" fillId="0" borderId="552" xfId="0" applyNumberFormat="1" applyFont="1" applyBorder="1" applyAlignment="1" applyProtection="1">
      <alignment horizontal="center"/>
    </xf>
    <xf numFmtId="37" fontId="13" fillId="0" borderId="425" xfId="0" applyNumberFormat="1" applyFont="1" applyBorder="1" applyAlignment="1" applyProtection="1">
      <alignment horizontal="center"/>
    </xf>
    <xf numFmtId="37" fontId="13" fillId="0" borderId="540" xfId="0" applyNumberFormat="1" applyFont="1" applyBorder="1" applyAlignment="1" applyProtection="1">
      <alignment horizontal="center"/>
    </xf>
    <xf numFmtId="167" fontId="9" fillId="0" borderId="556" xfId="1" applyNumberFormat="1" applyFont="1" applyBorder="1"/>
    <xf numFmtId="167" fontId="10" fillId="0" borderId="557" xfId="1" applyNumberFormat="1" applyFont="1" applyBorder="1"/>
    <xf numFmtId="37" fontId="13" fillId="0" borderId="463" xfId="0" applyNumberFormat="1" applyFont="1" applyBorder="1" applyAlignment="1" applyProtection="1">
      <alignment horizontal="center"/>
    </xf>
    <xf numFmtId="37" fontId="13" fillId="0" borderId="493" xfId="0" applyNumberFormat="1" applyFont="1" applyBorder="1" applyProtection="1"/>
    <xf numFmtId="37" fontId="13" fillId="0" borderId="545" xfId="0" applyNumberFormat="1" applyFont="1" applyBorder="1" applyAlignment="1" applyProtection="1">
      <alignment horizontal="center" vertical="center"/>
    </xf>
    <xf numFmtId="37" fontId="13" fillId="0" borderId="549" xfId="0" applyNumberFormat="1" applyFont="1" applyBorder="1" applyAlignment="1" applyProtection="1">
      <alignment horizontal="center" vertical="center"/>
    </xf>
    <xf numFmtId="167" fontId="10" fillId="0" borderId="555" xfId="1" applyNumberFormat="1" applyFont="1" applyBorder="1" applyAlignment="1">
      <alignment vertical="center"/>
    </xf>
    <xf numFmtId="167" fontId="10" fillId="0" borderId="547" xfId="1" applyNumberFormat="1" applyFont="1" applyBorder="1" applyAlignment="1">
      <alignment vertical="center"/>
    </xf>
    <xf numFmtId="37" fontId="13" fillId="0" borderId="552" xfId="0" applyNumberFormat="1" applyFont="1" applyBorder="1" applyAlignment="1" applyProtection="1">
      <alignment horizontal="center" vertical="center"/>
    </xf>
    <xf numFmtId="37" fontId="13" fillId="0" borderId="493" xfId="0" applyNumberFormat="1" applyFont="1" applyFill="1" applyBorder="1" applyProtection="1"/>
    <xf numFmtId="37" fontId="13" fillId="0" borderId="558" xfId="0" applyNumberFormat="1" applyFont="1" applyBorder="1" applyAlignment="1" applyProtection="1">
      <alignment horizontal="center"/>
    </xf>
    <xf numFmtId="37" fontId="13" fillId="0" borderId="559" xfId="0" applyNumberFormat="1" applyFont="1" applyFill="1" applyBorder="1" applyProtection="1"/>
    <xf numFmtId="167" fontId="10" fillId="0" borderId="554" xfId="1" applyNumberFormat="1" applyFont="1" applyBorder="1"/>
    <xf numFmtId="37" fontId="13" fillId="0" borderId="546" xfId="0" applyNumberFormat="1" applyFont="1" applyFill="1" applyBorder="1" applyAlignment="1" applyProtection="1">
      <alignment wrapText="1"/>
    </xf>
    <xf numFmtId="167" fontId="10" fillId="0" borderId="560" xfId="1" applyNumberFormat="1" applyFont="1" applyBorder="1"/>
    <xf numFmtId="0" fontId="4" fillId="0" borderId="464" xfId="0" applyFont="1" applyBorder="1" applyAlignment="1" applyProtection="1">
      <alignment horizontal="right"/>
    </xf>
    <xf numFmtId="0" fontId="4" fillId="0" borderId="491" xfId="0" applyFont="1" applyBorder="1"/>
    <xf numFmtId="0" fontId="13" fillId="0" borderId="553" xfId="0" applyFont="1" applyBorder="1"/>
    <xf numFmtId="0" fontId="13" fillId="0" borderId="544" xfId="0" applyFont="1" applyBorder="1"/>
    <xf numFmtId="0" fontId="0" fillId="0" borderId="456" xfId="0" applyBorder="1"/>
    <xf numFmtId="0" fontId="0" fillId="0" borderId="553" xfId="0" applyBorder="1"/>
    <xf numFmtId="0" fontId="0" fillId="0" borderId="544" xfId="0" applyBorder="1"/>
    <xf numFmtId="0" fontId="4" fillId="0" borderId="452" xfId="0" applyFont="1" applyBorder="1" applyAlignment="1">
      <alignment horizontal="left"/>
    </xf>
    <xf numFmtId="0" fontId="4" fillId="0" borderId="453" xfId="0" applyFont="1" applyBorder="1" applyAlignment="1">
      <alignment horizontal="left"/>
    </xf>
    <xf numFmtId="0" fontId="4" fillId="0" borderId="453" xfId="0" applyFont="1" applyBorder="1" applyAlignment="1">
      <alignment horizontal="left" vertical="top"/>
    </xf>
    <xf numFmtId="0" fontId="13" fillId="0" borderId="460" xfId="0" applyFont="1" applyBorder="1" applyAlignment="1">
      <alignment horizontal="centerContinuous"/>
    </xf>
    <xf numFmtId="0" fontId="13" fillId="0" borderId="467" xfId="0" applyFont="1" applyBorder="1" applyAlignment="1">
      <alignment horizontal="centerContinuous"/>
    </xf>
    <xf numFmtId="0" fontId="13" fillId="0" borderId="491" xfId="0" applyFont="1" applyBorder="1" applyAlignment="1">
      <alignment horizontal="centerContinuous"/>
    </xf>
    <xf numFmtId="0" fontId="13" fillId="0" borderId="464" xfId="0" applyFont="1" applyBorder="1" applyAlignment="1">
      <alignment horizontal="centerContinuous"/>
    </xf>
    <xf numFmtId="0" fontId="10" fillId="0" borderId="491" xfId="0" applyFont="1" applyBorder="1"/>
    <xf numFmtId="0" fontId="10" fillId="0" borderId="545" xfId="0" applyFont="1" applyBorder="1"/>
    <xf numFmtId="0" fontId="10" fillId="0" borderId="546" xfId="0" applyFont="1" applyBorder="1"/>
    <xf numFmtId="0" fontId="10" fillId="0" borderId="547" xfId="0" applyFont="1" applyBorder="1"/>
    <xf numFmtId="0" fontId="10" fillId="0" borderId="366" xfId="0" applyFont="1" applyBorder="1" applyAlignment="1">
      <alignment horizontal="center"/>
    </xf>
    <xf numFmtId="0" fontId="10" fillId="0" borderId="383" xfId="0" applyFont="1" applyBorder="1" applyAlignment="1">
      <alignment horizontal="center"/>
    </xf>
    <xf numFmtId="0" fontId="10" fillId="0" borderId="490" xfId="0" applyFont="1" applyBorder="1"/>
    <xf numFmtId="0" fontId="10" fillId="0" borderId="368" xfId="0" applyFont="1" applyBorder="1" applyAlignment="1">
      <alignment horizontal="center"/>
    </xf>
    <xf numFmtId="0" fontId="10" fillId="0" borderId="366" xfId="0" applyFont="1" applyBorder="1"/>
    <xf numFmtId="0" fontId="10" fillId="0" borderId="383" xfId="0" applyFont="1" applyBorder="1"/>
    <xf numFmtId="0" fontId="10" fillId="0" borderId="462" xfId="0" applyFont="1" applyBorder="1"/>
    <xf numFmtId="0" fontId="10" fillId="0" borderId="548" xfId="0" applyFont="1" applyBorder="1"/>
    <xf numFmtId="0" fontId="10" fillId="0" borderId="549" xfId="0" applyFont="1" applyBorder="1"/>
    <xf numFmtId="0" fontId="10" fillId="0" borderId="546" xfId="0" applyFont="1" applyBorder="1" applyAlignment="1">
      <alignment horizontal="centerContinuous"/>
    </xf>
    <xf numFmtId="0" fontId="13" fillId="0" borderId="546" xfId="0" applyFont="1" applyBorder="1" applyAlignment="1">
      <alignment horizontal="centerContinuous"/>
    </xf>
    <xf numFmtId="0" fontId="10" fillId="0" borderId="549" xfId="0" applyFont="1" applyBorder="1" applyAlignment="1">
      <alignment horizontal="center"/>
    </xf>
    <xf numFmtId="0" fontId="10" fillId="0" borderId="552" xfId="0" applyFont="1" applyBorder="1" applyAlignment="1">
      <alignment horizontal="center"/>
    </xf>
    <xf numFmtId="0" fontId="13" fillId="0" borderId="548" xfId="0" applyFont="1" applyBorder="1" applyAlignment="1">
      <alignment horizontal="center"/>
    </xf>
    <xf numFmtId="0" fontId="13" fillId="0" borderId="549" xfId="0" applyFont="1" applyBorder="1"/>
    <xf numFmtId="0" fontId="13" fillId="0" borderId="550" xfId="0" applyFont="1" applyBorder="1"/>
    <xf numFmtId="0" fontId="13" fillId="0" borderId="546" xfId="0" applyFont="1" applyBorder="1"/>
    <xf numFmtId="0" fontId="13" fillId="0" borderId="552" xfId="0" applyFont="1" applyBorder="1" applyAlignment="1">
      <alignment horizontal="center"/>
    </xf>
    <xf numFmtId="0" fontId="13" fillId="0" borderId="551" xfId="0" applyFont="1" applyBorder="1"/>
    <xf numFmtId="37" fontId="10" fillId="0" borderId="561" xfId="2" applyNumberFormat="1" applyFont="1" applyBorder="1"/>
    <xf numFmtId="0" fontId="13" fillId="0" borderId="366" xfId="0" applyFont="1" applyBorder="1" applyAlignment="1">
      <alignment horizontal="center"/>
    </xf>
    <xf numFmtId="167" fontId="10" fillId="0" borderId="562" xfId="1" applyNumberFormat="1" applyFont="1" applyBorder="1"/>
    <xf numFmtId="0" fontId="10" fillId="0" borderId="462" xfId="2" applyFont="1" applyBorder="1"/>
    <xf numFmtId="43" fontId="10" fillId="0" borderId="462" xfId="1" applyFont="1" applyBorder="1"/>
    <xf numFmtId="0" fontId="10" fillId="0" borderId="462" xfId="2" applyFont="1" applyBorder="1" applyAlignment="1">
      <alignment horizontal="center"/>
    </xf>
    <xf numFmtId="0" fontId="10" fillId="0" borderId="548" xfId="0" applyFont="1" applyBorder="1" applyAlignment="1">
      <alignment horizontal="center"/>
    </xf>
    <xf numFmtId="0" fontId="10" fillId="0" borderId="551" xfId="0" applyFont="1" applyBorder="1"/>
    <xf numFmtId="0" fontId="10" fillId="0" borderId="462" xfId="0" applyFont="1" applyBorder="1" applyAlignment="1">
      <alignment horizontal="centerContinuous"/>
    </xf>
    <xf numFmtId="0" fontId="10" fillId="0" borderId="551" xfId="2" applyFont="1" applyBorder="1"/>
    <xf numFmtId="0" fontId="10" fillId="0" borderId="478" xfId="0" applyFont="1" applyBorder="1" applyAlignment="1">
      <alignment horizontal="center"/>
    </xf>
    <xf numFmtId="0" fontId="13" fillId="0" borderId="460" xfId="0" applyFont="1" applyBorder="1"/>
    <xf numFmtId="0" fontId="10" fillId="0" borderId="460" xfId="0" applyFont="1" applyBorder="1"/>
    <xf numFmtId="0" fontId="10" fillId="0" borderId="467" xfId="0" applyFont="1" applyBorder="1"/>
    <xf numFmtId="0" fontId="10" fillId="0" borderId="491" xfId="0" applyFont="1" applyBorder="1" applyAlignment="1">
      <alignment horizontal="center"/>
    </xf>
    <xf numFmtId="0" fontId="10" fillId="0" borderId="545" xfId="0" applyFont="1" applyBorder="1" applyAlignment="1">
      <alignment horizontal="center"/>
    </xf>
    <xf numFmtId="0" fontId="7" fillId="0" borderId="553" xfId="0" applyFont="1" applyBorder="1"/>
    <xf numFmtId="0" fontId="9" fillId="0" borderId="491" xfId="0" applyFont="1" applyBorder="1" applyAlignment="1">
      <alignment horizontal="centerContinuous"/>
    </xf>
    <xf numFmtId="0" fontId="9" fillId="0" borderId="491" xfId="0" applyFont="1" applyBorder="1" applyAlignment="1">
      <alignment horizontal="center"/>
    </xf>
    <xf numFmtId="0" fontId="10" fillId="0" borderId="491" xfId="0" applyFont="1" applyBorder="1" applyAlignment="1">
      <alignment horizontal="left"/>
    </xf>
    <xf numFmtId="0" fontId="9" fillId="0" borderId="545" xfId="0" applyFont="1" applyBorder="1" applyAlignment="1">
      <alignment horizontal="center"/>
    </xf>
    <xf numFmtId="0" fontId="9" fillId="0" borderId="546" xfId="0" applyFont="1" applyBorder="1"/>
    <xf numFmtId="0" fontId="9" fillId="0" borderId="546" xfId="0" applyFont="1" applyFill="1" applyBorder="1"/>
    <xf numFmtId="0" fontId="9" fillId="0" borderId="547" xfId="0" applyFont="1" applyBorder="1"/>
    <xf numFmtId="0" fontId="10" fillId="0" borderId="549" xfId="0" applyFont="1" applyFill="1" applyBorder="1" applyAlignment="1">
      <alignment horizontal="center"/>
    </xf>
    <xf numFmtId="0" fontId="10" fillId="0" borderId="490" xfId="0" applyFont="1" applyFill="1" applyBorder="1" applyAlignment="1">
      <alignment horizontal="center"/>
    </xf>
    <xf numFmtId="37" fontId="10" fillId="0" borderId="563" xfId="0" applyNumberFormat="1" applyFont="1" applyBorder="1"/>
    <xf numFmtId="0" fontId="10" fillId="0" borderId="564" xfId="0" applyFont="1" applyFill="1" applyBorder="1"/>
    <xf numFmtId="0" fontId="10" fillId="0" borderId="550" xfId="0" applyFont="1" applyBorder="1"/>
    <xf numFmtId="0" fontId="10" fillId="0" borderId="383" xfId="0" applyFont="1" applyFill="1" applyBorder="1" applyAlignment="1">
      <alignment horizontal="center"/>
    </xf>
    <xf numFmtId="0" fontId="10" fillId="0" borderId="491" xfId="0" applyFont="1" applyBorder="1" applyAlignment="1">
      <alignment horizontal="centerContinuous"/>
    </xf>
    <xf numFmtId="0" fontId="10" fillId="0" borderId="545" xfId="0" applyFont="1" applyBorder="1" applyAlignment="1">
      <alignment horizontal="centerContinuous"/>
    </xf>
    <xf numFmtId="0" fontId="10" fillId="0" borderId="546" xfId="0" applyFont="1" applyFill="1" applyBorder="1" applyAlignment="1">
      <alignment horizontal="centerContinuous"/>
    </xf>
    <xf numFmtId="0" fontId="10" fillId="0" borderId="547" xfId="0" applyFont="1" applyBorder="1" applyAlignment="1">
      <alignment horizontal="centerContinuous"/>
    </xf>
    <xf numFmtId="0" fontId="4" fillId="0" borderId="452" xfId="0" applyFont="1" applyBorder="1" applyAlignment="1">
      <alignment horizontal="center"/>
    </xf>
    <xf numFmtId="0" fontId="4" fillId="0" borderId="453" xfId="0" applyFont="1" applyFill="1" applyBorder="1"/>
    <xf numFmtId="0" fontId="4" fillId="0" borderId="453" xfId="0" applyFont="1" applyBorder="1" applyAlignment="1">
      <alignment horizontal="right"/>
    </xf>
    <xf numFmtId="0" fontId="10" fillId="0" borderId="546" xfId="0" applyFont="1" applyFill="1" applyBorder="1"/>
    <xf numFmtId="0" fontId="10" fillId="0" borderId="463" xfId="0" applyFont="1" applyBorder="1"/>
    <xf numFmtId="0" fontId="10" fillId="0" borderId="565" xfId="0" applyFont="1" applyBorder="1" applyAlignment="1">
      <alignment horizontal="center"/>
    </xf>
    <xf numFmtId="0" fontId="10" fillId="0" borderId="566" xfId="0" applyFont="1" applyBorder="1" applyAlignment="1">
      <alignment horizontal="center"/>
    </xf>
    <xf numFmtId="0" fontId="10" fillId="0" borderId="567" xfId="0" applyFont="1" applyBorder="1" applyAlignment="1">
      <alignment horizontal="center"/>
    </xf>
    <xf numFmtId="0" fontId="10" fillId="0" borderId="568" xfId="0" applyFont="1" applyBorder="1" applyAlignment="1">
      <alignment horizontal="center"/>
    </xf>
    <xf numFmtId="0" fontId="13" fillId="0" borderId="383" xfId="0" applyFont="1" applyBorder="1"/>
    <xf numFmtId="0" fontId="10" fillId="0" borderId="357" xfId="0" applyFont="1" applyBorder="1"/>
    <xf numFmtId="37" fontId="10" fillId="0" borderId="564" xfId="0" applyNumberFormat="1" applyFont="1" applyFill="1" applyBorder="1"/>
    <xf numFmtId="37" fontId="10" fillId="0" borderId="550" xfId="0" applyNumberFormat="1" applyFont="1" applyBorder="1"/>
    <xf numFmtId="0" fontId="10" fillId="0" borderId="569" xfId="0" applyFont="1" applyBorder="1" applyAlignment="1">
      <alignment horizontal="center"/>
    </xf>
    <xf numFmtId="0" fontId="10" fillId="0" borderId="460" xfId="0" applyFont="1" applyFill="1" applyBorder="1"/>
    <xf numFmtId="0" fontId="10" fillId="0" borderId="546" xfId="0" applyFont="1" applyBorder="1" applyAlignment="1">
      <alignment horizontal="center"/>
    </xf>
    <xf numFmtId="0" fontId="11" fillId="0" borderId="456" xfId="0" applyFont="1" applyBorder="1" applyAlignment="1">
      <alignment horizontal="center"/>
    </xf>
    <xf numFmtId="0" fontId="11" fillId="0" borderId="553" xfId="0" applyFont="1" applyBorder="1" applyAlignment="1">
      <alignment horizontal="center"/>
    </xf>
    <xf numFmtId="0" fontId="11" fillId="0" borderId="553" xfId="0" applyFont="1" applyFill="1" applyBorder="1"/>
    <xf numFmtId="0" fontId="24" fillId="0" borderId="544" xfId="0" applyFont="1" applyBorder="1" applyAlignment="1">
      <alignment horizontal="right"/>
    </xf>
    <xf numFmtId="216" fontId="24" fillId="0" borderId="570" xfId="58341" applyNumberFormat="1" applyFont="1" applyBorder="1"/>
    <xf numFmtId="0" fontId="8" fillId="0" borderId="433" xfId="0" applyFont="1" applyBorder="1" applyAlignment="1">
      <alignment horizontal="center"/>
    </xf>
    <xf numFmtId="0" fontId="13" fillId="0" borderId="433" xfId="0" applyFont="1" applyBorder="1" applyAlignment="1">
      <alignment horizontal="center"/>
    </xf>
    <xf numFmtId="0" fontId="13" fillId="0" borderId="433" xfId="0" applyFont="1" applyBorder="1" applyAlignment="1">
      <alignment horizontal="left"/>
    </xf>
    <xf numFmtId="37" fontId="24" fillId="0" borderId="571" xfId="0" applyNumberFormat="1" applyFont="1" applyBorder="1" applyAlignment="1" applyProtection="1">
      <alignment horizontal="center"/>
    </xf>
    <xf numFmtId="0" fontId="14" fillId="0" borderId="478" xfId="0" applyFont="1" applyBorder="1" applyAlignment="1">
      <alignment horizontal="centerContinuous"/>
    </xf>
    <xf numFmtId="0" fontId="12" fillId="0" borderId="467" xfId="0" applyFont="1" applyBorder="1" applyAlignment="1">
      <alignment horizontal="centerContinuous"/>
    </xf>
    <xf numFmtId="0" fontId="14" fillId="0" borderId="491" xfId="0" applyFont="1" applyBorder="1" applyAlignment="1">
      <alignment horizontal="centerContinuous"/>
    </xf>
    <xf numFmtId="0" fontId="12" fillId="0" borderId="464" xfId="0" applyFont="1" applyBorder="1" applyAlignment="1">
      <alignment horizontal="centerContinuous"/>
    </xf>
    <xf numFmtId="0" fontId="11" fillId="0" borderId="491" xfId="0" applyFont="1" applyBorder="1" applyAlignment="1">
      <alignment horizontal="center"/>
    </xf>
    <xf numFmtId="0" fontId="12" fillId="0" borderId="464" xfId="0" applyFont="1" applyBorder="1"/>
    <xf numFmtId="0" fontId="10" fillId="0" borderId="491" xfId="0" applyFont="1" applyBorder="1" applyAlignment="1">
      <alignment horizontal="right"/>
    </xf>
    <xf numFmtId="0" fontId="10" fillId="0" borderId="461" xfId="0" applyFont="1" applyBorder="1" applyAlignment="1">
      <alignment horizontal="center"/>
    </xf>
    <xf numFmtId="0" fontId="10" fillId="0" borderId="572" xfId="0" applyFont="1" applyBorder="1" applyAlignment="1">
      <alignment horizontal="center"/>
    </xf>
    <xf numFmtId="0" fontId="10" fillId="0" borderId="551" xfId="0" applyFont="1" applyBorder="1" applyAlignment="1">
      <alignment horizontal="center"/>
    </xf>
    <xf numFmtId="0" fontId="10" fillId="0" borderId="573" xfId="0" applyFont="1" applyBorder="1" applyAlignment="1">
      <alignment horizontal="center"/>
    </xf>
    <xf numFmtId="0" fontId="10" fillId="0" borderId="462" xfId="0" applyFont="1" applyBorder="1" applyAlignment="1">
      <alignment horizontal="center"/>
    </xf>
    <xf numFmtId="0" fontId="10" fillId="0" borderId="442" xfId="0" applyFont="1" applyBorder="1"/>
    <xf numFmtId="37" fontId="10" fillId="0" borderId="564" xfId="0" applyNumberFormat="1" applyFont="1" applyBorder="1"/>
    <xf numFmtId="0" fontId="10" fillId="0" borderId="439" xfId="0" applyFont="1" applyBorder="1" applyAlignment="1">
      <alignment horizontal="center"/>
    </xf>
    <xf numFmtId="0" fontId="10" fillId="0" borderId="551" xfId="0" applyFont="1" applyFill="1" applyBorder="1"/>
    <xf numFmtId="0" fontId="10" fillId="0" borderId="574" xfId="0" applyFont="1" applyBorder="1" applyAlignment="1">
      <alignment horizontal="center"/>
    </xf>
    <xf numFmtId="0" fontId="10" fillId="0" borderId="540" xfId="0" applyFont="1" applyBorder="1"/>
    <xf numFmtId="0" fontId="10" fillId="0" borderId="575" xfId="0" applyFont="1" applyBorder="1"/>
    <xf numFmtId="37" fontId="10" fillId="0" borderId="483" xfId="0" applyNumberFormat="1" applyFont="1" applyBorder="1"/>
    <xf numFmtId="0" fontId="10" fillId="0" borderId="268" xfId="0" applyFont="1" applyBorder="1" applyAlignment="1">
      <alignment horizontal="center"/>
    </xf>
    <xf numFmtId="0" fontId="10" fillId="0" borderId="268" xfId="0" applyFont="1" applyBorder="1" applyAlignment="1">
      <alignment horizontal="left"/>
    </xf>
    <xf numFmtId="0" fontId="10" fillId="0" borderId="576" xfId="0" applyFont="1" applyBorder="1" applyAlignment="1">
      <alignment horizontal="center"/>
    </xf>
    <xf numFmtId="0" fontId="10" fillId="0" borderId="577" xfId="0" applyFont="1" applyBorder="1"/>
    <xf numFmtId="0" fontId="24" fillId="0" borderId="578" xfId="0" applyFont="1" applyBorder="1" applyAlignment="1">
      <alignment horizontal="left"/>
    </xf>
    <xf numFmtId="0" fontId="12" fillId="0" borderId="543" xfId="0" applyFont="1" applyBorder="1"/>
    <xf numFmtId="0" fontId="12" fillId="0" borderId="579" xfId="0" applyFont="1" applyBorder="1"/>
    <xf numFmtId="0" fontId="24" fillId="0" borderId="452" xfId="0" applyFont="1" applyBorder="1" applyAlignment="1">
      <alignment horizontal="center"/>
    </xf>
    <xf numFmtId="0" fontId="12" fillId="0" borderId="453" xfId="0" applyFont="1" applyBorder="1" applyAlignment="1">
      <alignment horizontal="center"/>
    </xf>
    <xf numFmtId="0" fontId="24" fillId="0" borderId="454" xfId="0" applyFont="1" applyBorder="1" applyAlignment="1" applyProtection="1">
      <alignment horizontal="right"/>
    </xf>
    <xf numFmtId="0" fontId="11" fillId="0" borderId="478" xfId="0" applyFont="1" applyBorder="1" applyAlignment="1">
      <alignment horizontal="center"/>
    </xf>
    <xf numFmtId="0" fontId="12" fillId="0" borderId="460" xfId="0" applyFont="1" applyBorder="1"/>
    <xf numFmtId="0" fontId="12" fillId="0" borderId="467" xfId="0" applyFont="1" applyBorder="1"/>
    <xf numFmtId="0" fontId="12" fillId="0" borderId="553" xfId="0" applyFont="1" applyBorder="1"/>
    <xf numFmtId="216" fontId="4" fillId="0" borderId="581" xfId="58341" applyNumberFormat="1" applyFont="1" applyBorder="1"/>
    <xf numFmtId="0" fontId="13" fillId="0" borderId="433" xfId="0" applyFont="1" applyBorder="1"/>
    <xf numFmtId="0" fontId="4" fillId="0" borderId="571" xfId="0" applyFont="1" applyBorder="1"/>
    <xf numFmtId="0" fontId="13" fillId="0" borderId="581" xfId="0" applyFont="1" applyBorder="1"/>
    <xf numFmtId="0" fontId="13" fillId="0" borderId="571" xfId="0" applyFont="1" applyBorder="1"/>
    <xf numFmtId="0" fontId="13" fillId="0" borderId="442" xfId="0" applyFont="1" applyBorder="1"/>
    <xf numFmtId="0" fontId="4" fillId="0" borderId="456" xfId="0" applyFont="1" applyBorder="1"/>
    <xf numFmtId="0" fontId="24" fillId="0" borderId="581" xfId="0" applyFont="1" applyBorder="1" applyAlignment="1" applyProtection="1">
      <alignment horizontal="center"/>
    </xf>
    <xf numFmtId="0" fontId="0" fillId="0" borderId="433" xfId="0" applyBorder="1" applyAlignment="1" applyProtection="1">
      <alignment horizontal="center"/>
    </xf>
    <xf numFmtId="0" fontId="0" fillId="0" borderId="433" xfId="0" applyBorder="1" applyProtection="1"/>
    <xf numFmtId="0" fontId="24" fillId="0" borderId="433" xfId="0" applyFont="1" applyBorder="1" applyAlignment="1" applyProtection="1">
      <alignment horizontal="center"/>
    </xf>
    <xf numFmtId="0" fontId="24" fillId="0" borderId="433" xfId="0" applyFont="1" applyBorder="1" applyAlignment="1" applyProtection="1">
      <alignment horizontal="left"/>
    </xf>
    <xf numFmtId="0" fontId="24" fillId="0" borderId="571" xfId="0" applyFont="1" applyBorder="1" applyAlignment="1" applyProtection="1">
      <alignment horizontal="right"/>
    </xf>
    <xf numFmtId="0" fontId="0" fillId="0" borderId="442" xfId="0" applyBorder="1"/>
    <xf numFmtId="0" fontId="13" fillId="0" borderId="456" xfId="0" applyFont="1" applyBorder="1" applyAlignment="1" applyProtection="1">
      <alignment horizontal="left"/>
    </xf>
    <xf numFmtId="0" fontId="13" fillId="0" borderId="553" xfId="0" applyFont="1" applyBorder="1" applyProtection="1"/>
    <xf numFmtId="0" fontId="13" fillId="0" borderId="581" xfId="0" applyFont="1" applyBorder="1" applyProtection="1"/>
    <xf numFmtId="0" fontId="13" fillId="0" borderId="582" xfId="0" applyFont="1" applyBorder="1" applyProtection="1"/>
    <xf numFmtId="0" fontId="13" fillId="0" borderId="571" xfId="0" applyFont="1" applyBorder="1" applyProtection="1"/>
    <xf numFmtId="0" fontId="13" fillId="0" borderId="357" xfId="0" applyFont="1" applyBorder="1" applyProtection="1"/>
    <xf numFmtId="0" fontId="13" fillId="0" borderId="455" xfId="0" applyFont="1" applyBorder="1" applyAlignment="1" applyProtection="1">
      <alignment horizontal="center"/>
    </xf>
    <xf numFmtId="0" fontId="13" fillId="0" borderId="544" xfId="0" applyFont="1" applyBorder="1" applyAlignment="1" applyProtection="1">
      <alignment horizontal="center"/>
    </xf>
    <xf numFmtId="0" fontId="13" fillId="0" borderId="576" xfId="0" applyFont="1" applyBorder="1" applyAlignment="1" applyProtection="1">
      <alignment horizontal="center"/>
    </xf>
    <xf numFmtId="0" fontId="13" fillId="0" borderId="442" xfId="0" applyFont="1" applyBorder="1" applyAlignment="1" applyProtection="1">
      <alignment horizontal="right"/>
    </xf>
    <xf numFmtId="43" fontId="13" fillId="0" borderId="357" xfId="1" applyFont="1" applyBorder="1" applyProtection="1"/>
    <xf numFmtId="0" fontId="13" fillId="0" borderId="547" xfId="0" applyFont="1" applyBorder="1" applyAlignment="1" applyProtection="1">
      <alignment horizontal="center"/>
    </xf>
    <xf numFmtId="0" fontId="13" fillId="0" borderId="583" xfId="0" applyFont="1" applyBorder="1" applyAlignment="1" applyProtection="1">
      <alignment horizontal="center"/>
    </xf>
    <xf numFmtId="0" fontId="13" fillId="0" borderId="584" xfId="0" applyFont="1" applyBorder="1" applyAlignment="1" applyProtection="1">
      <alignment horizontal="center"/>
    </xf>
    <xf numFmtId="0" fontId="13" fillId="0" borderId="268" xfId="0" applyFont="1" applyBorder="1" applyAlignment="1" applyProtection="1">
      <alignment horizontal="left" indent="2"/>
    </xf>
    <xf numFmtId="0" fontId="13" fillId="0" borderId="585" xfId="0" applyFont="1" applyBorder="1" applyAlignment="1" applyProtection="1">
      <alignment horizontal="center"/>
    </xf>
    <xf numFmtId="0" fontId="13" fillId="0" borderId="580" xfId="0" applyFont="1" applyBorder="1" applyAlignment="1" applyProtection="1">
      <alignment horizontal="center"/>
    </xf>
    <xf numFmtId="0" fontId="13" fillId="0" borderId="586" xfId="0" applyFont="1" applyBorder="1" applyAlignment="1" applyProtection="1">
      <alignment horizontal="center"/>
    </xf>
    <xf numFmtId="0" fontId="13" fillId="0" borderId="425" xfId="0" applyFont="1" applyBorder="1" applyAlignment="1" applyProtection="1">
      <alignment horizontal="center"/>
    </xf>
    <xf numFmtId="0" fontId="13" fillId="0" borderId="453" xfId="0" applyFont="1" applyBorder="1" applyAlignment="1">
      <alignment horizontal="left"/>
    </xf>
    <xf numFmtId="0" fontId="13" fillId="0" borderId="454" xfId="0" applyFont="1" applyBorder="1" applyProtection="1"/>
    <xf numFmtId="0" fontId="13" fillId="0" borderId="553" xfId="0" applyFont="1" applyBorder="1" applyAlignment="1">
      <alignment horizontal="left"/>
    </xf>
    <xf numFmtId="0" fontId="0" fillId="0" borderId="587" xfId="0" applyBorder="1" applyProtection="1"/>
    <xf numFmtId="0" fontId="0" fillId="0" borderId="443" xfId="0" applyBorder="1" applyProtection="1"/>
    <xf numFmtId="0" fontId="24" fillId="0" borderId="444" xfId="0" applyFont="1" applyBorder="1" applyAlignment="1" applyProtection="1">
      <alignment horizontal="right"/>
    </xf>
    <xf numFmtId="216" fontId="24" fillId="0" borderId="581" xfId="58341" applyNumberFormat="1" applyFont="1" applyBorder="1"/>
    <xf numFmtId="0" fontId="4" fillId="0" borderId="433" xfId="0" applyFont="1" applyBorder="1" applyAlignment="1" applyProtection="1">
      <alignment horizontal="center"/>
    </xf>
    <xf numFmtId="0" fontId="4" fillId="0" borderId="433" xfId="0" applyFont="1" applyBorder="1" applyAlignment="1" applyProtection="1">
      <alignment horizontal="left"/>
    </xf>
    <xf numFmtId="0" fontId="13" fillId="0" borderId="451" xfId="0" applyFont="1" applyBorder="1" applyProtection="1"/>
    <xf numFmtId="0" fontId="13" fillId="0" borderId="546" xfId="0" applyFont="1" applyBorder="1" applyAlignment="1" applyProtection="1">
      <alignment horizontal="centerContinuous"/>
    </xf>
    <xf numFmtId="0" fontId="13" fillId="0" borderId="351" xfId="0" applyFont="1" applyBorder="1" applyProtection="1"/>
    <xf numFmtId="0" fontId="13" fillId="0" borderId="356" xfId="0" applyFont="1" applyBorder="1" applyProtection="1"/>
    <xf numFmtId="0" fontId="13" fillId="0" borderId="355" xfId="0" applyFont="1" applyBorder="1" applyProtection="1"/>
    <xf numFmtId="0" fontId="13" fillId="0" borderId="355" xfId="0" applyFont="1" applyBorder="1" applyAlignment="1" applyProtection="1">
      <alignment horizontal="center"/>
    </xf>
    <xf numFmtId="0" fontId="13" fillId="0" borderId="589" xfId="0" applyFont="1" applyBorder="1" applyProtection="1"/>
    <xf numFmtId="0" fontId="13" fillId="0" borderId="589" xfId="0" applyFont="1" applyBorder="1" applyAlignment="1" applyProtection="1">
      <alignment horizontal="center"/>
    </xf>
    <xf numFmtId="0" fontId="13" fillId="0" borderId="590" xfId="0" applyFont="1" applyBorder="1" applyAlignment="1" applyProtection="1">
      <alignment horizontal="center"/>
    </xf>
    <xf numFmtId="167" fontId="13" fillId="0" borderId="451" xfId="1" applyNumberFormat="1" applyFont="1" applyBorder="1" applyProtection="1"/>
    <xf numFmtId="167" fontId="13" fillId="0" borderId="357" xfId="1" applyNumberFormat="1" applyFont="1" applyBorder="1" applyProtection="1"/>
    <xf numFmtId="167" fontId="13" fillId="0" borderId="588" xfId="1" applyNumberFormat="1" applyFont="1" applyBorder="1" applyProtection="1"/>
    <xf numFmtId="3" fontId="13" fillId="0" borderId="588" xfId="29966" applyNumberFormat="1" applyFont="1" applyBorder="1"/>
    <xf numFmtId="0" fontId="13" fillId="0" borderId="591" xfId="0" applyFont="1" applyBorder="1" applyAlignment="1" applyProtection="1">
      <alignment horizontal="center"/>
    </xf>
    <xf numFmtId="0" fontId="13" fillId="0" borderId="592" xfId="0" applyFont="1" applyBorder="1" applyAlignment="1" applyProtection="1">
      <alignment horizontal="center"/>
    </xf>
    <xf numFmtId="0" fontId="13" fillId="0" borderId="594" xfId="29966" applyFont="1" applyBorder="1" applyAlignment="1">
      <alignment horizontal="left"/>
    </xf>
    <xf numFmtId="0" fontId="13" fillId="0" borderId="595" xfId="0" applyFont="1" applyBorder="1" applyProtection="1"/>
    <xf numFmtId="0" fontId="24" fillId="0" borderId="596" xfId="0" applyFont="1" applyBorder="1" applyAlignment="1" applyProtection="1">
      <alignment horizontal="left"/>
    </xf>
    <xf numFmtId="0" fontId="0" fillId="0" borderId="597" xfId="0" applyBorder="1"/>
    <xf numFmtId="0" fontId="0" fillId="0" borderId="598" xfId="0" applyBorder="1"/>
    <xf numFmtId="0" fontId="0" fillId="0" borderId="532" xfId="0" applyBorder="1" applyAlignment="1" applyProtection="1">
      <alignment horizontal="center"/>
    </xf>
    <xf numFmtId="0" fontId="0" fillId="0" borderId="532" xfId="0" applyBorder="1" applyProtection="1"/>
    <xf numFmtId="0" fontId="4" fillId="0" borderId="532" xfId="0" applyFont="1" applyBorder="1" applyAlignment="1" applyProtection="1">
      <alignment horizontal="center"/>
    </xf>
    <xf numFmtId="0" fontId="4" fillId="0" borderId="532" xfId="0" applyFont="1" applyBorder="1" applyAlignment="1" applyProtection="1">
      <alignment horizontal="left"/>
    </xf>
    <xf numFmtId="0" fontId="13" fillId="0" borderId="542" xfId="0" applyFont="1" applyBorder="1" applyProtection="1"/>
    <xf numFmtId="0" fontId="13" fillId="0" borderId="602" xfId="0" applyFont="1" applyBorder="1" applyProtection="1"/>
    <xf numFmtId="0" fontId="13" fillId="0" borderId="439" xfId="0" applyFont="1" applyBorder="1" applyProtection="1"/>
    <xf numFmtId="0" fontId="13" fillId="0" borderId="602" xfId="0" applyFont="1" applyBorder="1" applyAlignment="1" applyProtection="1">
      <alignment horizontal="center"/>
    </xf>
    <xf numFmtId="0" fontId="13" fillId="0" borderId="603" xfId="0" applyFont="1" applyBorder="1" applyAlignment="1" applyProtection="1">
      <alignment horizontal="center"/>
    </xf>
    <xf numFmtId="0" fontId="13" fillId="0" borderId="604" xfId="0" applyFont="1" applyBorder="1" applyAlignment="1" applyProtection="1">
      <alignment horizontal="center"/>
    </xf>
    <xf numFmtId="0" fontId="13" fillId="0" borderId="605" xfId="0" applyFont="1" applyBorder="1" applyAlignment="1" applyProtection="1">
      <alignment horizontal="center"/>
    </xf>
    <xf numFmtId="0" fontId="13" fillId="0" borderId="606" xfId="0" applyFont="1" applyBorder="1" applyAlignment="1" applyProtection="1">
      <alignment horizontal="center"/>
    </xf>
    <xf numFmtId="0" fontId="13" fillId="0" borderId="605" xfId="0" applyFont="1" applyBorder="1" applyProtection="1"/>
    <xf numFmtId="0" fontId="13" fillId="0" borderId="606" xfId="0" applyFont="1" applyBorder="1" applyProtection="1"/>
    <xf numFmtId="0" fontId="13" fillId="0" borderId="607" xfId="0" applyFont="1" applyBorder="1" applyAlignment="1" applyProtection="1">
      <alignment horizontal="center"/>
    </xf>
    <xf numFmtId="0" fontId="13" fillId="0" borderId="357" xfId="0" applyFont="1" applyBorder="1" applyAlignment="1" applyProtection="1">
      <alignment horizontal="left" indent="2"/>
    </xf>
    <xf numFmtId="0" fontId="13" fillId="0" borderId="357" xfId="0" applyFont="1" applyBorder="1"/>
    <xf numFmtId="0" fontId="13" fillId="0" borderId="599" xfId="0" applyFont="1" applyBorder="1" applyAlignment="1" applyProtection="1">
      <alignment horizontal="center"/>
    </xf>
    <xf numFmtId="0" fontId="13" fillId="0" borderId="601" xfId="0" applyFont="1" applyBorder="1" applyAlignment="1" applyProtection="1">
      <alignment horizontal="center"/>
    </xf>
    <xf numFmtId="0" fontId="13" fillId="0" borderId="604" xfId="0" applyFont="1" applyBorder="1" applyProtection="1"/>
    <xf numFmtId="0" fontId="13" fillId="0" borderId="608" xfId="0" applyFont="1" applyBorder="1" applyProtection="1"/>
    <xf numFmtId="0" fontId="13" fillId="0" borderId="611" xfId="0" applyFont="1" applyBorder="1" applyProtection="1"/>
    <xf numFmtId="0" fontId="23" fillId="0" borderId="611" xfId="0" applyFont="1" applyBorder="1" applyProtection="1"/>
    <xf numFmtId="216" fontId="24" fillId="0" borderId="489" xfId="58341" applyNumberFormat="1" applyFont="1" applyBorder="1"/>
    <xf numFmtId="0" fontId="24" fillId="0" borderId="469" xfId="0" applyFont="1" applyBorder="1" applyAlignment="1" applyProtection="1">
      <alignment horizontal="center"/>
    </xf>
    <xf numFmtId="0" fontId="24" fillId="0" borderId="469" xfId="0" applyFont="1" applyBorder="1" applyAlignment="1" applyProtection="1">
      <alignment horizontal="left"/>
    </xf>
    <xf numFmtId="37" fontId="24" fillId="0" borderId="470" xfId="0" applyNumberFormat="1" applyFont="1" applyBorder="1" applyAlignment="1" applyProtection="1">
      <alignment horizontal="center"/>
    </xf>
    <xf numFmtId="167" fontId="13" fillId="0" borderId="604" xfId="1" applyNumberFormat="1" applyFont="1" applyBorder="1" applyProtection="1"/>
    <xf numFmtId="167" fontId="13" fillId="0" borderId="605" xfId="1" applyNumberFormat="1" applyFont="1" applyBorder="1" applyProtection="1"/>
    <xf numFmtId="167" fontId="13" fillId="0" borderId="606" xfId="1" applyNumberFormat="1" applyFont="1" applyBorder="1" applyProtection="1"/>
    <xf numFmtId="167" fontId="13" fillId="0" borderId="491" xfId="1" applyNumberFormat="1" applyFont="1" applyBorder="1" applyProtection="1"/>
    <xf numFmtId="0" fontId="13" fillId="0" borderId="612" xfId="0" applyFont="1" applyBorder="1" applyAlignment="1" applyProtection="1">
      <alignment horizontal="center"/>
    </xf>
    <xf numFmtId="167" fontId="13" fillId="0" borderId="489" xfId="1" applyNumberFormat="1" applyFont="1" applyBorder="1" applyProtection="1"/>
    <xf numFmtId="167" fontId="13" fillId="0" borderId="469" xfId="1" applyNumberFormat="1" applyFont="1" applyBorder="1" applyProtection="1"/>
    <xf numFmtId="0" fontId="13" fillId="0" borderId="470" xfId="0" applyFont="1" applyBorder="1" applyProtection="1"/>
    <xf numFmtId="0" fontId="13" fillId="0" borderId="610" xfId="0" applyFont="1" applyBorder="1" applyAlignment="1" applyProtection="1">
      <alignment horizontal="center"/>
    </xf>
    <xf numFmtId="0" fontId="13" fillId="0" borderId="565" xfId="0" applyFont="1" applyBorder="1" applyAlignment="1" applyProtection="1">
      <alignment horizontal="center"/>
    </xf>
    <xf numFmtId="0" fontId="13" fillId="0" borderId="613" xfId="0" applyFont="1" applyBorder="1" applyAlignment="1" applyProtection="1">
      <alignment horizontal="center"/>
    </xf>
    <xf numFmtId="0" fontId="23" fillId="0" borderId="604" xfId="0" applyFont="1" applyBorder="1" applyProtection="1"/>
    <xf numFmtId="0" fontId="23" fillId="0" borderId="606" xfId="0" applyFont="1" applyBorder="1" applyProtection="1"/>
    <xf numFmtId="0" fontId="23" fillId="0" borderId="608" xfId="0" applyFont="1" applyBorder="1" applyProtection="1"/>
    <xf numFmtId="0" fontId="23" fillId="0" borderId="468" xfId="0" applyFont="1" applyBorder="1" applyProtection="1"/>
    <xf numFmtId="0" fontId="24" fillId="0" borderId="456" xfId="0" applyFont="1" applyBorder="1" applyAlignment="1" applyProtection="1">
      <alignment horizontal="left"/>
    </xf>
    <xf numFmtId="0" fontId="0" fillId="0" borderId="581" xfId="0" applyBorder="1"/>
    <xf numFmtId="0" fontId="4" fillId="0" borderId="581" xfId="0" applyFont="1" applyBorder="1" applyAlignment="1">
      <alignment horizontal="centerContinuous"/>
    </xf>
    <xf numFmtId="0" fontId="4" fillId="0" borderId="433" xfId="0" applyFont="1" applyBorder="1" applyAlignment="1">
      <alignment horizontal="centerContinuous"/>
    </xf>
    <xf numFmtId="0" fontId="4" fillId="0" borderId="571" xfId="58350" applyFont="1" applyBorder="1" applyAlignment="1">
      <alignment horizontal="center" vertical="center" textRotation="180"/>
    </xf>
    <xf numFmtId="0" fontId="23" fillId="0" borderId="442" xfId="0" applyFont="1" applyBorder="1"/>
    <xf numFmtId="0" fontId="13" fillId="0" borderId="442" xfId="0" applyFont="1" applyBorder="1" applyAlignment="1">
      <alignment horizontal="centerContinuous"/>
    </xf>
    <xf numFmtId="0" fontId="23" fillId="0" borderId="357" xfId="0" applyFont="1" applyBorder="1" applyAlignment="1">
      <alignment horizontal="centerContinuous"/>
    </xf>
    <xf numFmtId="0" fontId="13" fillId="0" borderId="456" xfId="0" applyFont="1" applyBorder="1" applyAlignment="1">
      <alignment horizontal="center"/>
    </xf>
    <xf numFmtId="0" fontId="13" fillId="0" borderId="468" xfId="0" applyFont="1" applyBorder="1"/>
    <xf numFmtId="0" fontId="13" fillId="0" borderId="368" xfId="0" applyFont="1" applyBorder="1"/>
    <xf numFmtId="0" fontId="13" fillId="0" borderId="366" xfId="0" applyFont="1" applyBorder="1"/>
    <xf numFmtId="0" fontId="23" fillId="0" borderId="442" xfId="0" applyFont="1" applyBorder="1" applyAlignment="1">
      <alignment horizontal="center"/>
    </xf>
    <xf numFmtId="0" fontId="13" fillId="0" borderId="480" xfId="0" applyFont="1" applyBorder="1" applyAlignment="1">
      <alignment horizontal="center"/>
    </xf>
    <xf numFmtId="0" fontId="13" fillId="0" borderId="486" xfId="0" applyFont="1" applyBorder="1"/>
    <xf numFmtId="0" fontId="13" fillId="0" borderId="480" xfId="0" applyFont="1" applyBorder="1" applyAlignment="1">
      <alignment horizontal="left" indent="1"/>
    </xf>
    <xf numFmtId="167" fontId="13" fillId="0" borderId="480" xfId="1" applyNumberFormat="1" applyFont="1" applyBorder="1"/>
    <xf numFmtId="0" fontId="13" fillId="0" borderId="581" xfId="0" applyFont="1" applyBorder="1" applyAlignment="1" applyProtection="1">
      <alignment vertical="top" wrapText="1"/>
    </xf>
    <xf numFmtId="0" fontId="13" fillId="0" borderId="433" xfId="0" applyFont="1" applyBorder="1" applyAlignment="1" applyProtection="1">
      <alignment vertical="top" wrapText="1"/>
    </xf>
    <xf numFmtId="0" fontId="13" fillId="0" borderId="571" xfId="0" applyFont="1" applyBorder="1" applyAlignment="1" applyProtection="1">
      <alignment vertical="top" wrapText="1"/>
    </xf>
    <xf numFmtId="0" fontId="13" fillId="0" borderId="442" xfId="0" applyFont="1" applyBorder="1" applyAlignment="1" applyProtection="1">
      <alignment vertical="top" wrapText="1"/>
    </xf>
    <xf numFmtId="0" fontId="4" fillId="0" borderId="553" xfId="0" applyFont="1" applyBorder="1" applyAlignment="1">
      <alignment horizontal="center"/>
    </xf>
    <xf numFmtId="216" fontId="24" fillId="0" borderId="587" xfId="58341" applyNumberFormat="1" applyFont="1" applyBorder="1"/>
    <xf numFmtId="37" fontId="24" fillId="0" borderId="444" xfId="0" applyNumberFormat="1" applyFont="1" applyBorder="1" applyAlignment="1" applyProtection="1">
      <alignment horizontal="center"/>
    </xf>
    <xf numFmtId="0" fontId="0" fillId="0" borderId="454" xfId="0" applyBorder="1" applyAlignment="1" applyProtection="1">
      <alignment horizontal="centerContinuous"/>
    </xf>
    <xf numFmtId="0" fontId="0" fillId="0" borderId="268" xfId="0" applyBorder="1" applyProtection="1"/>
    <xf numFmtId="0" fontId="0" fillId="0" borderId="442" xfId="0" applyBorder="1" applyProtection="1"/>
    <xf numFmtId="0" fontId="13" fillId="0" borderId="576" xfId="0" applyFont="1" applyBorder="1" applyProtection="1"/>
    <xf numFmtId="0" fontId="13" fillId="0" borderId="546" xfId="0" applyFont="1" applyBorder="1" applyAlignment="1" applyProtection="1">
      <alignment horizontal="left"/>
    </xf>
    <xf numFmtId="0" fontId="13" fillId="0" borderId="547" xfId="0" applyFont="1" applyBorder="1" applyProtection="1"/>
    <xf numFmtId="0" fontId="4" fillId="0" borderId="442" xfId="0" applyFont="1" applyBorder="1" applyAlignment="1" applyProtection="1">
      <alignment horizontal="centerContinuous"/>
    </xf>
    <xf numFmtId="0" fontId="13" fillId="0" borderId="0" xfId="58351" applyFont="1" applyBorder="1" applyAlignment="1">
      <alignment horizontal="centerContinuous"/>
    </xf>
    <xf numFmtId="0" fontId="132" fillId="0" borderId="0" xfId="0" applyFont="1" applyBorder="1"/>
    <xf numFmtId="1" fontId="13" fillId="0" borderId="0" xfId="0" applyNumberFormat="1" applyFont="1" applyBorder="1"/>
    <xf numFmtId="0" fontId="163" fillId="0" borderId="0" xfId="0" applyFont="1" applyBorder="1"/>
    <xf numFmtId="38" fontId="13" fillId="0" borderId="0" xfId="1" applyNumberFormat="1" applyFont="1" applyBorder="1"/>
    <xf numFmtId="0" fontId="13" fillId="0" borderId="0" xfId="0" quotePrefix="1" applyFont="1" applyBorder="1" applyAlignment="1">
      <alignment horizontal="left"/>
    </xf>
    <xf numFmtId="0" fontId="24" fillId="0" borderId="614" xfId="0" applyFont="1" applyBorder="1" applyAlignment="1" applyProtection="1">
      <alignment horizontal="center"/>
    </xf>
    <xf numFmtId="0" fontId="24" fillId="0" borderId="433" xfId="0" applyFont="1" applyBorder="1" applyAlignment="1" applyProtection="1">
      <alignment horizontal="right"/>
    </xf>
    <xf numFmtId="0" fontId="4" fillId="0" borderId="615" xfId="0" applyFont="1" applyBorder="1" applyAlignment="1" applyProtection="1">
      <alignment horizontal="right"/>
    </xf>
    <xf numFmtId="0" fontId="4" fillId="0" borderId="612" xfId="0" applyFont="1" applyBorder="1" applyAlignment="1" applyProtection="1">
      <alignment horizontal="centerContinuous"/>
    </xf>
    <xf numFmtId="0" fontId="13" fillId="0" borderId="609" xfId="0" applyFont="1" applyBorder="1" applyAlignment="1" applyProtection="1">
      <alignment horizontal="centerContinuous"/>
    </xf>
    <xf numFmtId="0" fontId="13" fillId="0" borderId="442" xfId="0" applyFont="1" applyBorder="1" applyAlignment="1" applyProtection="1">
      <alignment horizontal="centerContinuous"/>
    </xf>
    <xf numFmtId="0" fontId="13" fillId="0" borderId="546" xfId="0" applyFont="1" applyBorder="1" applyProtection="1"/>
    <xf numFmtId="0" fontId="13" fillId="0" borderId="616" xfId="0" applyFont="1" applyBorder="1" applyProtection="1"/>
    <xf numFmtId="0" fontId="13" fillId="0" borderId="617" xfId="0" applyFont="1" applyBorder="1" applyProtection="1"/>
    <xf numFmtId="0" fontId="13" fillId="0" borderId="618" xfId="0" applyFont="1" applyBorder="1" applyProtection="1"/>
    <xf numFmtId="0" fontId="13" fillId="0" borderId="619" xfId="0" applyFont="1" applyBorder="1" applyProtection="1"/>
    <xf numFmtId="0" fontId="13" fillId="0" borderId="617" xfId="0" applyFont="1" applyBorder="1" applyAlignment="1" applyProtection="1">
      <alignment horizontal="center"/>
    </xf>
    <xf numFmtId="0" fontId="13" fillId="0" borderId="620" xfId="0" applyFont="1" applyBorder="1" applyAlignment="1" applyProtection="1">
      <alignment horizontal="center"/>
    </xf>
    <xf numFmtId="0" fontId="10" fillId="0" borderId="439" xfId="0" applyFont="1" applyBorder="1" applyAlignment="1" applyProtection="1">
      <alignment horizontal="center"/>
    </xf>
    <xf numFmtId="0" fontId="10" fillId="0" borderId="602" xfId="0" applyFont="1" applyBorder="1" applyAlignment="1" applyProtection="1">
      <alignment horizontal="center"/>
    </xf>
    <xf numFmtId="0" fontId="10" fillId="0" borderId="490" xfId="0" applyFont="1" applyBorder="1" applyAlignment="1" applyProtection="1">
      <alignment horizontal="center"/>
    </xf>
    <xf numFmtId="0" fontId="13" fillId="0" borderId="572" xfId="0" applyFont="1" applyBorder="1" applyProtection="1"/>
    <xf numFmtId="0" fontId="13" fillId="0" borderId="549" xfId="0" applyFont="1" applyBorder="1" applyProtection="1"/>
    <xf numFmtId="0" fontId="13" fillId="0" borderId="550" xfId="0" applyFont="1" applyBorder="1" applyProtection="1"/>
    <xf numFmtId="0" fontId="13" fillId="0" borderId="573" xfId="0" applyFont="1" applyBorder="1" applyProtection="1"/>
    <xf numFmtId="0" fontId="13" fillId="0" borderId="572" xfId="0" applyFont="1" applyBorder="1" applyAlignment="1" applyProtection="1">
      <alignment horizontal="center"/>
    </xf>
    <xf numFmtId="37" fontId="13" fillId="0" borderId="550" xfId="0" applyNumberFormat="1" applyFont="1" applyBorder="1" applyAlignment="1" applyProtection="1">
      <alignment horizontal="center"/>
    </xf>
    <xf numFmtId="0" fontId="13" fillId="0" borderId="573" xfId="0" applyFont="1" applyBorder="1" applyAlignment="1" applyProtection="1">
      <alignment horizontal="center"/>
    </xf>
    <xf numFmtId="167" fontId="13" fillId="0" borderId="621" xfId="1" applyNumberFormat="1" applyFont="1" applyBorder="1"/>
    <xf numFmtId="0" fontId="13" fillId="0" borderId="622" xfId="0" applyFont="1" applyBorder="1" applyProtection="1"/>
    <xf numFmtId="0" fontId="13" fillId="0" borderId="552" xfId="0" applyFont="1" applyBorder="1" applyAlignment="1" applyProtection="1">
      <alignment horizontal="center"/>
    </xf>
    <xf numFmtId="0" fontId="13" fillId="0" borderId="550" xfId="0" applyFont="1" applyBorder="1" applyAlignment="1" applyProtection="1">
      <alignment horizontal="center"/>
    </xf>
    <xf numFmtId="37" fontId="13" fillId="0" borderId="550" xfId="0" applyNumberFormat="1" applyFont="1" applyBorder="1" applyProtection="1"/>
    <xf numFmtId="167" fontId="13" fillId="0" borderId="623" xfId="1" applyNumberFormat="1" applyFont="1" applyBorder="1"/>
    <xf numFmtId="0" fontId="13" fillId="0" borderId="624" xfId="0" applyFont="1" applyBorder="1" applyProtection="1"/>
    <xf numFmtId="0" fontId="13" fillId="0" borderId="625" xfId="0" applyFont="1" applyBorder="1" applyProtection="1"/>
    <xf numFmtId="0" fontId="13" fillId="0" borderId="612" xfId="0" applyFont="1" applyBorder="1" applyProtection="1"/>
    <xf numFmtId="0" fontId="13" fillId="0" borderId="609" xfId="0" applyFont="1" applyBorder="1" applyProtection="1"/>
    <xf numFmtId="37" fontId="13" fillId="0" borderId="609" xfId="0" applyNumberFormat="1" applyFont="1" applyBorder="1" applyProtection="1"/>
    <xf numFmtId="0" fontId="13" fillId="0" borderId="610" xfId="0" applyFont="1" applyBorder="1" applyProtection="1"/>
    <xf numFmtId="0" fontId="0" fillId="0" borderId="578" xfId="0" applyBorder="1" applyProtection="1"/>
    <xf numFmtId="0" fontId="0" fillId="0" borderId="543" xfId="0" applyBorder="1" applyProtection="1"/>
    <xf numFmtId="37" fontId="0" fillId="0" borderId="543" xfId="0" applyNumberFormat="1" applyBorder="1" applyProtection="1"/>
    <xf numFmtId="0" fontId="24" fillId="0" borderId="579" xfId="0" applyFont="1" applyBorder="1" applyAlignment="1" applyProtection="1">
      <alignment horizontal="right"/>
    </xf>
    <xf numFmtId="216" fontId="24" fillId="0" borderId="626" xfId="58341" applyNumberFormat="1" applyFont="1" applyBorder="1"/>
    <xf numFmtId="0" fontId="4" fillId="0" borderId="433" xfId="0" applyFont="1" applyBorder="1" applyAlignment="1" applyProtection="1">
      <alignment horizontal="right"/>
    </xf>
    <xf numFmtId="37" fontId="24" fillId="0" borderId="454" xfId="0" applyNumberFormat="1" applyFont="1" applyBorder="1" applyAlignment="1" applyProtection="1">
      <alignment horizontal="center"/>
    </xf>
    <xf numFmtId="0" fontId="4" fillId="0" borderId="627" xfId="0" applyFont="1" applyBorder="1" applyAlignment="1" applyProtection="1">
      <alignment horizontal="left" readingOrder="1"/>
    </xf>
    <xf numFmtId="0" fontId="4" fillId="0" borderId="628" xfId="0" applyFont="1" applyBorder="1" applyAlignment="1" applyProtection="1">
      <alignment horizontal="centerContinuous"/>
    </xf>
    <xf numFmtId="0" fontId="4" fillId="0" borderId="585" xfId="0" applyFont="1" applyBorder="1" applyAlignment="1" applyProtection="1">
      <alignment horizontal="centerContinuous"/>
    </xf>
    <xf numFmtId="0" fontId="13" fillId="0" borderId="629" xfId="0" applyFont="1" applyBorder="1" applyAlignment="1" applyProtection="1">
      <alignment horizontal="center"/>
    </xf>
    <xf numFmtId="0" fontId="13" fillId="0" borderId="630" xfId="0" applyFont="1" applyBorder="1" applyProtection="1"/>
    <xf numFmtId="0" fontId="10" fillId="0" borderId="351" xfId="0" applyFont="1" applyBorder="1" applyAlignment="1" applyProtection="1">
      <alignment horizontal="center"/>
    </xf>
    <xf numFmtId="0" fontId="10" fillId="0" borderId="589" xfId="0" applyFont="1" applyBorder="1" applyAlignment="1" applyProtection="1">
      <alignment horizontal="center"/>
    </xf>
    <xf numFmtId="167" fontId="13" fillId="0" borderId="549" xfId="1" applyNumberFormat="1" applyFont="1" applyBorder="1"/>
    <xf numFmtId="167" fontId="13" fillId="0" borderId="631" xfId="1" applyNumberFormat="1" applyFont="1" applyBorder="1"/>
    <xf numFmtId="167" fontId="13" fillId="0" borderId="624" xfId="1" applyNumberFormat="1" applyFont="1" applyBorder="1"/>
    <xf numFmtId="167" fontId="13" fillId="0" borderId="625" xfId="1" applyNumberFormat="1" applyFont="1" applyBorder="1"/>
    <xf numFmtId="0" fontId="13" fillId="0" borderId="627" xfId="0" applyFont="1" applyBorder="1" applyProtection="1"/>
    <xf numFmtId="0" fontId="13" fillId="0" borderId="628" xfId="0" applyFont="1" applyBorder="1" applyProtection="1"/>
    <xf numFmtId="0" fontId="24" fillId="0" borderId="578" xfId="0" applyFont="1" applyBorder="1" applyAlignment="1" applyProtection="1">
      <alignment horizontal="left"/>
    </xf>
    <xf numFmtId="0" fontId="0" fillId="0" borderId="543" xfId="0" applyBorder="1"/>
    <xf numFmtId="0" fontId="0" fillId="0" borderId="579" xfId="0" applyBorder="1"/>
    <xf numFmtId="0" fontId="4" fillId="0" borderId="581" xfId="0" applyFont="1" applyBorder="1" applyAlignment="1" applyProtection="1">
      <alignment horizontal="center"/>
    </xf>
    <xf numFmtId="0" fontId="13" fillId="0" borderId="433" xfId="0" applyFont="1" applyBorder="1" applyAlignment="1" applyProtection="1">
      <alignment horizontal="center"/>
    </xf>
    <xf numFmtId="0" fontId="4" fillId="0" borderId="433" xfId="0" applyFont="1" applyBorder="1"/>
    <xf numFmtId="0" fontId="4" fillId="0" borderId="571" xfId="0" applyFont="1" applyBorder="1" applyAlignment="1" applyProtection="1">
      <alignment horizontal="right"/>
    </xf>
    <xf numFmtId="0" fontId="4" fillId="0" borderId="627" xfId="0" applyFont="1" applyBorder="1" applyAlignment="1" applyProtection="1">
      <alignment horizontal="centerContinuous"/>
    </xf>
    <xf numFmtId="0" fontId="13" fillId="0" borderId="576" xfId="0" applyFont="1" applyBorder="1" applyAlignment="1" applyProtection="1">
      <alignment horizontal="centerContinuous"/>
    </xf>
    <xf numFmtId="0" fontId="13" fillId="0" borderId="547" xfId="0" applyFont="1" applyBorder="1" applyAlignment="1" applyProtection="1">
      <alignment horizontal="centerContinuous"/>
    </xf>
    <xf numFmtId="0" fontId="13" fillId="4" borderId="268" xfId="0" applyFont="1" applyFill="1" applyBorder="1" applyProtection="1"/>
    <xf numFmtId="0" fontId="13" fillId="4" borderId="442" xfId="0" applyFont="1" applyFill="1" applyBorder="1" applyProtection="1"/>
    <xf numFmtId="0" fontId="13" fillId="0" borderId="628" xfId="0" applyFont="1" applyBorder="1" applyAlignment="1" applyProtection="1">
      <alignment horizontal="center"/>
    </xf>
    <xf numFmtId="0" fontId="13" fillId="0" borderId="632" xfId="0" applyFont="1" applyBorder="1" applyAlignment="1" applyProtection="1">
      <alignment horizontal="centerContinuous"/>
    </xf>
    <xf numFmtId="0" fontId="13" fillId="0" borderId="633" xfId="0" applyFont="1" applyBorder="1" applyAlignment="1" applyProtection="1">
      <alignment horizontal="centerContinuous"/>
    </xf>
    <xf numFmtId="0" fontId="13" fillId="0" borderId="634" xfId="0" applyFont="1" applyBorder="1" applyAlignment="1" applyProtection="1">
      <alignment horizontal="centerContinuous"/>
    </xf>
    <xf numFmtId="0" fontId="10" fillId="0" borderId="635" xfId="0" applyFont="1" applyBorder="1" applyAlignment="1" applyProtection="1">
      <alignment horizontal="center"/>
    </xf>
    <xf numFmtId="0" fontId="13" fillId="0" borderId="546" xfId="0" applyFont="1" applyBorder="1" applyAlignment="1" applyProtection="1">
      <alignment horizontal="center"/>
    </xf>
    <xf numFmtId="0" fontId="13" fillId="0" borderId="549" xfId="0" applyFont="1" applyBorder="1" applyAlignment="1" applyProtection="1">
      <alignment horizontal="center"/>
    </xf>
    <xf numFmtId="0" fontId="13" fillId="0" borderId="551" xfId="0" applyFont="1" applyBorder="1" applyProtection="1"/>
    <xf numFmtId="167" fontId="13" fillId="0" borderId="621" xfId="0" applyNumberFormat="1" applyFont="1" applyBorder="1" applyProtection="1"/>
    <xf numFmtId="167" fontId="13" fillId="0" borderId="561" xfId="0" applyNumberFormat="1" applyFont="1" applyBorder="1" applyProtection="1"/>
    <xf numFmtId="10" fontId="13" fillId="0" borderId="551" xfId="0" applyNumberFormat="1" applyFont="1" applyBorder="1" applyProtection="1"/>
    <xf numFmtId="0" fontId="13" fillId="0" borderId="621" xfId="0" applyFont="1" applyBorder="1" applyProtection="1"/>
    <xf numFmtId="0" fontId="13" fillId="0" borderId="561" xfId="0" applyFont="1" applyBorder="1" applyProtection="1"/>
    <xf numFmtId="0" fontId="13" fillId="0" borderId="638" xfId="0" applyFont="1" applyBorder="1" applyAlignment="1" applyProtection="1">
      <alignment horizontal="center"/>
    </xf>
    <xf numFmtId="0" fontId="13" fillId="0" borderId="639" xfId="0" applyFont="1" applyBorder="1" applyAlignment="1" applyProtection="1">
      <alignment horizontal="center"/>
    </xf>
    <xf numFmtId="167" fontId="13" fillId="0" borderId="622" xfId="0" applyNumberFormat="1" applyFont="1" applyBorder="1" applyProtection="1"/>
    <xf numFmtId="10" fontId="13" fillId="0" borderId="549" xfId="0" applyNumberFormat="1" applyFont="1" applyBorder="1" applyProtection="1"/>
    <xf numFmtId="0" fontId="13" fillId="0" borderId="578" xfId="0" applyFont="1" applyBorder="1" applyAlignment="1" applyProtection="1">
      <alignment horizontal="center"/>
    </xf>
    <xf numFmtId="37" fontId="13" fillId="0" borderId="543" xfId="0" applyNumberFormat="1" applyFont="1" applyBorder="1" applyProtection="1"/>
    <xf numFmtId="0" fontId="13" fillId="0" borderId="543" xfId="0" applyFont="1" applyBorder="1" applyProtection="1"/>
    <xf numFmtId="0" fontId="4" fillId="0" borderId="579" xfId="0" applyFont="1" applyBorder="1" applyAlignment="1" applyProtection="1">
      <alignment horizontal="right"/>
    </xf>
    <xf numFmtId="216" fontId="24" fillId="0" borderId="640" xfId="58341" applyNumberFormat="1" applyFont="1" applyBorder="1"/>
    <xf numFmtId="0" fontId="5" fillId="0" borderId="433" xfId="0" applyFont="1" applyBorder="1" applyProtection="1"/>
    <xf numFmtId="37" fontId="13" fillId="0" borderId="628" xfId="0" applyNumberFormat="1" applyFont="1" applyBorder="1" applyAlignment="1" applyProtection="1">
      <alignment horizontal="centerContinuous"/>
    </xf>
    <xf numFmtId="0" fontId="13" fillId="0" borderId="628" xfId="0" applyFont="1" applyBorder="1" applyAlignment="1" applyProtection="1">
      <alignment horizontal="centerContinuous"/>
    </xf>
    <xf numFmtId="0" fontId="13" fillId="0" borderId="585" xfId="0" applyFont="1" applyBorder="1" applyAlignment="1" applyProtection="1">
      <alignment horizontal="centerContinuous"/>
    </xf>
    <xf numFmtId="0" fontId="5" fillId="0" borderId="576" xfId="0" applyFont="1" applyBorder="1" applyAlignment="1" applyProtection="1">
      <alignment horizontal="centerContinuous"/>
    </xf>
    <xf numFmtId="0" fontId="5" fillId="0" borderId="546" xfId="0" applyFont="1" applyBorder="1" applyAlignment="1" applyProtection="1">
      <alignment horizontal="centerContinuous"/>
    </xf>
    <xf numFmtId="0" fontId="5" fillId="0" borderId="577" xfId="0" applyFont="1" applyBorder="1" applyAlignment="1" applyProtection="1">
      <alignment horizontal="centerContinuous"/>
    </xf>
    <xf numFmtId="0" fontId="5" fillId="0" borderId="627" xfId="0" applyFont="1" applyBorder="1" applyAlignment="1" applyProtection="1">
      <alignment horizontal="center"/>
    </xf>
    <xf numFmtId="37" fontId="5" fillId="0" borderId="628" xfId="0" applyNumberFormat="1" applyFont="1" applyBorder="1" applyProtection="1"/>
    <xf numFmtId="0" fontId="5" fillId="0" borderId="628" xfId="0" applyFont="1" applyBorder="1" applyProtection="1"/>
    <xf numFmtId="0" fontId="5" fillId="0" borderId="585" xfId="0" applyFont="1" applyBorder="1" applyProtection="1"/>
    <xf numFmtId="0" fontId="13" fillId="0" borderId="577" xfId="0" applyFont="1" applyBorder="1" applyProtection="1"/>
    <xf numFmtId="37" fontId="13" fillId="0" borderId="617" xfId="0" applyNumberFormat="1" applyFont="1" applyBorder="1" applyProtection="1"/>
    <xf numFmtId="37" fontId="13" fillId="0" borderId="628" xfId="0" applyNumberFormat="1" applyFont="1" applyBorder="1" applyProtection="1"/>
    <xf numFmtId="0" fontId="13" fillId="0" borderId="641" xfId="0" applyFont="1" applyBorder="1" applyProtection="1"/>
    <xf numFmtId="0" fontId="13" fillId="0" borderId="642" xfId="0" applyFont="1" applyBorder="1" applyAlignment="1" applyProtection="1">
      <alignment horizontal="centerContinuous"/>
    </xf>
    <xf numFmtId="0" fontId="13" fillId="0" borderId="619" xfId="0" applyFont="1" applyBorder="1" applyAlignment="1" applyProtection="1">
      <alignment horizontal="centerContinuous"/>
    </xf>
    <xf numFmtId="0" fontId="13" fillId="0" borderId="643" xfId="0" applyFont="1" applyBorder="1" applyAlignment="1" applyProtection="1">
      <alignment horizontal="center"/>
    </xf>
    <xf numFmtId="37" fontId="13" fillId="0" borderId="351" xfId="0" applyNumberFormat="1" applyFont="1" applyBorder="1" applyProtection="1"/>
    <xf numFmtId="0" fontId="13" fillId="0" borderId="550" xfId="0" applyFont="1" applyBorder="1" applyAlignment="1" applyProtection="1">
      <alignment horizontal="centerContinuous"/>
    </xf>
    <xf numFmtId="0" fontId="13" fillId="0" borderId="551" xfId="0" applyFont="1" applyBorder="1" applyAlignment="1" applyProtection="1">
      <alignment horizontal="centerContinuous"/>
    </xf>
    <xf numFmtId="0" fontId="13" fillId="0" borderId="551" xfId="0" applyFont="1" applyBorder="1" applyAlignment="1" applyProtection="1">
      <alignment horizontal="center"/>
    </xf>
    <xf numFmtId="167" fontId="13" fillId="0" borderId="551" xfId="0" applyNumberFormat="1" applyFont="1" applyBorder="1" applyProtection="1"/>
    <xf numFmtId="43" fontId="13" fillId="0" borderId="621" xfId="0" applyNumberFormat="1" applyFont="1" applyBorder="1" applyProtection="1"/>
    <xf numFmtId="43" fontId="13" fillId="0" borderId="551" xfId="0" applyNumberFormat="1" applyFont="1" applyBorder="1" applyProtection="1"/>
    <xf numFmtId="43" fontId="13" fillId="0" borderId="561" xfId="0" applyNumberFormat="1" applyFont="1" applyBorder="1" applyProtection="1"/>
    <xf numFmtId="0" fontId="13" fillId="0" borderId="644" xfId="0" applyFont="1" applyBorder="1" applyAlignment="1" applyProtection="1">
      <alignment horizontal="center"/>
    </xf>
    <xf numFmtId="0" fontId="13" fillId="0" borderId="645" xfId="0" applyFont="1" applyBorder="1" applyAlignment="1" applyProtection="1">
      <alignment horizontal="center"/>
    </xf>
    <xf numFmtId="37" fontId="13" fillId="0" borderId="646" xfId="0" applyNumberFormat="1" applyFont="1" applyBorder="1" applyProtection="1"/>
    <xf numFmtId="167" fontId="13" fillId="0" borderId="648" xfId="0" applyNumberFormat="1" applyFont="1" applyBorder="1" applyProtection="1"/>
    <xf numFmtId="167" fontId="13" fillId="0" borderId="647" xfId="0" applyNumberFormat="1" applyFont="1" applyBorder="1" applyProtection="1"/>
    <xf numFmtId="167" fontId="13" fillId="0" borderId="649" xfId="0" applyNumberFormat="1" applyFont="1" applyBorder="1" applyProtection="1"/>
    <xf numFmtId="0" fontId="13" fillId="0" borderId="650" xfId="0" applyFont="1" applyBorder="1" applyAlignment="1" applyProtection="1">
      <alignment horizontal="center"/>
    </xf>
    <xf numFmtId="0" fontId="13" fillId="0" borderId="651" xfId="0" applyFont="1" applyBorder="1" applyAlignment="1" applyProtection="1">
      <alignment horizontal="center"/>
    </xf>
    <xf numFmtId="0" fontId="24" fillId="0" borderId="652" xfId="0" applyFont="1" applyBorder="1" applyAlignment="1" applyProtection="1">
      <alignment horizontal="left"/>
    </xf>
    <xf numFmtId="0" fontId="13" fillId="0" borderId="653" xfId="0" applyFont="1" applyBorder="1"/>
    <xf numFmtId="0" fontId="13" fillId="0" borderId="654" xfId="0" applyFont="1" applyBorder="1"/>
    <xf numFmtId="0" fontId="4" fillId="0" borderId="604" xfId="0" applyFont="1" applyBorder="1" applyAlignment="1" applyProtection="1">
      <alignment horizontal="center"/>
    </xf>
    <xf numFmtId="0" fontId="24" fillId="0" borderId="608" xfId="0" applyFont="1" applyBorder="1" applyAlignment="1" applyProtection="1">
      <alignment horizontal="right"/>
    </xf>
    <xf numFmtId="0" fontId="4" fillId="0" borderId="604" xfId="0" applyFont="1" applyBorder="1" applyAlignment="1" applyProtection="1">
      <alignment horizontal="centerContinuous"/>
    </xf>
    <xf numFmtId="37" fontId="4" fillId="0" borderId="433" xfId="0" applyNumberFormat="1" applyFont="1" applyBorder="1" applyAlignment="1" applyProtection="1">
      <alignment horizontal="centerContinuous"/>
    </xf>
    <xf numFmtId="0" fontId="4" fillId="0" borderId="433" xfId="0" applyFont="1" applyBorder="1" applyAlignment="1" applyProtection="1">
      <alignment horizontal="centerContinuous"/>
    </xf>
    <xf numFmtId="0" fontId="4" fillId="0" borderId="608" xfId="0" applyFont="1" applyBorder="1" applyAlignment="1" applyProtection="1">
      <alignment horizontal="centerContinuous"/>
    </xf>
    <xf numFmtId="0" fontId="13" fillId="0" borderId="656" xfId="0" applyFont="1" applyBorder="1" applyProtection="1"/>
    <xf numFmtId="37" fontId="13" fillId="0" borderId="605" xfId="0" applyNumberFormat="1" applyFont="1" applyBorder="1" applyProtection="1"/>
    <xf numFmtId="37" fontId="13" fillId="0" borderId="604" xfId="0" applyNumberFormat="1" applyFont="1" applyBorder="1" applyProtection="1"/>
    <xf numFmtId="0" fontId="13" fillId="0" borderId="604" xfId="0" applyFont="1" applyBorder="1" applyAlignment="1" applyProtection="1">
      <alignment horizontal="centerContinuous"/>
    </xf>
    <xf numFmtId="0" fontId="13" fillId="0" borderId="608" xfId="0" applyFont="1" applyBorder="1" applyAlignment="1" applyProtection="1">
      <alignment horizontal="centerContinuous"/>
    </xf>
    <xf numFmtId="0" fontId="13" fillId="0" borderId="433" xfId="0" applyFont="1" applyBorder="1" applyAlignment="1" applyProtection="1">
      <alignment horizontal="centerContinuous"/>
    </xf>
    <xf numFmtId="0" fontId="13" fillId="0" borderId="608" xfId="0" applyFont="1" applyBorder="1" applyAlignment="1" applyProtection="1">
      <alignment horizontal="center"/>
    </xf>
    <xf numFmtId="37" fontId="13" fillId="0" borderId="268" xfId="0" applyNumberFormat="1" applyFont="1" applyBorder="1" applyProtection="1"/>
    <xf numFmtId="0" fontId="13" fillId="0" borderId="611" xfId="0" applyFont="1" applyBorder="1" applyAlignment="1" applyProtection="1">
      <alignment horizontal="centerContinuous"/>
    </xf>
    <xf numFmtId="0" fontId="13" fillId="0" borderId="655" xfId="0" applyFont="1" applyBorder="1" applyProtection="1"/>
    <xf numFmtId="0" fontId="13" fillId="0" borderId="654" xfId="0" applyFont="1" applyBorder="1" applyProtection="1"/>
    <xf numFmtId="0" fontId="13" fillId="0" borderId="655" xfId="0" applyFont="1" applyBorder="1" applyAlignment="1" applyProtection="1">
      <alignment horizontal="center"/>
    </xf>
    <xf numFmtId="37" fontId="13" fillId="0" borderId="654" xfId="0" applyNumberFormat="1" applyFont="1" applyBorder="1" applyProtection="1"/>
    <xf numFmtId="0" fontId="13" fillId="0" borderId="654" xfId="0" applyFont="1" applyBorder="1" applyAlignment="1" applyProtection="1">
      <alignment horizontal="center"/>
    </xf>
    <xf numFmtId="37" fontId="13" fillId="0" borderId="608" xfId="0" applyNumberFormat="1" applyFont="1" applyBorder="1" applyProtection="1"/>
    <xf numFmtId="37" fontId="13" fillId="0" borderId="655" xfId="0" applyNumberFormat="1" applyFont="1" applyBorder="1" applyProtection="1"/>
    <xf numFmtId="0" fontId="13" fillId="0" borderId="652" xfId="0" applyFont="1" applyBorder="1" applyProtection="1"/>
    <xf numFmtId="0" fontId="13" fillId="0" borderId="653" xfId="0" applyFont="1" applyBorder="1" applyProtection="1"/>
    <xf numFmtId="0" fontId="4" fillId="0" borderId="653" xfId="0" applyFont="1" applyBorder="1" applyAlignment="1" applyProtection="1">
      <alignment horizontal="left"/>
    </xf>
    <xf numFmtId="0" fontId="4" fillId="0" borderId="653" xfId="0" applyFont="1" applyBorder="1" applyAlignment="1" applyProtection="1">
      <alignment horizontal="right"/>
    </xf>
    <xf numFmtId="0" fontId="4" fillId="0" borderId="654" xfId="0" applyFont="1" applyBorder="1" applyAlignment="1" applyProtection="1">
      <alignment horizontal="right"/>
    </xf>
    <xf numFmtId="216" fontId="4" fillId="0" borderId="652" xfId="58341" applyNumberFormat="1" applyFont="1" applyBorder="1"/>
    <xf numFmtId="0" fontId="4" fillId="0" borderId="653" xfId="0" applyFont="1" applyBorder="1"/>
    <xf numFmtId="0" fontId="4" fillId="0" borderId="654" xfId="0" applyFont="1" applyFill="1" applyBorder="1" applyAlignment="1" applyProtection="1">
      <alignment horizontal="right"/>
    </xf>
    <xf numFmtId="0" fontId="4" fillId="0" borderId="652" xfId="0" applyFont="1" applyBorder="1" applyAlignment="1" applyProtection="1">
      <alignment horizontal="centerContinuous"/>
    </xf>
    <xf numFmtId="37" fontId="4" fillId="0" borderId="653" xfId="0" applyNumberFormat="1" applyFont="1" applyBorder="1" applyAlignment="1" applyProtection="1">
      <alignment horizontal="centerContinuous"/>
    </xf>
    <xf numFmtId="0" fontId="4" fillId="0" borderId="653" xfId="0" applyFont="1" applyBorder="1" applyAlignment="1" applyProtection="1">
      <alignment horizontal="centerContinuous"/>
    </xf>
    <xf numFmtId="0" fontId="4" fillId="0" borderId="654" xfId="0" applyFont="1" applyBorder="1" applyAlignment="1" applyProtection="1">
      <alignment horizontal="centerContinuous"/>
    </xf>
    <xf numFmtId="0" fontId="13" fillId="0" borderId="0" xfId="193" applyFont="1" applyBorder="1"/>
    <xf numFmtId="0" fontId="162" fillId="0" borderId="0" xfId="193" applyFont="1" applyBorder="1"/>
    <xf numFmtId="44" fontId="158" fillId="0" borderId="0" xfId="58349" applyFont="1" applyBorder="1"/>
    <xf numFmtId="0" fontId="158" fillId="0" borderId="0" xfId="193" applyFont="1" applyBorder="1"/>
    <xf numFmtId="0" fontId="13" fillId="0" borderId="0" xfId="213" applyFont="1" applyBorder="1"/>
    <xf numFmtId="0" fontId="158" fillId="0" borderId="0" xfId="213" applyFont="1" applyBorder="1"/>
    <xf numFmtId="0" fontId="13" fillId="0" borderId="611" xfId="0" applyFont="1" applyBorder="1" applyAlignment="1" applyProtection="1">
      <alignment horizontal="center"/>
    </xf>
    <xf numFmtId="0" fontId="5" fillId="0" borderId="611" xfId="0" applyFont="1" applyBorder="1" applyAlignment="1" applyProtection="1">
      <alignment horizontal="center"/>
    </xf>
    <xf numFmtId="0" fontId="4" fillId="0" borderId="608" xfId="0" applyFont="1" applyBorder="1" applyProtection="1"/>
    <xf numFmtId="0" fontId="4" fillId="0" borderId="659" xfId="0" applyFont="1" applyBorder="1" applyAlignment="1" applyProtection="1">
      <alignment horizontal="centerContinuous"/>
    </xf>
    <xf numFmtId="0" fontId="4" fillId="0" borderId="660" xfId="0" applyFont="1" applyBorder="1" applyAlignment="1" applyProtection="1">
      <alignment horizontal="centerContinuous"/>
    </xf>
    <xf numFmtId="0" fontId="4" fillId="0" borderId="442" xfId="0" applyFont="1" applyBorder="1" applyProtection="1"/>
    <xf numFmtId="0" fontId="4" fillId="0" borderId="545" xfId="0" applyFont="1" applyBorder="1" applyProtection="1"/>
    <xf numFmtId="0" fontId="4" fillId="0" borderId="546" xfId="0" applyFont="1" applyBorder="1" applyProtection="1"/>
    <xf numFmtId="0" fontId="4" fillId="0" borderId="547" xfId="0" applyFont="1" applyBorder="1" applyProtection="1"/>
    <xf numFmtId="0" fontId="13" fillId="0" borderId="661" xfId="0" applyFont="1" applyBorder="1" applyProtection="1"/>
    <xf numFmtId="0" fontId="13" fillId="0" borderId="662" xfId="0" applyFont="1" applyBorder="1" applyProtection="1"/>
    <xf numFmtId="0" fontId="13" fillId="0" borderId="548" xfId="0" applyFont="1" applyBorder="1" applyProtection="1"/>
    <xf numFmtId="0" fontId="13" fillId="0" borderId="552" xfId="0" applyFont="1" applyBorder="1" applyProtection="1"/>
    <xf numFmtId="0" fontId="13" fillId="0" borderId="548" xfId="0" applyFont="1" applyBorder="1" applyAlignment="1" applyProtection="1">
      <alignment horizontal="center"/>
    </xf>
    <xf numFmtId="37" fontId="13" fillId="0" borderId="549" xfId="0" applyNumberFormat="1" applyFont="1" applyBorder="1" applyProtection="1"/>
    <xf numFmtId="0" fontId="13" fillId="0" borderId="549" xfId="0" applyFont="1" applyBorder="1" applyAlignment="1">
      <alignment horizontal="center"/>
    </xf>
    <xf numFmtId="37" fontId="13" fillId="0" borderId="663" xfId="0" applyNumberFormat="1" applyFont="1" applyBorder="1" applyProtection="1"/>
    <xf numFmtId="0" fontId="13" fillId="0" borderId="549" xfId="0" applyFont="1" applyBorder="1" applyAlignment="1">
      <alignment horizontal="right" vertical="top"/>
    </xf>
    <xf numFmtId="0" fontId="4" fillId="0" borderId="549" xfId="0" applyFont="1" applyBorder="1"/>
    <xf numFmtId="0" fontId="13" fillId="0" borderId="549" xfId="0" applyFont="1" applyBorder="1" applyAlignment="1" applyProtection="1">
      <alignment horizontal="right"/>
    </xf>
    <xf numFmtId="0" fontId="13" fillId="0" borderId="664" xfId="0" applyFont="1" applyBorder="1" applyProtection="1"/>
    <xf numFmtId="0" fontId="13" fillId="0" borderId="633" xfId="0" applyFont="1" applyBorder="1" applyProtection="1"/>
    <xf numFmtId="0" fontId="13" fillId="0" borderId="665" xfId="0" applyFont="1" applyBorder="1" applyProtection="1"/>
    <xf numFmtId="0" fontId="4" fillId="0" borderId="604" xfId="0" applyFont="1" applyBorder="1" applyAlignment="1" applyProtection="1">
      <alignment horizontal="left"/>
    </xf>
    <xf numFmtId="37" fontId="4" fillId="0" borderId="608" xfId="0" applyNumberFormat="1" applyFont="1" applyBorder="1" applyAlignment="1" applyProtection="1">
      <alignment horizontal="center"/>
    </xf>
    <xf numFmtId="0" fontId="13" fillId="0" borderId="660" xfId="0" applyFont="1" applyBorder="1" applyAlignment="1" applyProtection="1">
      <alignment horizontal="centerContinuous"/>
    </xf>
    <xf numFmtId="0" fontId="13" fillId="0" borderId="347" xfId="0" applyFont="1" applyBorder="1" applyAlignment="1" applyProtection="1">
      <alignment horizontal="centerContinuous"/>
    </xf>
    <xf numFmtId="0" fontId="13" fillId="0" borderId="545" xfId="0" applyFont="1" applyBorder="1" applyProtection="1"/>
    <xf numFmtId="0" fontId="13" fillId="0" borderId="635" xfId="0" applyFont="1" applyBorder="1" applyAlignment="1" applyProtection="1">
      <alignment horizontal="center"/>
    </xf>
    <xf numFmtId="37" fontId="13" fillId="0" borderId="666" xfId="0" applyNumberFormat="1" applyFont="1" applyBorder="1" applyProtection="1"/>
    <xf numFmtId="0" fontId="13" fillId="0" borderId="667" xfId="0" applyFont="1" applyBorder="1" applyProtection="1"/>
    <xf numFmtId="0" fontId="13" fillId="0" borderId="668" xfId="0" applyFont="1" applyBorder="1" applyProtection="1"/>
    <xf numFmtId="0" fontId="4" fillId="0" borderId="611" xfId="0" applyFont="1" applyBorder="1" applyAlignment="1" applyProtection="1">
      <alignment horizontal="left"/>
    </xf>
    <xf numFmtId="0" fontId="13" fillId="0" borderId="604" xfId="0" applyFont="1" applyBorder="1" applyAlignment="1">
      <alignment textRotation="180"/>
    </xf>
    <xf numFmtId="0" fontId="4" fillId="0" borderId="669" xfId="0" applyFont="1" applyBorder="1" applyAlignment="1">
      <alignment horizontal="centerContinuous"/>
    </xf>
    <xf numFmtId="0" fontId="4" fillId="0" borderId="606" xfId="0" applyFont="1" applyBorder="1" applyAlignment="1">
      <alignment horizontal="centerContinuous"/>
    </xf>
    <xf numFmtId="0" fontId="4" fillId="0" borderId="670" xfId="0" applyFont="1" applyBorder="1" applyAlignment="1">
      <alignment horizontal="centerContinuous"/>
    </xf>
    <xf numFmtId="0" fontId="4" fillId="0" borderId="671" xfId="0" applyFont="1" applyBorder="1" applyAlignment="1">
      <alignment textRotation="180"/>
    </xf>
    <xf numFmtId="0" fontId="13" fillId="0" borderId="347" xfId="0" applyFont="1" applyBorder="1" applyAlignment="1">
      <alignment textRotation="180"/>
    </xf>
    <xf numFmtId="0" fontId="13" fillId="0" borderId="635" xfId="0" applyFont="1" applyBorder="1" applyAlignment="1">
      <alignment horizontal="centerContinuous"/>
    </xf>
    <xf numFmtId="0" fontId="13" fillId="0" borderId="635" xfId="0" applyFont="1" applyBorder="1"/>
    <xf numFmtId="0" fontId="13" fillId="0" borderId="635" xfId="0" applyFont="1" applyBorder="1" applyAlignment="1">
      <alignment horizontal="left"/>
    </xf>
    <xf numFmtId="0" fontId="13" fillId="0" borderId="462" xfId="0" applyFont="1" applyBorder="1" applyAlignment="1">
      <alignment horizontal="left"/>
    </xf>
    <xf numFmtId="0" fontId="13" fillId="0" borderId="462" xfId="0" applyFont="1" applyBorder="1" applyAlignment="1">
      <alignment horizontal="center"/>
    </xf>
    <xf numFmtId="0" fontId="13" fillId="0" borderId="672" xfId="0" applyFont="1" applyBorder="1"/>
    <xf numFmtId="0" fontId="23" fillId="0" borderId="606" xfId="0" applyFont="1" applyBorder="1" applyAlignment="1">
      <alignment horizontal="centerContinuous"/>
    </xf>
    <xf numFmtId="0" fontId="23" fillId="0" borderId="546" xfId="0" applyFont="1" applyBorder="1"/>
    <xf numFmtId="0" fontId="23" fillId="0" borderId="462" xfId="0" applyFont="1" applyBorder="1" applyAlignment="1">
      <alignment horizontal="center"/>
    </xf>
    <xf numFmtId="0" fontId="23" fillId="0" borderId="351" xfId="0" applyFont="1" applyBorder="1" applyAlignment="1">
      <alignment horizontal="center"/>
    </xf>
    <xf numFmtId="0" fontId="23" fillId="0" borderId="635" xfId="0" applyFont="1" applyBorder="1" applyAlignment="1">
      <alignment horizontal="center"/>
    </xf>
    <xf numFmtId="0" fontId="23" fillId="0" borderId="551" xfId="0" applyFont="1" applyBorder="1"/>
    <xf numFmtId="0" fontId="23" fillId="0" borderId="549" xfId="0" applyFont="1" applyBorder="1"/>
    <xf numFmtId="0" fontId="23" fillId="0" borderId="550" xfId="0" applyFont="1" applyBorder="1"/>
    <xf numFmtId="0" fontId="23" fillId="0" borderId="551" xfId="0" applyFont="1" applyBorder="1" applyAlignment="1">
      <alignment horizontal="center"/>
    </xf>
    <xf numFmtId="0" fontId="23" fillId="0" borderId="462" xfId="0" applyFont="1" applyBorder="1"/>
    <xf numFmtId="0" fontId="23" fillId="0" borderId="351" xfId="0" applyFont="1" applyBorder="1"/>
    <xf numFmtId="167" fontId="23" fillId="0" borderId="666" xfId="1" applyNumberFormat="1" applyFont="1" applyBorder="1"/>
    <xf numFmtId="167" fontId="23" fillId="0" borderId="549" xfId="1" applyNumberFormat="1" applyFont="1" applyBorder="1"/>
    <xf numFmtId="167" fontId="23" fillId="0" borderId="667" xfId="1" applyNumberFormat="1" applyFont="1" applyBorder="1"/>
    <xf numFmtId="0" fontId="23" fillId="0" borderId="546" xfId="0" applyFont="1" applyBorder="1" applyAlignment="1">
      <alignment horizontal="center"/>
    </xf>
    <xf numFmtId="167" fontId="23" fillId="0" borderId="351" xfId="1" applyNumberFormat="1" applyFont="1" applyBorder="1"/>
    <xf numFmtId="167" fontId="23" fillId="0" borderId="346" xfId="1" applyNumberFormat="1" applyFont="1" applyBorder="1"/>
    <xf numFmtId="167" fontId="23" fillId="0" borderId="549" xfId="1" applyNumberFormat="1" applyFont="1" applyBorder="1" applyAlignment="1">
      <alignment horizontal="center"/>
    </xf>
    <xf numFmtId="0" fontId="23" fillId="0" borderId="351" xfId="0" applyFont="1" applyBorder="1" applyAlignment="1" applyProtection="1">
      <alignment horizontal="center"/>
    </xf>
    <xf numFmtId="0" fontId="23" fillId="0" borderId="635" xfId="0" applyFont="1" applyBorder="1" applyAlignment="1" applyProtection="1">
      <alignment horizontal="center"/>
    </xf>
    <xf numFmtId="0" fontId="23" fillId="0" borderId="357" xfId="0" applyFont="1" applyBorder="1" applyAlignment="1">
      <alignment textRotation="180"/>
    </xf>
    <xf numFmtId="0" fontId="23" fillId="0" borderId="551" xfId="0" applyFont="1" applyBorder="1" applyProtection="1"/>
    <xf numFmtId="0" fontId="23" fillId="0" borderId="549" xfId="0" applyFont="1" applyBorder="1" applyProtection="1"/>
    <xf numFmtId="0" fontId="23" fillId="0" borderId="550" xfId="0" applyFont="1" applyBorder="1" applyProtection="1"/>
    <xf numFmtId="0" fontId="23" fillId="0" borderId="551" xfId="0" applyFont="1" applyBorder="1" applyAlignment="1" applyProtection="1">
      <alignment horizontal="center"/>
    </xf>
    <xf numFmtId="0" fontId="23" fillId="0" borderId="619" xfId="0" applyFont="1" applyBorder="1" applyProtection="1"/>
    <xf numFmtId="0" fontId="23" fillId="0" borderId="462" xfId="0" applyFont="1" applyBorder="1" applyProtection="1"/>
    <xf numFmtId="0" fontId="24" fillId="0" borderId="551" xfId="0" applyFont="1" applyBorder="1" applyProtection="1"/>
    <xf numFmtId="0" fontId="23" fillId="0" borderId="546" xfId="0" applyFont="1" applyBorder="1" applyProtection="1"/>
    <xf numFmtId="167" fontId="23" fillId="0" borderId="666" xfId="1" applyNumberFormat="1" applyFont="1" applyBorder="1" applyProtection="1"/>
    <xf numFmtId="167" fontId="23" fillId="0" borderId="549" xfId="1" applyNumberFormat="1" applyFont="1" applyBorder="1" applyProtection="1"/>
    <xf numFmtId="167" fontId="23" fillId="0" borderId="667" xfId="1" applyNumberFormat="1" applyFont="1" applyBorder="1" applyProtection="1"/>
    <xf numFmtId="0" fontId="23" fillId="0" borderId="546" xfId="0" applyFont="1" applyBorder="1" applyAlignment="1" applyProtection="1">
      <alignment horizontal="center"/>
    </xf>
    <xf numFmtId="167" fontId="23" fillId="0" borderId="549" xfId="1" applyNumberFormat="1" applyFont="1" applyBorder="1" applyAlignment="1" applyProtection="1">
      <alignment horizontal="center"/>
    </xf>
    <xf numFmtId="167" fontId="23" fillId="0" borderId="666" xfId="1" applyNumberFormat="1" applyFont="1" applyBorder="1" applyAlignment="1" applyProtection="1">
      <alignment horizontal="center"/>
    </xf>
    <xf numFmtId="167" fontId="23" fillId="0" borderId="667" xfId="1" applyNumberFormat="1" applyFont="1" applyBorder="1" applyAlignment="1" applyProtection="1">
      <alignment horizontal="center"/>
    </xf>
    <xf numFmtId="0" fontId="23" fillId="0" borderId="671" xfId="0" applyFont="1" applyBorder="1" applyAlignment="1">
      <alignment horizontal="centerContinuous"/>
    </xf>
    <xf numFmtId="0" fontId="23" fillId="0" borderId="352" xfId="0" applyFont="1" applyBorder="1" applyAlignment="1">
      <alignment horizontal="center"/>
    </xf>
    <xf numFmtId="0" fontId="23" fillId="0" borderId="552" xfId="0" applyFont="1" applyBorder="1"/>
    <xf numFmtId="0" fontId="23" fillId="0" borderId="549" xfId="0" applyFont="1" applyBorder="1" applyAlignment="1">
      <alignment horizontal="center"/>
    </xf>
    <xf numFmtId="167" fontId="23" fillId="0" borderId="666" xfId="1" applyNumberFormat="1" applyFont="1" applyBorder="1" applyAlignment="1">
      <alignment horizontal="center"/>
    </xf>
    <xf numFmtId="167" fontId="23" fillId="0" borderId="667" xfId="1" applyNumberFormat="1" applyFont="1" applyBorder="1" applyAlignment="1">
      <alignment horizontal="center"/>
    </xf>
    <xf numFmtId="0" fontId="23" fillId="0" borderId="547" xfId="0" applyFont="1" applyBorder="1" applyAlignment="1">
      <alignment horizontal="center"/>
    </xf>
    <xf numFmtId="0" fontId="23" fillId="0" borderId="494" xfId="0" applyFont="1" applyBorder="1" applyAlignment="1">
      <alignment horizontal="center"/>
    </xf>
    <xf numFmtId="0" fontId="23" fillId="0" borderId="462" xfId="0" applyFont="1" applyBorder="1" applyAlignment="1">
      <alignment horizontal="centerContinuous"/>
    </xf>
    <xf numFmtId="0" fontId="23" fillId="0" borderId="605" xfId="0" applyFont="1" applyBorder="1" applyAlignment="1">
      <alignment textRotation="180"/>
    </xf>
    <xf numFmtId="0" fontId="23" fillId="0" borderId="670" xfId="0" applyFont="1" applyBorder="1" applyAlignment="1">
      <alignment horizontal="center"/>
    </xf>
    <xf numFmtId="0" fontId="23" fillId="0" borderId="673" xfId="0" applyFont="1" applyBorder="1" applyAlignment="1">
      <alignment horizontal="center"/>
    </xf>
    <xf numFmtId="0" fontId="23" fillId="0" borderId="669" xfId="0" applyFont="1" applyBorder="1" applyAlignment="1">
      <alignment horizontal="center"/>
    </xf>
    <xf numFmtId="0" fontId="23" fillId="0" borderId="442" xfId="0" applyFont="1" applyBorder="1" applyAlignment="1">
      <alignment textRotation="180"/>
    </xf>
    <xf numFmtId="0" fontId="23" fillId="0" borderId="635" xfId="0" applyFont="1" applyBorder="1"/>
    <xf numFmtId="0" fontId="23" fillId="0" borderId="671" xfId="0" applyFont="1" applyBorder="1"/>
    <xf numFmtId="43" fontId="23" fillId="0" borderId="666" xfId="1" applyFont="1" applyBorder="1"/>
    <xf numFmtId="43" fontId="23" fillId="0" borderId="551" xfId="1" applyFont="1" applyBorder="1"/>
    <xf numFmtId="43" fontId="23" fillId="0" borderId="668" xfId="1" applyFont="1" applyBorder="1"/>
    <xf numFmtId="167" fontId="23" fillId="0" borderId="551" xfId="1" applyNumberFormat="1" applyFont="1" applyBorder="1"/>
    <xf numFmtId="167" fontId="23" fillId="0" borderId="668" xfId="1" applyNumberFormat="1" applyFont="1" applyBorder="1"/>
    <xf numFmtId="0" fontId="23" fillId="0" borderId="464" xfId="0" applyFont="1" applyBorder="1" applyAlignment="1">
      <alignment textRotation="180"/>
    </xf>
    <xf numFmtId="167" fontId="23" fillId="0" borderId="551" xfId="1" applyNumberFormat="1" applyFont="1" applyBorder="1" applyAlignment="1">
      <alignment horizontal="center"/>
    </xf>
    <xf numFmtId="0" fontId="23" fillId="3" borderId="551" xfId="0" applyFont="1" applyFill="1" applyBorder="1" applyAlignment="1">
      <alignment horizontal="center"/>
    </xf>
    <xf numFmtId="0" fontId="23" fillId="0" borderId="357" xfId="0" applyFont="1" applyBorder="1"/>
    <xf numFmtId="167" fontId="23" fillId="0" borderId="462" xfId="1" applyNumberFormat="1" applyFont="1" applyBorder="1"/>
    <xf numFmtId="0" fontId="23" fillId="0" borderId="674" xfId="0" applyFont="1" applyBorder="1" applyAlignment="1">
      <alignment horizontal="center"/>
    </xf>
    <xf numFmtId="170" fontId="23" fillId="0" borderId="414" xfId="0" applyNumberFormat="1" applyFont="1" applyBorder="1"/>
    <xf numFmtId="0" fontId="23" fillId="0" borderId="350" xfId="0" applyFont="1" applyBorder="1" applyAlignment="1">
      <alignment horizontal="center"/>
    </xf>
    <xf numFmtId="0" fontId="23" fillId="0" borderId="677" xfId="0" applyFont="1" applyBorder="1" applyAlignment="1">
      <alignment horizontal="center"/>
    </xf>
    <xf numFmtId="0" fontId="23" fillId="0" borderId="678" xfId="0" applyFont="1" applyBorder="1"/>
    <xf numFmtId="0" fontId="23" fillId="0" borderId="532" xfId="0" applyFont="1" applyBorder="1"/>
    <xf numFmtId="0" fontId="23" fillId="0" borderId="679" xfId="0" applyFont="1" applyBorder="1"/>
    <xf numFmtId="170" fontId="23" fillId="0" borderId="425" xfId="326" applyNumberFormat="1" applyFont="1" applyBorder="1"/>
    <xf numFmtId="170" fontId="23" fillId="0" borderId="425" xfId="0" applyNumberFormat="1" applyFont="1" applyBorder="1"/>
    <xf numFmtId="0" fontId="24" fillId="0" borderId="549" xfId="0" applyFont="1" applyBorder="1"/>
    <xf numFmtId="0" fontId="23" fillId="0" borderId="347" xfId="0" applyFont="1" applyBorder="1" applyAlignment="1">
      <alignment textRotation="180"/>
    </xf>
    <xf numFmtId="170" fontId="23" fillId="0" borderId="425" xfId="0" applyNumberFormat="1" applyFont="1" applyBorder="1" applyAlignment="1">
      <alignment horizontal="center"/>
    </xf>
    <xf numFmtId="0" fontId="23" fillId="0" borderId="604" xfId="0" applyFont="1" applyBorder="1" applyAlignment="1">
      <alignment textRotation="180"/>
    </xf>
    <xf numFmtId="0" fontId="24" fillId="0" borderId="604" xfId="0" applyFont="1" applyBorder="1" applyAlignment="1">
      <alignment horizontal="centerContinuous"/>
    </xf>
    <xf numFmtId="0" fontId="24" fillId="0" borderId="605" xfId="0" applyFont="1" applyBorder="1" applyAlignment="1">
      <alignment horizontal="center" vertical="center" textRotation="180"/>
    </xf>
    <xf numFmtId="0" fontId="23" fillId="0" borderId="456" xfId="0" applyFont="1" applyBorder="1" applyAlignment="1">
      <alignment horizontal="centerContinuous"/>
    </xf>
    <xf numFmtId="0" fontId="23" fillId="0" borderId="678" xfId="0" applyFont="1" applyBorder="1" applyAlignment="1">
      <alignment horizontal="center"/>
    </xf>
    <xf numFmtId="167" fontId="23" fillId="0" borderId="680" xfId="1" applyNumberFormat="1" applyFont="1" applyBorder="1"/>
    <xf numFmtId="167" fontId="23" fillId="0" borderId="678" xfId="1" applyNumberFormat="1" applyFont="1" applyBorder="1"/>
    <xf numFmtId="167" fontId="23" fillId="0" borderId="681" xfId="1" applyNumberFormat="1" applyFont="1" applyBorder="1"/>
    <xf numFmtId="0" fontId="23" fillId="0" borderId="466" xfId="0" applyFont="1" applyBorder="1" applyAlignment="1">
      <alignment horizontal="center"/>
    </xf>
    <xf numFmtId="0" fontId="24" fillId="0" borderId="546" xfId="0" applyFont="1" applyBorder="1"/>
    <xf numFmtId="0" fontId="23" fillId="0" borderId="635" xfId="0" applyFont="1" applyBorder="1" applyAlignment="1">
      <alignment horizontal="centerContinuous"/>
    </xf>
    <xf numFmtId="167" fontId="23" fillId="0" borderId="684" xfId="1" applyNumberFormat="1" applyFont="1" applyBorder="1"/>
    <xf numFmtId="167" fontId="23" fillId="0" borderId="685" xfId="1" applyNumberFormat="1" applyFont="1" applyBorder="1"/>
    <xf numFmtId="167" fontId="23" fillId="0" borderId="686" xfId="1" applyNumberFormat="1" applyFont="1" applyBorder="1"/>
    <xf numFmtId="167" fontId="23" fillId="0" borderId="684" xfId="1" applyNumberFormat="1" applyFont="1" applyBorder="1" applyAlignment="1" applyProtection="1">
      <alignment horizontal="center"/>
    </xf>
    <xf numFmtId="167" fontId="23" fillId="0" borderId="685" xfId="1" applyNumberFormat="1" applyFont="1" applyBorder="1" applyAlignment="1" applyProtection="1">
      <alignment horizontal="center"/>
    </xf>
    <xf numFmtId="167" fontId="23" fillId="0" borderId="686" xfId="1" applyNumberFormat="1" applyFont="1" applyBorder="1" applyAlignment="1" applyProtection="1">
      <alignment horizontal="center"/>
    </xf>
    <xf numFmtId="167" fontId="23" fillId="0" borderId="684" xfId="1" applyNumberFormat="1" applyFont="1" applyBorder="1" applyAlignment="1">
      <alignment horizontal="center"/>
    </xf>
    <xf numFmtId="167" fontId="23" fillId="0" borderId="685" xfId="1" applyNumberFormat="1" applyFont="1" applyBorder="1" applyAlignment="1">
      <alignment horizontal="center"/>
    </xf>
    <xf numFmtId="167" fontId="23" fillId="0" borderId="686" xfId="1" applyNumberFormat="1" applyFont="1" applyBorder="1" applyAlignment="1">
      <alignment horizontal="center"/>
    </xf>
    <xf numFmtId="0" fontId="13" fillId="0" borderId="6" xfId="0" applyFont="1" applyBorder="1" applyAlignment="1" applyProtection="1"/>
    <xf numFmtId="37" fontId="13" fillId="0" borderId="536" xfId="0" applyNumberFormat="1" applyFont="1" applyBorder="1" applyAlignment="1" applyProtection="1"/>
    <xf numFmtId="0" fontId="13" fillId="0" borderId="490" xfId="0" applyFont="1" applyBorder="1" applyAlignment="1" applyProtection="1">
      <alignment wrapText="1"/>
    </xf>
    <xf numFmtId="37" fontId="13" fillId="0" borderId="538" xfId="0" applyNumberFormat="1" applyFont="1" applyBorder="1" applyAlignment="1" applyProtection="1"/>
    <xf numFmtId="37" fontId="13" fillId="0" borderId="490" xfId="0" applyNumberFormat="1" applyFont="1" applyBorder="1" applyAlignment="1" applyProtection="1">
      <alignment horizontal="center"/>
    </xf>
    <xf numFmtId="37" fontId="13" fillId="0" borderId="490" xfId="0" applyNumberFormat="1" applyFont="1" applyBorder="1" applyAlignment="1" applyProtection="1"/>
    <xf numFmtId="0" fontId="10" fillId="0" borderId="687" xfId="0" applyFont="1" applyBorder="1" applyAlignment="1">
      <alignment horizontal="center"/>
    </xf>
    <xf numFmtId="0" fontId="4" fillId="0" borderId="659" xfId="0" applyFont="1" applyBorder="1" applyAlignment="1" applyProtection="1">
      <alignment horizontal="center" wrapText="1"/>
    </xf>
    <xf numFmtId="0" fontId="4" fillId="0" borderId="628" xfId="0" applyFont="1" applyBorder="1" applyAlignment="1" applyProtection="1">
      <alignment horizontal="center" wrapText="1"/>
    </xf>
    <xf numFmtId="0" fontId="4" fillId="0" borderId="660" xfId="0" applyFont="1" applyBorder="1" applyAlignment="1" applyProtection="1">
      <alignment horizontal="center" wrapText="1"/>
    </xf>
    <xf numFmtId="0" fontId="4" fillId="0" borderId="659" xfId="0" applyFont="1" applyBorder="1" applyAlignment="1" applyProtection="1">
      <alignment horizontal="center"/>
    </xf>
    <xf numFmtId="0" fontId="4" fillId="0" borderId="628" xfId="0" applyFont="1" applyBorder="1" applyAlignment="1" applyProtection="1">
      <alignment horizontal="center"/>
    </xf>
    <xf numFmtId="0" fontId="4" fillId="0" borderId="660" xfId="0" applyFont="1" applyBorder="1" applyAlignment="1" applyProtection="1">
      <alignment horizontal="center"/>
    </xf>
    <xf numFmtId="0" fontId="13" fillId="0" borderId="422" xfId="0" applyFont="1" applyBorder="1" applyAlignment="1" applyProtection="1">
      <alignment horizontal="center" vertical="center"/>
    </xf>
    <xf numFmtId="0" fontId="13" fillId="0" borderId="640" xfId="0" applyFont="1" applyBorder="1" applyAlignment="1" applyProtection="1">
      <alignment horizontal="center"/>
    </xf>
    <xf numFmtId="0" fontId="13" fillId="0" borderId="640" xfId="0" applyFont="1" applyBorder="1" applyProtection="1"/>
    <xf numFmtId="0" fontId="13" fillId="0" borderId="615" xfId="0" applyFont="1" applyBorder="1" applyProtection="1"/>
    <xf numFmtId="0" fontId="13" fillId="0" borderId="615" xfId="0" applyFont="1" applyBorder="1" applyAlignment="1" applyProtection="1">
      <alignment horizontal="center"/>
    </xf>
    <xf numFmtId="0" fontId="13" fillId="0" borderId="91" xfId="0" applyFont="1" applyBorder="1" applyProtection="1"/>
    <xf numFmtId="0" fontId="13" fillId="0" borderId="227" xfId="0" applyFont="1" applyBorder="1" applyProtection="1"/>
    <xf numFmtId="0" fontId="13" fillId="0" borderId="229" xfId="0" applyFont="1" applyBorder="1" applyProtection="1"/>
    <xf numFmtId="0" fontId="13" fillId="0" borderId="689" xfId="0" applyFont="1" applyBorder="1" applyProtection="1"/>
    <xf numFmtId="41" fontId="13" fillId="0" borderId="230" xfId="0" applyNumberFormat="1" applyFont="1" applyBorder="1" applyProtection="1"/>
    <xf numFmtId="41" fontId="13" fillId="0" borderId="232" xfId="0" applyNumberFormat="1" applyFont="1" applyBorder="1" applyProtection="1"/>
    <xf numFmtId="0" fontId="4" fillId="0" borderId="0" xfId="193" applyFont="1" applyBorder="1"/>
    <xf numFmtId="0" fontId="13" fillId="0" borderId="690" xfId="0" applyFont="1" applyBorder="1" applyAlignment="1" applyProtection="1">
      <alignment horizontal="center"/>
    </xf>
    <xf numFmtId="167" fontId="13" fillId="0" borderId="23" xfId="0" applyNumberFormat="1" applyFont="1" applyBorder="1" applyProtection="1"/>
    <xf numFmtId="167" fontId="13" fillId="0" borderId="25" xfId="0" applyNumberFormat="1" applyFont="1" applyBorder="1" applyProtection="1"/>
    <xf numFmtId="37" fontId="13" fillId="0" borderId="691" xfId="358" applyNumberFormat="1" applyFont="1" applyBorder="1"/>
    <xf numFmtId="37" fontId="13" fillId="0" borderId="692" xfId="358" applyNumberFormat="1" applyFont="1" applyBorder="1"/>
    <xf numFmtId="10" fontId="13" fillId="0" borderId="693" xfId="358" applyNumberFormat="1" applyFont="1" applyBorder="1"/>
    <xf numFmtId="3" fontId="13" fillId="0" borderId="496" xfId="0" applyNumberFormat="1" applyFont="1" applyBorder="1" applyProtection="1"/>
    <xf numFmtId="0" fontId="13" fillId="0" borderId="640" xfId="0" applyFont="1" applyBorder="1" applyAlignment="1" applyProtection="1">
      <alignment horizontal="left"/>
    </xf>
    <xf numFmtId="0" fontId="13" fillId="0" borderId="658" xfId="0" applyFont="1" applyFill="1" applyBorder="1" applyAlignment="1" applyProtection="1">
      <alignment horizontal="left"/>
    </xf>
    <xf numFmtId="0" fontId="13" fillId="0" borderId="43" xfId="0" applyFont="1" applyFill="1" applyBorder="1" applyAlignment="1" applyProtection="1">
      <alignment horizontal="left"/>
    </xf>
    <xf numFmtId="0" fontId="13" fillId="0" borderId="43" xfId="0" applyFont="1" applyBorder="1" applyAlignment="1" applyProtection="1">
      <alignment horizontal="left"/>
    </xf>
    <xf numFmtId="0" fontId="13" fillId="0" borderId="44" xfId="0" applyFont="1" applyFill="1" applyBorder="1" applyAlignment="1" applyProtection="1">
      <alignment horizontal="left"/>
    </xf>
    <xf numFmtId="0" fontId="13" fillId="0" borderId="647" xfId="0" applyFont="1" applyBorder="1" applyAlignment="1" applyProtection="1">
      <alignment horizontal="left"/>
    </xf>
    <xf numFmtId="0" fontId="10" fillId="0" borderId="663" xfId="0" applyFont="1" applyBorder="1"/>
    <xf numFmtId="0" fontId="10" fillId="0" borderId="694" xfId="0" applyFont="1" applyBorder="1"/>
    <xf numFmtId="0" fontId="23" fillId="0" borderId="0" xfId="0" applyFont="1" applyBorder="1" applyAlignment="1">
      <alignment horizontal="center"/>
    </xf>
    <xf numFmtId="0" fontId="4" fillId="0" borderId="0" xfId="0" applyFont="1" applyBorder="1" applyAlignment="1">
      <alignment horizontal="center"/>
    </xf>
    <xf numFmtId="0" fontId="13" fillId="0" borderId="464" xfId="0" applyFont="1" applyBorder="1" applyAlignment="1" applyProtection="1">
      <alignment horizontal="center"/>
    </xf>
    <xf numFmtId="0" fontId="13" fillId="0" borderId="44" xfId="0" applyFont="1" applyBorder="1" applyAlignment="1" applyProtection="1">
      <alignment horizontal="left"/>
    </xf>
    <xf numFmtId="0" fontId="13" fillId="0" borderId="0" xfId="284" applyFont="1" applyBorder="1" applyAlignment="1">
      <alignment horizontal="center"/>
    </xf>
    <xf numFmtId="0" fontId="4" fillId="0" borderId="695" xfId="0" applyFont="1" applyBorder="1" applyAlignment="1" applyProtection="1"/>
    <xf numFmtId="0" fontId="13" fillId="0" borderId="695" xfId="0" applyFont="1" applyBorder="1" applyProtection="1"/>
    <xf numFmtId="0" fontId="13" fillId="0" borderId="695" xfId="0" applyFont="1" applyBorder="1" applyAlignment="1" applyProtection="1">
      <alignment horizontal="center"/>
    </xf>
    <xf numFmtId="0" fontId="24" fillId="0" borderId="698" xfId="0" applyFont="1" applyBorder="1" applyAlignment="1">
      <alignment horizontal="centerContinuous"/>
    </xf>
    <xf numFmtId="0" fontId="23" fillId="0" borderId="699" xfId="0" applyFont="1" applyBorder="1"/>
    <xf numFmtId="167" fontId="23" fillId="0" borderId="699" xfId="1" applyNumberFormat="1" applyFont="1" applyBorder="1"/>
    <xf numFmtId="167" fontId="23" fillId="0" borderId="699" xfId="1" applyNumberFormat="1" applyFont="1" applyBorder="1" applyAlignment="1">
      <alignment horizontal="center"/>
    </xf>
    <xf numFmtId="167" fontId="23" fillId="0" borderId="701" xfId="1" applyNumberFormat="1" applyFont="1" applyBorder="1"/>
    <xf numFmtId="0" fontId="23" fillId="0" borderId="474" xfId="0" applyFont="1" applyBorder="1" applyAlignment="1">
      <alignment horizontal="center"/>
    </xf>
    <xf numFmtId="0" fontId="23" fillId="0" borderId="475" xfId="0" applyFont="1" applyBorder="1"/>
    <xf numFmtId="0" fontId="23" fillId="0" borderId="696" xfId="0" applyFont="1" applyBorder="1"/>
    <xf numFmtId="0" fontId="23" fillId="0" borderId="697" xfId="0" applyFont="1" applyBorder="1" applyAlignment="1">
      <alignment horizontal="center"/>
    </xf>
    <xf numFmtId="167" fontId="23" fillId="0" borderId="702" xfId="1" applyNumberFormat="1" applyFont="1" applyBorder="1"/>
    <xf numFmtId="167" fontId="23" fillId="0" borderId="703" xfId="1" applyNumberFormat="1" applyFont="1" applyBorder="1"/>
    <xf numFmtId="167" fontId="23" fillId="0" borderId="704" xfId="1" applyNumberFormat="1" applyFont="1" applyBorder="1"/>
    <xf numFmtId="0" fontId="23" fillId="0" borderId="705" xfId="0" applyFont="1" applyBorder="1" applyAlignment="1">
      <alignment vertical="top" textRotation="180"/>
    </xf>
    <xf numFmtId="0" fontId="24" fillId="0" borderId="581" xfId="0" applyFont="1" applyBorder="1" applyAlignment="1" applyProtection="1">
      <alignment horizontal="centerContinuous"/>
    </xf>
    <xf numFmtId="0" fontId="23" fillId="0" borderId="433" xfId="0" applyFont="1" applyBorder="1" applyAlignment="1" applyProtection="1">
      <alignment horizontal="centerContinuous"/>
    </xf>
    <xf numFmtId="0" fontId="23" fillId="0" borderId="571" xfId="0" applyFont="1" applyBorder="1" applyAlignment="1" applyProtection="1">
      <alignment horizontal="centerContinuous"/>
    </xf>
    <xf numFmtId="0" fontId="23" fillId="0" borderId="707" xfId="0" applyFont="1" applyBorder="1" applyAlignment="1" applyProtection="1">
      <alignment horizontal="center"/>
    </xf>
    <xf numFmtId="0" fontId="23" fillId="0" borderId="708" xfId="0" applyFont="1" applyBorder="1" applyAlignment="1" applyProtection="1">
      <alignment horizontal="center"/>
    </xf>
    <xf numFmtId="0" fontId="23" fillId="0" borderId="709" xfId="0" applyFont="1" applyBorder="1" applyProtection="1"/>
    <xf numFmtId="0" fontId="23" fillId="0" borderId="711" xfId="0" applyFont="1" applyBorder="1" applyAlignment="1" applyProtection="1">
      <alignment horizontal="center"/>
    </xf>
    <xf numFmtId="0" fontId="23" fillId="0" borderId="707" xfId="0" applyFont="1" applyBorder="1" applyAlignment="1">
      <alignment horizontal="center"/>
    </xf>
    <xf numFmtId="0" fontId="23" fillId="0" borderId="710" xfId="0" applyFont="1" applyBorder="1" applyAlignment="1">
      <alignment horizontal="center"/>
    </xf>
    <xf numFmtId="0" fontId="23" fillId="0" borderId="709" xfId="0" applyFont="1" applyBorder="1"/>
    <xf numFmtId="0" fontId="23" fillId="0" borderId="711" xfId="0" applyFont="1" applyBorder="1" applyAlignment="1">
      <alignment horizontal="center"/>
    </xf>
    <xf numFmtId="0" fontId="23" fillId="0" borderId="387" xfId="0" applyFont="1" applyBorder="1" applyAlignment="1">
      <alignment horizontal="center"/>
    </xf>
    <xf numFmtId="167" fontId="23" fillId="0" borderId="117" xfId="1" applyNumberFormat="1" applyFont="1" applyBorder="1" applyAlignment="1">
      <alignment horizontal="center"/>
    </xf>
    <xf numFmtId="167" fontId="23" fillId="0" borderId="462" xfId="1" applyNumberFormat="1" applyFont="1" applyBorder="1" applyAlignment="1">
      <alignment horizontal="center"/>
    </xf>
    <xf numFmtId="0" fontId="23" fillId="0" borderId="475" xfId="0" applyFont="1" applyBorder="1" applyAlignment="1">
      <alignment horizontal="center"/>
    </xf>
    <xf numFmtId="43" fontId="23" fillId="0" borderId="702" xfId="1" applyFont="1" applyBorder="1" applyAlignment="1">
      <alignment horizontal="center"/>
    </xf>
    <xf numFmtId="43" fontId="23" fillId="0" borderId="712" xfId="1" applyFont="1" applyBorder="1" applyAlignment="1">
      <alignment horizontal="center"/>
    </xf>
    <xf numFmtId="43" fontId="23" fillId="0" borderId="703" xfId="1" applyFont="1" applyBorder="1" applyAlignment="1">
      <alignment horizontal="center"/>
    </xf>
    <xf numFmtId="43" fontId="23" fillId="0" borderId="704" xfId="1" applyFont="1" applyBorder="1" applyAlignment="1">
      <alignment horizontal="center"/>
    </xf>
    <xf numFmtId="0" fontId="24" fillId="0" borderId="656" xfId="0" applyFont="1" applyBorder="1" applyAlignment="1">
      <alignment horizontal="center" vertical="center" textRotation="180"/>
    </xf>
    <xf numFmtId="0" fontId="23" fillId="0" borderId="387" xfId="0" applyFont="1" applyBorder="1"/>
    <xf numFmtId="167" fontId="23" fillId="0" borderId="387" xfId="1" applyNumberFormat="1" applyFont="1" applyBorder="1"/>
    <xf numFmtId="167" fontId="23" fillId="0" borderId="713" xfId="1" applyNumberFormat="1" applyFont="1" applyBorder="1"/>
    <xf numFmtId="0" fontId="23" fillId="0" borderId="714" xfId="0" applyFont="1" applyBorder="1" applyAlignment="1">
      <alignment horizontal="center"/>
    </xf>
    <xf numFmtId="0" fontId="23" fillId="0" borderId="271" xfId="0" applyFont="1" applyBorder="1"/>
    <xf numFmtId="0" fontId="23" fillId="0" borderId="663" xfId="0" applyFont="1" applyBorder="1" applyAlignment="1">
      <alignment horizontal="center"/>
    </xf>
    <xf numFmtId="0" fontId="23" fillId="0" borderId="633" xfId="0" applyFont="1" applyBorder="1"/>
    <xf numFmtId="0" fontId="23" fillId="0" borderId="665" xfId="0" applyFont="1" applyBorder="1" applyAlignment="1">
      <alignment horizontal="center"/>
    </xf>
    <xf numFmtId="0" fontId="24" fillId="0" borderId="642" xfId="0" applyFont="1" applyBorder="1" applyAlignment="1">
      <alignment horizontal="centerContinuous"/>
    </xf>
    <xf numFmtId="0" fontId="23" fillId="0" borderId="628" xfId="0" applyFont="1" applyBorder="1" applyAlignment="1">
      <alignment horizontal="centerContinuous"/>
    </xf>
    <xf numFmtId="0" fontId="23" fillId="0" borderId="641" xfId="0" applyFont="1" applyBorder="1" applyAlignment="1">
      <alignment horizontal="centerContinuous"/>
    </xf>
    <xf numFmtId="0" fontId="13" fillId="0" borderId="716" xfId="0" applyFont="1" applyBorder="1" applyAlignment="1">
      <alignment horizontal="center"/>
    </xf>
    <xf numFmtId="0" fontId="13" fillId="0" borderId="716" xfId="0" applyFont="1" applyBorder="1"/>
    <xf numFmtId="0" fontId="4" fillId="0" borderId="696" xfId="0" applyFont="1" applyBorder="1"/>
    <xf numFmtId="0" fontId="4" fillId="0" borderId="606" xfId="0" applyFont="1" applyBorder="1"/>
    <xf numFmtId="0" fontId="4" fillId="0" borderId="606" xfId="0" applyFont="1" applyBorder="1" applyAlignment="1">
      <alignment horizontal="right"/>
    </xf>
    <xf numFmtId="0" fontId="4" fillId="0" borderId="671" xfId="0" applyFont="1" applyBorder="1" applyAlignment="1" applyProtection="1">
      <alignment horizontal="right"/>
    </xf>
    <xf numFmtId="0" fontId="4" fillId="0" borderId="604" xfId="0" applyFont="1" applyBorder="1" applyAlignment="1">
      <alignment horizontal="left"/>
    </xf>
    <xf numFmtId="0" fontId="4" fillId="0" borderId="671" xfId="0" applyFont="1" applyBorder="1" applyAlignment="1">
      <alignment horizontal="centerContinuous"/>
    </xf>
    <xf numFmtId="0" fontId="13" fillId="0" borderId="688" xfId="0" applyFont="1" applyBorder="1"/>
    <xf numFmtId="0" fontId="13" fillId="0" borderId="656" xfId="0" applyFont="1" applyBorder="1"/>
    <xf numFmtId="0" fontId="13" fillId="0" borderId="545" xfId="0" applyFont="1" applyBorder="1" applyAlignment="1">
      <alignment horizontal="centerContinuous"/>
    </xf>
    <xf numFmtId="0" fontId="13" fillId="0" borderId="545" xfId="0" applyFont="1" applyBorder="1" applyAlignment="1">
      <alignment horizontal="left"/>
    </xf>
    <xf numFmtId="0" fontId="13" fillId="0" borderId="717" xfId="0" applyFont="1" applyBorder="1" applyAlignment="1">
      <alignment horizontal="centerContinuous"/>
    </xf>
    <xf numFmtId="0" fontId="13" fillId="0" borderId="382" xfId="0" applyFont="1" applyBorder="1"/>
    <xf numFmtId="0" fontId="13" fillId="0" borderId="642" xfId="0" applyFont="1" applyBorder="1" applyAlignment="1">
      <alignment horizontal="centerContinuous"/>
    </xf>
    <xf numFmtId="0" fontId="13" fillId="0" borderId="641" xfId="0" applyFont="1" applyBorder="1" applyAlignment="1">
      <alignment horizontal="centerContinuous"/>
    </xf>
    <xf numFmtId="0" fontId="13" fillId="0" borderId="632" xfId="0" applyFont="1" applyBorder="1" applyAlignment="1">
      <alignment horizontal="centerContinuous"/>
    </xf>
    <xf numFmtId="0" fontId="13" fillId="0" borderId="633" xfId="0" applyFont="1" applyBorder="1" applyAlignment="1">
      <alignment horizontal="centerContinuous"/>
    </xf>
    <xf numFmtId="0" fontId="13" fillId="0" borderId="662" xfId="0" applyFont="1" applyBorder="1"/>
    <xf numFmtId="0" fontId="13" fillId="0" borderId="550" xfId="0" applyFont="1" applyBorder="1" applyAlignment="1">
      <alignment horizontal="centerContinuous"/>
    </xf>
    <xf numFmtId="0" fontId="13" fillId="0" borderId="551" xfId="0" applyFont="1" applyBorder="1" applyAlignment="1">
      <alignment horizontal="centerContinuous"/>
    </xf>
    <xf numFmtId="0" fontId="13" fillId="0" borderId="384" xfId="0" applyFont="1" applyBorder="1"/>
    <xf numFmtId="0" fontId="13" fillId="0" borderId="390" xfId="0" applyFont="1" applyBorder="1" applyAlignment="1">
      <alignment horizontal="center"/>
    </xf>
    <xf numFmtId="0" fontId="13" fillId="0" borderId="382" xfId="0" applyFont="1" applyBorder="1" applyAlignment="1">
      <alignment horizontal="center"/>
    </xf>
    <xf numFmtId="0" fontId="13" fillId="0" borderId="548" xfId="0" applyFont="1" applyBorder="1"/>
    <xf numFmtId="0" fontId="13" fillId="0" borderId="552" xfId="0" applyFont="1" applyBorder="1"/>
    <xf numFmtId="0" fontId="13" fillId="0" borderId="718" xfId="0" applyFont="1" applyBorder="1"/>
    <xf numFmtId="0" fontId="13" fillId="0" borderId="691" xfId="0" applyFont="1" applyBorder="1" applyAlignment="1">
      <alignment horizontal="center"/>
    </xf>
    <xf numFmtId="0" fontId="13" fillId="0" borderId="692" xfId="0" applyFont="1" applyBorder="1"/>
    <xf numFmtId="3" fontId="13" fillId="0" borderId="549" xfId="0" applyNumberFormat="1" applyFont="1" applyBorder="1"/>
    <xf numFmtId="3" fontId="13" fillId="0" borderId="390" xfId="0" applyNumberFormat="1" applyFont="1" applyBorder="1"/>
    <xf numFmtId="0" fontId="13" fillId="0" borderId="659" xfId="0" applyFont="1" applyBorder="1" applyAlignment="1">
      <alignment horizontal="center"/>
    </xf>
    <xf numFmtId="0" fontId="13" fillId="0" borderId="628" xfId="0" applyFont="1" applyBorder="1"/>
    <xf numFmtId="0" fontId="13" fillId="0" borderId="660" xfId="0" applyFont="1" applyBorder="1"/>
    <xf numFmtId="0" fontId="4" fillId="0" borderId="656" xfId="0" applyFont="1" applyBorder="1" applyAlignment="1">
      <alignment horizontal="right"/>
    </xf>
    <xf numFmtId="216" fontId="4" fillId="0" borderId="720" xfId="58341" applyNumberFormat="1" applyFont="1" applyBorder="1"/>
    <xf numFmtId="0" fontId="4" fillId="0" borderId="721" xfId="0" applyFont="1" applyBorder="1"/>
    <xf numFmtId="0" fontId="13" fillId="0" borderId="721" xfId="0" applyFont="1" applyBorder="1"/>
    <xf numFmtId="0" fontId="4" fillId="0" borderId="721" xfId="0" applyFont="1" applyBorder="1" applyAlignment="1">
      <alignment horizontal="right"/>
    </xf>
    <xf numFmtId="0" fontId="4" fillId="0" borderId="717" xfId="0" applyFont="1" applyBorder="1"/>
    <xf numFmtId="0" fontId="4" fillId="0" borderId="659" xfId="0" applyFont="1" applyBorder="1" applyAlignment="1">
      <alignment horizontal="centerContinuous"/>
    </xf>
    <xf numFmtId="0" fontId="4" fillId="0" borderId="628" xfId="0" applyFont="1" applyBorder="1" applyAlignment="1">
      <alignment horizontal="centerContinuous"/>
    </xf>
    <xf numFmtId="0" fontId="4" fillId="0" borderId="660" xfId="0" applyFont="1" applyBorder="1" applyAlignment="1">
      <alignment horizontal="centerContinuous"/>
    </xf>
    <xf numFmtId="0" fontId="13" fillId="0" borderId="603" xfId="0" applyFont="1" applyBorder="1" applyAlignment="1">
      <alignment horizontal="centerContinuous"/>
    </xf>
    <xf numFmtId="0" fontId="13" fillId="0" borderId="665" xfId="0" applyFont="1" applyBorder="1" applyAlignment="1">
      <alignment horizontal="centerContinuous"/>
    </xf>
    <xf numFmtId="0" fontId="13" fillId="0" borderId="700" xfId="0" applyFont="1" applyBorder="1" applyAlignment="1">
      <alignment horizontal="center"/>
    </xf>
    <xf numFmtId="0" fontId="13" fillId="0" borderId="665" xfId="0" applyFont="1" applyBorder="1"/>
    <xf numFmtId="0" fontId="13" fillId="0" borderId="700" xfId="0" applyFont="1" applyBorder="1"/>
    <xf numFmtId="0" fontId="13" fillId="0" borderId="722" xfId="0" applyFont="1" applyBorder="1" applyAlignment="1">
      <alignment horizontal="center"/>
    </xf>
    <xf numFmtId="0" fontId="13" fillId="0" borderId="715" xfId="0" applyFont="1" applyBorder="1" applyAlignment="1">
      <alignment horizontal="centerContinuous"/>
    </xf>
    <xf numFmtId="0" fontId="13" fillId="0" borderId="723" xfId="0" applyFont="1" applyBorder="1"/>
    <xf numFmtId="0" fontId="13" fillId="0" borderId="722" xfId="0" applyFont="1" applyBorder="1"/>
    <xf numFmtId="0" fontId="13" fillId="0" borderId="723" xfId="0" applyFont="1" applyBorder="1" applyAlignment="1">
      <alignment horizontal="center"/>
    </xf>
    <xf numFmtId="0" fontId="13" fillId="0" borderId="692" xfId="0" applyFont="1" applyBorder="1" applyAlignment="1">
      <alignment horizontal="center"/>
    </xf>
    <xf numFmtId="0" fontId="13" fillId="0" borderId="691" xfId="0" applyFont="1" applyBorder="1"/>
    <xf numFmtId="3" fontId="13" fillId="0" borderId="549" xfId="0" applyNumberFormat="1" applyFont="1" applyBorder="1" applyAlignment="1">
      <alignment horizontal="right"/>
    </xf>
    <xf numFmtId="4" fontId="13" fillId="0" borderId="549" xfId="0" applyNumberFormat="1" applyFont="1" applyBorder="1" applyAlignment="1">
      <alignment horizontal="right"/>
    </xf>
    <xf numFmtId="4" fontId="13" fillId="0" borderId="390" xfId="0" applyNumberFormat="1" applyFont="1" applyBorder="1" applyAlignment="1">
      <alignment horizontal="right"/>
    </xf>
    <xf numFmtId="0" fontId="13" fillId="0" borderId="627" xfId="0" applyFont="1" applyBorder="1"/>
    <xf numFmtId="0" fontId="13" fillId="0" borderId="695" xfId="0" applyFont="1" applyBorder="1"/>
    <xf numFmtId="0" fontId="0" fillId="0" borderId="695" xfId="0" applyBorder="1"/>
    <xf numFmtId="0" fontId="4" fillId="0" borderId="719" xfId="0" applyFont="1" applyBorder="1" applyAlignment="1">
      <alignment horizontal="left"/>
    </xf>
    <xf numFmtId="0" fontId="13" fillId="0" borderId="0" xfId="0" applyFont="1" applyBorder="1" applyAlignment="1">
      <alignment horizontal="center"/>
    </xf>
    <xf numFmtId="0" fontId="13" fillId="0" borderId="551" xfId="0" applyFont="1" applyBorder="1" applyAlignment="1">
      <alignment horizontal="center"/>
    </xf>
    <xf numFmtId="0" fontId="4" fillId="0" borderId="604" xfId="0" applyFont="1" applyBorder="1" applyAlignment="1">
      <alignment horizontal="centerContinuous"/>
    </xf>
    <xf numFmtId="0" fontId="13" fillId="0" borderId="606" xfId="0" applyFont="1" applyBorder="1" applyAlignment="1">
      <alignment horizontal="centerContinuous"/>
    </xf>
    <xf numFmtId="0" fontId="4" fillId="0" borderId="642" xfId="0" applyFont="1" applyBorder="1" applyAlignment="1">
      <alignment horizontal="centerContinuous"/>
    </xf>
    <xf numFmtId="0" fontId="13" fillId="0" borderId="628" xfId="0" applyFont="1" applyBorder="1" applyAlignment="1">
      <alignment horizontal="centerContinuous"/>
    </xf>
    <xf numFmtId="0" fontId="13" fillId="0" borderId="660" xfId="0" applyFont="1" applyBorder="1" applyAlignment="1">
      <alignment horizontal="centerContinuous"/>
    </xf>
    <xf numFmtId="0" fontId="13" fillId="0" borderId="671" xfId="0" applyFont="1" applyBorder="1" applyAlignment="1">
      <alignment horizontal="centerContinuous"/>
    </xf>
    <xf numFmtId="0" fontId="13" fillId="0" borderId="550" xfId="0" applyFont="1" applyBorder="1" applyAlignment="1">
      <alignment horizontal="center"/>
    </xf>
    <xf numFmtId="0" fontId="13" fillId="0" borderId="546" xfId="0" applyFont="1" applyBorder="1" applyAlignment="1">
      <alignment horizontal="center"/>
    </xf>
    <xf numFmtId="0" fontId="13" fillId="0" borderId="724" xfId="0" applyFont="1" applyBorder="1"/>
    <xf numFmtId="0" fontId="13" fillId="0" borderId="725" xfId="0" applyFont="1" applyBorder="1"/>
    <xf numFmtId="0" fontId="4" fillId="0" borderId="606" xfId="0" applyFont="1" applyBorder="1" applyAlignment="1">
      <alignment horizontal="center" vertical="top" textRotation="180"/>
    </xf>
    <xf numFmtId="0" fontId="13" fillId="0" borderId="606" xfId="0" applyFont="1" applyBorder="1" applyAlignment="1">
      <alignment horizontal="center"/>
    </xf>
    <xf numFmtId="0" fontId="13" fillId="0" borderId="606" xfId="0" applyFont="1" applyBorder="1"/>
    <xf numFmtId="0" fontId="13" fillId="0" borderId="606" xfId="0" applyFont="1" applyBorder="1" applyAlignment="1">
      <alignment textRotation="180"/>
    </xf>
    <xf numFmtId="0" fontId="13" fillId="0" borderId="605" xfId="0" applyFont="1" applyBorder="1" applyAlignment="1">
      <alignment vertical="top" textRotation="180"/>
    </xf>
    <xf numFmtId="0" fontId="13" fillId="0" borderId="604" xfId="0" applyFont="1" applyBorder="1" applyAlignment="1">
      <alignment horizontal="center"/>
    </xf>
    <xf numFmtId="0" fontId="13" fillId="0" borderId="671" xfId="0" applyFont="1" applyBorder="1" applyAlignment="1">
      <alignment horizontal="center"/>
    </xf>
    <xf numFmtId="0" fontId="4" fillId="0" borderId="606" xfId="0" applyFont="1" applyBorder="1" applyAlignment="1">
      <alignment horizontal="center" vertical="top" textRotation="180" wrapText="1"/>
    </xf>
    <xf numFmtId="0" fontId="4" fillId="0" borderId="606" xfId="0" applyFont="1" applyBorder="1" applyAlignment="1">
      <alignment horizontal="center" vertical="center" textRotation="180"/>
    </xf>
    <xf numFmtId="0" fontId="13" fillId="0" borderId="724" xfId="0" applyFont="1" applyBorder="1" applyAlignment="1">
      <alignment horizontal="center"/>
    </xf>
    <xf numFmtId="0" fontId="13" fillId="0" borderId="725" xfId="0" applyFont="1" applyBorder="1" applyAlignment="1">
      <alignment horizontal="center"/>
    </xf>
    <xf numFmtId="0" fontId="4" fillId="0" borderId="605" xfId="0" applyFont="1" applyBorder="1" applyAlignment="1">
      <alignment vertical="center" textRotation="180"/>
    </xf>
    <xf numFmtId="0" fontId="13" fillId="0" borderId="605" xfId="0" applyFont="1" applyBorder="1" applyAlignment="1">
      <alignment textRotation="180"/>
    </xf>
    <xf numFmtId="0" fontId="13" fillId="0" borderId="682" xfId="0" applyFont="1" applyBorder="1" applyAlignment="1">
      <alignment textRotation="180"/>
    </xf>
    <xf numFmtId="0" fontId="13" fillId="0" borderId="433" xfId="0" applyFont="1" applyBorder="1" applyAlignment="1">
      <alignment horizontal="centerContinuous"/>
    </xf>
    <xf numFmtId="0" fontId="13" fillId="0" borderId="726" xfId="0" applyFont="1" applyBorder="1" applyAlignment="1">
      <alignment horizontal="centerContinuous"/>
    </xf>
    <xf numFmtId="0" fontId="4" fillId="0" borderId="433" xfId="0" applyFont="1" applyBorder="1" applyAlignment="1">
      <alignment horizontal="center" vertical="top" textRotation="180"/>
    </xf>
    <xf numFmtId="0" fontId="4" fillId="0" borderId="727" xfId="0" applyFont="1" applyBorder="1" applyAlignment="1">
      <alignment horizontal="center" vertical="center" textRotation="180"/>
    </xf>
    <xf numFmtId="0" fontId="4" fillId="0" borderId="640" xfId="4" applyFont="1" applyBorder="1" applyAlignment="1">
      <alignment horizontal="left"/>
    </xf>
    <xf numFmtId="0" fontId="20" fillId="0" borderId="729" xfId="4" applyFont="1" applyBorder="1"/>
    <xf numFmtId="0" fontId="26" fillId="0" borderId="729" xfId="4" applyFont="1" applyBorder="1" applyAlignment="1">
      <alignment horizontal="left"/>
    </xf>
    <xf numFmtId="0" fontId="26" fillId="0" borderId="729" xfId="4" applyFont="1" applyBorder="1"/>
    <xf numFmtId="0" fontId="20" fillId="0" borderId="688" xfId="4" applyFont="1" applyBorder="1" applyAlignment="1">
      <alignment horizontal="centerContinuous" wrapText="1"/>
    </xf>
    <xf numFmtId="0" fontId="20" fillId="0" borderId="70" xfId="4" applyFont="1" applyBorder="1" applyAlignment="1">
      <alignment horizontal="centerContinuous"/>
    </xf>
    <xf numFmtId="0" fontId="20" fillId="0" borderId="545" xfId="4" applyFont="1" applyBorder="1"/>
    <xf numFmtId="0" fontId="20" fillId="0" borderId="547" xfId="4" applyFont="1" applyBorder="1"/>
    <xf numFmtId="0" fontId="20" fillId="0" borderId="732" xfId="4" applyFont="1" applyBorder="1" applyProtection="1"/>
    <xf numFmtId="0" fontId="20" fillId="0" borderId="733" xfId="4" applyFont="1" applyBorder="1" applyProtection="1"/>
    <xf numFmtId="0" fontId="20" fillId="0" borderId="733" xfId="4" applyFont="1" applyBorder="1" applyAlignment="1" applyProtection="1">
      <alignment wrapText="1"/>
    </xf>
    <xf numFmtId="0" fontId="20" fillId="0" borderId="733" xfId="4" applyFont="1" applyBorder="1" applyAlignment="1" applyProtection="1">
      <alignment horizontal="center" wrapText="1"/>
    </xf>
    <xf numFmtId="0" fontId="20" fillId="0" borderId="728" xfId="4" applyFont="1" applyBorder="1" applyProtection="1"/>
    <xf numFmtId="0" fontId="20" fillId="0" borderId="350" xfId="4" applyFont="1" applyBorder="1" applyAlignment="1" applyProtection="1">
      <alignment horizontal="center"/>
    </xf>
    <xf numFmtId="0" fontId="20" fillId="0" borderId="359" xfId="4" applyFont="1" applyBorder="1" applyAlignment="1" applyProtection="1">
      <alignment horizontal="center"/>
    </xf>
    <xf numFmtId="0" fontId="20" fillId="0" borderId="359" xfId="4" applyFont="1" applyBorder="1" applyAlignment="1" applyProtection="1">
      <alignment horizontal="center" wrapText="1"/>
    </xf>
    <xf numFmtId="0" fontId="20" fillId="0" borderId="356" xfId="4" applyFont="1" applyBorder="1" applyAlignment="1" applyProtection="1">
      <alignment horizontal="center"/>
    </xf>
    <xf numFmtId="0" fontId="20" fillId="0" borderId="734" xfId="4" applyFont="1" applyBorder="1" applyAlignment="1" applyProtection="1">
      <alignment horizontal="center"/>
    </xf>
    <xf numFmtId="0" fontId="20" fillId="7" borderId="735" xfId="4" applyFont="1" applyFill="1" applyBorder="1" applyAlignment="1" applyProtection="1">
      <alignment horizontal="center"/>
    </xf>
    <xf numFmtId="0" fontId="20" fillId="0" borderId="735" xfId="4" applyFont="1" applyBorder="1" applyProtection="1"/>
    <xf numFmtId="0" fontId="20" fillId="0" borderId="735" xfId="4" applyFont="1" applyBorder="1" applyAlignment="1" applyProtection="1">
      <alignment wrapText="1"/>
    </xf>
    <xf numFmtId="0" fontId="20" fillId="0" borderId="736" xfId="4" applyFont="1" applyBorder="1" applyAlignment="1" applyProtection="1">
      <alignment horizontal="center"/>
    </xf>
    <xf numFmtId="0" fontId="20" fillId="0" borderId="737" xfId="4" applyFont="1" applyBorder="1"/>
    <xf numFmtId="0" fontId="20" fillId="0" borderId="738" xfId="4" applyFont="1" applyBorder="1"/>
    <xf numFmtId="0" fontId="20" fillId="0" borderId="739" xfId="4" applyFont="1" applyBorder="1"/>
    <xf numFmtId="0" fontId="20" fillId="0" borderId="347" xfId="4" applyFont="1" applyBorder="1"/>
    <xf numFmtId="0" fontId="20" fillId="0" borderId="464" xfId="4" applyFont="1" applyBorder="1"/>
    <xf numFmtId="0" fontId="20" fillId="0" borderId="546" xfId="4" applyFont="1" applyBorder="1"/>
    <xf numFmtId="0" fontId="20" fillId="0" borderId="688" xfId="4" applyFont="1" applyBorder="1"/>
    <xf numFmtId="0" fontId="20" fillId="0" borderId="34" xfId="4" applyFont="1" applyBorder="1"/>
    <xf numFmtId="0" fontId="26" fillId="0" borderId="70" xfId="4" applyFont="1" applyBorder="1" applyAlignment="1">
      <alignment horizontal="right"/>
    </xf>
    <xf numFmtId="0" fontId="20" fillId="0" borderId="727" xfId="3" applyFont="1" applyBorder="1"/>
    <xf numFmtId="0" fontId="13" fillId="0" borderId="727" xfId="2" applyFont="1" applyBorder="1" applyProtection="1"/>
    <xf numFmtId="0" fontId="24" fillId="0" borderId="731" xfId="2" applyFont="1" applyBorder="1" applyAlignment="1" applyProtection="1">
      <alignment horizontal="right"/>
    </xf>
    <xf numFmtId="0" fontId="20" fillId="0" borderId="730" xfId="3" applyFont="1" applyBorder="1"/>
    <xf numFmtId="0" fontId="20" fillId="0" borderId="731" xfId="3" applyFont="1" applyBorder="1"/>
    <xf numFmtId="0" fontId="20" fillId="0" borderId="347" xfId="3" applyFont="1" applyBorder="1"/>
    <xf numFmtId="0" fontId="20" fillId="0" borderId="464" xfId="3" applyFont="1" applyBorder="1"/>
    <xf numFmtId="0" fontId="20" fillId="0" borderId="688" xfId="3" applyFont="1" applyBorder="1"/>
    <xf numFmtId="0" fontId="20" fillId="0" borderId="70" xfId="3" applyFont="1" applyBorder="1"/>
    <xf numFmtId="0" fontId="24" fillId="0" borderId="688" xfId="403" applyFont="1" applyBorder="1" applyAlignment="1">
      <alignment horizontal="left"/>
    </xf>
    <xf numFmtId="0" fontId="4" fillId="0" borderId="34" xfId="2" applyFont="1" applyBorder="1" applyAlignment="1" applyProtection="1">
      <alignment horizontal="left"/>
    </xf>
    <xf numFmtId="0" fontId="13" fillId="0" borderId="0" xfId="0" applyFont="1" applyBorder="1" applyAlignment="1" applyProtection="1">
      <alignment horizontal="center"/>
    </xf>
    <xf numFmtId="0" fontId="13" fillId="0" borderId="0" xfId="0" applyFont="1" applyBorder="1" applyAlignment="1" applyProtection="1">
      <alignment horizontal="left"/>
    </xf>
    <xf numFmtId="0" fontId="13" fillId="0" borderId="153" xfId="0" applyFont="1" applyBorder="1" applyProtection="1"/>
    <xf numFmtId="0" fontId="13" fillId="0" borderId="740" xfId="0" applyFont="1" applyBorder="1" applyProtection="1"/>
    <xf numFmtId="37" fontId="13" fillId="0" borderId="15" xfId="0" applyNumberFormat="1" applyFont="1" applyBorder="1" applyProtection="1"/>
    <xf numFmtId="37" fontId="13" fillId="0" borderId="741" xfId="0" applyNumberFormat="1" applyFont="1" applyBorder="1" applyProtection="1"/>
    <xf numFmtId="37" fontId="13" fillId="0" borderId="742" xfId="0" applyNumberFormat="1" applyFont="1" applyBorder="1" applyProtection="1"/>
    <xf numFmtId="0" fontId="13" fillId="0" borderId="375" xfId="0" applyFont="1" applyBorder="1" applyProtection="1"/>
    <xf numFmtId="37" fontId="13" fillId="0" borderId="743" xfId="0" applyNumberFormat="1" applyFont="1" applyFill="1" applyBorder="1" applyProtection="1"/>
    <xf numFmtId="37" fontId="13" fillId="0" borderId="743" xfId="0" applyNumberFormat="1" applyFont="1" applyBorder="1" applyProtection="1"/>
    <xf numFmtId="37" fontId="13" fillId="0" borderId="744" xfId="0" applyNumberFormat="1" applyFont="1" applyBorder="1" applyProtection="1"/>
    <xf numFmtId="37" fontId="13" fillId="0" borderId="745" xfId="0" applyNumberFormat="1" applyFont="1" applyBorder="1" applyProtection="1"/>
    <xf numFmtId="37" fontId="13" fillId="0" borderId="746" xfId="0" applyNumberFormat="1" applyFont="1" applyFill="1" applyBorder="1" applyProtection="1"/>
    <xf numFmtId="37" fontId="13" fillId="0" borderId="747" xfId="0" applyNumberFormat="1" applyFont="1" applyFill="1" applyBorder="1" applyProtection="1"/>
    <xf numFmtId="37" fontId="13" fillId="0" borderId="573" xfId="0" applyNumberFormat="1" applyFont="1" applyBorder="1" applyAlignment="1" applyProtection="1">
      <alignment horizontal="center"/>
    </xf>
    <xf numFmtId="37" fontId="13" fillId="0" borderId="748" xfId="0" applyNumberFormat="1" applyFont="1" applyBorder="1" applyProtection="1"/>
    <xf numFmtId="37" fontId="13" fillId="0" borderId="641" xfId="0" applyNumberFormat="1" applyFont="1" applyBorder="1" applyProtection="1"/>
    <xf numFmtId="37" fontId="13" fillId="0" borderId="728" xfId="0" applyNumberFormat="1" applyFont="1" applyBorder="1" applyAlignment="1" applyProtection="1">
      <alignment horizontal="center"/>
    </xf>
    <xf numFmtId="0" fontId="10" fillId="0" borderId="605" xfId="0" applyFont="1" applyBorder="1" applyAlignment="1">
      <alignment horizontal="center"/>
    </xf>
    <xf numFmtId="0" fontId="10" fillId="0" borderId="517" xfId="0" applyFont="1" applyBorder="1" applyAlignment="1">
      <alignment horizontal="center"/>
    </xf>
    <xf numFmtId="0" fontId="10" fillId="0" borderId="750" xfId="0" applyFont="1" applyBorder="1" applyAlignment="1">
      <alignment horizontal="center"/>
    </xf>
    <xf numFmtId="167" fontId="13" fillId="0" borderId="375" xfId="1" applyNumberFormat="1" applyFont="1" applyBorder="1"/>
    <xf numFmtId="167" fontId="13" fillId="0" borderId="749" xfId="1" applyNumberFormat="1" applyFont="1" applyBorder="1"/>
    <xf numFmtId="0" fontId="13" fillId="0" borderId="751" xfId="0" applyFont="1" applyBorder="1"/>
    <xf numFmtId="38" fontId="13" fillId="0" borderId="119" xfId="0" applyNumberFormat="1" applyFont="1" applyFill="1" applyBorder="1"/>
    <xf numFmtId="43" fontId="13" fillId="0" borderId="549" xfId="1" applyFont="1" applyBorder="1" applyProtection="1"/>
    <xf numFmtId="0" fontId="13" fillId="0" borderId="716" xfId="284" applyFont="1" applyBorder="1" applyAlignment="1">
      <alignment horizontal="center"/>
    </xf>
    <xf numFmtId="0" fontId="13" fillId="0" borderId="695" xfId="284" applyFont="1" applyBorder="1" applyAlignment="1">
      <alignment horizontal="center"/>
    </xf>
    <xf numFmtId="0" fontId="13" fillId="0" borderId="34" xfId="2" applyFont="1" applyBorder="1" applyAlignment="1"/>
    <xf numFmtId="0" fontId="13" fillId="0" borderId="70" xfId="2" applyFont="1" applyBorder="1" applyAlignment="1"/>
    <xf numFmtId="0" fontId="13" fillId="0" borderId="752" xfId="0" applyFont="1" applyBorder="1" applyProtection="1"/>
    <xf numFmtId="0" fontId="13" fillId="0" borderId="753" xfId="0" applyFont="1" applyBorder="1" applyAlignment="1" applyProtection="1">
      <alignment horizontal="center"/>
    </xf>
    <xf numFmtId="0" fontId="13" fillId="0" borderId="733" xfId="0" applyFont="1" applyBorder="1" applyProtection="1"/>
    <xf numFmtId="167" fontId="13" fillId="0" borderId="754" xfId="6" applyNumberFormat="1" applyFont="1" applyBorder="1" applyAlignment="1" applyProtection="1">
      <alignment horizontal="right" vertical="center"/>
      <protection locked="0"/>
    </xf>
    <xf numFmtId="167" fontId="13" fillId="0" borderId="755" xfId="6" applyNumberFormat="1" applyFont="1" applyBorder="1" applyAlignment="1" applyProtection="1">
      <alignment horizontal="right" vertical="center"/>
      <protection locked="0"/>
    </xf>
    <xf numFmtId="167" fontId="13" fillId="0" borderId="756" xfId="6" applyNumberFormat="1" applyFont="1" applyBorder="1" applyAlignment="1" applyProtection="1">
      <alignment horizontal="right" vertical="center"/>
      <protection locked="0"/>
    </xf>
    <xf numFmtId="0" fontId="0" fillId="77" borderId="0" xfId="0" applyFont="1" applyFill="1" applyProtection="1"/>
    <xf numFmtId="0" fontId="0" fillId="77" borderId="0" xfId="0" applyFill="1"/>
    <xf numFmtId="0" fontId="13" fillId="0" borderId="590" xfId="0" applyFont="1" applyBorder="1" applyAlignment="1">
      <alignment horizontal="center"/>
    </xf>
    <xf numFmtId="167" fontId="4" fillId="0" borderId="399" xfId="1" applyNumberFormat="1" applyFont="1" applyBorder="1" applyAlignment="1">
      <alignment horizontal="center" vertical="center" textRotation="180"/>
    </xf>
    <xf numFmtId="0" fontId="13" fillId="0" borderId="0" xfId="0" applyFont="1" applyFill="1" applyBorder="1" applyAlignment="1">
      <alignment wrapText="1"/>
    </xf>
    <xf numFmtId="0" fontId="13" fillId="0" borderId="0" xfId="2" applyFill="1"/>
    <xf numFmtId="0" fontId="13" fillId="0" borderId="605" xfId="284" applyFont="1" applyBorder="1" applyAlignment="1">
      <alignment horizontal="center"/>
    </xf>
    <xf numFmtId="37" fontId="13" fillId="0" borderId="546" xfId="0" applyNumberFormat="1" applyFont="1" applyBorder="1" applyAlignment="1" applyProtection="1">
      <alignment horizontal="center" vertical="center"/>
    </xf>
    <xf numFmtId="0" fontId="13" fillId="0" borderId="0" xfId="284" applyFont="1" applyBorder="1" applyAlignment="1">
      <alignment horizontal="center"/>
    </xf>
    <xf numFmtId="0" fontId="13" fillId="0" borderId="0" xfId="284" applyFont="1" applyBorder="1" applyAlignment="1">
      <alignment horizontal="left" vertical="center" wrapText="1"/>
    </xf>
    <xf numFmtId="0" fontId="10" fillId="0" borderId="757" xfId="0" applyFont="1" applyBorder="1" applyAlignment="1">
      <alignment horizontal="center"/>
    </xf>
    <xf numFmtId="0" fontId="10" fillId="0" borderId="758" xfId="0" applyFont="1" applyBorder="1"/>
    <xf numFmtId="0" fontId="10" fillId="0" borderId="716" xfId="0" applyFont="1" applyBorder="1" applyAlignment="1">
      <alignment horizontal="center"/>
    </xf>
    <xf numFmtId="0" fontId="4" fillId="0" borderId="759" xfId="0" applyFont="1" applyBorder="1" applyProtection="1"/>
    <xf numFmtId="0" fontId="13" fillId="0" borderId="759" xfId="0" applyFont="1" applyBorder="1" applyProtection="1"/>
    <xf numFmtId="0" fontId="4" fillId="0" borderId="759" xfId="0" applyFont="1" applyBorder="1" applyAlignment="1" applyProtection="1">
      <alignment horizontal="left" indent="3"/>
    </xf>
    <xf numFmtId="0" fontId="13" fillId="0" borderId="760" xfId="0" applyFont="1" applyBorder="1" applyProtection="1"/>
    <xf numFmtId="0" fontId="13" fillId="0" borderId="761" xfId="0" applyFont="1" applyBorder="1" applyProtection="1"/>
    <xf numFmtId="0" fontId="13" fillId="0" borderId="762" xfId="0" applyFont="1" applyBorder="1" applyProtection="1"/>
    <xf numFmtId="0" fontId="13" fillId="0" borderId="763" xfId="0" applyFont="1" applyBorder="1" applyProtection="1"/>
    <xf numFmtId="0" fontId="13" fillId="0" borderId="764" xfId="0" applyFont="1" applyBorder="1" applyProtection="1"/>
    <xf numFmtId="0" fontId="13" fillId="0" borderId="765" xfId="0" applyFont="1" applyBorder="1" applyProtection="1"/>
    <xf numFmtId="0" fontId="13" fillId="0" borderId="766" xfId="0" applyFont="1" applyBorder="1" applyAlignment="1" applyProtection="1">
      <alignment horizontal="center"/>
    </xf>
    <xf numFmtId="0" fontId="13" fillId="0" borderId="767" xfId="0" applyFont="1" applyBorder="1" applyAlignment="1" applyProtection="1">
      <alignment horizontal="center"/>
    </xf>
    <xf numFmtId="0" fontId="13" fillId="0" borderId="761" xfId="0" applyFont="1" applyBorder="1" applyAlignment="1" applyProtection="1">
      <alignment horizontal="centerContinuous"/>
    </xf>
    <xf numFmtId="0" fontId="13" fillId="0" borderId="768" xfId="0" applyFont="1" applyBorder="1" applyAlignment="1" applyProtection="1">
      <alignment horizontal="center"/>
    </xf>
    <xf numFmtId="0" fontId="13" fillId="0" borderId="769" xfId="0" applyFont="1" applyBorder="1" applyAlignment="1" applyProtection="1">
      <alignment horizontal="center"/>
    </xf>
    <xf numFmtId="0" fontId="13" fillId="0" borderId="770" xfId="0" applyFont="1" applyBorder="1" applyProtection="1"/>
    <xf numFmtId="0" fontId="13" fillId="0" borderId="771" xfId="0" applyFont="1" applyBorder="1" applyProtection="1"/>
    <xf numFmtId="0" fontId="13" fillId="0" borderId="764" xfId="0" applyFont="1" applyBorder="1" applyAlignment="1" applyProtection="1">
      <alignment horizontal="centerContinuous"/>
    </xf>
    <xf numFmtId="0" fontId="13" fillId="0" borderId="771" xfId="0" applyFont="1" applyBorder="1" applyAlignment="1" applyProtection="1">
      <alignment horizontal="center"/>
    </xf>
    <xf numFmtId="0" fontId="13" fillId="0" borderId="772" xfId="0" applyFont="1" applyBorder="1" applyProtection="1"/>
    <xf numFmtId="0" fontId="13" fillId="0" borderId="763" xfId="0" applyFont="1" applyBorder="1" applyAlignment="1" applyProtection="1">
      <alignment horizontal="center"/>
    </xf>
    <xf numFmtId="0" fontId="13" fillId="0" borderId="773" xfId="0" applyFont="1" applyBorder="1" applyProtection="1"/>
    <xf numFmtId="0" fontId="13" fillId="0" borderId="773" xfId="0" applyFont="1" applyBorder="1" applyAlignment="1" applyProtection="1">
      <alignment horizontal="center"/>
    </xf>
    <xf numFmtId="0" fontId="13" fillId="0" borderId="765" xfId="0" applyFont="1" applyBorder="1" applyAlignment="1" applyProtection="1">
      <alignment horizontal="center"/>
    </xf>
    <xf numFmtId="0" fontId="13" fillId="0" borderId="715" xfId="0" applyFont="1" applyBorder="1" applyProtection="1"/>
    <xf numFmtId="0" fontId="13" fillId="0" borderId="715" xfId="0" applyFont="1" applyBorder="1" applyAlignment="1" applyProtection="1">
      <alignment horizontal="center"/>
    </xf>
    <xf numFmtId="0" fontId="13" fillId="0" borderId="758" xfId="0" applyFont="1" applyBorder="1" applyAlignment="1" applyProtection="1">
      <alignment horizontal="center"/>
    </xf>
    <xf numFmtId="0" fontId="13" fillId="0" borderId="764" xfId="0" applyFont="1" applyBorder="1" applyAlignment="1" applyProtection="1">
      <alignment horizontal="center"/>
    </xf>
    <xf numFmtId="0" fontId="13" fillId="0" borderId="743" xfId="0" applyFont="1" applyBorder="1" applyProtection="1"/>
    <xf numFmtId="167" fontId="13" fillId="0" borderId="774" xfId="1" applyNumberFormat="1" applyFont="1" applyBorder="1" applyProtection="1"/>
    <xf numFmtId="0" fontId="13" fillId="0" borderId="775" xfId="0" applyFont="1" applyBorder="1" applyAlignment="1" applyProtection="1">
      <alignment horizontal="center"/>
    </xf>
    <xf numFmtId="0" fontId="13" fillId="0" borderId="775" xfId="0" applyFont="1" applyBorder="1" applyProtection="1"/>
    <xf numFmtId="0" fontId="13" fillId="0" borderId="774" xfId="0" applyFont="1" applyBorder="1" applyProtection="1"/>
    <xf numFmtId="0" fontId="13" fillId="0" borderId="760" xfId="0" applyFont="1" applyBorder="1" applyAlignment="1" applyProtection="1">
      <alignment horizontal="center"/>
    </xf>
    <xf numFmtId="0" fontId="13" fillId="0" borderId="762" xfId="0" applyFont="1" applyBorder="1" applyAlignment="1" applyProtection="1">
      <alignment horizontal="center"/>
    </xf>
    <xf numFmtId="0" fontId="13" fillId="0" borderId="758" xfId="0" applyFont="1" applyBorder="1" applyProtection="1"/>
    <xf numFmtId="0" fontId="13" fillId="0" borderId="776" xfId="0" applyFont="1" applyBorder="1" applyProtection="1"/>
    <xf numFmtId="0" fontId="4" fillId="0" borderId="777" xfId="0" applyFont="1" applyBorder="1" applyAlignment="1" applyProtection="1">
      <alignment horizontal="right"/>
    </xf>
    <xf numFmtId="0" fontId="13" fillId="0" borderId="65" xfId="0" applyFont="1" applyBorder="1" applyAlignment="1">
      <alignment horizontal="center"/>
    </xf>
    <xf numFmtId="0" fontId="13" fillId="0" borderId="769" xfId="0" applyFont="1" applyBorder="1" applyAlignment="1">
      <alignment horizontal="center"/>
    </xf>
    <xf numFmtId="0" fontId="13" fillId="0" borderId="778" xfId="0" applyFont="1" applyBorder="1" applyAlignment="1">
      <alignment horizontal="center"/>
    </xf>
    <xf numFmtId="0" fontId="13" fillId="0" borderId="730" xfId="284" applyFont="1" applyBorder="1" applyAlignment="1">
      <alignment horizontal="center"/>
    </xf>
    <xf numFmtId="0" fontId="13" fillId="0" borderId="727" xfId="284" applyFont="1" applyBorder="1" applyAlignment="1">
      <alignment horizontal="center"/>
    </xf>
    <xf numFmtId="0" fontId="13" fillId="0" borderId="731" xfId="284" applyFont="1" applyBorder="1" applyAlignment="1">
      <alignment horizontal="center"/>
    </xf>
    <xf numFmtId="0" fontId="13" fillId="0" borderId="361" xfId="284" applyFont="1" applyBorder="1" applyAlignment="1">
      <alignment horizontal="center"/>
    </xf>
    <xf numFmtId="0" fontId="13" fillId="0" borderId="0" xfId="284" applyFont="1" applyAlignment="1">
      <alignment horizontal="center"/>
    </xf>
    <xf numFmtId="0" fontId="13" fillId="0" borderId="0" xfId="284" applyFont="1"/>
    <xf numFmtId="0" fontId="13" fillId="0" borderId="758" xfId="284" applyFont="1" applyBorder="1" applyAlignment="1">
      <alignment horizontal="center"/>
    </xf>
    <xf numFmtId="0" fontId="13" fillId="0" borderId="0" xfId="284" applyFont="1" applyAlignment="1">
      <alignment horizontal="centerContinuous"/>
    </xf>
    <xf numFmtId="0" fontId="13" fillId="0" borderId="757" xfId="284" applyFont="1" applyBorder="1" applyAlignment="1">
      <alignment horizontal="centerContinuous"/>
    </xf>
    <xf numFmtId="0" fontId="13" fillId="0" borderId="455" xfId="284" applyFont="1" applyBorder="1" applyAlignment="1">
      <alignment horizontal="center"/>
    </xf>
    <xf numFmtId="0" fontId="13" fillId="0" borderId="543" xfId="284" applyFont="1" applyBorder="1" applyAlignment="1">
      <alignment horizontal="centerContinuous"/>
    </xf>
    <xf numFmtId="0" fontId="13" fillId="0" borderId="776" xfId="284" applyFont="1" applyBorder="1" applyAlignment="1">
      <alignment horizontal="centerContinuous"/>
    </xf>
    <xf numFmtId="0" fontId="13" fillId="0" borderId="605" xfId="284" applyFont="1" applyBorder="1" applyAlignment="1">
      <alignment horizontal="right"/>
    </xf>
    <xf numFmtId="37" fontId="13" fillId="0" borderId="779" xfId="284" applyNumberFormat="1" applyFont="1" applyBorder="1"/>
    <xf numFmtId="37" fontId="13" fillId="0" borderId="147" xfId="284" applyNumberFormat="1" applyFont="1" applyBorder="1" applyAlignment="1">
      <alignment horizontal="center"/>
    </xf>
    <xf numFmtId="37" fontId="13" fillId="0" borderId="361" xfId="284" applyNumberFormat="1" applyFont="1" applyBorder="1" applyAlignment="1">
      <alignment horizontal="center"/>
    </xf>
    <xf numFmtId="0" fontId="13" fillId="0" borderId="455" xfId="284" applyFont="1" applyBorder="1" applyAlignment="1">
      <alignment horizontal="right"/>
    </xf>
    <xf numFmtId="49" fontId="13" fillId="0" borderId="543" xfId="284" applyNumberFormat="1" applyFont="1" applyBorder="1" applyAlignment="1">
      <alignment horizontal="left"/>
    </xf>
    <xf numFmtId="0" fontId="13" fillId="0" borderId="543" xfId="284" applyFont="1" applyBorder="1"/>
    <xf numFmtId="37" fontId="13" fillId="0" borderId="543" xfId="284" applyNumberFormat="1" applyFont="1" applyBorder="1"/>
    <xf numFmtId="37" fontId="13" fillId="0" borderId="729" xfId="284" applyNumberFormat="1" applyFont="1" applyBorder="1"/>
    <xf numFmtId="37" fontId="13" fillId="0" borderId="727" xfId="284" applyNumberFormat="1" applyFont="1" applyBorder="1"/>
    <xf numFmtId="37" fontId="13" fillId="0" borderId="605" xfId="284" applyNumberFormat="1" applyFont="1" applyBorder="1"/>
    <xf numFmtId="37" fontId="13" fillId="0" borderId="658" xfId="284" applyNumberFormat="1" applyFont="1" applyBorder="1"/>
    <xf numFmtId="49" fontId="13" fillId="0" borderId="0" xfId="284" applyNumberFormat="1" applyFont="1" applyAlignment="1">
      <alignment horizontal="left"/>
    </xf>
    <xf numFmtId="0" fontId="13" fillId="0" borderId="361" xfId="284" applyFont="1" applyBorder="1" applyAlignment="1">
      <alignment horizontal="right"/>
    </xf>
    <xf numFmtId="37" fontId="13" fillId="0" borderId="0" xfId="284" applyNumberFormat="1" applyFont="1"/>
    <xf numFmtId="37" fontId="13" fillId="0" borderId="361" xfId="284" applyNumberFormat="1" applyFont="1" applyBorder="1"/>
    <xf numFmtId="37" fontId="13" fillId="0" borderId="689" xfId="284" applyNumberFormat="1" applyFont="1" applyBorder="1"/>
    <xf numFmtId="37" fontId="13" fillId="0" borderId="780" xfId="284" applyNumberFormat="1" applyFont="1" applyBorder="1"/>
    <xf numFmtId="49" fontId="13" fillId="0" borderId="543" xfId="284" quotePrefix="1" applyNumberFormat="1" applyFont="1" applyBorder="1" applyAlignment="1">
      <alignment horizontal="left"/>
    </xf>
    <xf numFmtId="0" fontId="13" fillId="0" borderId="543" xfId="284" applyFont="1" applyBorder="1" applyAlignment="1">
      <alignment horizontal="left"/>
    </xf>
    <xf numFmtId="49" fontId="13" fillId="0" borderId="543" xfId="284" applyNumberFormat="1" applyFont="1" applyBorder="1"/>
    <xf numFmtId="0" fontId="13" fillId="0" borderId="654" xfId="284" applyFont="1" applyBorder="1" applyAlignment="1">
      <alignment horizontal="centerContinuous"/>
    </xf>
    <xf numFmtId="0" fontId="13" fillId="0" borderId="361" xfId="284" applyFont="1" applyBorder="1" applyAlignment="1">
      <alignment horizontal="left"/>
    </xf>
    <xf numFmtId="49" fontId="13" fillId="0" borderId="757" xfId="284" applyNumberFormat="1" applyFont="1" applyBorder="1" applyAlignment="1">
      <alignment horizontal="center"/>
    </xf>
    <xf numFmtId="37" fontId="13" fillId="0" borderId="455" xfId="284" applyNumberFormat="1" applyFont="1" applyBorder="1" applyAlignment="1">
      <alignment horizontal="center"/>
    </xf>
    <xf numFmtId="37" fontId="13" fillId="0" borderId="605" xfId="284" applyNumberFormat="1" applyFont="1" applyBorder="1" applyAlignment="1">
      <alignment horizontal="center"/>
    </xf>
    <xf numFmtId="0" fontId="13" fillId="0" borderId="719" xfId="284" applyFont="1" applyBorder="1" applyAlignment="1">
      <alignment horizontal="centerContinuous"/>
    </xf>
    <xf numFmtId="37" fontId="13" fillId="76" borderId="758" xfId="284" applyNumberFormat="1" applyFont="1" applyFill="1" applyBorder="1" applyAlignment="1">
      <alignment horizontal="center"/>
    </xf>
    <xf numFmtId="37" fontId="13" fillId="76" borderId="777" xfId="284" applyNumberFormat="1" applyFont="1" applyFill="1" applyBorder="1"/>
    <xf numFmtId="37" fontId="13" fillId="0" borderId="776" xfId="284" applyNumberFormat="1" applyFont="1" applyBorder="1"/>
    <xf numFmtId="37" fontId="13" fillId="76" borderId="654" xfId="284" applyNumberFormat="1" applyFont="1" applyFill="1" applyBorder="1"/>
    <xf numFmtId="37" fontId="13" fillId="0" borderId="781" xfId="284" applyNumberFormat="1" applyFont="1" applyBorder="1" applyAlignment="1">
      <alignment horizontal="right"/>
    </xf>
    <xf numFmtId="43" fontId="13" fillId="0" borderId="91" xfId="1" applyFont="1" applyBorder="1"/>
    <xf numFmtId="43" fontId="13" fillId="0" borderId="719" xfId="1" applyFont="1" applyFill="1" applyBorder="1"/>
    <xf numFmtId="37" fontId="13" fillId="0" borderId="719" xfId="284" applyNumberFormat="1" applyFont="1" applyBorder="1"/>
    <xf numFmtId="37" fontId="13" fillId="0" borderId="719" xfId="284" applyNumberFormat="1" applyFont="1" applyBorder="1" applyAlignment="1">
      <alignment horizontal="right"/>
    </xf>
    <xf numFmtId="37" fontId="13" fillId="76" borderId="731" xfId="284" applyNumberFormat="1" applyFont="1" applyFill="1" applyBorder="1"/>
    <xf numFmtId="37" fontId="13" fillId="0" borderId="782" xfId="284" applyNumberFormat="1" applyFont="1" applyBorder="1" applyAlignment="1">
      <alignment horizontal="right"/>
    </xf>
    <xf numFmtId="37" fontId="13" fillId="0" borderId="730" xfId="284" applyNumberFormat="1" applyFont="1" applyBorder="1"/>
    <xf numFmtId="37" fontId="13" fillId="76" borderId="758" xfId="284" applyNumberFormat="1" applyFont="1" applyFill="1" applyBorder="1"/>
    <xf numFmtId="37" fontId="13" fillId="0" borderId="757" xfId="284" applyNumberFormat="1" applyFont="1" applyBorder="1"/>
    <xf numFmtId="37" fontId="13" fillId="0" borderId="654" xfId="284" applyNumberFormat="1" applyFont="1" applyBorder="1"/>
    <xf numFmtId="37" fontId="13" fillId="0" borderId="689" xfId="284" applyNumberFormat="1" applyFont="1" applyBorder="1" applyAlignment="1">
      <alignment horizontal="right"/>
    </xf>
    <xf numFmtId="37" fontId="13" fillId="76" borderId="729" xfId="284" applyNumberFormat="1" applyFont="1" applyFill="1" applyBorder="1"/>
    <xf numFmtId="0" fontId="13" fillId="0" borderId="757" xfId="284" applyFont="1" applyBorder="1" applyAlignment="1">
      <alignment horizontal="center" vertical="center"/>
    </xf>
    <xf numFmtId="0" fontId="13" fillId="0" borderId="758" xfId="284" applyFont="1" applyBorder="1" applyAlignment="1">
      <alignment horizontal="left" vertical="center" wrapText="1"/>
    </xf>
    <xf numFmtId="0" fontId="13" fillId="0" borderId="757" xfId="284" applyFont="1" applyBorder="1"/>
    <xf numFmtId="0" fontId="13" fillId="0" borderId="758" xfId="284" applyFont="1" applyBorder="1"/>
    <xf numFmtId="0" fontId="13" fillId="0" borderId="757" xfId="284" applyFont="1" applyBorder="1" applyAlignment="1">
      <alignment horizontal="center"/>
    </xf>
    <xf numFmtId="0" fontId="13" fillId="0" borderId="0" xfId="284" applyFont="1" applyBorder="1" applyAlignment="1">
      <alignment horizontal="right"/>
    </xf>
    <xf numFmtId="37" fontId="13" fillId="0" borderId="758" xfId="284" applyNumberFormat="1" applyFont="1" applyBorder="1" applyAlignment="1">
      <alignment horizontal="center"/>
    </xf>
    <xf numFmtId="37" fontId="13" fillId="0" borderId="757" xfId="284" applyNumberFormat="1" applyFont="1" applyBorder="1" applyAlignment="1">
      <alignment horizontal="center"/>
    </xf>
    <xf numFmtId="0" fontId="19" fillId="5" borderId="0" xfId="0" applyFont="1" applyFill="1" applyBorder="1" applyAlignment="1">
      <alignment horizontal="center" vertical="center"/>
    </xf>
    <xf numFmtId="0" fontId="0" fillId="5" borderId="0" xfId="0" applyFill="1" applyBorder="1" applyAlignment="1">
      <alignment horizontal="left" vertical="center"/>
    </xf>
    <xf numFmtId="0" fontId="0" fillId="5" borderId="173" xfId="0" applyFill="1" applyBorder="1" applyAlignment="1">
      <alignment horizontal="center" vertical="center"/>
    </xf>
    <xf numFmtId="0" fontId="0" fillId="5" borderId="173" xfId="0" applyFill="1" applyBorder="1" applyAlignment="1">
      <alignment horizontal="left" vertical="center"/>
    </xf>
    <xf numFmtId="0" fontId="0" fillId="5" borderId="208" xfId="0" applyFill="1" applyBorder="1" applyAlignment="1">
      <alignment horizontal="center" vertical="center"/>
    </xf>
    <xf numFmtId="0" fontId="0" fillId="5" borderId="208" xfId="0" applyFill="1" applyBorder="1" applyAlignment="1">
      <alignment horizontal="left" vertical="center"/>
    </xf>
    <xf numFmtId="0" fontId="0" fillId="5" borderId="0" xfId="0" applyFill="1" applyBorder="1" applyAlignment="1">
      <alignment horizontal="center" vertical="center"/>
    </xf>
    <xf numFmtId="0" fontId="22" fillId="5" borderId="0" xfId="0" applyFont="1" applyFill="1" applyBorder="1" applyAlignment="1">
      <alignment horizontal="center" vertical="center"/>
    </xf>
    <xf numFmtId="0" fontId="23" fillId="0" borderId="143" xfId="0" applyFont="1" applyBorder="1" applyAlignment="1">
      <alignment horizontal="center"/>
    </xf>
    <xf numFmtId="0" fontId="23" fillId="0" borderId="0" xfId="0" applyFont="1" applyBorder="1" applyAlignment="1">
      <alignment horizontal="center"/>
    </xf>
    <xf numFmtId="0" fontId="23" fillId="0" borderId="116" xfId="0" applyFont="1" applyBorder="1" applyAlignment="1">
      <alignment horizontal="center"/>
    </xf>
    <xf numFmtId="0" fontId="23" fillId="0" borderId="143" xfId="0" applyFont="1" applyBorder="1" applyAlignment="1">
      <alignment horizontal="center" vertical="center"/>
    </xf>
    <xf numFmtId="0" fontId="23" fillId="0" borderId="0" xfId="0" applyFont="1" applyBorder="1" applyAlignment="1">
      <alignment horizontal="center" vertical="center"/>
    </xf>
    <xf numFmtId="0" fontId="23" fillId="0" borderId="116" xfId="0" applyFont="1" applyBorder="1" applyAlignment="1">
      <alignment horizontal="center" vertical="center"/>
    </xf>
    <xf numFmtId="0" fontId="159" fillId="0" borderId="143" xfId="58341" applyFont="1" applyBorder="1" applyAlignment="1">
      <alignment horizontal="center"/>
    </xf>
    <xf numFmtId="0" fontId="159" fillId="0" borderId="0" xfId="58341" applyFont="1" applyBorder="1" applyAlignment="1">
      <alignment horizontal="center"/>
    </xf>
    <xf numFmtId="0" fontId="159" fillId="0" borderId="116" xfId="58341" applyFont="1" applyBorder="1" applyAlignment="1">
      <alignment horizontal="center"/>
    </xf>
    <xf numFmtId="0" fontId="105" fillId="0" borderId="143" xfId="58341" applyFont="1" applyBorder="1" applyAlignment="1">
      <alignment horizontal="center"/>
    </xf>
    <xf numFmtId="0" fontId="105" fillId="0" borderId="0" xfId="58341" applyFont="1" applyBorder="1" applyAlignment="1">
      <alignment horizontal="center"/>
    </xf>
    <xf numFmtId="0" fontId="105" fillId="0" borderId="116" xfId="58341" applyFont="1" applyBorder="1" applyAlignment="1">
      <alignment horizontal="center"/>
    </xf>
    <xf numFmtId="0" fontId="13" fillId="0" borderId="491" xfId="0" applyFont="1" applyBorder="1" applyAlignment="1">
      <alignment horizontal="left" vertical="center" wrapText="1"/>
    </xf>
    <xf numFmtId="0" fontId="13" fillId="0" borderId="464" xfId="0" applyFont="1" applyBorder="1" applyAlignment="1">
      <alignment horizontal="left" vertical="center" wrapText="1"/>
    </xf>
    <xf numFmtId="0" fontId="13" fillId="0" borderId="491" xfId="0" applyFont="1" applyBorder="1" applyAlignment="1" applyProtection="1">
      <alignment horizontal="left" vertical="top"/>
    </xf>
    <xf numFmtId="0" fontId="13" fillId="0" borderId="464" xfId="0" applyFont="1" applyBorder="1" applyAlignment="1" applyProtection="1">
      <alignment horizontal="left" vertical="top"/>
    </xf>
    <xf numFmtId="0" fontId="24" fillId="0" borderId="515" xfId="0" applyFont="1" applyBorder="1" applyAlignment="1">
      <alignment horizontal="center"/>
    </xf>
    <xf numFmtId="0" fontId="24" fillId="0" borderId="524" xfId="0" applyFont="1" applyBorder="1" applyAlignment="1">
      <alignment horizontal="center"/>
    </xf>
    <xf numFmtId="0" fontId="24" fillId="0" borderId="516" xfId="0" applyFont="1" applyBorder="1" applyAlignment="1">
      <alignment horizontal="center"/>
    </xf>
    <xf numFmtId="0" fontId="13" fillId="0" borderId="491" xfId="0" applyFont="1" applyBorder="1" applyAlignment="1" applyProtection="1">
      <alignment horizontal="center"/>
    </xf>
    <xf numFmtId="0" fontId="13" fillId="0" borderId="0" xfId="0" applyFont="1" applyBorder="1" applyAlignment="1" applyProtection="1">
      <alignment horizontal="center"/>
    </xf>
    <xf numFmtId="0" fontId="13" fillId="0" borderId="464" xfId="0" applyFont="1" applyBorder="1" applyAlignment="1" applyProtection="1">
      <alignment horizontal="center"/>
    </xf>
    <xf numFmtId="0" fontId="13" fillId="0" borderId="0" xfId="0" applyFont="1" applyBorder="1" applyAlignment="1" applyProtection="1">
      <alignment horizontal="left" vertical="top" wrapText="1"/>
    </xf>
    <xf numFmtId="0" fontId="13" fillId="0" borderId="464" xfId="0" applyFont="1" applyBorder="1" applyAlignment="1" applyProtection="1">
      <alignment horizontal="left" vertical="top" wrapText="1"/>
    </xf>
    <xf numFmtId="0" fontId="13" fillId="0" borderId="491"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3" fillId="0" borderId="464" xfId="0" applyFont="1" applyBorder="1" applyAlignment="1" applyProtection="1">
      <alignment horizontal="left" vertical="center" wrapText="1"/>
    </xf>
    <xf numFmtId="0" fontId="13" fillId="0" borderId="491" xfId="0" applyFont="1" applyBorder="1" applyAlignment="1" applyProtection="1">
      <alignment horizontal="left" vertical="top" wrapText="1"/>
    </xf>
    <xf numFmtId="0" fontId="13" fillId="0" borderId="0" xfId="0" applyFont="1" applyBorder="1" applyAlignment="1">
      <alignment horizontal="left" indent="1"/>
    </xf>
    <xf numFmtId="0" fontId="166" fillId="0" borderId="0" xfId="0" applyFont="1" applyBorder="1" applyAlignment="1" applyProtection="1">
      <alignment horizontal="center"/>
    </xf>
    <xf numFmtId="0" fontId="166" fillId="0" borderId="464" xfId="0" applyFont="1" applyBorder="1" applyAlignment="1" applyProtection="1">
      <alignment horizontal="center"/>
    </xf>
    <xf numFmtId="0" fontId="166" fillId="0" borderId="0" xfId="0" applyFont="1" applyBorder="1" applyAlignment="1">
      <alignment horizontal="center" vertical="center" wrapText="1"/>
    </xf>
    <xf numFmtId="0" fontId="166" fillId="0" borderId="464" xfId="0" applyFont="1" applyBorder="1" applyAlignment="1">
      <alignment horizontal="center" vertical="center" wrapText="1"/>
    </xf>
    <xf numFmtId="0" fontId="13" fillId="0" borderId="323" xfId="0" applyFont="1" applyBorder="1" applyAlignment="1" applyProtection="1">
      <alignment horizontal="left" vertical="top" wrapText="1"/>
    </xf>
    <xf numFmtId="0" fontId="13" fillId="0" borderId="308" xfId="0" applyFont="1" applyBorder="1" applyAlignment="1" applyProtection="1">
      <alignment horizontal="left" vertical="top" wrapText="1"/>
    </xf>
    <xf numFmtId="0" fontId="4" fillId="0" borderId="0" xfId="0" applyFont="1" applyBorder="1" applyAlignment="1" applyProtection="1">
      <alignment horizontal="center"/>
    </xf>
    <xf numFmtId="0" fontId="4" fillId="0" borderId="308" xfId="0" applyFont="1" applyBorder="1" applyAlignment="1" applyProtection="1">
      <alignment horizontal="center"/>
    </xf>
    <xf numFmtId="0" fontId="166" fillId="0" borderId="308" xfId="0" applyFont="1" applyBorder="1" applyAlignment="1" applyProtection="1">
      <alignment horizontal="center"/>
    </xf>
    <xf numFmtId="0" fontId="166" fillId="0" borderId="0" xfId="0" applyFont="1" applyBorder="1" applyAlignment="1">
      <alignment horizontal="center" vertical="center"/>
    </xf>
    <xf numFmtId="0" fontId="166" fillId="0" borderId="308" xfId="0" applyFont="1" applyBorder="1" applyAlignment="1">
      <alignment horizontal="center" vertical="center"/>
    </xf>
    <xf numFmtId="0" fontId="4" fillId="0" borderId="0" xfId="0" applyFont="1" applyBorder="1" applyAlignment="1" applyProtection="1">
      <alignment horizontal="left" vertical="top" wrapText="1"/>
    </xf>
    <xf numFmtId="0" fontId="4" fillId="0" borderId="308" xfId="0" applyFont="1" applyBorder="1" applyAlignment="1" applyProtection="1">
      <alignment horizontal="left" vertical="top" wrapText="1"/>
    </xf>
    <xf numFmtId="0" fontId="4" fillId="0" borderId="323" xfId="0" applyFont="1" applyBorder="1" applyAlignment="1" applyProtection="1">
      <alignment horizontal="left" vertical="top" wrapText="1"/>
    </xf>
    <xf numFmtId="0" fontId="13" fillId="0" borderId="0" xfId="0" applyFont="1" applyBorder="1" applyAlignment="1" applyProtection="1">
      <alignment horizontal="left" wrapText="1"/>
    </xf>
    <xf numFmtId="0" fontId="13" fillId="0" borderId="308" xfId="0" applyFont="1" applyBorder="1" applyAlignment="1" applyProtection="1">
      <alignment horizontal="left" wrapText="1"/>
    </xf>
    <xf numFmtId="0" fontId="4" fillId="0" borderId="0" xfId="0" applyFont="1" applyBorder="1" applyAlignment="1">
      <alignment horizontal="center"/>
    </xf>
    <xf numFmtId="0" fontId="166" fillId="0" borderId="464" xfId="0" applyFont="1" applyBorder="1" applyAlignment="1">
      <alignment horizontal="center" vertical="center"/>
    </xf>
    <xf numFmtId="0" fontId="13" fillId="0" borderId="268" xfId="0" applyFont="1" applyBorder="1" applyAlignment="1" applyProtection="1">
      <alignment horizontal="left" vertical="top" wrapText="1"/>
    </xf>
    <xf numFmtId="0" fontId="4" fillId="0" borderId="0" xfId="0" applyFont="1" applyBorder="1" applyAlignment="1">
      <alignment horizontal="center" wrapText="1"/>
    </xf>
    <xf numFmtId="0" fontId="4" fillId="0" borderId="464" xfId="0" applyFont="1" applyBorder="1" applyAlignment="1">
      <alignment horizontal="center" wrapText="1"/>
    </xf>
    <xf numFmtId="0" fontId="13" fillId="0" borderId="268" xfId="0" applyFont="1" applyBorder="1" applyAlignment="1" applyProtection="1">
      <alignment horizontal="left" wrapText="1"/>
    </xf>
    <xf numFmtId="0" fontId="13" fillId="0" borderId="464" xfId="0" applyFont="1" applyBorder="1" applyAlignment="1" applyProtection="1">
      <alignment horizontal="left" wrapText="1"/>
    </xf>
    <xf numFmtId="0" fontId="166" fillId="0" borderId="0" xfId="0" applyFont="1" applyBorder="1" applyAlignment="1">
      <alignment horizontal="center"/>
    </xf>
    <xf numFmtId="0" fontId="166" fillId="0" borderId="464" xfId="0" applyFont="1" applyBorder="1" applyAlignment="1">
      <alignment horizontal="center"/>
    </xf>
    <xf numFmtId="0" fontId="4" fillId="0" borderId="0" xfId="0" applyFont="1" applyBorder="1" applyAlignment="1">
      <alignment horizontal="center" vertical="center"/>
    </xf>
    <xf numFmtId="0" fontId="4" fillId="0" borderId="464" xfId="0" applyFont="1" applyBorder="1" applyAlignment="1">
      <alignment horizontal="center" vertical="center"/>
    </xf>
    <xf numFmtId="41" fontId="4" fillId="0" borderId="0" xfId="0" applyNumberFormat="1" applyFont="1" applyBorder="1" applyAlignment="1">
      <alignment horizontal="center" wrapText="1"/>
    </xf>
    <xf numFmtId="41" fontId="4" fillId="0" borderId="0" xfId="0" applyNumberFormat="1" applyFont="1" applyBorder="1" applyAlignment="1">
      <alignment horizontal="center" vertical="center" wrapText="1"/>
    </xf>
    <xf numFmtId="41" fontId="4" fillId="0" borderId="543" xfId="0" applyNumberFormat="1" applyFont="1" applyBorder="1" applyAlignment="1">
      <alignment horizontal="center" vertical="center" wrapText="1"/>
    </xf>
    <xf numFmtId="0" fontId="4" fillId="0" borderId="464" xfId="0" applyFont="1" applyBorder="1" applyAlignment="1">
      <alignment horizontal="center" vertical="center" wrapText="1"/>
    </xf>
    <xf numFmtId="0" fontId="4" fillId="0" borderId="544" xfId="0" applyFont="1" applyBorder="1" applyAlignment="1">
      <alignment horizontal="center" vertical="center" wrapText="1"/>
    </xf>
    <xf numFmtId="41" fontId="4" fillId="0" borderId="0" xfId="0" applyNumberFormat="1" applyFont="1" applyBorder="1" applyAlignment="1">
      <alignment horizontal="center" vertical="center"/>
    </xf>
    <xf numFmtId="41" fontId="4" fillId="0" borderId="464" xfId="0" applyNumberFormat="1" applyFont="1" applyBorder="1" applyAlignment="1">
      <alignment horizontal="center" vertical="center"/>
    </xf>
    <xf numFmtId="0" fontId="4" fillId="0" borderId="464" xfId="0" applyFont="1" applyBorder="1" applyAlignment="1" applyProtection="1">
      <alignment horizontal="left" vertical="top" wrapText="1"/>
    </xf>
    <xf numFmtId="49" fontId="4" fillId="0" borderId="0" xfId="0" applyNumberFormat="1" applyFont="1" applyBorder="1" applyAlignment="1">
      <alignment horizontal="center"/>
    </xf>
    <xf numFmtId="49" fontId="4" fillId="0" borderId="464" xfId="0" applyNumberFormat="1" applyFont="1" applyBorder="1" applyAlignment="1">
      <alignment horizontal="center"/>
    </xf>
    <xf numFmtId="0" fontId="13" fillId="0" borderId="268" xfId="0" applyFont="1" applyBorder="1" applyAlignment="1">
      <alignment horizontal="left" vertical="top" wrapText="1"/>
    </xf>
    <xf numFmtId="0" fontId="13" fillId="0" borderId="0" xfId="0" applyFont="1" applyBorder="1" applyAlignment="1">
      <alignment horizontal="left" vertical="top" wrapText="1"/>
    </xf>
    <xf numFmtId="0" fontId="13" fillId="0" borderId="464" xfId="0" applyFont="1" applyBorder="1" applyAlignment="1">
      <alignment horizontal="left" vertical="top" wrapText="1"/>
    </xf>
    <xf numFmtId="41" fontId="4" fillId="0" borderId="543" xfId="0" applyNumberFormat="1" applyFont="1" applyBorder="1" applyAlignment="1">
      <alignment horizontal="center" wrapText="1"/>
    </xf>
    <xf numFmtId="0" fontId="4" fillId="0" borderId="544" xfId="0" applyFont="1" applyBorder="1" applyAlignment="1">
      <alignment horizontal="center" wrapText="1"/>
    </xf>
    <xf numFmtId="0" fontId="4" fillId="0" borderId="452" xfId="0" applyFont="1" applyBorder="1" applyAlignment="1" applyProtection="1">
      <alignment horizontal="center"/>
    </xf>
    <xf numFmtId="0" fontId="4" fillId="0" borderId="453" xfId="0" applyFont="1" applyBorder="1" applyAlignment="1" applyProtection="1">
      <alignment horizontal="center"/>
    </xf>
    <xf numFmtId="0" fontId="4" fillId="0" borderId="454" xfId="0" applyFont="1" applyBorder="1" applyAlignment="1" applyProtection="1">
      <alignment horizontal="center"/>
    </xf>
    <xf numFmtId="0" fontId="4" fillId="0" borderId="268" xfId="0" applyFont="1" applyBorder="1" applyAlignment="1" applyProtection="1">
      <alignment horizontal="center"/>
    </xf>
    <xf numFmtId="0" fontId="4" fillId="0" borderId="464" xfId="0" applyFont="1" applyBorder="1" applyAlignment="1" applyProtection="1">
      <alignment horizontal="center"/>
    </xf>
    <xf numFmtId="37" fontId="13" fillId="0" borderId="2" xfId="0" applyNumberFormat="1" applyFont="1" applyBorder="1" applyAlignment="1" applyProtection="1">
      <alignment horizontal="center"/>
    </xf>
    <xf numFmtId="37" fontId="13" fillId="0" borderId="0" xfId="0" applyNumberFormat="1" applyFont="1" applyBorder="1" applyAlignment="1" applyProtection="1">
      <alignment horizontal="left" wrapText="1"/>
    </xf>
    <xf numFmtId="0" fontId="9" fillId="0" borderId="89" xfId="0" applyFont="1" applyBorder="1" applyAlignment="1" applyProtection="1">
      <alignment horizontal="center"/>
    </xf>
    <xf numFmtId="0" fontId="9" fillId="0" borderId="97" xfId="0" applyFont="1" applyBorder="1" applyAlignment="1" applyProtection="1">
      <alignment horizontal="center"/>
    </xf>
    <xf numFmtId="0" fontId="4" fillId="0" borderId="89" xfId="0" applyFont="1" applyBorder="1" applyAlignment="1" applyProtection="1">
      <alignment horizontal="center"/>
    </xf>
    <xf numFmtId="0" fontId="4" fillId="0" borderId="97" xfId="0" applyFont="1" applyBorder="1" applyAlignment="1" applyProtection="1">
      <alignment horizontal="center"/>
    </xf>
    <xf numFmtId="0" fontId="10"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10" fillId="0" borderId="464" xfId="0" applyFont="1" applyBorder="1" applyAlignment="1" applyProtection="1">
      <alignment horizontal="center" wrapText="1"/>
    </xf>
    <xf numFmtId="0" fontId="4" fillId="0" borderId="489" xfId="0" applyFont="1" applyBorder="1" applyAlignment="1">
      <alignment horizontal="right"/>
    </xf>
    <xf numFmtId="0" fontId="4" fillId="0" borderId="469" xfId="0" applyFont="1" applyBorder="1" applyAlignment="1">
      <alignment horizontal="right"/>
    </xf>
    <xf numFmtId="0" fontId="4" fillId="0" borderId="470" xfId="0" applyFont="1" applyBorder="1" applyAlignment="1">
      <alignment horizontal="right"/>
    </xf>
    <xf numFmtId="0" fontId="151" fillId="0" borderId="559" xfId="0" applyFont="1" applyBorder="1" applyAlignment="1">
      <alignment horizontal="right"/>
    </xf>
    <xf numFmtId="0" fontId="151" fillId="0" borderId="541" xfId="0" applyFont="1" applyBorder="1" applyAlignment="1">
      <alignment horizontal="right"/>
    </xf>
    <xf numFmtId="0" fontId="13" fillId="0" borderId="749" xfId="0" applyFont="1" applyBorder="1" applyAlignment="1">
      <alignment horizontal="center"/>
    </xf>
    <xf numFmtId="0" fontId="13" fillId="0" borderId="462" xfId="0" applyFont="1" applyBorder="1" applyAlignment="1">
      <alignment horizontal="center"/>
    </xf>
    <xf numFmtId="0" fontId="9" fillId="0" borderId="268" xfId="0" applyFont="1" applyBorder="1" applyAlignment="1">
      <alignment horizontal="center"/>
    </xf>
    <xf numFmtId="0" fontId="9" fillId="0" borderId="0" xfId="0" applyFont="1" applyBorder="1" applyAlignment="1">
      <alignment horizontal="center"/>
    </xf>
    <xf numFmtId="0" fontId="9" fillId="0" borderId="442" xfId="0" applyFont="1" applyBorder="1" applyAlignment="1">
      <alignment horizontal="center"/>
    </xf>
    <xf numFmtId="0" fontId="13" fillId="0" borderId="422" xfId="0" applyFont="1" applyBorder="1" applyAlignment="1" applyProtection="1">
      <alignment horizontal="left" vertical="top" wrapText="1"/>
    </xf>
    <xf numFmtId="0" fontId="13" fillId="0" borderId="688" xfId="0" applyFont="1" applyBorder="1" applyAlignment="1" applyProtection="1">
      <alignment horizontal="left" vertical="top" wrapText="1"/>
    </xf>
    <xf numFmtId="0" fontId="13" fillId="0" borderId="543" xfId="0" applyFont="1" applyBorder="1" applyAlignment="1" applyProtection="1">
      <alignment horizontal="left" vertical="top" wrapText="1"/>
    </xf>
    <xf numFmtId="0" fontId="13" fillId="0" borderId="579" xfId="0" applyFont="1" applyBorder="1" applyAlignment="1" applyProtection="1">
      <alignment horizontal="left" vertical="top" wrapText="1"/>
    </xf>
    <xf numFmtId="0" fontId="4" fillId="0" borderId="604" xfId="0" applyFont="1" applyBorder="1" applyAlignment="1" applyProtection="1">
      <alignment horizontal="center" wrapText="1"/>
    </xf>
    <xf numFmtId="0" fontId="4" fillId="0" borderId="606" xfId="0" applyFont="1" applyBorder="1" applyAlignment="1" applyProtection="1">
      <alignment horizontal="center" wrapText="1"/>
    </xf>
    <xf numFmtId="0" fontId="4" fillId="0" borderId="608" xfId="0" applyFont="1" applyBorder="1" applyAlignment="1" applyProtection="1">
      <alignment horizontal="center" wrapText="1"/>
    </xf>
    <xf numFmtId="0" fontId="4" fillId="0" borderId="87" xfId="0" applyFont="1" applyBorder="1" applyAlignment="1" applyProtection="1">
      <alignment horizontal="center" wrapText="1"/>
    </xf>
    <xf numFmtId="0" fontId="4" fillId="0" borderId="7" xfId="0" applyFont="1" applyBorder="1" applyAlignment="1" applyProtection="1">
      <alignment horizontal="center" wrapText="1"/>
    </xf>
    <xf numFmtId="0" fontId="4" fillId="0" borderId="468" xfId="0" applyFont="1" applyBorder="1" applyAlignment="1" applyProtection="1">
      <alignment horizontal="center" wrapText="1"/>
    </xf>
    <xf numFmtId="0" fontId="13" fillId="0" borderId="268" xfId="0" applyFont="1" applyBorder="1" applyAlignment="1" applyProtection="1">
      <alignment horizontal="left"/>
    </xf>
    <xf numFmtId="0" fontId="13" fillId="0" borderId="0" xfId="0" applyFont="1" applyBorder="1" applyAlignment="1" applyProtection="1">
      <alignment horizontal="left"/>
    </xf>
    <xf numFmtId="0" fontId="13" fillId="0" borderId="594" xfId="0" applyFont="1" applyBorder="1" applyAlignment="1" applyProtection="1">
      <alignment horizontal="left"/>
    </xf>
    <xf numFmtId="0" fontId="13" fillId="0" borderId="268" xfId="0" applyFont="1" applyBorder="1" applyAlignment="1" applyProtection="1">
      <alignment horizontal="center"/>
    </xf>
    <xf numFmtId="0" fontId="13" fillId="0" borderId="442" xfId="0" applyFont="1" applyBorder="1" applyAlignment="1" applyProtection="1">
      <alignment horizontal="center"/>
    </xf>
    <xf numFmtId="0" fontId="4" fillId="0" borderId="604" xfId="0" applyFont="1" applyBorder="1" applyAlignment="1" applyProtection="1">
      <alignment horizontal="center"/>
    </xf>
    <xf numFmtId="0" fontId="4" fillId="0" borderId="606" xfId="0" applyFont="1" applyBorder="1" applyAlignment="1" applyProtection="1">
      <alignment horizontal="center"/>
    </xf>
    <xf numFmtId="0" fontId="4" fillId="0" borderId="608" xfId="0" applyFont="1" applyBorder="1" applyAlignment="1" applyProtection="1">
      <alignment horizontal="center"/>
    </xf>
    <xf numFmtId="0" fontId="4" fillId="0" borderId="599" xfId="0" applyFont="1" applyBorder="1" applyAlignment="1" applyProtection="1">
      <alignment horizontal="center"/>
    </xf>
    <xf numFmtId="0" fontId="4" fillId="0" borderId="600" xfId="0" applyFont="1" applyBorder="1" applyAlignment="1" applyProtection="1">
      <alignment horizontal="center"/>
    </xf>
    <xf numFmtId="0" fontId="4" fillId="0" borderId="601" xfId="0" applyFont="1" applyBorder="1" applyAlignment="1" applyProtection="1">
      <alignment horizontal="center"/>
    </xf>
    <xf numFmtId="0" fontId="13" fillId="0" borderId="553" xfId="0" applyFont="1" applyBorder="1" applyAlignment="1" applyProtection="1">
      <alignment horizontal="left" vertical="top" wrapText="1"/>
    </xf>
    <xf numFmtId="0" fontId="4" fillId="0" borderId="442" xfId="0" applyFont="1" applyBorder="1" applyAlignment="1" applyProtection="1">
      <alignment horizontal="center"/>
    </xf>
    <xf numFmtId="0" fontId="13" fillId="0" borderId="593" xfId="0" applyFont="1" applyBorder="1" applyAlignment="1" applyProtection="1">
      <alignment horizontal="left"/>
    </xf>
    <xf numFmtId="0" fontId="13" fillId="0" borderId="268" xfId="0" applyFont="1" applyBorder="1" applyAlignment="1" applyProtection="1">
      <alignment horizontal="left" vertical="top"/>
    </xf>
    <xf numFmtId="0" fontId="13" fillId="0" borderId="0" xfId="0" applyFont="1" applyBorder="1" applyAlignment="1" applyProtection="1">
      <alignment horizontal="left" vertical="top"/>
    </xf>
    <xf numFmtId="0" fontId="13" fillId="0" borderId="422"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464" xfId="0" applyFont="1" applyBorder="1" applyAlignment="1" applyProtection="1">
      <alignment horizontal="center" vertical="top" wrapText="1"/>
    </xf>
    <xf numFmtId="0" fontId="13" fillId="0" borderId="688" xfId="0" applyFont="1" applyBorder="1" applyAlignment="1" applyProtection="1">
      <alignment horizontal="center" vertical="top" wrapText="1"/>
    </xf>
    <xf numFmtId="0" fontId="13" fillId="0" borderId="543" xfId="0" applyFont="1" applyBorder="1" applyAlignment="1" applyProtection="1">
      <alignment horizontal="center" vertical="top" wrapText="1"/>
    </xf>
    <xf numFmtId="0" fontId="13" fillId="0" borderId="579" xfId="0" applyFont="1" applyBorder="1" applyAlignment="1" applyProtection="1">
      <alignment horizontal="center" vertical="top" wrapText="1"/>
    </xf>
    <xf numFmtId="0" fontId="4" fillId="0" borderId="491" xfId="0" applyFont="1" applyBorder="1" applyAlignment="1" applyProtection="1">
      <alignment horizontal="center"/>
    </xf>
    <xf numFmtId="0" fontId="4" fillId="0" borderId="87" xfId="0" applyFont="1" applyBorder="1" applyAlignment="1" applyProtection="1">
      <alignment horizontal="center"/>
    </xf>
    <xf numFmtId="0" fontId="4" fillId="0" borderId="7" xfId="0" applyFont="1" applyBorder="1" applyAlignment="1" applyProtection="1">
      <alignment horizontal="center"/>
    </xf>
    <xf numFmtId="0" fontId="4" fillId="0" borderId="468" xfId="0" applyFont="1" applyBorder="1" applyAlignment="1" applyProtection="1">
      <alignment horizontal="center"/>
    </xf>
    <xf numFmtId="0" fontId="4" fillId="0" borderId="581" xfId="0" applyFont="1" applyBorder="1" applyAlignment="1" applyProtection="1">
      <alignment horizontal="center"/>
    </xf>
    <xf numFmtId="0" fontId="4" fillId="0" borderId="433" xfId="0" applyFont="1" applyBorder="1" applyAlignment="1" applyProtection="1">
      <alignment horizontal="center"/>
    </xf>
    <xf numFmtId="0" fontId="4" fillId="0" borderId="571" xfId="0" applyFont="1" applyBorder="1" applyAlignment="1" applyProtection="1">
      <alignment horizontal="center"/>
    </xf>
    <xf numFmtId="0" fontId="13" fillId="0" borderId="268" xfId="0" applyFont="1" applyBorder="1" applyAlignment="1" applyProtection="1">
      <alignment horizontal="center" vertical="center"/>
    </xf>
    <xf numFmtId="0" fontId="13" fillId="0" borderId="442" xfId="0" applyFont="1" applyBorder="1" applyAlignment="1" applyProtection="1">
      <alignment horizontal="center" vertical="center"/>
    </xf>
    <xf numFmtId="0" fontId="13" fillId="0" borderId="581" xfId="0" applyFont="1" applyBorder="1" applyAlignment="1" applyProtection="1">
      <alignment horizontal="center"/>
    </xf>
    <xf numFmtId="0" fontId="13" fillId="0" borderId="571" xfId="0" applyFont="1" applyBorder="1" applyAlignment="1" applyProtection="1">
      <alignment horizontal="center"/>
    </xf>
    <xf numFmtId="0" fontId="13" fillId="0" borderId="452" xfId="0" applyFont="1" applyBorder="1" applyAlignment="1" applyProtection="1">
      <alignment horizontal="left"/>
    </xf>
    <xf numFmtId="0" fontId="13" fillId="0" borderId="453" xfId="0" applyFont="1" applyBorder="1" applyAlignment="1" applyProtection="1">
      <alignment horizontal="left"/>
    </xf>
    <xf numFmtId="0" fontId="13" fillId="0" borderId="456" xfId="0" applyFont="1" applyBorder="1" applyAlignment="1" applyProtection="1">
      <alignment horizontal="left"/>
    </xf>
    <xf numFmtId="0" fontId="13" fillId="0" borderId="553" xfId="0" applyFont="1" applyBorder="1" applyAlignment="1" applyProtection="1">
      <alignment horizontal="left"/>
    </xf>
    <xf numFmtId="0" fontId="13" fillId="0" borderId="456" xfId="0" applyFont="1" applyBorder="1" applyAlignment="1" applyProtection="1">
      <alignment horizontal="center"/>
    </xf>
    <xf numFmtId="0" fontId="13" fillId="0" borderId="544" xfId="0" applyFont="1" applyBorder="1" applyAlignment="1" applyProtection="1">
      <alignment horizontal="center"/>
    </xf>
    <xf numFmtId="0" fontId="4" fillId="0" borderId="612" xfId="0" applyFont="1" applyBorder="1" applyAlignment="1" applyProtection="1">
      <alignment horizontal="center"/>
    </xf>
    <xf numFmtId="0" fontId="4" fillId="0" borderId="610" xfId="0" applyFont="1" applyBorder="1" applyAlignment="1" applyProtection="1">
      <alignment horizontal="center"/>
    </xf>
    <xf numFmtId="0" fontId="4" fillId="0" borderId="442" xfId="58350" applyFont="1" applyBorder="1" applyAlignment="1">
      <alignment horizontal="center" vertical="center" textRotation="180"/>
    </xf>
    <xf numFmtId="0" fontId="4" fillId="0" borderId="544" xfId="58350" applyFont="1" applyBorder="1" applyAlignment="1">
      <alignment horizontal="center" vertical="center" textRotation="180"/>
    </xf>
    <xf numFmtId="0" fontId="4" fillId="0" borderId="357" xfId="58350" applyFont="1" applyBorder="1" applyAlignment="1">
      <alignment horizontal="center" textRotation="180"/>
    </xf>
    <xf numFmtId="0" fontId="4" fillId="0" borderId="636" xfId="0" applyFont="1" applyBorder="1" applyAlignment="1" applyProtection="1">
      <alignment horizontal="center" vertical="center"/>
    </xf>
    <xf numFmtId="0" fontId="4" fillId="0" borderId="637" xfId="0" applyFont="1" applyBorder="1" applyAlignment="1" applyProtection="1">
      <alignment horizontal="center" vertical="center"/>
    </xf>
    <xf numFmtId="0" fontId="13" fillId="0" borderId="442" xfId="0" applyFont="1" applyBorder="1" applyAlignment="1" applyProtection="1">
      <alignment horizontal="left" vertical="top" wrapText="1"/>
    </xf>
    <xf numFmtId="0" fontId="4" fillId="0" borderId="233" xfId="0" applyFont="1" applyBorder="1" applyAlignment="1" applyProtection="1">
      <alignment horizontal="center"/>
    </xf>
    <xf numFmtId="0" fontId="4" fillId="0" borderId="653" xfId="0" applyFont="1" applyBorder="1" applyAlignment="1" applyProtection="1">
      <alignment horizontal="center"/>
    </xf>
    <xf numFmtId="0" fontId="4" fillId="0" borderId="657" xfId="0" applyFont="1" applyBorder="1" applyAlignment="1" applyProtection="1">
      <alignment horizontal="center"/>
    </xf>
    <xf numFmtId="0" fontId="4" fillId="0" borderId="99" xfId="0" applyFont="1" applyBorder="1" applyAlignment="1">
      <alignment horizontal="left" vertical="top" textRotation="180"/>
    </xf>
    <xf numFmtId="0" fontId="4" fillId="0" borderId="357" xfId="0" applyFont="1" applyBorder="1" applyAlignment="1">
      <alignment horizontal="left" vertical="top" textRotation="180"/>
    </xf>
    <xf numFmtId="0" fontId="4" fillId="0" borderId="100" xfId="0" applyFont="1" applyBorder="1" applyAlignment="1">
      <alignment horizontal="left" vertical="top" textRotation="180"/>
    </xf>
    <xf numFmtId="0" fontId="4" fillId="0" borderId="350" xfId="58344" applyFont="1" applyBorder="1" applyAlignment="1">
      <alignment horizontal="right" vertical="center" textRotation="180"/>
    </xf>
    <xf numFmtId="0" fontId="4" fillId="0" borderId="350" xfId="58344" applyFont="1" applyBorder="1" applyAlignment="1">
      <alignment horizontal="right" vertical="center"/>
    </xf>
    <xf numFmtId="0" fontId="4" fillId="0" borderId="439" xfId="58344" applyFont="1" applyBorder="1" applyAlignment="1">
      <alignment horizontal="right" vertical="center"/>
    </xf>
    <xf numFmtId="0" fontId="4" fillId="0" borderId="449" xfId="58344" applyFont="1" applyBorder="1" applyAlignment="1">
      <alignment horizontal="right" vertical="center"/>
    </xf>
    <xf numFmtId="0" fontId="24" fillId="0" borderId="605" xfId="0" applyFont="1" applyBorder="1" applyAlignment="1">
      <alignment horizontal="center" vertical="center" textRotation="180"/>
    </xf>
    <xf numFmtId="0" fontId="24" fillId="0" borderId="706" xfId="0" applyFont="1" applyBorder="1" applyAlignment="1">
      <alignment horizontal="center" vertical="center" textRotation="180"/>
    </xf>
    <xf numFmtId="0" fontId="24" fillId="0" borderId="357" xfId="0" applyFont="1" applyBorder="1" applyAlignment="1">
      <alignment horizontal="center" vertical="center" textRotation="180"/>
    </xf>
    <xf numFmtId="0" fontId="24" fillId="0" borderId="99" xfId="0" applyFont="1" applyBorder="1" applyAlignment="1">
      <alignment horizontal="center" vertical="center" textRotation="180"/>
    </xf>
    <xf numFmtId="0" fontId="24" fillId="0" borderId="676" xfId="0" applyFont="1" applyBorder="1" applyAlignment="1">
      <alignment horizontal="center" vertical="center" textRotation="180"/>
    </xf>
    <xf numFmtId="0" fontId="24" fillId="0" borderId="357" xfId="58344" applyFont="1" applyBorder="1" applyAlignment="1">
      <alignment horizontal="right" vertical="center" textRotation="180"/>
    </xf>
    <xf numFmtId="0" fontId="24" fillId="0" borderId="357" xfId="58344" applyFont="1" applyBorder="1" applyAlignment="1">
      <alignment horizontal="right" vertical="center"/>
    </xf>
    <xf numFmtId="0" fontId="24" fillId="0" borderId="99" xfId="58344" applyFont="1" applyBorder="1" applyAlignment="1">
      <alignment horizontal="right" vertical="center"/>
    </xf>
    <xf numFmtId="0" fontId="24" fillId="0" borderId="675" xfId="58344" applyFont="1" applyBorder="1" applyAlignment="1">
      <alignment horizontal="right" vertical="center"/>
    </xf>
    <xf numFmtId="0" fontId="24" fillId="0" borderId="683" xfId="0" applyFont="1" applyBorder="1" applyAlignment="1">
      <alignment horizontal="center" vertical="center" textRotation="180"/>
    </xf>
    <xf numFmtId="0" fontId="24" fillId="0" borderId="352" xfId="0" applyFont="1" applyBorder="1" applyAlignment="1">
      <alignment horizontal="center" vertical="center" textRotation="180"/>
    </xf>
    <xf numFmtId="0" fontId="24" fillId="0" borderId="100" xfId="0" applyFont="1" applyBorder="1" applyAlignment="1">
      <alignment horizontal="center" vertical="center" textRotation="180"/>
    </xf>
    <xf numFmtId="0" fontId="24" fillId="0" borderId="350" xfId="0" applyFont="1" applyBorder="1" applyAlignment="1">
      <alignment horizontal="left" vertical="top" textRotation="180"/>
    </xf>
    <xf numFmtId="0" fontId="24" fillId="0" borderId="449" xfId="0" applyFont="1" applyBorder="1" applyAlignment="1">
      <alignment horizontal="left" vertical="top" textRotation="180"/>
    </xf>
    <xf numFmtId="0" fontId="24" fillId="0" borderId="605" xfId="0" applyFont="1" applyBorder="1" applyAlignment="1">
      <alignment horizontal="center" vertical="top" textRotation="180"/>
    </xf>
    <xf numFmtId="0" fontId="24" fillId="0" borderId="706" xfId="0" applyFont="1" applyBorder="1" applyAlignment="1">
      <alignment horizontal="center" vertical="top" textRotation="180"/>
    </xf>
    <xf numFmtId="0" fontId="24" fillId="0" borderId="682" xfId="0" applyFont="1" applyBorder="1" applyAlignment="1">
      <alignment horizontal="left" vertical="top" textRotation="180"/>
    </xf>
    <xf numFmtId="0" fontId="24" fillId="0" borderId="382" xfId="0" applyFont="1" applyBorder="1" applyAlignment="1">
      <alignment horizontal="left" vertical="top" textRotation="180"/>
    </xf>
    <xf numFmtId="0" fontId="24" fillId="0" borderId="278" xfId="0" applyFont="1" applyBorder="1" applyAlignment="1">
      <alignment horizontal="left" vertical="top" textRotation="180"/>
    </xf>
    <xf numFmtId="0" fontId="24" fillId="0" borderId="100" xfId="0" applyFont="1" applyBorder="1" applyAlignment="1">
      <alignment horizontal="center" vertical="top" textRotation="180"/>
    </xf>
    <xf numFmtId="0" fontId="24" fillId="0" borderId="706" xfId="58344" applyFont="1" applyBorder="1" applyAlignment="1">
      <alignment horizontal="center" vertical="center" textRotation="180"/>
    </xf>
    <xf numFmtId="0" fontId="24" fillId="0" borderId="706" xfId="58344" applyFont="1" applyBorder="1" applyAlignment="1">
      <alignment horizontal="center" vertical="center"/>
    </xf>
    <xf numFmtId="0" fontId="24" fillId="0" borderId="100" xfId="58344" applyFont="1" applyBorder="1" applyAlignment="1">
      <alignment horizontal="center" vertical="center"/>
    </xf>
    <xf numFmtId="0" fontId="24" fillId="0" borderId="391" xfId="0" applyFont="1" applyBorder="1" applyAlignment="1">
      <alignment horizontal="center" vertical="center" textRotation="180"/>
    </xf>
    <xf numFmtId="0" fontId="24" fillId="0" borderId="391" xfId="0" applyFont="1" applyBorder="1" applyAlignment="1">
      <alignment horizontal="center" vertical="top" textRotation="180"/>
    </xf>
    <xf numFmtId="0" fontId="23" fillId="0" borderId="51"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58" xfId="0" applyFont="1" applyBorder="1" applyAlignment="1" applyProtection="1">
      <alignment horizontal="left" vertical="top" wrapText="1"/>
    </xf>
    <xf numFmtId="0" fontId="4" fillId="0" borderId="301" xfId="0" applyFont="1" applyBorder="1" applyAlignment="1">
      <alignment horizontal="center" vertical="top" textRotation="180"/>
    </xf>
    <xf numFmtId="0" fontId="4" fillId="0" borderId="306" xfId="0" applyFont="1" applyBorder="1" applyAlignment="1">
      <alignment horizontal="center" vertical="top" textRotation="180"/>
    </xf>
    <xf numFmtId="0" fontId="4" fillId="0" borderId="309" xfId="0" applyFont="1" applyBorder="1" applyAlignment="1">
      <alignment horizontal="center" vertical="top" textRotation="180"/>
    </xf>
    <xf numFmtId="0" fontId="4" fillId="0" borderId="305" xfId="0" applyFont="1" applyBorder="1" applyAlignment="1">
      <alignment horizontal="center" vertical="top" textRotation="180"/>
    </xf>
    <xf numFmtId="0" fontId="4" fillId="0" borderId="307" xfId="0" applyFont="1" applyBorder="1" applyAlignment="1">
      <alignment horizontal="center" vertical="top" textRotation="180"/>
    </xf>
    <xf numFmtId="0" fontId="4" fillId="0" borderId="492" xfId="0" applyFont="1" applyBorder="1" applyAlignment="1">
      <alignment horizontal="center" vertical="top" textRotation="180"/>
    </xf>
    <xf numFmtId="216" fontId="4" fillId="0" borderId="410" xfId="58341" applyNumberFormat="1" applyFont="1" applyBorder="1" applyAlignment="1">
      <alignment horizontal="left"/>
    </xf>
    <xf numFmtId="216" fontId="4" fillId="0" borderId="64" xfId="58341" applyNumberFormat="1" applyFont="1" applyBorder="1" applyAlignment="1">
      <alignment horizontal="left"/>
    </xf>
    <xf numFmtId="0" fontId="13" fillId="0" borderId="456" xfId="2" applyFont="1" applyBorder="1" applyAlignment="1">
      <alignment horizontal="center"/>
    </xf>
    <xf numFmtId="0" fontId="13" fillId="0" borderId="34" xfId="2" applyFont="1" applyBorder="1" applyAlignment="1">
      <alignment horizontal="center"/>
    </xf>
    <xf numFmtId="0" fontId="13" fillId="0" borderId="70" xfId="2" applyFont="1" applyBorder="1" applyAlignment="1">
      <alignment horizontal="center"/>
    </xf>
    <xf numFmtId="0" fontId="13" fillId="0" borderId="0" xfId="284" applyFont="1" applyBorder="1" applyAlignment="1">
      <alignment horizontal="left" wrapText="1"/>
    </xf>
    <xf numFmtId="0" fontId="13" fillId="0" borderId="58" xfId="284" applyFont="1" applyBorder="1" applyAlignment="1">
      <alignment horizontal="left" wrapText="1"/>
    </xf>
    <xf numFmtId="0" fontId="13" fillId="0" borderId="0" xfId="284" applyFont="1" applyBorder="1" applyAlignment="1">
      <alignment horizontal="left" vertical="center" wrapText="1"/>
    </xf>
    <xf numFmtId="0" fontId="13" fillId="0" borderId="58" xfId="284" applyFont="1" applyBorder="1" applyAlignment="1">
      <alignment horizontal="left" vertical="center" wrapText="1"/>
    </xf>
    <xf numFmtId="0" fontId="4" fillId="0" borderId="282" xfId="284" applyFont="1" applyBorder="1" applyAlignment="1">
      <alignment horizontal="center"/>
    </xf>
    <xf numFmtId="0" fontId="4" fillId="0" borderId="61" xfId="284" applyFont="1" applyBorder="1" applyAlignment="1">
      <alignment horizontal="center"/>
    </xf>
    <xf numFmtId="0" fontId="4" fillId="0" borderId="68" xfId="284" applyFont="1" applyBorder="1" applyAlignment="1">
      <alignment horizontal="center"/>
    </xf>
    <xf numFmtId="0" fontId="13" fillId="0" borderId="268" xfId="284" applyFont="1" applyBorder="1" applyAlignment="1">
      <alignment horizontal="center"/>
    </xf>
    <xf numFmtId="0" fontId="13" fillId="0" borderId="0" xfId="284" applyFont="1" applyBorder="1" applyAlignment="1">
      <alignment horizontal="center"/>
    </xf>
    <xf numFmtId="0" fontId="13" fillId="0" borderId="58" xfId="284" applyFont="1" applyBorder="1" applyAlignment="1">
      <alignment horizontal="center"/>
    </xf>
    <xf numFmtId="49" fontId="13" fillId="0" borderId="719" xfId="284" applyNumberFormat="1" applyFont="1" applyBorder="1" applyAlignment="1">
      <alignment horizontal="center"/>
    </xf>
    <xf numFmtId="49" fontId="13" fillId="0" borderId="729" xfId="284" applyNumberFormat="1" applyFont="1" applyBorder="1" applyAlignment="1">
      <alignment horizontal="center"/>
    </xf>
    <xf numFmtId="49" fontId="13" fillId="0" borderId="780" xfId="284" applyNumberFormat="1" applyFont="1" applyBorder="1" applyAlignment="1">
      <alignment horizontal="center"/>
    </xf>
    <xf numFmtId="0" fontId="13" fillId="0" borderId="719" xfId="284" applyFont="1" applyBorder="1" applyAlignment="1">
      <alignment horizontal="center"/>
    </xf>
    <xf numFmtId="0" fontId="13" fillId="0" borderId="729" xfId="284" applyFont="1" applyBorder="1" applyAlignment="1">
      <alignment horizontal="center"/>
    </xf>
    <xf numFmtId="0" fontId="13" fillId="0" borderId="780" xfId="284" applyFont="1" applyBorder="1" applyAlignment="1">
      <alignment horizontal="center"/>
    </xf>
    <xf numFmtId="0" fontId="4" fillId="0" borderId="82" xfId="0" applyFont="1" applyBorder="1" applyAlignment="1">
      <alignment horizontal="center" vertical="top" textRotation="180"/>
    </xf>
    <xf numFmtId="0" fontId="4" fillId="0" borderId="279" xfId="0" applyFont="1" applyBorder="1" applyAlignment="1">
      <alignment horizontal="center" vertical="top" textRotation="180"/>
    </xf>
    <xf numFmtId="0" fontId="4" fillId="0" borderId="81" xfId="0" applyFont="1" applyBorder="1" applyAlignment="1">
      <alignment horizontal="center" vertical="center" textRotation="180"/>
    </xf>
    <xf numFmtId="0" fontId="4" fillId="0" borderId="278" xfId="0" applyFont="1" applyBorder="1" applyAlignment="1">
      <alignment horizontal="center" vertical="center" textRotation="180"/>
    </xf>
    <xf numFmtId="0" fontId="13" fillId="0" borderId="2" xfId="0" applyFont="1" applyBorder="1" applyAlignment="1" applyProtection="1">
      <alignment horizontal="center" wrapText="1"/>
    </xf>
    <xf numFmtId="0" fontId="13" fillId="0" borderId="2" xfId="0" applyFont="1" applyBorder="1" applyAlignment="1">
      <alignment wrapText="1"/>
    </xf>
    <xf numFmtId="0" fontId="13" fillId="0" borderId="3" xfId="0" applyFont="1" applyBorder="1" applyAlignment="1">
      <alignment wrapText="1"/>
    </xf>
    <xf numFmtId="0" fontId="13" fillId="0" borderId="93" xfId="0" applyFont="1" applyBorder="1" applyAlignment="1" applyProtection="1">
      <alignment horizontal="left"/>
    </xf>
    <xf numFmtId="0" fontId="13" fillId="0" borderId="2" xfId="0" applyFont="1" applyBorder="1" applyAlignment="1">
      <alignment horizontal="left"/>
    </xf>
    <xf numFmtId="0" fontId="13" fillId="0" borderId="3" xfId="0" applyFont="1" applyBorder="1" applyAlignment="1">
      <alignment horizontal="left"/>
    </xf>
    <xf numFmtId="0" fontId="13" fillId="0" borderId="7" xfId="0" applyFont="1" applyBorder="1" applyAlignment="1" applyProtection="1">
      <alignment horizontal="left"/>
    </xf>
    <xf numFmtId="0" fontId="13" fillId="0" borderId="7" xfId="0" applyFont="1" applyBorder="1" applyAlignment="1">
      <alignment horizontal="left"/>
    </xf>
    <xf numFmtId="0" fontId="13" fillId="0" borderId="8" xfId="0" applyFont="1" applyBorder="1" applyAlignment="1">
      <alignment horizontal="left"/>
    </xf>
    <xf numFmtId="3" fontId="4" fillId="0" borderId="323" xfId="58346" applyNumberFormat="1" applyFont="1" applyBorder="1" applyAlignment="1">
      <alignment horizontal="center"/>
    </xf>
    <xf numFmtId="3" fontId="4" fillId="0" borderId="0" xfId="58346" applyNumberFormat="1" applyFont="1" applyBorder="1" applyAlignment="1">
      <alignment horizontal="center"/>
    </xf>
    <xf numFmtId="3" fontId="4" fillId="0" borderId="308" xfId="58346" applyNumberFormat="1" applyFont="1" applyBorder="1" applyAlignment="1">
      <alignment horizontal="center"/>
    </xf>
    <xf numFmtId="0" fontId="4" fillId="0" borderId="82" xfId="0" applyFont="1" applyBorder="1" applyAlignment="1">
      <alignment horizontal="center" vertical="center" textRotation="180"/>
    </xf>
    <xf numFmtId="0" fontId="4" fillId="0" borderId="368" xfId="0" applyFont="1" applyBorder="1" applyAlignment="1">
      <alignment horizontal="center" vertical="center" textRotation="180"/>
    </xf>
    <xf numFmtId="0" fontId="4" fillId="0" borderId="279" xfId="0" applyFont="1" applyBorder="1" applyAlignment="1">
      <alignment horizontal="center" vertical="center" textRotation="180"/>
    </xf>
    <xf numFmtId="0" fontId="4" fillId="0" borderId="357" xfId="0" applyFont="1" applyBorder="1" applyAlignment="1">
      <alignment horizontal="center" vertical="center" textRotation="180"/>
    </xf>
    <xf numFmtId="0" fontId="4" fillId="0" borderId="455" xfId="0" applyFont="1" applyBorder="1" applyAlignment="1">
      <alignment horizontal="center" vertical="center" textRotation="180"/>
    </xf>
    <xf numFmtId="0" fontId="4" fillId="0" borderId="68" xfId="0" applyFont="1" applyBorder="1" applyAlignment="1">
      <alignment horizontal="center" vertical="top" textRotation="180"/>
    </xf>
    <xf numFmtId="0" fontId="4" fillId="0" borderId="58" xfId="0" applyFont="1" applyBorder="1" applyAlignment="1">
      <alignment horizontal="center" vertical="top" textRotation="180"/>
    </xf>
    <xf numFmtId="0" fontId="4" fillId="0" borderId="62" xfId="0" applyFont="1" applyBorder="1" applyAlignment="1">
      <alignment horizontal="center" vertical="top" textRotation="180"/>
    </xf>
    <xf numFmtId="0" fontId="4" fillId="0" borderId="51" xfId="0" applyFont="1" applyBorder="1" applyAlignment="1">
      <alignment horizontal="center" vertical="top" textRotation="180"/>
    </xf>
    <xf numFmtId="0" fontId="4" fillId="0" borderId="491" xfId="0" applyFont="1" applyBorder="1" applyAlignment="1">
      <alignment horizontal="center" vertical="top" textRotation="180"/>
    </xf>
    <xf numFmtId="0" fontId="4" fillId="0" borderId="69" xfId="0" applyFont="1" applyBorder="1" applyAlignment="1">
      <alignment horizontal="center" vertical="top" textRotation="180"/>
    </xf>
    <xf numFmtId="0" fontId="13" fillId="0" borderId="0" xfId="2" applyFont="1" applyBorder="1" applyAlignment="1" applyProtection="1">
      <alignment wrapText="1"/>
    </xf>
    <xf numFmtId="0" fontId="13" fillId="0" borderId="0" xfId="2" applyFont="1" applyBorder="1" applyAlignment="1">
      <alignment wrapText="1"/>
    </xf>
    <xf numFmtId="0" fontId="4" fillId="0" borderId="99" xfId="2" applyFont="1" applyBorder="1" applyAlignment="1">
      <alignment horizontal="left" vertical="center" textRotation="180"/>
    </xf>
    <xf numFmtId="0" fontId="4" fillId="0" borderId="100" xfId="2" applyFont="1" applyBorder="1" applyAlignment="1">
      <alignment horizontal="left" vertical="center" textRotation="180"/>
    </xf>
    <xf numFmtId="0" fontId="4" fillId="0" borderId="388" xfId="5" applyFont="1" applyBorder="1" applyAlignment="1" applyProtection="1">
      <alignment horizontal="center" vertical="center" textRotation="180"/>
      <protection locked="0"/>
    </xf>
    <xf numFmtId="0" fontId="4" fillId="0" borderId="399" xfId="5" applyFont="1" applyBorder="1" applyAlignment="1" applyProtection="1">
      <alignment horizontal="center" vertical="center" textRotation="180"/>
      <protection locked="0"/>
    </xf>
    <xf numFmtId="0" fontId="4" fillId="0" borderId="98" xfId="58344" applyFont="1" applyBorder="1" applyAlignment="1">
      <alignment horizontal="left" vertical="top" textRotation="180"/>
    </xf>
    <xf numFmtId="0" fontId="4" fillId="0" borderId="99" xfId="58344" applyFont="1" applyBorder="1" applyAlignment="1">
      <alignment horizontal="left" vertical="top" textRotation="180"/>
    </xf>
    <xf numFmtId="0" fontId="4" fillId="0" borderId="82" xfId="58344" applyFont="1" applyBorder="1" applyAlignment="1">
      <alignment textRotation="180"/>
    </xf>
    <xf numFmtId="0" fontId="4" fillId="0" borderId="279" xfId="58344" applyFont="1" applyBorder="1" applyAlignment="1">
      <alignment textRotation="180"/>
    </xf>
    <xf numFmtId="0" fontId="4" fillId="0" borderId="281" xfId="0" applyFont="1" applyBorder="1" applyAlignment="1">
      <alignment horizontal="center" vertical="top" textRotation="180"/>
    </xf>
    <xf numFmtId="0" fontId="4" fillId="0" borderId="81" xfId="0" applyFont="1" applyBorder="1" applyAlignment="1">
      <alignment horizontal="center" vertical="top" textRotation="180"/>
    </xf>
    <xf numFmtId="0" fontId="4" fillId="0" borderId="99" xfId="0" applyFont="1" applyBorder="1" applyAlignment="1">
      <alignment horizontal="center" vertical="top" textRotation="180"/>
    </xf>
    <xf numFmtId="0" fontId="4" fillId="0" borderId="451" xfId="0" applyFont="1" applyBorder="1" applyAlignment="1">
      <alignment horizontal="center" vertical="top" textRotation="180"/>
    </xf>
    <xf numFmtId="0" fontId="4" fillId="0" borderId="357" xfId="0" applyFont="1" applyBorder="1" applyAlignment="1">
      <alignment horizontal="center" vertical="top" textRotation="180"/>
    </xf>
    <xf numFmtId="0" fontId="4" fillId="0" borderId="100" xfId="0" applyFont="1" applyBorder="1" applyAlignment="1">
      <alignment horizontal="center" vertical="top" textRotation="180"/>
    </xf>
    <xf numFmtId="0" fontId="4" fillId="0" borderId="81" xfId="210" applyFont="1" applyBorder="1" applyAlignment="1">
      <alignment horizontal="center" vertical="top" textRotation="180"/>
    </xf>
    <xf numFmtId="0" fontId="4" fillId="0" borderId="98" xfId="0" applyFont="1" applyBorder="1" applyAlignment="1">
      <alignment horizontal="center" vertical="top" textRotation="180"/>
    </xf>
    <xf numFmtId="0" fontId="13" fillId="0" borderId="695" xfId="0" applyFont="1" applyBorder="1" applyAlignment="1">
      <alignment horizontal="center"/>
    </xf>
    <xf numFmtId="0" fontId="13" fillId="0" borderId="0" xfId="0" applyFont="1" applyBorder="1" applyAlignment="1">
      <alignment horizontal="center"/>
    </xf>
    <xf numFmtId="0" fontId="13" fillId="0" borderId="464" xfId="0" applyFont="1" applyBorder="1" applyAlignment="1">
      <alignment horizontal="center"/>
    </xf>
    <xf numFmtId="0" fontId="4" fillId="0" borderId="103"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111" xfId="0" applyFont="1" applyBorder="1" applyAlignment="1" applyProtection="1">
      <alignment horizontal="center" vertical="center"/>
    </xf>
    <xf numFmtId="0" fontId="4" fillId="0" borderId="99" xfId="58345" applyFont="1" applyBorder="1" applyAlignment="1" applyProtection="1">
      <alignment horizontal="left" vertical="top" textRotation="180"/>
      <protection locked="0"/>
    </xf>
    <xf numFmtId="0" fontId="4" fillId="0" borderId="51" xfId="0" applyFont="1" applyBorder="1" applyAlignment="1">
      <alignment horizontal="center"/>
    </xf>
    <xf numFmtId="0" fontId="4" fillId="0" borderId="58" xfId="0" applyFont="1" applyBorder="1" applyAlignment="1">
      <alignment horizontal="center"/>
    </xf>
    <xf numFmtId="0" fontId="4" fillId="0" borderId="98" xfId="58345" applyFont="1" applyBorder="1" applyAlignment="1" applyProtection="1">
      <alignment horizontal="left" vertical="top" textRotation="180"/>
      <protection locked="0"/>
    </xf>
    <xf numFmtId="0" fontId="4" fillId="0" borderId="357" xfId="58345" applyFont="1" applyBorder="1" applyAlignment="1" applyProtection="1">
      <alignment horizontal="left" vertical="top" textRotation="180"/>
      <protection locked="0"/>
    </xf>
    <xf numFmtId="0" fontId="4" fillId="0" borderId="706" xfId="58345" applyFont="1" applyBorder="1" applyAlignment="1" applyProtection="1">
      <alignment horizontal="left" vertical="top" textRotation="180"/>
      <protection locked="0"/>
    </xf>
    <xf numFmtId="0" fontId="13" fillId="0" borderId="51" xfId="0" applyFont="1" applyBorder="1" applyAlignment="1" applyProtection="1">
      <alignment wrapText="1"/>
    </xf>
    <xf numFmtId="0" fontId="13" fillId="0" borderId="58" xfId="0" applyFont="1" applyBorder="1" applyAlignment="1">
      <alignment wrapText="1"/>
    </xf>
    <xf numFmtId="0" fontId="13" fillId="0" borderId="757" xfId="0" applyFont="1" applyFill="1" applyBorder="1" applyAlignment="1" applyProtection="1">
      <alignment horizontal="left" wrapText="1"/>
    </xf>
    <xf numFmtId="0" fontId="13" fillId="0" borderId="464" xfId="0" applyFont="1" applyFill="1" applyBorder="1" applyAlignment="1" applyProtection="1">
      <alignment horizontal="left" wrapText="1"/>
    </xf>
    <xf numFmtId="0" fontId="13" fillId="0" borderId="51" xfId="0" applyFont="1" applyBorder="1" applyAlignment="1">
      <alignment wrapText="1"/>
    </xf>
    <xf numFmtId="0" fontId="13" fillId="0" borderId="35" xfId="0" applyFont="1" applyBorder="1" applyAlignment="1" applyProtection="1"/>
    <xf numFmtId="0" fontId="13" fillId="0" borderId="157" xfId="0" applyFont="1" applyBorder="1" applyAlignment="1"/>
    <xf numFmtId="0" fontId="4" fillId="0" borderId="422"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464" xfId="0" applyFont="1" applyFill="1" applyBorder="1" applyAlignment="1" applyProtection="1">
      <alignment horizontal="center"/>
    </xf>
    <xf numFmtId="0" fontId="4" fillId="0" borderId="757" xfId="0" applyFont="1" applyFill="1" applyBorder="1" applyAlignment="1" applyProtection="1">
      <alignment horizontal="center"/>
    </xf>
    <xf numFmtId="0" fontId="4" fillId="0" borderId="758" xfId="0" applyFont="1" applyFill="1" applyBorder="1" applyAlignment="1" applyProtection="1">
      <alignment horizontal="center"/>
    </xf>
    <xf numFmtId="0" fontId="27" fillId="0" borderId="347" xfId="3" applyFont="1" applyBorder="1" applyAlignment="1">
      <alignment horizontal="center"/>
    </xf>
    <xf numFmtId="0" fontId="27" fillId="0" borderId="0" xfId="3" applyFont="1" applyBorder="1" applyAlignment="1">
      <alignment horizontal="center"/>
    </xf>
    <xf numFmtId="0" fontId="27" fillId="0" borderId="464" xfId="3" applyFont="1" applyBorder="1" applyAlignment="1">
      <alignment horizontal="center"/>
    </xf>
    <xf numFmtId="0" fontId="28" fillId="0" borderId="347" xfId="3" applyFont="1" applyBorder="1" applyAlignment="1">
      <alignment horizontal="center" vertical="center"/>
    </xf>
    <xf numFmtId="0" fontId="28" fillId="0" borderId="0" xfId="3" applyFont="1" applyBorder="1" applyAlignment="1">
      <alignment horizontal="center" vertical="center"/>
    </xf>
    <xf numFmtId="0" fontId="28" fillId="0" borderId="464" xfId="3" applyFont="1" applyBorder="1" applyAlignment="1">
      <alignment horizontal="center" vertical="center"/>
    </xf>
    <xf numFmtId="0" fontId="18" fillId="0" borderId="347"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464" xfId="3" applyFont="1" applyBorder="1" applyAlignment="1">
      <alignment horizontal="center" vertical="center" wrapText="1"/>
    </xf>
    <xf numFmtId="0" fontId="24" fillId="0" borderId="422" xfId="404" applyFont="1" applyBorder="1" applyAlignment="1">
      <alignment horizontal="center"/>
    </xf>
    <xf numFmtId="0" fontId="24" fillId="0" borderId="0" xfId="404" applyFont="1" applyBorder="1" applyAlignment="1">
      <alignment horizontal="center"/>
    </xf>
    <xf numFmtId="0" fontId="24" fillId="0" borderId="58" xfId="404" applyFont="1" applyBorder="1" applyAlignment="1">
      <alignment horizontal="center"/>
    </xf>
    <xf numFmtId="0" fontId="23" fillId="0" borderId="422" xfId="404" applyFont="1" applyBorder="1" applyAlignment="1">
      <alignment horizontal="center"/>
    </xf>
    <xf numFmtId="0" fontId="23" fillId="0" borderId="0" xfId="404" applyFont="1" applyBorder="1" applyAlignment="1">
      <alignment horizontal="center"/>
    </xf>
    <xf numFmtId="0" fontId="23" fillId="0" borderId="58" xfId="404" applyFont="1" applyBorder="1" applyAlignment="1">
      <alignment horizontal="center"/>
    </xf>
    <xf numFmtId="0" fontId="23" fillId="0" borderId="0" xfId="404" applyFont="1" applyFill="1" applyBorder="1" applyAlignment="1">
      <alignment horizontal="left" vertical="top" wrapText="1"/>
    </xf>
    <xf numFmtId="0" fontId="4" fillId="0" borderId="659" xfId="0" applyFont="1" applyBorder="1" applyAlignment="1" applyProtection="1">
      <alignment horizontal="center" readingOrder="1"/>
    </xf>
    <xf numFmtId="0" fontId="4" fillId="0" borderId="628" xfId="0" applyFont="1" applyBorder="1" applyAlignment="1" applyProtection="1">
      <alignment horizontal="center" readingOrder="1"/>
    </xf>
    <xf numFmtId="0" fontId="4" fillId="0" borderId="660" xfId="0" applyFont="1" applyBorder="1" applyAlignment="1" applyProtection="1">
      <alignment horizontal="center" readingOrder="1"/>
    </xf>
    <xf numFmtId="0" fontId="4" fillId="0" borderId="398" xfId="0" applyFont="1" applyBorder="1" applyAlignment="1" applyProtection="1">
      <alignment horizontal="center"/>
    </xf>
    <xf numFmtId="0" fontId="4" fillId="0" borderId="58" xfId="0" applyFont="1" applyBorder="1" applyAlignment="1" applyProtection="1">
      <alignment horizontal="center"/>
    </xf>
    <xf numFmtId="37" fontId="13" fillId="0" borderId="0" xfId="0" applyNumberFormat="1" applyFont="1" applyBorder="1" applyAlignment="1" applyProtection="1">
      <alignment horizontal="left"/>
    </xf>
    <xf numFmtId="0" fontId="4" fillId="0" borderId="422" xfId="0" applyFont="1" applyBorder="1" applyAlignment="1" applyProtection="1">
      <alignment horizontal="center"/>
    </xf>
    <xf numFmtId="0" fontId="4" fillId="0" borderId="99" xfId="0" applyFont="1" applyBorder="1" applyAlignment="1">
      <alignment horizontal="center" vertical="center" textRotation="180"/>
    </xf>
    <xf numFmtId="0" fontId="4" fillId="0" borderId="100" xfId="0" applyFont="1" applyBorder="1" applyAlignment="1">
      <alignment horizontal="center" vertical="center" textRotation="180"/>
    </xf>
    <xf numFmtId="0" fontId="4" fillId="0" borderId="388" xfId="0" applyFont="1" applyBorder="1" applyAlignment="1">
      <alignment horizontal="center" vertical="center" textRotation="180"/>
    </xf>
    <xf numFmtId="0" fontId="4" fillId="0" borderId="706" xfId="0" applyFont="1" applyBorder="1" applyAlignment="1">
      <alignment horizontal="center" vertical="top" textRotation="180"/>
    </xf>
    <xf numFmtId="0" fontId="4" fillId="0" borderId="705" xfId="0" applyFont="1" applyBorder="1" applyAlignment="1">
      <alignment horizontal="center" vertical="top" textRotation="180"/>
    </xf>
    <xf numFmtId="0" fontId="4" fillId="0" borderId="359" xfId="0" applyFont="1" applyBorder="1" applyAlignment="1">
      <alignment horizontal="center" vertical="center" textRotation="180"/>
    </xf>
    <xf numFmtId="0" fontId="4" fillId="0" borderId="278" xfId="0" applyFont="1" applyBorder="1" applyAlignment="1">
      <alignment horizontal="center" vertical="top" textRotation="180"/>
    </xf>
    <xf numFmtId="0" fontId="4" fillId="0" borderId="605" xfId="0" applyFont="1" applyBorder="1" applyAlignment="1">
      <alignment horizontal="center" vertical="top" textRotation="180"/>
    </xf>
    <xf numFmtId="0" fontId="4" fillId="0" borderId="361" xfId="0" applyFont="1" applyBorder="1" applyAlignment="1">
      <alignment horizontal="center" vertical="top" textRotation="180"/>
    </xf>
    <xf numFmtId="0" fontId="4" fillId="0" borderId="728" xfId="0" applyFont="1" applyBorder="1" applyAlignment="1">
      <alignment horizontal="center" vertical="top" textRotation="180"/>
    </xf>
    <xf numFmtId="0" fontId="4" fillId="0" borderId="356" xfId="0" applyFont="1" applyBorder="1" applyAlignment="1">
      <alignment horizontal="center" vertical="top" textRotation="180"/>
    </xf>
    <xf numFmtId="0" fontId="4" fillId="0" borderId="605" xfId="0" applyFont="1" applyBorder="1" applyAlignment="1">
      <alignment horizontal="right" vertical="top" textRotation="180"/>
    </xf>
    <xf numFmtId="0" fontId="4" fillId="0" borderId="99" xfId="0" applyFont="1" applyBorder="1" applyAlignment="1">
      <alignment horizontal="right" vertical="top" textRotation="180"/>
    </xf>
    <xf numFmtId="0" fontId="4" fillId="0" borderId="605" xfId="0" applyFont="1" applyBorder="1" applyAlignment="1">
      <alignment horizontal="center" vertical="center" textRotation="180"/>
    </xf>
    <xf numFmtId="0" fontId="4" fillId="0" borderId="361" xfId="0" applyFont="1" applyBorder="1" applyAlignment="1">
      <alignment horizontal="center" vertical="center" textRotation="180"/>
    </xf>
    <xf numFmtId="0" fontId="4" fillId="0" borderId="98" xfId="0" applyFont="1" applyBorder="1" applyAlignment="1">
      <alignment horizontal="right" vertical="top" textRotation="180"/>
    </xf>
    <xf numFmtId="0" fontId="4" fillId="0" borderId="388" xfId="0" applyFont="1" applyBorder="1" applyAlignment="1">
      <alignment horizontal="center" vertical="center" textRotation="180" wrapText="1"/>
    </xf>
    <xf numFmtId="0" fontId="4" fillId="0" borderId="100" xfId="0" applyFont="1" applyBorder="1" applyAlignment="1">
      <alignment horizontal="center" vertical="center" textRotation="180" wrapText="1"/>
    </xf>
    <xf numFmtId="0" fontId="13" fillId="0" borderId="510" xfId="0" applyFont="1" applyBorder="1" applyAlignment="1" applyProtection="1">
      <alignment horizontal="center"/>
    </xf>
    <xf numFmtId="0" fontId="13" fillId="0" borderId="511" xfId="0" applyFont="1" applyBorder="1" applyAlignment="1" applyProtection="1">
      <alignment horizontal="center"/>
    </xf>
    <xf numFmtId="0" fontId="4" fillId="0" borderId="98" xfId="358" applyFont="1" applyBorder="1" applyAlignment="1">
      <alignment horizontal="center" vertical="center" textRotation="180"/>
    </xf>
    <xf numFmtId="0" fontId="4" fillId="0" borderId="99" xfId="358" applyFont="1" applyBorder="1" applyAlignment="1">
      <alignment horizontal="center" vertical="center" textRotation="180"/>
    </xf>
    <xf numFmtId="0" fontId="4" fillId="0" borderId="281" xfId="243" applyFont="1" applyBorder="1" applyAlignment="1">
      <alignment horizontal="left" vertical="center" textRotation="180"/>
    </xf>
    <xf numFmtId="0" fontId="4" fillId="0" borderId="81" xfId="243" applyFont="1" applyBorder="1" applyAlignment="1">
      <alignment horizontal="left" vertical="center" textRotation="180"/>
    </xf>
    <xf numFmtId="0" fontId="4" fillId="0" borderId="350" xfId="243" applyFont="1" applyBorder="1" applyAlignment="1">
      <alignment horizontal="left" vertical="center" textRotation="180"/>
    </xf>
    <xf numFmtId="0" fontId="4" fillId="0" borderId="354" xfId="243" applyFont="1" applyBorder="1" applyAlignment="1">
      <alignment horizontal="left" vertical="center" textRotation="180"/>
    </xf>
    <xf numFmtId="0" fontId="4" fillId="0" borderId="358" xfId="243" applyFont="1" applyBorder="1" applyAlignment="1">
      <alignment horizontal="left" vertical="center" textRotation="180"/>
    </xf>
    <xf numFmtId="0" fontId="4" fillId="0" borderId="362" xfId="243" applyFont="1" applyBorder="1" applyAlignment="1">
      <alignment horizontal="left" vertical="center" textRotation="180"/>
    </xf>
    <xf numFmtId="0" fontId="4" fillId="0" borderId="366" xfId="243" applyFont="1" applyBorder="1" applyAlignment="1">
      <alignment horizontal="left" vertical="center" textRotation="180"/>
    </xf>
    <xf numFmtId="0" fontId="4" fillId="0" borderId="370" xfId="243" applyFont="1" applyBorder="1" applyAlignment="1">
      <alignment horizontal="left" vertical="center" textRotation="180"/>
    </xf>
    <xf numFmtId="0" fontId="4" fillId="0" borderId="374" xfId="243" applyFont="1" applyBorder="1" applyAlignment="1">
      <alignment horizontal="left" vertical="center" textRotation="180"/>
    </xf>
    <xf numFmtId="0" fontId="4" fillId="0" borderId="378" xfId="243" applyFont="1" applyBorder="1" applyAlignment="1">
      <alignment horizontal="left" vertical="center" textRotation="180"/>
    </xf>
    <xf numFmtId="0" fontId="4" fillId="0" borderId="382" xfId="243" applyFont="1" applyBorder="1" applyAlignment="1">
      <alignment horizontal="left" vertical="center" textRotation="180"/>
    </xf>
    <xf numFmtId="0" fontId="4" fillId="0" borderId="386" xfId="243" applyFont="1" applyBorder="1" applyAlignment="1">
      <alignment horizontal="left" vertical="center" textRotation="180"/>
    </xf>
    <xf numFmtId="0" fontId="4" fillId="0" borderId="389" xfId="243" applyFont="1" applyBorder="1" applyAlignment="1">
      <alignment horizontal="left" vertical="center" textRotation="180"/>
    </xf>
    <xf numFmtId="0" fontId="4" fillId="0" borderId="392" xfId="243" applyFont="1" applyBorder="1" applyAlignment="1">
      <alignment horizontal="left" vertical="center" textRotation="180"/>
    </xf>
    <xf numFmtId="0" fontId="4" fillId="0" borderId="396" xfId="243" applyFont="1" applyBorder="1" applyAlignment="1">
      <alignment horizontal="left" vertical="center" textRotation="180"/>
    </xf>
    <xf numFmtId="0" fontId="4" fillId="0" borderId="81" xfId="358" applyFont="1" applyBorder="1" applyAlignment="1">
      <alignment horizontal="center" vertical="center" textRotation="180"/>
    </xf>
    <xf numFmtId="0" fontId="4" fillId="0" borderId="278" xfId="358" applyFont="1" applyBorder="1" applyAlignment="1">
      <alignment horizontal="center" vertical="center" textRotation="180"/>
    </xf>
    <xf numFmtId="0" fontId="4" fillId="0" borderId="349" xfId="243" applyFont="1" applyBorder="1" applyAlignment="1">
      <alignment horizontal="center" vertical="center" textRotation="180"/>
    </xf>
    <xf numFmtId="0" fontId="4" fillId="0" borderId="344" xfId="243" applyFont="1" applyBorder="1" applyAlignment="1">
      <alignment horizontal="center" vertical="center" textRotation="180"/>
    </xf>
    <xf numFmtId="0" fontId="4" fillId="0" borderId="353" xfId="243" applyFont="1" applyBorder="1" applyAlignment="1">
      <alignment horizontal="center" vertical="center" textRotation="180"/>
    </xf>
    <xf numFmtId="0" fontId="4" fillId="0" borderId="357" xfId="243" applyFont="1" applyBorder="1" applyAlignment="1">
      <alignment horizontal="center" vertical="center" textRotation="180"/>
    </xf>
    <xf numFmtId="0" fontId="4" fillId="0" borderId="361" xfId="243" applyFont="1" applyBorder="1" applyAlignment="1">
      <alignment horizontal="center" vertical="center" textRotation="180"/>
    </xf>
    <xf numFmtId="0" fontId="4" fillId="0" borderId="365" xfId="243" applyFont="1" applyBorder="1" applyAlignment="1">
      <alignment horizontal="center" vertical="center" textRotation="180"/>
    </xf>
    <xf numFmtId="0" fontId="4" fillId="0" borderId="369" xfId="243" applyFont="1" applyBorder="1" applyAlignment="1">
      <alignment horizontal="center" vertical="center" textRotation="180"/>
    </xf>
    <xf numFmtId="0" fontId="4" fillId="0" borderId="373" xfId="243" applyFont="1" applyBorder="1" applyAlignment="1">
      <alignment horizontal="center" vertical="center" textRotation="180"/>
    </xf>
    <xf numFmtId="0" fontId="4" fillId="0" borderId="377" xfId="243" applyFont="1" applyBorder="1" applyAlignment="1">
      <alignment horizontal="center" vertical="center" textRotation="180"/>
    </xf>
    <xf numFmtId="0" fontId="4" fillId="0" borderId="381" xfId="243" applyFont="1" applyBorder="1" applyAlignment="1">
      <alignment horizontal="center" vertical="center" textRotation="180"/>
    </xf>
    <xf numFmtId="0" fontId="4" fillId="0" borderId="385" xfId="243" applyFont="1" applyBorder="1" applyAlignment="1">
      <alignment horizontal="center" vertical="center" textRotation="180"/>
    </xf>
    <xf numFmtId="0" fontId="4" fillId="0" borderId="388" xfId="243" applyFont="1" applyBorder="1" applyAlignment="1">
      <alignment horizontal="center" vertical="center" textRotation="180"/>
    </xf>
    <xf numFmtId="0" fontId="4" fillId="0" borderId="391" xfId="243" applyFont="1" applyBorder="1" applyAlignment="1">
      <alignment horizontal="center" vertical="center" textRotation="180"/>
    </xf>
    <xf numFmtId="0" fontId="4" fillId="0" borderId="395" xfId="243" applyFont="1" applyBorder="1" applyAlignment="1">
      <alignment horizontal="center" vertical="center" textRotation="180"/>
    </xf>
    <xf numFmtId="0" fontId="4" fillId="0" borderId="400" xfId="0" applyFont="1" applyBorder="1" applyAlignment="1">
      <alignment horizontal="center" vertical="center" textRotation="180"/>
    </xf>
    <xf numFmtId="0" fontId="4" fillId="0" borderId="349" xfId="0" applyFont="1" applyBorder="1" applyAlignment="1">
      <alignment horizontal="center" vertical="top" textRotation="180"/>
    </xf>
    <xf numFmtId="0" fontId="4" fillId="0" borderId="388" xfId="0" applyFont="1" applyBorder="1" applyAlignment="1">
      <alignment horizontal="center" vertical="top" textRotation="180"/>
    </xf>
    <xf numFmtId="0" fontId="4" fillId="0" borderId="496" xfId="0" applyFont="1" applyBorder="1" applyAlignment="1">
      <alignment horizontal="center" vertical="top" textRotation="180"/>
    </xf>
    <xf numFmtId="0" fontId="4" fillId="0" borderId="388" xfId="58345" applyFont="1" applyBorder="1" applyAlignment="1" applyProtection="1">
      <alignment vertical="top" textRotation="180"/>
      <protection locked="0"/>
    </xf>
    <xf numFmtId="0" fontId="4" fillId="0" borderId="496" xfId="58345" applyFont="1" applyBorder="1" applyAlignment="1" applyProtection="1">
      <alignment vertical="top" textRotation="180"/>
      <protection locked="0"/>
    </xf>
    <xf numFmtId="0" fontId="4" fillId="0" borderId="100" xfId="58345" applyFont="1" applyBorder="1" applyAlignment="1" applyProtection="1">
      <alignment vertical="top" textRotation="180"/>
      <protection locked="0"/>
    </xf>
    <xf numFmtId="0" fontId="26" fillId="0" borderId="347" xfId="4" applyFont="1" applyBorder="1" applyAlignment="1">
      <alignment horizontal="center" vertical="center" wrapText="1"/>
    </xf>
    <xf numFmtId="0" fontId="26" fillId="0" borderId="0" xfId="4" applyFont="1" applyBorder="1" applyAlignment="1">
      <alignment horizontal="center" vertical="center" wrapText="1"/>
    </xf>
    <xf numFmtId="0" fontId="26" fillId="0" borderId="464" xfId="4" applyFont="1" applyBorder="1" applyAlignment="1">
      <alignment horizontal="center" vertical="center" wrapText="1"/>
    </xf>
    <xf numFmtId="0" fontId="20" fillId="0" borderId="730" xfId="4" applyNumberFormat="1" applyFont="1" applyBorder="1" applyAlignment="1">
      <alignment horizontal="left" vertical="top" wrapText="1"/>
    </xf>
    <xf numFmtId="0" fontId="20" fillId="0" borderId="727" xfId="4" applyNumberFormat="1" applyFont="1" applyBorder="1" applyAlignment="1">
      <alignment horizontal="left" vertical="top" wrapText="1"/>
    </xf>
    <xf numFmtId="0" fontId="20" fillId="0" borderId="731" xfId="4" applyNumberFormat="1" applyFont="1" applyBorder="1" applyAlignment="1">
      <alignment horizontal="left" vertical="top" wrapText="1"/>
    </xf>
    <xf numFmtId="0" fontId="4" fillId="0" borderId="729" xfId="358" applyFont="1" applyBorder="1" applyAlignment="1">
      <alignment horizontal="right"/>
    </xf>
    <xf numFmtId="0" fontId="4" fillId="0" borderId="615" xfId="358" applyFont="1" applyBorder="1" applyAlignment="1">
      <alignment horizontal="right"/>
    </xf>
    <xf numFmtId="0" fontId="4" fillId="0" borderId="151" xfId="383" applyFont="1" applyBorder="1" applyAlignment="1">
      <alignment horizontal="center" vertical="top"/>
    </xf>
    <xf numFmtId="0" fontId="4" fillId="0" borderId="95" xfId="383" applyFont="1" applyBorder="1" applyAlignment="1">
      <alignment horizontal="center" vertical="top"/>
    </xf>
  </cellXfs>
  <cellStyles count="58352">
    <cellStyle name="%" xfId="415" xr:uid="{00000000-0005-0000-0000-000000000000}"/>
    <cellStyle name="% 2" xfId="416" xr:uid="{00000000-0005-0000-0000-000001000000}"/>
    <cellStyle name="10pt Gen bold" xfId="417" xr:uid="{00000000-0005-0000-0000-000002000000}"/>
    <cellStyle name="10pt Geneva" xfId="418" xr:uid="{00000000-0005-0000-0000-000003000000}"/>
    <cellStyle name="20% - Accent1 2" xfId="419" xr:uid="{00000000-0005-0000-0000-000004000000}"/>
    <cellStyle name="20% - Accent1 2 2" xfId="420" xr:uid="{00000000-0005-0000-0000-000005000000}"/>
    <cellStyle name="20% - Accent1 2 2 10" xfId="421" xr:uid="{00000000-0005-0000-0000-000006000000}"/>
    <cellStyle name="20% - Accent1 2 2 10 2" xfId="30252" xr:uid="{00000000-0005-0000-0000-000007000000}"/>
    <cellStyle name="20% - Accent1 2 2 2" xfId="422" xr:uid="{00000000-0005-0000-0000-000008000000}"/>
    <cellStyle name="20% - Accent1 2 2 2 2" xfId="423" xr:uid="{00000000-0005-0000-0000-000009000000}"/>
    <cellStyle name="20% - Accent1 2 2 2 2 2" xfId="424" xr:uid="{00000000-0005-0000-0000-00000A000000}"/>
    <cellStyle name="20% - Accent1 2 2 2 2 2 2" xfId="425" xr:uid="{00000000-0005-0000-0000-00000B000000}"/>
    <cellStyle name="20% - Accent1 2 2 2 2 2 2 2" xfId="30256" xr:uid="{00000000-0005-0000-0000-00000C000000}"/>
    <cellStyle name="20% - Accent1 2 2 2 2 2 3" xfId="30255" xr:uid="{00000000-0005-0000-0000-00000D000000}"/>
    <cellStyle name="20% - Accent1 2 2 2 2 3" xfId="426" xr:uid="{00000000-0005-0000-0000-00000E000000}"/>
    <cellStyle name="20% - Accent1 2 2 2 2 3 2" xfId="30257" xr:uid="{00000000-0005-0000-0000-00000F000000}"/>
    <cellStyle name="20% - Accent1 2 2 2 2 4" xfId="30254" xr:uid="{00000000-0005-0000-0000-000010000000}"/>
    <cellStyle name="20% - Accent1 2 2 2 3" xfId="427" xr:uid="{00000000-0005-0000-0000-000011000000}"/>
    <cellStyle name="20% - Accent1 2 2 2 3 2" xfId="428" xr:uid="{00000000-0005-0000-0000-000012000000}"/>
    <cellStyle name="20% - Accent1 2 2 2 3 2 2" xfId="429" xr:uid="{00000000-0005-0000-0000-000013000000}"/>
    <cellStyle name="20% - Accent1 2 2 2 3 2 2 2" xfId="30260" xr:uid="{00000000-0005-0000-0000-000014000000}"/>
    <cellStyle name="20% - Accent1 2 2 2 3 2 3" xfId="30259" xr:uid="{00000000-0005-0000-0000-000015000000}"/>
    <cellStyle name="20% - Accent1 2 2 2 3 3" xfId="430" xr:uid="{00000000-0005-0000-0000-000016000000}"/>
    <cellStyle name="20% - Accent1 2 2 2 3 3 2" xfId="30261" xr:uid="{00000000-0005-0000-0000-000017000000}"/>
    <cellStyle name="20% - Accent1 2 2 2 3 4" xfId="30258" xr:uid="{00000000-0005-0000-0000-000018000000}"/>
    <cellStyle name="20% - Accent1 2 2 2 4" xfId="431" xr:uid="{00000000-0005-0000-0000-000019000000}"/>
    <cellStyle name="20% - Accent1 2 2 2 4 2" xfId="432" xr:uid="{00000000-0005-0000-0000-00001A000000}"/>
    <cellStyle name="20% - Accent1 2 2 2 4 2 2" xfId="30263" xr:uid="{00000000-0005-0000-0000-00001B000000}"/>
    <cellStyle name="20% - Accent1 2 2 2 4 3" xfId="30262" xr:uid="{00000000-0005-0000-0000-00001C000000}"/>
    <cellStyle name="20% - Accent1 2 2 2 5" xfId="433" xr:uid="{00000000-0005-0000-0000-00001D000000}"/>
    <cellStyle name="20% - Accent1 2 2 2 5 2" xfId="30264" xr:uid="{00000000-0005-0000-0000-00001E000000}"/>
    <cellStyle name="20% - Accent1 2 2 2 6" xfId="30253" xr:uid="{00000000-0005-0000-0000-00001F000000}"/>
    <cellStyle name="20% - Accent1 2 2 3" xfId="434" xr:uid="{00000000-0005-0000-0000-000020000000}"/>
    <cellStyle name="20% - Accent1 2 2 3 2" xfId="435" xr:uid="{00000000-0005-0000-0000-000021000000}"/>
    <cellStyle name="20% - Accent1 2 2 3 2 2" xfId="436" xr:uid="{00000000-0005-0000-0000-000022000000}"/>
    <cellStyle name="20% - Accent1 2 2 3 2 2 2" xfId="437" xr:uid="{00000000-0005-0000-0000-000023000000}"/>
    <cellStyle name="20% - Accent1 2 2 3 2 2 2 2" xfId="30268" xr:uid="{00000000-0005-0000-0000-000024000000}"/>
    <cellStyle name="20% - Accent1 2 2 3 2 2 3" xfId="30267" xr:uid="{00000000-0005-0000-0000-000025000000}"/>
    <cellStyle name="20% - Accent1 2 2 3 2 3" xfId="438" xr:uid="{00000000-0005-0000-0000-000026000000}"/>
    <cellStyle name="20% - Accent1 2 2 3 2 3 2" xfId="30269" xr:uid="{00000000-0005-0000-0000-000027000000}"/>
    <cellStyle name="20% - Accent1 2 2 3 2 4" xfId="30266" xr:uid="{00000000-0005-0000-0000-000028000000}"/>
    <cellStyle name="20% - Accent1 2 2 3 3" xfId="439" xr:uid="{00000000-0005-0000-0000-000029000000}"/>
    <cellStyle name="20% - Accent1 2 2 3 3 2" xfId="440" xr:uid="{00000000-0005-0000-0000-00002A000000}"/>
    <cellStyle name="20% - Accent1 2 2 3 3 2 2" xfId="30271" xr:uid="{00000000-0005-0000-0000-00002B000000}"/>
    <cellStyle name="20% - Accent1 2 2 3 3 3" xfId="30270" xr:uid="{00000000-0005-0000-0000-00002C000000}"/>
    <cellStyle name="20% - Accent1 2 2 3 4" xfId="441" xr:uid="{00000000-0005-0000-0000-00002D000000}"/>
    <cellStyle name="20% - Accent1 2 2 3 4 2" xfId="30272" xr:uid="{00000000-0005-0000-0000-00002E000000}"/>
    <cellStyle name="20% - Accent1 2 2 3 5" xfId="30265" xr:uid="{00000000-0005-0000-0000-00002F000000}"/>
    <cellStyle name="20% - Accent1 2 2 4" xfId="442" xr:uid="{00000000-0005-0000-0000-000030000000}"/>
    <cellStyle name="20% - Accent1 2 2 4 2" xfId="443" xr:uid="{00000000-0005-0000-0000-000031000000}"/>
    <cellStyle name="20% - Accent1 2 2 4 2 2" xfId="444" xr:uid="{00000000-0005-0000-0000-000032000000}"/>
    <cellStyle name="20% - Accent1 2 2 4 2 2 2" xfId="30275" xr:uid="{00000000-0005-0000-0000-000033000000}"/>
    <cellStyle name="20% - Accent1 2 2 4 2 3" xfId="30274" xr:uid="{00000000-0005-0000-0000-000034000000}"/>
    <cellStyle name="20% - Accent1 2 2 4 3" xfId="445" xr:uid="{00000000-0005-0000-0000-000035000000}"/>
    <cellStyle name="20% - Accent1 2 2 4 3 2" xfId="30276" xr:uid="{00000000-0005-0000-0000-000036000000}"/>
    <cellStyle name="20% - Accent1 2 2 4 4" xfId="30273" xr:uid="{00000000-0005-0000-0000-000037000000}"/>
    <cellStyle name="20% - Accent1 2 2 5" xfId="446" xr:uid="{00000000-0005-0000-0000-000038000000}"/>
    <cellStyle name="20% - Accent1 2 2 5 2" xfId="447" xr:uid="{00000000-0005-0000-0000-000039000000}"/>
    <cellStyle name="20% - Accent1 2 2 5 2 2" xfId="448" xr:uid="{00000000-0005-0000-0000-00003A000000}"/>
    <cellStyle name="20% - Accent1 2 2 5 2 2 2" xfId="30279" xr:uid="{00000000-0005-0000-0000-00003B000000}"/>
    <cellStyle name="20% - Accent1 2 2 5 2 3" xfId="30278" xr:uid="{00000000-0005-0000-0000-00003C000000}"/>
    <cellStyle name="20% - Accent1 2 2 5 3" xfId="449" xr:uid="{00000000-0005-0000-0000-00003D000000}"/>
    <cellStyle name="20% - Accent1 2 2 5 3 2" xfId="30280" xr:uid="{00000000-0005-0000-0000-00003E000000}"/>
    <cellStyle name="20% - Accent1 2 2 5 4" xfId="30277" xr:uid="{00000000-0005-0000-0000-00003F000000}"/>
    <cellStyle name="20% - Accent1 2 2 6" xfId="450" xr:uid="{00000000-0005-0000-0000-000040000000}"/>
    <cellStyle name="20% - Accent1 2 2 6 2" xfId="451" xr:uid="{00000000-0005-0000-0000-000041000000}"/>
    <cellStyle name="20% - Accent1 2 2 6 2 2" xfId="452" xr:uid="{00000000-0005-0000-0000-000042000000}"/>
    <cellStyle name="20% - Accent1 2 2 6 2 2 2" xfId="30283" xr:uid="{00000000-0005-0000-0000-000043000000}"/>
    <cellStyle name="20% - Accent1 2 2 6 2 3" xfId="30282" xr:uid="{00000000-0005-0000-0000-000044000000}"/>
    <cellStyle name="20% - Accent1 2 2 6 3" xfId="453" xr:uid="{00000000-0005-0000-0000-000045000000}"/>
    <cellStyle name="20% - Accent1 2 2 6 3 2" xfId="30284" xr:uid="{00000000-0005-0000-0000-000046000000}"/>
    <cellStyle name="20% - Accent1 2 2 6 4" xfId="30281" xr:uid="{00000000-0005-0000-0000-000047000000}"/>
    <cellStyle name="20% - Accent1 2 2 7" xfId="454" xr:uid="{00000000-0005-0000-0000-000048000000}"/>
    <cellStyle name="20% - Accent1 2 2 7 2" xfId="455" xr:uid="{00000000-0005-0000-0000-000049000000}"/>
    <cellStyle name="20% - Accent1 2 2 7 2 2" xfId="456" xr:uid="{00000000-0005-0000-0000-00004A000000}"/>
    <cellStyle name="20% - Accent1 2 2 7 2 2 2" xfId="30287" xr:uid="{00000000-0005-0000-0000-00004B000000}"/>
    <cellStyle name="20% - Accent1 2 2 7 2 3" xfId="30286" xr:uid="{00000000-0005-0000-0000-00004C000000}"/>
    <cellStyle name="20% - Accent1 2 2 7 3" xfId="457" xr:uid="{00000000-0005-0000-0000-00004D000000}"/>
    <cellStyle name="20% - Accent1 2 2 7 3 2" xfId="30288" xr:uid="{00000000-0005-0000-0000-00004E000000}"/>
    <cellStyle name="20% - Accent1 2 2 7 4" xfId="30285" xr:uid="{00000000-0005-0000-0000-00004F000000}"/>
    <cellStyle name="20% - Accent1 2 2 8" xfId="458" xr:uid="{00000000-0005-0000-0000-000050000000}"/>
    <cellStyle name="20% - Accent1 2 2 8 2" xfId="459" xr:uid="{00000000-0005-0000-0000-000051000000}"/>
    <cellStyle name="20% - Accent1 2 2 8 2 2" xfId="460" xr:uid="{00000000-0005-0000-0000-000052000000}"/>
    <cellStyle name="20% - Accent1 2 2 8 2 2 2" xfId="30291" xr:uid="{00000000-0005-0000-0000-000053000000}"/>
    <cellStyle name="20% - Accent1 2 2 8 2 3" xfId="30290" xr:uid="{00000000-0005-0000-0000-000054000000}"/>
    <cellStyle name="20% - Accent1 2 2 8 3" xfId="461" xr:uid="{00000000-0005-0000-0000-000055000000}"/>
    <cellStyle name="20% - Accent1 2 2 8 3 2" xfId="30292" xr:uid="{00000000-0005-0000-0000-000056000000}"/>
    <cellStyle name="20% - Accent1 2 2 8 4" xfId="30289" xr:uid="{00000000-0005-0000-0000-000057000000}"/>
    <cellStyle name="20% - Accent1 2 2 9" xfId="462" xr:uid="{00000000-0005-0000-0000-000058000000}"/>
    <cellStyle name="20% - Accent1 2 2 9 2" xfId="463" xr:uid="{00000000-0005-0000-0000-000059000000}"/>
    <cellStyle name="20% - Accent1 2 2 9 2 2" xfId="30294" xr:uid="{00000000-0005-0000-0000-00005A000000}"/>
    <cellStyle name="20% - Accent1 2 2 9 3" xfId="30293" xr:uid="{00000000-0005-0000-0000-00005B000000}"/>
    <cellStyle name="20% - Accent1 3" xfId="464" xr:uid="{00000000-0005-0000-0000-00005C000000}"/>
    <cellStyle name="20% - Accent1 3 2" xfId="465" xr:uid="{00000000-0005-0000-0000-00005D000000}"/>
    <cellStyle name="20% - Accent1 4" xfId="466" xr:uid="{00000000-0005-0000-0000-00005E000000}"/>
    <cellStyle name="20% - Accent1 4 2" xfId="467" xr:uid="{00000000-0005-0000-0000-00005F000000}"/>
    <cellStyle name="20% - Accent1 4 2 2" xfId="468" xr:uid="{00000000-0005-0000-0000-000060000000}"/>
    <cellStyle name="20% - Accent1 4 2 2 2" xfId="30297" xr:uid="{00000000-0005-0000-0000-000061000000}"/>
    <cellStyle name="20% - Accent1 4 2 3" xfId="30296" xr:uid="{00000000-0005-0000-0000-000062000000}"/>
    <cellStyle name="20% - Accent1 4 3" xfId="469" xr:uid="{00000000-0005-0000-0000-000063000000}"/>
    <cellStyle name="20% - Accent1 4 3 2" xfId="30298" xr:uid="{00000000-0005-0000-0000-000064000000}"/>
    <cellStyle name="20% - Accent1 4 4" xfId="30295" xr:uid="{00000000-0005-0000-0000-000065000000}"/>
    <cellStyle name="20% - Accent1 5" xfId="470" xr:uid="{00000000-0005-0000-0000-000066000000}"/>
    <cellStyle name="20% - Accent1 5 2" xfId="30299" xr:uid="{00000000-0005-0000-0000-000067000000}"/>
    <cellStyle name="20% - Accent1 6" xfId="471" xr:uid="{00000000-0005-0000-0000-000068000000}"/>
    <cellStyle name="20% - Accent1 6 2" xfId="30300" xr:uid="{00000000-0005-0000-0000-000069000000}"/>
    <cellStyle name="20% - Accent1 7" xfId="472" xr:uid="{00000000-0005-0000-0000-00006A000000}"/>
    <cellStyle name="20% - Accent1 7 2" xfId="30301" xr:uid="{00000000-0005-0000-0000-00006B000000}"/>
    <cellStyle name="20% - Accent2 2" xfId="473" xr:uid="{00000000-0005-0000-0000-00006C000000}"/>
    <cellStyle name="20% - Accent2 2 2" xfId="474" xr:uid="{00000000-0005-0000-0000-00006D000000}"/>
    <cellStyle name="20% - Accent2 2 2 10" xfId="475" xr:uid="{00000000-0005-0000-0000-00006E000000}"/>
    <cellStyle name="20% - Accent2 2 2 10 2" xfId="30302" xr:uid="{00000000-0005-0000-0000-00006F000000}"/>
    <cellStyle name="20% - Accent2 2 2 2" xfId="476" xr:uid="{00000000-0005-0000-0000-000070000000}"/>
    <cellStyle name="20% - Accent2 2 2 2 2" xfId="477" xr:uid="{00000000-0005-0000-0000-000071000000}"/>
    <cellStyle name="20% - Accent2 2 2 2 2 2" xfId="478" xr:uid="{00000000-0005-0000-0000-000072000000}"/>
    <cellStyle name="20% - Accent2 2 2 2 2 2 2" xfId="479" xr:uid="{00000000-0005-0000-0000-000073000000}"/>
    <cellStyle name="20% - Accent2 2 2 2 2 2 2 2" xfId="30306" xr:uid="{00000000-0005-0000-0000-000074000000}"/>
    <cellStyle name="20% - Accent2 2 2 2 2 2 3" xfId="30305" xr:uid="{00000000-0005-0000-0000-000075000000}"/>
    <cellStyle name="20% - Accent2 2 2 2 2 3" xfId="480" xr:uid="{00000000-0005-0000-0000-000076000000}"/>
    <cellStyle name="20% - Accent2 2 2 2 2 3 2" xfId="30307" xr:uid="{00000000-0005-0000-0000-000077000000}"/>
    <cellStyle name="20% - Accent2 2 2 2 2 4" xfId="30304" xr:uid="{00000000-0005-0000-0000-000078000000}"/>
    <cellStyle name="20% - Accent2 2 2 2 3" xfId="481" xr:uid="{00000000-0005-0000-0000-000079000000}"/>
    <cellStyle name="20% - Accent2 2 2 2 3 2" xfId="482" xr:uid="{00000000-0005-0000-0000-00007A000000}"/>
    <cellStyle name="20% - Accent2 2 2 2 3 2 2" xfId="483" xr:uid="{00000000-0005-0000-0000-00007B000000}"/>
    <cellStyle name="20% - Accent2 2 2 2 3 2 2 2" xfId="30310" xr:uid="{00000000-0005-0000-0000-00007C000000}"/>
    <cellStyle name="20% - Accent2 2 2 2 3 2 3" xfId="30309" xr:uid="{00000000-0005-0000-0000-00007D000000}"/>
    <cellStyle name="20% - Accent2 2 2 2 3 3" xfId="484" xr:uid="{00000000-0005-0000-0000-00007E000000}"/>
    <cellStyle name="20% - Accent2 2 2 2 3 3 2" xfId="30311" xr:uid="{00000000-0005-0000-0000-00007F000000}"/>
    <cellStyle name="20% - Accent2 2 2 2 3 4" xfId="30308" xr:uid="{00000000-0005-0000-0000-000080000000}"/>
    <cellStyle name="20% - Accent2 2 2 2 4" xfId="485" xr:uid="{00000000-0005-0000-0000-000081000000}"/>
    <cellStyle name="20% - Accent2 2 2 2 4 2" xfId="486" xr:uid="{00000000-0005-0000-0000-000082000000}"/>
    <cellStyle name="20% - Accent2 2 2 2 4 2 2" xfId="30313" xr:uid="{00000000-0005-0000-0000-000083000000}"/>
    <cellStyle name="20% - Accent2 2 2 2 4 3" xfId="30312" xr:uid="{00000000-0005-0000-0000-000084000000}"/>
    <cellStyle name="20% - Accent2 2 2 2 5" xfId="487" xr:uid="{00000000-0005-0000-0000-000085000000}"/>
    <cellStyle name="20% - Accent2 2 2 2 5 2" xfId="30314" xr:uid="{00000000-0005-0000-0000-000086000000}"/>
    <cellStyle name="20% - Accent2 2 2 2 6" xfId="30303" xr:uid="{00000000-0005-0000-0000-000087000000}"/>
    <cellStyle name="20% - Accent2 2 2 3" xfId="488" xr:uid="{00000000-0005-0000-0000-000088000000}"/>
    <cellStyle name="20% - Accent2 2 2 3 2" xfId="489" xr:uid="{00000000-0005-0000-0000-000089000000}"/>
    <cellStyle name="20% - Accent2 2 2 3 2 2" xfId="490" xr:uid="{00000000-0005-0000-0000-00008A000000}"/>
    <cellStyle name="20% - Accent2 2 2 3 2 2 2" xfId="491" xr:uid="{00000000-0005-0000-0000-00008B000000}"/>
    <cellStyle name="20% - Accent2 2 2 3 2 2 2 2" xfId="30318" xr:uid="{00000000-0005-0000-0000-00008C000000}"/>
    <cellStyle name="20% - Accent2 2 2 3 2 2 3" xfId="30317" xr:uid="{00000000-0005-0000-0000-00008D000000}"/>
    <cellStyle name="20% - Accent2 2 2 3 2 3" xfId="492" xr:uid="{00000000-0005-0000-0000-00008E000000}"/>
    <cellStyle name="20% - Accent2 2 2 3 2 3 2" xfId="30319" xr:uid="{00000000-0005-0000-0000-00008F000000}"/>
    <cellStyle name="20% - Accent2 2 2 3 2 4" xfId="30316" xr:uid="{00000000-0005-0000-0000-000090000000}"/>
    <cellStyle name="20% - Accent2 2 2 3 3" xfId="493" xr:uid="{00000000-0005-0000-0000-000091000000}"/>
    <cellStyle name="20% - Accent2 2 2 3 3 2" xfId="494" xr:uid="{00000000-0005-0000-0000-000092000000}"/>
    <cellStyle name="20% - Accent2 2 2 3 3 2 2" xfId="30321" xr:uid="{00000000-0005-0000-0000-000093000000}"/>
    <cellStyle name="20% - Accent2 2 2 3 3 3" xfId="30320" xr:uid="{00000000-0005-0000-0000-000094000000}"/>
    <cellStyle name="20% - Accent2 2 2 3 4" xfId="495" xr:uid="{00000000-0005-0000-0000-000095000000}"/>
    <cellStyle name="20% - Accent2 2 2 3 4 2" xfId="30322" xr:uid="{00000000-0005-0000-0000-000096000000}"/>
    <cellStyle name="20% - Accent2 2 2 3 5" xfId="30315" xr:uid="{00000000-0005-0000-0000-000097000000}"/>
    <cellStyle name="20% - Accent2 2 2 4" xfId="496" xr:uid="{00000000-0005-0000-0000-000098000000}"/>
    <cellStyle name="20% - Accent2 2 2 4 2" xfId="497" xr:uid="{00000000-0005-0000-0000-000099000000}"/>
    <cellStyle name="20% - Accent2 2 2 4 2 2" xfId="498" xr:uid="{00000000-0005-0000-0000-00009A000000}"/>
    <cellStyle name="20% - Accent2 2 2 4 2 2 2" xfId="30325" xr:uid="{00000000-0005-0000-0000-00009B000000}"/>
    <cellStyle name="20% - Accent2 2 2 4 2 3" xfId="30324" xr:uid="{00000000-0005-0000-0000-00009C000000}"/>
    <cellStyle name="20% - Accent2 2 2 4 3" xfId="499" xr:uid="{00000000-0005-0000-0000-00009D000000}"/>
    <cellStyle name="20% - Accent2 2 2 4 3 2" xfId="30326" xr:uid="{00000000-0005-0000-0000-00009E000000}"/>
    <cellStyle name="20% - Accent2 2 2 4 4" xfId="30323" xr:uid="{00000000-0005-0000-0000-00009F000000}"/>
    <cellStyle name="20% - Accent2 2 2 5" xfId="500" xr:uid="{00000000-0005-0000-0000-0000A0000000}"/>
    <cellStyle name="20% - Accent2 2 2 5 2" xfId="501" xr:uid="{00000000-0005-0000-0000-0000A1000000}"/>
    <cellStyle name="20% - Accent2 2 2 5 2 2" xfId="502" xr:uid="{00000000-0005-0000-0000-0000A2000000}"/>
    <cellStyle name="20% - Accent2 2 2 5 2 2 2" xfId="30329" xr:uid="{00000000-0005-0000-0000-0000A3000000}"/>
    <cellStyle name="20% - Accent2 2 2 5 2 3" xfId="30328" xr:uid="{00000000-0005-0000-0000-0000A4000000}"/>
    <cellStyle name="20% - Accent2 2 2 5 3" xfId="503" xr:uid="{00000000-0005-0000-0000-0000A5000000}"/>
    <cellStyle name="20% - Accent2 2 2 5 3 2" xfId="30330" xr:uid="{00000000-0005-0000-0000-0000A6000000}"/>
    <cellStyle name="20% - Accent2 2 2 5 4" xfId="30327" xr:uid="{00000000-0005-0000-0000-0000A7000000}"/>
    <cellStyle name="20% - Accent2 2 2 6" xfId="504" xr:uid="{00000000-0005-0000-0000-0000A8000000}"/>
    <cellStyle name="20% - Accent2 2 2 6 2" xfId="505" xr:uid="{00000000-0005-0000-0000-0000A9000000}"/>
    <cellStyle name="20% - Accent2 2 2 6 2 2" xfId="506" xr:uid="{00000000-0005-0000-0000-0000AA000000}"/>
    <cellStyle name="20% - Accent2 2 2 6 2 2 2" xfId="30333" xr:uid="{00000000-0005-0000-0000-0000AB000000}"/>
    <cellStyle name="20% - Accent2 2 2 6 2 3" xfId="30332" xr:uid="{00000000-0005-0000-0000-0000AC000000}"/>
    <cellStyle name="20% - Accent2 2 2 6 3" xfId="507" xr:uid="{00000000-0005-0000-0000-0000AD000000}"/>
    <cellStyle name="20% - Accent2 2 2 6 3 2" xfId="30334" xr:uid="{00000000-0005-0000-0000-0000AE000000}"/>
    <cellStyle name="20% - Accent2 2 2 6 4" xfId="30331" xr:uid="{00000000-0005-0000-0000-0000AF000000}"/>
    <cellStyle name="20% - Accent2 2 2 7" xfId="508" xr:uid="{00000000-0005-0000-0000-0000B0000000}"/>
    <cellStyle name="20% - Accent2 2 2 7 2" xfId="509" xr:uid="{00000000-0005-0000-0000-0000B1000000}"/>
    <cellStyle name="20% - Accent2 2 2 7 2 2" xfId="510" xr:uid="{00000000-0005-0000-0000-0000B2000000}"/>
    <cellStyle name="20% - Accent2 2 2 7 2 2 2" xfId="30337" xr:uid="{00000000-0005-0000-0000-0000B3000000}"/>
    <cellStyle name="20% - Accent2 2 2 7 2 3" xfId="30336" xr:uid="{00000000-0005-0000-0000-0000B4000000}"/>
    <cellStyle name="20% - Accent2 2 2 7 3" xfId="511" xr:uid="{00000000-0005-0000-0000-0000B5000000}"/>
    <cellStyle name="20% - Accent2 2 2 7 3 2" xfId="30338" xr:uid="{00000000-0005-0000-0000-0000B6000000}"/>
    <cellStyle name="20% - Accent2 2 2 7 4" xfId="30335" xr:uid="{00000000-0005-0000-0000-0000B7000000}"/>
    <cellStyle name="20% - Accent2 2 2 8" xfId="512" xr:uid="{00000000-0005-0000-0000-0000B8000000}"/>
    <cellStyle name="20% - Accent2 2 2 8 2" xfId="513" xr:uid="{00000000-0005-0000-0000-0000B9000000}"/>
    <cellStyle name="20% - Accent2 2 2 8 2 2" xfId="514" xr:uid="{00000000-0005-0000-0000-0000BA000000}"/>
    <cellStyle name="20% - Accent2 2 2 8 2 2 2" xfId="30341" xr:uid="{00000000-0005-0000-0000-0000BB000000}"/>
    <cellStyle name="20% - Accent2 2 2 8 2 3" xfId="30340" xr:uid="{00000000-0005-0000-0000-0000BC000000}"/>
    <cellStyle name="20% - Accent2 2 2 8 3" xfId="515" xr:uid="{00000000-0005-0000-0000-0000BD000000}"/>
    <cellStyle name="20% - Accent2 2 2 8 3 2" xfId="30342" xr:uid="{00000000-0005-0000-0000-0000BE000000}"/>
    <cellStyle name="20% - Accent2 2 2 8 4" xfId="30339" xr:uid="{00000000-0005-0000-0000-0000BF000000}"/>
    <cellStyle name="20% - Accent2 2 2 9" xfId="516" xr:uid="{00000000-0005-0000-0000-0000C0000000}"/>
    <cellStyle name="20% - Accent2 2 2 9 2" xfId="517" xr:uid="{00000000-0005-0000-0000-0000C1000000}"/>
    <cellStyle name="20% - Accent2 2 2 9 2 2" xfId="30344" xr:uid="{00000000-0005-0000-0000-0000C2000000}"/>
    <cellStyle name="20% - Accent2 2 2 9 3" xfId="30343" xr:uid="{00000000-0005-0000-0000-0000C3000000}"/>
    <cellStyle name="20% - Accent2 3" xfId="518" xr:uid="{00000000-0005-0000-0000-0000C4000000}"/>
    <cellStyle name="20% - Accent2 3 2" xfId="519" xr:uid="{00000000-0005-0000-0000-0000C5000000}"/>
    <cellStyle name="20% - Accent2 4" xfId="520" xr:uid="{00000000-0005-0000-0000-0000C6000000}"/>
    <cellStyle name="20% - Accent2 4 2" xfId="521" xr:uid="{00000000-0005-0000-0000-0000C7000000}"/>
    <cellStyle name="20% - Accent2 4 2 2" xfId="522" xr:uid="{00000000-0005-0000-0000-0000C8000000}"/>
    <cellStyle name="20% - Accent2 4 2 2 2" xfId="30347" xr:uid="{00000000-0005-0000-0000-0000C9000000}"/>
    <cellStyle name="20% - Accent2 4 2 3" xfId="30346" xr:uid="{00000000-0005-0000-0000-0000CA000000}"/>
    <cellStyle name="20% - Accent2 4 3" xfId="523" xr:uid="{00000000-0005-0000-0000-0000CB000000}"/>
    <cellStyle name="20% - Accent2 4 3 2" xfId="30348" xr:uid="{00000000-0005-0000-0000-0000CC000000}"/>
    <cellStyle name="20% - Accent2 4 4" xfId="30345" xr:uid="{00000000-0005-0000-0000-0000CD000000}"/>
    <cellStyle name="20% - Accent2 5" xfId="524" xr:uid="{00000000-0005-0000-0000-0000CE000000}"/>
    <cellStyle name="20% - Accent2 5 2" xfId="30349" xr:uid="{00000000-0005-0000-0000-0000CF000000}"/>
    <cellStyle name="20% - Accent2 6" xfId="525" xr:uid="{00000000-0005-0000-0000-0000D0000000}"/>
    <cellStyle name="20% - Accent2 6 2" xfId="30350" xr:uid="{00000000-0005-0000-0000-0000D1000000}"/>
    <cellStyle name="20% - Accent2 7" xfId="526" xr:uid="{00000000-0005-0000-0000-0000D2000000}"/>
    <cellStyle name="20% - Accent2 7 2" xfId="30351" xr:uid="{00000000-0005-0000-0000-0000D3000000}"/>
    <cellStyle name="20% - Accent3 2" xfId="527" xr:uid="{00000000-0005-0000-0000-0000D4000000}"/>
    <cellStyle name="20% - Accent3 2 2" xfId="528" xr:uid="{00000000-0005-0000-0000-0000D5000000}"/>
    <cellStyle name="20% - Accent3 2 2 10" xfId="529" xr:uid="{00000000-0005-0000-0000-0000D6000000}"/>
    <cellStyle name="20% - Accent3 2 2 10 2" xfId="30352" xr:uid="{00000000-0005-0000-0000-0000D7000000}"/>
    <cellStyle name="20% - Accent3 2 2 2" xfId="530" xr:uid="{00000000-0005-0000-0000-0000D8000000}"/>
    <cellStyle name="20% - Accent3 2 2 2 2" xfId="531" xr:uid="{00000000-0005-0000-0000-0000D9000000}"/>
    <cellStyle name="20% - Accent3 2 2 2 2 2" xfId="532" xr:uid="{00000000-0005-0000-0000-0000DA000000}"/>
    <cellStyle name="20% - Accent3 2 2 2 2 2 2" xfId="533" xr:uid="{00000000-0005-0000-0000-0000DB000000}"/>
    <cellStyle name="20% - Accent3 2 2 2 2 2 2 2" xfId="30356" xr:uid="{00000000-0005-0000-0000-0000DC000000}"/>
    <cellStyle name="20% - Accent3 2 2 2 2 2 3" xfId="30355" xr:uid="{00000000-0005-0000-0000-0000DD000000}"/>
    <cellStyle name="20% - Accent3 2 2 2 2 3" xfId="534" xr:uid="{00000000-0005-0000-0000-0000DE000000}"/>
    <cellStyle name="20% - Accent3 2 2 2 2 3 2" xfId="30357" xr:uid="{00000000-0005-0000-0000-0000DF000000}"/>
    <cellStyle name="20% - Accent3 2 2 2 2 4" xfId="30354" xr:uid="{00000000-0005-0000-0000-0000E0000000}"/>
    <cellStyle name="20% - Accent3 2 2 2 3" xfId="535" xr:uid="{00000000-0005-0000-0000-0000E1000000}"/>
    <cellStyle name="20% - Accent3 2 2 2 3 2" xfId="536" xr:uid="{00000000-0005-0000-0000-0000E2000000}"/>
    <cellStyle name="20% - Accent3 2 2 2 3 2 2" xfId="537" xr:uid="{00000000-0005-0000-0000-0000E3000000}"/>
    <cellStyle name="20% - Accent3 2 2 2 3 2 2 2" xfId="30360" xr:uid="{00000000-0005-0000-0000-0000E4000000}"/>
    <cellStyle name="20% - Accent3 2 2 2 3 2 3" xfId="30359" xr:uid="{00000000-0005-0000-0000-0000E5000000}"/>
    <cellStyle name="20% - Accent3 2 2 2 3 3" xfId="538" xr:uid="{00000000-0005-0000-0000-0000E6000000}"/>
    <cellStyle name="20% - Accent3 2 2 2 3 3 2" xfId="30361" xr:uid="{00000000-0005-0000-0000-0000E7000000}"/>
    <cellStyle name="20% - Accent3 2 2 2 3 4" xfId="30358" xr:uid="{00000000-0005-0000-0000-0000E8000000}"/>
    <cellStyle name="20% - Accent3 2 2 2 4" xfId="539" xr:uid="{00000000-0005-0000-0000-0000E9000000}"/>
    <cellStyle name="20% - Accent3 2 2 2 4 2" xfId="540" xr:uid="{00000000-0005-0000-0000-0000EA000000}"/>
    <cellStyle name="20% - Accent3 2 2 2 4 2 2" xfId="30363" xr:uid="{00000000-0005-0000-0000-0000EB000000}"/>
    <cellStyle name="20% - Accent3 2 2 2 4 3" xfId="30362" xr:uid="{00000000-0005-0000-0000-0000EC000000}"/>
    <cellStyle name="20% - Accent3 2 2 2 5" xfId="541" xr:uid="{00000000-0005-0000-0000-0000ED000000}"/>
    <cellStyle name="20% - Accent3 2 2 2 5 2" xfId="30364" xr:uid="{00000000-0005-0000-0000-0000EE000000}"/>
    <cellStyle name="20% - Accent3 2 2 2 6" xfId="30353" xr:uid="{00000000-0005-0000-0000-0000EF000000}"/>
    <cellStyle name="20% - Accent3 2 2 3" xfId="542" xr:uid="{00000000-0005-0000-0000-0000F0000000}"/>
    <cellStyle name="20% - Accent3 2 2 3 2" xfId="543" xr:uid="{00000000-0005-0000-0000-0000F1000000}"/>
    <cellStyle name="20% - Accent3 2 2 3 2 2" xfId="544" xr:uid="{00000000-0005-0000-0000-0000F2000000}"/>
    <cellStyle name="20% - Accent3 2 2 3 2 2 2" xfId="545" xr:uid="{00000000-0005-0000-0000-0000F3000000}"/>
    <cellStyle name="20% - Accent3 2 2 3 2 2 2 2" xfId="30368" xr:uid="{00000000-0005-0000-0000-0000F4000000}"/>
    <cellStyle name="20% - Accent3 2 2 3 2 2 3" xfId="30367" xr:uid="{00000000-0005-0000-0000-0000F5000000}"/>
    <cellStyle name="20% - Accent3 2 2 3 2 3" xfId="546" xr:uid="{00000000-0005-0000-0000-0000F6000000}"/>
    <cellStyle name="20% - Accent3 2 2 3 2 3 2" xfId="30369" xr:uid="{00000000-0005-0000-0000-0000F7000000}"/>
    <cellStyle name="20% - Accent3 2 2 3 2 4" xfId="30366" xr:uid="{00000000-0005-0000-0000-0000F8000000}"/>
    <cellStyle name="20% - Accent3 2 2 3 3" xfId="547" xr:uid="{00000000-0005-0000-0000-0000F9000000}"/>
    <cellStyle name="20% - Accent3 2 2 3 3 2" xfId="548" xr:uid="{00000000-0005-0000-0000-0000FA000000}"/>
    <cellStyle name="20% - Accent3 2 2 3 3 2 2" xfId="30371" xr:uid="{00000000-0005-0000-0000-0000FB000000}"/>
    <cellStyle name="20% - Accent3 2 2 3 3 3" xfId="30370" xr:uid="{00000000-0005-0000-0000-0000FC000000}"/>
    <cellStyle name="20% - Accent3 2 2 3 4" xfId="549" xr:uid="{00000000-0005-0000-0000-0000FD000000}"/>
    <cellStyle name="20% - Accent3 2 2 3 4 2" xfId="30372" xr:uid="{00000000-0005-0000-0000-0000FE000000}"/>
    <cellStyle name="20% - Accent3 2 2 3 5" xfId="30365" xr:uid="{00000000-0005-0000-0000-0000FF000000}"/>
    <cellStyle name="20% - Accent3 2 2 4" xfId="550" xr:uid="{00000000-0005-0000-0000-000000010000}"/>
    <cellStyle name="20% - Accent3 2 2 4 2" xfId="551" xr:uid="{00000000-0005-0000-0000-000001010000}"/>
    <cellStyle name="20% - Accent3 2 2 4 2 2" xfId="552" xr:uid="{00000000-0005-0000-0000-000002010000}"/>
    <cellStyle name="20% - Accent3 2 2 4 2 2 2" xfId="30375" xr:uid="{00000000-0005-0000-0000-000003010000}"/>
    <cellStyle name="20% - Accent3 2 2 4 2 3" xfId="30374" xr:uid="{00000000-0005-0000-0000-000004010000}"/>
    <cellStyle name="20% - Accent3 2 2 4 3" xfId="553" xr:uid="{00000000-0005-0000-0000-000005010000}"/>
    <cellStyle name="20% - Accent3 2 2 4 3 2" xfId="30376" xr:uid="{00000000-0005-0000-0000-000006010000}"/>
    <cellStyle name="20% - Accent3 2 2 4 4" xfId="30373" xr:uid="{00000000-0005-0000-0000-000007010000}"/>
    <cellStyle name="20% - Accent3 2 2 5" xfId="554" xr:uid="{00000000-0005-0000-0000-000008010000}"/>
    <cellStyle name="20% - Accent3 2 2 5 2" xfId="555" xr:uid="{00000000-0005-0000-0000-000009010000}"/>
    <cellStyle name="20% - Accent3 2 2 5 2 2" xfId="556" xr:uid="{00000000-0005-0000-0000-00000A010000}"/>
    <cellStyle name="20% - Accent3 2 2 5 2 2 2" xfId="30379" xr:uid="{00000000-0005-0000-0000-00000B010000}"/>
    <cellStyle name="20% - Accent3 2 2 5 2 3" xfId="30378" xr:uid="{00000000-0005-0000-0000-00000C010000}"/>
    <cellStyle name="20% - Accent3 2 2 5 3" xfId="557" xr:uid="{00000000-0005-0000-0000-00000D010000}"/>
    <cellStyle name="20% - Accent3 2 2 5 3 2" xfId="30380" xr:uid="{00000000-0005-0000-0000-00000E010000}"/>
    <cellStyle name="20% - Accent3 2 2 5 4" xfId="30377" xr:uid="{00000000-0005-0000-0000-00000F010000}"/>
    <cellStyle name="20% - Accent3 2 2 6" xfId="558" xr:uid="{00000000-0005-0000-0000-000010010000}"/>
    <cellStyle name="20% - Accent3 2 2 6 2" xfId="559" xr:uid="{00000000-0005-0000-0000-000011010000}"/>
    <cellStyle name="20% - Accent3 2 2 6 2 2" xfId="560" xr:uid="{00000000-0005-0000-0000-000012010000}"/>
    <cellStyle name="20% - Accent3 2 2 6 2 2 2" xfId="30383" xr:uid="{00000000-0005-0000-0000-000013010000}"/>
    <cellStyle name="20% - Accent3 2 2 6 2 3" xfId="30382" xr:uid="{00000000-0005-0000-0000-000014010000}"/>
    <cellStyle name="20% - Accent3 2 2 6 3" xfId="561" xr:uid="{00000000-0005-0000-0000-000015010000}"/>
    <cellStyle name="20% - Accent3 2 2 6 3 2" xfId="30384" xr:uid="{00000000-0005-0000-0000-000016010000}"/>
    <cellStyle name="20% - Accent3 2 2 6 4" xfId="30381" xr:uid="{00000000-0005-0000-0000-000017010000}"/>
    <cellStyle name="20% - Accent3 2 2 7" xfId="562" xr:uid="{00000000-0005-0000-0000-000018010000}"/>
    <cellStyle name="20% - Accent3 2 2 7 2" xfId="563" xr:uid="{00000000-0005-0000-0000-000019010000}"/>
    <cellStyle name="20% - Accent3 2 2 7 2 2" xfId="564" xr:uid="{00000000-0005-0000-0000-00001A010000}"/>
    <cellStyle name="20% - Accent3 2 2 7 2 2 2" xfId="30387" xr:uid="{00000000-0005-0000-0000-00001B010000}"/>
    <cellStyle name="20% - Accent3 2 2 7 2 3" xfId="30386" xr:uid="{00000000-0005-0000-0000-00001C010000}"/>
    <cellStyle name="20% - Accent3 2 2 7 3" xfId="565" xr:uid="{00000000-0005-0000-0000-00001D010000}"/>
    <cellStyle name="20% - Accent3 2 2 7 3 2" xfId="30388" xr:uid="{00000000-0005-0000-0000-00001E010000}"/>
    <cellStyle name="20% - Accent3 2 2 7 4" xfId="30385" xr:uid="{00000000-0005-0000-0000-00001F010000}"/>
    <cellStyle name="20% - Accent3 2 2 8" xfId="566" xr:uid="{00000000-0005-0000-0000-000020010000}"/>
    <cellStyle name="20% - Accent3 2 2 8 2" xfId="567" xr:uid="{00000000-0005-0000-0000-000021010000}"/>
    <cellStyle name="20% - Accent3 2 2 8 2 2" xfId="568" xr:uid="{00000000-0005-0000-0000-000022010000}"/>
    <cellStyle name="20% - Accent3 2 2 8 2 2 2" xfId="30391" xr:uid="{00000000-0005-0000-0000-000023010000}"/>
    <cellStyle name="20% - Accent3 2 2 8 2 3" xfId="30390" xr:uid="{00000000-0005-0000-0000-000024010000}"/>
    <cellStyle name="20% - Accent3 2 2 8 3" xfId="569" xr:uid="{00000000-0005-0000-0000-000025010000}"/>
    <cellStyle name="20% - Accent3 2 2 8 3 2" xfId="30392" xr:uid="{00000000-0005-0000-0000-000026010000}"/>
    <cellStyle name="20% - Accent3 2 2 8 4" xfId="30389" xr:uid="{00000000-0005-0000-0000-000027010000}"/>
    <cellStyle name="20% - Accent3 2 2 9" xfId="570" xr:uid="{00000000-0005-0000-0000-000028010000}"/>
    <cellStyle name="20% - Accent3 2 2 9 2" xfId="571" xr:uid="{00000000-0005-0000-0000-000029010000}"/>
    <cellStyle name="20% - Accent3 2 2 9 2 2" xfId="30394" xr:uid="{00000000-0005-0000-0000-00002A010000}"/>
    <cellStyle name="20% - Accent3 2 2 9 3" xfId="30393" xr:uid="{00000000-0005-0000-0000-00002B010000}"/>
    <cellStyle name="20% - Accent3 3" xfId="572" xr:uid="{00000000-0005-0000-0000-00002C010000}"/>
    <cellStyle name="20% - Accent3 3 2" xfId="573" xr:uid="{00000000-0005-0000-0000-00002D010000}"/>
    <cellStyle name="20% - Accent3 4" xfId="574" xr:uid="{00000000-0005-0000-0000-00002E010000}"/>
    <cellStyle name="20% - Accent3 4 2" xfId="575" xr:uid="{00000000-0005-0000-0000-00002F010000}"/>
    <cellStyle name="20% - Accent3 4 2 2" xfId="576" xr:uid="{00000000-0005-0000-0000-000030010000}"/>
    <cellStyle name="20% - Accent3 4 2 2 2" xfId="30397" xr:uid="{00000000-0005-0000-0000-000031010000}"/>
    <cellStyle name="20% - Accent3 4 2 3" xfId="30396" xr:uid="{00000000-0005-0000-0000-000032010000}"/>
    <cellStyle name="20% - Accent3 4 3" xfId="577" xr:uid="{00000000-0005-0000-0000-000033010000}"/>
    <cellStyle name="20% - Accent3 4 3 2" xfId="30398" xr:uid="{00000000-0005-0000-0000-000034010000}"/>
    <cellStyle name="20% - Accent3 4 4" xfId="30395" xr:uid="{00000000-0005-0000-0000-000035010000}"/>
    <cellStyle name="20% - Accent3 5" xfId="578" xr:uid="{00000000-0005-0000-0000-000036010000}"/>
    <cellStyle name="20% - Accent3 5 2" xfId="30399" xr:uid="{00000000-0005-0000-0000-000037010000}"/>
    <cellStyle name="20% - Accent3 6" xfId="579" xr:uid="{00000000-0005-0000-0000-000038010000}"/>
    <cellStyle name="20% - Accent3 6 2" xfId="30400" xr:uid="{00000000-0005-0000-0000-000039010000}"/>
    <cellStyle name="20% - Accent3 7" xfId="580" xr:uid="{00000000-0005-0000-0000-00003A010000}"/>
    <cellStyle name="20% - Accent3 7 2" xfId="30401" xr:uid="{00000000-0005-0000-0000-00003B010000}"/>
    <cellStyle name="20% - Accent4 2" xfId="581" xr:uid="{00000000-0005-0000-0000-00003C010000}"/>
    <cellStyle name="20% - Accent4 2 2" xfId="582" xr:uid="{00000000-0005-0000-0000-00003D010000}"/>
    <cellStyle name="20% - Accent4 2 2 10" xfId="583" xr:uid="{00000000-0005-0000-0000-00003E010000}"/>
    <cellStyle name="20% - Accent4 2 2 10 2" xfId="30402" xr:uid="{00000000-0005-0000-0000-00003F010000}"/>
    <cellStyle name="20% - Accent4 2 2 2" xfId="584" xr:uid="{00000000-0005-0000-0000-000040010000}"/>
    <cellStyle name="20% - Accent4 2 2 2 2" xfId="585" xr:uid="{00000000-0005-0000-0000-000041010000}"/>
    <cellStyle name="20% - Accent4 2 2 2 2 2" xfId="586" xr:uid="{00000000-0005-0000-0000-000042010000}"/>
    <cellStyle name="20% - Accent4 2 2 2 2 2 2" xfId="587" xr:uid="{00000000-0005-0000-0000-000043010000}"/>
    <cellStyle name="20% - Accent4 2 2 2 2 2 2 2" xfId="30406" xr:uid="{00000000-0005-0000-0000-000044010000}"/>
    <cellStyle name="20% - Accent4 2 2 2 2 2 3" xfId="30405" xr:uid="{00000000-0005-0000-0000-000045010000}"/>
    <cellStyle name="20% - Accent4 2 2 2 2 3" xfId="588" xr:uid="{00000000-0005-0000-0000-000046010000}"/>
    <cellStyle name="20% - Accent4 2 2 2 2 3 2" xfId="30407" xr:uid="{00000000-0005-0000-0000-000047010000}"/>
    <cellStyle name="20% - Accent4 2 2 2 2 4" xfId="30404" xr:uid="{00000000-0005-0000-0000-000048010000}"/>
    <cellStyle name="20% - Accent4 2 2 2 3" xfId="589" xr:uid="{00000000-0005-0000-0000-000049010000}"/>
    <cellStyle name="20% - Accent4 2 2 2 3 2" xfId="590" xr:uid="{00000000-0005-0000-0000-00004A010000}"/>
    <cellStyle name="20% - Accent4 2 2 2 3 2 2" xfId="591" xr:uid="{00000000-0005-0000-0000-00004B010000}"/>
    <cellStyle name="20% - Accent4 2 2 2 3 2 2 2" xfId="30410" xr:uid="{00000000-0005-0000-0000-00004C010000}"/>
    <cellStyle name="20% - Accent4 2 2 2 3 2 3" xfId="30409" xr:uid="{00000000-0005-0000-0000-00004D010000}"/>
    <cellStyle name="20% - Accent4 2 2 2 3 3" xfId="592" xr:uid="{00000000-0005-0000-0000-00004E010000}"/>
    <cellStyle name="20% - Accent4 2 2 2 3 3 2" xfId="30411" xr:uid="{00000000-0005-0000-0000-00004F010000}"/>
    <cellStyle name="20% - Accent4 2 2 2 3 4" xfId="30408" xr:uid="{00000000-0005-0000-0000-000050010000}"/>
    <cellStyle name="20% - Accent4 2 2 2 4" xfId="593" xr:uid="{00000000-0005-0000-0000-000051010000}"/>
    <cellStyle name="20% - Accent4 2 2 2 4 2" xfId="594" xr:uid="{00000000-0005-0000-0000-000052010000}"/>
    <cellStyle name="20% - Accent4 2 2 2 4 2 2" xfId="30413" xr:uid="{00000000-0005-0000-0000-000053010000}"/>
    <cellStyle name="20% - Accent4 2 2 2 4 3" xfId="30412" xr:uid="{00000000-0005-0000-0000-000054010000}"/>
    <cellStyle name="20% - Accent4 2 2 2 5" xfId="595" xr:uid="{00000000-0005-0000-0000-000055010000}"/>
    <cellStyle name="20% - Accent4 2 2 2 5 2" xfId="30414" xr:uid="{00000000-0005-0000-0000-000056010000}"/>
    <cellStyle name="20% - Accent4 2 2 2 6" xfId="30403" xr:uid="{00000000-0005-0000-0000-000057010000}"/>
    <cellStyle name="20% - Accent4 2 2 3" xfId="596" xr:uid="{00000000-0005-0000-0000-000058010000}"/>
    <cellStyle name="20% - Accent4 2 2 3 2" xfId="597" xr:uid="{00000000-0005-0000-0000-000059010000}"/>
    <cellStyle name="20% - Accent4 2 2 3 2 2" xfId="598" xr:uid="{00000000-0005-0000-0000-00005A010000}"/>
    <cellStyle name="20% - Accent4 2 2 3 2 2 2" xfId="599" xr:uid="{00000000-0005-0000-0000-00005B010000}"/>
    <cellStyle name="20% - Accent4 2 2 3 2 2 2 2" xfId="30418" xr:uid="{00000000-0005-0000-0000-00005C010000}"/>
    <cellStyle name="20% - Accent4 2 2 3 2 2 3" xfId="30417" xr:uid="{00000000-0005-0000-0000-00005D010000}"/>
    <cellStyle name="20% - Accent4 2 2 3 2 3" xfId="600" xr:uid="{00000000-0005-0000-0000-00005E010000}"/>
    <cellStyle name="20% - Accent4 2 2 3 2 3 2" xfId="30419" xr:uid="{00000000-0005-0000-0000-00005F010000}"/>
    <cellStyle name="20% - Accent4 2 2 3 2 4" xfId="30416" xr:uid="{00000000-0005-0000-0000-000060010000}"/>
    <cellStyle name="20% - Accent4 2 2 3 3" xfId="601" xr:uid="{00000000-0005-0000-0000-000061010000}"/>
    <cellStyle name="20% - Accent4 2 2 3 3 2" xfId="602" xr:uid="{00000000-0005-0000-0000-000062010000}"/>
    <cellStyle name="20% - Accent4 2 2 3 3 2 2" xfId="30421" xr:uid="{00000000-0005-0000-0000-000063010000}"/>
    <cellStyle name="20% - Accent4 2 2 3 3 3" xfId="30420" xr:uid="{00000000-0005-0000-0000-000064010000}"/>
    <cellStyle name="20% - Accent4 2 2 3 4" xfId="603" xr:uid="{00000000-0005-0000-0000-000065010000}"/>
    <cellStyle name="20% - Accent4 2 2 3 4 2" xfId="30422" xr:uid="{00000000-0005-0000-0000-000066010000}"/>
    <cellStyle name="20% - Accent4 2 2 3 5" xfId="30415" xr:uid="{00000000-0005-0000-0000-000067010000}"/>
    <cellStyle name="20% - Accent4 2 2 4" xfId="604" xr:uid="{00000000-0005-0000-0000-000068010000}"/>
    <cellStyle name="20% - Accent4 2 2 4 2" xfId="605" xr:uid="{00000000-0005-0000-0000-000069010000}"/>
    <cellStyle name="20% - Accent4 2 2 4 2 2" xfId="606" xr:uid="{00000000-0005-0000-0000-00006A010000}"/>
    <cellStyle name="20% - Accent4 2 2 4 2 2 2" xfId="30425" xr:uid="{00000000-0005-0000-0000-00006B010000}"/>
    <cellStyle name="20% - Accent4 2 2 4 2 3" xfId="30424" xr:uid="{00000000-0005-0000-0000-00006C010000}"/>
    <cellStyle name="20% - Accent4 2 2 4 3" xfId="607" xr:uid="{00000000-0005-0000-0000-00006D010000}"/>
    <cellStyle name="20% - Accent4 2 2 4 3 2" xfId="30426" xr:uid="{00000000-0005-0000-0000-00006E010000}"/>
    <cellStyle name="20% - Accent4 2 2 4 4" xfId="30423" xr:uid="{00000000-0005-0000-0000-00006F010000}"/>
    <cellStyle name="20% - Accent4 2 2 5" xfId="608" xr:uid="{00000000-0005-0000-0000-000070010000}"/>
    <cellStyle name="20% - Accent4 2 2 5 2" xfId="609" xr:uid="{00000000-0005-0000-0000-000071010000}"/>
    <cellStyle name="20% - Accent4 2 2 5 2 2" xfId="610" xr:uid="{00000000-0005-0000-0000-000072010000}"/>
    <cellStyle name="20% - Accent4 2 2 5 2 2 2" xfId="30429" xr:uid="{00000000-0005-0000-0000-000073010000}"/>
    <cellStyle name="20% - Accent4 2 2 5 2 3" xfId="30428" xr:uid="{00000000-0005-0000-0000-000074010000}"/>
    <cellStyle name="20% - Accent4 2 2 5 3" xfId="611" xr:uid="{00000000-0005-0000-0000-000075010000}"/>
    <cellStyle name="20% - Accent4 2 2 5 3 2" xfId="30430" xr:uid="{00000000-0005-0000-0000-000076010000}"/>
    <cellStyle name="20% - Accent4 2 2 5 4" xfId="30427" xr:uid="{00000000-0005-0000-0000-000077010000}"/>
    <cellStyle name="20% - Accent4 2 2 6" xfId="612" xr:uid="{00000000-0005-0000-0000-000078010000}"/>
    <cellStyle name="20% - Accent4 2 2 6 2" xfId="613" xr:uid="{00000000-0005-0000-0000-000079010000}"/>
    <cellStyle name="20% - Accent4 2 2 6 2 2" xfId="614" xr:uid="{00000000-0005-0000-0000-00007A010000}"/>
    <cellStyle name="20% - Accent4 2 2 6 2 2 2" xfId="30433" xr:uid="{00000000-0005-0000-0000-00007B010000}"/>
    <cellStyle name="20% - Accent4 2 2 6 2 3" xfId="30432" xr:uid="{00000000-0005-0000-0000-00007C010000}"/>
    <cellStyle name="20% - Accent4 2 2 6 3" xfId="615" xr:uid="{00000000-0005-0000-0000-00007D010000}"/>
    <cellStyle name="20% - Accent4 2 2 6 3 2" xfId="30434" xr:uid="{00000000-0005-0000-0000-00007E010000}"/>
    <cellStyle name="20% - Accent4 2 2 6 4" xfId="30431" xr:uid="{00000000-0005-0000-0000-00007F010000}"/>
    <cellStyle name="20% - Accent4 2 2 7" xfId="616" xr:uid="{00000000-0005-0000-0000-000080010000}"/>
    <cellStyle name="20% - Accent4 2 2 7 2" xfId="617" xr:uid="{00000000-0005-0000-0000-000081010000}"/>
    <cellStyle name="20% - Accent4 2 2 7 2 2" xfId="618" xr:uid="{00000000-0005-0000-0000-000082010000}"/>
    <cellStyle name="20% - Accent4 2 2 7 2 2 2" xfId="30437" xr:uid="{00000000-0005-0000-0000-000083010000}"/>
    <cellStyle name="20% - Accent4 2 2 7 2 3" xfId="30436" xr:uid="{00000000-0005-0000-0000-000084010000}"/>
    <cellStyle name="20% - Accent4 2 2 7 3" xfId="619" xr:uid="{00000000-0005-0000-0000-000085010000}"/>
    <cellStyle name="20% - Accent4 2 2 7 3 2" xfId="30438" xr:uid="{00000000-0005-0000-0000-000086010000}"/>
    <cellStyle name="20% - Accent4 2 2 7 4" xfId="30435" xr:uid="{00000000-0005-0000-0000-000087010000}"/>
    <cellStyle name="20% - Accent4 2 2 8" xfId="620" xr:uid="{00000000-0005-0000-0000-000088010000}"/>
    <cellStyle name="20% - Accent4 2 2 8 2" xfId="621" xr:uid="{00000000-0005-0000-0000-000089010000}"/>
    <cellStyle name="20% - Accent4 2 2 8 2 2" xfId="622" xr:uid="{00000000-0005-0000-0000-00008A010000}"/>
    <cellStyle name="20% - Accent4 2 2 8 2 2 2" xfId="30441" xr:uid="{00000000-0005-0000-0000-00008B010000}"/>
    <cellStyle name="20% - Accent4 2 2 8 2 3" xfId="30440" xr:uid="{00000000-0005-0000-0000-00008C010000}"/>
    <cellStyle name="20% - Accent4 2 2 8 3" xfId="623" xr:uid="{00000000-0005-0000-0000-00008D010000}"/>
    <cellStyle name="20% - Accent4 2 2 8 3 2" xfId="30442" xr:uid="{00000000-0005-0000-0000-00008E010000}"/>
    <cellStyle name="20% - Accent4 2 2 8 4" xfId="30439" xr:uid="{00000000-0005-0000-0000-00008F010000}"/>
    <cellStyle name="20% - Accent4 2 2 9" xfId="624" xr:uid="{00000000-0005-0000-0000-000090010000}"/>
    <cellStyle name="20% - Accent4 2 2 9 2" xfId="625" xr:uid="{00000000-0005-0000-0000-000091010000}"/>
    <cellStyle name="20% - Accent4 2 2 9 2 2" xfId="30444" xr:uid="{00000000-0005-0000-0000-000092010000}"/>
    <cellStyle name="20% - Accent4 2 2 9 3" xfId="30443" xr:uid="{00000000-0005-0000-0000-000093010000}"/>
    <cellStyle name="20% - Accent4 3" xfId="626" xr:uid="{00000000-0005-0000-0000-000094010000}"/>
    <cellStyle name="20% - Accent4 3 2" xfId="627" xr:uid="{00000000-0005-0000-0000-000095010000}"/>
    <cellStyle name="20% - Accent4 4" xfId="628" xr:uid="{00000000-0005-0000-0000-000096010000}"/>
    <cellStyle name="20% - Accent4 4 2" xfId="629" xr:uid="{00000000-0005-0000-0000-000097010000}"/>
    <cellStyle name="20% - Accent4 4 2 2" xfId="630" xr:uid="{00000000-0005-0000-0000-000098010000}"/>
    <cellStyle name="20% - Accent4 4 2 2 2" xfId="30447" xr:uid="{00000000-0005-0000-0000-000099010000}"/>
    <cellStyle name="20% - Accent4 4 2 3" xfId="30446" xr:uid="{00000000-0005-0000-0000-00009A010000}"/>
    <cellStyle name="20% - Accent4 4 3" xfId="631" xr:uid="{00000000-0005-0000-0000-00009B010000}"/>
    <cellStyle name="20% - Accent4 4 3 2" xfId="30448" xr:uid="{00000000-0005-0000-0000-00009C010000}"/>
    <cellStyle name="20% - Accent4 4 4" xfId="30445" xr:uid="{00000000-0005-0000-0000-00009D010000}"/>
    <cellStyle name="20% - Accent4 5" xfId="632" xr:uid="{00000000-0005-0000-0000-00009E010000}"/>
    <cellStyle name="20% - Accent4 5 2" xfId="30449" xr:uid="{00000000-0005-0000-0000-00009F010000}"/>
    <cellStyle name="20% - Accent4 6" xfId="633" xr:uid="{00000000-0005-0000-0000-0000A0010000}"/>
    <cellStyle name="20% - Accent4 6 2" xfId="30450" xr:uid="{00000000-0005-0000-0000-0000A1010000}"/>
    <cellStyle name="20% - Accent4 7" xfId="634" xr:uid="{00000000-0005-0000-0000-0000A2010000}"/>
    <cellStyle name="20% - Accent4 7 2" xfId="30451" xr:uid="{00000000-0005-0000-0000-0000A3010000}"/>
    <cellStyle name="20% - Accent5 2" xfId="635" xr:uid="{00000000-0005-0000-0000-0000A4010000}"/>
    <cellStyle name="20% - Accent5 2 2" xfId="636" xr:uid="{00000000-0005-0000-0000-0000A5010000}"/>
    <cellStyle name="20% - Accent5 2 2 10" xfId="637" xr:uid="{00000000-0005-0000-0000-0000A6010000}"/>
    <cellStyle name="20% - Accent5 2 2 10 2" xfId="30452" xr:uid="{00000000-0005-0000-0000-0000A7010000}"/>
    <cellStyle name="20% - Accent5 2 2 2" xfId="638" xr:uid="{00000000-0005-0000-0000-0000A8010000}"/>
    <cellStyle name="20% - Accent5 2 2 2 2" xfId="639" xr:uid="{00000000-0005-0000-0000-0000A9010000}"/>
    <cellStyle name="20% - Accent5 2 2 2 2 2" xfId="640" xr:uid="{00000000-0005-0000-0000-0000AA010000}"/>
    <cellStyle name="20% - Accent5 2 2 2 2 2 2" xfId="641" xr:uid="{00000000-0005-0000-0000-0000AB010000}"/>
    <cellStyle name="20% - Accent5 2 2 2 2 2 2 2" xfId="30456" xr:uid="{00000000-0005-0000-0000-0000AC010000}"/>
    <cellStyle name="20% - Accent5 2 2 2 2 2 3" xfId="30455" xr:uid="{00000000-0005-0000-0000-0000AD010000}"/>
    <cellStyle name="20% - Accent5 2 2 2 2 3" xfId="642" xr:uid="{00000000-0005-0000-0000-0000AE010000}"/>
    <cellStyle name="20% - Accent5 2 2 2 2 3 2" xfId="30457" xr:uid="{00000000-0005-0000-0000-0000AF010000}"/>
    <cellStyle name="20% - Accent5 2 2 2 2 4" xfId="30454" xr:uid="{00000000-0005-0000-0000-0000B0010000}"/>
    <cellStyle name="20% - Accent5 2 2 2 3" xfId="643" xr:uid="{00000000-0005-0000-0000-0000B1010000}"/>
    <cellStyle name="20% - Accent5 2 2 2 3 2" xfId="644" xr:uid="{00000000-0005-0000-0000-0000B2010000}"/>
    <cellStyle name="20% - Accent5 2 2 2 3 2 2" xfId="645" xr:uid="{00000000-0005-0000-0000-0000B3010000}"/>
    <cellStyle name="20% - Accent5 2 2 2 3 2 2 2" xfId="30460" xr:uid="{00000000-0005-0000-0000-0000B4010000}"/>
    <cellStyle name="20% - Accent5 2 2 2 3 2 3" xfId="30459" xr:uid="{00000000-0005-0000-0000-0000B5010000}"/>
    <cellStyle name="20% - Accent5 2 2 2 3 3" xfId="646" xr:uid="{00000000-0005-0000-0000-0000B6010000}"/>
    <cellStyle name="20% - Accent5 2 2 2 3 3 2" xfId="30461" xr:uid="{00000000-0005-0000-0000-0000B7010000}"/>
    <cellStyle name="20% - Accent5 2 2 2 3 4" xfId="30458" xr:uid="{00000000-0005-0000-0000-0000B8010000}"/>
    <cellStyle name="20% - Accent5 2 2 2 4" xfId="647" xr:uid="{00000000-0005-0000-0000-0000B9010000}"/>
    <cellStyle name="20% - Accent5 2 2 2 4 2" xfId="648" xr:uid="{00000000-0005-0000-0000-0000BA010000}"/>
    <cellStyle name="20% - Accent5 2 2 2 4 2 2" xfId="30463" xr:uid="{00000000-0005-0000-0000-0000BB010000}"/>
    <cellStyle name="20% - Accent5 2 2 2 4 3" xfId="30462" xr:uid="{00000000-0005-0000-0000-0000BC010000}"/>
    <cellStyle name="20% - Accent5 2 2 2 5" xfId="649" xr:uid="{00000000-0005-0000-0000-0000BD010000}"/>
    <cellStyle name="20% - Accent5 2 2 2 5 2" xfId="30464" xr:uid="{00000000-0005-0000-0000-0000BE010000}"/>
    <cellStyle name="20% - Accent5 2 2 2 6" xfId="30453" xr:uid="{00000000-0005-0000-0000-0000BF010000}"/>
    <cellStyle name="20% - Accent5 2 2 3" xfId="650" xr:uid="{00000000-0005-0000-0000-0000C0010000}"/>
    <cellStyle name="20% - Accent5 2 2 3 2" xfId="651" xr:uid="{00000000-0005-0000-0000-0000C1010000}"/>
    <cellStyle name="20% - Accent5 2 2 3 2 2" xfId="652" xr:uid="{00000000-0005-0000-0000-0000C2010000}"/>
    <cellStyle name="20% - Accent5 2 2 3 2 2 2" xfId="653" xr:uid="{00000000-0005-0000-0000-0000C3010000}"/>
    <cellStyle name="20% - Accent5 2 2 3 2 2 2 2" xfId="30468" xr:uid="{00000000-0005-0000-0000-0000C4010000}"/>
    <cellStyle name="20% - Accent5 2 2 3 2 2 3" xfId="30467" xr:uid="{00000000-0005-0000-0000-0000C5010000}"/>
    <cellStyle name="20% - Accent5 2 2 3 2 3" xfId="654" xr:uid="{00000000-0005-0000-0000-0000C6010000}"/>
    <cellStyle name="20% - Accent5 2 2 3 2 3 2" xfId="30469" xr:uid="{00000000-0005-0000-0000-0000C7010000}"/>
    <cellStyle name="20% - Accent5 2 2 3 2 4" xfId="30466" xr:uid="{00000000-0005-0000-0000-0000C8010000}"/>
    <cellStyle name="20% - Accent5 2 2 3 3" xfId="655" xr:uid="{00000000-0005-0000-0000-0000C9010000}"/>
    <cellStyle name="20% - Accent5 2 2 3 3 2" xfId="656" xr:uid="{00000000-0005-0000-0000-0000CA010000}"/>
    <cellStyle name="20% - Accent5 2 2 3 3 2 2" xfId="30471" xr:uid="{00000000-0005-0000-0000-0000CB010000}"/>
    <cellStyle name="20% - Accent5 2 2 3 3 3" xfId="30470" xr:uid="{00000000-0005-0000-0000-0000CC010000}"/>
    <cellStyle name="20% - Accent5 2 2 3 4" xfId="657" xr:uid="{00000000-0005-0000-0000-0000CD010000}"/>
    <cellStyle name="20% - Accent5 2 2 3 4 2" xfId="30472" xr:uid="{00000000-0005-0000-0000-0000CE010000}"/>
    <cellStyle name="20% - Accent5 2 2 3 5" xfId="30465" xr:uid="{00000000-0005-0000-0000-0000CF010000}"/>
    <cellStyle name="20% - Accent5 2 2 4" xfId="658" xr:uid="{00000000-0005-0000-0000-0000D0010000}"/>
    <cellStyle name="20% - Accent5 2 2 4 2" xfId="659" xr:uid="{00000000-0005-0000-0000-0000D1010000}"/>
    <cellStyle name="20% - Accent5 2 2 4 2 2" xfId="660" xr:uid="{00000000-0005-0000-0000-0000D2010000}"/>
    <cellStyle name="20% - Accent5 2 2 4 2 2 2" xfId="30475" xr:uid="{00000000-0005-0000-0000-0000D3010000}"/>
    <cellStyle name="20% - Accent5 2 2 4 2 3" xfId="30474" xr:uid="{00000000-0005-0000-0000-0000D4010000}"/>
    <cellStyle name="20% - Accent5 2 2 4 3" xfId="661" xr:uid="{00000000-0005-0000-0000-0000D5010000}"/>
    <cellStyle name="20% - Accent5 2 2 4 3 2" xfId="30476" xr:uid="{00000000-0005-0000-0000-0000D6010000}"/>
    <cellStyle name="20% - Accent5 2 2 4 4" xfId="30473" xr:uid="{00000000-0005-0000-0000-0000D7010000}"/>
    <cellStyle name="20% - Accent5 2 2 5" xfId="662" xr:uid="{00000000-0005-0000-0000-0000D8010000}"/>
    <cellStyle name="20% - Accent5 2 2 5 2" xfId="663" xr:uid="{00000000-0005-0000-0000-0000D9010000}"/>
    <cellStyle name="20% - Accent5 2 2 5 2 2" xfId="664" xr:uid="{00000000-0005-0000-0000-0000DA010000}"/>
    <cellStyle name="20% - Accent5 2 2 5 2 2 2" xfId="30479" xr:uid="{00000000-0005-0000-0000-0000DB010000}"/>
    <cellStyle name="20% - Accent5 2 2 5 2 3" xfId="30478" xr:uid="{00000000-0005-0000-0000-0000DC010000}"/>
    <cellStyle name="20% - Accent5 2 2 5 3" xfId="665" xr:uid="{00000000-0005-0000-0000-0000DD010000}"/>
    <cellStyle name="20% - Accent5 2 2 5 3 2" xfId="30480" xr:uid="{00000000-0005-0000-0000-0000DE010000}"/>
    <cellStyle name="20% - Accent5 2 2 5 4" xfId="30477" xr:uid="{00000000-0005-0000-0000-0000DF010000}"/>
    <cellStyle name="20% - Accent5 2 2 6" xfId="666" xr:uid="{00000000-0005-0000-0000-0000E0010000}"/>
    <cellStyle name="20% - Accent5 2 2 6 2" xfId="667" xr:uid="{00000000-0005-0000-0000-0000E1010000}"/>
    <cellStyle name="20% - Accent5 2 2 6 2 2" xfId="668" xr:uid="{00000000-0005-0000-0000-0000E2010000}"/>
    <cellStyle name="20% - Accent5 2 2 6 2 2 2" xfId="30483" xr:uid="{00000000-0005-0000-0000-0000E3010000}"/>
    <cellStyle name="20% - Accent5 2 2 6 2 3" xfId="30482" xr:uid="{00000000-0005-0000-0000-0000E4010000}"/>
    <cellStyle name="20% - Accent5 2 2 6 3" xfId="669" xr:uid="{00000000-0005-0000-0000-0000E5010000}"/>
    <cellStyle name="20% - Accent5 2 2 6 3 2" xfId="30484" xr:uid="{00000000-0005-0000-0000-0000E6010000}"/>
    <cellStyle name="20% - Accent5 2 2 6 4" xfId="30481" xr:uid="{00000000-0005-0000-0000-0000E7010000}"/>
    <cellStyle name="20% - Accent5 2 2 7" xfId="670" xr:uid="{00000000-0005-0000-0000-0000E8010000}"/>
    <cellStyle name="20% - Accent5 2 2 7 2" xfId="671" xr:uid="{00000000-0005-0000-0000-0000E9010000}"/>
    <cellStyle name="20% - Accent5 2 2 7 2 2" xfId="672" xr:uid="{00000000-0005-0000-0000-0000EA010000}"/>
    <cellStyle name="20% - Accent5 2 2 7 2 2 2" xfId="30487" xr:uid="{00000000-0005-0000-0000-0000EB010000}"/>
    <cellStyle name="20% - Accent5 2 2 7 2 3" xfId="30486" xr:uid="{00000000-0005-0000-0000-0000EC010000}"/>
    <cellStyle name="20% - Accent5 2 2 7 3" xfId="673" xr:uid="{00000000-0005-0000-0000-0000ED010000}"/>
    <cellStyle name="20% - Accent5 2 2 7 3 2" xfId="30488" xr:uid="{00000000-0005-0000-0000-0000EE010000}"/>
    <cellStyle name="20% - Accent5 2 2 7 4" xfId="30485" xr:uid="{00000000-0005-0000-0000-0000EF010000}"/>
    <cellStyle name="20% - Accent5 2 2 8" xfId="674" xr:uid="{00000000-0005-0000-0000-0000F0010000}"/>
    <cellStyle name="20% - Accent5 2 2 8 2" xfId="675" xr:uid="{00000000-0005-0000-0000-0000F1010000}"/>
    <cellStyle name="20% - Accent5 2 2 8 2 2" xfId="676" xr:uid="{00000000-0005-0000-0000-0000F2010000}"/>
    <cellStyle name="20% - Accent5 2 2 8 2 2 2" xfId="30491" xr:uid="{00000000-0005-0000-0000-0000F3010000}"/>
    <cellStyle name="20% - Accent5 2 2 8 2 3" xfId="30490" xr:uid="{00000000-0005-0000-0000-0000F4010000}"/>
    <cellStyle name="20% - Accent5 2 2 8 3" xfId="677" xr:uid="{00000000-0005-0000-0000-0000F5010000}"/>
    <cellStyle name="20% - Accent5 2 2 8 3 2" xfId="30492" xr:uid="{00000000-0005-0000-0000-0000F6010000}"/>
    <cellStyle name="20% - Accent5 2 2 8 4" xfId="30489" xr:uid="{00000000-0005-0000-0000-0000F7010000}"/>
    <cellStyle name="20% - Accent5 2 2 9" xfId="678" xr:uid="{00000000-0005-0000-0000-0000F8010000}"/>
    <cellStyle name="20% - Accent5 2 2 9 2" xfId="679" xr:uid="{00000000-0005-0000-0000-0000F9010000}"/>
    <cellStyle name="20% - Accent5 2 2 9 2 2" xfId="30494" xr:uid="{00000000-0005-0000-0000-0000FA010000}"/>
    <cellStyle name="20% - Accent5 2 2 9 3" xfId="30493" xr:uid="{00000000-0005-0000-0000-0000FB010000}"/>
    <cellStyle name="20% - Accent5 3" xfId="680" xr:uid="{00000000-0005-0000-0000-0000FC010000}"/>
    <cellStyle name="20% - Accent5 3 2" xfId="681" xr:uid="{00000000-0005-0000-0000-0000FD010000}"/>
    <cellStyle name="20% - Accent5 3 2 2" xfId="682" xr:uid="{00000000-0005-0000-0000-0000FE010000}"/>
    <cellStyle name="20% - Accent5 3 2 2 2" xfId="30495" xr:uid="{00000000-0005-0000-0000-0000FF010000}"/>
    <cellStyle name="20% - Accent5 3 3" xfId="683" xr:uid="{00000000-0005-0000-0000-000000020000}"/>
    <cellStyle name="20% - Accent5 3 3 2" xfId="30496" xr:uid="{00000000-0005-0000-0000-000001020000}"/>
    <cellStyle name="20% - Accent5 4" xfId="684" xr:uid="{00000000-0005-0000-0000-000002020000}"/>
    <cellStyle name="20% - Accent5 4 2" xfId="30497" xr:uid="{00000000-0005-0000-0000-000003020000}"/>
    <cellStyle name="20% - Accent5 5" xfId="685" xr:uid="{00000000-0005-0000-0000-000004020000}"/>
    <cellStyle name="20% - Accent5 5 2" xfId="30498" xr:uid="{00000000-0005-0000-0000-000005020000}"/>
    <cellStyle name="20% - Accent5 6" xfId="686" xr:uid="{00000000-0005-0000-0000-000006020000}"/>
    <cellStyle name="20% - Accent5 6 2" xfId="30499" xr:uid="{00000000-0005-0000-0000-000007020000}"/>
    <cellStyle name="20% - Accent6 2" xfId="687" xr:uid="{00000000-0005-0000-0000-000008020000}"/>
    <cellStyle name="20% - Accent6 2 2" xfId="688" xr:uid="{00000000-0005-0000-0000-000009020000}"/>
    <cellStyle name="20% - Accent6 2 2 10" xfId="689" xr:uid="{00000000-0005-0000-0000-00000A020000}"/>
    <cellStyle name="20% - Accent6 2 2 10 2" xfId="30500" xr:uid="{00000000-0005-0000-0000-00000B020000}"/>
    <cellStyle name="20% - Accent6 2 2 2" xfId="690" xr:uid="{00000000-0005-0000-0000-00000C020000}"/>
    <cellStyle name="20% - Accent6 2 2 2 2" xfId="691" xr:uid="{00000000-0005-0000-0000-00000D020000}"/>
    <cellStyle name="20% - Accent6 2 2 2 2 2" xfId="692" xr:uid="{00000000-0005-0000-0000-00000E020000}"/>
    <cellStyle name="20% - Accent6 2 2 2 2 2 2" xfId="693" xr:uid="{00000000-0005-0000-0000-00000F020000}"/>
    <cellStyle name="20% - Accent6 2 2 2 2 2 2 2" xfId="30504" xr:uid="{00000000-0005-0000-0000-000010020000}"/>
    <cellStyle name="20% - Accent6 2 2 2 2 2 3" xfId="30503" xr:uid="{00000000-0005-0000-0000-000011020000}"/>
    <cellStyle name="20% - Accent6 2 2 2 2 3" xfId="694" xr:uid="{00000000-0005-0000-0000-000012020000}"/>
    <cellStyle name="20% - Accent6 2 2 2 2 3 2" xfId="30505" xr:uid="{00000000-0005-0000-0000-000013020000}"/>
    <cellStyle name="20% - Accent6 2 2 2 2 4" xfId="30502" xr:uid="{00000000-0005-0000-0000-000014020000}"/>
    <cellStyle name="20% - Accent6 2 2 2 3" xfId="695" xr:uid="{00000000-0005-0000-0000-000015020000}"/>
    <cellStyle name="20% - Accent6 2 2 2 3 2" xfId="696" xr:uid="{00000000-0005-0000-0000-000016020000}"/>
    <cellStyle name="20% - Accent6 2 2 2 3 2 2" xfId="697" xr:uid="{00000000-0005-0000-0000-000017020000}"/>
    <cellStyle name="20% - Accent6 2 2 2 3 2 2 2" xfId="30508" xr:uid="{00000000-0005-0000-0000-000018020000}"/>
    <cellStyle name="20% - Accent6 2 2 2 3 2 3" xfId="30507" xr:uid="{00000000-0005-0000-0000-000019020000}"/>
    <cellStyle name="20% - Accent6 2 2 2 3 3" xfId="698" xr:uid="{00000000-0005-0000-0000-00001A020000}"/>
    <cellStyle name="20% - Accent6 2 2 2 3 3 2" xfId="30509" xr:uid="{00000000-0005-0000-0000-00001B020000}"/>
    <cellStyle name="20% - Accent6 2 2 2 3 4" xfId="30506" xr:uid="{00000000-0005-0000-0000-00001C020000}"/>
    <cellStyle name="20% - Accent6 2 2 2 4" xfId="699" xr:uid="{00000000-0005-0000-0000-00001D020000}"/>
    <cellStyle name="20% - Accent6 2 2 2 4 2" xfId="700" xr:uid="{00000000-0005-0000-0000-00001E020000}"/>
    <cellStyle name="20% - Accent6 2 2 2 4 2 2" xfId="30511" xr:uid="{00000000-0005-0000-0000-00001F020000}"/>
    <cellStyle name="20% - Accent6 2 2 2 4 3" xfId="30510" xr:uid="{00000000-0005-0000-0000-000020020000}"/>
    <cellStyle name="20% - Accent6 2 2 2 5" xfId="701" xr:uid="{00000000-0005-0000-0000-000021020000}"/>
    <cellStyle name="20% - Accent6 2 2 2 5 2" xfId="30512" xr:uid="{00000000-0005-0000-0000-000022020000}"/>
    <cellStyle name="20% - Accent6 2 2 2 6" xfId="30501" xr:uid="{00000000-0005-0000-0000-000023020000}"/>
    <cellStyle name="20% - Accent6 2 2 3" xfId="702" xr:uid="{00000000-0005-0000-0000-000024020000}"/>
    <cellStyle name="20% - Accent6 2 2 3 2" xfId="703" xr:uid="{00000000-0005-0000-0000-000025020000}"/>
    <cellStyle name="20% - Accent6 2 2 3 2 2" xfId="704" xr:uid="{00000000-0005-0000-0000-000026020000}"/>
    <cellStyle name="20% - Accent6 2 2 3 2 2 2" xfId="705" xr:uid="{00000000-0005-0000-0000-000027020000}"/>
    <cellStyle name="20% - Accent6 2 2 3 2 2 2 2" xfId="30516" xr:uid="{00000000-0005-0000-0000-000028020000}"/>
    <cellStyle name="20% - Accent6 2 2 3 2 2 3" xfId="30515" xr:uid="{00000000-0005-0000-0000-000029020000}"/>
    <cellStyle name="20% - Accent6 2 2 3 2 3" xfId="706" xr:uid="{00000000-0005-0000-0000-00002A020000}"/>
    <cellStyle name="20% - Accent6 2 2 3 2 3 2" xfId="30517" xr:uid="{00000000-0005-0000-0000-00002B020000}"/>
    <cellStyle name="20% - Accent6 2 2 3 2 4" xfId="30514" xr:uid="{00000000-0005-0000-0000-00002C020000}"/>
    <cellStyle name="20% - Accent6 2 2 3 3" xfId="707" xr:uid="{00000000-0005-0000-0000-00002D020000}"/>
    <cellStyle name="20% - Accent6 2 2 3 3 2" xfId="708" xr:uid="{00000000-0005-0000-0000-00002E020000}"/>
    <cellStyle name="20% - Accent6 2 2 3 3 2 2" xfId="30519" xr:uid="{00000000-0005-0000-0000-00002F020000}"/>
    <cellStyle name="20% - Accent6 2 2 3 3 3" xfId="30518" xr:uid="{00000000-0005-0000-0000-000030020000}"/>
    <cellStyle name="20% - Accent6 2 2 3 4" xfId="709" xr:uid="{00000000-0005-0000-0000-000031020000}"/>
    <cellStyle name="20% - Accent6 2 2 3 4 2" xfId="30520" xr:uid="{00000000-0005-0000-0000-000032020000}"/>
    <cellStyle name="20% - Accent6 2 2 3 5" xfId="30513" xr:uid="{00000000-0005-0000-0000-000033020000}"/>
    <cellStyle name="20% - Accent6 2 2 4" xfId="710" xr:uid="{00000000-0005-0000-0000-000034020000}"/>
    <cellStyle name="20% - Accent6 2 2 4 2" xfId="711" xr:uid="{00000000-0005-0000-0000-000035020000}"/>
    <cellStyle name="20% - Accent6 2 2 4 2 2" xfId="712" xr:uid="{00000000-0005-0000-0000-000036020000}"/>
    <cellStyle name="20% - Accent6 2 2 4 2 2 2" xfId="30523" xr:uid="{00000000-0005-0000-0000-000037020000}"/>
    <cellStyle name="20% - Accent6 2 2 4 2 3" xfId="30522" xr:uid="{00000000-0005-0000-0000-000038020000}"/>
    <cellStyle name="20% - Accent6 2 2 4 3" xfId="713" xr:uid="{00000000-0005-0000-0000-000039020000}"/>
    <cellStyle name="20% - Accent6 2 2 4 3 2" xfId="30524" xr:uid="{00000000-0005-0000-0000-00003A020000}"/>
    <cellStyle name="20% - Accent6 2 2 4 4" xfId="30521" xr:uid="{00000000-0005-0000-0000-00003B020000}"/>
    <cellStyle name="20% - Accent6 2 2 5" xfId="714" xr:uid="{00000000-0005-0000-0000-00003C020000}"/>
    <cellStyle name="20% - Accent6 2 2 5 2" xfId="715" xr:uid="{00000000-0005-0000-0000-00003D020000}"/>
    <cellStyle name="20% - Accent6 2 2 5 2 2" xfId="716" xr:uid="{00000000-0005-0000-0000-00003E020000}"/>
    <cellStyle name="20% - Accent6 2 2 5 2 2 2" xfId="30527" xr:uid="{00000000-0005-0000-0000-00003F020000}"/>
    <cellStyle name="20% - Accent6 2 2 5 2 3" xfId="30526" xr:uid="{00000000-0005-0000-0000-000040020000}"/>
    <cellStyle name="20% - Accent6 2 2 5 3" xfId="717" xr:uid="{00000000-0005-0000-0000-000041020000}"/>
    <cellStyle name="20% - Accent6 2 2 5 3 2" xfId="30528" xr:uid="{00000000-0005-0000-0000-000042020000}"/>
    <cellStyle name="20% - Accent6 2 2 5 4" xfId="30525" xr:uid="{00000000-0005-0000-0000-000043020000}"/>
    <cellStyle name="20% - Accent6 2 2 6" xfId="718" xr:uid="{00000000-0005-0000-0000-000044020000}"/>
    <cellStyle name="20% - Accent6 2 2 6 2" xfId="719" xr:uid="{00000000-0005-0000-0000-000045020000}"/>
    <cellStyle name="20% - Accent6 2 2 6 2 2" xfId="720" xr:uid="{00000000-0005-0000-0000-000046020000}"/>
    <cellStyle name="20% - Accent6 2 2 6 2 2 2" xfId="30531" xr:uid="{00000000-0005-0000-0000-000047020000}"/>
    <cellStyle name="20% - Accent6 2 2 6 2 3" xfId="30530" xr:uid="{00000000-0005-0000-0000-000048020000}"/>
    <cellStyle name="20% - Accent6 2 2 6 3" xfId="721" xr:uid="{00000000-0005-0000-0000-000049020000}"/>
    <cellStyle name="20% - Accent6 2 2 6 3 2" xfId="30532" xr:uid="{00000000-0005-0000-0000-00004A020000}"/>
    <cellStyle name="20% - Accent6 2 2 6 4" xfId="30529" xr:uid="{00000000-0005-0000-0000-00004B020000}"/>
    <cellStyle name="20% - Accent6 2 2 7" xfId="722" xr:uid="{00000000-0005-0000-0000-00004C020000}"/>
    <cellStyle name="20% - Accent6 2 2 7 2" xfId="723" xr:uid="{00000000-0005-0000-0000-00004D020000}"/>
    <cellStyle name="20% - Accent6 2 2 7 2 2" xfId="724" xr:uid="{00000000-0005-0000-0000-00004E020000}"/>
    <cellStyle name="20% - Accent6 2 2 7 2 2 2" xfId="30535" xr:uid="{00000000-0005-0000-0000-00004F020000}"/>
    <cellStyle name="20% - Accent6 2 2 7 2 3" xfId="30534" xr:uid="{00000000-0005-0000-0000-000050020000}"/>
    <cellStyle name="20% - Accent6 2 2 7 3" xfId="725" xr:uid="{00000000-0005-0000-0000-000051020000}"/>
    <cellStyle name="20% - Accent6 2 2 7 3 2" xfId="30536" xr:uid="{00000000-0005-0000-0000-000052020000}"/>
    <cellStyle name="20% - Accent6 2 2 7 4" xfId="30533" xr:uid="{00000000-0005-0000-0000-000053020000}"/>
    <cellStyle name="20% - Accent6 2 2 8" xfId="726" xr:uid="{00000000-0005-0000-0000-000054020000}"/>
    <cellStyle name="20% - Accent6 2 2 8 2" xfId="727" xr:uid="{00000000-0005-0000-0000-000055020000}"/>
    <cellStyle name="20% - Accent6 2 2 8 2 2" xfId="728" xr:uid="{00000000-0005-0000-0000-000056020000}"/>
    <cellStyle name="20% - Accent6 2 2 8 2 2 2" xfId="30539" xr:uid="{00000000-0005-0000-0000-000057020000}"/>
    <cellStyle name="20% - Accent6 2 2 8 2 3" xfId="30538" xr:uid="{00000000-0005-0000-0000-000058020000}"/>
    <cellStyle name="20% - Accent6 2 2 8 3" xfId="729" xr:uid="{00000000-0005-0000-0000-000059020000}"/>
    <cellStyle name="20% - Accent6 2 2 8 3 2" xfId="30540" xr:uid="{00000000-0005-0000-0000-00005A020000}"/>
    <cellStyle name="20% - Accent6 2 2 8 4" xfId="30537" xr:uid="{00000000-0005-0000-0000-00005B020000}"/>
    <cellStyle name="20% - Accent6 2 2 9" xfId="730" xr:uid="{00000000-0005-0000-0000-00005C020000}"/>
    <cellStyle name="20% - Accent6 2 2 9 2" xfId="731" xr:uid="{00000000-0005-0000-0000-00005D020000}"/>
    <cellStyle name="20% - Accent6 2 2 9 2 2" xfId="30542" xr:uid="{00000000-0005-0000-0000-00005E020000}"/>
    <cellStyle name="20% - Accent6 2 2 9 3" xfId="30541" xr:uid="{00000000-0005-0000-0000-00005F020000}"/>
    <cellStyle name="20% - Accent6 3" xfId="732" xr:uid="{00000000-0005-0000-0000-000060020000}"/>
    <cellStyle name="20% - Accent6 3 2" xfId="733" xr:uid="{00000000-0005-0000-0000-000061020000}"/>
    <cellStyle name="20% - Accent6 4" xfId="734" xr:uid="{00000000-0005-0000-0000-000062020000}"/>
    <cellStyle name="20% - Accent6 4 2" xfId="735" xr:uid="{00000000-0005-0000-0000-000063020000}"/>
    <cellStyle name="20% - Accent6 4 2 2" xfId="736" xr:uid="{00000000-0005-0000-0000-000064020000}"/>
    <cellStyle name="20% - Accent6 4 2 2 2" xfId="30545" xr:uid="{00000000-0005-0000-0000-000065020000}"/>
    <cellStyle name="20% - Accent6 4 2 3" xfId="30544" xr:uid="{00000000-0005-0000-0000-000066020000}"/>
    <cellStyle name="20% - Accent6 4 3" xfId="737" xr:uid="{00000000-0005-0000-0000-000067020000}"/>
    <cellStyle name="20% - Accent6 4 3 2" xfId="30546" xr:uid="{00000000-0005-0000-0000-000068020000}"/>
    <cellStyle name="20% - Accent6 4 4" xfId="30543" xr:uid="{00000000-0005-0000-0000-000069020000}"/>
    <cellStyle name="20% - Accent6 5" xfId="738" xr:uid="{00000000-0005-0000-0000-00006A020000}"/>
    <cellStyle name="20% - Accent6 5 2" xfId="30547" xr:uid="{00000000-0005-0000-0000-00006B020000}"/>
    <cellStyle name="20% - Accent6 6" xfId="739" xr:uid="{00000000-0005-0000-0000-00006C020000}"/>
    <cellStyle name="20% - Accent6 6 2" xfId="30548" xr:uid="{00000000-0005-0000-0000-00006D020000}"/>
    <cellStyle name="20% - Accent6 7" xfId="740" xr:uid="{00000000-0005-0000-0000-00006E020000}"/>
    <cellStyle name="20% - Accent6 7 2" xfId="30549" xr:uid="{00000000-0005-0000-0000-00006F020000}"/>
    <cellStyle name="20% - Énfasis1" xfId="741" xr:uid="{00000000-0005-0000-0000-000070020000}"/>
    <cellStyle name="20% - Énfasis1 2" xfId="742" xr:uid="{00000000-0005-0000-0000-000071020000}"/>
    <cellStyle name="20% - Énfasis2" xfId="743" xr:uid="{00000000-0005-0000-0000-000072020000}"/>
    <cellStyle name="20% - Énfasis2 2" xfId="744" xr:uid="{00000000-0005-0000-0000-000073020000}"/>
    <cellStyle name="20% - Énfasis3" xfId="745" xr:uid="{00000000-0005-0000-0000-000074020000}"/>
    <cellStyle name="20% - Énfasis3 2" xfId="746" xr:uid="{00000000-0005-0000-0000-000075020000}"/>
    <cellStyle name="20% - Énfasis4" xfId="747" xr:uid="{00000000-0005-0000-0000-000076020000}"/>
    <cellStyle name="20% - Énfasis4 2" xfId="748" xr:uid="{00000000-0005-0000-0000-000077020000}"/>
    <cellStyle name="20% - Énfasis5" xfId="749" xr:uid="{00000000-0005-0000-0000-000078020000}"/>
    <cellStyle name="20% - Énfasis5 2" xfId="750" xr:uid="{00000000-0005-0000-0000-000079020000}"/>
    <cellStyle name="20% - Énfasis6" xfId="751" xr:uid="{00000000-0005-0000-0000-00007A020000}"/>
    <cellStyle name="20% - Énfasis6 2" xfId="752" xr:uid="{00000000-0005-0000-0000-00007B020000}"/>
    <cellStyle name="40% - Accent1 2" xfId="753" xr:uid="{00000000-0005-0000-0000-00007C020000}"/>
    <cellStyle name="40% - Accent1 2 2" xfId="754" xr:uid="{00000000-0005-0000-0000-00007D020000}"/>
    <cellStyle name="40% - Accent1 2 2 10" xfId="755" xr:uid="{00000000-0005-0000-0000-00007E020000}"/>
    <cellStyle name="40% - Accent1 2 2 10 2" xfId="30550" xr:uid="{00000000-0005-0000-0000-00007F020000}"/>
    <cellStyle name="40% - Accent1 2 2 2" xfId="756" xr:uid="{00000000-0005-0000-0000-000080020000}"/>
    <cellStyle name="40% - Accent1 2 2 2 2" xfId="757" xr:uid="{00000000-0005-0000-0000-000081020000}"/>
    <cellStyle name="40% - Accent1 2 2 2 2 2" xfId="758" xr:uid="{00000000-0005-0000-0000-000082020000}"/>
    <cellStyle name="40% - Accent1 2 2 2 2 2 2" xfId="759" xr:uid="{00000000-0005-0000-0000-000083020000}"/>
    <cellStyle name="40% - Accent1 2 2 2 2 2 2 2" xfId="30554" xr:uid="{00000000-0005-0000-0000-000084020000}"/>
    <cellStyle name="40% - Accent1 2 2 2 2 2 3" xfId="30553" xr:uid="{00000000-0005-0000-0000-000085020000}"/>
    <cellStyle name="40% - Accent1 2 2 2 2 3" xfId="760" xr:uid="{00000000-0005-0000-0000-000086020000}"/>
    <cellStyle name="40% - Accent1 2 2 2 2 3 2" xfId="30555" xr:uid="{00000000-0005-0000-0000-000087020000}"/>
    <cellStyle name="40% - Accent1 2 2 2 2 4" xfId="30552" xr:uid="{00000000-0005-0000-0000-000088020000}"/>
    <cellStyle name="40% - Accent1 2 2 2 3" xfId="761" xr:uid="{00000000-0005-0000-0000-000089020000}"/>
    <cellStyle name="40% - Accent1 2 2 2 3 2" xfId="762" xr:uid="{00000000-0005-0000-0000-00008A020000}"/>
    <cellStyle name="40% - Accent1 2 2 2 3 2 2" xfId="763" xr:uid="{00000000-0005-0000-0000-00008B020000}"/>
    <cellStyle name="40% - Accent1 2 2 2 3 2 2 2" xfId="30558" xr:uid="{00000000-0005-0000-0000-00008C020000}"/>
    <cellStyle name="40% - Accent1 2 2 2 3 2 3" xfId="30557" xr:uid="{00000000-0005-0000-0000-00008D020000}"/>
    <cellStyle name="40% - Accent1 2 2 2 3 3" xfId="764" xr:uid="{00000000-0005-0000-0000-00008E020000}"/>
    <cellStyle name="40% - Accent1 2 2 2 3 3 2" xfId="30559" xr:uid="{00000000-0005-0000-0000-00008F020000}"/>
    <cellStyle name="40% - Accent1 2 2 2 3 4" xfId="30556" xr:uid="{00000000-0005-0000-0000-000090020000}"/>
    <cellStyle name="40% - Accent1 2 2 2 4" xfId="765" xr:uid="{00000000-0005-0000-0000-000091020000}"/>
    <cellStyle name="40% - Accent1 2 2 2 4 2" xfId="766" xr:uid="{00000000-0005-0000-0000-000092020000}"/>
    <cellStyle name="40% - Accent1 2 2 2 4 2 2" xfId="30561" xr:uid="{00000000-0005-0000-0000-000093020000}"/>
    <cellStyle name="40% - Accent1 2 2 2 4 3" xfId="30560" xr:uid="{00000000-0005-0000-0000-000094020000}"/>
    <cellStyle name="40% - Accent1 2 2 2 5" xfId="767" xr:uid="{00000000-0005-0000-0000-000095020000}"/>
    <cellStyle name="40% - Accent1 2 2 2 5 2" xfId="30562" xr:uid="{00000000-0005-0000-0000-000096020000}"/>
    <cellStyle name="40% - Accent1 2 2 2 6" xfId="30551" xr:uid="{00000000-0005-0000-0000-000097020000}"/>
    <cellStyle name="40% - Accent1 2 2 3" xfId="768" xr:uid="{00000000-0005-0000-0000-000098020000}"/>
    <cellStyle name="40% - Accent1 2 2 3 2" xfId="769" xr:uid="{00000000-0005-0000-0000-000099020000}"/>
    <cellStyle name="40% - Accent1 2 2 3 2 2" xfId="770" xr:uid="{00000000-0005-0000-0000-00009A020000}"/>
    <cellStyle name="40% - Accent1 2 2 3 2 2 2" xfId="771" xr:uid="{00000000-0005-0000-0000-00009B020000}"/>
    <cellStyle name="40% - Accent1 2 2 3 2 2 2 2" xfId="30566" xr:uid="{00000000-0005-0000-0000-00009C020000}"/>
    <cellStyle name="40% - Accent1 2 2 3 2 2 3" xfId="30565" xr:uid="{00000000-0005-0000-0000-00009D020000}"/>
    <cellStyle name="40% - Accent1 2 2 3 2 3" xfId="772" xr:uid="{00000000-0005-0000-0000-00009E020000}"/>
    <cellStyle name="40% - Accent1 2 2 3 2 3 2" xfId="30567" xr:uid="{00000000-0005-0000-0000-00009F020000}"/>
    <cellStyle name="40% - Accent1 2 2 3 2 4" xfId="30564" xr:uid="{00000000-0005-0000-0000-0000A0020000}"/>
    <cellStyle name="40% - Accent1 2 2 3 3" xfId="773" xr:uid="{00000000-0005-0000-0000-0000A1020000}"/>
    <cellStyle name="40% - Accent1 2 2 3 3 2" xfId="774" xr:uid="{00000000-0005-0000-0000-0000A2020000}"/>
    <cellStyle name="40% - Accent1 2 2 3 3 2 2" xfId="30569" xr:uid="{00000000-0005-0000-0000-0000A3020000}"/>
    <cellStyle name="40% - Accent1 2 2 3 3 3" xfId="30568" xr:uid="{00000000-0005-0000-0000-0000A4020000}"/>
    <cellStyle name="40% - Accent1 2 2 3 4" xfId="775" xr:uid="{00000000-0005-0000-0000-0000A5020000}"/>
    <cellStyle name="40% - Accent1 2 2 3 4 2" xfId="30570" xr:uid="{00000000-0005-0000-0000-0000A6020000}"/>
    <cellStyle name="40% - Accent1 2 2 3 5" xfId="30563" xr:uid="{00000000-0005-0000-0000-0000A7020000}"/>
    <cellStyle name="40% - Accent1 2 2 4" xfId="776" xr:uid="{00000000-0005-0000-0000-0000A8020000}"/>
    <cellStyle name="40% - Accent1 2 2 4 2" xfId="777" xr:uid="{00000000-0005-0000-0000-0000A9020000}"/>
    <cellStyle name="40% - Accent1 2 2 4 2 2" xfId="778" xr:uid="{00000000-0005-0000-0000-0000AA020000}"/>
    <cellStyle name="40% - Accent1 2 2 4 2 2 2" xfId="30573" xr:uid="{00000000-0005-0000-0000-0000AB020000}"/>
    <cellStyle name="40% - Accent1 2 2 4 2 3" xfId="30572" xr:uid="{00000000-0005-0000-0000-0000AC020000}"/>
    <cellStyle name="40% - Accent1 2 2 4 3" xfId="779" xr:uid="{00000000-0005-0000-0000-0000AD020000}"/>
    <cellStyle name="40% - Accent1 2 2 4 3 2" xfId="30574" xr:uid="{00000000-0005-0000-0000-0000AE020000}"/>
    <cellStyle name="40% - Accent1 2 2 4 4" xfId="30571" xr:uid="{00000000-0005-0000-0000-0000AF020000}"/>
    <cellStyle name="40% - Accent1 2 2 5" xfId="780" xr:uid="{00000000-0005-0000-0000-0000B0020000}"/>
    <cellStyle name="40% - Accent1 2 2 5 2" xfId="781" xr:uid="{00000000-0005-0000-0000-0000B1020000}"/>
    <cellStyle name="40% - Accent1 2 2 5 2 2" xfId="782" xr:uid="{00000000-0005-0000-0000-0000B2020000}"/>
    <cellStyle name="40% - Accent1 2 2 5 2 2 2" xfId="30577" xr:uid="{00000000-0005-0000-0000-0000B3020000}"/>
    <cellStyle name="40% - Accent1 2 2 5 2 3" xfId="30576" xr:uid="{00000000-0005-0000-0000-0000B4020000}"/>
    <cellStyle name="40% - Accent1 2 2 5 3" xfId="783" xr:uid="{00000000-0005-0000-0000-0000B5020000}"/>
    <cellStyle name="40% - Accent1 2 2 5 3 2" xfId="30578" xr:uid="{00000000-0005-0000-0000-0000B6020000}"/>
    <cellStyle name="40% - Accent1 2 2 5 4" xfId="30575" xr:uid="{00000000-0005-0000-0000-0000B7020000}"/>
    <cellStyle name="40% - Accent1 2 2 6" xfId="784" xr:uid="{00000000-0005-0000-0000-0000B8020000}"/>
    <cellStyle name="40% - Accent1 2 2 6 2" xfId="785" xr:uid="{00000000-0005-0000-0000-0000B9020000}"/>
    <cellStyle name="40% - Accent1 2 2 6 2 2" xfId="786" xr:uid="{00000000-0005-0000-0000-0000BA020000}"/>
    <cellStyle name="40% - Accent1 2 2 6 2 2 2" xfId="30581" xr:uid="{00000000-0005-0000-0000-0000BB020000}"/>
    <cellStyle name="40% - Accent1 2 2 6 2 3" xfId="30580" xr:uid="{00000000-0005-0000-0000-0000BC020000}"/>
    <cellStyle name="40% - Accent1 2 2 6 3" xfId="787" xr:uid="{00000000-0005-0000-0000-0000BD020000}"/>
    <cellStyle name="40% - Accent1 2 2 6 3 2" xfId="30582" xr:uid="{00000000-0005-0000-0000-0000BE020000}"/>
    <cellStyle name="40% - Accent1 2 2 6 4" xfId="30579" xr:uid="{00000000-0005-0000-0000-0000BF020000}"/>
    <cellStyle name="40% - Accent1 2 2 7" xfId="788" xr:uid="{00000000-0005-0000-0000-0000C0020000}"/>
    <cellStyle name="40% - Accent1 2 2 7 2" xfId="789" xr:uid="{00000000-0005-0000-0000-0000C1020000}"/>
    <cellStyle name="40% - Accent1 2 2 7 2 2" xfId="790" xr:uid="{00000000-0005-0000-0000-0000C2020000}"/>
    <cellStyle name="40% - Accent1 2 2 7 2 2 2" xfId="30585" xr:uid="{00000000-0005-0000-0000-0000C3020000}"/>
    <cellStyle name="40% - Accent1 2 2 7 2 3" xfId="30584" xr:uid="{00000000-0005-0000-0000-0000C4020000}"/>
    <cellStyle name="40% - Accent1 2 2 7 3" xfId="791" xr:uid="{00000000-0005-0000-0000-0000C5020000}"/>
    <cellStyle name="40% - Accent1 2 2 7 3 2" xfId="30586" xr:uid="{00000000-0005-0000-0000-0000C6020000}"/>
    <cellStyle name="40% - Accent1 2 2 7 4" xfId="30583" xr:uid="{00000000-0005-0000-0000-0000C7020000}"/>
    <cellStyle name="40% - Accent1 2 2 8" xfId="792" xr:uid="{00000000-0005-0000-0000-0000C8020000}"/>
    <cellStyle name="40% - Accent1 2 2 8 2" xfId="793" xr:uid="{00000000-0005-0000-0000-0000C9020000}"/>
    <cellStyle name="40% - Accent1 2 2 8 2 2" xfId="794" xr:uid="{00000000-0005-0000-0000-0000CA020000}"/>
    <cellStyle name="40% - Accent1 2 2 8 2 2 2" xfId="30589" xr:uid="{00000000-0005-0000-0000-0000CB020000}"/>
    <cellStyle name="40% - Accent1 2 2 8 2 3" xfId="30588" xr:uid="{00000000-0005-0000-0000-0000CC020000}"/>
    <cellStyle name="40% - Accent1 2 2 8 3" xfId="795" xr:uid="{00000000-0005-0000-0000-0000CD020000}"/>
    <cellStyle name="40% - Accent1 2 2 8 3 2" xfId="30590" xr:uid="{00000000-0005-0000-0000-0000CE020000}"/>
    <cellStyle name="40% - Accent1 2 2 8 4" xfId="30587" xr:uid="{00000000-0005-0000-0000-0000CF020000}"/>
    <cellStyle name="40% - Accent1 2 2 9" xfId="796" xr:uid="{00000000-0005-0000-0000-0000D0020000}"/>
    <cellStyle name="40% - Accent1 2 2 9 2" xfId="797" xr:uid="{00000000-0005-0000-0000-0000D1020000}"/>
    <cellStyle name="40% - Accent1 2 2 9 2 2" xfId="30592" xr:uid="{00000000-0005-0000-0000-0000D2020000}"/>
    <cellStyle name="40% - Accent1 2 2 9 3" xfId="30591" xr:uid="{00000000-0005-0000-0000-0000D3020000}"/>
    <cellStyle name="40% - Accent1 3" xfId="798" xr:uid="{00000000-0005-0000-0000-0000D4020000}"/>
    <cellStyle name="40% - Accent1 3 2" xfId="799" xr:uid="{00000000-0005-0000-0000-0000D5020000}"/>
    <cellStyle name="40% - Accent1 4" xfId="800" xr:uid="{00000000-0005-0000-0000-0000D6020000}"/>
    <cellStyle name="40% - Accent1 4 2" xfId="801" xr:uid="{00000000-0005-0000-0000-0000D7020000}"/>
    <cellStyle name="40% - Accent1 4 2 2" xfId="802" xr:uid="{00000000-0005-0000-0000-0000D8020000}"/>
    <cellStyle name="40% - Accent1 4 2 2 2" xfId="30595" xr:uid="{00000000-0005-0000-0000-0000D9020000}"/>
    <cellStyle name="40% - Accent1 4 2 3" xfId="30594" xr:uid="{00000000-0005-0000-0000-0000DA020000}"/>
    <cellStyle name="40% - Accent1 4 3" xfId="803" xr:uid="{00000000-0005-0000-0000-0000DB020000}"/>
    <cellStyle name="40% - Accent1 4 3 2" xfId="30596" xr:uid="{00000000-0005-0000-0000-0000DC020000}"/>
    <cellStyle name="40% - Accent1 4 4" xfId="30593" xr:uid="{00000000-0005-0000-0000-0000DD020000}"/>
    <cellStyle name="40% - Accent1 5" xfId="804" xr:uid="{00000000-0005-0000-0000-0000DE020000}"/>
    <cellStyle name="40% - Accent1 5 2" xfId="30597" xr:uid="{00000000-0005-0000-0000-0000DF020000}"/>
    <cellStyle name="40% - Accent1 6" xfId="805" xr:uid="{00000000-0005-0000-0000-0000E0020000}"/>
    <cellStyle name="40% - Accent1 6 2" xfId="30598" xr:uid="{00000000-0005-0000-0000-0000E1020000}"/>
    <cellStyle name="40% - Accent1 7" xfId="806" xr:uid="{00000000-0005-0000-0000-0000E2020000}"/>
    <cellStyle name="40% - Accent1 7 2" xfId="30599" xr:uid="{00000000-0005-0000-0000-0000E3020000}"/>
    <cellStyle name="40% - Accent2 2" xfId="807" xr:uid="{00000000-0005-0000-0000-0000E4020000}"/>
    <cellStyle name="40% - Accent2 2 2" xfId="808" xr:uid="{00000000-0005-0000-0000-0000E5020000}"/>
    <cellStyle name="40% - Accent2 2 2 10" xfId="809" xr:uid="{00000000-0005-0000-0000-0000E6020000}"/>
    <cellStyle name="40% - Accent2 2 2 10 2" xfId="30600" xr:uid="{00000000-0005-0000-0000-0000E7020000}"/>
    <cellStyle name="40% - Accent2 2 2 2" xfId="810" xr:uid="{00000000-0005-0000-0000-0000E8020000}"/>
    <cellStyle name="40% - Accent2 2 2 2 2" xfId="811" xr:uid="{00000000-0005-0000-0000-0000E9020000}"/>
    <cellStyle name="40% - Accent2 2 2 2 2 2" xfId="812" xr:uid="{00000000-0005-0000-0000-0000EA020000}"/>
    <cellStyle name="40% - Accent2 2 2 2 2 2 2" xfId="813" xr:uid="{00000000-0005-0000-0000-0000EB020000}"/>
    <cellStyle name="40% - Accent2 2 2 2 2 2 2 2" xfId="30604" xr:uid="{00000000-0005-0000-0000-0000EC020000}"/>
    <cellStyle name="40% - Accent2 2 2 2 2 2 3" xfId="30603" xr:uid="{00000000-0005-0000-0000-0000ED020000}"/>
    <cellStyle name="40% - Accent2 2 2 2 2 3" xfId="814" xr:uid="{00000000-0005-0000-0000-0000EE020000}"/>
    <cellStyle name="40% - Accent2 2 2 2 2 3 2" xfId="30605" xr:uid="{00000000-0005-0000-0000-0000EF020000}"/>
    <cellStyle name="40% - Accent2 2 2 2 2 4" xfId="30602" xr:uid="{00000000-0005-0000-0000-0000F0020000}"/>
    <cellStyle name="40% - Accent2 2 2 2 3" xfId="815" xr:uid="{00000000-0005-0000-0000-0000F1020000}"/>
    <cellStyle name="40% - Accent2 2 2 2 3 2" xfId="816" xr:uid="{00000000-0005-0000-0000-0000F2020000}"/>
    <cellStyle name="40% - Accent2 2 2 2 3 2 2" xfId="817" xr:uid="{00000000-0005-0000-0000-0000F3020000}"/>
    <cellStyle name="40% - Accent2 2 2 2 3 2 2 2" xfId="30608" xr:uid="{00000000-0005-0000-0000-0000F4020000}"/>
    <cellStyle name="40% - Accent2 2 2 2 3 2 3" xfId="30607" xr:uid="{00000000-0005-0000-0000-0000F5020000}"/>
    <cellStyle name="40% - Accent2 2 2 2 3 3" xfId="818" xr:uid="{00000000-0005-0000-0000-0000F6020000}"/>
    <cellStyle name="40% - Accent2 2 2 2 3 3 2" xfId="30609" xr:uid="{00000000-0005-0000-0000-0000F7020000}"/>
    <cellStyle name="40% - Accent2 2 2 2 3 4" xfId="30606" xr:uid="{00000000-0005-0000-0000-0000F8020000}"/>
    <cellStyle name="40% - Accent2 2 2 2 4" xfId="819" xr:uid="{00000000-0005-0000-0000-0000F9020000}"/>
    <cellStyle name="40% - Accent2 2 2 2 4 2" xfId="820" xr:uid="{00000000-0005-0000-0000-0000FA020000}"/>
    <cellStyle name="40% - Accent2 2 2 2 4 2 2" xfId="30611" xr:uid="{00000000-0005-0000-0000-0000FB020000}"/>
    <cellStyle name="40% - Accent2 2 2 2 4 3" xfId="30610" xr:uid="{00000000-0005-0000-0000-0000FC020000}"/>
    <cellStyle name="40% - Accent2 2 2 2 5" xfId="821" xr:uid="{00000000-0005-0000-0000-0000FD020000}"/>
    <cellStyle name="40% - Accent2 2 2 2 5 2" xfId="30612" xr:uid="{00000000-0005-0000-0000-0000FE020000}"/>
    <cellStyle name="40% - Accent2 2 2 2 6" xfId="30601" xr:uid="{00000000-0005-0000-0000-0000FF020000}"/>
    <cellStyle name="40% - Accent2 2 2 3" xfId="822" xr:uid="{00000000-0005-0000-0000-000000030000}"/>
    <cellStyle name="40% - Accent2 2 2 3 2" xfId="823" xr:uid="{00000000-0005-0000-0000-000001030000}"/>
    <cellStyle name="40% - Accent2 2 2 3 2 2" xfId="824" xr:uid="{00000000-0005-0000-0000-000002030000}"/>
    <cellStyle name="40% - Accent2 2 2 3 2 2 2" xfId="825" xr:uid="{00000000-0005-0000-0000-000003030000}"/>
    <cellStyle name="40% - Accent2 2 2 3 2 2 2 2" xfId="30616" xr:uid="{00000000-0005-0000-0000-000004030000}"/>
    <cellStyle name="40% - Accent2 2 2 3 2 2 3" xfId="30615" xr:uid="{00000000-0005-0000-0000-000005030000}"/>
    <cellStyle name="40% - Accent2 2 2 3 2 3" xfId="826" xr:uid="{00000000-0005-0000-0000-000006030000}"/>
    <cellStyle name="40% - Accent2 2 2 3 2 3 2" xfId="30617" xr:uid="{00000000-0005-0000-0000-000007030000}"/>
    <cellStyle name="40% - Accent2 2 2 3 2 4" xfId="30614" xr:uid="{00000000-0005-0000-0000-000008030000}"/>
    <cellStyle name="40% - Accent2 2 2 3 3" xfId="827" xr:uid="{00000000-0005-0000-0000-000009030000}"/>
    <cellStyle name="40% - Accent2 2 2 3 3 2" xfId="828" xr:uid="{00000000-0005-0000-0000-00000A030000}"/>
    <cellStyle name="40% - Accent2 2 2 3 3 2 2" xfId="30619" xr:uid="{00000000-0005-0000-0000-00000B030000}"/>
    <cellStyle name="40% - Accent2 2 2 3 3 3" xfId="30618" xr:uid="{00000000-0005-0000-0000-00000C030000}"/>
    <cellStyle name="40% - Accent2 2 2 3 4" xfId="829" xr:uid="{00000000-0005-0000-0000-00000D030000}"/>
    <cellStyle name="40% - Accent2 2 2 3 4 2" xfId="30620" xr:uid="{00000000-0005-0000-0000-00000E030000}"/>
    <cellStyle name="40% - Accent2 2 2 3 5" xfId="30613" xr:uid="{00000000-0005-0000-0000-00000F030000}"/>
    <cellStyle name="40% - Accent2 2 2 4" xfId="830" xr:uid="{00000000-0005-0000-0000-000010030000}"/>
    <cellStyle name="40% - Accent2 2 2 4 2" xfId="831" xr:uid="{00000000-0005-0000-0000-000011030000}"/>
    <cellStyle name="40% - Accent2 2 2 4 2 2" xfId="832" xr:uid="{00000000-0005-0000-0000-000012030000}"/>
    <cellStyle name="40% - Accent2 2 2 4 2 2 2" xfId="30623" xr:uid="{00000000-0005-0000-0000-000013030000}"/>
    <cellStyle name="40% - Accent2 2 2 4 2 3" xfId="30622" xr:uid="{00000000-0005-0000-0000-000014030000}"/>
    <cellStyle name="40% - Accent2 2 2 4 3" xfId="833" xr:uid="{00000000-0005-0000-0000-000015030000}"/>
    <cellStyle name="40% - Accent2 2 2 4 3 2" xfId="30624" xr:uid="{00000000-0005-0000-0000-000016030000}"/>
    <cellStyle name="40% - Accent2 2 2 4 4" xfId="30621" xr:uid="{00000000-0005-0000-0000-000017030000}"/>
    <cellStyle name="40% - Accent2 2 2 5" xfId="834" xr:uid="{00000000-0005-0000-0000-000018030000}"/>
    <cellStyle name="40% - Accent2 2 2 5 2" xfId="835" xr:uid="{00000000-0005-0000-0000-000019030000}"/>
    <cellStyle name="40% - Accent2 2 2 5 2 2" xfId="836" xr:uid="{00000000-0005-0000-0000-00001A030000}"/>
    <cellStyle name="40% - Accent2 2 2 5 2 2 2" xfId="30627" xr:uid="{00000000-0005-0000-0000-00001B030000}"/>
    <cellStyle name="40% - Accent2 2 2 5 2 3" xfId="30626" xr:uid="{00000000-0005-0000-0000-00001C030000}"/>
    <cellStyle name="40% - Accent2 2 2 5 3" xfId="837" xr:uid="{00000000-0005-0000-0000-00001D030000}"/>
    <cellStyle name="40% - Accent2 2 2 5 3 2" xfId="30628" xr:uid="{00000000-0005-0000-0000-00001E030000}"/>
    <cellStyle name="40% - Accent2 2 2 5 4" xfId="30625" xr:uid="{00000000-0005-0000-0000-00001F030000}"/>
    <cellStyle name="40% - Accent2 2 2 6" xfId="838" xr:uid="{00000000-0005-0000-0000-000020030000}"/>
    <cellStyle name="40% - Accent2 2 2 6 2" xfId="839" xr:uid="{00000000-0005-0000-0000-000021030000}"/>
    <cellStyle name="40% - Accent2 2 2 6 2 2" xfId="840" xr:uid="{00000000-0005-0000-0000-000022030000}"/>
    <cellStyle name="40% - Accent2 2 2 6 2 2 2" xfId="30631" xr:uid="{00000000-0005-0000-0000-000023030000}"/>
    <cellStyle name="40% - Accent2 2 2 6 2 3" xfId="30630" xr:uid="{00000000-0005-0000-0000-000024030000}"/>
    <cellStyle name="40% - Accent2 2 2 6 3" xfId="841" xr:uid="{00000000-0005-0000-0000-000025030000}"/>
    <cellStyle name="40% - Accent2 2 2 6 3 2" xfId="30632" xr:uid="{00000000-0005-0000-0000-000026030000}"/>
    <cellStyle name="40% - Accent2 2 2 6 4" xfId="30629" xr:uid="{00000000-0005-0000-0000-000027030000}"/>
    <cellStyle name="40% - Accent2 2 2 7" xfId="842" xr:uid="{00000000-0005-0000-0000-000028030000}"/>
    <cellStyle name="40% - Accent2 2 2 7 2" xfId="843" xr:uid="{00000000-0005-0000-0000-000029030000}"/>
    <cellStyle name="40% - Accent2 2 2 7 2 2" xfId="844" xr:uid="{00000000-0005-0000-0000-00002A030000}"/>
    <cellStyle name="40% - Accent2 2 2 7 2 2 2" xfId="30635" xr:uid="{00000000-0005-0000-0000-00002B030000}"/>
    <cellStyle name="40% - Accent2 2 2 7 2 3" xfId="30634" xr:uid="{00000000-0005-0000-0000-00002C030000}"/>
    <cellStyle name="40% - Accent2 2 2 7 3" xfId="845" xr:uid="{00000000-0005-0000-0000-00002D030000}"/>
    <cellStyle name="40% - Accent2 2 2 7 3 2" xfId="30636" xr:uid="{00000000-0005-0000-0000-00002E030000}"/>
    <cellStyle name="40% - Accent2 2 2 7 4" xfId="30633" xr:uid="{00000000-0005-0000-0000-00002F030000}"/>
    <cellStyle name="40% - Accent2 2 2 8" xfId="846" xr:uid="{00000000-0005-0000-0000-000030030000}"/>
    <cellStyle name="40% - Accent2 2 2 8 2" xfId="847" xr:uid="{00000000-0005-0000-0000-000031030000}"/>
    <cellStyle name="40% - Accent2 2 2 8 2 2" xfId="848" xr:uid="{00000000-0005-0000-0000-000032030000}"/>
    <cellStyle name="40% - Accent2 2 2 8 2 2 2" xfId="30639" xr:uid="{00000000-0005-0000-0000-000033030000}"/>
    <cellStyle name="40% - Accent2 2 2 8 2 3" xfId="30638" xr:uid="{00000000-0005-0000-0000-000034030000}"/>
    <cellStyle name="40% - Accent2 2 2 8 3" xfId="849" xr:uid="{00000000-0005-0000-0000-000035030000}"/>
    <cellStyle name="40% - Accent2 2 2 8 3 2" xfId="30640" xr:uid="{00000000-0005-0000-0000-000036030000}"/>
    <cellStyle name="40% - Accent2 2 2 8 4" xfId="30637" xr:uid="{00000000-0005-0000-0000-000037030000}"/>
    <cellStyle name="40% - Accent2 2 2 9" xfId="850" xr:uid="{00000000-0005-0000-0000-000038030000}"/>
    <cellStyle name="40% - Accent2 2 2 9 2" xfId="851" xr:uid="{00000000-0005-0000-0000-000039030000}"/>
    <cellStyle name="40% - Accent2 2 2 9 2 2" xfId="30642" xr:uid="{00000000-0005-0000-0000-00003A030000}"/>
    <cellStyle name="40% - Accent2 2 2 9 3" xfId="30641" xr:uid="{00000000-0005-0000-0000-00003B030000}"/>
    <cellStyle name="40% - Accent2 3" xfId="852" xr:uid="{00000000-0005-0000-0000-00003C030000}"/>
    <cellStyle name="40% - Accent2 3 2" xfId="853" xr:uid="{00000000-0005-0000-0000-00003D030000}"/>
    <cellStyle name="40% - Accent2 3 2 2" xfId="854" xr:uid="{00000000-0005-0000-0000-00003E030000}"/>
    <cellStyle name="40% - Accent2 3 2 2 2" xfId="30643" xr:uid="{00000000-0005-0000-0000-00003F030000}"/>
    <cellStyle name="40% - Accent2 3 3" xfId="855" xr:uid="{00000000-0005-0000-0000-000040030000}"/>
    <cellStyle name="40% - Accent2 3 3 2" xfId="30644" xr:uid="{00000000-0005-0000-0000-000041030000}"/>
    <cellStyle name="40% - Accent2 4" xfId="856" xr:uid="{00000000-0005-0000-0000-000042030000}"/>
    <cellStyle name="40% - Accent2 4 2" xfId="30645" xr:uid="{00000000-0005-0000-0000-000043030000}"/>
    <cellStyle name="40% - Accent2 5" xfId="857" xr:uid="{00000000-0005-0000-0000-000044030000}"/>
    <cellStyle name="40% - Accent2 5 2" xfId="30646" xr:uid="{00000000-0005-0000-0000-000045030000}"/>
    <cellStyle name="40% - Accent2 6" xfId="858" xr:uid="{00000000-0005-0000-0000-000046030000}"/>
    <cellStyle name="40% - Accent2 6 2" xfId="30647" xr:uid="{00000000-0005-0000-0000-000047030000}"/>
    <cellStyle name="40% - Accent3 2" xfId="859" xr:uid="{00000000-0005-0000-0000-000048030000}"/>
    <cellStyle name="40% - Accent3 2 2" xfId="860" xr:uid="{00000000-0005-0000-0000-000049030000}"/>
    <cellStyle name="40% - Accent3 2 2 10" xfId="861" xr:uid="{00000000-0005-0000-0000-00004A030000}"/>
    <cellStyle name="40% - Accent3 2 2 10 2" xfId="30648" xr:uid="{00000000-0005-0000-0000-00004B030000}"/>
    <cellStyle name="40% - Accent3 2 2 2" xfId="862" xr:uid="{00000000-0005-0000-0000-00004C030000}"/>
    <cellStyle name="40% - Accent3 2 2 2 2" xfId="863" xr:uid="{00000000-0005-0000-0000-00004D030000}"/>
    <cellStyle name="40% - Accent3 2 2 2 2 2" xfId="864" xr:uid="{00000000-0005-0000-0000-00004E030000}"/>
    <cellStyle name="40% - Accent3 2 2 2 2 2 2" xfId="865" xr:uid="{00000000-0005-0000-0000-00004F030000}"/>
    <cellStyle name="40% - Accent3 2 2 2 2 2 2 2" xfId="30652" xr:uid="{00000000-0005-0000-0000-000050030000}"/>
    <cellStyle name="40% - Accent3 2 2 2 2 2 3" xfId="30651" xr:uid="{00000000-0005-0000-0000-000051030000}"/>
    <cellStyle name="40% - Accent3 2 2 2 2 3" xfId="866" xr:uid="{00000000-0005-0000-0000-000052030000}"/>
    <cellStyle name="40% - Accent3 2 2 2 2 3 2" xfId="30653" xr:uid="{00000000-0005-0000-0000-000053030000}"/>
    <cellStyle name="40% - Accent3 2 2 2 2 4" xfId="30650" xr:uid="{00000000-0005-0000-0000-000054030000}"/>
    <cellStyle name="40% - Accent3 2 2 2 3" xfId="867" xr:uid="{00000000-0005-0000-0000-000055030000}"/>
    <cellStyle name="40% - Accent3 2 2 2 3 2" xfId="868" xr:uid="{00000000-0005-0000-0000-000056030000}"/>
    <cellStyle name="40% - Accent3 2 2 2 3 2 2" xfId="869" xr:uid="{00000000-0005-0000-0000-000057030000}"/>
    <cellStyle name="40% - Accent3 2 2 2 3 2 2 2" xfId="30656" xr:uid="{00000000-0005-0000-0000-000058030000}"/>
    <cellStyle name="40% - Accent3 2 2 2 3 2 3" xfId="30655" xr:uid="{00000000-0005-0000-0000-000059030000}"/>
    <cellStyle name="40% - Accent3 2 2 2 3 3" xfId="870" xr:uid="{00000000-0005-0000-0000-00005A030000}"/>
    <cellStyle name="40% - Accent3 2 2 2 3 3 2" xfId="30657" xr:uid="{00000000-0005-0000-0000-00005B030000}"/>
    <cellStyle name="40% - Accent3 2 2 2 3 4" xfId="30654" xr:uid="{00000000-0005-0000-0000-00005C030000}"/>
    <cellStyle name="40% - Accent3 2 2 2 4" xfId="871" xr:uid="{00000000-0005-0000-0000-00005D030000}"/>
    <cellStyle name="40% - Accent3 2 2 2 4 2" xfId="872" xr:uid="{00000000-0005-0000-0000-00005E030000}"/>
    <cellStyle name="40% - Accent3 2 2 2 4 2 2" xfId="30659" xr:uid="{00000000-0005-0000-0000-00005F030000}"/>
    <cellStyle name="40% - Accent3 2 2 2 4 3" xfId="30658" xr:uid="{00000000-0005-0000-0000-000060030000}"/>
    <cellStyle name="40% - Accent3 2 2 2 5" xfId="873" xr:uid="{00000000-0005-0000-0000-000061030000}"/>
    <cellStyle name="40% - Accent3 2 2 2 5 2" xfId="30660" xr:uid="{00000000-0005-0000-0000-000062030000}"/>
    <cellStyle name="40% - Accent3 2 2 2 6" xfId="30649" xr:uid="{00000000-0005-0000-0000-000063030000}"/>
    <cellStyle name="40% - Accent3 2 2 3" xfId="874" xr:uid="{00000000-0005-0000-0000-000064030000}"/>
    <cellStyle name="40% - Accent3 2 2 3 2" xfId="875" xr:uid="{00000000-0005-0000-0000-000065030000}"/>
    <cellStyle name="40% - Accent3 2 2 3 2 2" xfId="876" xr:uid="{00000000-0005-0000-0000-000066030000}"/>
    <cellStyle name="40% - Accent3 2 2 3 2 2 2" xfId="877" xr:uid="{00000000-0005-0000-0000-000067030000}"/>
    <cellStyle name="40% - Accent3 2 2 3 2 2 2 2" xfId="30664" xr:uid="{00000000-0005-0000-0000-000068030000}"/>
    <cellStyle name="40% - Accent3 2 2 3 2 2 3" xfId="30663" xr:uid="{00000000-0005-0000-0000-000069030000}"/>
    <cellStyle name="40% - Accent3 2 2 3 2 3" xfId="878" xr:uid="{00000000-0005-0000-0000-00006A030000}"/>
    <cellStyle name="40% - Accent3 2 2 3 2 3 2" xfId="30665" xr:uid="{00000000-0005-0000-0000-00006B030000}"/>
    <cellStyle name="40% - Accent3 2 2 3 2 4" xfId="30662" xr:uid="{00000000-0005-0000-0000-00006C030000}"/>
    <cellStyle name="40% - Accent3 2 2 3 3" xfId="879" xr:uid="{00000000-0005-0000-0000-00006D030000}"/>
    <cellStyle name="40% - Accent3 2 2 3 3 2" xfId="880" xr:uid="{00000000-0005-0000-0000-00006E030000}"/>
    <cellStyle name="40% - Accent3 2 2 3 3 2 2" xfId="30667" xr:uid="{00000000-0005-0000-0000-00006F030000}"/>
    <cellStyle name="40% - Accent3 2 2 3 3 3" xfId="30666" xr:uid="{00000000-0005-0000-0000-000070030000}"/>
    <cellStyle name="40% - Accent3 2 2 3 4" xfId="881" xr:uid="{00000000-0005-0000-0000-000071030000}"/>
    <cellStyle name="40% - Accent3 2 2 3 4 2" xfId="30668" xr:uid="{00000000-0005-0000-0000-000072030000}"/>
    <cellStyle name="40% - Accent3 2 2 3 5" xfId="30661" xr:uid="{00000000-0005-0000-0000-000073030000}"/>
    <cellStyle name="40% - Accent3 2 2 4" xfId="882" xr:uid="{00000000-0005-0000-0000-000074030000}"/>
    <cellStyle name="40% - Accent3 2 2 4 2" xfId="883" xr:uid="{00000000-0005-0000-0000-000075030000}"/>
    <cellStyle name="40% - Accent3 2 2 4 2 2" xfId="884" xr:uid="{00000000-0005-0000-0000-000076030000}"/>
    <cellStyle name="40% - Accent3 2 2 4 2 2 2" xfId="30671" xr:uid="{00000000-0005-0000-0000-000077030000}"/>
    <cellStyle name="40% - Accent3 2 2 4 2 3" xfId="30670" xr:uid="{00000000-0005-0000-0000-000078030000}"/>
    <cellStyle name="40% - Accent3 2 2 4 3" xfId="885" xr:uid="{00000000-0005-0000-0000-000079030000}"/>
    <cellStyle name="40% - Accent3 2 2 4 3 2" xfId="30672" xr:uid="{00000000-0005-0000-0000-00007A030000}"/>
    <cellStyle name="40% - Accent3 2 2 4 4" xfId="30669" xr:uid="{00000000-0005-0000-0000-00007B030000}"/>
    <cellStyle name="40% - Accent3 2 2 5" xfId="886" xr:uid="{00000000-0005-0000-0000-00007C030000}"/>
    <cellStyle name="40% - Accent3 2 2 5 2" xfId="887" xr:uid="{00000000-0005-0000-0000-00007D030000}"/>
    <cellStyle name="40% - Accent3 2 2 5 2 2" xfId="888" xr:uid="{00000000-0005-0000-0000-00007E030000}"/>
    <cellStyle name="40% - Accent3 2 2 5 2 2 2" xfId="30675" xr:uid="{00000000-0005-0000-0000-00007F030000}"/>
    <cellStyle name="40% - Accent3 2 2 5 2 3" xfId="30674" xr:uid="{00000000-0005-0000-0000-000080030000}"/>
    <cellStyle name="40% - Accent3 2 2 5 3" xfId="889" xr:uid="{00000000-0005-0000-0000-000081030000}"/>
    <cellStyle name="40% - Accent3 2 2 5 3 2" xfId="30676" xr:uid="{00000000-0005-0000-0000-000082030000}"/>
    <cellStyle name="40% - Accent3 2 2 5 4" xfId="30673" xr:uid="{00000000-0005-0000-0000-000083030000}"/>
    <cellStyle name="40% - Accent3 2 2 6" xfId="890" xr:uid="{00000000-0005-0000-0000-000084030000}"/>
    <cellStyle name="40% - Accent3 2 2 6 2" xfId="891" xr:uid="{00000000-0005-0000-0000-000085030000}"/>
    <cellStyle name="40% - Accent3 2 2 6 2 2" xfId="892" xr:uid="{00000000-0005-0000-0000-000086030000}"/>
    <cellStyle name="40% - Accent3 2 2 6 2 2 2" xfId="30679" xr:uid="{00000000-0005-0000-0000-000087030000}"/>
    <cellStyle name="40% - Accent3 2 2 6 2 3" xfId="30678" xr:uid="{00000000-0005-0000-0000-000088030000}"/>
    <cellStyle name="40% - Accent3 2 2 6 3" xfId="893" xr:uid="{00000000-0005-0000-0000-000089030000}"/>
    <cellStyle name="40% - Accent3 2 2 6 3 2" xfId="30680" xr:uid="{00000000-0005-0000-0000-00008A030000}"/>
    <cellStyle name="40% - Accent3 2 2 6 4" xfId="30677" xr:uid="{00000000-0005-0000-0000-00008B030000}"/>
    <cellStyle name="40% - Accent3 2 2 7" xfId="894" xr:uid="{00000000-0005-0000-0000-00008C030000}"/>
    <cellStyle name="40% - Accent3 2 2 7 2" xfId="895" xr:uid="{00000000-0005-0000-0000-00008D030000}"/>
    <cellStyle name="40% - Accent3 2 2 7 2 2" xfId="896" xr:uid="{00000000-0005-0000-0000-00008E030000}"/>
    <cellStyle name="40% - Accent3 2 2 7 2 2 2" xfId="30683" xr:uid="{00000000-0005-0000-0000-00008F030000}"/>
    <cellStyle name="40% - Accent3 2 2 7 2 3" xfId="30682" xr:uid="{00000000-0005-0000-0000-000090030000}"/>
    <cellStyle name="40% - Accent3 2 2 7 3" xfId="897" xr:uid="{00000000-0005-0000-0000-000091030000}"/>
    <cellStyle name="40% - Accent3 2 2 7 3 2" xfId="30684" xr:uid="{00000000-0005-0000-0000-000092030000}"/>
    <cellStyle name="40% - Accent3 2 2 7 4" xfId="30681" xr:uid="{00000000-0005-0000-0000-000093030000}"/>
    <cellStyle name="40% - Accent3 2 2 8" xfId="898" xr:uid="{00000000-0005-0000-0000-000094030000}"/>
    <cellStyle name="40% - Accent3 2 2 8 2" xfId="899" xr:uid="{00000000-0005-0000-0000-000095030000}"/>
    <cellStyle name="40% - Accent3 2 2 8 2 2" xfId="900" xr:uid="{00000000-0005-0000-0000-000096030000}"/>
    <cellStyle name="40% - Accent3 2 2 8 2 2 2" xfId="30687" xr:uid="{00000000-0005-0000-0000-000097030000}"/>
    <cellStyle name="40% - Accent3 2 2 8 2 3" xfId="30686" xr:uid="{00000000-0005-0000-0000-000098030000}"/>
    <cellStyle name="40% - Accent3 2 2 8 3" xfId="901" xr:uid="{00000000-0005-0000-0000-000099030000}"/>
    <cellStyle name="40% - Accent3 2 2 8 3 2" xfId="30688" xr:uid="{00000000-0005-0000-0000-00009A030000}"/>
    <cellStyle name="40% - Accent3 2 2 8 4" xfId="30685" xr:uid="{00000000-0005-0000-0000-00009B030000}"/>
    <cellStyle name="40% - Accent3 2 2 9" xfId="902" xr:uid="{00000000-0005-0000-0000-00009C030000}"/>
    <cellStyle name="40% - Accent3 2 2 9 2" xfId="903" xr:uid="{00000000-0005-0000-0000-00009D030000}"/>
    <cellStyle name="40% - Accent3 2 2 9 2 2" xfId="30690" xr:uid="{00000000-0005-0000-0000-00009E030000}"/>
    <cellStyle name="40% - Accent3 2 2 9 3" xfId="30689" xr:uid="{00000000-0005-0000-0000-00009F030000}"/>
    <cellStyle name="40% - Accent3 3" xfId="904" xr:uid="{00000000-0005-0000-0000-0000A0030000}"/>
    <cellStyle name="40% - Accent3 3 2" xfId="905" xr:uid="{00000000-0005-0000-0000-0000A1030000}"/>
    <cellStyle name="40% - Accent3 4" xfId="906" xr:uid="{00000000-0005-0000-0000-0000A2030000}"/>
    <cellStyle name="40% - Accent3 4 2" xfId="907" xr:uid="{00000000-0005-0000-0000-0000A3030000}"/>
    <cellStyle name="40% - Accent3 4 2 2" xfId="908" xr:uid="{00000000-0005-0000-0000-0000A4030000}"/>
    <cellStyle name="40% - Accent3 4 2 2 2" xfId="30693" xr:uid="{00000000-0005-0000-0000-0000A5030000}"/>
    <cellStyle name="40% - Accent3 4 2 3" xfId="30692" xr:uid="{00000000-0005-0000-0000-0000A6030000}"/>
    <cellStyle name="40% - Accent3 4 3" xfId="909" xr:uid="{00000000-0005-0000-0000-0000A7030000}"/>
    <cellStyle name="40% - Accent3 4 3 2" xfId="30694" xr:uid="{00000000-0005-0000-0000-0000A8030000}"/>
    <cellStyle name="40% - Accent3 4 4" xfId="30691" xr:uid="{00000000-0005-0000-0000-0000A9030000}"/>
    <cellStyle name="40% - Accent3 5" xfId="910" xr:uid="{00000000-0005-0000-0000-0000AA030000}"/>
    <cellStyle name="40% - Accent3 5 2" xfId="30695" xr:uid="{00000000-0005-0000-0000-0000AB030000}"/>
    <cellStyle name="40% - Accent3 6" xfId="911" xr:uid="{00000000-0005-0000-0000-0000AC030000}"/>
    <cellStyle name="40% - Accent3 6 2" xfId="30696" xr:uid="{00000000-0005-0000-0000-0000AD030000}"/>
    <cellStyle name="40% - Accent3 7" xfId="912" xr:uid="{00000000-0005-0000-0000-0000AE030000}"/>
    <cellStyle name="40% - Accent3 7 2" xfId="30697" xr:uid="{00000000-0005-0000-0000-0000AF030000}"/>
    <cellStyle name="40% - Accent4 2" xfId="913" xr:uid="{00000000-0005-0000-0000-0000B0030000}"/>
    <cellStyle name="40% - Accent4 2 2" xfId="914" xr:uid="{00000000-0005-0000-0000-0000B1030000}"/>
    <cellStyle name="40% - Accent4 2 2 10" xfId="915" xr:uid="{00000000-0005-0000-0000-0000B2030000}"/>
    <cellStyle name="40% - Accent4 2 2 10 2" xfId="30698" xr:uid="{00000000-0005-0000-0000-0000B3030000}"/>
    <cellStyle name="40% - Accent4 2 2 2" xfId="916" xr:uid="{00000000-0005-0000-0000-0000B4030000}"/>
    <cellStyle name="40% - Accent4 2 2 2 2" xfId="917" xr:uid="{00000000-0005-0000-0000-0000B5030000}"/>
    <cellStyle name="40% - Accent4 2 2 2 2 2" xfId="918" xr:uid="{00000000-0005-0000-0000-0000B6030000}"/>
    <cellStyle name="40% - Accent4 2 2 2 2 2 2" xfId="919" xr:uid="{00000000-0005-0000-0000-0000B7030000}"/>
    <cellStyle name="40% - Accent4 2 2 2 2 2 2 2" xfId="30702" xr:uid="{00000000-0005-0000-0000-0000B8030000}"/>
    <cellStyle name="40% - Accent4 2 2 2 2 2 3" xfId="30701" xr:uid="{00000000-0005-0000-0000-0000B9030000}"/>
    <cellStyle name="40% - Accent4 2 2 2 2 3" xfId="920" xr:uid="{00000000-0005-0000-0000-0000BA030000}"/>
    <cellStyle name="40% - Accent4 2 2 2 2 3 2" xfId="30703" xr:uid="{00000000-0005-0000-0000-0000BB030000}"/>
    <cellStyle name="40% - Accent4 2 2 2 2 4" xfId="30700" xr:uid="{00000000-0005-0000-0000-0000BC030000}"/>
    <cellStyle name="40% - Accent4 2 2 2 3" xfId="921" xr:uid="{00000000-0005-0000-0000-0000BD030000}"/>
    <cellStyle name="40% - Accent4 2 2 2 3 2" xfId="922" xr:uid="{00000000-0005-0000-0000-0000BE030000}"/>
    <cellStyle name="40% - Accent4 2 2 2 3 2 2" xfId="923" xr:uid="{00000000-0005-0000-0000-0000BF030000}"/>
    <cellStyle name="40% - Accent4 2 2 2 3 2 2 2" xfId="30706" xr:uid="{00000000-0005-0000-0000-0000C0030000}"/>
    <cellStyle name="40% - Accent4 2 2 2 3 2 3" xfId="30705" xr:uid="{00000000-0005-0000-0000-0000C1030000}"/>
    <cellStyle name="40% - Accent4 2 2 2 3 3" xfId="924" xr:uid="{00000000-0005-0000-0000-0000C2030000}"/>
    <cellStyle name="40% - Accent4 2 2 2 3 3 2" xfId="30707" xr:uid="{00000000-0005-0000-0000-0000C3030000}"/>
    <cellStyle name="40% - Accent4 2 2 2 3 4" xfId="30704" xr:uid="{00000000-0005-0000-0000-0000C4030000}"/>
    <cellStyle name="40% - Accent4 2 2 2 4" xfId="925" xr:uid="{00000000-0005-0000-0000-0000C5030000}"/>
    <cellStyle name="40% - Accent4 2 2 2 4 2" xfId="926" xr:uid="{00000000-0005-0000-0000-0000C6030000}"/>
    <cellStyle name="40% - Accent4 2 2 2 4 2 2" xfId="30709" xr:uid="{00000000-0005-0000-0000-0000C7030000}"/>
    <cellStyle name="40% - Accent4 2 2 2 4 3" xfId="30708" xr:uid="{00000000-0005-0000-0000-0000C8030000}"/>
    <cellStyle name="40% - Accent4 2 2 2 5" xfId="927" xr:uid="{00000000-0005-0000-0000-0000C9030000}"/>
    <cellStyle name="40% - Accent4 2 2 2 5 2" xfId="30710" xr:uid="{00000000-0005-0000-0000-0000CA030000}"/>
    <cellStyle name="40% - Accent4 2 2 2 6" xfId="30699" xr:uid="{00000000-0005-0000-0000-0000CB030000}"/>
    <cellStyle name="40% - Accent4 2 2 3" xfId="928" xr:uid="{00000000-0005-0000-0000-0000CC030000}"/>
    <cellStyle name="40% - Accent4 2 2 3 2" xfId="929" xr:uid="{00000000-0005-0000-0000-0000CD030000}"/>
    <cellStyle name="40% - Accent4 2 2 3 2 2" xfId="930" xr:uid="{00000000-0005-0000-0000-0000CE030000}"/>
    <cellStyle name="40% - Accent4 2 2 3 2 2 2" xfId="931" xr:uid="{00000000-0005-0000-0000-0000CF030000}"/>
    <cellStyle name="40% - Accent4 2 2 3 2 2 2 2" xfId="30714" xr:uid="{00000000-0005-0000-0000-0000D0030000}"/>
    <cellStyle name="40% - Accent4 2 2 3 2 2 3" xfId="30713" xr:uid="{00000000-0005-0000-0000-0000D1030000}"/>
    <cellStyle name="40% - Accent4 2 2 3 2 3" xfId="932" xr:uid="{00000000-0005-0000-0000-0000D2030000}"/>
    <cellStyle name="40% - Accent4 2 2 3 2 3 2" xfId="30715" xr:uid="{00000000-0005-0000-0000-0000D3030000}"/>
    <cellStyle name="40% - Accent4 2 2 3 2 4" xfId="30712" xr:uid="{00000000-0005-0000-0000-0000D4030000}"/>
    <cellStyle name="40% - Accent4 2 2 3 3" xfId="933" xr:uid="{00000000-0005-0000-0000-0000D5030000}"/>
    <cellStyle name="40% - Accent4 2 2 3 3 2" xfId="934" xr:uid="{00000000-0005-0000-0000-0000D6030000}"/>
    <cellStyle name="40% - Accent4 2 2 3 3 2 2" xfId="30717" xr:uid="{00000000-0005-0000-0000-0000D7030000}"/>
    <cellStyle name="40% - Accent4 2 2 3 3 3" xfId="30716" xr:uid="{00000000-0005-0000-0000-0000D8030000}"/>
    <cellStyle name="40% - Accent4 2 2 3 4" xfId="935" xr:uid="{00000000-0005-0000-0000-0000D9030000}"/>
    <cellStyle name="40% - Accent4 2 2 3 4 2" xfId="30718" xr:uid="{00000000-0005-0000-0000-0000DA030000}"/>
    <cellStyle name="40% - Accent4 2 2 3 5" xfId="30711" xr:uid="{00000000-0005-0000-0000-0000DB030000}"/>
    <cellStyle name="40% - Accent4 2 2 4" xfId="936" xr:uid="{00000000-0005-0000-0000-0000DC030000}"/>
    <cellStyle name="40% - Accent4 2 2 4 2" xfId="937" xr:uid="{00000000-0005-0000-0000-0000DD030000}"/>
    <cellStyle name="40% - Accent4 2 2 4 2 2" xfId="938" xr:uid="{00000000-0005-0000-0000-0000DE030000}"/>
    <cellStyle name="40% - Accent4 2 2 4 2 2 2" xfId="30721" xr:uid="{00000000-0005-0000-0000-0000DF030000}"/>
    <cellStyle name="40% - Accent4 2 2 4 2 3" xfId="30720" xr:uid="{00000000-0005-0000-0000-0000E0030000}"/>
    <cellStyle name="40% - Accent4 2 2 4 3" xfId="939" xr:uid="{00000000-0005-0000-0000-0000E1030000}"/>
    <cellStyle name="40% - Accent4 2 2 4 3 2" xfId="30722" xr:uid="{00000000-0005-0000-0000-0000E2030000}"/>
    <cellStyle name="40% - Accent4 2 2 4 4" xfId="30719" xr:uid="{00000000-0005-0000-0000-0000E3030000}"/>
    <cellStyle name="40% - Accent4 2 2 5" xfId="940" xr:uid="{00000000-0005-0000-0000-0000E4030000}"/>
    <cellStyle name="40% - Accent4 2 2 5 2" xfId="941" xr:uid="{00000000-0005-0000-0000-0000E5030000}"/>
    <cellStyle name="40% - Accent4 2 2 5 2 2" xfId="942" xr:uid="{00000000-0005-0000-0000-0000E6030000}"/>
    <cellStyle name="40% - Accent4 2 2 5 2 2 2" xfId="30725" xr:uid="{00000000-0005-0000-0000-0000E7030000}"/>
    <cellStyle name="40% - Accent4 2 2 5 2 3" xfId="30724" xr:uid="{00000000-0005-0000-0000-0000E8030000}"/>
    <cellStyle name="40% - Accent4 2 2 5 3" xfId="943" xr:uid="{00000000-0005-0000-0000-0000E9030000}"/>
    <cellStyle name="40% - Accent4 2 2 5 3 2" xfId="30726" xr:uid="{00000000-0005-0000-0000-0000EA030000}"/>
    <cellStyle name="40% - Accent4 2 2 5 4" xfId="30723" xr:uid="{00000000-0005-0000-0000-0000EB030000}"/>
    <cellStyle name="40% - Accent4 2 2 6" xfId="944" xr:uid="{00000000-0005-0000-0000-0000EC030000}"/>
    <cellStyle name="40% - Accent4 2 2 6 2" xfId="945" xr:uid="{00000000-0005-0000-0000-0000ED030000}"/>
    <cellStyle name="40% - Accent4 2 2 6 2 2" xfId="946" xr:uid="{00000000-0005-0000-0000-0000EE030000}"/>
    <cellStyle name="40% - Accent4 2 2 6 2 2 2" xfId="30729" xr:uid="{00000000-0005-0000-0000-0000EF030000}"/>
    <cellStyle name="40% - Accent4 2 2 6 2 3" xfId="30728" xr:uid="{00000000-0005-0000-0000-0000F0030000}"/>
    <cellStyle name="40% - Accent4 2 2 6 3" xfId="947" xr:uid="{00000000-0005-0000-0000-0000F1030000}"/>
    <cellStyle name="40% - Accent4 2 2 6 3 2" xfId="30730" xr:uid="{00000000-0005-0000-0000-0000F2030000}"/>
    <cellStyle name="40% - Accent4 2 2 6 4" xfId="30727" xr:uid="{00000000-0005-0000-0000-0000F3030000}"/>
    <cellStyle name="40% - Accent4 2 2 7" xfId="948" xr:uid="{00000000-0005-0000-0000-0000F4030000}"/>
    <cellStyle name="40% - Accent4 2 2 7 2" xfId="949" xr:uid="{00000000-0005-0000-0000-0000F5030000}"/>
    <cellStyle name="40% - Accent4 2 2 7 2 2" xfId="950" xr:uid="{00000000-0005-0000-0000-0000F6030000}"/>
    <cellStyle name="40% - Accent4 2 2 7 2 2 2" xfId="30733" xr:uid="{00000000-0005-0000-0000-0000F7030000}"/>
    <cellStyle name="40% - Accent4 2 2 7 2 3" xfId="30732" xr:uid="{00000000-0005-0000-0000-0000F8030000}"/>
    <cellStyle name="40% - Accent4 2 2 7 3" xfId="951" xr:uid="{00000000-0005-0000-0000-0000F9030000}"/>
    <cellStyle name="40% - Accent4 2 2 7 3 2" xfId="30734" xr:uid="{00000000-0005-0000-0000-0000FA030000}"/>
    <cellStyle name="40% - Accent4 2 2 7 4" xfId="30731" xr:uid="{00000000-0005-0000-0000-0000FB030000}"/>
    <cellStyle name="40% - Accent4 2 2 8" xfId="952" xr:uid="{00000000-0005-0000-0000-0000FC030000}"/>
    <cellStyle name="40% - Accent4 2 2 8 2" xfId="953" xr:uid="{00000000-0005-0000-0000-0000FD030000}"/>
    <cellStyle name="40% - Accent4 2 2 8 2 2" xfId="954" xr:uid="{00000000-0005-0000-0000-0000FE030000}"/>
    <cellStyle name="40% - Accent4 2 2 8 2 2 2" xfId="30737" xr:uid="{00000000-0005-0000-0000-0000FF030000}"/>
    <cellStyle name="40% - Accent4 2 2 8 2 3" xfId="30736" xr:uid="{00000000-0005-0000-0000-000000040000}"/>
    <cellStyle name="40% - Accent4 2 2 8 3" xfId="955" xr:uid="{00000000-0005-0000-0000-000001040000}"/>
    <cellStyle name="40% - Accent4 2 2 8 3 2" xfId="30738" xr:uid="{00000000-0005-0000-0000-000002040000}"/>
    <cellStyle name="40% - Accent4 2 2 8 4" xfId="30735" xr:uid="{00000000-0005-0000-0000-000003040000}"/>
    <cellStyle name="40% - Accent4 2 2 9" xfId="956" xr:uid="{00000000-0005-0000-0000-000004040000}"/>
    <cellStyle name="40% - Accent4 2 2 9 2" xfId="957" xr:uid="{00000000-0005-0000-0000-000005040000}"/>
    <cellStyle name="40% - Accent4 2 2 9 2 2" xfId="30740" xr:uid="{00000000-0005-0000-0000-000006040000}"/>
    <cellStyle name="40% - Accent4 2 2 9 3" xfId="30739" xr:uid="{00000000-0005-0000-0000-000007040000}"/>
    <cellStyle name="40% - Accent4 3" xfId="958" xr:uid="{00000000-0005-0000-0000-000008040000}"/>
    <cellStyle name="40% - Accent4 3 2" xfId="959" xr:uid="{00000000-0005-0000-0000-000009040000}"/>
    <cellStyle name="40% - Accent4 4" xfId="960" xr:uid="{00000000-0005-0000-0000-00000A040000}"/>
    <cellStyle name="40% - Accent4 4 2" xfId="961" xr:uid="{00000000-0005-0000-0000-00000B040000}"/>
    <cellStyle name="40% - Accent4 4 2 2" xfId="962" xr:uid="{00000000-0005-0000-0000-00000C040000}"/>
    <cellStyle name="40% - Accent4 4 2 2 2" xfId="30743" xr:uid="{00000000-0005-0000-0000-00000D040000}"/>
    <cellStyle name="40% - Accent4 4 2 3" xfId="30742" xr:uid="{00000000-0005-0000-0000-00000E040000}"/>
    <cellStyle name="40% - Accent4 4 3" xfId="963" xr:uid="{00000000-0005-0000-0000-00000F040000}"/>
    <cellStyle name="40% - Accent4 4 3 2" xfId="30744" xr:uid="{00000000-0005-0000-0000-000010040000}"/>
    <cellStyle name="40% - Accent4 4 4" xfId="30741" xr:uid="{00000000-0005-0000-0000-000011040000}"/>
    <cellStyle name="40% - Accent4 5" xfId="964" xr:uid="{00000000-0005-0000-0000-000012040000}"/>
    <cellStyle name="40% - Accent4 5 2" xfId="30745" xr:uid="{00000000-0005-0000-0000-000013040000}"/>
    <cellStyle name="40% - Accent4 6" xfId="965" xr:uid="{00000000-0005-0000-0000-000014040000}"/>
    <cellStyle name="40% - Accent4 6 2" xfId="30746" xr:uid="{00000000-0005-0000-0000-000015040000}"/>
    <cellStyle name="40% - Accent4 7" xfId="966" xr:uid="{00000000-0005-0000-0000-000016040000}"/>
    <cellStyle name="40% - Accent4 7 2" xfId="30747" xr:uid="{00000000-0005-0000-0000-000017040000}"/>
    <cellStyle name="40% - Accent5 2" xfId="967" xr:uid="{00000000-0005-0000-0000-000018040000}"/>
    <cellStyle name="40% - Accent5 2 2" xfId="968" xr:uid="{00000000-0005-0000-0000-000019040000}"/>
    <cellStyle name="40% - Accent5 2 2 10" xfId="969" xr:uid="{00000000-0005-0000-0000-00001A040000}"/>
    <cellStyle name="40% - Accent5 2 2 10 2" xfId="30748" xr:uid="{00000000-0005-0000-0000-00001B040000}"/>
    <cellStyle name="40% - Accent5 2 2 2" xfId="970" xr:uid="{00000000-0005-0000-0000-00001C040000}"/>
    <cellStyle name="40% - Accent5 2 2 2 2" xfId="971" xr:uid="{00000000-0005-0000-0000-00001D040000}"/>
    <cellStyle name="40% - Accent5 2 2 2 2 2" xfId="972" xr:uid="{00000000-0005-0000-0000-00001E040000}"/>
    <cellStyle name="40% - Accent5 2 2 2 2 2 2" xfId="973" xr:uid="{00000000-0005-0000-0000-00001F040000}"/>
    <cellStyle name="40% - Accent5 2 2 2 2 2 2 2" xfId="30752" xr:uid="{00000000-0005-0000-0000-000020040000}"/>
    <cellStyle name="40% - Accent5 2 2 2 2 2 3" xfId="30751" xr:uid="{00000000-0005-0000-0000-000021040000}"/>
    <cellStyle name="40% - Accent5 2 2 2 2 3" xfId="974" xr:uid="{00000000-0005-0000-0000-000022040000}"/>
    <cellStyle name="40% - Accent5 2 2 2 2 3 2" xfId="30753" xr:uid="{00000000-0005-0000-0000-000023040000}"/>
    <cellStyle name="40% - Accent5 2 2 2 2 4" xfId="30750" xr:uid="{00000000-0005-0000-0000-000024040000}"/>
    <cellStyle name="40% - Accent5 2 2 2 3" xfId="975" xr:uid="{00000000-0005-0000-0000-000025040000}"/>
    <cellStyle name="40% - Accent5 2 2 2 3 2" xfId="976" xr:uid="{00000000-0005-0000-0000-000026040000}"/>
    <cellStyle name="40% - Accent5 2 2 2 3 2 2" xfId="977" xr:uid="{00000000-0005-0000-0000-000027040000}"/>
    <cellStyle name="40% - Accent5 2 2 2 3 2 2 2" xfId="30756" xr:uid="{00000000-0005-0000-0000-000028040000}"/>
    <cellStyle name="40% - Accent5 2 2 2 3 2 3" xfId="30755" xr:uid="{00000000-0005-0000-0000-000029040000}"/>
    <cellStyle name="40% - Accent5 2 2 2 3 3" xfId="978" xr:uid="{00000000-0005-0000-0000-00002A040000}"/>
    <cellStyle name="40% - Accent5 2 2 2 3 3 2" xfId="30757" xr:uid="{00000000-0005-0000-0000-00002B040000}"/>
    <cellStyle name="40% - Accent5 2 2 2 3 4" xfId="30754" xr:uid="{00000000-0005-0000-0000-00002C040000}"/>
    <cellStyle name="40% - Accent5 2 2 2 4" xfId="979" xr:uid="{00000000-0005-0000-0000-00002D040000}"/>
    <cellStyle name="40% - Accent5 2 2 2 4 2" xfId="980" xr:uid="{00000000-0005-0000-0000-00002E040000}"/>
    <cellStyle name="40% - Accent5 2 2 2 4 2 2" xfId="30759" xr:uid="{00000000-0005-0000-0000-00002F040000}"/>
    <cellStyle name="40% - Accent5 2 2 2 4 3" xfId="30758" xr:uid="{00000000-0005-0000-0000-000030040000}"/>
    <cellStyle name="40% - Accent5 2 2 2 5" xfId="981" xr:uid="{00000000-0005-0000-0000-000031040000}"/>
    <cellStyle name="40% - Accent5 2 2 2 5 2" xfId="30760" xr:uid="{00000000-0005-0000-0000-000032040000}"/>
    <cellStyle name="40% - Accent5 2 2 2 6" xfId="30749" xr:uid="{00000000-0005-0000-0000-000033040000}"/>
    <cellStyle name="40% - Accent5 2 2 3" xfId="982" xr:uid="{00000000-0005-0000-0000-000034040000}"/>
    <cellStyle name="40% - Accent5 2 2 3 2" xfId="983" xr:uid="{00000000-0005-0000-0000-000035040000}"/>
    <cellStyle name="40% - Accent5 2 2 3 2 2" xfId="984" xr:uid="{00000000-0005-0000-0000-000036040000}"/>
    <cellStyle name="40% - Accent5 2 2 3 2 2 2" xfId="985" xr:uid="{00000000-0005-0000-0000-000037040000}"/>
    <cellStyle name="40% - Accent5 2 2 3 2 2 2 2" xfId="30764" xr:uid="{00000000-0005-0000-0000-000038040000}"/>
    <cellStyle name="40% - Accent5 2 2 3 2 2 3" xfId="30763" xr:uid="{00000000-0005-0000-0000-000039040000}"/>
    <cellStyle name="40% - Accent5 2 2 3 2 3" xfId="986" xr:uid="{00000000-0005-0000-0000-00003A040000}"/>
    <cellStyle name="40% - Accent5 2 2 3 2 3 2" xfId="30765" xr:uid="{00000000-0005-0000-0000-00003B040000}"/>
    <cellStyle name="40% - Accent5 2 2 3 2 4" xfId="30762" xr:uid="{00000000-0005-0000-0000-00003C040000}"/>
    <cellStyle name="40% - Accent5 2 2 3 3" xfId="987" xr:uid="{00000000-0005-0000-0000-00003D040000}"/>
    <cellStyle name="40% - Accent5 2 2 3 3 2" xfId="988" xr:uid="{00000000-0005-0000-0000-00003E040000}"/>
    <cellStyle name="40% - Accent5 2 2 3 3 2 2" xfId="30767" xr:uid="{00000000-0005-0000-0000-00003F040000}"/>
    <cellStyle name="40% - Accent5 2 2 3 3 3" xfId="30766" xr:uid="{00000000-0005-0000-0000-000040040000}"/>
    <cellStyle name="40% - Accent5 2 2 3 4" xfId="989" xr:uid="{00000000-0005-0000-0000-000041040000}"/>
    <cellStyle name="40% - Accent5 2 2 3 4 2" xfId="30768" xr:uid="{00000000-0005-0000-0000-000042040000}"/>
    <cellStyle name="40% - Accent5 2 2 3 5" xfId="30761" xr:uid="{00000000-0005-0000-0000-000043040000}"/>
    <cellStyle name="40% - Accent5 2 2 4" xfId="990" xr:uid="{00000000-0005-0000-0000-000044040000}"/>
    <cellStyle name="40% - Accent5 2 2 4 2" xfId="991" xr:uid="{00000000-0005-0000-0000-000045040000}"/>
    <cellStyle name="40% - Accent5 2 2 4 2 2" xfId="992" xr:uid="{00000000-0005-0000-0000-000046040000}"/>
    <cellStyle name="40% - Accent5 2 2 4 2 2 2" xfId="30771" xr:uid="{00000000-0005-0000-0000-000047040000}"/>
    <cellStyle name="40% - Accent5 2 2 4 2 3" xfId="30770" xr:uid="{00000000-0005-0000-0000-000048040000}"/>
    <cellStyle name="40% - Accent5 2 2 4 3" xfId="993" xr:uid="{00000000-0005-0000-0000-000049040000}"/>
    <cellStyle name="40% - Accent5 2 2 4 3 2" xfId="30772" xr:uid="{00000000-0005-0000-0000-00004A040000}"/>
    <cellStyle name="40% - Accent5 2 2 4 4" xfId="30769" xr:uid="{00000000-0005-0000-0000-00004B040000}"/>
    <cellStyle name="40% - Accent5 2 2 5" xfId="994" xr:uid="{00000000-0005-0000-0000-00004C040000}"/>
    <cellStyle name="40% - Accent5 2 2 5 2" xfId="995" xr:uid="{00000000-0005-0000-0000-00004D040000}"/>
    <cellStyle name="40% - Accent5 2 2 5 2 2" xfId="996" xr:uid="{00000000-0005-0000-0000-00004E040000}"/>
    <cellStyle name="40% - Accent5 2 2 5 2 2 2" xfId="30775" xr:uid="{00000000-0005-0000-0000-00004F040000}"/>
    <cellStyle name="40% - Accent5 2 2 5 2 3" xfId="30774" xr:uid="{00000000-0005-0000-0000-000050040000}"/>
    <cellStyle name="40% - Accent5 2 2 5 3" xfId="997" xr:uid="{00000000-0005-0000-0000-000051040000}"/>
    <cellStyle name="40% - Accent5 2 2 5 3 2" xfId="30776" xr:uid="{00000000-0005-0000-0000-000052040000}"/>
    <cellStyle name="40% - Accent5 2 2 5 4" xfId="30773" xr:uid="{00000000-0005-0000-0000-000053040000}"/>
    <cellStyle name="40% - Accent5 2 2 6" xfId="998" xr:uid="{00000000-0005-0000-0000-000054040000}"/>
    <cellStyle name="40% - Accent5 2 2 6 2" xfId="999" xr:uid="{00000000-0005-0000-0000-000055040000}"/>
    <cellStyle name="40% - Accent5 2 2 6 2 2" xfId="1000" xr:uid="{00000000-0005-0000-0000-000056040000}"/>
    <cellStyle name="40% - Accent5 2 2 6 2 2 2" xfId="30779" xr:uid="{00000000-0005-0000-0000-000057040000}"/>
    <cellStyle name="40% - Accent5 2 2 6 2 3" xfId="30778" xr:uid="{00000000-0005-0000-0000-000058040000}"/>
    <cellStyle name="40% - Accent5 2 2 6 3" xfId="1001" xr:uid="{00000000-0005-0000-0000-000059040000}"/>
    <cellStyle name="40% - Accent5 2 2 6 3 2" xfId="30780" xr:uid="{00000000-0005-0000-0000-00005A040000}"/>
    <cellStyle name="40% - Accent5 2 2 6 4" xfId="30777" xr:uid="{00000000-0005-0000-0000-00005B040000}"/>
    <cellStyle name="40% - Accent5 2 2 7" xfId="1002" xr:uid="{00000000-0005-0000-0000-00005C040000}"/>
    <cellStyle name="40% - Accent5 2 2 7 2" xfId="1003" xr:uid="{00000000-0005-0000-0000-00005D040000}"/>
    <cellStyle name="40% - Accent5 2 2 7 2 2" xfId="1004" xr:uid="{00000000-0005-0000-0000-00005E040000}"/>
    <cellStyle name="40% - Accent5 2 2 7 2 2 2" xfId="30783" xr:uid="{00000000-0005-0000-0000-00005F040000}"/>
    <cellStyle name="40% - Accent5 2 2 7 2 3" xfId="30782" xr:uid="{00000000-0005-0000-0000-000060040000}"/>
    <cellStyle name="40% - Accent5 2 2 7 3" xfId="1005" xr:uid="{00000000-0005-0000-0000-000061040000}"/>
    <cellStyle name="40% - Accent5 2 2 7 3 2" xfId="30784" xr:uid="{00000000-0005-0000-0000-000062040000}"/>
    <cellStyle name="40% - Accent5 2 2 7 4" xfId="30781" xr:uid="{00000000-0005-0000-0000-000063040000}"/>
    <cellStyle name="40% - Accent5 2 2 8" xfId="1006" xr:uid="{00000000-0005-0000-0000-000064040000}"/>
    <cellStyle name="40% - Accent5 2 2 8 2" xfId="1007" xr:uid="{00000000-0005-0000-0000-000065040000}"/>
    <cellStyle name="40% - Accent5 2 2 8 2 2" xfId="1008" xr:uid="{00000000-0005-0000-0000-000066040000}"/>
    <cellStyle name="40% - Accent5 2 2 8 2 2 2" xfId="30787" xr:uid="{00000000-0005-0000-0000-000067040000}"/>
    <cellStyle name="40% - Accent5 2 2 8 2 3" xfId="30786" xr:uid="{00000000-0005-0000-0000-000068040000}"/>
    <cellStyle name="40% - Accent5 2 2 8 3" xfId="1009" xr:uid="{00000000-0005-0000-0000-000069040000}"/>
    <cellStyle name="40% - Accent5 2 2 8 3 2" xfId="30788" xr:uid="{00000000-0005-0000-0000-00006A040000}"/>
    <cellStyle name="40% - Accent5 2 2 8 4" xfId="30785" xr:uid="{00000000-0005-0000-0000-00006B040000}"/>
    <cellStyle name="40% - Accent5 2 2 9" xfId="1010" xr:uid="{00000000-0005-0000-0000-00006C040000}"/>
    <cellStyle name="40% - Accent5 2 2 9 2" xfId="1011" xr:uid="{00000000-0005-0000-0000-00006D040000}"/>
    <cellStyle name="40% - Accent5 2 2 9 2 2" xfId="30790" xr:uid="{00000000-0005-0000-0000-00006E040000}"/>
    <cellStyle name="40% - Accent5 2 2 9 3" xfId="30789" xr:uid="{00000000-0005-0000-0000-00006F040000}"/>
    <cellStyle name="40% - Accent5 3" xfId="1012" xr:uid="{00000000-0005-0000-0000-000070040000}"/>
    <cellStyle name="40% - Accent5 3 2" xfId="1013" xr:uid="{00000000-0005-0000-0000-000071040000}"/>
    <cellStyle name="40% - Accent5 4" xfId="1014" xr:uid="{00000000-0005-0000-0000-000072040000}"/>
    <cellStyle name="40% - Accent5 4 2" xfId="1015" xr:uid="{00000000-0005-0000-0000-000073040000}"/>
    <cellStyle name="40% - Accent5 4 2 2" xfId="1016" xr:uid="{00000000-0005-0000-0000-000074040000}"/>
    <cellStyle name="40% - Accent5 4 2 2 2" xfId="30793" xr:uid="{00000000-0005-0000-0000-000075040000}"/>
    <cellStyle name="40% - Accent5 4 2 3" xfId="30792" xr:uid="{00000000-0005-0000-0000-000076040000}"/>
    <cellStyle name="40% - Accent5 4 3" xfId="1017" xr:uid="{00000000-0005-0000-0000-000077040000}"/>
    <cellStyle name="40% - Accent5 4 3 2" xfId="30794" xr:uid="{00000000-0005-0000-0000-000078040000}"/>
    <cellStyle name="40% - Accent5 4 4" xfId="30791" xr:uid="{00000000-0005-0000-0000-000079040000}"/>
    <cellStyle name="40% - Accent5 5" xfId="1018" xr:uid="{00000000-0005-0000-0000-00007A040000}"/>
    <cellStyle name="40% - Accent5 5 2" xfId="30795" xr:uid="{00000000-0005-0000-0000-00007B040000}"/>
    <cellStyle name="40% - Accent5 6" xfId="1019" xr:uid="{00000000-0005-0000-0000-00007C040000}"/>
    <cellStyle name="40% - Accent5 6 2" xfId="30796" xr:uid="{00000000-0005-0000-0000-00007D040000}"/>
    <cellStyle name="40% - Accent5 7" xfId="1020" xr:uid="{00000000-0005-0000-0000-00007E040000}"/>
    <cellStyle name="40% - Accent5 7 2" xfId="30797" xr:uid="{00000000-0005-0000-0000-00007F040000}"/>
    <cellStyle name="40% - Accent6 2" xfId="1021" xr:uid="{00000000-0005-0000-0000-000080040000}"/>
    <cellStyle name="40% - Accent6 2 2" xfId="1022" xr:uid="{00000000-0005-0000-0000-000081040000}"/>
    <cellStyle name="40% - Accent6 2 2 10" xfId="1023" xr:uid="{00000000-0005-0000-0000-000082040000}"/>
    <cellStyle name="40% - Accent6 2 2 10 2" xfId="30798" xr:uid="{00000000-0005-0000-0000-000083040000}"/>
    <cellStyle name="40% - Accent6 2 2 2" xfId="1024" xr:uid="{00000000-0005-0000-0000-000084040000}"/>
    <cellStyle name="40% - Accent6 2 2 2 2" xfId="1025" xr:uid="{00000000-0005-0000-0000-000085040000}"/>
    <cellStyle name="40% - Accent6 2 2 2 2 2" xfId="1026" xr:uid="{00000000-0005-0000-0000-000086040000}"/>
    <cellStyle name="40% - Accent6 2 2 2 2 2 2" xfId="1027" xr:uid="{00000000-0005-0000-0000-000087040000}"/>
    <cellStyle name="40% - Accent6 2 2 2 2 2 2 2" xfId="30802" xr:uid="{00000000-0005-0000-0000-000088040000}"/>
    <cellStyle name="40% - Accent6 2 2 2 2 2 3" xfId="30801" xr:uid="{00000000-0005-0000-0000-000089040000}"/>
    <cellStyle name="40% - Accent6 2 2 2 2 3" xfId="1028" xr:uid="{00000000-0005-0000-0000-00008A040000}"/>
    <cellStyle name="40% - Accent6 2 2 2 2 3 2" xfId="30803" xr:uid="{00000000-0005-0000-0000-00008B040000}"/>
    <cellStyle name="40% - Accent6 2 2 2 2 4" xfId="30800" xr:uid="{00000000-0005-0000-0000-00008C040000}"/>
    <cellStyle name="40% - Accent6 2 2 2 3" xfId="1029" xr:uid="{00000000-0005-0000-0000-00008D040000}"/>
    <cellStyle name="40% - Accent6 2 2 2 3 2" xfId="1030" xr:uid="{00000000-0005-0000-0000-00008E040000}"/>
    <cellStyle name="40% - Accent6 2 2 2 3 2 2" xfId="1031" xr:uid="{00000000-0005-0000-0000-00008F040000}"/>
    <cellStyle name="40% - Accent6 2 2 2 3 2 2 2" xfId="30806" xr:uid="{00000000-0005-0000-0000-000090040000}"/>
    <cellStyle name="40% - Accent6 2 2 2 3 2 3" xfId="30805" xr:uid="{00000000-0005-0000-0000-000091040000}"/>
    <cellStyle name="40% - Accent6 2 2 2 3 3" xfId="1032" xr:uid="{00000000-0005-0000-0000-000092040000}"/>
    <cellStyle name="40% - Accent6 2 2 2 3 3 2" xfId="30807" xr:uid="{00000000-0005-0000-0000-000093040000}"/>
    <cellStyle name="40% - Accent6 2 2 2 3 4" xfId="30804" xr:uid="{00000000-0005-0000-0000-000094040000}"/>
    <cellStyle name="40% - Accent6 2 2 2 4" xfId="1033" xr:uid="{00000000-0005-0000-0000-000095040000}"/>
    <cellStyle name="40% - Accent6 2 2 2 4 2" xfId="1034" xr:uid="{00000000-0005-0000-0000-000096040000}"/>
    <cellStyle name="40% - Accent6 2 2 2 4 2 2" xfId="30809" xr:uid="{00000000-0005-0000-0000-000097040000}"/>
    <cellStyle name="40% - Accent6 2 2 2 4 3" xfId="30808" xr:uid="{00000000-0005-0000-0000-000098040000}"/>
    <cellStyle name="40% - Accent6 2 2 2 5" xfId="1035" xr:uid="{00000000-0005-0000-0000-000099040000}"/>
    <cellStyle name="40% - Accent6 2 2 2 5 2" xfId="30810" xr:uid="{00000000-0005-0000-0000-00009A040000}"/>
    <cellStyle name="40% - Accent6 2 2 2 6" xfId="30799" xr:uid="{00000000-0005-0000-0000-00009B040000}"/>
    <cellStyle name="40% - Accent6 2 2 3" xfId="1036" xr:uid="{00000000-0005-0000-0000-00009C040000}"/>
    <cellStyle name="40% - Accent6 2 2 3 2" xfId="1037" xr:uid="{00000000-0005-0000-0000-00009D040000}"/>
    <cellStyle name="40% - Accent6 2 2 3 2 2" xfId="1038" xr:uid="{00000000-0005-0000-0000-00009E040000}"/>
    <cellStyle name="40% - Accent6 2 2 3 2 2 2" xfId="1039" xr:uid="{00000000-0005-0000-0000-00009F040000}"/>
    <cellStyle name="40% - Accent6 2 2 3 2 2 2 2" xfId="30814" xr:uid="{00000000-0005-0000-0000-0000A0040000}"/>
    <cellStyle name="40% - Accent6 2 2 3 2 2 3" xfId="30813" xr:uid="{00000000-0005-0000-0000-0000A1040000}"/>
    <cellStyle name="40% - Accent6 2 2 3 2 3" xfId="1040" xr:uid="{00000000-0005-0000-0000-0000A2040000}"/>
    <cellStyle name="40% - Accent6 2 2 3 2 3 2" xfId="30815" xr:uid="{00000000-0005-0000-0000-0000A3040000}"/>
    <cellStyle name="40% - Accent6 2 2 3 2 4" xfId="30812" xr:uid="{00000000-0005-0000-0000-0000A4040000}"/>
    <cellStyle name="40% - Accent6 2 2 3 3" xfId="1041" xr:uid="{00000000-0005-0000-0000-0000A5040000}"/>
    <cellStyle name="40% - Accent6 2 2 3 3 2" xfId="1042" xr:uid="{00000000-0005-0000-0000-0000A6040000}"/>
    <cellStyle name="40% - Accent6 2 2 3 3 2 2" xfId="30817" xr:uid="{00000000-0005-0000-0000-0000A7040000}"/>
    <cellStyle name="40% - Accent6 2 2 3 3 3" xfId="30816" xr:uid="{00000000-0005-0000-0000-0000A8040000}"/>
    <cellStyle name="40% - Accent6 2 2 3 4" xfId="1043" xr:uid="{00000000-0005-0000-0000-0000A9040000}"/>
    <cellStyle name="40% - Accent6 2 2 3 4 2" xfId="30818" xr:uid="{00000000-0005-0000-0000-0000AA040000}"/>
    <cellStyle name="40% - Accent6 2 2 3 5" xfId="30811" xr:uid="{00000000-0005-0000-0000-0000AB040000}"/>
    <cellStyle name="40% - Accent6 2 2 4" xfId="1044" xr:uid="{00000000-0005-0000-0000-0000AC040000}"/>
    <cellStyle name="40% - Accent6 2 2 4 2" xfId="1045" xr:uid="{00000000-0005-0000-0000-0000AD040000}"/>
    <cellStyle name="40% - Accent6 2 2 4 2 2" xfId="1046" xr:uid="{00000000-0005-0000-0000-0000AE040000}"/>
    <cellStyle name="40% - Accent6 2 2 4 2 2 2" xfId="30821" xr:uid="{00000000-0005-0000-0000-0000AF040000}"/>
    <cellStyle name="40% - Accent6 2 2 4 2 3" xfId="30820" xr:uid="{00000000-0005-0000-0000-0000B0040000}"/>
    <cellStyle name="40% - Accent6 2 2 4 3" xfId="1047" xr:uid="{00000000-0005-0000-0000-0000B1040000}"/>
    <cellStyle name="40% - Accent6 2 2 4 3 2" xfId="30822" xr:uid="{00000000-0005-0000-0000-0000B2040000}"/>
    <cellStyle name="40% - Accent6 2 2 4 4" xfId="30819" xr:uid="{00000000-0005-0000-0000-0000B3040000}"/>
    <cellStyle name="40% - Accent6 2 2 5" xfId="1048" xr:uid="{00000000-0005-0000-0000-0000B4040000}"/>
    <cellStyle name="40% - Accent6 2 2 5 2" xfId="1049" xr:uid="{00000000-0005-0000-0000-0000B5040000}"/>
    <cellStyle name="40% - Accent6 2 2 5 2 2" xfId="1050" xr:uid="{00000000-0005-0000-0000-0000B6040000}"/>
    <cellStyle name="40% - Accent6 2 2 5 2 2 2" xfId="30825" xr:uid="{00000000-0005-0000-0000-0000B7040000}"/>
    <cellStyle name="40% - Accent6 2 2 5 2 3" xfId="30824" xr:uid="{00000000-0005-0000-0000-0000B8040000}"/>
    <cellStyle name="40% - Accent6 2 2 5 3" xfId="1051" xr:uid="{00000000-0005-0000-0000-0000B9040000}"/>
    <cellStyle name="40% - Accent6 2 2 5 3 2" xfId="30826" xr:uid="{00000000-0005-0000-0000-0000BA040000}"/>
    <cellStyle name="40% - Accent6 2 2 5 4" xfId="30823" xr:uid="{00000000-0005-0000-0000-0000BB040000}"/>
    <cellStyle name="40% - Accent6 2 2 6" xfId="1052" xr:uid="{00000000-0005-0000-0000-0000BC040000}"/>
    <cellStyle name="40% - Accent6 2 2 6 2" xfId="1053" xr:uid="{00000000-0005-0000-0000-0000BD040000}"/>
    <cellStyle name="40% - Accent6 2 2 6 2 2" xfId="1054" xr:uid="{00000000-0005-0000-0000-0000BE040000}"/>
    <cellStyle name="40% - Accent6 2 2 6 2 2 2" xfId="30829" xr:uid="{00000000-0005-0000-0000-0000BF040000}"/>
    <cellStyle name="40% - Accent6 2 2 6 2 3" xfId="30828" xr:uid="{00000000-0005-0000-0000-0000C0040000}"/>
    <cellStyle name="40% - Accent6 2 2 6 3" xfId="1055" xr:uid="{00000000-0005-0000-0000-0000C1040000}"/>
    <cellStyle name="40% - Accent6 2 2 6 3 2" xfId="30830" xr:uid="{00000000-0005-0000-0000-0000C2040000}"/>
    <cellStyle name="40% - Accent6 2 2 6 4" xfId="30827" xr:uid="{00000000-0005-0000-0000-0000C3040000}"/>
    <cellStyle name="40% - Accent6 2 2 7" xfId="1056" xr:uid="{00000000-0005-0000-0000-0000C4040000}"/>
    <cellStyle name="40% - Accent6 2 2 7 2" xfId="1057" xr:uid="{00000000-0005-0000-0000-0000C5040000}"/>
    <cellStyle name="40% - Accent6 2 2 7 2 2" xfId="1058" xr:uid="{00000000-0005-0000-0000-0000C6040000}"/>
    <cellStyle name="40% - Accent6 2 2 7 2 2 2" xfId="30833" xr:uid="{00000000-0005-0000-0000-0000C7040000}"/>
    <cellStyle name="40% - Accent6 2 2 7 2 3" xfId="30832" xr:uid="{00000000-0005-0000-0000-0000C8040000}"/>
    <cellStyle name="40% - Accent6 2 2 7 3" xfId="1059" xr:uid="{00000000-0005-0000-0000-0000C9040000}"/>
    <cellStyle name="40% - Accent6 2 2 7 3 2" xfId="30834" xr:uid="{00000000-0005-0000-0000-0000CA040000}"/>
    <cellStyle name="40% - Accent6 2 2 7 4" xfId="30831" xr:uid="{00000000-0005-0000-0000-0000CB040000}"/>
    <cellStyle name="40% - Accent6 2 2 8" xfId="1060" xr:uid="{00000000-0005-0000-0000-0000CC040000}"/>
    <cellStyle name="40% - Accent6 2 2 8 2" xfId="1061" xr:uid="{00000000-0005-0000-0000-0000CD040000}"/>
    <cellStyle name="40% - Accent6 2 2 8 2 2" xfId="1062" xr:uid="{00000000-0005-0000-0000-0000CE040000}"/>
    <cellStyle name="40% - Accent6 2 2 8 2 2 2" xfId="30837" xr:uid="{00000000-0005-0000-0000-0000CF040000}"/>
    <cellStyle name="40% - Accent6 2 2 8 2 3" xfId="30836" xr:uid="{00000000-0005-0000-0000-0000D0040000}"/>
    <cellStyle name="40% - Accent6 2 2 8 3" xfId="1063" xr:uid="{00000000-0005-0000-0000-0000D1040000}"/>
    <cellStyle name="40% - Accent6 2 2 8 3 2" xfId="30838" xr:uid="{00000000-0005-0000-0000-0000D2040000}"/>
    <cellStyle name="40% - Accent6 2 2 8 4" xfId="30835" xr:uid="{00000000-0005-0000-0000-0000D3040000}"/>
    <cellStyle name="40% - Accent6 2 2 9" xfId="1064" xr:uid="{00000000-0005-0000-0000-0000D4040000}"/>
    <cellStyle name="40% - Accent6 2 2 9 2" xfId="1065" xr:uid="{00000000-0005-0000-0000-0000D5040000}"/>
    <cellStyle name="40% - Accent6 2 2 9 2 2" xfId="30840" xr:uid="{00000000-0005-0000-0000-0000D6040000}"/>
    <cellStyle name="40% - Accent6 2 2 9 3" xfId="30839" xr:uid="{00000000-0005-0000-0000-0000D7040000}"/>
    <cellStyle name="40% - Accent6 3" xfId="1066" xr:uid="{00000000-0005-0000-0000-0000D8040000}"/>
    <cellStyle name="40% - Accent6 3 2" xfId="1067" xr:uid="{00000000-0005-0000-0000-0000D9040000}"/>
    <cellStyle name="40% - Accent6 4" xfId="1068" xr:uid="{00000000-0005-0000-0000-0000DA040000}"/>
    <cellStyle name="40% - Accent6 4 2" xfId="1069" xr:uid="{00000000-0005-0000-0000-0000DB040000}"/>
    <cellStyle name="40% - Accent6 4 2 2" xfId="1070" xr:uid="{00000000-0005-0000-0000-0000DC040000}"/>
    <cellStyle name="40% - Accent6 4 2 2 2" xfId="30843" xr:uid="{00000000-0005-0000-0000-0000DD040000}"/>
    <cellStyle name="40% - Accent6 4 2 3" xfId="30842" xr:uid="{00000000-0005-0000-0000-0000DE040000}"/>
    <cellStyle name="40% - Accent6 4 3" xfId="1071" xr:uid="{00000000-0005-0000-0000-0000DF040000}"/>
    <cellStyle name="40% - Accent6 4 3 2" xfId="30844" xr:uid="{00000000-0005-0000-0000-0000E0040000}"/>
    <cellStyle name="40% - Accent6 4 4" xfId="30841" xr:uid="{00000000-0005-0000-0000-0000E1040000}"/>
    <cellStyle name="40% - Accent6 5" xfId="1072" xr:uid="{00000000-0005-0000-0000-0000E2040000}"/>
    <cellStyle name="40% - Accent6 5 2" xfId="30845" xr:uid="{00000000-0005-0000-0000-0000E3040000}"/>
    <cellStyle name="40% - Accent6 6" xfId="1073" xr:uid="{00000000-0005-0000-0000-0000E4040000}"/>
    <cellStyle name="40% - Accent6 6 2" xfId="30846" xr:uid="{00000000-0005-0000-0000-0000E5040000}"/>
    <cellStyle name="40% - Accent6 7" xfId="1074" xr:uid="{00000000-0005-0000-0000-0000E6040000}"/>
    <cellStyle name="40% - Accent6 7 2" xfId="30847" xr:uid="{00000000-0005-0000-0000-0000E7040000}"/>
    <cellStyle name="40% - Énfasis1" xfId="1075" xr:uid="{00000000-0005-0000-0000-0000E8040000}"/>
    <cellStyle name="40% - Énfasis1 2" xfId="1076" xr:uid="{00000000-0005-0000-0000-0000E9040000}"/>
    <cellStyle name="40% - Énfasis2" xfId="1077" xr:uid="{00000000-0005-0000-0000-0000EA040000}"/>
    <cellStyle name="40% - Énfasis2 2" xfId="1078" xr:uid="{00000000-0005-0000-0000-0000EB040000}"/>
    <cellStyle name="40% - Énfasis3" xfId="1079" xr:uid="{00000000-0005-0000-0000-0000EC040000}"/>
    <cellStyle name="40% - Énfasis3 2" xfId="1080" xr:uid="{00000000-0005-0000-0000-0000ED040000}"/>
    <cellStyle name="40% - Énfasis4" xfId="1081" xr:uid="{00000000-0005-0000-0000-0000EE040000}"/>
    <cellStyle name="40% - Énfasis4 2" xfId="1082" xr:uid="{00000000-0005-0000-0000-0000EF040000}"/>
    <cellStyle name="40% - Énfasis5" xfId="1083" xr:uid="{00000000-0005-0000-0000-0000F0040000}"/>
    <cellStyle name="40% - Énfasis5 2" xfId="1084" xr:uid="{00000000-0005-0000-0000-0000F1040000}"/>
    <cellStyle name="40% - Énfasis6" xfId="1085" xr:uid="{00000000-0005-0000-0000-0000F2040000}"/>
    <cellStyle name="40% - Énfasis6 2" xfId="1086" xr:uid="{00000000-0005-0000-0000-0000F3040000}"/>
    <cellStyle name="60% - Accent1 2" xfId="1087" xr:uid="{00000000-0005-0000-0000-0000F4040000}"/>
    <cellStyle name="60% - Accent1 2 2" xfId="1088" xr:uid="{00000000-0005-0000-0000-0000F5040000}"/>
    <cellStyle name="60% - Accent1 3" xfId="1089" xr:uid="{00000000-0005-0000-0000-0000F6040000}"/>
    <cellStyle name="60% - Accent1 3 2" xfId="1090" xr:uid="{00000000-0005-0000-0000-0000F7040000}"/>
    <cellStyle name="60% - Accent1 4" xfId="1091" xr:uid="{00000000-0005-0000-0000-0000F8040000}"/>
    <cellStyle name="60% - Accent1 5" xfId="1092" xr:uid="{00000000-0005-0000-0000-0000F9040000}"/>
    <cellStyle name="60% - Accent2 2" xfId="1093" xr:uid="{00000000-0005-0000-0000-0000FA040000}"/>
    <cellStyle name="60% - Accent2 2 2" xfId="1094" xr:uid="{00000000-0005-0000-0000-0000FB040000}"/>
    <cellStyle name="60% - Accent2 3" xfId="1095" xr:uid="{00000000-0005-0000-0000-0000FC040000}"/>
    <cellStyle name="60% - Accent2 3 2" xfId="1096" xr:uid="{00000000-0005-0000-0000-0000FD040000}"/>
    <cellStyle name="60% - Accent2 4" xfId="1097" xr:uid="{00000000-0005-0000-0000-0000FE040000}"/>
    <cellStyle name="60% - Accent2 5" xfId="1098" xr:uid="{00000000-0005-0000-0000-0000FF040000}"/>
    <cellStyle name="60% - Accent3 2" xfId="1099" xr:uid="{00000000-0005-0000-0000-000000050000}"/>
    <cellStyle name="60% - Accent3 2 2" xfId="1100" xr:uid="{00000000-0005-0000-0000-000001050000}"/>
    <cellStyle name="60% - Accent3 3" xfId="1101" xr:uid="{00000000-0005-0000-0000-000002050000}"/>
    <cellStyle name="60% - Accent3 3 2" xfId="1102" xr:uid="{00000000-0005-0000-0000-000003050000}"/>
    <cellStyle name="60% - Accent3 4" xfId="1103" xr:uid="{00000000-0005-0000-0000-000004050000}"/>
    <cellStyle name="60% - Accent3 5" xfId="1104" xr:uid="{00000000-0005-0000-0000-000005050000}"/>
    <cellStyle name="60% - Accent4 2" xfId="1105" xr:uid="{00000000-0005-0000-0000-000006050000}"/>
    <cellStyle name="60% - Accent4 2 2" xfId="1106" xr:uid="{00000000-0005-0000-0000-000007050000}"/>
    <cellStyle name="60% - Accent4 3" xfId="1107" xr:uid="{00000000-0005-0000-0000-000008050000}"/>
    <cellStyle name="60% - Accent4 3 2" xfId="1108" xr:uid="{00000000-0005-0000-0000-000009050000}"/>
    <cellStyle name="60% - Accent4 4" xfId="1109" xr:uid="{00000000-0005-0000-0000-00000A050000}"/>
    <cellStyle name="60% - Accent4 5" xfId="1110" xr:uid="{00000000-0005-0000-0000-00000B050000}"/>
    <cellStyle name="60% - Accent5 2" xfId="1111" xr:uid="{00000000-0005-0000-0000-00000C050000}"/>
    <cellStyle name="60% - Accent5 2 2" xfId="1112" xr:uid="{00000000-0005-0000-0000-00000D050000}"/>
    <cellStyle name="60% - Accent5 3" xfId="1113" xr:uid="{00000000-0005-0000-0000-00000E050000}"/>
    <cellStyle name="60% - Accent5 3 2" xfId="1114" xr:uid="{00000000-0005-0000-0000-00000F050000}"/>
    <cellStyle name="60% - Accent5 4" xfId="1115" xr:uid="{00000000-0005-0000-0000-000010050000}"/>
    <cellStyle name="60% - Accent5 5" xfId="1116" xr:uid="{00000000-0005-0000-0000-000011050000}"/>
    <cellStyle name="60% - Accent6 2" xfId="1117" xr:uid="{00000000-0005-0000-0000-000012050000}"/>
    <cellStyle name="60% - Accent6 2 2" xfId="1118" xr:uid="{00000000-0005-0000-0000-000013050000}"/>
    <cellStyle name="60% - Accent6 3" xfId="1119" xr:uid="{00000000-0005-0000-0000-000014050000}"/>
    <cellStyle name="60% - Accent6 3 2" xfId="1120" xr:uid="{00000000-0005-0000-0000-000015050000}"/>
    <cellStyle name="60% - Accent6 4" xfId="1121" xr:uid="{00000000-0005-0000-0000-000016050000}"/>
    <cellStyle name="60% - Accent6 5" xfId="1122" xr:uid="{00000000-0005-0000-0000-000017050000}"/>
    <cellStyle name="60% - Énfasis1" xfId="1123" xr:uid="{00000000-0005-0000-0000-000018050000}"/>
    <cellStyle name="60% - Énfasis2" xfId="1124" xr:uid="{00000000-0005-0000-0000-000019050000}"/>
    <cellStyle name="60% - Énfasis3" xfId="1125" xr:uid="{00000000-0005-0000-0000-00001A050000}"/>
    <cellStyle name="60% - Énfasis4" xfId="1126" xr:uid="{00000000-0005-0000-0000-00001B050000}"/>
    <cellStyle name="60% - Énfasis5" xfId="1127" xr:uid="{00000000-0005-0000-0000-00001C050000}"/>
    <cellStyle name="60% - Énfasis6" xfId="1128" xr:uid="{00000000-0005-0000-0000-00001D050000}"/>
    <cellStyle name="Accent1 2" xfId="1129" xr:uid="{00000000-0005-0000-0000-00001E050000}"/>
    <cellStyle name="Accent1 2 2" xfId="1130" xr:uid="{00000000-0005-0000-0000-00001F050000}"/>
    <cellStyle name="Accent1 3" xfId="1131" xr:uid="{00000000-0005-0000-0000-000020050000}"/>
    <cellStyle name="Accent1 3 2" xfId="1132" xr:uid="{00000000-0005-0000-0000-000021050000}"/>
    <cellStyle name="Accent1 4" xfId="1133" xr:uid="{00000000-0005-0000-0000-000022050000}"/>
    <cellStyle name="Accent1 5" xfId="1134" xr:uid="{00000000-0005-0000-0000-000023050000}"/>
    <cellStyle name="Accent2 2" xfId="1135" xr:uid="{00000000-0005-0000-0000-000024050000}"/>
    <cellStyle name="Accent2 2 2" xfId="1136" xr:uid="{00000000-0005-0000-0000-000025050000}"/>
    <cellStyle name="Accent2 3" xfId="1137" xr:uid="{00000000-0005-0000-0000-000026050000}"/>
    <cellStyle name="Accent2 3 2" xfId="1138" xr:uid="{00000000-0005-0000-0000-000027050000}"/>
    <cellStyle name="Accent2 4" xfId="1139" xr:uid="{00000000-0005-0000-0000-000028050000}"/>
    <cellStyle name="Accent2 5" xfId="1140" xr:uid="{00000000-0005-0000-0000-000029050000}"/>
    <cellStyle name="Accent3 2" xfId="1141" xr:uid="{00000000-0005-0000-0000-00002A050000}"/>
    <cellStyle name="Accent3 2 2" xfId="1142" xr:uid="{00000000-0005-0000-0000-00002B050000}"/>
    <cellStyle name="Accent3 3" xfId="1143" xr:uid="{00000000-0005-0000-0000-00002C050000}"/>
    <cellStyle name="Accent3 3 2" xfId="1144" xr:uid="{00000000-0005-0000-0000-00002D050000}"/>
    <cellStyle name="Accent3 4" xfId="1145" xr:uid="{00000000-0005-0000-0000-00002E050000}"/>
    <cellStyle name="Accent3 5" xfId="1146" xr:uid="{00000000-0005-0000-0000-00002F050000}"/>
    <cellStyle name="Accent4 2" xfId="1147" xr:uid="{00000000-0005-0000-0000-000030050000}"/>
    <cellStyle name="Accent4 2 2" xfId="1148" xr:uid="{00000000-0005-0000-0000-000031050000}"/>
    <cellStyle name="Accent4 3" xfId="1149" xr:uid="{00000000-0005-0000-0000-000032050000}"/>
    <cellStyle name="Accent4 3 2" xfId="1150" xr:uid="{00000000-0005-0000-0000-000033050000}"/>
    <cellStyle name="Accent4 4" xfId="1151" xr:uid="{00000000-0005-0000-0000-000034050000}"/>
    <cellStyle name="Accent4 5" xfId="1152" xr:uid="{00000000-0005-0000-0000-000035050000}"/>
    <cellStyle name="Accent5 2" xfId="1153" xr:uid="{00000000-0005-0000-0000-000036050000}"/>
    <cellStyle name="Accent5 2 2" xfId="1154" xr:uid="{00000000-0005-0000-0000-000037050000}"/>
    <cellStyle name="Accent5 3" xfId="1155" xr:uid="{00000000-0005-0000-0000-000038050000}"/>
    <cellStyle name="Accent5 3 2" xfId="1156" xr:uid="{00000000-0005-0000-0000-000039050000}"/>
    <cellStyle name="Accent5 4" xfId="1157" xr:uid="{00000000-0005-0000-0000-00003A050000}"/>
    <cellStyle name="Accent6 2" xfId="1158" xr:uid="{00000000-0005-0000-0000-00003B050000}"/>
    <cellStyle name="Accent6 2 2" xfId="1159" xr:uid="{00000000-0005-0000-0000-00003C050000}"/>
    <cellStyle name="Accent6 3" xfId="1160" xr:uid="{00000000-0005-0000-0000-00003D050000}"/>
    <cellStyle name="Accent6 3 2" xfId="1161" xr:uid="{00000000-0005-0000-0000-00003E050000}"/>
    <cellStyle name="Accent6 4" xfId="1162" xr:uid="{00000000-0005-0000-0000-00003F050000}"/>
    <cellStyle name="Accent6 5" xfId="1163" xr:uid="{00000000-0005-0000-0000-000040050000}"/>
    <cellStyle name="args.style" xfId="1164" xr:uid="{00000000-0005-0000-0000-000041050000}"/>
    <cellStyle name="args.style 2" xfId="1165" xr:uid="{00000000-0005-0000-0000-000042050000}"/>
    <cellStyle name="args.style 3" xfId="1166" xr:uid="{00000000-0005-0000-0000-000043050000}"/>
    <cellStyle name="Background" xfId="1167" xr:uid="{00000000-0005-0000-0000-000044050000}"/>
    <cellStyle name="Bad 2" xfId="1168" xr:uid="{00000000-0005-0000-0000-000045050000}"/>
    <cellStyle name="Bad 2 2" xfId="1169" xr:uid="{00000000-0005-0000-0000-000046050000}"/>
    <cellStyle name="Bad 3" xfId="1170" xr:uid="{00000000-0005-0000-0000-000047050000}"/>
    <cellStyle name="Bad 3 2" xfId="1171" xr:uid="{00000000-0005-0000-0000-000048050000}"/>
    <cellStyle name="Bad 4" xfId="1172" xr:uid="{00000000-0005-0000-0000-000049050000}"/>
    <cellStyle name="Bad 5" xfId="1173" xr:uid="{00000000-0005-0000-0000-00004A050000}"/>
    <cellStyle name="Body" xfId="13" xr:uid="{00000000-0005-0000-0000-00004B050000}"/>
    <cellStyle name="Buena" xfId="1174" xr:uid="{00000000-0005-0000-0000-00004C050000}"/>
    <cellStyle name="Calc Currency (0)" xfId="1175" xr:uid="{00000000-0005-0000-0000-00004D050000}"/>
    <cellStyle name="Calc Currency (0) 2" xfId="1176" xr:uid="{00000000-0005-0000-0000-00004E050000}"/>
    <cellStyle name="Calc Currency (0) 3" xfId="1177" xr:uid="{00000000-0005-0000-0000-00004F050000}"/>
    <cellStyle name="Calc Currency (2)" xfId="1178" xr:uid="{00000000-0005-0000-0000-000050050000}"/>
    <cellStyle name="Calc Currency (2) 2" xfId="1179" xr:uid="{00000000-0005-0000-0000-000051050000}"/>
    <cellStyle name="Calc Currency (2) 3" xfId="1180" xr:uid="{00000000-0005-0000-0000-000052050000}"/>
    <cellStyle name="Calc Percent (0)" xfId="1181" xr:uid="{00000000-0005-0000-0000-000053050000}"/>
    <cellStyle name="Calc Percent (1)" xfId="1182" xr:uid="{00000000-0005-0000-0000-000054050000}"/>
    <cellStyle name="Calc Percent (1) 2" xfId="1183" xr:uid="{00000000-0005-0000-0000-000055050000}"/>
    <cellStyle name="Calc Percent (1) 3" xfId="1184" xr:uid="{00000000-0005-0000-0000-000056050000}"/>
    <cellStyle name="Calc Percent (2)" xfId="1185" xr:uid="{00000000-0005-0000-0000-000057050000}"/>
    <cellStyle name="Calc Percent (2) 2" xfId="1186" xr:uid="{00000000-0005-0000-0000-000058050000}"/>
    <cellStyle name="Calc Percent (2) 3" xfId="1187" xr:uid="{00000000-0005-0000-0000-000059050000}"/>
    <cellStyle name="Calc Units (0)" xfId="1188" xr:uid="{00000000-0005-0000-0000-00005A050000}"/>
    <cellStyle name="Calc Units (1)" xfId="1189" xr:uid="{00000000-0005-0000-0000-00005B050000}"/>
    <cellStyle name="Calc Units (1) 2" xfId="1190" xr:uid="{00000000-0005-0000-0000-00005C050000}"/>
    <cellStyle name="Calc Units (1) 3" xfId="1191" xr:uid="{00000000-0005-0000-0000-00005D050000}"/>
    <cellStyle name="Calc Units (2)" xfId="1192" xr:uid="{00000000-0005-0000-0000-00005E050000}"/>
    <cellStyle name="Calc Units (2) 2" xfId="1193" xr:uid="{00000000-0005-0000-0000-00005F050000}"/>
    <cellStyle name="Calc Units (2) 3" xfId="1194" xr:uid="{00000000-0005-0000-0000-000060050000}"/>
    <cellStyle name="Calculation 2" xfId="1195" xr:uid="{00000000-0005-0000-0000-000061050000}"/>
    <cellStyle name="Calculation 2 2" xfId="1196" xr:uid="{00000000-0005-0000-0000-000062050000}"/>
    <cellStyle name="Calculation 3" xfId="1197" xr:uid="{00000000-0005-0000-0000-000063050000}"/>
    <cellStyle name="Calculation 3 2" xfId="1198" xr:uid="{00000000-0005-0000-0000-000064050000}"/>
    <cellStyle name="Calculation 4" xfId="1199" xr:uid="{00000000-0005-0000-0000-000065050000}"/>
    <cellStyle name="Calculation 5" xfId="1200" xr:uid="{00000000-0005-0000-0000-000066050000}"/>
    <cellStyle name="Cálculo" xfId="1201" xr:uid="{00000000-0005-0000-0000-000067050000}"/>
    <cellStyle name="Celda de comprobación" xfId="1202" xr:uid="{00000000-0005-0000-0000-000068050000}"/>
    <cellStyle name="Celda vinculada" xfId="1203" xr:uid="{00000000-0005-0000-0000-000069050000}"/>
    <cellStyle name="CHA" xfId="1204" xr:uid="{00000000-0005-0000-0000-00006A050000}"/>
    <cellStyle name="Check Cell 2" xfId="1205" xr:uid="{00000000-0005-0000-0000-00006B050000}"/>
    <cellStyle name="Check Cell 2 2" xfId="1206" xr:uid="{00000000-0005-0000-0000-00006C050000}"/>
    <cellStyle name="Check Cell 3" xfId="1207" xr:uid="{00000000-0005-0000-0000-00006D050000}"/>
    <cellStyle name="Check Cell 3 2" xfId="1208" xr:uid="{00000000-0005-0000-0000-00006E050000}"/>
    <cellStyle name="Check Cell 4" xfId="1209" xr:uid="{00000000-0005-0000-0000-00006F050000}"/>
    <cellStyle name="Collegamento ipertestuale" xfId="1210" xr:uid="{00000000-0005-0000-0000-000070050000}"/>
    <cellStyle name="Collegamento ipertestuale visitato" xfId="1211" xr:uid="{00000000-0005-0000-0000-000071050000}"/>
    <cellStyle name="ColumnAttributeAbovePrompt" xfId="1212" xr:uid="{00000000-0005-0000-0000-000072050000}"/>
    <cellStyle name="ColumnAttributePrompt" xfId="1213" xr:uid="{00000000-0005-0000-0000-000073050000}"/>
    <cellStyle name="ColumnAttributeValue" xfId="1214" xr:uid="{00000000-0005-0000-0000-000074050000}"/>
    <cellStyle name="ColumnHeadingPrompt" xfId="1215" xr:uid="{00000000-0005-0000-0000-000075050000}"/>
    <cellStyle name="ColumnHeadingValue" xfId="1216" xr:uid="{00000000-0005-0000-0000-000076050000}"/>
    <cellStyle name="Comma" xfId="1" builtinId="3"/>
    <cellStyle name="Comma  - Style1" xfId="1217" xr:uid="{00000000-0005-0000-0000-000078050000}"/>
    <cellStyle name="Comma  - Style2" xfId="1218" xr:uid="{00000000-0005-0000-0000-000079050000}"/>
    <cellStyle name="Comma  - Style3" xfId="1219" xr:uid="{00000000-0005-0000-0000-00007A050000}"/>
    <cellStyle name="Comma  - Style4" xfId="1220" xr:uid="{00000000-0005-0000-0000-00007B050000}"/>
    <cellStyle name="Comma  - Style5" xfId="1221" xr:uid="{00000000-0005-0000-0000-00007C050000}"/>
    <cellStyle name="Comma  - Style6" xfId="1222" xr:uid="{00000000-0005-0000-0000-00007D050000}"/>
    <cellStyle name="Comma  - Style7" xfId="1223" xr:uid="{00000000-0005-0000-0000-00007E050000}"/>
    <cellStyle name="Comma  - Style8" xfId="1224" xr:uid="{00000000-0005-0000-0000-00007F050000}"/>
    <cellStyle name="Comma [0] 2" xfId="1225" xr:uid="{00000000-0005-0000-0000-000080050000}"/>
    <cellStyle name="Comma [00]" xfId="1226" xr:uid="{00000000-0005-0000-0000-000081050000}"/>
    <cellStyle name="Comma [1]" xfId="1227" xr:uid="{00000000-0005-0000-0000-000082050000}"/>
    <cellStyle name="Comma 10" xfId="14" xr:uid="{00000000-0005-0000-0000-000083050000}"/>
    <cellStyle name="Comma 10 2" xfId="15" xr:uid="{00000000-0005-0000-0000-000084050000}"/>
    <cellStyle name="Comma 10 2 2" xfId="1228" xr:uid="{00000000-0005-0000-0000-000085050000}"/>
    <cellStyle name="Comma 10 2 2 2" xfId="1229" xr:uid="{00000000-0005-0000-0000-000086050000}"/>
    <cellStyle name="Comma 10 2 2 2 2" xfId="1230" xr:uid="{00000000-0005-0000-0000-000087050000}"/>
    <cellStyle name="Comma 10 2 2 2 3" xfId="30849" xr:uid="{00000000-0005-0000-0000-000088050000}"/>
    <cellStyle name="Comma 10 2 2 3" xfId="30848" xr:uid="{00000000-0005-0000-0000-000089050000}"/>
    <cellStyle name="Comma 10 2 3" xfId="1231" xr:uid="{00000000-0005-0000-0000-00008A050000}"/>
    <cellStyle name="Comma 10 2 3 2" xfId="30850" xr:uid="{00000000-0005-0000-0000-00008B050000}"/>
    <cellStyle name="Comma 10 3" xfId="1232" xr:uid="{00000000-0005-0000-0000-00008C050000}"/>
    <cellStyle name="Comma 10 3 2" xfId="1233" xr:uid="{00000000-0005-0000-0000-00008D050000}"/>
    <cellStyle name="Comma 10 3 2 2" xfId="1234" xr:uid="{00000000-0005-0000-0000-00008E050000}"/>
    <cellStyle name="Comma 10 3 2 2 2" xfId="30852" xr:uid="{00000000-0005-0000-0000-00008F050000}"/>
    <cellStyle name="Comma 10 3 2 3" xfId="30851" xr:uid="{00000000-0005-0000-0000-000090050000}"/>
    <cellStyle name="Comma 10 3 3" xfId="1235" xr:uid="{00000000-0005-0000-0000-000091050000}"/>
    <cellStyle name="Comma 10 3 4" xfId="1236" xr:uid="{00000000-0005-0000-0000-000092050000}"/>
    <cellStyle name="Comma 10 3 4 2" xfId="30853" xr:uid="{00000000-0005-0000-0000-000093050000}"/>
    <cellStyle name="Comma 10 4" xfId="1237" xr:uid="{00000000-0005-0000-0000-000094050000}"/>
    <cellStyle name="Comma 10 4 2" xfId="1238" xr:uid="{00000000-0005-0000-0000-000095050000}"/>
    <cellStyle name="Comma 10 4 2 2" xfId="30855" xr:uid="{00000000-0005-0000-0000-000096050000}"/>
    <cellStyle name="Comma 10 4 3" xfId="30854" xr:uid="{00000000-0005-0000-0000-000097050000}"/>
    <cellStyle name="Comma 10 5" xfId="1239" xr:uid="{00000000-0005-0000-0000-000098050000}"/>
    <cellStyle name="Comma 10 5 2" xfId="1240" xr:uid="{00000000-0005-0000-0000-000099050000}"/>
    <cellStyle name="Comma 10 5 2 2" xfId="30857" xr:uid="{00000000-0005-0000-0000-00009A050000}"/>
    <cellStyle name="Comma 10 5 3" xfId="30856" xr:uid="{00000000-0005-0000-0000-00009B050000}"/>
    <cellStyle name="Comma 10 6" xfId="1241" xr:uid="{00000000-0005-0000-0000-00009C050000}"/>
    <cellStyle name="Comma 10 6 2" xfId="30858" xr:uid="{00000000-0005-0000-0000-00009D050000}"/>
    <cellStyle name="Comma 11" xfId="16" xr:uid="{00000000-0005-0000-0000-00009E050000}"/>
    <cellStyle name="Comma 11 2" xfId="1242" xr:uid="{00000000-0005-0000-0000-00009F050000}"/>
    <cellStyle name="Comma 11 2 2" xfId="1243" xr:uid="{00000000-0005-0000-0000-0000A0050000}"/>
    <cellStyle name="Comma 11 2 2 2" xfId="1244" xr:uid="{00000000-0005-0000-0000-0000A1050000}"/>
    <cellStyle name="Comma 11 2 2 2 2" xfId="30861" xr:uid="{00000000-0005-0000-0000-0000A2050000}"/>
    <cellStyle name="Comma 11 2 2 3" xfId="30860" xr:uid="{00000000-0005-0000-0000-0000A3050000}"/>
    <cellStyle name="Comma 11 2 3" xfId="1245" xr:uid="{00000000-0005-0000-0000-0000A4050000}"/>
    <cellStyle name="Comma 11 2 3 2" xfId="30862" xr:uid="{00000000-0005-0000-0000-0000A5050000}"/>
    <cellStyle name="Comma 11 2 4" xfId="1246" xr:uid="{00000000-0005-0000-0000-0000A6050000}"/>
    <cellStyle name="Comma 11 2 5" xfId="30859" xr:uid="{00000000-0005-0000-0000-0000A7050000}"/>
    <cellStyle name="Comma 11 3" xfId="1247" xr:uid="{00000000-0005-0000-0000-0000A8050000}"/>
    <cellStyle name="Comma 11 3 2" xfId="1248" xr:uid="{00000000-0005-0000-0000-0000A9050000}"/>
    <cellStyle name="Comma 11 3 2 2" xfId="30864" xr:uid="{00000000-0005-0000-0000-0000AA050000}"/>
    <cellStyle name="Comma 11 3 3" xfId="30863" xr:uid="{00000000-0005-0000-0000-0000AB050000}"/>
    <cellStyle name="Comma 11 4" xfId="1249" xr:uid="{00000000-0005-0000-0000-0000AC050000}"/>
    <cellStyle name="Comma 11 4 2" xfId="1250" xr:uid="{00000000-0005-0000-0000-0000AD050000}"/>
    <cellStyle name="Comma 11 4 3" xfId="30865" xr:uid="{00000000-0005-0000-0000-0000AE050000}"/>
    <cellStyle name="Comma 11 5" xfId="1251" xr:uid="{00000000-0005-0000-0000-0000AF050000}"/>
    <cellStyle name="Comma 11 5 2" xfId="30866" xr:uid="{00000000-0005-0000-0000-0000B0050000}"/>
    <cellStyle name="Comma 11 6" xfId="1252" xr:uid="{00000000-0005-0000-0000-0000B1050000}"/>
    <cellStyle name="Comma 11 7" xfId="1253" xr:uid="{00000000-0005-0000-0000-0000B2050000}"/>
    <cellStyle name="Comma 11 8" xfId="29970" xr:uid="{00000000-0005-0000-0000-0000B3050000}"/>
    <cellStyle name="Comma 12" xfId="1254" xr:uid="{00000000-0005-0000-0000-0000B4050000}"/>
    <cellStyle name="Comma 12 2" xfId="1255" xr:uid="{00000000-0005-0000-0000-0000B5050000}"/>
    <cellStyle name="Comma 12 2 2" xfId="1256" xr:uid="{00000000-0005-0000-0000-0000B6050000}"/>
    <cellStyle name="Comma 12 2 2 2" xfId="1257" xr:uid="{00000000-0005-0000-0000-0000B7050000}"/>
    <cellStyle name="Comma 12 2 2 2 2" xfId="30869" xr:uid="{00000000-0005-0000-0000-0000B8050000}"/>
    <cellStyle name="Comma 12 2 2 3" xfId="30868" xr:uid="{00000000-0005-0000-0000-0000B9050000}"/>
    <cellStyle name="Comma 12 2 3" xfId="1258" xr:uid="{00000000-0005-0000-0000-0000BA050000}"/>
    <cellStyle name="Comma 12 2 3 2" xfId="30870" xr:uid="{00000000-0005-0000-0000-0000BB050000}"/>
    <cellStyle name="Comma 12 2 4" xfId="30867" xr:uid="{00000000-0005-0000-0000-0000BC050000}"/>
    <cellStyle name="Comma 12 3" xfId="1259" xr:uid="{00000000-0005-0000-0000-0000BD050000}"/>
    <cellStyle name="Comma 12 3 2" xfId="1260" xr:uid="{00000000-0005-0000-0000-0000BE050000}"/>
    <cellStyle name="Comma 12 3 2 2" xfId="30872" xr:uid="{00000000-0005-0000-0000-0000BF050000}"/>
    <cellStyle name="Comma 12 3 3" xfId="30871" xr:uid="{00000000-0005-0000-0000-0000C0050000}"/>
    <cellStyle name="Comma 12 4" xfId="1261" xr:uid="{00000000-0005-0000-0000-0000C1050000}"/>
    <cellStyle name="Comma 12 4 2" xfId="30873" xr:uid="{00000000-0005-0000-0000-0000C2050000}"/>
    <cellStyle name="Comma 12 5" xfId="1262" xr:uid="{00000000-0005-0000-0000-0000C3050000}"/>
    <cellStyle name="Comma 12 5 2" xfId="30874" xr:uid="{00000000-0005-0000-0000-0000C4050000}"/>
    <cellStyle name="Comma 13" xfId="1263" xr:uid="{00000000-0005-0000-0000-0000C5050000}"/>
    <cellStyle name="Comma 13 2" xfId="1264" xr:uid="{00000000-0005-0000-0000-0000C6050000}"/>
    <cellStyle name="Comma 13 2 2" xfId="1265" xr:uid="{00000000-0005-0000-0000-0000C7050000}"/>
    <cellStyle name="Comma 13 2 2 2" xfId="1266" xr:uid="{00000000-0005-0000-0000-0000C8050000}"/>
    <cellStyle name="Comma 13 2 2 2 2" xfId="30877" xr:uid="{00000000-0005-0000-0000-0000C9050000}"/>
    <cellStyle name="Comma 13 2 2 3" xfId="30876" xr:uid="{00000000-0005-0000-0000-0000CA050000}"/>
    <cellStyle name="Comma 13 2 3" xfId="1267" xr:uid="{00000000-0005-0000-0000-0000CB050000}"/>
    <cellStyle name="Comma 13 2 3 2" xfId="30878" xr:uid="{00000000-0005-0000-0000-0000CC050000}"/>
    <cellStyle name="Comma 13 2 4" xfId="30875" xr:uid="{00000000-0005-0000-0000-0000CD050000}"/>
    <cellStyle name="Comma 13 3" xfId="1268" xr:uid="{00000000-0005-0000-0000-0000CE050000}"/>
    <cellStyle name="Comma 13 3 2" xfId="1269" xr:uid="{00000000-0005-0000-0000-0000CF050000}"/>
    <cellStyle name="Comma 13 3 2 2" xfId="30880" xr:uid="{00000000-0005-0000-0000-0000D0050000}"/>
    <cellStyle name="Comma 13 3 3" xfId="30879" xr:uid="{00000000-0005-0000-0000-0000D1050000}"/>
    <cellStyle name="Comma 13 4" xfId="1270" xr:uid="{00000000-0005-0000-0000-0000D2050000}"/>
    <cellStyle name="Comma 13 4 2" xfId="30881" xr:uid="{00000000-0005-0000-0000-0000D3050000}"/>
    <cellStyle name="Comma 13 5" xfId="1271" xr:uid="{00000000-0005-0000-0000-0000D4050000}"/>
    <cellStyle name="Comma 13 5 2" xfId="30882" xr:uid="{00000000-0005-0000-0000-0000D5050000}"/>
    <cellStyle name="Comma 14" xfId="1272" xr:uid="{00000000-0005-0000-0000-0000D6050000}"/>
    <cellStyle name="Comma 14 2" xfId="1273" xr:uid="{00000000-0005-0000-0000-0000D7050000}"/>
    <cellStyle name="Comma 14 2 2" xfId="1274" xr:uid="{00000000-0005-0000-0000-0000D8050000}"/>
    <cellStyle name="Comma 14 2 2 2" xfId="1275" xr:uid="{00000000-0005-0000-0000-0000D9050000}"/>
    <cellStyle name="Comma 14 2 2 2 2" xfId="30884" xr:uid="{00000000-0005-0000-0000-0000DA050000}"/>
    <cellStyle name="Comma 14 2 2 3" xfId="30883" xr:uid="{00000000-0005-0000-0000-0000DB050000}"/>
    <cellStyle name="Comma 14 2 3" xfId="1276" xr:uid="{00000000-0005-0000-0000-0000DC050000}"/>
    <cellStyle name="Comma 14 2 3 2" xfId="30885" xr:uid="{00000000-0005-0000-0000-0000DD050000}"/>
    <cellStyle name="Comma 14 3" xfId="1277" xr:uid="{00000000-0005-0000-0000-0000DE050000}"/>
    <cellStyle name="Comma 14 3 2" xfId="1278" xr:uid="{00000000-0005-0000-0000-0000DF050000}"/>
    <cellStyle name="Comma 14 3 2 2" xfId="30887" xr:uid="{00000000-0005-0000-0000-0000E0050000}"/>
    <cellStyle name="Comma 14 3 3" xfId="30886" xr:uid="{00000000-0005-0000-0000-0000E1050000}"/>
    <cellStyle name="Comma 14 4" xfId="1279" xr:uid="{00000000-0005-0000-0000-0000E2050000}"/>
    <cellStyle name="Comma 14 4 2" xfId="30888" xr:uid="{00000000-0005-0000-0000-0000E3050000}"/>
    <cellStyle name="Comma 14 5" xfId="1280" xr:uid="{00000000-0005-0000-0000-0000E4050000}"/>
    <cellStyle name="Comma 14 5 2" xfId="30889" xr:uid="{00000000-0005-0000-0000-0000E5050000}"/>
    <cellStyle name="Comma 15" xfId="1281" xr:uid="{00000000-0005-0000-0000-0000E6050000}"/>
    <cellStyle name="Comma 15 2" xfId="1282" xr:uid="{00000000-0005-0000-0000-0000E7050000}"/>
    <cellStyle name="Comma 15 2 2" xfId="1283" xr:uid="{00000000-0005-0000-0000-0000E8050000}"/>
    <cellStyle name="Comma 15 2 2 2" xfId="1284" xr:uid="{00000000-0005-0000-0000-0000E9050000}"/>
    <cellStyle name="Comma 15 2 2 2 2" xfId="30892" xr:uid="{00000000-0005-0000-0000-0000EA050000}"/>
    <cellStyle name="Comma 15 2 2 3" xfId="30891" xr:uid="{00000000-0005-0000-0000-0000EB050000}"/>
    <cellStyle name="Comma 15 2 3" xfId="1285" xr:uid="{00000000-0005-0000-0000-0000EC050000}"/>
    <cellStyle name="Comma 15 2 3 2" xfId="30893" xr:uid="{00000000-0005-0000-0000-0000ED050000}"/>
    <cellStyle name="Comma 15 2 4" xfId="30890" xr:uid="{00000000-0005-0000-0000-0000EE050000}"/>
    <cellStyle name="Comma 15 3" xfId="1286" xr:uid="{00000000-0005-0000-0000-0000EF050000}"/>
    <cellStyle name="Comma 15 3 2" xfId="1287" xr:uid="{00000000-0005-0000-0000-0000F0050000}"/>
    <cellStyle name="Comma 15 3 2 2" xfId="30895" xr:uid="{00000000-0005-0000-0000-0000F1050000}"/>
    <cellStyle name="Comma 15 3 3" xfId="30894" xr:uid="{00000000-0005-0000-0000-0000F2050000}"/>
    <cellStyle name="Comma 15 4" xfId="1288" xr:uid="{00000000-0005-0000-0000-0000F3050000}"/>
    <cellStyle name="Comma 15 4 2" xfId="30896" xr:uid="{00000000-0005-0000-0000-0000F4050000}"/>
    <cellStyle name="Comma 15 5" xfId="1289" xr:uid="{00000000-0005-0000-0000-0000F5050000}"/>
    <cellStyle name="Comma 15 5 2" xfId="30897" xr:uid="{00000000-0005-0000-0000-0000F6050000}"/>
    <cellStyle name="Comma 16" xfId="1290" xr:uid="{00000000-0005-0000-0000-0000F7050000}"/>
    <cellStyle name="Comma 16 2" xfId="1291" xr:uid="{00000000-0005-0000-0000-0000F8050000}"/>
    <cellStyle name="Comma 16 2 2" xfId="1292" xr:uid="{00000000-0005-0000-0000-0000F9050000}"/>
    <cellStyle name="Comma 16 2 2 2" xfId="1293" xr:uid="{00000000-0005-0000-0000-0000FA050000}"/>
    <cellStyle name="Comma 16 2 2 2 2" xfId="30900" xr:uid="{00000000-0005-0000-0000-0000FB050000}"/>
    <cellStyle name="Comma 16 2 2 3" xfId="30899" xr:uid="{00000000-0005-0000-0000-0000FC050000}"/>
    <cellStyle name="Comma 16 2 3" xfId="1294" xr:uid="{00000000-0005-0000-0000-0000FD050000}"/>
    <cellStyle name="Comma 16 2 3 2" xfId="30901" xr:uid="{00000000-0005-0000-0000-0000FE050000}"/>
    <cellStyle name="Comma 16 2 4" xfId="30898" xr:uid="{00000000-0005-0000-0000-0000FF050000}"/>
    <cellStyle name="Comma 16 3" xfId="1295" xr:uid="{00000000-0005-0000-0000-000000060000}"/>
    <cellStyle name="Comma 16 3 2" xfId="1296" xr:uid="{00000000-0005-0000-0000-000001060000}"/>
    <cellStyle name="Comma 16 3 2 2" xfId="30903" xr:uid="{00000000-0005-0000-0000-000002060000}"/>
    <cellStyle name="Comma 16 3 3" xfId="30902" xr:uid="{00000000-0005-0000-0000-000003060000}"/>
    <cellStyle name="Comma 16 4" xfId="1297" xr:uid="{00000000-0005-0000-0000-000004060000}"/>
    <cellStyle name="Comma 16 4 2" xfId="30904" xr:uid="{00000000-0005-0000-0000-000005060000}"/>
    <cellStyle name="Comma 16 5" xfId="1298" xr:uid="{00000000-0005-0000-0000-000006060000}"/>
    <cellStyle name="Comma 16 5 2" xfId="30905" xr:uid="{00000000-0005-0000-0000-000007060000}"/>
    <cellStyle name="Comma 17" xfId="1299" xr:uid="{00000000-0005-0000-0000-000008060000}"/>
    <cellStyle name="Comma 17 2" xfId="1300" xr:uid="{00000000-0005-0000-0000-000009060000}"/>
    <cellStyle name="Comma 17 2 2" xfId="1301" xr:uid="{00000000-0005-0000-0000-00000A060000}"/>
    <cellStyle name="Comma 17 2 2 2" xfId="1302" xr:uid="{00000000-0005-0000-0000-00000B060000}"/>
    <cellStyle name="Comma 17 2 2 2 2" xfId="30907" xr:uid="{00000000-0005-0000-0000-00000C060000}"/>
    <cellStyle name="Comma 17 2 2 3" xfId="30906" xr:uid="{00000000-0005-0000-0000-00000D060000}"/>
    <cellStyle name="Comma 17 2 3" xfId="1303" xr:uid="{00000000-0005-0000-0000-00000E060000}"/>
    <cellStyle name="Comma 17 2 3 2" xfId="30908" xr:uid="{00000000-0005-0000-0000-00000F060000}"/>
    <cellStyle name="Comma 17 3" xfId="1304" xr:uid="{00000000-0005-0000-0000-000010060000}"/>
    <cellStyle name="Comma 17 3 2" xfId="1305" xr:uid="{00000000-0005-0000-0000-000011060000}"/>
    <cellStyle name="Comma 17 3 2 2" xfId="30910" xr:uid="{00000000-0005-0000-0000-000012060000}"/>
    <cellStyle name="Comma 17 3 3" xfId="30909" xr:uid="{00000000-0005-0000-0000-000013060000}"/>
    <cellStyle name="Comma 17 4" xfId="1306" xr:uid="{00000000-0005-0000-0000-000014060000}"/>
    <cellStyle name="Comma 17 4 2" xfId="30911" xr:uid="{00000000-0005-0000-0000-000015060000}"/>
    <cellStyle name="Comma 17 5" xfId="1307" xr:uid="{00000000-0005-0000-0000-000016060000}"/>
    <cellStyle name="Comma 17 5 2" xfId="30912" xr:uid="{00000000-0005-0000-0000-000017060000}"/>
    <cellStyle name="Comma 18" xfId="1308" xr:uid="{00000000-0005-0000-0000-000018060000}"/>
    <cellStyle name="Comma 18 2" xfId="1309" xr:uid="{00000000-0005-0000-0000-000019060000}"/>
    <cellStyle name="Comma 18 2 2" xfId="1310" xr:uid="{00000000-0005-0000-0000-00001A060000}"/>
    <cellStyle name="Comma 18 2 2 2" xfId="1311" xr:uid="{00000000-0005-0000-0000-00001B060000}"/>
    <cellStyle name="Comma 18 2 2 2 2" xfId="30915" xr:uid="{00000000-0005-0000-0000-00001C060000}"/>
    <cellStyle name="Comma 18 2 2 3" xfId="30914" xr:uid="{00000000-0005-0000-0000-00001D060000}"/>
    <cellStyle name="Comma 18 2 3" xfId="1312" xr:uid="{00000000-0005-0000-0000-00001E060000}"/>
    <cellStyle name="Comma 18 2 3 2" xfId="30916" xr:uid="{00000000-0005-0000-0000-00001F060000}"/>
    <cellStyle name="Comma 18 2 4" xfId="30913" xr:uid="{00000000-0005-0000-0000-000020060000}"/>
    <cellStyle name="Comma 18 3" xfId="1313" xr:uid="{00000000-0005-0000-0000-000021060000}"/>
    <cellStyle name="Comma 18 3 2" xfId="1314" xr:uid="{00000000-0005-0000-0000-000022060000}"/>
    <cellStyle name="Comma 18 3 2 2" xfId="30918" xr:uid="{00000000-0005-0000-0000-000023060000}"/>
    <cellStyle name="Comma 18 3 3" xfId="30917" xr:uid="{00000000-0005-0000-0000-000024060000}"/>
    <cellStyle name="Comma 18 4" xfId="1315" xr:uid="{00000000-0005-0000-0000-000025060000}"/>
    <cellStyle name="Comma 18 4 2" xfId="30919" xr:uid="{00000000-0005-0000-0000-000026060000}"/>
    <cellStyle name="Comma 18 5" xfId="1316" xr:uid="{00000000-0005-0000-0000-000027060000}"/>
    <cellStyle name="Comma 18 5 2" xfId="30920" xr:uid="{00000000-0005-0000-0000-000028060000}"/>
    <cellStyle name="Comma 19" xfId="1317" xr:uid="{00000000-0005-0000-0000-000029060000}"/>
    <cellStyle name="Comma 19 2" xfId="1318" xr:uid="{00000000-0005-0000-0000-00002A060000}"/>
    <cellStyle name="Comma 19 2 2" xfId="1319" xr:uid="{00000000-0005-0000-0000-00002B060000}"/>
    <cellStyle name="Comma 19 2 2 2" xfId="1320" xr:uid="{00000000-0005-0000-0000-00002C060000}"/>
    <cellStyle name="Comma 19 2 2 2 2" xfId="30923" xr:uid="{00000000-0005-0000-0000-00002D060000}"/>
    <cellStyle name="Comma 19 2 2 3" xfId="30922" xr:uid="{00000000-0005-0000-0000-00002E060000}"/>
    <cellStyle name="Comma 19 2 3" xfId="1321" xr:uid="{00000000-0005-0000-0000-00002F060000}"/>
    <cellStyle name="Comma 19 2 3 2" xfId="30924" xr:uid="{00000000-0005-0000-0000-000030060000}"/>
    <cellStyle name="Comma 19 2 4" xfId="30921" xr:uid="{00000000-0005-0000-0000-000031060000}"/>
    <cellStyle name="Comma 19 3" xfId="1322" xr:uid="{00000000-0005-0000-0000-000032060000}"/>
    <cellStyle name="Comma 19 3 2" xfId="1323" xr:uid="{00000000-0005-0000-0000-000033060000}"/>
    <cellStyle name="Comma 19 3 2 2" xfId="30926" xr:uid="{00000000-0005-0000-0000-000034060000}"/>
    <cellStyle name="Comma 19 3 3" xfId="30925" xr:uid="{00000000-0005-0000-0000-000035060000}"/>
    <cellStyle name="Comma 19 4" xfId="1324" xr:uid="{00000000-0005-0000-0000-000036060000}"/>
    <cellStyle name="Comma 19 4 2" xfId="30927" xr:uid="{00000000-0005-0000-0000-000037060000}"/>
    <cellStyle name="Comma 19 5" xfId="1325" xr:uid="{00000000-0005-0000-0000-000038060000}"/>
    <cellStyle name="Comma 19 5 2" xfId="30928" xr:uid="{00000000-0005-0000-0000-000039060000}"/>
    <cellStyle name="Comma 2" xfId="17" xr:uid="{00000000-0005-0000-0000-00003A060000}"/>
    <cellStyle name="Comma 2 10" xfId="1326" xr:uid="{00000000-0005-0000-0000-00003B060000}"/>
    <cellStyle name="Comma 2 11" xfId="1327" xr:uid="{00000000-0005-0000-0000-00003C060000}"/>
    <cellStyle name="Comma 2 12" xfId="1328" xr:uid="{00000000-0005-0000-0000-00003D060000}"/>
    <cellStyle name="Comma 2 13" xfId="1329" xr:uid="{00000000-0005-0000-0000-00003E060000}"/>
    <cellStyle name="Comma 2 14" xfId="1330" xr:uid="{00000000-0005-0000-0000-00003F060000}"/>
    <cellStyle name="Comma 2 15" xfId="1331" xr:uid="{00000000-0005-0000-0000-000040060000}"/>
    <cellStyle name="Comma 2 16" xfId="1332" xr:uid="{00000000-0005-0000-0000-000041060000}"/>
    <cellStyle name="Comma 2 17" xfId="1333" xr:uid="{00000000-0005-0000-0000-000042060000}"/>
    <cellStyle name="Comma 2 18" xfId="1334" xr:uid="{00000000-0005-0000-0000-000043060000}"/>
    <cellStyle name="Comma 2 18 2" xfId="1335" xr:uid="{00000000-0005-0000-0000-000044060000}"/>
    <cellStyle name="Comma 2 18 2 2" xfId="30930" xr:uid="{00000000-0005-0000-0000-000045060000}"/>
    <cellStyle name="Comma 2 18 3" xfId="30929" xr:uid="{00000000-0005-0000-0000-000046060000}"/>
    <cellStyle name="Comma 2 19" xfId="1336" xr:uid="{00000000-0005-0000-0000-000047060000}"/>
    <cellStyle name="Comma 2 2" xfId="18" xr:uid="{00000000-0005-0000-0000-000048060000}"/>
    <cellStyle name="Comma 2 2 2" xfId="19" xr:uid="{00000000-0005-0000-0000-000049060000}"/>
    <cellStyle name="Comma 2 2 2 2" xfId="20" xr:uid="{00000000-0005-0000-0000-00004A060000}"/>
    <cellStyle name="Comma 2 2 2 2 2" xfId="21" xr:uid="{00000000-0005-0000-0000-00004B060000}"/>
    <cellStyle name="Comma 2 2 2 2 2 2" xfId="22" xr:uid="{00000000-0005-0000-0000-00004C060000}"/>
    <cellStyle name="Comma 2 2 2 2 2 2 2" xfId="29975" xr:uid="{00000000-0005-0000-0000-00004D060000}"/>
    <cellStyle name="Comma 2 2 2 2 2 3" xfId="29974" xr:uid="{00000000-0005-0000-0000-00004E060000}"/>
    <cellStyle name="Comma 2 2 2 2 3" xfId="23" xr:uid="{00000000-0005-0000-0000-00004F060000}"/>
    <cellStyle name="Comma 2 2 2 2 3 2" xfId="29976" xr:uid="{00000000-0005-0000-0000-000050060000}"/>
    <cellStyle name="Comma 2 2 2 2 4" xfId="29973" xr:uid="{00000000-0005-0000-0000-000051060000}"/>
    <cellStyle name="Comma 2 2 2 3" xfId="24" xr:uid="{00000000-0005-0000-0000-000052060000}"/>
    <cellStyle name="Comma 2 2 2 3 2" xfId="25" xr:uid="{00000000-0005-0000-0000-000053060000}"/>
    <cellStyle name="Comma 2 2 2 3 2 2" xfId="29978" xr:uid="{00000000-0005-0000-0000-000054060000}"/>
    <cellStyle name="Comma 2 2 2 3 3" xfId="29977" xr:uid="{00000000-0005-0000-0000-000055060000}"/>
    <cellStyle name="Comma 2 2 2 4" xfId="26" xr:uid="{00000000-0005-0000-0000-000056060000}"/>
    <cellStyle name="Comma 2 2 2 4 2" xfId="29979" xr:uid="{00000000-0005-0000-0000-000057060000}"/>
    <cellStyle name="Comma 2 2 2 5" xfId="29972" xr:uid="{00000000-0005-0000-0000-000058060000}"/>
    <cellStyle name="Comma 2 2 3" xfId="27" xr:uid="{00000000-0005-0000-0000-000059060000}"/>
    <cellStyle name="Comma 2 2 3 2" xfId="28" xr:uid="{00000000-0005-0000-0000-00005A060000}"/>
    <cellStyle name="Comma 2 2 3 2 2" xfId="29" xr:uid="{00000000-0005-0000-0000-00005B060000}"/>
    <cellStyle name="Comma 2 2 3 2 2 2" xfId="29982" xr:uid="{00000000-0005-0000-0000-00005C060000}"/>
    <cellStyle name="Comma 2 2 3 2 3" xfId="29981" xr:uid="{00000000-0005-0000-0000-00005D060000}"/>
    <cellStyle name="Comma 2 2 3 3" xfId="30" xr:uid="{00000000-0005-0000-0000-00005E060000}"/>
    <cellStyle name="Comma 2 2 3 3 2" xfId="29983" xr:uid="{00000000-0005-0000-0000-00005F060000}"/>
    <cellStyle name="Comma 2 2 3 4" xfId="1337" xr:uid="{00000000-0005-0000-0000-000060060000}"/>
    <cellStyle name="Comma 2 2 3 4 2" xfId="30931" xr:uid="{00000000-0005-0000-0000-000061060000}"/>
    <cellStyle name="Comma 2 2 3 5" xfId="29980" xr:uid="{00000000-0005-0000-0000-000062060000}"/>
    <cellStyle name="Comma 2 2 4" xfId="31" xr:uid="{00000000-0005-0000-0000-000063060000}"/>
    <cellStyle name="Comma 2 2 4 2" xfId="32" xr:uid="{00000000-0005-0000-0000-000064060000}"/>
    <cellStyle name="Comma 2 2 4 2 2" xfId="33" xr:uid="{00000000-0005-0000-0000-000065060000}"/>
    <cellStyle name="Comma 2 2 4 2 2 2" xfId="29986" xr:uid="{00000000-0005-0000-0000-000066060000}"/>
    <cellStyle name="Comma 2 2 4 2 3" xfId="29985" xr:uid="{00000000-0005-0000-0000-000067060000}"/>
    <cellStyle name="Comma 2 2 4 3" xfId="34" xr:uid="{00000000-0005-0000-0000-000068060000}"/>
    <cellStyle name="Comma 2 2 4 3 2" xfId="29987" xr:uid="{00000000-0005-0000-0000-000069060000}"/>
    <cellStyle name="Comma 2 2 4 4" xfId="29984" xr:uid="{00000000-0005-0000-0000-00006A060000}"/>
    <cellStyle name="Comma 2 2 5" xfId="35" xr:uid="{00000000-0005-0000-0000-00006B060000}"/>
    <cellStyle name="Comma 2 2 5 2" xfId="36" xr:uid="{00000000-0005-0000-0000-00006C060000}"/>
    <cellStyle name="Comma 2 2 5 2 2" xfId="29988" xr:uid="{00000000-0005-0000-0000-00006D060000}"/>
    <cellStyle name="Comma 2 2 5 3" xfId="37" xr:uid="{00000000-0005-0000-0000-00006E060000}"/>
    <cellStyle name="Comma 2 2 5 3 2" xfId="29989" xr:uid="{00000000-0005-0000-0000-00006F060000}"/>
    <cellStyle name="Comma 2 2 6" xfId="38" xr:uid="{00000000-0005-0000-0000-000070060000}"/>
    <cellStyle name="Comma 2 2 6 2" xfId="29990" xr:uid="{00000000-0005-0000-0000-000071060000}"/>
    <cellStyle name="Comma 2 2 7" xfId="29971" xr:uid="{00000000-0005-0000-0000-000072060000}"/>
    <cellStyle name="Comma 2 20" xfId="1338" xr:uid="{00000000-0005-0000-0000-000073060000}"/>
    <cellStyle name="Comma 2 20 2" xfId="30932" xr:uid="{00000000-0005-0000-0000-000074060000}"/>
    <cellStyle name="Comma 2 21" xfId="1339" xr:uid="{00000000-0005-0000-0000-000075060000}"/>
    <cellStyle name="Comma 2 21 2" xfId="30933" xr:uid="{00000000-0005-0000-0000-000076060000}"/>
    <cellStyle name="Comma 2 22" xfId="1340" xr:uid="{00000000-0005-0000-0000-000077060000}"/>
    <cellStyle name="Comma 2 23" xfId="1341" xr:uid="{00000000-0005-0000-0000-000078060000}"/>
    <cellStyle name="Comma 2 3" xfId="39" xr:uid="{00000000-0005-0000-0000-000079060000}"/>
    <cellStyle name="Comma 2 3 2" xfId="40" xr:uid="{00000000-0005-0000-0000-00007A060000}"/>
    <cellStyle name="Comma 2 3 2 2" xfId="41" xr:uid="{00000000-0005-0000-0000-00007B060000}"/>
    <cellStyle name="Comma 2 3 2 2 2" xfId="42" xr:uid="{00000000-0005-0000-0000-00007C060000}"/>
    <cellStyle name="Comma 2 3 2 2 2 2" xfId="29994" xr:uid="{00000000-0005-0000-0000-00007D060000}"/>
    <cellStyle name="Comma 2 3 2 2 3" xfId="29993" xr:uid="{00000000-0005-0000-0000-00007E060000}"/>
    <cellStyle name="Comma 2 3 2 3" xfId="43" xr:uid="{00000000-0005-0000-0000-00007F060000}"/>
    <cellStyle name="Comma 2 3 2 3 2" xfId="29995" xr:uid="{00000000-0005-0000-0000-000080060000}"/>
    <cellStyle name="Comma 2 3 2 4" xfId="29992" xr:uid="{00000000-0005-0000-0000-000081060000}"/>
    <cellStyle name="Comma 2 3 3" xfId="44" xr:uid="{00000000-0005-0000-0000-000082060000}"/>
    <cellStyle name="Comma 2 3 3 2" xfId="45" xr:uid="{00000000-0005-0000-0000-000083060000}"/>
    <cellStyle name="Comma 2 3 3 2 2" xfId="1342" xr:uid="{00000000-0005-0000-0000-000084060000}"/>
    <cellStyle name="Comma 2 3 3 2 2 2" xfId="30934" xr:uid="{00000000-0005-0000-0000-000085060000}"/>
    <cellStyle name="Comma 2 3 3 2 3" xfId="29997" xr:uid="{00000000-0005-0000-0000-000086060000}"/>
    <cellStyle name="Comma 2 3 3 3" xfId="1343" xr:uid="{00000000-0005-0000-0000-000087060000}"/>
    <cellStyle name="Comma 2 3 3 3 2" xfId="30935" xr:uid="{00000000-0005-0000-0000-000088060000}"/>
    <cellStyle name="Comma 2 3 3 4" xfId="29996" xr:uid="{00000000-0005-0000-0000-000089060000}"/>
    <cellStyle name="Comma 2 3 4" xfId="46" xr:uid="{00000000-0005-0000-0000-00008A060000}"/>
    <cellStyle name="Comma 2 3 4 2" xfId="1344" xr:uid="{00000000-0005-0000-0000-00008B060000}"/>
    <cellStyle name="Comma 2 3 4 2 2" xfId="30936" xr:uid="{00000000-0005-0000-0000-00008C060000}"/>
    <cellStyle name="Comma 2 3 4 3" xfId="29998" xr:uid="{00000000-0005-0000-0000-00008D060000}"/>
    <cellStyle name="Comma 2 3 5" xfId="1345" xr:uid="{00000000-0005-0000-0000-00008E060000}"/>
    <cellStyle name="Comma 2 3 5 2" xfId="1346" xr:uid="{00000000-0005-0000-0000-00008F060000}"/>
    <cellStyle name="Comma 2 3 5 2 2" xfId="1347" xr:uid="{00000000-0005-0000-0000-000090060000}"/>
    <cellStyle name="Comma 2 3 5 2 2 2" xfId="30939" xr:uid="{00000000-0005-0000-0000-000091060000}"/>
    <cellStyle name="Comma 2 3 5 2 3" xfId="1348" xr:uid="{00000000-0005-0000-0000-000092060000}"/>
    <cellStyle name="Comma 2 3 5 2 4" xfId="30938" xr:uid="{00000000-0005-0000-0000-000093060000}"/>
    <cellStyle name="Comma 2 3 5 3" xfId="1349" xr:uid="{00000000-0005-0000-0000-000094060000}"/>
    <cellStyle name="Comma 2 3 5 3 2" xfId="30940" xr:uid="{00000000-0005-0000-0000-000095060000}"/>
    <cellStyle name="Comma 2 3 5 4" xfId="1350" xr:uid="{00000000-0005-0000-0000-000096060000}"/>
    <cellStyle name="Comma 2 3 5 5" xfId="30937" xr:uid="{00000000-0005-0000-0000-000097060000}"/>
    <cellStyle name="Comma 2 3 6" xfId="1351" xr:uid="{00000000-0005-0000-0000-000098060000}"/>
    <cellStyle name="Comma 2 3 7" xfId="29991" xr:uid="{00000000-0005-0000-0000-000099060000}"/>
    <cellStyle name="Comma 2 4" xfId="47" xr:uid="{00000000-0005-0000-0000-00009A060000}"/>
    <cellStyle name="Comma 2 4 2" xfId="48" xr:uid="{00000000-0005-0000-0000-00009B060000}"/>
    <cellStyle name="Comma 2 4 2 2" xfId="49" xr:uid="{00000000-0005-0000-0000-00009C060000}"/>
    <cellStyle name="Comma 2 4 2 2 2" xfId="50" xr:uid="{00000000-0005-0000-0000-00009D060000}"/>
    <cellStyle name="Comma 2 4 2 2 2 2" xfId="30002" xr:uid="{00000000-0005-0000-0000-00009E060000}"/>
    <cellStyle name="Comma 2 4 2 2 3" xfId="30001" xr:uid="{00000000-0005-0000-0000-00009F060000}"/>
    <cellStyle name="Comma 2 4 2 3" xfId="51" xr:uid="{00000000-0005-0000-0000-0000A0060000}"/>
    <cellStyle name="Comma 2 4 2 3 2" xfId="30003" xr:uid="{00000000-0005-0000-0000-0000A1060000}"/>
    <cellStyle name="Comma 2 4 2 4" xfId="30000" xr:uid="{00000000-0005-0000-0000-0000A2060000}"/>
    <cellStyle name="Comma 2 4 3" xfId="52" xr:uid="{00000000-0005-0000-0000-0000A3060000}"/>
    <cellStyle name="Comma 2 4 3 2" xfId="53" xr:uid="{00000000-0005-0000-0000-0000A4060000}"/>
    <cellStyle name="Comma 2 4 3 2 2" xfId="30005" xr:uid="{00000000-0005-0000-0000-0000A5060000}"/>
    <cellStyle name="Comma 2 4 3 3" xfId="30004" xr:uid="{00000000-0005-0000-0000-0000A6060000}"/>
    <cellStyle name="Comma 2 4 4" xfId="54" xr:uid="{00000000-0005-0000-0000-0000A7060000}"/>
    <cellStyle name="Comma 2 4 4 2" xfId="30006" xr:uid="{00000000-0005-0000-0000-0000A8060000}"/>
    <cellStyle name="Comma 2 4 5" xfId="1352" xr:uid="{00000000-0005-0000-0000-0000A9060000}"/>
    <cellStyle name="Comma 2 4 5 2" xfId="30941" xr:uid="{00000000-0005-0000-0000-0000AA060000}"/>
    <cellStyle name="Comma 2 4 6" xfId="29895" xr:uid="{00000000-0005-0000-0000-0000AB060000}"/>
    <cellStyle name="Comma 2 4 7" xfId="29999" xr:uid="{00000000-0005-0000-0000-0000AC060000}"/>
    <cellStyle name="Comma 2 5" xfId="55" xr:uid="{00000000-0005-0000-0000-0000AD060000}"/>
    <cellStyle name="Comma 2 5 2" xfId="56" xr:uid="{00000000-0005-0000-0000-0000AE060000}"/>
    <cellStyle name="Comma 2 5 2 2" xfId="57" xr:uid="{00000000-0005-0000-0000-0000AF060000}"/>
    <cellStyle name="Comma 2 5 2 2 2" xfId="30009" xr:uid="{00000000-0005-0000-0000-0000B0060000}"/>
    <cellStyle name="Comma 2 5 2 3" xfId="30008" xr:uid="{00000000-0005-0000-0000-0000B1060000}"/>
    <cellStyle name="Comma 2 5 3" xfId="58" xr:uid="{00000000-0005-0000-0000-0000B2060000}"/>
    <cellStyle name="Comma 2 5 3 2" xfId="30010" xr:uid="{00000000-0005-0000-0000-0000B3060000}"/>
    <cellStyle name="Comma 2 5 4" xfId="30007" xr:uid="{00000000-0005-0000-0000-0000B4060000}"/>
    <cellStyle name="Comma 2 6" xfId="59" xr:uid="{00000000-0005-0000-0000-0000B5060000}"/>
    <cellStyle name="Comma 2 6 2" xfId="60" xr:uid="{00000000-0005-0000-0000-0000B6060000}"/>
    <cellStyle name="Comma 2 6 2 2" xfId="61" xr:uid="{00000000-0005-0000-0000-0000B7060000}"/>
    <cellStyle name="Comma 2 6 2 2 2" xfId="30013" xr:uid="{00000000-0005-0000-0000-0000B8060000}"/>
    <cellStyle name="Comma 2 6 2 3" xfId="30012" xr:uid="{00000000-0005-0000-0000-0000B9060000}"/>
    <cellStyle name="Comma 2 6 3" xfId="62" xr:uid="{00000000-0005-0000-0000-0000BA060000}"/>
    <cellStyle name="Comma 2 6 3 2" xfId="30014" xr:uid="{00000000-0005-0000-0000-0000BB060000}"/>
    <cellStyle name="Comma 2 6 4" xfId="30011" xr:uid="{00000000-0005-0000-0000-0000BC060000}"/>
    <cellStyle name="Comma 2 7" xfId="63" xr:uid="{00000000-0005-0000-0000-0000BD060000}"/>
    <cellStyle name="Comma 2 7 2" xfId="64" xr:uid="{00000000-0005-0000-0000-0000BE060000}"/>
    <cellStyle name="Comma 2 7 2 2" xfId="30016" xr:uid="{00000000-0005-0000-0000-0000BF060000}"/>
    <cellStyle name="Comma 2 7 3" xfId="30015" xr:uid="{00000000-0005-0000-0000-0000C0060000}"/>
    <cellStyle name="Comma 2 8" xfId="65" xr:uid="{00000000-0005-0000-0000-0000C1060000}"/>
    <cellStyle name="Comma 2 8 2" xfId="30017" xr:uid="{00000000-0005-0000-0000-0000C2060000}"/>
    <cellStyle name="Comma 2 9" xfId="1353" xr:uid="{00000000-0005-0000-0000-0000C3060000}"/>
    <cellStyle name="Comma 20" xfId="1354" xr:uid="{00000000-0005-0000-0000-0000C4060000}"/>
    <cellStyle name="Comma 20 2" xfId="1355" xr:uid="{00000000-0005-0000-0000-0000C5060000}"/>
    <cellStyle name="Comma 20 2 2" xfId="1356" xr:uid="{00000000-0005-0000-0000-0000C6060000}"/>
    <cellStyle name="Comma 20 2 2 2" xfId="1357" xr:uid="{00000000-0005-0000-0000-0000C7060000}"/>
    <cellStyle name="Comma 20 2 2 2 2" xfId="30944" xr:uid="{00000000-0005-0000-0000-0000C8060000}"/>
    <cellStyle name="Comma 20 2 2 3" xfId="30943" xr:uid="{00000000-0005-0000-0000-0000C9060000}"/>
    <cellStyle name="Comma 20 2 3" xfId="1358" xr:uid="{00000000-0005-0000-0000-0000CA060000}"/>
    <cellStyle name="Comma 20 2 3 2" xfId="30945" xr:uid="{00000000-0005-0000-0000-0000CB060000}"/>
    <cellStyle name="Comma 20 2 4" xfId="30942" xr:uid="{00000000-0005-0000-0000-0000CC060000}"/>
    <cellStyle name="Comma 20 3" xfId="1359" xr:uid="{00000000-0005-0000-0000-0000CD060000}"/>
    <cellStyle name="Comma 20 3 2" xfId="1360" xr:uid="{00000000-0005-0000-0000-0000CE060000}"/>
    <cellStyle name="Comma 20 3 2 2" xfId="30947" xr:uid="{00000000-0005-0000-0000-0000CF060000}"/>
    <cellStyle name="Comma 20 3 3" xfId="30946" xr:uid="{00000000-0005-0000-0000-0000D0060000}"/>
    <cellStyle name="Comma 20 4" xfId="1361" xr:uid="{00000000-0005-0000-0000-0000D1060000}"/>
    <cellStyle name="Comma 20 4 2" xfId="30948" xr:uid="{00000000-0005-0000-0000-0000D2060000}"/>
    <cellStyle name="Comma 20 5" xfId="1362" xr:uid="{00000000-0005-0000-0000-0000D3060000}"/>
    <cellStyle name="Comma 20 5 2" xfId="30949" xr:uid="{00000000-0005-0000-0000-0000D4060000}"/>
    <cellStyle name="Comma 21" xfId="1363" xr:uid="{00000000-0005-0000-0000-0000D5060000}"/>
    <cellStyle name="Comma 21 2" xfId="1364" xr:uid="{00000000-0005-0000-0000-0000D6060000}"/>
    <cellStyle name="Comma 21 2 2" xfId="1365" xr:uid="{00000000-0005-0000-0000-0000D7060000}"/>
    <cellStyle name="Comma 21 2 2 2" xfId="1366" xr:uid="{00000000-0005-0000-0000-0000D8060000}"/>
    <cellStyle name="Comma 21 2 2 2 2" xfId="30952" xr:uid="{00000000-0005-0000-0000-0000D9060000}"/>
    <cellStyle name="Comma 21 2 2 3" xfId="30951" xr:uid="{00000000-0005-0000-0000-0000DA060000}"/>
    <cellStyle name="Comma 21 2 3" xfId="1367" xr:uid="{00000000-0005-0000-0000-0000DB060000}"/>
    <cellStyle name="Comma 21 2 3 2" xfId="30953" xr:uid="{00000000-0005-0000-0000-0000DC060000}"/>
    <cellStyle name="Comma 21 2 4" xfId="30950" xr:uid="{00000000-0005-0000-0000-0000DD060000}"/>
    <cellStyle name="Comma 21 3" xfId="1368" xr:uid="{00000000-0005-0000-0000-0000DE060000}"/>
    <cellStyle name="Comma 21 3 2" xfId="1369" xr:uid="{00000000-0005-0000-0000-0000DF060000}"/>
    <cellStyle name="Comma 21 3 2 2" xfId="30955" xr:uid="{00000000-0005-0000-0000-0000E0060000}"/>
    <cellStyle name="Comma 21 3 3" xfId="30954" xr:uid="{00000000-0005-0000-0000-0000E1060000}"/>
    <cellStyle name="Comma 21 4" xfId="1370" xr:uid="{00000000-0005-0000-0000-0000E2060000}"/>
    <cellStyle name="Comma 21 4 2" xfId="30956" xr:uid="{00000000-0005-0000-0000-0000E3060000}"/>
    <cellStyle name="Comma 21 5" xfId="1371" xr:uid="{00000000-0005-0000-0000-0000E4060000}"/>
    <cellStyle name="Comma 21 5 2" xfId="30957" xr:uid="{00000000-0005-0000-0000-0000E5060000}"/>
    <cellStyle name="Comma 22" xfId="1372" xr:uid="{00000000-0005-0000-0000-0000E6060000}"/>
    <cellStyle name="Comma 22 2" xfId="1373" xr:uid="{00000000-0005-0000-0000-0000E7060000}"/>
    <cellStyle name="Comma 22 2 2" xfId="1374" xr:uid="{00000000-0005-0000-0000-0000E8060000}"/>
    <cellStyle name="Comma 22 2 2 2" xfId="1375" xr:uid="{00000000-0005-0000-0000-0000E9060000}"/>
    <cellStyle name="Comma 22 2 2 2 2" xfId="30960" xr:uid="{00000000-0005-0000-0000-0000EA060000}"/>
    <cellStyle name="Comma 22 2 2 3" xfId="30959" xr:uid="{00000000-0005-0000-0000-0000EB060000}"/>
    <cellStyle name="Comma 22 2 3" xfId="1376" xr:uid="{00000000-0005-0000-0000-0000EC060000}"/>
    <cellStyle name="Comma 22 2 3 2" xfId="30961" xr:uid="{00000000-0005-0000-0000-0000ED060000}"/>
    <cellStyle name="Comma 22 2 4" xfId="30958" xr:uid="{00000000-0005-0000-0000-0000EE060000}"/>
    <cellStyle name="Comma 22 3" xfId="1377" xr:uid="{00000000-0005-0000-0000-0000EF060000}"/>
    <cellStyle name="Comma 22 3 2" xfId="1378" xr:uid="{00000000-0005-0000-0000-0000F0060000}"/>
    <cellStyle name="Comma 22 3 2 2" xfId="30963" xr:uid="{00000000-0005-0000-0000-0000F1060000}"/>
    <cellStyle name="Comma 22 3 3" xfId="30962" xr:uid="{00000000-0005-0000-0000-0000F2060000}"/>
    <cellStyle name="Comma 22 4" xfId="1379" xr:uid="{00000000-0005-0000-0000-0000F3060000}"/>
    <cellStyle name="Comma 22 4 2" xfId="30964" xr:uid="{00000000-0005-0000-0000-0000F4060000}"/>
    <cellStyle name="Comma 22 5" xfId="1380" xr:uid="{00000000-0005-0000-0000-0000F5060000}"/>
    <cellStyle name="Comma 22 5 2" xfId="30965" xr:uid="{00000000-0005-0000-0000-0000F6060000}"/>
    <cellStyle name="Comma 23" xfId="1381" xr:uid="{00000000-0005-0000-0000-0000F7060000}"/>
    <cellStyle name="Comma 23 2" xfId="1382" xr:uid="{00000000-0005-0000-0000-0000F8060000}"/>
    <cellStyle name="Comma 23 2 2" xfId="1383" xr:uid="{00000000-0005-0000-0000-0000F9060000}"/>
    <cellStyle name="Comma 23 2 2 2" xfId="1384" xr:uid="{00000000-0005-0000-0000-0000FA060000}"/>
    <cellStyle name="Comma 23 2 2 2 2" xfId="30968" xr:uid="{00000000-0005-0000-0000-0000FB060000}"/>
    <cellStyle name="Comma 23 2 2 3" xfId="30967" xr:uid="{00000000-0005-0000-0000-0000FC060000}"/>
    <cellStyle name="Comma 23 2 3" xfId="1385" xr:uid="{00000000-0005-0000-0000-0000FD060000}"/>
    <cellStyle name="Comma 23 2 3 2" xfId="30969" xr:uid="{00000000-0005-0000-0000-0000FE060000}"/>
    <cellStyle name="Comma 23 2 4" xfId="30966" xr:uid="{00000000-0005-0000-0000-0000FF060000}"/>
    <cellStyle name="Comma 23 3" xfId="1386" xr:uid="{00000000-0005-0000-0000-000000070000}"/>
    <cellStyle name="Comma 23 3 2" xfId="1387" xr:uid="{00000000-0005-0000-0000-000001070000}"/>
    <cellStyle name="Comma 23 3 2 2" xfId="30971" xr:uid="{00000000-0005-0000-0000-000002070000}"/>
    <cellStyle name="Comma 23 3 3" xfId="30970" xr:uid="{00000000-0005-0000-0000-000003070000}"/>
    <cellStyle name="Comma 23 4" xfId="1388" xr:uid="{00000000-0005-0000-0000-000004070000}"/>
    <cellStyle name="Comma 23 4 2" xfId="30972" xr:uid="{00000000-0005-0000-0000-000005070000}"/>
    <cellStyle name="Comma 23 5" xfId="1389" xr:uid="{00000000-0005-0000-0000-000006070000}"/>
    <cellStyle name="Comma 23 5 2" xfId="30973" xr:uid="{00000000-0005-0000-0000-000007070000}"/>
    <cellStyle name="Comma 24" xfId="1390" xr:uid="{00000000-0005-0000-0000-000008070000}"/>
    <cellStyle name="Comma 24 2" xfId="1391" xr:uid="{00000000-0005-0000-0000-000009070000}"/>
    <cellStyle name="Comma 24 2 2" xfId="1392" xr:uid="{00000000-0005-0000-0000-00000A070000}"/>
    <cellStyle name="Comma 24 2 2 2" xfId="1393" xr:uid="{00000000-0005-0000-0000-00000B070000}"/>
    <cellStyle name="Comma 24 2 2 2 2" xfId="30976" xr:uid="{00000000-0005-0000-0000-00000C070000}"/>
    <cellStyle name="Comma 24 2 2 3" xfId="30975" xr:uid="{00000000-0005-0000-0000-00000D070000}"/>
    <cellStyle name="Comma 24 2 3" xfId="1394" xr:uid="{00000000-0005-0000-0000-00000E070000}"/>
    <cellStyle name="Comma 24 2 3 2" xfId="30977" xr:uid="{00000000-0005-0000-0000-00000F070000}"/>
    <cellStyle name="Comma 24 2 4" xfId="30974" xr:uid="{00000000-0005-0000-0000-000010070000}"/>
    <cellStyle name="Comma 24 3" xfId="1395" xr:uid="{00000000-0005-0000-0000-000011070000}"/>
    <cellStyle name="Comma 24 3 2" xfId="1396" xr:uid="{00000000-0005-0000-0000-000012070000}"/>
    <cellStyle name="Comma 24 3 2 2" xfId="30979" xr:uid="{00000000-0005-0000-0000-000013070000}"/>
    <cellStyle name="Comma 24 3 3" xfId="30978" xr:uid="{00000000-0005-0000-0000-000014070000}"/>
    <cellStyle name="Comma 24 4" xfId="1397" xr:uid="{00000000-0005-0000-0000-000015070000}"/>
    <cellStyle name="Comma 24 4 2" xfId="30980" xr:uid="{00000000-0005-0000-0000-000016070000}"/>
    <cellStyle name="Comma 24 5" xfId="1398" xr:uid="{00000000-0005-0000-0000-000017070000}"/>
    <cellStyle name="Comma 24 5 2" xfId="30981" xr:uid="{00000000-0005-0000-0000-000018070000}"/>
    <cellStyle name="Comma 25" xfId="1399" xr:uid="{00000000-0005-0000-0000-000019070000}"/>
    <cellStyle name="Comma 25 2" xfId="1400" xr:uid="{00000000-0005-0000-0000-00001A070000}"/>
    <cellStyle name="Comma 25 2 2" xfId="1401" xr:uid="{00000000-0005-0000-0000-00001B070000}"/>
    <cellStyle name="Comma 25 2 2 2" xfId="1402" xr:uid="{00000000-0005-0000-0000-00001C070000}"/>
    <cellStyle name="Comma 25 2 2 2 2" xfId="30984" xr:uid="{00000000-0005-0000-0000-00001D070000}"/>
    <cellStyle name="Comma 25 2 2 3" xfId="30983" xr:uid="{00000000-0005-0000-0000-00001E070000}"/>
    <cellStyle name="Comma 25 2 3" xfId="1403" xr:uid="{00000000-0005-0000-0000-00001F070000}"/>
    <cellStyle name="Comma 25 2 3 2" xfId="30985" xr:uid="{00000000-0005-0000-0000-000020070000}"/>
    <cellStyle name="Comma 25 2 4" xfId="30982" xr:uid="{00000000-0005-0000-0000-000021070000}"/>
    <cellStyle name="Comma 25 3" xfId="1404" xr:uid="{00000000-0005-0000-0000-000022070000}"/>
    <cellStyle name="Comma 25 3 2" xfId="1405" xr:uid="{00000000-0005-0000-0000-000023070000}"/>
    <cellStyle name="Comma 25 3 2 2" xfId="30987" xr:uid="{00000000-0005-0000-0000-000024070000}"/>
    <cellStyle name="Comma 25 3 3" xfId="30986" xr:uid="{00000000-0005-0000-0000-000025070000}"/>
    <cellStyle name="Comma 25 4" xfId="1406" xr:uid="{00000000-0005-0000-0000-000026070000}"/>
    <cellStyle name="Comma 25 4 2" xfId="30988" xr:uid="{00000000-0005-0000-0000-000027070000}"/>
    <cellStyle name="Comma 25 5" xfId="1407" xr:uid="{00000000-0005-0000-0000-000028070000}"/>
    <cellStyle name="Comma 25 5 2" xfId="30989" xr:uid="{00000000-0005-0000-0000-000029070000}"/>
    <cellStyle name="Comma 26" xfId="1408" xr:uid="{00000000-0005-0000-0000-00002A070000}"/>
    <cellStyle name="Comma 26 2" xfId="1409" xr:uid="{00000000-0005-0000-0000-00002B070000}"/>
    <cellStyle name="Comma 26 2 2" xfId="1410" xr:uid="{00000000-0005-0000-0000-00002C070000}"/>
    <cellStyle name="Comma 26 2 2 2" xfId="1411" xr:uid="{00000000-0005-0000-0000-00002D070000}"/>
    <cellStyle name="Comma 26 2 2 2 2" xfId="30992" xr:uid="{00000000-0005-0000-0000-00002E070000}"/>
    <cellStyle name="Comma 26 2 2 3" xfId="30991" xr:uid="{00000000-0005-0000-0000-00002F070000}"/>
    <cellStyle name="Comma 26 2 3" xfId="1412" xr:uid="{00000000-0005-0000-0000-000030070000}"/>
    <cellStyle name="Comma 26 2 3 2" xfId="30993" xr:uid="{00000000-0005-0000-0000-000031070000}"/>
    <cellStyle name="Comma 26 2 4" xfId="30990" xr:uid="{00000000-0005-0000-0000-000032070000}"/>
    <cellStyle name="Comma 26 3" xfId="1413" xr:uid="{00000000-0005-0000-0000-000033070000}"/>
    <cellStyle name="Comma 26 3 2" xfId="1414" xr:uid="{00000000-0005-0000-0000-000034070000}"/>
    <cellStyle name="Comma 26 3 2 2" xfId="30995" xr:uid="{00000000-0005-0000-0000-000035070000}"/>
    <cellStyle name="Comma 26 3 3" xfId="30994" xr:uid="{00000000-0005-0000-0000-000036070000}"/>
    <cellStyle name="Comma 26 4" xfId="1415" xr:uid="{00000000-0005-0000-0000-000037070000}"/>
    <cellStyle name="Comma 26 4 2" xfId="30996" xr:uid="{00000000-0005-0000-0000-000038070000}"/>
    <cellStyle name="Comma 26 5" xfId="1416" xr:uid="{00000000-0005-0000-0000-000039070000}"/>
    <cellStyle name="Comma 26 5 2" xfId="30997" xr:uid="{00000000-0005-0000-0000-00003A070000}"/>
    <cellStyle name="Comma 27" xfId="1417" xr:uid="{00000000-0005-0000-0000-00003B070000}"/>
    <cellStyle name="Comma 27 2" xfId="1418" xr:uid="{00000000-0005-0000-0000-00003C070000}"/>
    <cellStyle name="Comma 27 2 2" xfId="1419" xr:uid="{00000000-0005-0000-0000-00003D070000}"/>
    <cellStyle name="Comma 27 2 2 2" xfId="1420" xr:uid="{00000000-0005-0000-0000-00003E070000}"/>
    <cellStyle name="Comma 27 2 2 2 2" xfId="31000" xr:uid="{00000000-0005-0000-0000-00003F070000}"/>
    <cellStyle name="Comma 27 2 2 3" xfId="30999" xr:uid="{00000000-0005-0000-0000-000040070000}"/>
    <cellStyle name="Comma 27 2 3" xfId="1421" xr:uid="{00000000-0005-0000-0000-000041070000}"/>
    <cellStyle name="Comma 27 2 3 2" xfId="31001" xr:uid="{00000000-0005-0000-0000-000042070000}"/>
    <cellStyle name="Comma 27 2 4" xfId="30998" xr:uid="{00000000-0005-0000-0000-000043070000}"/>
    <cellStyle name="Comma 27 3" xfId="1422" xr:uid="{00000000-0005-0000-0000-000044070000}"/>
    <cellStyle name="Comma 27 3 2" xfId="1423" xr:uid="{00000000-0005-0000-0000-000045070000}"/>
    <cellStyle name="Comma 27 3 2 2" xfId="31003" xr:uid="{00000000-0005-0000-0000-000046070000}"/>
    <cellStyle name="Comma 27 3 3" xfId="31002" xr:uid="{00000000-0005-0000-0000-000047070000}"/>
    <cellStyle name="Comma 27 4" xfId="1424" xr:uid="{00000000-0005-0000-0000-000048070000}"/>
    <cellStyle name="Comma 27 4 2" xfId="31004" xr:uid="{00000000-0005-0000-0000-000049070000}"/>
    <cellStyle name="Comma 27 5" xfId="1425" xr:uid="{00000000-0005-0000-0000-00004A070000}"/>
    <cellStyle name="Comma 27 5 2" xfId="31005" xr:uid="{00000000-0005-0000-0000-00004B070000}"/>
    <cellStyle name="Comma 28" xfId="1426" xr:uid="{00000000-0005-0000-0000-00004C070000}"/>
    <cellStyle name="Comma 29" xfId="1427" xr:uid="{00000000-0005-0000-0000-00004D070000}"/>
    <cellStyle name="Comma 3" xfId="66" xr:uid="{00000000-0005-0000-0000-00004E070000}"/>
    <cellStyle name="Comma 3 10" xfId="1428" xr:uid="{00000000-0005-0000-0000-00004F070000}"/>
    <cellStyle name="Comma 3 10 2" xfId="1429" xr:uid="{00000000-0005-0000-0000-000050070000}"/>
    <cellStyle name="Comma 3 10 2 2" xfId="1430" xr:uid="{00000000-0005-0000-0000-000051070000}"/>
    <cellStyle name="Comma 3 10 2 2 2" xfId="1431" xr:uid="{00000000-0005-0000-0000-000052070000}"/>
    <cellStyle name="Comma 3 10 2 2 2 2" xfId="31009" xr:uid="{00000000-0005-0000-0000-000053070000}"/>
    <cellStyle name="Comma 3 10 2 2 3" xfId="1432" xr:uid="{00000000-0005-0000-0000-000054070000}"/>
    <cellStyle name="Comma 3 10 2 2 4" xfId="31008" xr:uid="{00000000-0005-0000-0000-000055070000}"/>
    <cellStyle name="Comma 3 10 2 3" xfId="1433" xr:uid="{00000000-0005-0000-0000-000056070000}"/>
    <cellStyle name="Comma 3 10 2 3 2" xfId="31010" xr:uid="{00000000-0005-0000-0000-000057070000}"/>
    <cellStyle name="Comma 3 10 2 4" xfId="1434" xr:uid="{00000000-0005-0000-0000-000058070000}"/>
    <cellStyle name="Comma 3 10 2 5" xfId="31007" xr:uid="{00000000-0005-0000-0000-000059070000}"/>
    <cellStyle name="Comma 3 10 3" xfId="1435" xr:uid="{00000000-0005-0000-0000-00005A070000}"/>
    <cellStyle name="Comma 3 10 3 2" xfId="1436" xr:uid="{00000000-0005-0000-0000-00005B070000}"/>
    <cellStyle name="Comma 3 10 3 2 2" xfId="31012" xr:uid="{00000000-0005-0000-0000-00005C070000}"/>
    <cellStyle name="Comma 3 10 3 3" xfId="1437" xr:uid="{00000000-0005-0000-0000-00005D070000}"/>
    <cellStyle name="Comma 3 10 3 4" xfId="31011" xr:uid="{00000000-0005-0000-0000-00005E070000}"/>
    <cellStyle name="Comma 3 10 4" xfId="1438" xr:uid="{00000000-0005-0000-0000-00005F070000}"/>
    <cellStyle name="Comma 3 10 4 2" xfId="31013" xr:uid="{00000000-0005-0000-0000-000060070000}"/>
    <cellStyle name="Comma 3 10 5" xfId="1439" xr:uid="{00000000-0005-0000-0000-000061070000}"/>
    <cellStyle name="Comma 3 10 6" xfId="31006" xr:uid="{00000000-0005-0000-0000-000062070000}"/>
    <cellStyle name="Comma 3 11" xfId="1440" xr:uid="{00000000-0005-0000-0000-000063070000}"/>
    <cellStyle name="Comma 3 11 2" xfId="1441" xr:uid="{00000000-0005-0000-0000-000064070000}"/>
    <cellStyle name="Comma 3 11 2 2" xfId="1442" xr:uid="{00000000-0005-0000-0000-000065070000}"/>
    <cellStyle name="Comma 3 11 2 2 2" xfId="1443" xr:uid="{00000000-0005-0000-0000-000066070000}"/>
    <cellStyle name="Comma 3 11 2 2 2 2" xfId="31017" xr:uid="{00000000-0005-0000-0000-000067070000}"/>
    <cellStyle name="Comma 3 11 2 2 3" xfId="1444" xr:uid="{00000000-0005-0000-0000-000068070000}"/>
    <cellStyle name="Comma 3 11 2 2 4" xfId="31016" xr:uid="{00000000-0005-0000-0000-000069070000}"/>
    <cellStyle name="Comma 3 11 2 3" xfId="1445" xr:uid="{00000000-0005-0000-0000-00006A070000}"/>
    <cellStyle name="Comma 3 11 2 3 2" xfId="31018" xr:uid="{00000000-0005-0000-0000-00006B070000}"/>
    <cellStyle name="Comma 3 11 2 4" xfId="1446" xr:uid="{00000000-0005-0000-0000-00006C070000}"/>
    <cellStyle name="Comma 3 11 2 5" xfId="31015" xr:uid="{00000000-0005-0000-0000-00006D070000}"/>
    <cellStyle name="Comma 3 11 3" xfId="1447" xr:uid="{00000000-0005-0000-0000-00006E070000}"/>
    <cellStyle name="Comma 3 11 3 2" xfId="1448" xr:uid="{00000000-0005-0000-0000-00006F070000}"/>
    <cellStyle name="Comma 3 11 3 2 2" xfId="31020" xr:uid="{00000000-0005-0000-0000-000070070000}"/>
    <cellStyle name="Comma 3 11 3 3" xfId="1449" xr:uid="{00000000-0005-0000-0000-000071070000}"/>
    <cellStyle name="Comma 3 11 3 4" xfId="31019" xr:uid="{00000000-0005-0000-0000-000072070000}"/>
    <cellStyle name="Comma 3 11 4" xfId="1450" xr:uid="{00000000-0005-0000-0000-000073070000}"/>
    <cellStyle name="Comma 3 11 4 2" xfId="31021" xr:uid="{00000000-0005-0000-0000-000074070000}"/>
    <cellStyle name="Comma 3 11 5" xfId="1451" xr:uid="{00000000-0005-0000-0000-000075070000}"/>
    <cellStyle name="Comma 3 11 6" xfId="31014" xr:uid="{00000000-0005-0000-0000-000076070000}"/>
    <cellStyle name="Comma 3 12" xfId="1452" xr:uid="{00000000-0005-0000-0000-000077070000}"/>
    <cellStyle name="Comma 3 13" xfId="1453" xr:uid="{00000000-0005-0000-0000-000078070000}"/>
    <cellStyle name="Comma 3 13 2" xfId="1454" xr:uid="{00000000-0005-0000-0000-000079070000}"/>
    <cellStyle name="Comma 3 13 2 2" xfId="31023" xr:uid="{00000000-0005-0000-0000-00007A070000}"/>
    <cellStyle name="Comma 3 13 3" xfId="1455" xr:uid="{00000000-0005-0000-0000-00007B070000}"/>
    <cellStyle name="Comma 3 13 4" xfId="31022" xr:uid="{00000000-0005-0000-0000-00007C070000}"/>
    <cellStyle name="Comma 3 14" xfId="1456" xr:uid="{00000000-0005-0000-0000-00007D070000}"/>
    <cellStyle name="Comma 3 14 2" xfId="31024" xr:uid="{00000000-0005-0000-0000-00007E070000}"/>
    <cellStyle name="Comma 3 15" xfId="1457" xr:uid="{00000000-0005-0000-0000-00007F070000}"/>
    <cellStyle name="Comma 3 16" xfId="1458" xr:uid="{00000000-0005-0000-0000-000080070000}"/>
    <cellStyle name="Comma 3 16 2" xfId="31025" xr:uid="{00000000-0005-0000-0000-000081070000}"/>
    <cellStyle name="Comma 3 17" xfId="29885" xr:uid="{00000000-0005-0000-0000-000082070000}"/>
    <cellStyle name="Comma 3 2" xfId="67" xr:uid="{00000000-0005-0000-0000-000083070000}"/>
    <cellStyle name="Comma 3 2 2" xfId="68" xr:uid="{00000000-0005-0000-0000-000084070000}"/>
    <cellStyle name="Comma 3 2 2 2" xfId="1459" xr:uid="{00000000-0005-0000-0000-000085070000}"/>
    <cellStyle name="Comma 3 2 2 2 2" xfId="1460" xr:uid="{00000000-0005-0000-0000-000086070000}"/>
    <cellStyle name="Comma 3 2 2 2 2 2" xfId="31027" xr:uid="{00000000-0005-0000-0000-000087070000}"/>
    <cellStyle name="Comma 3 2 2 2 3" xfId="1461" xr:uid="{00000000-0005-0000-0000-000088070000}"/>
    <cellStyle name="Comma 3 2 2 2 3 2" xfId="31028" xr:uid="{00000000-0005-0000-0000-000089070000}"/>
    <cellStyle name="Comma 3 2 2 2 4" xfId="31026" xr:uid="{00000000-0005-0000-0000-00008A070000}"/>
    <cellStyle name="Comma 3 2 2 3" xfId="1462" xr:uid="{00000000-0005-0000-0000-00008B070000}"/>
    <cellStyle name="Comma 3 2 2 3 2" xfId="31029" xr:uid="{00000000-0005-0000-0000-00008C070000}"/>
    <cellStyle name="Comma 3 2 2 4" xfId="1463" xr:uid="{00000000-0005-0000-0000-00008D070000}"/>
    <cellStyle name="Comma 3 2 3" xfId="69" xr:uid="{00000000-0005-0000-0000-00008E070000}"/>
    <cellStyle name="Comma 3 2 3 2" xfId="1464" xr:uid="{00000000-0005-0000-0000-00008F070000}"/>
    <cellStyle name="Comma 3 2 3 2 2" xfId="1465" xr:uid="{00000000-0005-0000-0000-000090070000}"/>
    <cellStyle name="Comma 3 2 3 2 2 2" xfId="31031" xr:uid="{00000000-0005-0000-0000-000091070000}"/>
    <cellStyle name="Comma 3 2 3 2 3" xfId="1466" xr:uid="{00000000-0005-0000-0000-000092070000}"/>
    <cellStyle name="Comma 3 2 3 2 4" xfId="1467" xr:uid="{00000000-0005-0000-0000-000093070000}"/>
    <cellStyle name="Comma 3 2 3 2 4 2" xfId="31032" xr:uid="{00000000-0005-0000-0000-000094070000}"/>
    <cellStyle name="Comma 3 2 3 2 5" xfId="31030" xr:uid="{00000000-0005-0000-0000-000095070000}"/>
    <cellStyle name="Comma 3 2 3 3" xfId="1468" xr:uid="{00000000-0005-0000-0000-000096070000}"/>
    <cellStyle name="Comma 3 2 3 3 2" xfId="31033" xr:uid="{00000000-0005-0000-0000-000097070000}"/>
    <cellStyle name="Comma 3 2 3 4" xfId="1469" xr:uid="{00000000-0005-0000-0000-000098070000}"/>
    <cellStyle name="Comma 3 2 3 5" xfId="1470" xr:uid="{00000000-0005-0000-0000-000099070000}"/>
    <cellStyle name="Comma 3 2 3 5 2" xfId="31034" xr:uid="{00000000-0005-0000-0000-00009A070000}"/>
    <cellStyle name="Comma 3 2 4" xfId="1471" xr:uid="{00000000-0005-0000-0000-00009B070000}"/>
    <cellStyle name="Comma 3 2 4 2" xfId="1472" xr:uid="{00000000-0005-0000-0000-00009C070000}"/>
    <cellStyle name="Comma 3 2 4 2 2" xfId="31036" xr:uid="{00000000-0005-0000-0000-00009D070000}"/>
    <cellStyle name="Comma 3 2 4 3" xfId="31035" xr:uid="{00000000-0005-0000-0000-00009E070000}"/>
    <cellStyle name="Comma 3 2 5" xfId="1473" xr:uid="{00000000-0005-0000-0000-00009F070000}"/>
    <cellStyle name="Comma 3 2 5 2" xfId="31037" xr:uid="{00000000-0005-0000-0000-0000A0070000}"/>
    <cellStyle name="Comma 3 2 6" xfId="1474" xr:uid="{00000000-0005-0000-0000-0000A1070000}"/>
    <cellStyle name="Comma 3 2 6 2" xfId="31038" xr:uid="{00000000-0005-0000-0000-0000A2070000}"/>
    <cellStyle name="Comma 3 3" xfId="70" xr:uid="{00000000-0005-0000-0000-0000A3070000}"/>
    <cellStyle name="Comma 3 3 2" xfId="71" xr:uid="{00000000-0005-0000-0000-0000A4070000}"/>
    <cellStyle name="Comma 3 3 2 2" xfId="1475" xr:uid="{00000000-0005-0000-0000-0000A5070000}"/>
    <cellStyle name="Comma 3 3 2 2 2" xfId="1476" xr:uid="{00000000-0005-0000-0000-0000A6070000}"/>
    <cellStyle name="Comma 3 3 2 2 3" xfId="31039" xr:uid="{00000000-0005-0000-0000-0000A7070000}"/>
    <cellStyle name="Comma 3 3 2 3" xfId="1477" xr:uid="{00000000-0005-0000-0000-0000A8070000}"/>
    <cellStyle name="Comma 3 3 3" xfId="72" xr:uid="{00000000-0005-0000-0000-0000A9070000}"/>
    <cellStyle name="Comma 3 3 3 2" xfId="1478" xr:uid="{00000000-0005-0000-0000-0000AA070000}"/>
    <cellStyle name="Comma 3 3 3 2 2" xfId="31040" xr:uid="{00000000-0005-0000-0000-0000AB070000}"/>
    <cellStyle name="Comma 3 3 3 3" xfId="1479" xr:uid="{00000000-0005-0000-0000-0000AC070000}"/>
    <cellStyle name="Comma 3 3 3 4" xfId="30019" xr:uid="{00000000-0005-0000-0000-0000AD070000}"/>
    <cellStyle name="Comma 3 3 4" xfId="1480" xr:uid="{00000000-0005-0000-0000-0000AE070000}"/>
    <cellStyle name="Comma 3 3 4 2" xfId="1481" xr:uid="{00000000-0005-0000-0000-0000AF070000}"/>
    <cellStyle name="Comma 3 3 4 3" xfId="31041" xr:uid="{00000000-0005-0000-0000-0000B0070000}"/>
    <cellStyle name="Comma 3 3 5" xfId="1482" xr:uid="{00000000-0005-0000-0000-0000B1070000}"/>
    <cellStyle name="Comma 3 3 5 2" xfId="31042" xr:uid="{00000000-0005-0000-0000-0000B2070000}"/>
    <cellStyle name="Comma 3 3 6" xfId="1483" xr:uid="{00000000-0005-0000-0000-0000B3070000}"/>
    <cellStyle name="Comma 3 3 7" xfId="30018" xr:uid="{00000000-0005-0000-0000-0000B4070000}"/>
    <cellStyle name="Comma 3 4" xfId="73" xr:uid="{00000000-0005-0000-0000-0000B5070000}"/>
    <cellStyle name="Comma 3 4 10" xfId="1484" xr:uid="{00000000-0005-0000-0000-0000B6070000}"/>
    <cellStyle name="Comma 3 4 10 2" xfId="31043" xr:uid="{00000000-0005-0000-0000-0000B7070000}"/>
    <cellStyle name="Comma 3 4 2" xfId="1485" xr:uid="{00000000-0005-0000-0000-0000B8070000}"/>
    <cellStyle name="Comma 3 4 2 2" xfId="1486" xr:uid="{00000000-0005-0000-0000-0000B9070000}"/>
    <cellStyle name="Comma 3 4 2 2 2" xfId="1487" xr:uid="{00000000-0005-0000-0000-0000BA070000}"/>
    <cellStyle name="Comma 3 4 2 2 2 2" xfId="1488" xr:uid="{00000000-0005-0000-0000-0000BB070000}"/>
    <cellStyle name="Comma 3 4 2 2 2 2 2" xfId="31047" xr:uid="{00000000-0005-0000-0000-0000BC070000}"/>
    <cellStyle name="Comma 3 4 2 2 2 3" xfId="1489" xr:uid="{00000000-0005-0000-0000-0000BD070000}"/>
    <cellStyle name="Comma 3 4 2 2 2 4" xfId="31046" xr:uid="{00000000-0005-0000-0000-0000BE070000}"/>
    <cellStyle name="Comma 3 4 2 2 3" xfId="1490" xr:uid="{00000000-0005-0000-0000-0000BF070000}"/>
    <cellStyle name="Comma 3 4 2 2 3 2" xfId="31048" xr:uid="{00000000-0005-0000-0000-0000C0070000}"/>
    <cellStyle name="Comma 3 4 2 2 4" xfId="1491" xr:uid="{00000000-0005-0000-0000-0000C1070000}"/>
    <cellStyle name="Comma 3 4 2 2 5" xfId="1492" xr:uid="{00000000-0005-0000-0000-0000C2070000}"/>
    <cellStyle name="Comma 3 4 2 2 5 2" xfId="31049" xr:uid="{00000000-0005-0000-0000-0000C3070000}"/>
    <cellStyle name="Comma 3 4 2 2 6" xfId="31045" xr:uid="{00000000-0005-0000-0000-0000C4070000}"/>
    <cellStyle name="Comma 3 4 2 3" xfId="1493" xr:uid="{00000000-0005-0000-0000-0000C5070000}"/>
    <cellStyle name="Comma 3 4 2 3 2" xfId="1494" xr:uid="{00000000-0005-0000-0000-0000C6070000}"/>
    <cellStyle name="Comma 3 4 2 3 2 2" xfId="31051" xr:uid="{00000000-0005-0000-0000-0000C7070000}"/>
    <cellStyle name="Comma 3 4 2 3 3" xfId="1495" xr:uid="{00000000-0005-0000-0000-0000C8070000}"/>
    <cellStyle name="Comma 3 4 2 3 4" xfId="31050" xr:uid="{00000000-0005-0000-0000-0000C9070000}"/>
    <cellStyle name="Comma 3 4 2 4" xfId="1496" xr:uid="{00000000-0005-0000-0000-0000CA070000}"/>
    <cellStyle name="Comma 3 4 2 4 2" xfId="31052" xr:uid="{00000000-0005-0000-0000-0000CB070000}"/>
    <cellStyle name="Comma 3 4 2 5" xfId="1497" xr:uid="{00000000-0005-0000-0000-0000CC070000}"/>
    <cellStyle name="Comma 3 4 2 6" xfId="1498" xr:uid="{00000000-0005-0000-0000-0000CD070000}"/>
    <cellStyle name="Comma 3 4 2 6 2" xfId="31053" xr:uid="{00000000-0005-0000-0000-0000CE070000}"/>
    <cellStyle name="Comma 3 4 2 7" xfId="31044" xr:uid="{00000000-0005-0000-0000-0000CF070000}"/>
    <cellStyle name="Comma 3 4 3" xfId="1499" xr:uid="{00000000-0005-0000-0000-0000D0070000}"/>
    <cellStyle name="Comma 3 4 3 2" xfId="1500" xr:uid="{00000000-0005-0000-0000-0000D1070000}"/>
    <cellStyle name="Comma 3 4 3 2 2" xfId="1501" xr:uid="{00000000-0005-0000-0000-0000D2070000}"/>
    <cellStyle name="Comma 3 4 3 2 2 2" xfId="1502" xr:uid="{00000000-0005-0000-0000-0000D3070000}"/>
    <cellStyle name="Comma 3 4 3 2 2 2 2" xfId="31057" xr:uid="{00000000-0005-0000-0000-0000D4070000}"/>
    <cellStyle name="Comma 3 4 3 2 2 3" xfId="1503" xr:uid="{00000000-0005-0000-0000-0000D5070000}"/>
    <cellStyle name="Comma 3 4 3 2 2 4" xfId="31056" xr:uid="{00000000-0005-0000-0000-0000D6070000}"/>
    <cellStyle name="Comma 3 4 3 2 3" xfId="1504" xr:uid="{00000000-0005-0000-0000-0000D7070000}"/>
    <cellStyle name="Comma 3 4 3 2 3 2" xfId="31058" xr:uid="{00000000-0005-0000-0000-0000D8070000}"/>
    <cellStyle name="Comma 3 4 3 2 4" xfId="1505" xr:uid="{00000000-0005-0000-0000-0000D9070000}"/>
    <cellStyle name="Comma 3 4 3 2 5" xfId="31055" xr:uid="{00000000-0005-0000-0000-0000DA070000}"/>
    <cellStyle name="Comma 3 4 3 3" xfId="1506" xr:uid="{00000000-0005-0000-0000-0000DB070000}"/>
    <cellStyle name="Comma 3 4 3 3 2" xfId="1507" xr:uid="{00000000-0005-0000-0000-0000DC070000}"/>
    <cellStyle name="Comma 3 4 3 3 2 2" xfId="31060" xr:uid="{00000000-0005-0000-0000-0000DD070000}"/>
    <cellStyle name="Comma 3 4 3 3 3" xfId="1508" xr:uid="{00000000-0005-0000-0000-0000DE070000}"/>
    <cellStyle name="Comma 3 4 3 3 4" xfId="31059" xr:uid="{00000000-0005-0000-0000-0000DF070000}"/>
    <cellStyle name="Comma 3 4 3 4" xfId="1509" xr:uid="{00000000-0005-0000-0000-0000E0070000}"/>
    <cellStyle name="Comma 3 4 3 4 2" xfId="31061" xr:uid="{00000000-0005-0000-0000-0000E1070000}"/>
    <cellStyle name="Comma 3 4 3 5" xfId="1510" xr:uid="{00000000-0005-0000-0000-0000E2070000}"/>
    <cellStyle name="Comma 3 4 3 6" xfId="1511" xr:uid="{00000000-0005-0000-0000-0000E3070000}"/>
    <cellStyle name="Comma 3 4 3 6 2" xfId="31062" xr:uid="{00000000-0005-0000-0000-0000E4070000}"/>
    <cellStyle name="Comma 3 4 3 7" xfId="31054" xr:uid="{00000000-0005-0000-0000-0000E5070000}"/>
    <cellStyle name="Comma 3 4 4" xfId="1512" xr:uid="{00000000-0005-0000-0000-0000E6070000}"/>
    <cellStyle name="Comma 3 4 4 2" xfId="1513" xr:uid="{00000000-0005-0000-0000-0000E7070000}"/>
    <cellStyle name="Comma 3 4 4 2 2" xfId="1514" xr:uid="{00000000-0005-0000-0000-0000E8070000}"/>
    <cellStyle name="Comma 3 4 4 2 2 2" xfId="1515" xr:uid="{00000000-0005-0000-0000-0000E9070000}"/>
    <cellStyle name="Comma 3 4 4 2 2 2 2" xfId="31066" xr:uid="{00000000-0005-0000-0000-0000EA070000}"/>
    <cellStyle name="Comma 3 4 4 2 2 3" xfId="1516" xr:uid="{00000000-0005-0000-0000-0000EB070000}"/>
    <cellStyle name="Comma 3 4 4 2 2 4" xfId="31065" xr:uid="{00000000-0005-0000-0000-0000EC070000}"/>
    <cellStyle name="Comma 3 4 4 2 3" xfId="1517" xr:uid="{00000000-0005-0000-0000-0000ED070000}"/>
    <cellStyle name="Comma 3 4 4 2 3 2" xfId="31067" xr:uid="{00000000-0005-0000-0000-0000EE070000}"/>
    <cellStyle name="Comma 3 4 4 2 4" xfId="1518" xr:uid="{00000000-0005-0000-0000-0000EF070000}"/>
    <cellStyle name="Comma 3 4 4 2 5" xfId="31064" xr:uid="{00000000-0005-0000-0000-0000F0070000}"/>
    <cellStyle name="Comma 3 4 4 3" xfId="1519" xr:uid="{00000000-0005-0000-0000-0000F1070000}"/>
    <cellStyle name="Comma 3 4 4 3 2" xfId="1520" xr:uid="{00000000-0005-0000-0000-0000F2070000}"/>
    <cellStyle name="Comma 3 4 4 3 2 2" xfId="31069" xr:uid="{00000000-0005-0000-0000-0000F3070000}"/>
    <cellStyle name="Comma 3 4 4 3 3" xfId="1521" xr:uid="{00000000-0005-0000-0000-0000F4070000}"/>
    <cellStyle name="Comma 3 4 4 3 4" xfId="31068" xr:uid="{00000000-0005-0000-0000-0000F5070000}"/>
    <cellStyle name="Comma 3 4 4 4" xfId="1522" xr:uid="{00000000-0005-0000-0000-0000F6070000}"/>
    <cellStyle name="Comma 3 4 4 4 2" xfId="31070" xr:uid="{00000000-0005-0000-0000-0000F7070000}"/>
    <cellStyle name="Comma 3 4 4 5" xfId="1523" xr:uid="{00000000-0005-0000-0000-0000F8070000}"/>
    <cellStyle name="Comma 3 4 4 6" xfId="31063" xr:uid="{00000000-0005-0000-0000-0000F9070000}"/>
    <cellStyle name="Comma 3 4 5" xfId="1524" xr:uid="{00000000-0005-0000-0000-0000FA070000}"/>
    <cellStyle name="Comma 3 4 6" xfId="1525" xr:uid="{00000000-0005-0000-0000-0000FB070000}"/>
    <cellStyle name="Comma 3 4 6 2" xfId="1526" xr:uid="{00000000-0005-0000-0000-0000FC070000}"/>
    <cellStyle name="Comma 3 4 6 2 2" xfId="1527" xr:uid="{00000000-0005-0000-0000-0000FD070000}"/>
    <cellStyle name="Comma 3 4 6 2 2 2" xfId="31073" xr:uid="{00000000-0005-0000-0000-0000FE070000}"/>
    <cellStyle name="Comma 3 4 6 2 3" xfId="1528" xr:uid="{00000000-0005-0000-0000-0000FF070000}"/>
    <cellStyle name="Comma 3 4 6 2 4" xfId="31072" xr:uid="{00000000-0005-0000-0000-000000080000}"/>
    <cellStyle name="Comma 3 4 6 3" xfId="1529" xr:uid="{00000000-0005-0000-0000-000001080000}"/>
    <cellStyle name="Comma 3 4 6 3 2" xfId="31074" xr:uid="{00000000-0005-0000-0000-000002080000}"/>
    <cellStyle name="Comma 3 4 6 4" xfId="1530" xr:uid="{00000000-0005-0000-0000-000003080000}"/>
    <cellStyle name="Comma 3 4 6 5" xfId="31071" xr:uid="{00000000-0005-0000-0000-000004080000}"/>
    <cellStyle name="Comma 3 4 7" xfId="1531" xr:uid="{00000000-0005-0000-0000-000005080000}"/>
    <cellStyle name="Comma 3 4 7 2" xfId="1532" xr:uid="{00000000-0005-0000-0000-000006080000}"/>
    <cellStyle name="Comma 3 4 7 2 2" xfId="31076" xr:uid="{00000000-0005-0000-0000-000007080000}"/>
    <cellStyle name="Comma 3 4 7 3" xfId="1533" xr:uid="{00000000-0005-0000-0000-000008080000}"/>
    <cellStyle name="Comma 3 4 7 4" xfId="31075" xr:uid="{00000000-0005-0000-0000-000009080000}"/>
    <cellStyle name="Comma 3 4 8" xfId="1534" xr:uid="{00000000-0005-0000-0000-00000A080000}"/>
    <cellStyle name="Comma 3 4 8 2" xfId="31077" xr:uid="{00000000-0005-0000-0000-00000B080000}"/>
    <cellStyle name="Comma 3 4 9" xfId="1535" xr:uid="{00000000-0005-0000-0000-00000C080000}"/>
    <cellStyle name="Comma 3 5" xfId="1536" xr:uid="{00000000-0005-0000-0000-00000D080000}"/>
    <cellStyle name="Comma 3 5 2" xfId="1537" xr:uid="{00000000-0005-0000-0000-00000E080000}"/>
    <cellStyle name="Comma 3 5 2 2" xfId="1538" xr:uid="{00000000-0005-0000-0000-00000F080000}"/>
    <cellStyle name="Comma 3 5 2 3" xfId="31079" xr:uid="{00000000-0005-0000-0000-000010080000}"/>
    <cellStyle name="Comma 3 5 3" xfId="1539" xr:uid="{00000000-0005-0000-0000-000011080000}"/>
    <cellStyle name="Comma 3 5 3 2" xfId="1540" xr:uid="{00000000-0005-0000-0000-000012080000}"/>
    <cellStyle name="Comma 3 5 3 2 2" xfId="1541" xr:uid="{00000000-0005-0000-0000-000013080000}"/>
    <cellStyle name="Comma 3 5 3 2 2 2" xfId="1542" xr:uid="{00000000-0005-0000-0000-000014080000}"/>
    <cellStyle name="Comma 3 5 3 2 2 2 2" xfId="31083" xr:uid="{00000000-0005-0000-0000-000015080000}"/>
    <cellStyle name="Comma 3 5 3 2 2 3" xfId="1543" xr:uid="{00000000-0005-0000-0000-000016080000}"/>
    <cellStyle name="Comma 3 5 3 2 2 4" xfId="31082" xr:uid="{00000000-0005-0000-0000-000017080000}"/>
    <cellStyle name="Comma 3 5 3 2 3" xfId="1544" xr:uid="{00000000-0005-0000-0000-000018080000}"/>
    <cellStyle name="Comma 3 5 3 2 3 2" xfId="31084" xr:uid="{00000000-0005-0000-0000-000019080000}"/>
    <cellStyle name="Comma 3 5 3 2 4" xfId="1545" xr:uid="{00000000-0005-0000-0000-00001A080000}"/>
    <cellStyle name="Comma 3 5 3 2 5" xfId="31081" xr:uid="{00000000-0005-0000-0000-00001B080000}"/>
    <cellStyle name="Comma 3 5 3 3" xfId="1546" xr:uid="{00000000-0005-0000-0000-00001C080000}"/>
    <cellStyle name="Comma 3 5 3 3 2" xfId="1547" xr:uid="{00000000-0005-0000-0000-00001D080000}"/>
    <cellStyle name="Comma 3 5 3 3 2 2" xfId="31086" xr:uid="{00000000-0005-0000-0000-00001E080000}"/>
    <cellStyle name="Comma 3 5 3 3 3" xfId="1548" xr:uid="{00000000-0005-0000-0000-00001F080000}"/>
    <cellStyle name="Comma 3 5 3 3 4" xfId="31085" xr:uid="{00000000-0005-0000-0000-000020080000}"/>
    <cellStyle name="Comma 3 5 3 4" xfId="1549" xr:uid="{00000000-0005-0000-0000-000021080000}"/>
    <cellStyle name="Comma 3 5 3 4 2" xfId="31087" xr:uid="{00000000-0005-0000-0000-000022080000}"/>
    <cellStyle name="Comma 3 5 3 5" xfId="1550" xr:uid="{00000000-0005-0000-0000-000023080000}"/>
    <cellStyle name="Comma 3 5 3 6" xfId="31080" xr:uid="{00000000-0005-0000-0000-000024080000}"/>
    <cellStyle name="Comma 3 5 4" xfId="1551" xr:uid="{00000000-0005-0000-0000-000025080000}"/>
    <cellStyle name="Comma 3 5 4 2" xfId="1552" xr:uid="{00000000-0005-0000-0000-000026080000}"/>
    <cellStyle name="Comma 3 5 4 2 2" xfId="1553" xr:uid="{00000000-0005-0000-0000-000027080000}"/>
    <cellStyle name="Comma 3 5 4 2 2 2" xfId="31090" xr:uid="{00000000-0005-0000-0000-000028080000}"/>
    <cellStyle name="Comma 3 5 4 2 3" xfId="1554" xr:uid="{00000000-0005-0000-0000-000029080000}"/>
    <cellStyle name="Comma 3 5 4 2 4" xfId="31089" xr:uid="{00000000-0005-0000-0000-00002A080000}"/>
    <cellStyle name="Comma 3 5 4 3" xfId="1555" xr:uid="{00000000-0005-0000-0000-00002B080000}"/>
    <cellStyle name="Comma 3 5 4 3 2" xfId="31091" xr:uid="{00000000-0005-0000-0000-00002C080000}"/>
    <cellStyle name="Comma 3 5 4 4" xfId="1556" xr:uid="{00000000-0005-0000-0000-00002D080000}"/>
    <cellStyle name="Comma 3 5 4 5" xfId="31088" xr:uid="{00000000-0005-0000-0000-00002E080000}"/>
    <cellStyle name="Comma 3 5 5" xfId="1557" xr:uid="{00000000-0005-0000-0000-00002F080000}"/>
    <cellStyle name="Comma 3 5 5 2" xfId="1558" xr:uid="{00000000-0005-0000-0000-000030080000}"/>
    <cellStyle name="Comma 3 5 5 2 2" xfId="31093" xr:uid="{00000000-0005-0000-0000-000031080000}"/>
    <cellStyle name="Comma 3 5 5 3" xfId="1559" xr:uid="{00000000-0005-0000-0000-000032080000}"/>
    <cellStyle name="Comma 3 5 5 4" xfId="31092" xr:uid="{00000000-0005-0000-0000-000033080000}"/>
    <cellStyle name="Comma 3 5 6" xfId="1560" xr:uid="{00000000-0005-0000-0000-000034080000}"/>
    <cellStyle name="Comma 3 5 6 2" xfId="31094" xr:uid="{00000000-0005-0000-0000-000035080000}"/>
    <cellStyle name="Comma 3 5 7" xfId="1561" xr:uid="{00000000-0005-0000-0000-000036080000}"/>
    <cellStyle name="Comma 3 5 7 2" xfId="31095" xr:uid="{00000000-0005-0000-0000-000037080000}"/>
    <cellStyle name="Comma 3 5 8" xfId="31078" xr:uid="{00000000-0005-0000-0000-000038080000}"/>
    <cellStyle name="Comma 3 6" xfId="1562" xr:uid="{00000000-0005-0000-0000-000039080000}"/>
    <cellStyle name="Comma 3 6 2" xfId="1563" xr:uid="{00000000-0005-0000-0000-00003A080000}"/>
    <cellStyle name="Comma 3 6 2 2" xfId="1564" xr:uid="{00000000-0005-0000-0000-00003B080000}"/>
    <cellStyle name="Comma 3 6 2 3" xfId="31097" xr:uid="{00000000-0005-0000-0000-00003C080000}"/>
    <cellStyle name="Comma 3 6 3" xfId="1565" xr:uid="{00000000-0005-0000-0000-00003D080000}"/>
    <cellStyle name="Comma 3 6 3 2" xfId="1566" xr:uid="{00000000-0005-0000-0000-00003E080000}"/>
    <cellStyle name="Comma 3 6 3 2 2" xfId="1567" xr:uid="{00000000-0005-0000-0000-00003F080000}"/>
    <cellStyle name="Comma 3 6 3 2 2 2" xfId="1568" xr:uid="{00000000-0005-0000-0000-000040080000}"/>
    <cellStyle name="Comma 3 6 3 2 2 2 2" xfId="31101" xr:uid="{00000000-0005-0000-0000-000041080000}"/>
    <cellStyle name="Comma 3 6 3 2 2 3" xfId="1569" xr:uid="{00000000-0005-0000-0000-000042080000}"/>
    <cellStyle name="Comma 3 6 3 2 2 4" xfId="31100" xr:uid="{00000000-0005-0000-0000-000043080000}"/>
    <cellStyle name="Comma 3 6 3 2 3" xfId="1570" xr:uid="{00000000-0005-0000-0000-000044080000}"/>
    <cellStyle name="Comma 3 6 3 2 3 2" xfId="31102" xr:uid="{00000000-0005-0000-0000-000045080000}"/>
    <cellStyle name="Comma 3 6 3 2 4" xfId="1571" xr:uid="{00000000-0005-0000-0000-000046080000}"/>
    <cellStyle name="Comma 3 6 3 2 5" xfId="31099" xr:uid="{00000000-0005-0000-0000-000047080000}"/>
    <cellStyle name="Comma 3 6 3 3" xfId="1572" xr:uid="{00000000-0005-0000-0000-000048080000}"/>
    <cellStyle name="Comma 3 6 3 3 2" xfId="1573" xr:uid="{00000000-0005-0000-0000-000049080000}"/>
    <cellStyle name="Comma 3 6 3 3 2 2" xfId="31104" xr:uid="{00000000-0005-0000-0000-00004A080000}"/>
    <cellStyle name="Comma 3 6 3 3 3" xfId="1574" xr:uid="{00000000-0005-0000-0000-00004B080000}"/>
    <cellStyle name="Comma 3 6 3 3 4" xfId="31103" xr:uid="{00000000-0005-0000-0000-00004C080000}"/>
    <cellStyle name="Comma 3 6 3 4" xfId="1575" xr:uid="{00000000-0005-0000-0000-00004D080000}"/>
    <cellStyle name="Comma 3 6 3 4 2" xfId="31105" xr:uid="{00000000-0005-0000-0000-00004E080000}"/>
    <cellStyle name="Comma 3 6 3 5" xfId="1576" xr:uid="{00000000-0005-0000-0000-00004F080000}"/>
    <cellStyle name="Comma 3 6 3 6" xfId="31098" xr:uid="{00000000-0005-0000-0000-000050080000}"/>
    <cellStyle name="Comma 3 6 4" xfId="1577" xr:uid="{00000000-0005-0000-0000-000051080000}"/>
    <cellStyle name="Comma 3 6 4 2" xfId="1578" xr:uid="{00000000-0005-0000-0000-000052080000}"/>
    <cellStyle name="Comma 3 6 4 2 2" xfId="1579" xr:uid="{00000000-0005-0000-0000-000053080000}"/>
    <cellStyle name="Comma 3 6 4 2 2 2" xfId="31108" xr:uid="{00000000-0005-0000-0000-000054080000}"/>
    <cellStyle name="Comma 3 6 4 2 3" xfId="1580" xr:uid="{00000000-0005-0000-0000-000055080000}"/>
    <cellStyle name="Comma 3 6 4 2 4" xfId="31107" xr:uid="{00000000-0005-0000-0000-000056080000}"/>
    <cellStyle name="Comma 3 6 4 3" xfId="1581" xr:uid="{00000000-0005-0000-0000-000057080000}"/>
    <cellStyle name="Comma 3 6 4 3 2" xfId="31109" xr:uid="{00000000-0005-0000-0000-000058080000}"/>
    <cellStyle name="Comma 3 6 4 4" xfId="1582" xr:uid="{00000000-0005-0000-0000-000059080000}"/>
    <cellStyle name="Comma 3 6 4 5" xfId="31106" xr:uid="{00000000-0005-0000-0000-00005A080000}"/>
    <cellStyle name="Comma 3 6 5" xfId="1583" xr:uid="{00000000-0005-0000-0000-00005B080000}"/>
    <cellStyle name="Comma 3 6 5 2" xfId="1584" xr:uid="{00000000-0005-0000-0000-00005C080000}"/>
    <cellStyle name="Comma 3 6 5 2 2" xfId="31111" xr:uid="{00000000-0005-0000-0000-00005D080000}"/>
    <cellStyle name="Comma 3 6 5 3" xfId="1585" xr:uid="{00000000-0005-0000-0000-00005E080000}"/>
    <cellStyle name="Comma 3 6 5 4" xfId="31110" xr:uid="{00000000-0005-0000-0000-00005F080000}"/>
    <cellStyle name="Comma 3 6 6" xfId="1586" xr:uid="{00000000-0005-0000-0000-000060080000}"/>
    <cellStyle name="Comma 3 6 6 2" xfId="31112" xr:uid="{00000000-0005-0000-0000-000061080000}"/>
    <cellStyle name="Comma 3 6 7" xfId="1587" xr:uid="{00000000-0005-0000-0000-000062080000}"/>
    <cellStyle name="Comma 3 6 7 2" xfId="31113" xr:uid="{00000000-0005-0000-0000-000063080000}"/>
    <cellStyle name="Comma 3 6 8" xfId="31096" xr:uid="{00000000-0005-0000-0000-000064080000}"/>
    <cellStyle name="Comma 3 7" xfId="1588" xr:uid="{00000000-0005-0000-0000-000065080000}"/>
    <cellStyle name="Comma 3 7 2" xfId="1589" xr:uid="{00000000-0005-0000-0000-000066080000}"/>
    <cellStyle name="Comma 3 7 3" xfId="31114" xr:uid="{00000000-0005-0000-0000-000067080000}"/>
    <cellStyle name="Comma 3 8" xfId="1590" xr:uid="{00000000-0005-0000-0000-000068080000}"/>
    <cellStyle name="Comma 3 8 2" xfId="1591" xr:uid="{00000000-0005-0000-0000-000069080000}"/>
    <cellStyle name="Comma 3 8 2 2" xfId="1592" xr:uid="{00000000-0005-0000-0000-00006A080000}"/>
    <cellStyle name="Comma 3 8 2 2 2" xfId="1593" xr:uid="{00000000-0005-0000-0000-00006B080000}"/>
    <cellStyle name="Comma 3 8 2 2 2 2" xfId="31118" xr:uid="{00000000-0005-0000-0000-00006C080000}"/>
    <cellStyle name="Comma 3 8 2 2 3" xfId="1594" xr:uid="{00000000-0005-0000-0000-00006D080000}"/>
    <cellStyle name="Comma 3 8 2 2 4" xfId="31117" xr:uid="{00000000-0005-0000-0000-00006E080000}"/>
    <cellStyle name="Comma 3 8 2 3" xfId="1595" xr:uid="{00000000-0005-0000-0000-00006F080000}"/>
    <cellStyle name="Comma 3 8 2 3 2" xfId="31119" xr:uid="{00000000-0005-0000-0000-000070080000}"/>
    <cellStyle name="Comma 3 8 2 4" xfId="1596" xr:uid="{00000000-0005-0000-0000-000071080000}"/>
    <cellStyle name="Comma 3 8 2 5" xfId="31116" xr:uid="{00000000-0005-0000-0000-000072080000}"/>
    <cellStyle name="Comma 3 8 3" xfId="1597" xr:uid="{00000000-0005-0000-0000-000073080000}"/>
    <cellStyle name="Comma 3 8 3 2" xfId="1598" xr:uid="{00000000-0005-0000-0000-000074080000}"/>
    <cellStyle name="Comma 3 8 3 2 2" xfId="31121" xr:uid="{00000000-0005-0000-0000-000075080000}"/>
    <cellStyle name="Comma 3 8 3 3" xfId="1599" xr:uid="{00000000-0005-0000-0000-000076080000}"/>
    <cellStyle name="Comma 3 8 3 4" xfId="31120" xr:uid="{00000000-0005-0000-0000-000077080000}"/>
    <cellStyle name="Comma 3 8 4" xfId="1600" xr:uid="{00000000-0005-0000-0000-000078080000}"/>
    <cellStyle name="Comma 3 8 4 2" xfId="31122" xr:uid="{00000000-0005-0000-0000-000079080000}"/>
    <cellStyle name="Comma 3 8 5" xfId="1601" xr:uid="{00000000-0005-0000-0000-00007A080000}"/>
    <cellStyle name="Comma 3 8 6" xfId="1602" xr:uid="{00000000-0005-0000-0000-00007B080000}"/>
    <cellStyle name="Comma 3 8 6 2" xfId="31123" xr:uid="{00000000-0005-0000-0000-00007C080000}"/>
    <cellStyle name="Comma 3 8 7" xfId="31115" xr:uid="{00000000-0005-0000-0000-00007D080000}"/>
    <cellStyle name="Comma 3 9" xfId="1603" xr:uid="{00000000-0005-0000-0000-00007E080000}"/>
    <cellStyle name="Comma 3 9 2" xfId="1604" xr:uid="{00000000-0005-0000-0000-00007F080000}"/>
    <cellStyle name="Comma 3 9 2 2" xfId="1605" xr:uid="{00000000-0005-0000-0000-000080080000}"/>
    <cellStyle name="Comma 3 9 2 2 2" xfId="1606" xr:uid="{00000000-0005-0000-0000-000081080000}"/>
    <cellStyle name="Comma 3 9 2 2 2 2" xfId="31127" xr:uid="{00000000-0005-0000-0000-000082080000}"/>
    <cellStyle name="Comma 3 9 2 2 3" xfId="1607" xr:uid="{00000000-0005-0000-0000-000083080000}"/>
    <cellStyle name="Comma 3 9 2 2 4" xfId="31126" xr:uid="{00000000-0005-0000-0000-000084080000}"/>
    <cellStyle name="Comma 3 9 2 3" xfId="1608" xr:uid="{00000000-0005-0000-0000-000085080000}"/>
    <cellStyle name="Comma 3 9 2 3 2" xfId="31128" xr:uid="{00000000-0005-0000-0000-000086080000}"/>
    <cellStyle name="Comma 3 9 2 4" xfId="1609" xr:uid="{00000000-0005-0000-0000-000087080000}"/>
    <cellStyle name="Comma 3 9 2 5" xfId="31125" xr:uid="{00000000-0005-0000-0000-000088080000}"/>
    <cellStyle name="Comma 3 9 3" xfId="1610" xr:uid="{00000000-0005-0000-0000-000089080000}"/>
    <cellStyle name="Comma 3 9 3 2" xfId="1611" xr:uid="{00000000-0005-0000-0000-00008A080000}"/>
    <cellStyle name="Comma 3 9 3 2 2" xfId="31130" xr:uid="{00000000-0005-0000-0000-00008B080000}"/>
    <cellStyle name="Comma 3 9 3 3" xfId="1612" xr:uid="{00000000-0005-0000-0000-00008C080000}"/>
    <cellStyle name="Comma 3 9 3 4" xfId="31129" xr:uid="{00000000-0005-0000-0000-00008D080000}"/>
    <cellStyle name="Comma 3 9 4" xfId="1613" xr:uid="{00000000-0005-0000-0000-00008E080000}"/>
    <cellStyle name="Comma 3 9 4 2" xfId="31131" xr:uid="{00000000-0005-0000-0000-00008F080000}"/>
    <cellStyle name="Comma 3 9 5" xfId="1614" xr:uid="{00000000-0005-0000-0000-000090080000}"/>
    <cellStyle name="Comma 3 9 6" xfId="31124" xr:uid="{00000000-0005-0000-0000-000091080000}"/>
    <cellStyle name="Comma 30" xfId="1615" xr:uid="{00000000-0005-0000-0000-000092080000}"/>
    <cellStyle name="Comma 31" xfId="1616" xr:uid="{00000000-0005-0000-0000-000093080000}"/>
    <cellStyle name="Comma 32" xfId="1617" xr:uid="{00000000-0005-0000-0000-000094080000}"/>
    <cellStyle name="Comma 33" xfId="1618" xr:uid="{00000000-0005-0000-0000-000095080000}"/>
    <cellStyle name="Comma 34" xfId="1619" xr:uid="{00000000-0005-0000-0000-000096080000}"/>
    <cellStyle name="Comma 35" xfId="1620" xr:uid="{00000000-0005-0000-0000-000097080000}"/>
    <cellStyle name="Comma 36" xfId="1621" xr:uid="{00000000-0005-0000-0000-000098080000}"/>
    <cellStyle name="Comma 36 2" xfId="1622" xr:uid="{00000000-0005-0000-0000-000099080000}"/>
    <cellStyle name="Comma 36 2 2" xfId="31133" xr:uid="{00000000-0005-0000-0000-00009A080000}"/>
    <cellStyle name="Comma 36 3" xfId="31132" xr:uid="{00000000-0005-0000-0000-00009B080000}"/>
    <cellStyle name="Comma 37" xfId="1623" xr:uid="{00000000-0005-0000-0000-00009C080000}"/>
    <cellStyle name="Comma 37 2" xfId="1624" xr:uid="{00000000-0005-0000-0000-00009D080000}"/>
    <cellStyle name="Comma 37 2 2" xfId="31135" xr:uid="{00000000-0005-0000-0000-00009E080000}"/>
    <cellStyle name="Comma 37 3" xfId="31134" xr:uid="{00000000-0005-0000-0000-00009F080000}"/>
    <cellStyle name="Comma 38" xfId="1625" xr:uid="{00000000-0005-0000-0000-0000A0080000}"/>
    <cellStyle name="Comma 38 2" xfId="1626" xr:uid="{00000000-0005-0000-0000-0000A1080000}"/>
    <cellStyle name="Comma 38 2 2" xfId="31137" xr:uid="{00000000-0005-0000-0000-0000A2080000}"/>
    <cellStyle name="Comma 38 3" xfId="31136" xr:uid="{00000000-0005-0000-0000-0000A3080000}"/>
    <cellStyle name="Comma 39" xfId="1627" xr:uid="{00000000-0005-0000-0000-0000A4080000}"/>
    <cellStyle name="Comma 39 2" xfId="1628" xr:uid="{00000000-0005-0000-0000-0000A5080000}"/>
    <cellStyle name="Comma 39 2 2" xfId="31139" xr:uid="{00000000-0005-0000-0000-0000A6080000}"/>
    <cellStyle name="Comma 39 3" xfId="31138" xr:uid="{00000000-0005-0000-0000-0000A7080000}"/>
    <cellStyle name="Comma 4" xfId="74" xr:uid="{00000000-0005-0000-0000-0000A8080000}"/>
    <cellStyle name="Comma 4 10" xfId="1629" xr:uid="{00000000-0005-0000-0000-0000A9080000}"/>
    <cellStyle name="Comma 4 10 2" xfId="1630" xr:uid="{00000000-0005-0000-0000-0000AA080000}"/>
    <cellStyle name="Comma 4 10 2 2" xfId="1631" xr:uid="{00000000-0005-0000-0000-0000AB080000}"/>
    <cellStyle name="Comma 4 10 2 2 2" xfId="1632" xr:uid="{00000000-0005-0000-0000-0000AC080000}"/>
    <cellStyle name="Comma 4 10 2 2 2 2" xfId="31143" xr:uid="{00000000-0005-0000-0000-0000AD080000}"/>
    <cellStyle name="Comma 4 10 2 2 3" xfId="31142" xr:uid="{00000000-0005-0000-0000-0000AE080000}"/>
    <cellStyle name="Comma 4 10 2 3" xfId="1633" xr:uid="{00000000-0005-0000-0000-0000AF080000}"/>
    <cellStyle name="Comma 4 10 2 3 2" xfId="31144" xr:uid="{00000000-0005-0000-0000-0000B0080000}"/>
    <cellStyle name="Comma 4 10 2 4" xfId="1634" xr:uid="{00000000-0005-0000-0000-0000B1080000}"/>
    <cellStyle name="Comma 4 10 2 4 2" xfId="31145" xr:uid="{00000000-0005-0000-0000-0000B2080000}"/>
    <cellStyle name="Comma 4 10 2 5" xfId="1635" xr:uid="{00000000-0005-0000-0000-0000B3080000}"/>
    <cellStyle name="Comma 4 10 2 5 2" xfId="31146" xr:uid="{00000000-0005-0000-0000-0000B4080000}"/>
    <cellStyle name="Comma 4 10 2 6" xfId="31141" xr:uid="{00000000-0005-0000-0000-0000B5080000}"/>
    <cellStyle name="Comma 4 10 3" xfId="1636" xr:uid="{00000000-0005-0000-0000-0000B6080000}"/>
    <cellStyle name="Comma 4 10 3 2" xfId="1637" xr:uid="{00000000-0005-0000-0000-0000B7080000}"/>
    <cellStyle name="Comma 4 10 3 2 2" xfId="1638" xr:uid="{00000000-0005-0000-0000-0000B8080000}"/>
    <cellStyle name="Comma 4 10 3 2 2 2" xfId="31149" xr:uid="{00000000-0005-0000-0000-0000B9080000}"/>
    <cellStyle name="Comma 4 10 3 2 3" xfId="31148" xr:uid="{00000000-0005-0000-0000-0000BA080000}"/>
    <cellStyle name="Comma 4 10 3 3" xfId="1639" xr:uid="{00000000-0005-0000-0000-0000BB080000}"/>
    <cellStyle name="Comma 4 10 3 3 2" xfId="31150" xr:uid="{00000000-0005-0000-0000-0000BC080000}"/>
    <cellStyle name="Comma 4 10 3 4" xfId="1640" xr:uid="{00000000-0005-0000-0000-0000BD080000}"/>
    <cellStyle name="Comma 4 10 3 4 2" xfId="31151" xr:uid="{00000000-0005-0000-0000-0000BE080000}"/>
    <cellStyle name="Comma 4 10 3 5" xfId="1641" xr:uid="{00000000-0005-0000-0000-0000BF080000}"/>
    <cellStyle name="Comma 4 10 3 5 2" xfId="31152" xr:uid="{00000000-0005-0000-0000-0000C0080000}"/>
    <cellStyle name="Comma 4 10 3 6" xfId="31147" xr:uid="{00000000-0005-0000-0000-0000C1080000}"/>
    <cellStyle name="Comma 4 10 4" xfId="1642" xr:uid="{00000000-0005-0000-0000-0000C2080000}"/>
    <cellStyle name="Comma 4 10 4 2" xfId="1643" xr:uid="{00000000-0005-0000-0000-0000C3080000}"/>
    <cellStyle name="Comma 4 10 4 2 2" xfId="31154" xr:uid="{00000000-0005-0000-0000-0000C4080000}"/>
    <cellStyle name="Comma 4 10 4 3" xfId="31153" xr:uid="{00000000-0005-0000-0000-0000C5080000}"/>
    <cellStyle name="Comma 4 10 5" xfId="1644" xr:uid="{00000000-0005-0000-0000-0000C6080000}"/>
    <cellStyle name="Comma 4 10 5 2" xfId="31155" xr:uid="{00000000-0005-0000-0000-0000C7080000}"/>
    <cellStyle name="Comma 4 10 6" xfId="1645" xr:uid="{00000000-0005-0000-0000-0000C8080000}"/>
    <cellStyle name="Comma 4 10 6 2" xfId="31156" xr:uid="{00000000-0005-0000-0000-0000C9080000}"/>
    <cellStyle name="Comma 4 10 7" xfId="1646" xr:uid="{00000000-0005-0000-0000-0000CA080000}"/>
    <cellStyle name="Comma 4 10 7 2" xfId="31157" xr:uid="{00000000-0005-0000-0000-0000CB080000}"/>
    <cellStyle name="Comma 4 10 8" xfId="31140" xr:uid="{00000000-0005-0000-0000-0000CC080000}"/>
    <cellStyle name="Comma 4 11" xfId="1647" xr:uid="{00000000-0005-0000-0000-0000CD080000}"/>
    <cellStyle name="Comma 4 11 2" xfId="1648" xr:uid="{00000000-0005-0000-0000-0000CE080000}"/>
    <cellStyle name="Comma 4 11 2 2" xfId="1649" xr:uid="{00000000-0005-0000-0000-0000CF080000}"/>
    <cellStyle name="Comma 4 11 2 2 2" xfId="1650" xr:uid="{00000000-0005-0000-0000-0000D0080000}"/>
    <cellStyle name="Comma 4 11 2 2 2 2" xfId="31161" xr:uid="{00000000-0005-0000-0000-0000D1080000}"/>
    <cellStyle name="Comma 4 11 2 2 3" xfId="31160" xr:uid="{00000000-0005-0000-0000-0000D2080000}"/>
    <cellStyle name="Comma 4 11 2 3" xfId="1651" xr:uid="{00000000-0005-0000-0000-0000D3080000}"/>
    <cellStyle name="Comma 4 11 2 3 2" xfId="31162" xr:uid="{00000000-0005-0000-0000-0000D4080000}"/>
    <cellStyle name="Comma 4 11 2 4" xfId="1652" xr:uid="{00000000-0005-0000-0000-0000D5080000}"/>
    <cellStyle name="Comma 4 11 2 4 2" xfId="31163" xr:uid="{00000000-0005-0000-0000-0000D6080000}"/>
    <cellStyle name="Comma 4 11 2 5" xfId="1653" xr:uid="{00000000-0005-0000-0000-0000D7080000}"/>
    <cellStyle name="Comma 4 11 2 5 2" xfId="31164" xr:uid="{00000000-0005-0000-0000-0000D8080000}"/>
    <cellStyle name="Comma 4 11 2 6" xfId="31159" xr:uid="{00000000-0005-0000-0000-0000D9080000}"/>
    <cellStyle name="Comma 4 11 3" xfId="1654" xr:uid="{00000000-0005-0000-0000-0000DA080000}"/>
    <cellStyle name="Comma 4 11 3 2" xfId="1655" xr:uid="{00000000-0005-0000-0000-0000DB080000}"/>
    <cellStyle name="Comma 4 11 3 2 2" xfId="31166" xr:uid="{00000000-0005-0000-0000-0000DC080000}"/>
    <cellStyle name="Comma 4 11 3 3" xfId="31165" xr:uid="{00000000-0005-0000-0000-0000DD080000}"/>
    <cellStyle name="Comma 4 11 4" xfId="1656" xr:uid="{00000000-0005-0000-0000-0000DE080000}"/>
    <cellStyle name="Comma 4 11 4 2" xfId="31167" xr:uid="{00000000-0005-0000-0000-0000DF080000}"/>
    <cellStyle name="Comma 4 11 5" xfId="1657" xr:uid="{00000000-0005-0000-0000-0000E0080000}"/>
    <cellStyle name="Comma 4 11 5 2" xfId="31168" xr:uid="{00000000-0005-0000-0000-0000E1080000}"/>
    <cellStyle name="Comma 4 11 6" xfId="1658" xr:uid="{00000000-0005-0000-0000-0000E2080000}"/>
    <cellStyle name="Comma 4 11 6 2" xfId="31169" xr:uid="{00000000-0005-0000-0000-0000E3080000}"/>
    <cellStyle name="Comma 4 11 7" xfId="31158" xr:uid="{00000000-0005-0000-0000-0000E4080000}"/>
    <cellStyle name="Comma 4 12" xfId="1659" xr:uid="{00000000-0005-0000-0000-0000E5080000}"/>
    <cellStyle name="Comma 4 12 2" xfId="1660" xr:uid="{00000000-0005-0000-0000-0000E6080000}"/>
    <cellStyle name="Comma 4 12 2 2" xfId="1661" xr:uid="{00000000-0005-0000-0000-0000E7080000}"/>
    <cellStyle name="Comma 4 12 2 2 2" xfId="31172" xr:uid="{00000000-0005-0000-0000-0000E8080000}"/>
    <cellStyle name="Comma 4 12 2 3" xfId="31171" xr:uid="{00000000-0005-0000-0000-0000E9080000}"/>
    <cellStyle name="Comma 4 12 3" xfId="1662" xr:uid="{00000000-0005-0000-0000-0000EA080000}"/>
    <cellStyle name="Comma 4 12 3 2" xfId="31173" xr:uid="{00000000-0005-0000-0000-0000EB080000}"/>
    <cellStyle name="Comma 4 12 4" xfId="1663" xr:uid="{00000000-0005-0000-0000-0000EC080000}"/>
    <cellStyle name="Comma 4 12 4 2" xfId="31174" xr:uid="{00000000-0005-0000-0000-0000ED080000}"/>
    <cellStyle name="Comma 4 12 5" xfId="1664" xr:uid="{00000000-0005-0000-0000-0000EE080000}"/>
    <cellStyle name="Comma 4 12 5 2" xfId="31175" xr:uid="{00000000-0005-0000-0000-0000EF080000}"/>
    <cellStyle name="Comma 4 12 6" xfId="31170" xr:uid="{00000000-0005-0000-0000-0000F0080000}"/>
    <cellStyle name="Comma 4 13" xfId="1665" xr:uid="{00000000-0005-0000-0000-0000F1080000}"/>
    <cellStyle name="Comma 4 13 2" xfId="1666" xr:uid="{00000000-0005-0000-0000-0000F2080000}"/>
    <cellStyle name="Comma 4 13 2 2" xfId="1667" xr:uid="{00000000-0005-0000-0000-0000F3080000}"/>
    <cellStyle name="Comma 4 13 2 2 2" xfId="31178" xr:uid="{00000000-0005-0000-0000-0000F4080000}"/>
    <cellStyle name="Comma 4 13 2 3" xfId="31177" xr:uid="{00000000-0005-0000-0000-0000F5080000}"/>
    <cellStyle name="Comma 4 13 3" xfId="1668" xr:uid="{00000000-0005-0000-0000-0000F6080000}"/>
    <cellStyle name="Comma 4 13 3 2" xfId="31179" xr:uid="{00000000-0005-0000-0000-0000F7080000}"/>
    <cellStyle name="Comma 4 13 4" xfId="1669" xr:uid="{00000000-0005-0000-0000-0000F8080000}"/>
    <cellStyle name="Comma 4 13 4 2" xfId="31180" xr:uid="{00000000-0005-0000-0000-0000F9080000}"/>
    <cellStyle name="Comma 4 13 5" xfId="1670" xr:uid="{00000000-0005-0000-0000-0000FA080000}"/>
    <cellStyle name="Comma 4 13 5 2" xfId="31181" xr:uid="{00000000-0005-0000-0000-0000FB080000}"/>
    <cellStyle name="Comma 4 13 6" xfId="31176" xr:uid="{00000000-0005-0000-0000-0000FC080000}"/>
    <cellStyle name="Comma 4 14" xfId="1671" xr:uid="{00000000-0005-0000-0000-0000FD080000}"/>
    <cellStyle name="Comma 4 14 2" xfId="1672" xr:uid="{00000000-0005-0000-0000-0000FE080000}"/>
    <cellStyle name="Comma 4 14 2 2" xfId="1673" xr:uid="{00000000-0005-0000-0000-0000FF080000}"/>
    <cellStyle name="Comma 4 14 2 2 2" xfId="31184" xr:uid="{00000000-0005-0000-0000-000000090000}"/>
    <cellStyle name="Comma 4 14 2 3" xfId="31183" xr:uid="{00000000-0005-0000-0000-000001090000}"/>
    <cellStyle name="Comma 4 14 3" xfId="1674" xr:uid="{00000000-0005-0000-0000-000002090000}"/>
    <cellStyle name="Comma 4 14 3 2" xfId="31185" xr:uid="{00000000-0005-0000-0000-000003090000}"/>
    <cellStyle name="Comma 4 14 4" xfId="1675" xr:uid="{00000000-0005-0000-0000-000004090000}"/>
    <cellStyle name="Comma 4 14 4 2" xfId="31186" xr:uid="{00000000-0005-0000-0000-000005090000}"/>
    <cellStyle name="Comma 4 14 5" xfId="31182" xr:uid="{00000000-0005-0000-0000-000006090000}"/>
    <cellStyle name="Comma 4 15" xfId="1676" xr:uid="{00000000-0005-0000-0000-000007090000}"/>
    <cellStyle name="Comma 4 15 2" xfId="1677" xr:uid="{00000000-0005-0000-0000-000008090000}"/>
    <cellStyle name="Comma 4 15 2 2" xfId="31188" xr:uid="{00000000-0005-0000-0000-000009090000}"/>
    <cellStyle name="Comma 4 15 3" xfId="1678" xr:uid="{00000000-0005-0000-0000-00000A090000}"/>
    <cellStyle name="Comma 4 15 3 2" xfId="31189" xr:uid="{00000000-0005-0000-0000-00000B090000}"/>
    <cellStyle name="Comma 4 15 4" xfId="31187" xr:uid="{00000000-0005-0000-0000-00000C090000}"/>
    <cellStyle name="Comma 4 16" xfId="1679" xr:uid="{00000000-0005-0000-0000-00000D090000}"/>
    <cellStyle name="Comma 4 16 2" xfId="31190" xr:uid="{00000000-0005-0000-0000-00000E090000}"/>
    <cellStyle name="Comma 4 17" xfId="1680" xr:uid="{00000000-0005-0000-0000-00000F090000}"/>
    <cellStyle name="Comma 4 17 2" xfId="31191" xr:uid="{00000000-0005-0000-0000-000010090000}"/>
    <cellStyle name="Comma 4 18" xfId="1681" xr:uid="{00000000-0005-0000-0000-000011090000}"/>
    <cellStyle name="Comma 4 18 2" xfId="31192" xr:uid="{00000000-0005-0000-0000-000012090000}"/>
    <cellStyle name="Comma 4 19" xfId="1682" xr:uid="{00000000-0005-0000-0000-000013090000}"/>
    <cellStyle name="Comma 4 2" xfId="75" xr:uid="{00000000-0005-0000-0000-000014090000}"/>
    <cellStyle name="Comma 4 2 2" xfId="76" xr:uid="{00000000-0005-0000-0000-000015090000}"/>
    <cellStyle name="Comma 4 2 2 2" xfId="77" xr:uid="{00000000-0005-0000-0000-000016090000}"/>
    <cellStyle name="Comma 4 2 2 2 2" xfId="78" xr:uid="{00000000-0005-0000-0000-000017090000}"/>
    <cellStyle name="Comma 4 2 2 2 2 2" xfId="79" xr:uid="{00000000-0005-0000-0000-000018090000}"/>
    <cellStyle name="Comma 4 2 2 2 2 2 2" xfId="30024" xr:uid="{00000000-0005-0000-0000-000019090000}"/>
    <cellStyle name="Comma 4 2 2 2 2 3" xfId="30023" xr:uid="{00000000-0005-0000-0000-00001A090000}"/>
    <cellStyle name="Comma 4 2 2 2 3" xfId="80" xr:uid="{00000000-0005-0000-0000-00001B090000}"/>
    <cellStyle name="Comma 4 2 2 2 3 2" xfId="30025" xr:uid="{00000000-0005-0000-0000-00001C090000}"/>
    <cellStyle name="Comma 4 2 2 2 4" xfId="30022" xr:uid="{00000000-0005-0000-0000-00001D090000}"/>
    <cellStyle name="Comma 4 2 2 3" xfId="81" xr:uid="{00000000-0005-0000-0000-00001E090000}"/>
    <cellStyle name="Comma 4 2 2 3 2" xfId="82" xr:uid="{00000000-0005-0000-0000-00001F090000}"/>
    <cellStyle name="Comma 4 2 2 3 2 2" xfId="30027" xr:uid="{00000000-0005-0000-0000-000020090000}"/>
    <cellStyle name="Comma 4 2 2 3 3" xfId="30026" xr:uid="{00000000-0005-0000-0000-000021090000}"/>
    <cellStyle name="Comma 4 2 2 4" xfId="83" xr:uid="{00000000-0005-0000-0000-000022090000}"/>
    <cellStyle name="Comma 4 2 2 4 2" xfId="30028" xr:uid="{00000000-0005-0000-0000-000023090000}"/>
    <cellStyle name="Comma 4 2 2 5" xfId="30021" xr:uid="{00000000-0005-0000-0000-000024090000}"/>
    <cellStyle name="Comma 4 2 3" xfId="84" xr:uid="{00000000-0005-0000-0000-000025090000}"/>
    <cellStyle name="Comma 4 2 3 2" xfId="85" xr:uid="{00000000-0005-0000-0000-000026090000}"/>
    <cellStyle name="Comma 4 2 3 2 2" xfId="86" xr:uid="{00000000-0005-0000-0000-000027090000}"/>
    <cellStyle name="Comma 4 2 3 2 2 2" xfId="30031" xr:uid="{00000000-0005-0000-0000-000028090000}"/>
    <cellStyle name="Comma 4 2 3 2 3" xfId="30030" xr:uid="{00000000-0005-0000-0000-000029090000}"/>
    <cellStyle name="Comma 4 2 3 3" xfId="87" xr:uid="{00000000-0005-0000-0000-00002A090000}"/>
    <cellStyle name="Comma 4 2 3 3 2" xfId="30032" xr:uid="{00000000-0005-0000-0000-00002B090000}"/>
    <cellStyle name="Comma 4 2 3 4" xfId="30029" xr:uid="{00000000-0005-0000-0000-00002C090000}"/>
    <cellStyle name="Comma 4 2 4" xfId="88" xr:uid="{00000000-0005-0000-0000-00002D090000}"/>
    <cellStyle name="Comma 4 2 4 2" xfId="89" xr:uid="{00000000-0005-0000-0000-00002E090000}"/>
    <cellStyle name="Comma 4 2 4 2 2" xfId="90" xr:uid="{00000000-0005-0000-0000-00002F090000}"/>
    <cellStyle name="Comma 4 2 4 2 2 2" xfId="30035" xr:uid="{00000000-0005-0000-0000-000030090000}"/>
    <cellStyle name="Comma 4 2 4 2 3" xfId="30034" xr:uid="{00000000-0005-0000-0000-000031090000}"/>
    <cellStyle name="Comma 4 2 4 3" xfId="91" xr:uid="{00000000-0005-0000-0000-000032090000}"/>
    <cellStyle name="Comma 4 2 4 3 2" xfId="30036" xr:uid="{00000000-0005-0000-0000-000033090000}"/>
    <cellStyle name="Comma 4 2 4 4" xfId="30033" xr:uid="{00000000-0005-0000-0000-000034090000}"/>
    <cellStyle name="Comma 4 2 5" xfId="92" xr:uid="{00000000-0005-0000-0000-000035090000}"/>
    <cellStyle name="Comma 4 2 5 2" xfId="93" xr:uid="{00000000-0005-0000-0000-000036090000}"/>
    <cellStyle name="Comma 4 2 5 2 2" xfId="30038" xr:uid="{00000000-0005-0000-0000-000037090000}"/>
    <cellStyle name="Comma 4 2 5 3" xfId="30037" xr:uid="{00000000-0005-0000-0000-000038090000}"/>
    <cellStyle name="Comma 4 2 6" xfId="94" xr:uid="{00000000-0005-0000-0000-000039090000}"/>
    <cellStyle name="Comma 4 2 6 2" xfId="30039" xr:uid="{00000000-0005-0000-0000-00003A090000}"/>
    <cellStyle name="Comma 4 2 7" xfId="30020" xr:uid="{00000000-0005-0000-0000-00003B090000}"/>
    <cellStyle name="Comma 4 20" xfId="29947" xr:uid="{00000000-0005-0000-0000-00003C090000}"/>
    <cellStyle name="Comma 4 3" xfId="95" xr:uid="{00000000-0005-0000-0000-00003D090000}"/>
    <cellStyle name="Comma 4 3 2" xfId="96" xr:uid="{00000000-0005-0000-0000-00003E090000}"/>
    <cellStyle name="Comma 4 3 2 2" xfId="97" xr:uid="{00000000-0005-0000-0000-00003F090000}"/>
    <cellStyle name="Comma 4 3 2 2 2" xfId="98" xr:uid="{00000000-0005-0000-0000-000040090000}"/>
    <cellStyle name="Comma 4 3 2 2 2 2" xfId="30043" xr:uid="{00000000-0005-0000-0000-000041090000}"/>
    <cellStyle name="Comma 4 3 2 2 3" xfId="30042" xr:uid="{00000000-0005-0000-0000-000042090000}"/>
    <cellStyle name="Comma 4 3 2 3" xfId="99" xr:uid="{00000000-0005-0000-0000-000043090000}"/>
    <cellStyle name="Comma 4 3 2 3 2" xfId="30044" xr:uid="{00000000-0005-0000-0000-000044090000}"/>
    <cellStyle name="Comma 4 3 2 4" xfId="30041" xr:uid="{00000000-0005-0000-0000-000045090000}"/>
    <cellStyle name="Comma 4 3 3" xfId="100" xr:uid="{00000000-0005-0000-0000-000046090000}"/>
    <cellStyle name="Comma 4 3 3 2" xfId="101" xr:uid="{00000000-0005-0000-0000-000047090000}"/>
    <cellStyle name="Comma 4 3 3 2 2" xfId="30046" xr:uid="{00000000-0005-0000-0000-000048090000}"/>
    <cellStyle name="Comma 4 3 3 3" xfId="30045" xr:uid="{00000000-0005-0000-0000-000049090000}"/>
    <cellStyle name="Comma 4 3 4" xfId="102" xr:uid="{00000000-0005-0000-0000-00004A090000}"/>
    <cellStyle name="Comma 4 3 4 2" xfId="30047" xr:uid="{00000000-0005-0000-0000-00004B090000}"/>
    <cellStyle name="Comma 4 3 5" xfId="1683" xr:uid="{00000000-0005-0000-0000-00004C090000}"/>
    <cellStyle name="Comma 4 3 6" xfId="30040" xr:uid="{00000000-0005-0000-0000-00004D090000}"/>
    <cellStyle name="Comma 4 4" xfId="103" xr:uid="{00000000-0005-0000-0000-00004E090000}"/>
    <cellStyle name="Comma 4 4 2" xfId="104" xr:uid="{00000000-0005-0000-0000-00004F090000}"/>
    <cellStyle name="Comma 4 4 2 2" xfId="105" xr:uid="{00000000-0005-0000-0000-000050090000}"/>
    <cellStyle name="Comma 4 4 2 2 2" xfId="106" xr:uid="{00000000-0005-0000-0000-000051090000}"/>
    <cellStyle name="Comma 4 4 2 2 2 2" xfId="30051" xr:uid="{00000000-0005-0000-0000-000052090000}"/>
    <cellStyle name="Comma 4 4 2 2 3" xfId="30050" xr:uid="{00000000-0005-0000-0000-000053090000}"/>
    <cellStyle name="Comma 4 4 2 3" xfId="107" xr:uid="{00000000-0005-0000-0000-000054090000}"/>
    <cellStyle name="Comma 4 4 2 3 2" xfId="30052" xr:uid="{00000000-0005-0000-0000-000055090000}"/>
    <cellStyle name="Comma 4 4 2 4" xfId="30049" xr:uid="{00000000-0005-0000-0000-000056090000}"/>
    <cellStyle name="Comma 4 4 3" xfId="108" xr:uid="{00000000-0005-0000-0000-000057090000}"/>
    <cellStyle name="Comma 4 4 3 2" xfId="109" xr:uid="{00000000-0005-0000-0000-000058090000}"/>
    <cellStyle name="Comma 4 4 3 2 2" xfId="30054" xr:uid="{00000000-0005-0000-0000-000059090000}"/>
    <cellStyle name="Comma 4 4 3 3" xfId="30053" xr:uid="{00000000-0005-0000-0000-00005A090000}"/>
    <cellStyle name="Comma 4 4 4" xfId="110" xr:uid="{00000000-0005-0000-0000-00005B090000}"/>
    <cellStyle name="Comma 4 4 4 2" xfId="30055" xr:uid="{00000000-0005-0000-0000-00005C090000}"/>
    <cellStyle name="Comma 4 4 5" xfId="30048" xr:uid="{00000000-0005-0000-0000-00005D090000}"/>
    <cellStyle name="Comma 4 5" xfId="111" xr:uid="{00000000-0005-0000-0000-00005E090000}"/>
    <cellStyle name="Comma 4 5 10" xfId="1684" xr:uid="{00000000-0005-0000-0000-00005F090000}"/>
    <cellStyle name="Comma 4 5 10 2" xfId="1685" xr:uid="{00000000-0005-0000-0000-000060090000}"/>
    <cellStyle name="Comma 4 5 10 2 2" xfId="1686" xr:uid="{00000000-0005-0000-0000-000061090000}"/>
    <cellStyle name="Comma 4 5 10 2 2 2" xfId="31195" xr:uid="{00000000-0005-0000-0000-000062090000}"/>
    <cellStyle name="Comma 4 5 10 2 3" xfId="31194" xr:uid="{00000000-0005-0000-0000-000063090000}"/>
    <cellStyle name="Comma 4 5 10 3" xfId="1687" xr:uid="{00000000-0005-0000-0000-000064090000}"/>
    <cellStyle name="Comma 4 5 10 3 2" xfId="31196" xr:uid="{00000000-0005-0000-0000-000065090000}"/>
    <cellStyle name="Comma 4 5 10 4" xfId="1688" xr:uid="{00000000-0005-0000-0000-000066090000}"/>
    <cellStyle name="Comma 4 5 10 4 2" xfId="31197" xr:uid="{00000000-0005-0000-0000-000067090000}"/>
    <cellStyle name="Comma 4 5 10 5" xfId="31193" xr:uid="{00000000-0005-0000-0000-000068090000}"/>
    <cellStyle name="Comma 4 5 11" xfId="1689" xr:uid="{00000000-0005-0000-0000-000069090000}"/>
    <cellStyle name="Comma 4 5 11 2" xfId="1690" xr:uid="{00000000-0005-0000-0000-00006A090000}"/>
    <cellStyle name="Comma 4 5 11 2 2" xfId="31199" xr:uid="{00000000-0005-0000-0000-00006B090000}"/>
    <cellStyle name="Comma 4 5 11 3" xfId="1691" xr:uid="{00000000-0005-0000-0000-00006C090000}"/>
    <cellStyle name="Comma 4 5 11 3 2" xfId="31200" xr:uid="{00000000-0005-0000-0000-00006D090000}"/>
    <cellStyle name="Comma 4 5 11 4" xfId="31198" xr:uid="{00000000-0005-0000-0000-00006E090000}"/>
    <cellStyle name="Comma 4 5 12" xfId="1692" xr:uid="{00000000-0005-0000-0000-00006F090000}"/>
    <cellStyle name="Comma 4 5 12 2" xfId="31201" xr:uid="{00000000-0005-0000-0000-000070090000}"/>
    <cellStyle name="Comma 4 5 13" xfId="1693" xr:uid="{00000000-0005-0000-0000-000071090000}"/>
    <cellStyle name="Comma 4 5 13 2" xfId="31202" xr:uid="{00000000-0005-0000-0000-000072090000}"/>
    <cellStyle name="Comma 4 5 14" xfId="1694" xr:uid="{00000000-0005-0000-0000-000073090000}"/>
    <cellStyle name="Comma 4 5 14 2" xfId="31203" xr:uid="{00000000-0005-0000-0000-000074090000}"/>
    <cellStyle name="Comma 4 5 15" xfId="30056" xr:uid="{00000000-0005-0000-0000-000075090000}"/>
    <cellStyle name="Comma 4 5 2" xfId="112" xr:uid="{00000000-0005-0000-0000-000076090000}"/>
    <cellStyle name="Comma 4 5 2 10" xfId="1695" xr:uid="{00000000-0005-0000-0000-000077090000}"/>
    <cellStyle name="Comma 4 5 2 10 2" xfId="1696" xr:uid="{00000000-0005-0000-0000-000078090000}"/>
    <cellStyle name="Comma 4 5 2 10 2 2" xfId="31205" xr:uid="{00000000-0005-0000-0000-000079090000}"/>
    <cellStyle name="Comma 4 5 2 10 3" xfId="1697" xr:uid="{00000000-0005-0000-0000-00007A090000}"/>
    <cellStyle name="Comma 4 5 2 10 3 2" xfId="31206" xr:uid="{00000000-0005-0000-0000-00007B090000}"/>
    <cellStyle name="Comma 4 5 2 10 4" xfId="31204" xr:uid="{00000000-0005-0000-0000-00007C090000}"/>
    <cellStyle name="Comma 4 5 2 11" xfId="1698" xr:uid="{00000000-0005-0000-0000-00007D090000}"/>
    <cellStyle name="Comma 4 5 2 11 2" xfId="31207" xr:uid="{00000000-0005-0000-0000-00007E090000}"/>
    <cellStyle name="Comma 4 5 2 12" xfId="1699" xr:uid="{00000000-0005-0000-0000-00007F090000}"/>
    <cellStyle name="Comma 4 5 2 12 2" xfId="31208" xr:uid="{00000000-0005-0000-0000-000080090000}"/>
    <cellStyle name="Comma 4 5 2 13" xfId="1700" xr:uid="{00000000-0005-0000-0000-000081090000}"/>
    <cellStyle name="Comma 4 5 2 13 2" xfId="31209" xr:uid="{00000000-0005-0000-0000-000082090000}"/>
    <cellStyle name="Comma 4 5 2 14" xfId="30057" xr:uid="{00000000-0005-0000-0000-000083090000}"/>
    <cellStyle name="Comma 4 5 2 2" xfId="113" xr:uid="{00000000-0005-0000-0000-000084090000}"/>
    <cellStyle name="Comma 4 5 2 2 10" xfId="1701" xr:uid="{00000000-0005-0000-0000-000085090000}"/>
    <cellStyle name="Comma 4 5 2 2 10 2" xfId="31210" xr:uid="{00000000-0005-0000-0000-000086090000}"/>
    <cellStyle name="Comma 4 5 2 2 11" xfId="1702" xr:uid="{00000000-0005-0000-0000-000087090000}"/>
    <cellStyle name="Comma 4 5 2 2 11 2" xfId="31211" xr:uid="{00000000-0005-0000-0000-000088090000}"/>
    <cellStyle name="Comma 4 5 2 2 12" xfId="1703" xr:uid="{00000000-0005-0000-0000-000089090000}"/>
    <cellStyle name="Comma 4 5 2 2 12 2" xfId="31212" xr:uid="{00000000-0005-0000-0000-00008A090000}"/>
    <cellStyle name="Comma 4 5 2 2 13" xfId="30058" xr:uid="{00000000-0005-0000-0000-00008B090000}"/>
    <cellStyle name="Comma 4 5 2 2 2" xfId="1704" xr:uid="{00000000-0005-0000-0000-00008C090000}"/>
    <cellStyle name="Comma 4 5 2 2 2 10" xfId="1705" xr:uid="{00000000-0005-0000-0000-00008D090000}"/>
    <cellStyle name="Comma 4 5 2 2 2 10 2" xfId="31214" xr:uid="{00000000-0005-0000-0000-00008E090000}"/>
    <cellStyle name="Comma 4 5 2 2 2 11" xfId="1706" xr:uid="{00000000-0005-0000-0000-00008F090000}"/>
    <cellStyle name="Comma 4 5 2 2 2 11 2" xfId="31215" xr:uid="{00000000-0005-0000-0000-000090090000}"/>
    <cellStyle name="Comma 4 5 2 2 2 12" xfId="31213" xr:uid="{00000000-0005-0000-0000-000091090000}"/>
    <cellStyle name="Comma 4 5 2 2 2 2" xfId="1707" xr:uid="{00000000-0005-0000-0000-000092090000}"/>
    <cellStyle name="Comma 4 5 2 2 2 2 10" xfId="1708" xr:uid="{00000000-0005-0000-0000-000093090000}"/>
    <cellStyle name="Comma 4 5 2 2 2 2 10 2" xfId="31217" xr:uid="{00000000-0005-0000-0000-000094090000}"/>
    <cellStyle name="Comma 4 5 2 2 2 2 11" xfId="31216" xr:uid="{00000000-0005-0000-0000-000095090000}"/>
    <cellStyle name="Comma 4 5 2 2 2 2 2" xfId="1709" xr:uid="{00000000-0005-0000-0000-000096090000}"/>
    <cellStyle name="Comma 4 5 2 2 2 2 2 2" xfId="1710" xr:uid="{00000000-0005-0000-0000-000097090000}"/>
    <cellStyle name="Comma 4 5 2 2 2 2 2 2 2" xfId="1711" xr:uid="{00000000-0005-0000-0000-000098090000}"/>
    <cellStyle name="Comma 4 5 2 2 2 2 2 2 2 2" xfId="1712" xr:uid="{00000000-0005-0000-0000-000099090000}"/>
    <cellStyle name="Comma 4 5 2 2 2 2 2 2 2 2 2" xfId="31221" xr:uid="{00000000-0005-0000-0000-00009A090000}"/>
    <cellStyle name="Comma 4 5 2 2 2 2 2 2 2 3" xfId="31220" xr:uid="{00000000-0005-0000-0000-00009B090000}"/>
    <cellStyle name="Comma 4 5 2 2 2 2 2 2 3" xfId="1713" xr:uid="{00000000-0005-0000-0000-00009C090000}"/>
    <cellStyle name="Comma 4 5 2 2 2 2 2 2 3 2" xfId="31222" xr:uid="{00000000-0005-0000-0000-00009D090000}"/>
    <cellStyle name="Comma 4 5 2 2 2 2 2 2 4" xfId="1714" xr:uid="{00000000-0005-0000-0000-00009E090000}"/>
    <cellStyle name="Comma 4 5 2 2 2 2 2 2 4 2" xfId="31223" xr:uid="{00000000-0005-0000-0000-00009F090000}"/>
    <cellStyle name="Comma 4 5 2 2 2 2 2 2 5" xfId="1715" xr:uid="{00000000-0005-0000-0000-0000A0090000}"/>
    <cellStyle name="Comma 4 5 2 2 2 2 2 2 5 2" xfId="31224" xr:uid="{00000000-0005-0000-0000-0000A1090000}"/>
    <cellStyle name="Comma 4 5 2 2 2 2 2 2 6" xfId="31219" xr:uid="{00000000-0005-0000-0000-0000A2090000}"/>
    <cellStyle name="Comma 4 5 2 2 2 2 2 3" xfId="1716" xr:uid="{00000000-0005-0000-0000-0000A3090000}"/>
    <cellStyle name="Comma 4 5 2 2 2 2 2 3 2" xfId="1717" xr:uid="{00000000-0005-0000-0000-0000A4090000}"/>
    <cellStyle name="Comma 4 5 2 2 2 2 2 3 2 2" xfId="31226" xr:uid="{00000000-0005-0000-0000-0000A5090000}"/>
    <cellStyle name="Comma 4 5 2 2 2 2 2 3 3" xfId="31225" xr:uid="{00000000-0005-0000-0000-0000A6090000}"/>
    <cellStyle name="Comma 4 5 2 2 2 2 2 4" xfId="1718" xr:uid="{00000000-0005-0000-0000-0000A7090000}"/>
    <cellStyle name="Comma 4 5 2 2 2 2 2 4 2" xfId="31227" xr:uid="{00000000-0005-0000-0000-0000A8090000}"/>
    <cellStyle name="Comma 4 5 2 2 2 2 2 5" xfId="1719" xr:uid="{00000000-0005-0000-0000-0000A9090000}"/>
    <cellStyle name="Comma 4 5 2 2 2 2 2 5 2" xfId="31228" xr:uid="{00000000-0005-0000-0000-0000AA090000}"/>
    <cellStyle name="Comma 4 5 2 2 2 2 2 6" xfId="1720" xr:uid="{00000000-0005-0000-0000-0000AB090000}"/>
    <cellStyle name="Comma 4 5 2 2 2 2 2 6 2" xfId="31229" xr:uid="{00000000-0005-0000-0000-0000AC090000}"/>
    <cellStyle name="Comma 4 5 2 2 2 2 2 7" xfId="31218" xr:uid="{00000000-0005-0000-0000-0000AD090000}"/>
    <cellStyle name="Comma 4 5 2 2 2 2 3" xfId="1721" xr:uid="{00000000-0005-0000-0000-0000AE090000}"/>
    <cellStyle name="Comma 4 5 2 2 2 2 3 2" xfId="1722" xr:uid="{00000000-0005-0000-0000-0000AF090000}"/>
    <cellStyle name="Comma 4 5 2 2 2 2 3 2 2" xfId="1723" xr:uid="{00000000-0005-0000-0000-0000B0090000}"/>
    <cellStyle name="Comma 4 5 2 2 2 2 3 2 2 2" xfId="1724" xr:uid="{00000000-0005-0000-0000-0000B1090000}"/>
    <cellStyle name="Comma 4 5 2 2 2 2 3 2 2 2 2" xfId="31233" xr:uid="{00000000-0005-0000-0000-0000B2090000}"/>
    <cellStyle name="Comma 4 5 2 2 2 2 3 2 2 3" xfId="31232" xr:uid="{00000000-0005-0000-0000-0000B3090000}"/>
    <cellStyle name="Comma 4 5 2 2 2 2 3 2 3" xfId="1725" xr:uid="{00000000-0005-0000-0000-0000B4090000}"/>
    <cellStyle name="Comma 4 5 2 2 2 2 3 2 3 2" xfId="31234" xr:uid="{00000000-0005-0000-0000-0000B5090000}"/>
    <cellStyle name="Comma 4 5 2 2 2 2 3 2 4" xfId="1726" xr:uid="{00000000-0005-0000-0000-0000B6090000}"/>
    <cellStyle name="Comma 4 5 2 2 2 2 3 2 4 2" xfId="31235" xr:uid="{00000000-0005-0000-0000-0000B7090000}"/>
    <cellStyle name="Comma 4 5 2 2 2 2 3 2 5" xfId="1727" xr:uid="{00000000-0005-0000-0000-0000B8090000}"/>
    <cellStyle name="Comma 4 5 2 2 2 2 3 2 5 2" xfId="31236" xr:uid="{00000000-0005-0000-0000-0000B9090000}"/>
    <cellStyle name="Comma 4 5 2 2 2 2 3 2 6" xfId="31231" xr:uid="{00000000-0005-0000-0000-0000BA090000}"/>
    <cellStyle name="Comma 4 5 2 2 2 2 3 3" xfId="1728" xr:uid="{00000000-0005-0000-0000-0000BB090000}"/>
    <cellStyle name="Comma 4 5 2 2 2 2 3 3 2" xfId="1729" xr:uid="{00000000-0005-0000-0000-0000BC090000}"/>
    <cellStyle name="Comma 4 5 2 2 2 2 3 3 2 2" xfId="31238" xr:uid="{00000000-0005-0000-0000-0000BD090000}"/>
    <cellStyle name="Comma 4 5 2 2 2 2 3 3 3" xfId="31237" xr:uid="{00000000-0005-0000-0000-0000BE090000}"/>
    <cellStyle name="Comma 4 5 2 2 2 2 3 4" xfId="1730" xr:uid="{00000000-0005-0000-0000-0000BF090000}"/>
    <cellStyle name="Comma 4 5 2 2 2 2 3 4 2" xfId="31239" xr:uid="{00000000-0005-0000-0000-0000C0090000}"/>
    <cellStyle name="Comma 4 5 2 2 2 2 3 5" xfId="1731" xr:uid="{00000000-0005-0000-0000-0000C1090000}"/>
    <cellStyle name="Comma 4 5 2 2 2 2 3 5 2" xfId="31240" xr:uid="{00000000-0005-0000-0000-0000C2090000}"/>
    <cellStyle name="Comma 4 5 2 2 2 2 3 6" xfId="1732" xr:uid="{00000000-0005-0000-0000-0000C3090000}"/>
    <cellStyle name="Comma 4 5 2 2 2 2 3 6 2" xfId="31241" xr:uid="{00000000-0005-0000-0000-0000C4090000}"/>
    <cellStyle name="Comma 4 5 2 2 2 2 3 7" xfId="31230" xr:uid="{00000000-0005-0000-0000-0000C5090000}"/>
    <cellStyle name="Comma 4 5 2 2 2 2 4" xfId="1733" xr:uid="{00000000-0005-0000-0000-0000C6090000}"/>
    <cellStyle name="Comma 4 5 2 2 2 2 4 2" xfId="1734" xr:uid="{00000000-0005-0000-0000-0000C7090000}"/>
    <cellStyle name="Comma 4 5 2 2 2 2 4 2 2" xfId="1735" xr:uid="{00000000-0005-0000-0000-0000C8090000}"/>
    <cellStyle name="Comma 4 5 2 2 2 2 4 2 2 2" xfId="31244" xr:uid="{00000000-0005-0000-0000-0000C9090000}"/>
    <cellStyle name="Comma 4 5 2 2 2 2 4 2 3" xfId="31243" xr:uid="{00000000-0005-0000-0000-0000CA090000}"/>
    <cellStyle name="Comma 4 5 2 2 2 2 4 3" xfId="1736" xr:uid="{00000000-0005-0000-0000-0000CB090000}"/>
    <cellStyle name="Comma 4 5 2 2 2 2 4 3 2" xfId="31245" xr:uid="{00000000-0005-0000-0000-0000CC090000}"/>
    <cellStyle name="Comma 4 5 2 2 2 2 4 4" xfId="1737" xr:uid="{00000000-0005-0000-0000-0000CD090000}"/>
    <cellStyle name="Comma 4 5 2 2 2 2 4 4 2" xfId="31246" xr:uid="{00000000-0005-0000-0000-0000CE090000}"/>
    <cellStyle name="Comma 4 5 2 2 2 2 4 5" xfId="1738" xr:uid="{00000000-0005-0000-0000-0000CF090000}"/>
    <cellStyle name="Comma 4 5 2 2 2 2 4 5 2" xfId="31247" xr:uid="{00000000-0005-0000-0000-0000D0090000}"/>
    <cellStyle name="Comma 4 5 2 2 2 2 4 6" xfId="31242" xr:uid="{00000000-0005-0000-0000-0000D1090000}"/>
    <cellStyle name="Comma 4 5 2 2 2 2 5" xfId="1739" xr:uid="{00000000-0005-0000-0000-0000D2090000}"/>
    <cellStyle name="Comma 4 5 2 2 2 2 5 2" xfId="1740" xr:uid="{00000000-0005-0000-0000-0000D3090000}"/>
    <cellStyle name="Comma 4 5 2 2 2 2 5 2 2" xfId="1741" xr:uid="{00000000-0005-0000-0000-0000D4090000}"/>
    <cellStyle name="Comma 4 5 2 2 2 2 5 2 2 2" xfId="31250" xr:uid="{00000000-0005-0000-0000-0000D5090000}"/>
    <cellStyle name="Comma 4 5 2 2 2 2 5 2 3" xfId="31249" xr:uid="{00000000-0005-0000-0000-0000D6090000}"/>
    <cellStyle name="Comma 4 5 2 2 2 2 5 3" xfId="1742" xr:uid="{00000000-0005-0000-0000-0000D7090000}"/>
    <cellStyle name="Comma 4 5 2 2 2 2 5 3 2" xfId="31251" xr:uid="{00000000-0005-0000-0000-0000D8090000}"/>
    <cellStyle name="Comma 4 5 2 2 2 2 5 4" xfId="1743" xr:uid="{00000000-0005-0000-0000-0000D9090000}"/>
    <cellStyle name="Comma 4 5 2 2 2 2 5 4 2" xfId="31252" xr:uid="{00000000-0005-0000-0000-0000DA090000}"/>
    <cellStyle name="Comma 4 5 2 2 2 2 5 5" xfId="1744" xr:uid="{00000000-0005-0000-0000-0000DB090000}"/>
    <cellStyle name="Comma 4 5 2 2 2 2 5 5 2" xfId="31253" xr:uid="{00000000-0005-0000-0000-0000DC090000}"/>
    <cellStyle name="Comma 4 5 2 2 2 2 5 6" xfId="31248" xr:uid="{00000000-0005-0000-0000-0000DD090000}"/>
    <cellStyle name="Comma 4 5 2 2 2 2 6" xfId="1745" xr:uid="{00000000-0005-0000-0000-0000DE090000}"/>
    <cellStyle name="Comma 4 5 2 2 2 2 6 2" xfId="1746" xr:uid="{00000000-0005-0000-0000-0000DF090000}"/>
    <cellStyle name="Comma 4 5 2 2 2 2 6 2 2" xfId="1747" xr:uid="{00000000-0005-0000-0000-0000E0090000}"/>
    <cellStyle name="Comma 4 5 2 2 2 2 6 2 2 2" xfId="31256" xr:uid="{00000000-0005-0000-0000-0000E1090000}"/>
    <cellStyle name="Comma 4 5 2 2 2 2 6 2 3" xfId="31255" xr:uid="{00000000-0005-0000-0000-0000E2090000}"/>
    <cellStyle name="Comma 4 5 2 2 2 2 6 3" xfId="1748" xr:uid="{00000000-0005-0000-0000-0000E3090000}"/>
    <cellStyle name="Comma 4 5 2 2 2 2 6 3 2" xfId="31257" xr:uid="{00000000-0005-0000-0000-0000E4090000}"/>
    <cellStyle name="Comma 4 5 2 2 2 2 6 4" xfId="1749" xr:uid="{00000000-0005-0000-0000-0000E5090000}"/>
    <cellStyle name="Comma 4 5 2 2 2 2 6 4 2" xfId="31258" xr:uid="{00000000-0005-0000-0000-0000E6090000}"/>
    <cellStyle name="Comma 4 5 2 2 2 2 6 5" xfId="31254" xr:uid="{00000000-0005-0000-0000-0000E7090000}"/>
    <cellStyle name="Comma 4 5 2 2 2 2 7" xfId="1750" xr:uid="{00000000-0005-0000-0000-0000E8090000}"/>
    <cellStyle name="Comma 4 5 2 2 2 2 7 2" xfId="1751" xr:uid="{00000000-0005-0000-0000-0000E9090000}"/>
    <cellStyle name="Comma 4 5 2 2 2 2 7 2 2" xfId="31260" xr:uid="{00000000-0005-0000-0000-0000EA090000}"/>
    <cellStyle name="Comma 4 5 2 2 2 2 7 3" xfId="1752" xr:uid="{00000000-0005-0000-0000-0000EB090000}"/>
    <cellStyle name="Comma 4 5 2 2 2 2 7 3 2" xfId="31261" xr:uid="{00000000-0005-0000-0000-0000EC090000}"/>
    <cellStyle name="Comma 4 5 2 2 2 2 7 4" xfId="31259" xr:uid="{00000000-0005-0000-0000-0000ED090000}"/>
    <cellStyle name="Comma 4 5 2 2 2 2 8" xfId="1753" xr:uid="{00000000-0005-0000-0000-0000EE090000}"/>
    <cellStyle name="Comma 4 5 2 2 2 2 8 2" xfId="31262" xr:uid="{00000000-0005-0000-0000-0000EF090000}"/>
    <cellStyle name="Comma 4 5 2 2 2 2 9" xfId="1754" xr:uid="{00000000-0005-0000-0000-0000F0090000}"/>
    <cellStyle name="Comma 4 5 2 2 2 2 9 2" xfId="31263" xr:uid="{00000000-0005-0000-0000-0000F1090000}"/>
    <cellStyle name="Comma 4 5 2 2 2 3" xfId="1755" xr:uid="{00000000-0005-0000-0000-0000F2090000}"/>
    <cellStyle name="Comma 4 5 2 2 2 3 2" xfId="1756" xr:uid="{00000000-0005-0000-0000-0000F3090000}"/>
    <cellStyle name="Comma 4 5 2 2 2 3 2 2" xfId="1757" xr:uid="{00000000-0005-0000-0000-0000F4090000}"/>
    <cellStyle name="Comma 4 5 2 2 2 3 2 2 2" xfId="1758" xr:uid="{00000000-0005-0000-0000-0000F5090000}"/>
    <cellStyle name="Comma 4 5 2 2 2 3 2 2 2 2" xfId="31267" xr:uid="{00000000-0005-0000-0000-0000F6090000}"/>
    <cellStyle name="Comma 4 5 2 2 2 3 2 2 3" xfId="31266" xr:uid="{00000000-0005-0000-0000-0000F7090000}"/>
    <cellStyle name="Comma 4 5 2 2 2 3 2 3" xfId="1759" xr:uid="{00000000-0005-0000-0000-0000F8090000}"/>
    <cellStyle name="Comma 4 5 2 2 2 3 2 3 2" xfId="31268" xr:uid="{00000000-0005-0000-0000-0000F9090000}"/>
    <cellStyle name="Comma 4 5 2 2 2 3 2 4" xfId="1760" xr:uid="{00000000-0005-0000-0000-0000FA090000}"/>
    <cellStyle name="Comma 4 5 2 2 2 3 2 4 2" xfId="31269" xr:uid="{00000000-0005-0000-0000-0000FB090000}"/>
    <cellStyle name="Comma 4 5 2 2 2 3 2 5" xfId="1761" xr:uid="{00000000-0005-0000-0000-0000FC090000}"/>
    <cellStyle name="Comma 4 5 2 2 2 3 2 5 2" xfId="31270" xr:uid="{00000000-0005-0000-0000-0000FD090000}"/>
    <cellStyle name="Comma 4 5 2 2 2 3 2 6" xfId="31265" xr:uid="{00000000-0005-0000-0000-0000FE090000}"/>
    <cellStyle name="Comma 4 5 2 2 2 3 3" xfId="1762" xr:uid="{00000000-0005-0000-0000-0000FF090000}"/>
    <cellStyle name="Comma 4 5 2 2 2 3 3 2" xfId="1763" xr:uid="{00000000-0005-0000-0000-0000000A0000}"/>
    <cellStyle name="Comma 4 5 2 2 2 3 3 2 2" xfId="1764" xr:uid="{00000000-0005-0000-0000-0000010A0000}"/>
    <cellStyle name="Comma 4 5 2 2 2 3 3 2 2 2" xfId="31273" xr:uid="{00000000-0005-0000-0000-0000020A0000}"/>
    <cellStyle name="Comma 4 5 2 2 2 3 3 2 3" xfId="31272" xr:uid="{00000000-0005-0000-0000-0000030A0000}"/>
    <cellStyle name="Comma 4 5 2 2 2 3 3 3" xfId="1765" xr:uid="{00000000-0005-0000-0000-0000040A0000}"/>
    <cellStyle name="Comma 4 5 2 2 2 3 3 3 2" xfId="31274" xr:uid="{00000000-0005-0000-0000-0000050A0000}"/>
    <cellStyle name="Comma 4 5 2 2 2 3 3 4" xfId="1766" xr:uid="{00000000-0005-0000-0000-0000060A0000}"/>
    <cellStyle name="Comma 4 5 2 2 2 3 3 4 2" xfId="31275" xr:uid="{00000000-0005-0000-0000-0000070A0000}"/>
    <cellStyle name="Comma 4 5 2 2 2 3 3 5" xfId="1767" xr:uid="{00000000-0005-0000-0000-0000080A0000}"/>
    <cellStyle name="Comma 4 5 2 2 2 3 3 5 2" xfId="31276" xr:uid="{00000000-0005-0000-0000-0000090A0000}"/>
    <cellStyle name="Comma 4 5 2 2 2 3 3 6" xfId="31271" xr:uid="{00000000-0005-0000-0000-00000A0A0000}"/>
    <cellStyle name="Comma 4 5 2 2 2 3 4" xfId="1768" xr:uid="{00000000-0005-0000-0000-00000B0A0000}"/>
    <cellStyle name="Comma 4 5 2 2 2 3 4 2" xfId="1769" xr:uid="{00000000-0005-0000-0000-00000C0A0000}"/>
    <cellStyle name="Comma 4 5 2 2 2 3 4 2 2" xfId="31278" xr:uid="{00000000-0005-0000-0000-00000D0A0000}"/>
    <cellStyle name="Comma 4 5 2 2 2 3 4 3" xfId="31277" xr:uid="{00000000-0005-0000-0000-00000E0A0000}"/>
    <cellStyle name="Comma 4 5 2 2 2 3 5" xfId="1770" xr:uid="{00000000-0005-0000-0000-00000F0A0000}"/>
    <cellStyle name="Comma 4 5 2 2 2 3 5 2" xfId="31279" xr:uid="{00000000-0005-0000-0000-0000100A0000}"/>
    <cellStyle name="Comma 4 5 2 2 2 3 6" xfId="1771" xr:uid="{00000000-0005-0000-0000-0000110A0000}"/>
    <cellStyle name="Comma 4 5 2 2 2 3 6 2" xfId="31280" xr:uid="{00000000-0005-0000-0000-0000120A0000}"/>
    <cellStyle name="Comma 4 5 2 2 2 3 7" xfId="1772" xr:uid="{00000000-0005-0000-0000-0000130A0000}"/>
    <cellStyle name="Comma 4 5 2 2 2 3 7 2" xfId="31281" xr:uid="{00000000-0005-0000-0000-0000140A0000}"/>
    <cellStyle name="Comma 4 5 2 2 2 3 8" xfId="31264" xr:uid="{00000000-0005-0000-0000-0000150A0000}"/>
    <cellStyle name="Comma 4 5 2 2 2 4" xfId="1773" xr:uid="{00000000-0005-0000-0000-0000160A0000}"/>
    <cellStyle name="Comma 4 5 2 2 2 4 2" xfId="1774" xr:uid="{00000000-0005-0000-0000-0000170A0000}"/>
    <cellStyle name="Comma 4 5 2 2 2 4 2 2" xfId="1775" xr:uid="{00000000-0005-0000-0000-0000180A0000}"/>
    <cellStyle name="Comma 4 5 2 2 2 4 2 2 2" xfId="1776" xr:uid="{00000000-0005-0000-0000-0000190A0000}"/>
    <cellStyle name="Comma 4 5 2 2 2 4 2 2 2 2" xfId="31285" xr:uid="{00000000-0005-0000-0000-00001A0A0000}"/>
    <cellStyle name="Comma 4 5 2 2 2 4 2 2 3" xfId="31284" xr:uid="{00000000-0005-0000-0000-00001B0A0000}"/>
    <cellStyle name="Comma 4 5 2 2 2 4 2 3" xfId="1777" xr:uid="{00000000-0005-0000-0000-00001C0A0000}"/>
    <cellStyle name="Comma 4 5 2 2 2 4 2 3 2" xfId="31286" xr:uid="{00000000-0005-0000-0000-00001D0A0000}"/>
    <cellStyle name="Comma 4 5 2 2 2 4 2 4" xfId="1778" xr:uid="{00000000-0005-0000-0000-00001E0A0000}"/>
    <cellStyle name="Comma 4 5 2 2 2 4 2 4 2" xfId="31287" xr:uid="{00000000-0005-0000-0000-00001F0A0000}"/>
    <cellStyle name="Comma 4 5 2 2 2 4 2 5" xfId="1779" xr:uid="{00000000-0005-0000-0000-0000200A0000}"/>
    <cellStyle name="Comma 4 5 2 2 2 4 2 5 2" xfId="31288" xr:uid="{00000000-0005-0000-0000-0000210A0000}"/>
    <cellStyle name="Comma 4 5 2 2 2 4 2 6" xfId="31283" xr:uid="{00000000-0005-0000-0000-0000220A0000}"/>
    <cellStyle name="Comma 4 5 2 2 2 4 3" xfId="1780" xr:uid="{00000000-0005-0000-0000-0000230A0000}"/>
    <cellStyle name="Comma 4 5 2 2 2 4 3 2" xfId="1781" xr:uid="{00000000-0005-0000-0000-0000240A0000}"/>
    <cellStyle name="Comma 4 5 2 2 2 4 3 2 2" xfId="31290" xr:uid="{00000000-0005-0000-0000-0000250A0000}"/>
    <cellStyle name="Comma 4 5 2 2 2 4 3 3" xfId="31289" xr:uid="{00000000-0005-0000-0000-0000260A0000}"/>
    <cellStyle name="Comma 4 5 2 2 2 4 4" xfId="1782" xr:uid="{00000000-0005-0000-0000-0000270A0000}"/>
    <cellStyle name="Comma 4 5 2 2 2 4 4 2" xfId="31291" xr:uid="{00000000-0005-0000-0000-0000280A0000}"/>
    <cellStyle name="Comma 4 5 2 2 2 4 5" xfId="1783" xr:uid="{00000000-0005-0000-0000-0000290A0000}"/>
    <cellStyle name="Comma 4 5 2 2 2 4 5 2" xfId="31292" xr:uid="{00000000-0005-0000-0000-00002A0A0000}"/>
    <cellStyle name="Comma 4 5 2 2 2 4 6" xfId="1784" xr:uid="{00000000-0005-0000-0000-00002B0A0000}"/>
    <cellStyle name="Comma 4 5 2 2 2 4 6 2" xfId="31293" xr:uid="{00000000-0005-0000-0000-00002C0A0000}"/>
    <cellStyle name="Comma 4 5 2 2 2 4 7" xfId="31282" xr:uid="{00000000-0005-0000-0000-00002D0A0000}"/>
    <cellStyle name="Comma 4 5 2 2 2 5" xfId="1785" xr:uid="{00000000-0005-0000-0000-00002E0A0000}"/>
    <cellStyle name="Comma 4 5 2 2 2 5 2" xfId="1786" xr:uid="{00000000-0005-0000-0000-00002F0A0000}"/>
    <cellStyle name="Comma 4 5 2 2 2 5 2 2" xfId="1787" xr:uid="{00000000-0005-0000-0000-0000300A0000}"/>
    <cellStyle name="Comma 4 5 2 2 2 5 2 2 2" xfId="31296" xr:uid="{00000000-0005-0000-0000-0000310A0000}"/>
    <cellStyle name="Comma 4 5 2 2 2 5 2 3" xfId="31295" xr:uid="{00000000-0005-0000-0000-0000320A0000}"/>
    <cellStyle name="Comma 4 5 2 2 2 5 3" xfId="1788" xr:uid="{00000000-0005-0000-0000-0000330A0000}"/>
    <cellStyle name="Comma 4 5 2 2 2 5 3 2" xfId="31297" xr:uid="{00000000-0005-0000-0000-0000340A0000}"/>
    <cellStyle name="Comma 4 5 2 2 2 5 4" xfId="1789" xr:uid="{00000000-0005-0000-0000-0000350A0000}"/>
    <cellStyle name="Comma 4 5 2 2 2 5 4 2" xfId="31298" xr:uid="{00000000-0005-0000-0000-0000360A0000}"/>
    <cellStyle name="Comma 4 5 2 2 2 5 5" xfId="1790" xr:uid="{00000000-0005-0000-0000-0000370A0000}"/>
    <cellStyle name="Comma 4 5 2 2 2 5 5 2" xfId="31299" xr:uid="{00000000-0005-0000-0000-0000380A0000}"/>
    <cellStyle name="Comma 4 5 2 2 2 5 6" xfId="31294" xr:uid="{00000000-0005-0000-0000-0000390A0000}"/>
    <cellStyle name="Comma 4 5 2 2 2 6" xfId="1791" xr:uid="{00000000-0005-0000-0000-00003A0A0000}"/>
    <cellStyle name="Comma 4 5 2 2 2 6 2" xfId="1792" xr:uid="{00000000-0005-0000-0000-00003B0A0000}"/>
    <cellStyle name="Comma 4 5 2 2 2 6 2 2" xfId="1793" xr:uid="{00000000-0005-0000-0000-00003C0A0000}"/>
    <cellStyle name="Comma 4 5 2 2 2 6 2 2 2" xfId="31302" xr:uid="{00000000-0005-0000-0000-00003D0A0000}"/>
    <cellStyle name="Comma 4 5 2 2 2 6 2 3" xfId="31301" xr:uid="{00000000-0005-0000-0000-00003E0A0000}"/>
    <cellStyle name="Comma 4 5 2 2 2 6 3" xfId="1794" xr:uid="{00000000-0005-0000-0000-00003F0A0000}"/>
    <cellStyle name="Comma 4 5 2 2 2 6 3 2" xfId="31303" xr:uid="{00000000-0005-0000-0000-0000400A0000}"/>
    <cellStyle name="Comma 4 5 2 2 2 6 4" xfId="1795" xr:uid="{00000000-0005-0000-0000-0000410A0000}"/>
    <cellStyle name="Comma 4 5 2 2 2 6 4 2" xfId="31304" xr:uid="{00000000-0005-0000-0000-0000420A0000}"/>
    <cellStyle name="Comma 4 5 2 2 2 6 5" xfId="1796" xr:uid="{00000000-0005-0000-0000-0000430A0000}"/>
    <cellStyle name="Comma 4 5 2 2 2 6 5 2" xfId="31305" xr:uid="{00000000-0005-0000-0000-0000440A0000}"/>
    <cellStyle name="Comma 4 5 2 2 2 6 6" xfId="31300" xr:uid="{00000000-0005-0000-0000-0000450A0000}"/>
    <cellStyle name="Comma 4 5 2 2 2 7" xfId="1797" xr:uid="{00000000-0005-0000-0000-0000460A0000}"/>
    <cellStyle name="Comma 4 5 2 2 2 7 2" xfId="1798" xr:uid="{00000000-0005-0000-0000-0000470A0000}"/>
    <cellStyle name="Comma 4 5 2 2 2 7 2 2" xfId="1799" xr:uid="{00000000-0005-0000-0000-0000480A0000}"/>
    <cellStyle name="Comma 4 5 2 2 2 7 2 2 2" xfId="31308" xr:uid="{00000000-0005-0000-0000-0000490A0000}"/>
    <cellStyle name="Comma 4 5 2 2 2 7 2 3" xfId="31307" xr:uid="{00000000-0005-0000-0000-00004A0A0000}"/>
    <cellStyle name="Comma 4 5 2 2 2 7 3" xfId="1800" xr:uid="{00000000-0005-0000-0000-00004B0A0000}"/>
    <cellStyle name="Comma 4 5 2 2 2 7 3 2" xfId="31309" xr:uid="{00000000-0005-0000-0000-00004C0A0000}"/>
    <cellStyle name="Comma 4 5 2 2 2 7 4" xfId="1801" xr:uid="{00000000-0005-0000-0000-00004D0A0000}"/>
    <cellStyle name="Comma 4 5 2 2 2 7 4 2" xfId="31310" xr:uid="{00000000-0005-0000-0000-00004E0A0000}"/>
    <cellStyle name="Comma 4 5 2 2 2 7 5" xfId="31306" xr:uid="{00000000-0005-0000-0000-00004F0A0000}"/>
    <cellStyle name="Comma 4 5 2 2 2 8" xfId="1802" xr:uid="{00000000-0005-0000-0000-0000500A0000}"/>
    <cellStyle name="Comma 4 5 2 2 2 8 2" xfId="1803" xr:uid="{00000000-0005-0000-0000-0000510A0000}"/>
    <cellStyle name="Comma 4 5 2 2 2 8 2 2" xfId="31312" xr:uid="{00000000-0005-0000-0000-0000520A0000}"/>
    <cellStyle name="Comma 4 5 2 2 2 8 3" xfId="1804" xr:uid="{00000000-0005-0000-0000-0000530A0000}"/>
    <cellStyle name="Comma 4 5 2 2 2 8 3 2" xfId="31313" xr:uid="{00000000-0005-0000-0000-0000540A0000}"/>
    <cellStyle name="Comma 4 5 2 2 2 8 4" xfId="31311" xr:uid="{00000000-0005-0000-0000-0000550A0000}"/>
    <cellStyle name="Comma 4 5 2 2 2 9" xfId="1805" xr:uid="{00000000-0005-0000-0000-0000560A0000}"/>
    <cellStyle name="Comma 4 5 2 2 2 9 2" xfId="31314" xr:uid="{00000000-0005-0000-0000-0000570A0000}"/>
    <cellStyle name="Comma 4 5 2 2 3" xfId="1806" xr:uid="{00000000-0005-0000-0000-0000580A0000}"/>
    <cellStyle name="Comma 4 5 2 2 3 10" xfId="1807" xr:uid="{00000000-0005-0000-0000-0000590A0000}"/>
    <cellStyle name="Comma 4 5 2 2 3 10 2" xfId="31316" xr:uid="{00000000-0005-0000-0000-00005A0A0000}"/>
    <cellStyle name="Comma 4 5 2 2 3 11" xfId="31315" xr:uid="{00000000-0005-0000-0000-00005B0A0000}"/>
    <cellStyle name="Comma 4 5 2 2 3 2" xfId="1808" xr:uid="{00000000-0005-0000-0000-00005C0A0000}"/>
    <cellStyle name="Comma 4 5 2 2 3 2 2" xfId="1809" xr:uid="{00000000-0005-0000-0000-00005D0A0000}"/>
    <cellStyle name="Comma 4 5 2 2 3 2 2 2" xfId="1810" xr:uid="{00000000-0005-0000-0000-00005E0A0000}"/>
    <cellStyle name="Comma 4 5 2 2 3 2 2 2 2" xfId="1811" xr:uid="{00000000-0005-0000-0000-00005F0A0000}"/>
    <cellStyle name="Comma 4 5 2 2 3 2 2 2 2 2" xfId="31320" xr:uid="{00000000-0005-0000-0000-0000600A0000}"/>
    <cellStyle name="Comma 4 5 2 2 3 2 2 2 3" xfId="31319" xr:uid="{00000000-0005-0000-0000-0000610A0000}"/>
    <cellStyle name="Comma 4 5 2 2 3 2 2 3" xfId="1812" xr:uid="{00000000-0005-0000-0000-0000620A0000}"/>
    <cellStyle name="Comma 4 5 2 2 3 2 2 3 2" xfId="31321" xr:uid="{00000000-0005-0000-0000-0000630A0000}"/>
    <cellStyle name="Comma 4 5 2 2 3 2 2 4" xfId="1813" xr:uid="{00000000-0005-0000-0000-0000640A0000}"/>
    <cellStyle name="Comma 4 5 2 2 3 2 2 4 2" xfId="31322" xr:uid="{00000000-0005-0000-0000-0000650A0000}"/>
    <cellStyle name="Comma 4 5 2 2 3 2 2 5" xfId="1814" xr:uid="{00000000-0005-0000-0000-0000660A0000}"/>
    <cellStyle name="Comma 4 5 2 2 3 2 2 5 2" xfId="31323" xr:uid="{00000000-0005-0000-0000-0000670A0000}"/>
    <cellStyle name="Comma 4 5 2 2 3 2 2 6" xfId="31318" xr:uid="{00000000-0005-0000-0000-0000680A0000}"/>
    <cellStyle name="Comma 4 5 2 2 3 2 3" xfId="1815" xr:uid="{00000000-0005-0000-0000-0000690A0000}"/>
    <cellStyle name="Comma 4 5 2 2 3 2 3 2" xfId="1816" xr:uid="{00000000-0005-0000-0000-00006A0A0000}"/>
    <cellStyle name="Comma 4 5 2 2 3 2 3 2 2" xfId="31325" xr:uid="{00000000-0005-0000-0000-00006B0A0000}"/>
    <cellStyle name="Comma 4 5 2 2 3 2 3 3" xfId="31324" xr:uid="{00000000-0005-0000-0000-00006C0A0000}"/>
    <cellStyle name="Comma 4 5 2 2 3 2 4" xfId="1817" xr:uid="{00000000-0005-0000-0000-00006D0A0000}"/>
    <cellStyle name="Comma 4 5 2 2 3 2 4 2" xfId="31326" xr:uid="{00000000-0005-0000-0000-00006E0A0000}"/>
    <cellStyle name="Comma 4 5 2 2 3 2 5" xfId="1818" xr:uid="{00000000-0005-0000-0000-00006F0A0000}"/>
    <cellStyle name="Comma 4 5 2 2 3 2 5 2" xfId="31327" xr:uid="{00000000-0005-0000-0000-0000700A0000}"/>
    <cellStyle name="Comma 4 5 2 2 3 2 6" xfId="1819" xr:uid="{00000000-0005-0000-0000-0000710A0000}"/>
    <cellStyle name="Comma 4 5 2 2 3 2 6 2" xfId="31328" xr:uid="{00000000-0005-0000-0000-0000720A0000}"/>
    <cellStyle name="Comma 4 5 2 2 3 2 7" xfId="31317" xr:uid="{00000000-0005-0000-0000-0000730A0000}"/>
    <cellStyle name="Comma 4 5 2 2 3 3" xfId="1820" xr:uid="{00000000-0005-0000-0000-0000740A0000}"/>
    <cellStyle name="Comma 4 5 2 2 3 3 2" xfId="1821" xr:uid="{00000000-0005-0000-0000-0000750A0000}"/>
    <cellStyle name="Comma 4 5 2 2 3 3 2 2" xfId="1822" xr:uid="{00000000-0005-0000-0000-0000760A0000}"/>
    <cellStyle name="Comma 4 5 2 2 3 3 2 2 2" xfId="1823" xr:uid="{00000000-0005-0000-0000-0000770A0000}"/>
    <cellStyle name="Comma 4 5 2 2 3 3 2 2 2 2" xfId="31332" xr:uid="{00000000-0005-0000-0000-0000780A0000}"/>
    <cellStyle name="Comma 4 5 2 2 3 3 2 2 3" xfId="31331" xr:uid="{00000000-0005-0000-0000-0000790A0000}"/>
    <cellStyle name="Comma 4 5 2 2 3 3 2 3" xfId="1824" xr:uid="{00000000-0005-0000-0000-00007A0A0000}"/>
    <cellStyle name="Comma 4 5 2 2 3 3 2 3 2" xfId="31333" xr:uid="{00000000-0005-0000-0000-00007B0A0000}"/>
    <cellStyle name="Comma 4 5 2 2 3 3 2 4" xfId="1825" xr:uid="{00000000-0005-0000-0000-00007C0A0000}"/>
    <cellStyle name="Comma 4 5 2 2 3 3 2 4 2" xfId="31334" xr:uid="{00000000-0005-0000-0000-00007D0A0000}"/>
    <cellStyle name="Comma 4 5 2 2 3 3 2 5" xfId="1826" xr:uid="{00000000-0005-0000-0000-00007E0A0000}"/>
    <cellStyle name="Comma 4 5 2 2 3 3 2 5 2" xfId="31335" xr:uid="{00000000-0005-0000-0000-00007F0A0000}"/>
    <cellStyle name="Comma 4 5 2 2 3 3 2 6" xfId="31330" xr:uid="{00000000-0005-0000-0000-0000800A0000}"/>
    <cellStyle name="Comma 4 5 2 2 3 3 3" xfId="1827" xr:uid="{00000000-0005-0000-0000-0000810A0000}"/>
    <cellStyle name="Comma 4 5 2 2 3 3 3 2" xfId="1828" xr:uid="{00000000-0005-0000-0000-0000820A0000}"/>
    <cellStyle name="Comma 4 5 2 2 3 3 3 2 2" xfId="31337" xr:uid="{00000000-0005-0000-0000-0000830A0000}"/>
    <cellStyle name="Comma 4 5 2 2 3 3 3 3" xfId="31336" xr:uid="{00000000-0005-0000-0000-0000840A0000}"/>
    <cellStyle name="Comma 4 5 2 2 3 3 4" xfId="1829" xr:uid="{00000000-0005-0000-0000-0000850A0000}"/>
    <cellStyle name="Comma 4 5 2 2 3 3 4 2" xfId="31338" xr:uid="{00000000-0005-0000-0000-0000860A0000}"/>
    <cellStyle name="Comma 4 5 2 2 3 3 5" xfId="1830" xr:uid="{00000000-0005-0000-0000-0000870A0000}"/>
    <cellStyle name="Comma 4 5 2 2 3 3 5 2" xfId="31339" xr:uid="{00000000-0005-0000-0000-0000880A0000}"/>
    <cellStyle name="Comma 4 5 2 2 3 3 6" xfId="1831" xr:uid="{00000000-0005-0000-0000-0000890A0000}"/>
    <cellStyle name="Comma 4 5 2 2 3 3 6 2" xfId="31340" xr:uid="{00000000-0005-0000-0000-00008A0A0000}"/>
    <cellStyle name="Comma 4 5 2 2 3 3 7" xfId="31329" xr:uid="{00000000-0005-0000-0000-00008B0A0000}"/>
    <cellStyle name="Comma 4 5 2 2 3 4" xfId="1832" xr:uid="{00000000-0005-0000-0000-00008C0A0000}"/>
    <cellStyle name="Comma 4 5 2 2 3 4 2" xfId="1833" xr:uid="{00000000-0005-0000-0000-00008D0A0000}"/>
    <cellStyle name="Comma 4 5 2 2 3 4 2 2" xfId="1834" xr:uid="{00000000-0005-0000-0000-00008E0A0000}"/>
    <cellStyle name="Comma 4 5 2 2 3 4 2 2 2" xfId="31343" xr:uid="{00000000-0005-0000-0000-00008F0A0000}"/>
    <cellStyle name="Comma 4 5 2 2 3 4 2 3" xfId="31342" xr:uid="{00000000-0005-0000-0000-0000900A0000}"/>
    <cellStyle name="Comma 4 5 2 2 3 4 3" xfId="1835" xr:uid="{00000000-0005-0000-0000-0000910A0000}"/>
    <cellStyle name="Comma 4 5 2 2 3 4 3 2" xfId="31344" xr:uid="{00000000-0005-0000-0000-0000920A0000}"/>
    <cellStyle name="Comma 4 5 2 2 3 4 4" xfId="1836" xr:uid="{00000000-0005-0000-0000-0000930A0000}"/>
    <cellStyle name="Comma 4 5 2 2 3 4 4 2" xfId="31345" xr:uid="{00000000-0005-0000-0000-0000940A0000}"/>
    <cellStyle name="Comma 4 5 2 2 3 4 5" xfId="1837" xr:uid="{00000000-0005-0000-0000-0000950A0000}"/>
    <cellStyle name="Comma 4 5 2 2 3 4 5 2" xfId="31346" xr:uid="{00000000-0005-0000-0000-0000960A0000}"/>
    <cellStyle name="Comma 4 5 2 2 3 4 6" xfId="31341" xr:uid="{00000000-0005-0000-0000-0000970A0000}"/>
    <cellStyle name="Comma 4 5 2 2 3 5" xfId="1838" xr:uid="{00000000-0005-0000-0000-0000980A0000}"/>
    <cellStyle name="Comma 4 5 2 2 3 5 2" xfId="1839" xr:uid="{00000000-0005-0000-0000-0000990A0000}"/>
    <cellStyle name="Comma 4 5 2 2 3 5 2 2" xfId="1840" xr:uid="{00000000-0005-0000-0000-00009A0A0000}"/>
    <cellStyle name="Comma 4 5 2 2 3 5 2 2 2" xfId="31349" xr:uid="{00000000-0005-0000-0000-00009B0A0000}"/>
    <cellStyle name="Comma 4 5 2 2 3 5 2 3" xfId="31348" xr:uid="{00000000-0005-0000-0000-00009C0A0000}"/>
    <cellStyle name="Comma 4 5 2 2 3 5 3" xfId="1841" xr:uid="{00000000-0005-0000-0000-00009D0A0000}"/>
    <cellStyle name="Comma 4 5 2 2 3 5 3 2" xfId="31350" xr:uid="{00000000-0005-0000-0000-00009E0A0000}"/>
    <cellStyle name="Comma 4 5 2 2 3 5 4" xfId="1842" xr:uid="{00000000-0005-0000-0000-00009F0A0000}"/>
    <cellStyle name="Comma 4 5 2 2 3 5 4 2" xfId="31351" xr:uid="{00000000-0005-0000-0000-0000A00A0000}"/>
    <cellStyle name="Comma 4 5 2 2 3 5 5" xfId="1843" xr:uid="{00000000-0005-0000-0000-0000A10A0000}"/>
    <cellStyle name="Comma 4 5 2 2 3 5 5 2" xfId="31352" xr:uid="{00000000-0005-0000-0000-0000A20A0000}"/>
    <cellStyle name="Comma 4 5 2 2 3 5 6" xfId="31347" xr:uid="{00000000-0005-0000-0000-0000A30A0000}"/>
    <cellStyle name="Comma 4 5 2 2 3 6" xfId="1844" xr:uid="{00000000-0005-0000-0000-0000A40A0000}"/>
    <cellStyle name="Comma 4 5 2 2 3 6 2" xfId="1845" xr:uid="{00000000-0005-0000-0000-0000A50A0000}"/>
    <cellStyle name="Comma 4 5 2 2 3 6 2 2" xfId="1846" xr:uid="{00000000-0005-0000-0000-0000A60A0000}"/>
    <cellStyle name="Comma 4 5 2 2 3 6 2 2 2" xfId="31355" xr:uid="{00000000-0005-0000-0000-0000A70A0000}"/>
    <cellStyle name="Comma 4 5 2 2 3 6 2 3" xfId="31354" xr:uid="{00000000-0005-0000-0000-0000A80A0000}"/>
    <cellStyle name="Comma 4 5 2 2 3 6 3" xfId="1847" xr:uid="{00000000-0005-0000-0000-0000A90A0000}"/>
    <cellStyle name="Comma 4 5 2 2 3 6 3 2" xfId="31356" xr:uid="{00000000-0005-0000-0000-0000AA0A0000}"/>
    <cellStyle name="Comma 4 5 2 2 3 6 4" xfId="1848" xr:uid="{00000000-0005-0000-0000-0000AB0A0000}"/>
    <cellStyle name="Comma 4 5 2 2 3 6 4 2" xfId="31357" xr:uid="{00000000-0005-0000-0000-0000AC0A0000}"/>
    <cellStyle name="Comma 4 5 2 2 3 6 5" xfId="31353" xr:uid="{00000000-0005-0000-0000-0000AD0A0000}"/>
    <cellStyle name="Comma 4 5 2 2 3 7" xfId="1849" xr:uid="{00000000-0005-0000-0000-0000AE0A0000}"/>
    <cellStyle name="Comma 4 5 2 2 3 7 2" xfId="1850" xr:uid="{00000000-0005-0000-0000-0000AF0A0000}"/>
    <cellStyle name="Comma 4 5 2 2 3 7 2 2" xfId="31359" xr:uid="{00000000-0005-0000-0000-0000B00A0000}"/>
    <cellStyle name="Comma 4 5 2 2 3 7 3" xfId="1851" xr:uid="{00000000-0005-0000-0000-0000B10A0000}"/>
    <cellStyle name="Comma 4 5 2 2 3 7 3 2" xfId="31360" xr:uid="{00000000-0005-0000-0000-0000B20A0000}"/>
    <cellStyle name="Comma 4 5 2 2 3 7 4" xfId="31358" xr:uid="{00000000-0005-0000-0000-0000B30A0000}"/>
    <cellStyle name="Comma 4 5 2 2 3 8" xfId="1852" xr:uid="{00000000-0005-0000-0000-0000B40A0000}"/>
    <cellStyle name="Comma 4 5 2 2 3 8 2" xfId="31361" xr:uid="{00000000-0005-0000-0000-0000B50A0000}"/>
    <cellStyle name="Comma 4 5 2 2 3 9" xfId="1853" xr:uid="{00000000-0005-0000-0000-0000B60A0000}"/>
    <cellStyle name="Comma 4 5 2 2 3 9 2" xfId="31362" xr:uid="{00000000-0005-0000-0000-0000B70A0000}"/>
    <cellStyle name="Comma 4 5 2 2 4" xfId="1854" xr:uid="{00000000-0005-0000-0000-0000B80A0000}"/>
    <cellStyle name="Comma 4 5 2 2 4 2" xfId="1855" xr:uid="{00000000-0005-0000-0000-0000B90A0000}"/>
    <cellStyle name="Comma 4 5 2 2 4 2 2" xfId="1856" xr:uid="{00000000-0005-0000-0000-0000BA0A0000}"/>
    <cellStyle name="Comma 4 5 2 2 4 2 2 2" xfId="1857" xr:uid="{00000000-0005-0000-0000-0000BB0A0000}"/>
    <cellStyle name="Comma 4 5 2 2 4 2 2 2 2" xfId="31366" xr:uid="{00000000-0005-0000-0000-0000BC0A0000}"/>
    <cellStyle name="Comma 4 5 2 2 4 2 2 3" xfId="31365" xr:uid="{00000000-0005-0000-0000-0000BD0A0000}"/>
    <cellStyle name="Comma 4 5 2 2 4 2 3" xfId="1858" xr:uid="{00000000-0005-0000-0000-0000BE0A0000}"/>
    <cellStyle name="Comma 4 5 2 2 4 2 3 2" xfId="31367" xr:uid="{00000000-0005-0000-0000-0000BF0A0000}"/>
    <cellStyle name="Comma 4 5 2 2 4 2 4" xfId="1859" xr:uid="{00000000-0005-0000-0000-0000C00A0000}"/>
    <cellStyle name="Comma 4 5 2 2 4 2 4 2" xfId="31368" xr:uid="{00000000-0005-0000-0000-0000C10A0000}"/>
    <cellStyle name="Comma 4 5 2 2 4 2 5" xfId="1860" xr:uid="{00000000-0005-0000-0000-0000C20A0000}"/>
    <cellStyle name="Comma 4 5 2 2 4 2 5 2" xfId="31369" xr:uid="{00000000-0005-0000-0000-0000C30A0000}"/>
    <cellStyle name="Comma 4 5 2 2 4 2 6" xfId="31364" xr:uid="{00000000-0005-0000-0000-0000C40A0000}"/>
    <cellStyle name="Comma 4 5 2 2 4 3" xfId="1861" xr:uid="{00000000-0005-0000-0000-0000C50A0000}"/>
    <cellStyle name="Comma 4 5 2 2 4 3 2" xfId="1862" xr:uid="{00000000-0005-0000-0000-0000C60A0000}"/>
    <cellStyle name="Comma 4 5 2 2 4 3 2 2" xfId="1863" xr:uid="{00000000-0005-0000-0000-0000C70A0000}"/>
    <cellStyle name="Comma 4 5 2 2 4 3 2 2 2" xfId="31372" xr:uid="{00000000-0005-0000-0000-0000C80A0000}"/>
    <cellStyle name="Comma 4 5 2 2 4 3 2 3" xfId="31371" xr:uid="{00000000-0005-0000-0000-0000C90A0000}"/>
    <cellStyle name="Comma 4 5 2 2 4 3 3" xfId="1864" xr:uid="{00000000-0005-0000-0000-0000CA0A0000}"/>
    <cellStyle name="Comma 4 5 2 2 4 3 3 2" xfId="31373" xr:uid="{00000000-0005-0000-0000-0000CB0A0000}"/>
    <cellStyle name="Comma 4 5 2 2 4 3 4" xfId="1865" xr:uid="{00000000-0005-0000-0000-0000CC0A0000}"/>
    <cellStyle name="Comma 4 5 2 2 4 3 4 2" xfId="31374" xr:uid="{00000000-0005-0000-0000-0000CD0A0000}"/>
    <cellStyle name="Comma 4 5 2 2 4 3 5" xfId="1866" xr:uid="{00000000-0005-0000-0000-0000CE0A0000}"/>
    <cellStyle name="Comma 4 5 2 2 4 3 5 2" xfId="31375" xr:uid="{00000000-0005-0000-0000-0000CF0A0000}"/>
    <cellStyle name="Comma 4 5 2 2 4 3 6" xfId="31370" xr:uid="{00000000-0005-0000-0000-0000D00A0000}"/>
    <cellStyle name="Comma 4 5 2 2 4 4" xfId="1867" xr:uid="{00000000-0005-0000-0000-0000D10A0000}"/>
    <cellStyle name="Comma 4 5 2 2 4 4 2" xfId="1868" xr:uid="{00000000-0005-0000-0000-0000D20A0000}"/>
    <cellStyle name="Comma 4 5 2 2 4 4 2 2" xfId="31377" xr:uid="{00000000-0005-0000-0000-0000D30A0000}"/>
    <cellStyle name="Comma 4 5 2 2 4 4 3" xfId="31376" xr:uid="{00000000-0005-0000-0000-0000D40A0000}"/>
    <cellStyle name="Comma 4 5 2 2 4 5" xfId="1869" xr:uid="{00000000-0005-0000-0000-0000D50A0000}"/>
    <cellStyle name="Comma 4 5 2 2 4 5 2" xfId="31378" xr:uid="{00000000-0005-0000-0000-0000D60A0000}"/>
    <cellStyle name="Comma 4 5 2 2 4 6" xfId="1870" xr:uid="{00000000-0005-0000-0000-0000D70A0000}"/>
    <cellStyle name="Comma 4 5 2 2 4 6 2" xfId="31379" xr:uid="{00000000-0005-0000-0000-0000D80A0000}"/>
    <cellStyle name="Comma 4 5 2 2 4 7" xfId="1871" xr:uid="{00000000-0005-0000-0000-0000D90A0000}"/>
    <cellStyle name="Comma 4 5 2 2 4 7 2" xfId="31380" xr:uid="{00000000-0005-0000-0000-0000DA0A0000}"/>
    <cellStyle name="Comma 4 5 2 2 4 8" xfId="31363" xr:uid="{00000000-0005-0000-0000-0000DB0A0000}"/>
    <cellStyle name="Comma 4 5 2 2 5" xfId="1872" xr:uid="{00000000-0005-0000-0000-0000DC0A0000}"/>
    <cellStyle name="Comma 4 5 2 2 5 2" xfId="1873" xr:uid="{00000000-0005-0000-0000-0000DD0A0000}"/>
    <cellStyle name="Comma 4 5 2 2 5 2 2" xfId="1874" xr:uid="{00000000-0005-0000-0000-0000DE0A0000}"/>
    <cellStyle name="Comma 4 5 2 2 5 2 2 2" xfId="1875" xr:uid="{00000000-0005-0000-0000-0000DF0A0000}"/>
    <cellStyle name="Comma 4 5 2 2 5 2 2 2 2" xfId="31384" xr:uid="{00000000-0005-0000-0000-0000E00A0000}"/>
    <cellStyle name="Comma 4 5 2 2 5 2 2 3" xfId="31383" xr:uid="{00000000-0005-0000-0000-0000E10A0000}"/>
    <cellStyle name="Comma 4 5 2 2 5 2 3" xfId="1876" xr:uid="{00000000-0005-0000-0000-0000E20A0000}"/>
    <cellStyle name="Comma 4 5 2 2 5 2 3 2" xfId="31385" xr:uid="{00000000-0005-0000-0000-0000E30A0000}"/>
    <cellStyle name="Comma 4 5 2 2 5 2 4" xfId="1877" xr:uid="{00000000-0005-0000-0000-0000E40A0000}"/>
    <cellStyle name="Comma 4 5 2 2 5 2 4 2" xfId="31386" xr:uid="{00000000-0005-0000-0000-0000E50A0000}"/>
    <cellStyle name="Comma 4 5 2 2 5 2 5" xfId="1878" xr:uid="{00000000-0005-0000-0000-0000E60A0000}"/>
    <cellStyle name="Comma 4 5 2 2 5 2 5 2" xfId="31387" xr:uid="{00000000-0005-0000-0000-0000E70A0000}"/>
    <cellStyle name="Comma 4 5 2 2 5 2 6" xfId="31382" xr:uid="{00000000-0005-0000-0000-0000E80A0000}"/>
    <cellStyle name="Comma 4 5 2 2 5 3" xfId="1879" xr:uid="{00000000-0005-0000-0000-0000E90A0000}"/>
    <cellStyle name="Comma 4 5 2 2 5 3 2" xfId="1880" xr:uid="{00000000-0005-0000-0000-0000EA0A0000}"/>
    <cellStyle name="Comma 4 5 2 2 5 3 2 2" xfId="31389" xr:uid="{00000000-0005-0000-0000-0000EB0A0000}"/>
    <cellStyle name="Comma 4 5 2 2 5 3 3" xfId="31388" xr:uid="{00000000-0005-0000-0000-0000EC0A0000}"/>
    <cellStyle name="Comma 4 5 2 2 5 4" xfId="1881" xr:uid="{00000000-0005-0000-0000-0000ED0A0000}"/>
    <cellStyle name="Comma 4 5 2 2 5 4 2" xfId="31390" xr:uid="{00000000-0005-0000-0000-0000EE0A0000}"/>
    <cellStyle name="Comma 4 5 2 2 5 5" xfId="1882" xr:uid="{00000000-0005-0000-0000-0000EF0A0000}"/>
    <cellStyle name="Comma 4 5 2 2 5 5 2" xfId="31391" xr:uid="{00000000-0005-0000-0000-0000F00A0000}"/>
    <cellStyle name="Comma 4 5 2 2 5 6" xfId="1883" xr:uid="{00000000-0005-0000-0000-0000F10A0000}"/>
    <cellStyle name="Comma 4 5 2 2 5 6 2" xfId="31392" xr:uid="{00000000-0005-0000-0000-0000F20A0000}"/>
    <cellStyle name="Comma 4 5 2 2 5 7" xfId="31381" xr:uid="{00000000-0005-0000-0000-0000F30A0000}"/>
    <cellStyle name="Comma 4 5 2 2 6" xfId="1884" xr:uid="{00000000-0005-0000-0000-0000F40A0000}"/>
    <cellStyle name="Comma 4 5 2 2 6 2" xfId="1885" xr:uid="{00000000-0005-0000-0000-0000F50A0000}"/>
    <cellStyle name="Comma 4 5 2 2 6 2 2" xfId="1886" xr:uid="{00000000-0005-0000-0000-0000F60A0000}"/>
    <cellStyle name="Comma 4 5 2 2 6 2 2 2" xfId="31395" xr:uid="{00000000-0005-0000-0000-0000F70A0000}"/>
    <cellStyle name="Comma 4 5 2 2 6 2 3" xfId="31394" xr:uid="{00000000-0005-0000-0000-0000F80A0000}"/>
    <cellStyle name="Comma 4 5 2 2 6 3" xfId="1887" xr:uid="{00000000-0005-0000-0000-0000F90A0000}"/>
    <cellStyle name="Comma 4 5 2 2 6 3 2" xfId="31396" xr:uid="{00000000-0005-0000-0000-0000FA0A0000}"/>
    <cellStyle name="Comma 4 5 2 2 6 4" xfId="1888" xr:uid="{00000000-0005-0000-0000-0000FB0A0000}"/>
    <cellStyle name="Comma 4 5 2 2 6 4 2" xfId="31397" xr:uid="{00000000-0005-0000-0000-0000FC0A0000}"/>
    <cellStyle name="Comma 4 5 2 2 6 5" xfId="1889" xr:uid="{00000000-0005-0000-0000-0000FD0A0000}"/>
    <cellStyle name="Comma 4 5 2 2 6 5 2" xfId="31398" xr:uid="{00000000-0005-0000-0000-0000FE0A0000}"/>
    <cellStyle name="Comma 4 5 2 2 6 6" xfId="31393" xr:uid="{00000000-0005-0000-0000-0000FF0A0000}"/>
    <cellStyle name="Comma 4 5 2 2 7" xfId="1890" xr:uid="{00000000-0005-0000-0000-0000000B0000}"/>
    <cellStyle name="Comma 4 5 2 2 7 2" xfId="1891" xr:uid="{00000000-0005-0000-0000-0000010B0000}"/>
    <cellStyle name="Comma 4 5 2 2 7 2 2" xfId="1892" xr:uid="{00000000-0005-0000-0000-0000020B0000}"/>
    <cellStyle name="Comma 4 5 2 2 7 2 2 2" xfId="31401" xr:uid="{00000000-0005-0000-0000-0000030B0000}"/>
    <cellStyle name="Comma 4 5 2 2 7 2 3" xfId="31400" xr:uid="{00000000-0005-0000-0000-0000040B0000}"/>
    <cellStyle name="Comma 4 5 2 2 7 3" xfId="1893" xr:uid="{00000000-0005-0000-0000-0000050B0000}"/>
    <cellStyle name="Comma 4 5 2 2 7 3 2" xfId="31402" xr:uid="{00000000-0005-0000-0000-0000060B0000}"/>
    <cellStyle name="Comma 4 5 2 2 7 4" xfId="1894" xr:uid="{00000000-0005-0000-0000-0000070B0000}"/>
    <cellStyle name="Comma 4 5 2 2 7 4 2" xfId="31403" xr:uid="{00000000-0005-0000-0000-0000080B0000}"/>
    <cellStyle name="Comma 4 5 2 2 7 5" xfId="1895" xr:uid="{00000000-0005-0000-0000-0000090B0000}"/>
    <cellStyle name="Comma 4 5 2 2 7 5 2" xfId="31404" xr:uid="{00000000-0005-0000-0000-00000A0B0000}"/>
    <cellStyle name="Comma 4 5 2 2 7 6" xfId="31399" xr:uid="{00000000-0005-0000-0000-00000B0B0000}"/>
    <cellStyle name="Comma 4 5 2 2 8" xfId="1896" xr:uid="{00000000-0005-0000-0000-00000C0B0000}"/>
    <cellStyle name="Comma 4 5 2 2 8 2" xfId="1897" xr:uid="{00000000-0005-0000-0000-00000D0B0000}"/>
    <cellStyle name="Comma 4 5 2 2 8 2 2" xfId="1898" xr:uid="{00000000-0005-0000-0000-00000E0B0000}"/>
    <cellStyle name="Comma 4 5 2 2 8 2 2 2" xfId="31407" xr:uid="{00000000-0005-0000-0000-00000F0B0000}"/>
    <cellStyle name="Comma 4 5 2 2 8 2 3" xfId="31406" xr:uid="{00000000-0005-0000-0000-0000100B0000}"/>
    <cellStyle name="Comma 4 5 2 2 8 3" xfId="1899" xr:uid="{00000000-0005-0000-0000-0000110B0000}"/>
    <cellStyle name="Comma 4 5 2 2 8 3 2" xfId="31408" xr:uid="{00000000-0005-0000-0000-0000120B0000}"/>
    <cellStyle name="Comma 4 5 2 2 8 4" xfId="1900" xr:uid="{00000000-0005-0000-0000-0000130B0000}"/>
    <cellStyle name="Comma 4 5 2 2 8 4 2" xfId="31409" xr:uid="{00000000-0005-0000-0000-0000140B0000}"/>
    <cellStyle name="Comma 4 5 2 2 8 5" xfId="31405" xr:uid="{00000000-0005-0000-0000-0000150B0000}"/>
    <cellStyle name="Comma 4 5 2 2 9" xfId="1901" xr:uid="{00000000-0005-0000-0000-0000160B0000}"/>
    <cellStyle name="Comma 4 5 2 2 9 2" xfId="1902" xr:uid="{00000000-0005-0000-0000-0000170B0000}"/>
    <cellStyle name="Comma 4 5 2 2 9 2 2" xfId="31411" xr:uid="{00000000-0005-0000-0000-0000180B0000}"/>
    <cellStyle name="Comma 4 5 2 2 9 3" xfId="1903" xr:uid="{00000000-0005-0000-0000-0000190B0000}"/>
    <cellStyle name="Comma 4 5 2 2 9 3 2" xfId="31412" xr:uid="{00000000-0005-0000-0000-00001A0B0000}"/>
    <cellStyle name="Comma 4 5 2 2 9 4" xfId="31410" xr:uid="{00000000-0005-0000-0000-00001B0B0000}"/>
    <cellStyle name="Comma 4 5 2 3" xfId="1904" xr:uid="{00000000-0005-0000-0000-00001C0B0000}"/>
    <cellStyle name="Comma 4 5 2 3 10" xfId="1905" xr:uid="{00000000-0005-0000-0000-00001D0B0000}"/>
    <cellStyle name="Comma 4 5 2 3 10 2" xfId="31414" xr:uid="{00000000-0005-0000-0000-00001E0B0000}"/>
    <cellStyle name="Comma 4 5 2 3 11" xfId="1906" xr:uid="{00000000-0005-0000-0000-00001F0B0000}"/>
    <cellStyle name="Comma 4 5 2 3 11 2" xfId="31415" xr:uid="{00000000-0005-0000-0000-0000200B0000}"/>
    <cellStyle name="Comma 4 5 2 3 12" xfId="31413" xr:uid="{00000000-0005-0000-0000-0000210B0000}"/>
    <cellStyle name="Comma 4 5 2 3 2" xfId="1907" xr:uid="{00000000-0005-0000-0000-0000220B0000}"/>
    <cellStyle name="Comma 4 5 2 3 2 10" xfId="1908" xr:uid="{00000000-0005-0000-0000-0000230B0000}"/>
    <cellStyle name="Comma 4 5 2 3 2 10 2" xfId="31417" xr:uid="{00000000-0005-0000-0000-0000240B0000}"/>
    <cellStyle name="Comma 4 5 2 3 2 11" xfId="31416" xr:uid="{00000000-0005-0000-0000-0000250B0000}"/>
    <cellStyle name="Comma 4 5 2 3 2 2" xfId="1909" xr:uid="{00000000-0005-0000-0000-0000260B0000}"/>
    <cellStyle name="Comma 4 5 2 3 2 2 2" xfId="1910" xr:uid="{00000000-0005-0000-0000-0000270B0000}"/>
    <cellStyle name="Comma 4 5 2 3 2 2 2 2" xfId="1911" xr:uid="{00000000-0005-0000-0000-0000280B0000}"/>
    <cellStyle name="Comma 4 5 2 3 2 2 2 2 2" xfId="1912" xr:uid="{00000000-0005-0000-0000-0000290B0000}"/>
    <cellStyle name="Comma 4 5 2 3 2 2 2 2 2 2" xfId="31421" xr:uid="{00000000-0005-0000-0000-00002A0B0000}"/>
    <cellStyle name="Comma 4 5 2 3 2 2 2 2 3" xfId="31420" xr:uid="{00000000-0005-0000-0000-00002B0B0000}"/>
    <cellStyle name="Comma 4 5 2 3 2 2 2 3" xfId="1913" xr:uid="{00000000-0005-0000-0000-00002C0B0000}"/>
    <cellStyle name="Comma 4 5 2 3 2 2 2 3 2" xfId="31422" xr:uid="{00000000-0005-0000-0000-00002D0B0000}"/>
    <cellStyle name="Comma 4 5 2 3 2 2 2 4" xfId="1914" xr:uid="{00000000-0005-0000-0000-00002E0B0000}"/>
    <cellStyle name="Comma 4 5 2 3 2 2 2 4 2" xfId="31423" xr:uid="{00000000-0005-0000-0000-00002F0B0000}"/>
    <cellStyle name="Comma 4 5 2 3 2 2 2 5" xfId="1915" xr:uid="{00000000-0005-0000-0000-0000300B0000}"/>
    <cellStyle name="Comma 4 5 2 3 2 2 2 5 2" xfId="31424" xr:uid="{00000000-0005-0000-0000-0000310B0000}"/>
    <cellStyle name="Comma 4 5 2 3 2 2 2 6" xfId="31419" xr:uid="{00000000-0005-0000-0000-0000320B0000}"/>
    <cellStyle name="Comma 4 5 2 3 2 2 3" xfId="1916" xr:uid="{00000000-0005-0000-0000-0000330B0000}"/>
    <cellStyle name="Comma 4 5 2 3 2 2 3 2" xfId="1917" xr:uid="{00000000-0005-0000-0000-0000340B0000}"/>
    <cellStyle name="Comma 4 5 2 3 2 2 3 2 2" xfId="31426" xr:uid="{00000000-0005-0000-0000-0000350B0000}"/>
    <cellStyle name="Comma 4 5 2 3 2 2 3 3" xfId="31425" xr:uid="{00000000-0005-0000-0000-0000360B0000}"/>
    <cellStyle name="Comma 4 5 2 3 2 2 4" xfId="1918" xr:uid="{00000000-0005-0000-0000-0000370B0000}"/>
    <cellStyle name="Comma 4 5 2 3 2 2 4 2" xfId="31427" xr:uid="{00000000-0005-0000-0000-0000380B0000}"/>
    <cellStyle name="Comma 4 5 2 3 2 2 5" xfId="1919" xr:uid="{00000000-0005-0000-0000-0000390B0000}"/>
    <cellStyle name="Comma 4 5 2 3 2 2 5 2" xfId="31428" xr:uid="{00000000-0005-0000-0000-00003A0B0000}"/>
    <cellStyle name="Comma 4 5 2 3 2 2 6" xfId="1920" xr:uid="{00000000-0005-0000-0000-00003B0B0000}"/>
    <cellStyle name="Comma 4 5 2 3 2 2 6 2" xfId="31429" xr:uid="{00000000-0005-0000-0000-00003C0B0000}"/>
    <cellStyle name="Comma 4 5 2 3 2 2 7" xfId="31418" xr:uid="{00000000-0005-0000-0000-00003D0B0000}"/>
    <cellStyle name="Comma 4 5 2 3 2 3" xfId="1921" xr:uid="{00000000-0005-0000-0000-00003E0B0000}"/>
    <cellStyle name="Comma 4 5 2 3 2 3 2" xfId="1922" xr:uid="{00000000-0005-0000-0000-00003F0B0000}"/>
    <cellStyle name="Comma 4 5 2 3 2 3 2 2" xfId="1923" xr:uid="{00000000-0005-0000-0000-0000400B0000}"/>
    <cellStyle name="Comma 4 5 2 3 2 3 2 2 2" xfId="1924" xr:uid="{00000000-0005-0000-0000-0000410B0000}"/>
    <cellStyle name="Comma 4 5 2 3 2 3 2 2 2 2" xfId="31433" xr:uid="{00000000-0005-0000-0000-0000420B0000}"/>
    <cellStyle name="Comma 4 5 2 3 2 3 2 2 3" xfId="31432" xr:uid="{00000000-0005-0000-0000-0000430B0000}"/>
    <cellStyle name="Comma 4 5 2 3 2 3 2 3" xfId="1925" xr:uid="{00000000-0005-0000-0000-0000440B0000}"/>
    <cellStyle name="Comma 4 5 2 3 2 3 2 3 2" xfId="31434" xr:uid="{00000000-0005-0000-0000-0000450B0000}"/>
    <cellStyle name="Comma 4 5 2 3 2 3 2 4" xfId="1926" xr:uid="{00000000-0005-0000-0000-0000460B0000}"/>
    <cellStyle name="Comma 4 5 2 3 2 3 2 4 2" xfId="31435" xr:uid="{00000000-0005-0000-0000-0000470B0000}"/>
    <cellStyle name="Comma 4 5 2 3 2 3 2 5" xfId="1927" xr:uid="{00000000-0005-0000-0000-0000480B0000}"/>
    <cellStyle name="Comma 4 5 2 3 2 3 2 5 2" xfId="31436" xr:uid="{00000000-0005-0000-0000-0000490B0000}"/>
    <cellStyle name="Comma 4 5 2 3 2 3 2 6" xfId="31431" xr:uid="{00000000-0005-0000-0000-00004A0B0000}"/>
    <cellStyle name="Comma 4 5 2 3 2 3 3" xfId="1928" xr:uid="{00000000-0005-0000-0000-00004B0B0000}"/>
    <cellStyle name="Comma 4 5 2 3 2 3 3 2" xfId="1929" xr:uid="{00000000-0005-0000-0000-00004C0B0000}"/>
    <cellStyle name="Comma 4 5 2 3 2 3 3 2 2" xfId="31438" xr:uid="{00000000-0005-0000-0000-00004D0B0000}"/>
    <cellStyle name="Comma 4 5 2 3 2 3 3 3" xfId="31437" xr:uid="{00000000-0005-0000-0000-00004E0B0000}"/>
    <cellStyle name="Comma 4 5 2 3 2 3 4" xfId="1930" xr:uid="{00000000-0005-0000-0000-00004F0B0000}"/>
    <cellStyle name="Comma 4 5 2 3 2 3 4 2" xfId="31439" xr:uid="{00000000-0005-0000-0000-0000500B0000}"/>
    <cellStyle name="Comma 4 5 2 3 2 3 5" xfId="1931" xr:uid="{00000000-0005-0000-0000-0000510B0000}"/>
    <cellStyle name="Comma 4 5 2 3 2 3 5 2" xfId="31440" xr:uid="{00000000-0005-0000-0000-0000520B0000}"/>
    <cellStyle name="Comma 4 5 2 3 2 3 6" xfId="1932" xr:uid="{00000000-0005-0000-0000-0000530B0000}"/>
    <cellStyle name="Comma 4 5 2 3 2 3 6 2" xfId="31441" xr:uid="{00000000-0005-0000-0000-0000540B0000}"/>
    <cellStyle name="Comma 4 5 2 3 2 3 7" xfId="31430" xr:uid="{00000000-0005-0000-0000-0000550B0000}"/>
    <cellStyle name="Comma 4 5 2 3 2 4" xfId="1933" xr:uid="{00000000-0005-0000-0000-0000560B0000}"/>
    <cellStyle name="Comma 4 5 2 3 2 4 2" xfId="1934" xr:uid="{00000000-0005-0000-0000-0000570B0000}"/>
    <cellStyle name="Comma 4 5 2 3 2 4 2 2" xfId="1935" xr:uid="{00000000-0005-0000-0000-0000580B0000}"/>
    <cellStyle name="Comma 4 5 2 3 2 4 2 2 2" xfId="31444" xr:uid="{00000000-0005-0000-0000-0000590B0000}"/>
    <cellStyle name="Comma 4 5 2 3 2 4 2 3" xfId="31443" xr:uid="{00000000-0005-0000-0000-00005A0B0000}"/>
    <cellStyle name="Comma 4 5 2 3 2 4 3" xfId="1936" xr:uid="{00000000-0005-0000-0000-00005B0B0000}"/>
    <cellStyle name="Comma 4 5 2 3 2 4 3 2" xfId="31445" xr:uid="{00000000-0005-0000-0000-00005C0B0000}"/>
    <cellStyle name="Comma 4 5 2 3 2 4 4" xfId="1937" xr:uid="{00000000-0005-0000-0000-00005D0B0000}"/>
    <cellStyle name="Comma 4 5 2 3 2 4 4 2" xfId="31446" xr:uid="{00000000-0005-0000-0000-00005E0B0000}"/>
    <cellStyle name="Comma 4 5 2 3 2 4 5" xfId="1938" xr:uid="{00000000-0005-0000-0000-00005F0B0000}"/>
    <cellStyle name="Comma 4 5 2 3 2 4 5 2" xfId="31447" xr:uid="{00000000-0005-0000-0000-0000600B0000}"/>
    <cellStyle name="Comma 4 5 2 3 2 4 6" xfId="31442" xr:uid="{00000000-0005-0000-0000-0000610B0000}"/>
    <cellStyle name="Comma 4 5 2 3 2 5" xfId="1939" xr:uid="{00000000-0005-0000-0000-0000620B0000}"/>
    <cellStyle name="Comma 4 5 2 3 2 5 2" xfId="1940" xr:uid="{00000000-0005-0000-0000-0000630B0000}"/>
    <cellStyle name="Comma 4 5 2 3 2 5 2 2" xfId="1941" xr:uid="{00000000-0005-0000-0000-0000640B0000}"/>
    <cellStyle name="Comma 4 5 2 3 2 5 2 2 2" xfId="31450" xr:uid="{00000000-0005-0000-0000-0000650B0000}"/>
    <cellStyle name="Comma 4 5 2 3 2 5 2 3" xfId="31449" xr:uid="{00000000-0005-0000-0000-0000660B0000}"/>
    <cellStyle name="Comma 4 5 2 3 2 5 3" xfId="1942" xr:uid="{00000000-0005-0000-0000-0000670B0000}"/>
    <cellStyle name="Comma 4 5 2 3 2 5 3 2" xfId="31451" xr:uid="{00000000-0005-0000-0000-0000680B0000}"/>
    <cellStyle name="Comma 4 5 2 3 2 5 4" xfId="1943" xr:uid="{00000000-0005-0000-0000-0000690B0000}"/>
    <cellStyle name="Comma 4 5 2 3 2 5 4 2" xfId="31452" xr:uid="{00000000-0005-0000-0000-00006A0B0000}"/>
    <cellStyle name="Comma 4 5 2 3 2 5 5" xfId="1944" xr:uid="{00000000-0005-0000-0000-00006B0B0000}"/>
    <cellStyle name="Comma 4 5 2 3 2 5 5 2" xfId="31453" xr:uid="{00000000-0005-0000-0000-00006C0B0000}"/>
    <cellStyle name="Comma 4 5 2 3 2 5 6" xfId="31448" xr:uid="{00000000-0005-0000-0000-00006D0B0000}"/>
    <cellStyle name="Comma 4 5 2 3 2 6" xfId="1945" xr:uid="{00000000-0005-0000-0000-00006E0B0000}"/>
    <cellStyle name="Comma 4 5 2 3 2 6 2" xfId="1946" xr:uid="{00000000-0005-0000-0000-00006F0B0000}"/>
    <cellStyle name="Comma 4 5 2 3 2 6 2 2" xfId="1947" xr:uid="{00000000-0005-0000-0000-0000700B0000}"/>
    <cellStyle name="Comma 4 5 2 3 2 6 2 2 2" xfId="31456" xr:uid="{00000000-0005-0000-0000-0000710B0000}"/>
    <cellStyle name="Comma 4 5 2 3 2 6 2 3" xfId="31455" xr:uid="{00000000-0005-0000-0000-0000720B0000}"/>
    <cellStyle name="Comma 4 5 2 3 2 6 3" xfId="1948" xr:uid="{00000000-0005-0000-0000-0000730B0000}"/>
    <cellStyle name="Comma 4 5 2 3 2 6 3 2" xfId="31457" xr:uid="{00000000-0005-0000-0000-0000740B0000}"/>
    <cellStyle name="Comma 4 5 2 3 2 6 4" xfId="1949" xr:uid="{00000000-0005-0000-0000-0000750B0000}"/>
    <cellStyle name="Comma 4 5 2 3 2 6 4 2" xfId="31458" xr:uid="{00000000-0005-0000-0000-0000760B0000}"/>
    <cellStyle name="Comma 4 5 2 3 2 6 5" xfId="31454" xr:uid="{00000000-0005-0000-0000-0000770B0000}"/>
    <cellStyle name="Comma 4 5 2 3 2 7" xfId="1950" xr:uid="{00000000-0005-0000-0000-0000780B0000}"/>
    <cellStyle name="Comma 4 5 2 3 2 7 2" xfId="1951" xr:uid="{00000000-0005-0000-0000-0000790B0000}"/>
    <cellStyle name="Comma 4 5 2 3 2 7 2 2" xfId="31460" xr:uid="{00000000-0005-0000-0000-00007A0B0000}"/>
    <cellStyle name="Comma 4 5 2 3 2 7 3" xfId="1952" xr:uid="{00000000-0005-0000-0000-00007B0B0000}"/>
    <cellStyle name="Comma 4 5 2 3 2 7 3 2" xfId="31461" xr:uid="{00000000-0005-0000-0000-00007C0B0000}"/>
    <cellStyle name="Comma 4 5 2 3 2 7 4" xfId="31459" xr:uid="{00000000-0005-0000-0000-00007D0B0000}"/>
    <cellStyle name="Comma 4 5 2 3 2 8" xfId="1953" xr:uid="{00000000-0005-0000-0000-00007E0B0000}"/>
    <cellStyle name="Comma 4 5 2 3 2 8 2" xfId="31462" xr:uid="{00000000-0005-0000-0000-00007F0B0000}"/>
    <cellStyle name="Comma 4 5 2 3 2 9" xfId="1954" xr:uid="{00000000-0005-0000-0000-0000800B0000}"/>
    <cellStyle name="Comma 4 5 2 3 2 9 2" xfId="31463" xr:uid="{00000000-0005-0000-0000-0000810B0000}"/>
    <cellStyle name="Comma 4 5 2 3 3" xfId="1955" xr:uid="{00000000-0005-0000-0000-0000820B0000}"/>
    <cellStyle name="Comma 4 5 2 3 3 2" xfId="1956" xr:uid="{00000000-0005-0000-0000-0000830B0000}"/>
    <cellStyle name="Comma 4 5 2 3 3 2 2" xfId="1957" xr:uid="{00000000-0005-0000-0000-0000840B0000}"/>
    <cellStyle name="Comma 4 5 2 3 3 2 2 2" xfId="1958" xr:uid="{00000000-0005-0000-0000-0000850B0000}"/>
    <cellStyle name="Comma 4 5 2 3 3 2 2 2 2" xfId="31467" xr:uid="{00000000-0005-0000-0000-0000860B0000}"/>
    <cellStyle name="Comma 4 5 2 3 3 2 2 3" xfId="31466" xr:uid="{00000000-0005-0000-0000-0000870B0000}"/>
    <cellStyle name="Comma 4 5 2 3 3 2 3" xfId="1959" xr:uid="{00000000-0005-0000-0000-0000880B0000}"/>
    <cellStyle name="Comma 4 5 2 3 3 2 3 2" xfId="31468" xr:uid="{00000000-0005-0000-0000-0000890B0000}"/>
    <cellStyle name="Comma 4 5 2 3 3 2 4" xfId="1960" xr:uid="{00000000-0005-0000-0000-00008A0B0000}"/>
    <cellStyle name="Comma 4 5 2 3 3 2 4 2" xfId="31469" xr:uid="{00000000-0005-0000-0000-00008B0B0000}"/>
    <cellStyle name="Comma 4 5 2 3 3 2 5" xfId="1961" xr:uid="{00000000-0005-0000-0000-00008C0B0000}"/>
    <cellStyle name="Comma 4 5 2 3 3 2 5 2" xfId="31470" xr:uid="{00000000-0005-0000-0000-00008D0B0000}"/>
    <cellStyle name="Comma 4 5 2 3 3 2 6" xfId="31465" xr:uid="{00000000-0005-0000-0000-00008E0B0000}"/>
    <cellStyle name="Comma 4 5 2 3 3 3" xfId="1962" xr:uid="{00000000-0005-0000-0000-00008F0B0000}"/>
    <cellStyle name="Comma 4 5 2 3 3 3 2" xfId="1963" xr:uid="{00000000-0005-0000-0000-0000900B0000}"/>
    <cellStyle name="Comma 4 5 2 3 3 3 2 2" xfId="1964" xr:uid="{00000000-0005-0000-0000-0000910B0000}"/>
    <cellStyle name="Comma 4 5 2 3 3 3 2 2 2" xfId="31473" xr:uid="{00000000-0005-0000-0000-0000920B0000}"/>
    <cellStyle name="Comma 4 5 2 3 3 3 2 3" xfId="31472" xr:uid="{00000000-0005-0000-0000-0000930B0000}"/>
    <cellStyle name="Comma 4 5 2 3 3 3 3" xfId="1965" xr:uid="{00000000-0005-0000-0000-0000940B0000}"/>
    <cellStyle name="Comma 4 5 2 3 3 3 3 2" xfId="31474" xr:uid="{00000000-0005-0000-0000-0000950B0000}"/>
    <cellStyle name="Comma 4 5 2 3 3 3 4" xfId="1966" xr:uid="{00000000-0005-0000-0000-0000960B0000}"/>
    <cellStyle name="Comma 4 5 2 3 3 3 4 2" xfId="31475" xr:uid="{00000000-0005-0000-0000-0000970B0000}"/>
    <cellStyle name="Comma 4 5 2 3 3 3 5" xfId="1967" xr:uid="{00000000-0005-0000-0000-0000980B0000}"/>
    <cellStyle name="Comma 4 5 2 3 3 3 5 2" xfId="31476" xr:uid="{00000000-0005-0000-0000-0000990B0000}"/>
    <cellStyle name="Comma 4 5 2 3 3 3 6" xfId="31471" xr:uid="{00000000-0005-0000-0000-00009A0B0000}"/>
    <cellStyle name="Comma 4 5 2 3 3 4" xfId="1968" xr:uid="{00000000-0005-0000-0000-00009B0B0000}"/>
    <cellStyle name="Comma 4 5 2 3 3 4 2" xfId="1969" xr:uid="{00000000-0005-0000-0000-00009C0B0000}"/>
    <cellStyle name="Comma 4 5 2 3 3 4 2 2" xfId="31478" xr:uid="{00000000-0005-0000-0000-00009D0B0000}"/>
    <cellStyle name="Comma 4 5 2 3 3 4 3" xfId="31477" xr:uid="{00000000-0005-0000-0000-00009E0B0000}"/>
    <cellStyle name="Comma 4 5 2 3 3 5" xfId="1970" xr:uid="{00000000-0005-0000-0000-00009F0B0000}"/>
    <cellStyle name="Comma 4 5 2 3 3 5 2" xfId="31479" xr:uid="{00000000-0005-0000-0000-0000A00B0000}"/>
    <cellStyle name="Comma 4 5 2 3 3 6" xfId="1971" xr:uid="{00000000-0005-0000-0000-0000A10B0000}"/>
    <cellStyle name="Comma 4 5 2 3 3 6 2" xfId="31480" xr:uid="{00000000-0005-0000-0000-0000A20B0000}"/>
    <cellStyle name="Comma 4 5 2 3 3 7" xfId="1972" xr:uid="{00000000-0005-0000-0000-0000A30B0000}"/>
    <cellStyle name="Comma 4 5 2 3 3 7 2" xfId="31481" xr:uid="{00000000-0005-0000-0000-0000A40B0000}"/>
    <cellStyle name="Comma 4 5 2 3 3 8" xfId="31464" xr:uid="{00000000-0005-0000-0000-0000A50B0000}"/>
    <cellStyle name="Comma 4 5 2 3 4" xfId="1973" xr:uid="{00000000-0005-0000-0000-0000A60B0000}"/>
    <cellStyle name="Comma 4 5 2 3 4 2" xfId="1974" xr:uid="{00000000-0005-0000-0000-0000A70B0000}"/>
    <cellStyle name="Comma 4 5 2 3 4 2 2" xfId="1975" xr:uid="{00000000-0005-0000-0000-0000A80B0000}"/>
    <cellStyle name="Comma 4 5 2 3 4 2 2 2" xfId="1976" xr:uid="{00000000-0005-0000-0000-0000A90B0000}"/>
    <cellStyle name="Comma 4 5 2 3 4 2 2 2 2" xfId="31485" xr:uid="{00000000-0005-0000-0000-0000AA0B0000}"/>
    <cellStyle name="Comma 4 5 2 3 4 2 2 3" xfId="31484" xr:uid="{00000000-0005-0000-0000-0000AB0B0000}"/>
    <cellStyle name="Comma 4 5 2 3 4 2 3" xfId="1977" xr:uid="{00000000-0005-0000-0000-0000AC0B0000}"/>
    <cellStyle name="Comma 4 5 2 3 4 2 3 2" xfId="31486" xr:uid="{00000000-0005-0000-0000-0000AD0B0000}"/>
    <cellStyle name="Comma 4 5 2 3 4 2 4" xfId="1978" xr:uid="{00000000-0005-0000-0000-0000AE0B0000}"/>
    <cellStyle name="Comma 4 5 2 3 4 2 4 2" xfId="31487" xr:uid="{00000000-0005-0000-0000-0000AF0B0000}"/>
    <cellStyle name="Comma 4 5 2 3 4 2 5" xfId="1979" xr:uid="{00000000-0005-0000-0000-0000B00B0000}"/>
    <cellStyle name="Comma 4 5 2 3 4 2 5 2" xfId="31488" xr:uid="{00000000-0005-0000-0000-0000B10B0000}"/>
    <cellStyle name="Comma 4 5 2 3 4 2 6" xfId="31483" xr:uid="{00000000-0005-0000-0000-0000B20B0000}"/>
    <cellStyle name="Comma 4 5 2 3 4 3" xfId="1980" xr:uid="{00000000-0005-0000-0000-0000B30B0000}"/>
    <cellStyle name="Comma 4 5 2 3 4 3 2" xfId="1981" xr:uid="{00000000-0005-0000-0000-0000B40B0000}"/>
    <cellStyle name="Comma 4 5 2 3 4 3 2 2" xfId="31490" xr:uid="{00000000-0005-0000-0000-0000B50B0000}"/>
    <cellStyle name="Comma 4 5 2 3 4 3 3" xfId="31489" xr:uid="{00000000-0005-0000-0000-0000B60B0000}"/>
    <cellStyle name="Comma 4 5 2 3 4 4" xfId="1982" xr:uid="{00000000-0005-0000-0000-0000B70B0000}"/>
    <cellStyle name="Comma 4 5 2 3 4 4 2" xfId="31491" xr:uid="{00000000-0005-0000-0000-0000B80B0000}"/>
    <cellStyle name="Comma 4 5 2 3 4 5" xfId="1983" xr:uid="{00000000-0005-0000-0000-0000B90B0000}"/>
    <cellStyle name="Comma 4 5 2 3 4 5 2" xfId="31492" xr:uid="{00000000-0005-0000-0000-0000BA0B0000}"/>
    <cellStyle name="Comma 4 5 2 3 4 6" xfId="1984" xr:uid="{00000000-0005-0000-0000-0000BB0B0000}"/>
    <cellStyle name="Comma 4 5 2 3 4 6 2" xfId="31493" xr:uid="{00000000-0005-0000-0000-0000BC0B0000}"/>
    <cellStyle name="Comma 4 5 2 3 4 7" xfId="31482" xr:uid="{00000000-0005-0000-0000-0000BD0B0000}"/>
    <cellStyle name="Comma 4 5 2 3 5" xfId="1985" xr:uid="{00000000-0005-0000-0000-0000BE0B0000}"/>
    <cellStyle name="Comma 4 5 2 3 5 2" xfId="1986" xr:uid="{00000000-0005-0000-0000-0000BF0B0000}"/>
    <cellStyle name="Comma 4 5 2 3 5 2 2" xfId="1987" xr:uid="{00000000-0005-0000-0000-0000C00B0000}"/>
    <cellStyle name="Comma 4 5 2 3 5 2 2 2" xfId="31496" xr:uid="{00000000-0005-0000-0000-0000C10B0000}"/>
    <cellStyle name="Comma 4 5 2 3 5 2 3" xfId="31495" xr:uid="{00000000-0005-0000-0000-0000C20B0000}"/>
    <cellStyle name="Comma 4 5 2 3 5 3" xfId="1988" xr:uid="{00000000-0005-0000-0000-0000C30B0000}"/>
    <cellStyle name="Comma 4 5 2 3 5 3 2" xfId="31497" xr:uid="{00000000-0005-0000-0000-0000C40B0000}"/>
    <cellStyle name="Comma 4 5 2 3 5 4" xfId="1989" xr:uid="{00000000-0005-0000-0000-0000C50B0000}"/>
    <cellStyle name="Comma 4 5 2 3 5 4 2" xfId="31498" xr:uid="{00000000-0005-0000-0000-0000C60B0000}"/>
    <cellStyle name="Comma 4 5 2 3 5 5" xfId="1990" xr:uid="{00000000-0005-0000-0000-0000C70B0000}"/>
    <cellStyle name="Comma 4 5 2 3 5 5 2" xfId="31499" xr:uid="{00000000-0005-0000-0000-0000C80B0000}"/>
    <cellStyle name="Comma 4 5 2 3 5 6" xfId="31494" xr:uid="{00000000-0005-0000-0000-0000C90B0000}"/>
    <cellStyle name="Comma 4 5 2 3 6" xfId="1991" xr:uid="{00000000-0005-0000-0000-0000CA0B0000}"/>
    <cellStyle name="Comma 4 5 2 3 6 2" xfId="1992" xr:uid="{00000000-0005-0000-0000-0000CB0B0000}"/>
    <cellStyle name="Comma 4 5 2 3 6 2 2" xfId="1993" xr:uid="{00000000-0005-0000-0000-0000CC0B0000}"/>
    <cellStyle name="Comma 4 5 2 3 6 2 2 2" xfId="31502" xr:uid="{00000000-0005-0000-0000-0000CD0B0000}"/>
    <cellStyle name="Comma 4 5 2 3 6 2 3" xfId="31501" xr:uid="{00000000-0005-0000-0000-0000CE0B0000}"/>
    <cellStyle name="Comma 4 5 2 3 6 3" xfId="1994" xr:uid="{00000000-0005-0000-0000-0000CF0B0000}"/>
    <cellStyle name="Comma 4 5 2 3 6 3 2" xfId="31503" xr:uid="{00000000-0005-0000-0000-0000D00B0000}"/>
    <cellStyle name="Comma 4 5 2 3 6 4" xfId="1995" xr:uid="{00000000-0005-0000-0000-0000D10B0000}"/>
    <cellStyle name="Comma 4 5 2 3 6 4 2" xfId="31504" xr:uid="{00000000-0005-0000-0000-0000D20B0000}"/>
    <cellStyle name="Comma 4 5 2 3 6 5" xfId="1996" xr:uid="{00000000-0005-0000-0000-0000D30B0000}"/>
    <cellStyle name="Comma 4 5 2 3 6 5 2" xfId="31505" xr:uid="{00000000-0005-0000-0000-0000D40B0000}"/>
    <cellStyle name="Comma 4 5 2 3 6 6" xfId="31500" xr:uid="{00000000-0005-0000-0000-0000D50B0000}"/>
    <cellStyle name="Comma 4 5 2 3 7" xfId="1997" xr:uid="{00000000-0005-0000-0000-0000D60B0000}"/>
    <cellStyle name="Comma 4 5 2 3 7 2" xfId="1998" xr:uid="{00000000-0005-0000-0000-0000D70B0000}"/>
    <cellStyle name="Comma 4 5 2 3 7 2 2" xfId="1999" xr:uid="{00000000-0005-0000-0000-0000D80B0000}"/>
    <cellStyle name="Comma 4 5 2 3 7 2 2 2" xfId="31508" xr:uid="{00000000-0005-0000-0000-0000D90B0000}"/>
    <cellStyle name="Comma 4 5 2 3 7 2 3" xfId="31507" xr:uid="{00000000-0005-0000-0000-0000DA0B0000}"/>
    <cellStyle name="Comma 4 5 2 3 7 3" xfId="2000" xr:uid="{00000000-0005-0000-0000-0000DB0B0000}"/>
    <cellStyle name="Comma 4 5 2 3 7 3 2" xfId="31509" xr:uid="{00000000-0005-0000-0000-0000DC0B0000}"/>
    <cellStyle name="Comma 4 5 2 3 7 4" xfId="2001" xr:uid="{00000000-0005-0000-0000-0000DD0B0000}"/>
    <cellStyle name="Comma 4 5 2 3 7 4 2" xfId="31510" xr:uid="{00000000-0005-0000-0000-0000DE0B0000}"/>
    <cellStyle name="Comma 4 5 2 3 7 5" xfId="31506" xr:uid="{00000000-0005-0000-0000-0000DF0B0000}"/>
    <cellStyle name="Comma 4 5 2 3 8" xfId="2002" xr:uid="{00000000-0005-0000-0000-0000E00B0000}"/>
    <cellStyle name="Comma 4 5 2 3 8 2" xfId="2003" xr:uid="{00000000-0005-0000-0000-0000E10B0000}"/>
    <cellStyle name="Comma 4 5 2 3 8 2 2" xfId="31512" xr:uid="{00000000-0005-0000-0000-0000E20B0000}"/>
    <cellStyle name="Comma 4 5 2 3 8 3" xfId="2004" xr:uid="{00000000-0005-0000-0000-0000E30B0000}"/>
    <cellStyle name="Comma 4 5 2 3 8 3 2" xfId="31513" xr:uid="{00000000-0005-0000-0000-0000E40B0000}"/>
    <cellStyle name="Comma 4 5 2 3 8 4" xfId="31511" xr:uid="{00000000-0005-0000-0000-0000E50B0000}"/>
    <cellStyle name="Comma 4 5 2 3 9" xfId="2005" xr:uid="{00000000-0005-0000-0000-0000E60B0000}"/>
    <cellStyle name="Comma 4 5 2 3 9 2" xfId="31514" xr:uid="{00000000-0005-0000-0000-0000E70B0000}"/>
    <cellStyle name="Comma 4 5 2 4" xfId="2006" xr:uid="{00000000-0005-0000-0000-0000E80B0000}"/>
    <cellStyle name="Comma 4 5 2 4 10" xfId="2007" xr:uid="{00000000-0005-0000-0000-0000E90B0000}"/>
    <cellStyle name="Comma 4 5 2 4 10 2" xfId="31516" xr:uid="{00000000-0005-0000-0000-0000EA0B0000}"/>
    <cellStyle name="Comma 4 5 2 4 11" xfId="31515" xr:uid="{00000000-0005-0000-0000-0000EB0B0000}"/>
    <cellStyle name="Comma 4 5 2 4 2" xfId="2008" xr:uid="{00000000-0005-0000-0000-0000EC0B0000}"/>
    <cellStyle name="Comma 4 5 2 4 2 2" xfId="2009" xr:uid="{00000000-0005-0000-0000-0000ED0B0000}"/>
    <cellStyle name="Comma 4 5 2 4 2 2 2" xfId="2010" xr:uid="{00000000-0005-0000-0000-0000EE0B0000}"/>
    <cellStyle name="Comma 4 5 2 4 2 2 2 2" xfId="2011" xr:uid="{00000000-0005-0000-0000-0000EF0B0000}"/>
    <cellStyle name="Comma 4 5 2 4 2 2 2 2 2" xfId="31520" xr:uid="{00000000-0005-0000-0000-0000F00B0000}"/>
    <cellStyle name="Comma 4 5 2 4 2 2 2 3" xfId="31519" xr:uid="{00000000-0005-0000-0000-0000F10B0000}"/>
    <cellStyle name="Comma 4 5 2 4 2 2 3" xfId="2012" xr:uid="{00000000-0005-0000-0000-0000F20B0000}"/>
    <cellStyle name="Comma 4 5 2 4 2 2 3 2" xfId="31521" xr:uid="{00000000-0005-0000-0000-0000F30B0000}"/>
    <cellStyle name="Comma 4 5 2 4 2 2 4" xfId="2013" xr:uid="{00000000-0005-0000-0000-0000F40B0000}"/>
    <cellStyle name="Comma 4 5 2 4 2 2 4 2" xfId="31522" xr:uid="{00000000-0005-0000-0000-0000F50B0000}"/>
    <cellStyle name="Comma 4 5 2 4 2 2 5" xfId="2014" xr:uid="{00000000-0005-0000-0000-0000F60B0000}"/>
    <cellStyle name="Comma 4 5 2 4 2 2 5 2" xfId="31523" xr:uid="{00000000-0005-0000-0000-0000F70B0000}"/>
    <cellStyle name="Comma 4 5 2 4 2 2 6" xfId="31518" xr:uid="{00000000-0005-0000-0000-0000F80B0000}"/>
    <cellStyle name="Comma 4 5 2 4 2 3" xfId="2015" xr:uid="{00000000-0005-0000-0000-0000F90B0000}"/>
    <cellStyle name="Comma 4 5 2 4 2 3 2" xfId="2016" xr:uid="{00000000-0005-0000-0000-0000FA0B0000}"/>
    <cellStyle name="Comma 4 5 2 4 2 3 2 2" xfId="31525" xr:uid="{00000000-0005-0000-0000-0000FB0B0000}"/>
    <cellStyle name="Comma 4 5 2 4 2 3 3" xfId="31524" xr:uid="{00000000-0005-0000-0000-0000FC0B0000}"/>
    <cellStyle name="Comma 4 5 2 4 2 4" xfId="2017" xr:uid="{00000000-0005-0000-0000-0000FD0B0000}"/>
    <cellStyle name="Comma 4 5 2 4 2 4 2" xfId="31526" xr:uid="{00000000-0005-0000-0000-0000FE0B0000}"/>
    <cellStyle name="Comma 4 5 2 4 2 5" xfId="2018" xr:uid="{00000000-0005-0000-0000-0000FF0B0000}"/>
    <cellStyle name="Comma 4 5 2 4 2 5 2" xfId="31527" xr:uid="{00000000-0005-0000-0000-0000000C0000}"/>
    <cellStyle name="Comma 4 5 2 4 2 6" xfId="2019" xr:uid="{00000000-0005-0000-0000-0000010C0000}"/>
    <cellStyle name="Comma 4 5 2 4 2 6 2" xfId="31528" xr:uid="{00000000-0005-0000-0000-0000020C0000}"/>
    <cellStyle name="Comma 4 5 2 4 2 7" xfId="31517" xr:uid="{00000000-0005-0000-0000-0000030C0000}"/>
    <cellStyle name="Comma 4 5 2 4 3" xfId="2020" xr:uid="{00000000-0005-0000-0000-0000040C0000}"/>
    <cellStyle name="Comma 4 5 2 4 3 2" xfId="2021" xr:uid="{00000000-0005-0000-0000-0000050C0000}"/>
    <cellStyle name="Comma 4 5 2 4 3 2 2" xfId="2022" xr:uid="{00000000-0005-0000-0000-0000060C0000}"/>
    <cellStyle name="Comma 4 5 2 4 3 2 2 2" xfId="2023" xr:uid="{00000000-0005-0000-0000-0000070C0000}"/>
    <cellStyle name="Comma 4 5 2 4 3 2 2 2 2" xfId="31532" xr:uid="{00000000-0005-0000-0000-0000080C0000}"/>
    <cellStyle name="Comma 4 5 2 4 3 2 2 3" xfId="31531" xr:uid="{00000000-0005-0000-0000-0000090C0000}"/>
    <cellStyle name="Comma 4 5 2 4 3 2 3" xfId="2024" xr:uid="{00000000-0005-0000-0000-00000A0C0000}"/>
    <cellStyle name="Comma 4 5 2 4 3 2 3 2" xfId="31533" xr:uid="{00000000-0005-0000-0000-00000B0C0000}"/>
    <cellStyle name="Comma 4 5 2 4 3 2 4" xfId="2025" xr:uid="{00000000-0005-0000-0000-00000C0C0000}"/>
    <cellStyle name="Comma 4 5 2 4 3 2 4 2" xfId="31534" xr:uid="{00000000-0005-0000-0000-00000D0C0000}"/>
    <cellStyle name="Comma 4 5 2 4 3 2 5" xfId="2026" xr:uid="{00000000-0005-0000-0000-00000E0C0000}"/>
    <cellStyle name="Comma 4 5 2 4 3 2 5 2" xfId="31535" xr:uid="{00000000-0005-0000-0000-00000F0C0000}"/>
    <cellStyle name="Comma 4 5 2 4 3 2 6" xfId="31530" xr:uid="{00000000-0005-0000-0000-0000100C0000}"/>
    <cellStyle name="Comma 4 5 2 4 3 3" xfId="2027" xr:uid="{00000000-0005-0000-0000-0000110C0000}"/>
    <cellStyle name="Comma 4 5 2 4 3 3 2" xfId="2028" xr:uid="{00000000-0005-0000-0000-0000120C0000}"/>
    <cellStyle name="Comma 4 5 2 4 3 3 2 2" xfId="31537" xr:uid="{00000000-0005-0000-0000-0000130C0000}"/>
    <cellStyle name="Comma 4 5 2 4 3 3 3" xfId="31536" xr:uid="{00000000-0005-0000-0000-0000140C0000}"/>
    <cellStyle name="Comma 4 5 2 4 3 4" xfId="2029" xr:uid="{00000000-0005-0000-0000-0000150C0000}"/>
    <cellStyle name="Comma 4 5 2 4 3 4 2" xfId="31538" xr:uid="{00000000-0005-0000-0000-0000160C0000}"/>
    <cellStyle name="Comma 4 5 2 4 3 5" xfId="2030" xr:uid="{00000000-0005-0000-0000-0000170C0000}"/>
    <cellStyle name="Comma 4 5 2 4 3 5 2" xfId="31539" xr:uid="{00000000-0005-0000-0000-0000180C0000}"/>
    <cellStyle name="Comma 4 5 2 4 3 6" xfId="2031" xr:uid="{00000000-0005-0000-0000-0000190C0000}"/>
    <cellStyle name="Comma 4 5 2 4 3 6 2" xfId="31540" xr:uid="{00000000-0005-0000-0000-00001A0C0000}"/>
    <cellStyle name="Comma 4 5 2 4 3 7" xfId="31529" xr:uid="{00000000-0005-0000-0000-00001B0C0000}"/>
    <cellStyle name="Comma 4 5 2 4 4" xfId="2032" xr:uid="{00000000-0005-0000-0000-00001C0C0000}"/>
    <cellStyle name="Comma 4 5 2 4 4 2" xfId="2033" xr:uid="{00000000-0005-0000-0000-00001D0C0000}"/>
    <cellStyle name="Comma 4 5 2 4 4 2 2" xfId="2034" xr:uid="{00000000-0005-0000-0000-00001E0C0000}"/>
    <cellStyle name="Comma 4 5 2 4 4 2 2 2" xfId="31543" xr:uid="{00000000-0005-0000-0000-00001F0C0000}"/>
    <cellStyle name="Comma 4 5 2 4 4 2 3" xfId="31542" xr:uid="{00000000-0005-0000-0000-0000200C0000}"/>
    <cellStyle name="Comma 4 5 2 4 4 3" xfId="2035" xr:uid="{00000000-0005-0000-0000-0000210C0000}"/>
    <cellStyle name="Comma 4 5 2 4 4 3 2" xfId="31544" xr:uid="{00000000-0005-0000-0000-0000220C0000}"/>
    <cellStyle name="Comma 4 5 2 4 4 4" xfId="2036" xr:uid="{00000000-0005-0000-0000-0000230C0000}"/>
    <cellStyle name="Comma 4 5 2 4 4 4 2" xfId="31545" xr:uid="{00000000-0005-0000-0000-0000240C0000}"/>
    <cellStyle name="Comma 4 5 2 4 4 5" xfId="2037" xr:uid="{00000000-0005-0000-0000-0000250C0000}"/>
    <cellStyle name="Comma 4 5 2 4 4 5 2" xfId="31546" xr:uid="{00000000-0005-0000-0000-0000260C0000}"/>
    <cellStyle name="Comma 4 5 2 4 4 6" xfId="31541" xr:uid="{00000000-0005-0000-0000-0000270C0000}"/>
    <cellStyle name="Comma 4 5 2 4 5" xfId="2038" xr:uid="{00000000-0005-0000-0000-0000280C0000}"/>
    <cellStyle name="Comma 4 5 2 4 5 2" xfId="2039" xr:uid="{00000000-0005-0000-0000-0000290C0000}"/>
    <cellStyle name="Comma 4 5 2 4 5 2 2" xfId="2040" xr:uid="{00000000-0005-0000-0000-00002A0C0000}"/>
    <cellStyle name="Comma 4 5 2 4 5 2 2 2" xfId="31549" xr:uid="{00000000-0005-0000-0000-00002B0C0000}"/>
    <cellStyle name="Comma 4 5 2 4 5 2 3" xfId="31548" xr:uid="{00000000-0005-0000-0000-00002C0C0000}"/>
    <cellStyle name="Comma 4 5 2 4 5 3" xfId="2041" xr:uid="{00000000-0005-0000-0000-00002D0C0000}"/>
    <cellStyle name="Comma 4 5 2 4 5 3 2" xfId="31550" xr:uid="{00000000-0005-0000-0000-00002E0C0000}"/>
    <cellStyle name="Comma 4 5 2 4 5 4" xfId="2042" xr:uid="{00000000-0005-0000-0000-00002F0C0000}"/>
    <cellStyle name="Comma 4 5 2 4 5 4 2" xfId="31551" xr:uid="{00000000-0005-0000-0000-0000300C0000}"/>
    <cellStyle name="Comma 4 5 2 4 5 5" xfId="2043" xr:uid="{00000000-0005-0000-0000-0000310C0000}"/>
    <cellStyle name="Comma 4 5 2 4 5 5 2" xfId="31552" xr:uid="{00000000-0005-0000-0000-0000320C0000}"/>
    <cellStyle name="Comma 4 5 2 4 5 6" xfId="31547" xr:uid="{00000000-0005-0000-0000-0000330C0000}"/>
    <cellStyle name="Comma 4 5 2 4 6" xfId="2044" xr:uid="{00000000-0005-0000-0000-0000340C0000}"/>
    <cellStyle name="Comma 4 5 2 4 6 2" xfId="2045" xr:uid="{00000000-0005-0000-0000-0000350C0000}"/>
    <cellStyle name="Comma 4 5 2 4 6 2 2" xfId="2046" xr:uid="{00000000-0005-0000-0000-0000360C0000}"/>
    <cellStyle name="Comma 4 5 2 4 6 2 2 2" xfId="31555" xr:uid="{00000000-0005-0000-0000-0000370C0000}"/>
    <cellStyle name="Comma 4 5 2 4 6 2 3" xfId="31554" xr:uid="{00000000-0005-0000-0000-0000380C0000}"/>
    <cellStyle name="Comma 4 5 2 4 6 3" xfId="2047" xr:uid="{00000000-0005-0000-0000-0000390C0000}"/>
    <cellStyle name="Comma 4 5 2 4 6 3 2" xfId="31556" xr:uid="{00000000-0005-0000-0000-00003A0C0000}"/>
    <cellStyle name="Comma 4 5 2 4 6 4" xfId="2048" xr:uid="{00000000-0005-0000-0000-00003B0C0000}"/>
    <cellStyle name="Comma 4 5 2 4 6 4 2" xfId="31557" xr:uid="{00000000-0005-0000-0000-00003C0C0000}"/>
    <cellStyle name="Comma 4 5 2 4 6 5" xfId="31553" xr:uid="{00000000-0005-0000-0000-00003D0C0000}"/>
    <cellStyle name="Comma 4 5 2 4 7" xfId="2049" xr:uid="{00000000-0005-0000-0000-00003E0C0000}"/>
    <cellStyle name="Comma 4 5 2 4 7 2" xfId="2050" xr:uid="{00000000-0005-0000-0000-00003F0C0000}"/>
    <cellStyle name="Comma 4 5 2 4 7 2 2" xfId="31559" xr:uid="{00000000-0005-0000-0000-0000400C0000}"/>
    <cellStyle name="Comma 4 5 2 4 7 3" xfId="2051" xr:uid="{00000000-0005-0000-0000-0000410C0000}"/>
    <cellStyle name="Comma 4 5 2 4 7 3 2" xfId="31560" xr:uid="{00000000-0005-0000-0000-0000420C0000}"/>
    <cellStyle name="Comma 4 5 2 4 7 4" xfId="31558" xr:uid="{00000000-0005-0000-0000-0000430C0000}"/>
    <cellStyle name="Comma 4 5 2 4 8" xfId="2052" xr:uid="{00000000-0005-0000-0000-0000440C0000}"/>
    <cellStyle name="Comma 4 5 2 4 8 2" xfId="31561" xr:uid="{00000000-0005-0000-0000-0000450C0000}"/>
    <cellStyle name="Comma 4 5 2 4 9" xfId="2053" xr:uid="{00000000-0005-0000-0000-0000460C0000}"/>
    <cellStyle name="Comma 4 5 2 4 9 2" xfId="31562" xr:uid="{00000000-0005-0000-0000-0000470C0000}"/>
    <cellStyle name="Comma 4 5 2 5" xfId="2054" xr:uid="{00000000-0005-0000-0000-0000480C0000}"/>
    <cellStyle name="Comma 4 5 2 5 2" xfId="2055" xr:uid="{00000000-0005-0000-0000-0000490C0000}"/>
    <cellStyle name="Comma 4 5 2 5 2 2" xfId="2056" xr:uid="{00000000-0005-0000-0000-00004A0C0000}"/>
    <cellStyle name="Comma 4 5 2 5 2 2 2" xfId="2057" xr:uid="{00000000-0005-0000-0000-00004B0C0000}"/>
    <cellStyle name="Comma 4 5 2 5 2 2 2 2" xfId="31566" xr:uid="{00000000-0005-0000-0000-00004C0C0000}"/>
    <cellStyle name="Comma 4 5 2 5 2 2 3" xfId="31565" xr:uid="{00000000-0005-0000-0000-00004D0C0000}"/>
    <cellStyle name="Comma 4 5 2 5 2 3" xfId="2058" xr:uid="{00000000-0005-0000-0000-00004E0C0000}"/>
    <cellStyle name="Comma 4 5 2 5 2 3 2" xfId="31567" xr:uid="{00000000-0005-0000-0000-00004F0C0000}"/>
    <cellStyle name="Comma 4 5 2 5 2 4" xfId="2059" xr:uid="{00000000-0005-0000-0000-0000500C0000}"/>
    <cellStyle name="Comma 4 5 2 5 2 4 2" xfId="31568" xr:uid="{00000000-0005-0000-0000-0000510C0000}"/>
    <cellStyle name="Comma 4 5 2 5 2 5" xfId="2060" xr:uid="{00000000-0005-0000-0000-0000520C0000}"/>
    <cellStyle name="Comma 4 5 2 5 2 5 2" xfId="31569" xr:uid="{00000000-0005-0000-0000-0000530C0000}"/>
    <cellStyle name="Comma 4 5 2 5 2 6" xfId="31564" xr:uid="{00000000-0005-0000-0000-0000540C0000}"/>
    <cellStyle name="Comma 4 5 2 5 3" xfId="2061" xr:uid="{00000000-0005-0000-0000-0000550C0000}"/>
    <cellStyle name="Comma 4 5 2 5 3 2" xfId="2062" xr:uid="{00000000-0005-0000-0000-0000560C0000}"/>
    <cellStyle name="Comma 4 5 2 5 3 2 2" xfId="2063" xr:uid="{00000000-0005-0000-0000-0000570C0000}"/>
    <cellStyle name="Comma 4 5 2 5 3 2 2 2" xfId="31572" xr:uid="{00000000-0005-0000-0000-0000580C0000}"/>
    <cellStyle name="Comma 4 5 2 5 3 2 3" xfId="31571" xr:uid="{00000000-0005-0000-0000-0000590C0000}"/>
    <cellStyle name="Comma 4 5 2 5 3 3" xfId="2064" xr:uid="{00000000-0005-0000-0000-00005A0C0000}"/>
    <cellStyle name="Comma 4 5 2 5 3 3 2" xfId="31573" xr:uid="{00000000-0005-0000-0000-00005B0C0000}"/>
    <cellStyle name="Comma 4 5 2 5 3 4" xfId="2065" xr:uid="{00000000-0005-0000-0000-00005C0C0000}"/>
    <cellStyle name="Comma 4 5 2 5 3 4 2" xfId="31574" xr:uid="{00000000-0005-0000-0000-00005D0C0000}"/>
    <cellStyle name="Comma 4 5 2 5 3 5" xfId="2066" xr:uid="{00000000-0005-0000-0000-00005E0C0000}"/>
    <cellStyle name="Comma 4 5 2 5 3 5 2" xfId="31575" xr:uid="{00000000-0005-0000-0000-00005F0C0000}"/>
    <cellStyle name="Comma 4 5 2 5 3 6" xfId="31570" xr:uid="{00000000-0005-0000-0000-0000600C0000}"/>
    <cellStyle name="Comma 4 5 2 5 4" xfId="2067" xr:uid="{00000000-0005-0000-0000-0000610C0000}"/>
    <cellStyle name="Comma 4 5 2 5 4 2" xfId="2068" xr:uid="{00000000-0005-0000-0000-0000620C0000}"/>
    <cellStyle name="Comma 4 5 2 5 4 2 2" xfId="31577" xr:uid="{00000000-0005-0000-0000-0000630C0000}"/>
    <cellStyle name="Comma 4 5 2 5 4 3" xfId="31576" xr:uid="{00000000-0005-0000-0000-0000640C0000}"/>
    <cellStyle name="Comma 4 5 2 5 5" xfId="2069" xr:uid="{00000000-0005-0000-0000-0000650C0000}"/>
    <cellStyle name="Comma 4 5 2 5 5 2" xfId="31578" xr:uid="{00000000-0005-0000-0000-0000660C0000}"/>
    <cellStyle name="Comma 4 5 2 5 6" xfId="2070" xr:uid="{00000000-0005-0000-0000-0000670C0000}"/>
    <cellStyle name="Comma 4 5 2 5 6 2" xfId="31579" xr:uid="{00000000-0005-0000-0000-0000680C0000}"/>
    <cellStyle name="Comma 4 5 2 5 7" xfId="2071" xr:uid="{00000000-0005-0000-0000-0000690C0000}"/>
    <cellStyle name="Comma 4 5 2 5 7 2" xfId="31580" xr:uid="{00000000-0005-0000-0000-00006A0C0000}"/>
    <cellStyle name="Comma 4 5 2 5 8" xfId="31563" xr:uid="{00000000-0005-0000-0000-00006B0C0000}"/>
    <cellStyle name="Comma 4 5 2 6" xfId="2072" xr:uid="{00000000-0005-0000-0000-00006C0C0000}"/>
    <cellStyle name="Comma 4 5 2 6 2" xfId="2073" xr:uid="{00000000-0005-0000-0000-00006D0C0000}"/>
    <cellStyle name="Comma 4 5 2 6 2 2" xfId="2074" xr:uid="{00000000-0005-0000-0000-00006E0C0000}"/>
    <cellStyle name="Comma 4 5 2 6 2 2 2" xfId="2075" xr:uid="{00000000-0005-0000-0000-00006F0C0000}"/>
    <cellStyle name="Comma 4 5 2 6 2 2 2 2" xfId="31584" xr:uid="{00000000-0005-0000-0000-0000700C0000}"/>
    <cellStyle name="Comma 4 5 2 6 2 2 3" xfId="31583" xr:uid="{00000000-0005-0000-0000-0000710C0000}"/>
    <cellStyle name="Comma 4 5 2 6 2 3" xfId="2076" xr:uid="{00000000-0005-0000-0000-0000720C0000}"/>
    <cellStyle name="Comma 4 5 2 6 2 3 2" xfId="31585" xr:uid="{00000000-0005-0000-0000-0000730C0000}"/>
    <cellStyle name="Comma 4 5 2 6 2 4" xfId="2077" xr:uid="{00000000-0005-0000-0000-0000740C0000}"/>
    <cellStyle name="Comma 4 5 2 6 2 4 2" xfId="31586" xr:uid="{00000000-0005-0000-0000-0000750C0000}"/>
    <cellStyle name="Comma 4 5 2 6 2 5" xfId="2078" xr:uid="{00000000-0005-0000-0000-0000760C0000}"/>
    <cellStyle name="Comma 4 5 2 6 2 5 2" xfId="31587" xr:uid="{00000000-0005-0000-0000-0000770C0000}"/>
    <cellStyle name="Comma 4 5 2 6 2 6" xfId="31582" xr:uid="{00000000-0005-0000-0000-0000780C0000}"/>
    <cellStyle name="Comma 4 5 2 6 3" xfId="2079" xr:uid="{00000000-0005-0000-0000-0000790C0000}"/>
    <cellStyle name="Comma 4 5 2 6 3 2" xfId="2080" xr:uid="{00000000-0005-0000-0000-00007A0C0000}"/>
    <cellStyle name="Comma 4 5 2 6 3 2 2" xfId="31589" xr:uid="{00000000-0005-0000-0000-00007B0C0000}"/>
    <cellStyle name="Comma 4 5 2 6 3 3" xfId="31588" xr:uid="{00000000-0005-0000-0000-00007C0C0000}"/>
    <cellStyle name="Comma 4 5 2 6 4" xfId="2081" xr:uid="{00000000-0005-0000-0000-00007D0C0000}"/>
    <cellStyle name="Comma 4 5 2 6 4 2" xfId="31590" xr:uid="{00000000-0005-0000-0000-00007E0C0000}"/>
    <cellStyle name="Comma 4 5 2 6 5" xfId="2082" xr:uid="{00000000-0005-0000-0000-00007F0C0000}"/>
    <cellStyle name="Comma 4 5 2 6 5 2" xfId="31591" xr:uid="{00000000-0005-0000-0000-0000800C0000}"/>
    <cellStyle name="Comma 4 5 2 6 6" xfId="2083" xr:uid="{00000000-0005-0000-0000-0000810C0000}"/>
    <cellStyle name="Comma 4 5 2 6 6 2" xfId="31592" xr:uid="{00000000-0005-0000-0000-0000820C0000}"/>
    <cellStyle name="Comma 4 5 2 6 7" xfId="31581" xr:uid="{00000000-0005-0000-0000-0000830C0000}"/>
    <cellStyle name="Comma 4 5 2 7" xfId="2084" xr:uid="{00000000-0005-0000-0000-0000840C0000}"/>
    <cellStyle name="Comma 4 5 2 7 2" xfId="2085" xr:uid="{00000000-0005-0000-0000-0000850C0000}"/>
    <cellStyle name="Comma 4 5 2 7 2 2" xfId="2086" xr:uid="{00000000-0005-0000-0000-0000860C0000}"/>
    <cellStyle name="Comma 4 5 2 7 2 2 2" xfId="31595" xr:uid="{00000000-0005-0000-0000-0000870C0000}"/>
    <cellStyle name="Comma 4 5 2 7 2 3" xfId="31594" xr:uid="{00000000-0005-0000-0000-0000880C0000}"/>
    <cellStyle name="Comma 4 5 2 7 3" xfId="2087" xr:uid="{00000000-0005-0000-0000-0000890C0000}"/>
    <cellStyle name="Comma 4 5 2 7 3 2" xfId="31596" xr:uid="{00000000-0005-0000-0000-00008A0C0000}"/>
    <cellStyle name="Comma 4 5 2 7 4" xfId="2088" xr:uid="{00000000-0005-0000-0000-00008B0C0000}"/>
    <cellStyle name="Comma 4 5 2 7 4 2" xfId="31597" xr:uid="{00000000-0005-0000-0000-00008C0C0000}"/>
    <cellStyle name="Comma 4 5 2 7 5" xfId="2089" xr:uid="{00000000-0005-0000-0000-00008D0C0000}"/>
    <cellStyle name="Comma 4 5 2 7 5 2" xfId="31598" xr:uid="{00000000-0005-0000-0000-00008E0C0000}"/>
    <cellStyle name="Comma 4 5 2 7 6" xfId="31593" xr:uid="{00000000-0005-0000-0000-00008F0C0000}"/>
    <cellStyle name="Comma 4 5 2 8" xfId="2090" xr:uid="{00000000-0005-0000-0000-0000900C0000}"/>
    <cellStyle name="Comma 4 5 2 8 2" xfId="2091" xr:uid="{00000000-0005-0000-0000-0000910C0000}"/>
    <cellStyle name="Comma 4 5 2 8 2 2" xfId="2092" xr:uid="{00000000-0005-0000-0000-0000920C0000}"/>
    <cellStyle name="Comma 4 5 2 8 2 2 2" xfId="31601" xr:uid="{00000000-0005-0000-0000-0000930C0000}"/>
    <cellStyle name="Comma 4 5 2 8 2 3" xfId="31600" xr:uid="{00000000-0005-0000-0000-0000940C0000}"/>
    <cellStyle name="Comma 4 5 2 8 3" xfId="2093" xr:uid="{00000000-0005-0000-0000-0000950C0000}"/>
    <cellStyle name="Comma 4 5 2 8 3 2" xfId="31602" xr:uid="{00000000-0005-0000-0000-0000960C0000}"/>
    <cellStyle name="Comma 4 5 2 8 4" xfId="2094" xr:uid="{00000000-0005-0000-0000-0000970C0000}"/>
    <cellStyle name="Comma 4 5 2 8 4 2" xfId="31603" xr:uid="{00000000-0005-0000-0000-0000980C0000}"/>
    <cellStyle name="Comma 4 5 2 8 5" xfId="2095" xr:uid="{00000000-0005-0000-0000-0000990C0000}"/>
    <cellStyle name="Comma 4 5 2 8 5 2" xfId="31604" xr:uid="{00000000-0005-0000-0000-00009A0C0000}"/>
    <cellStyle name="Comma 4 5 2 8 6" xfId="31599" xr:uid="{00000000-0005-0000-0000-00009B0C0000}"/>
    <cellStyle name="Comma 4 5 2 9" xfId="2096" xr:uid="{00000000-0005-0000-0000-00009C0C0000}"/>
    <cellStyle name="Comma 4 5 2 9 2" xfId="2097" xr:uid="{00000000-0005-0000-0000-00009D0C0000}"/>
    <cellStyle name="Comma 4 5 2 9 2 2" xfId="2098" xr:uid="{00000000-0005-0000-0000-00009E0C0000}"/>
    <cellStyle name="Comma 4 5 2 9 2 2 2" xfId="31607" xr:uid="{00000000-0005-0000-0000-00009F0C0000}"/>
    <cellStyle name="Comma 4 5 2 9 2 3" xfId="31606" xr:uid="{00000000-0005-0000-0000-0000A00C0000}"/>
    <cellStyle name="Comma 4 5 2 9 3" xfId="2099" xr:uid="{00000000-0005-0000-0000-0000A10C0000}"/>
    <cellStyle name="Comma 4 5 2 9 3 2" xfId="31608" xr:uid="{00000000-0005-0000-0000-0000A20C0000}"/>
    <cellStyle name="Comma 4 5 2 9 4" xfId="2100" xr:uid="{00000000-0005-0000-0000-0000A30C0000}"/>
    <cellStyle name="Comma 4 5 2 9 4 2" xfId="31609" xr:uid="{00000000-0005-0000-0000-0000A40C0000}"/>
    <cellStyle name="Comma 4 5 2 9 5" xfId="31605" xr:uid="{00000000-0005-0000-0000-0000A50C0000}"/>
    <cellStyle name="Comma 4 5 3" xfId="114" xr:uid="{00000000-0005-0000-0000-0000A60C0000}"/>
    <cellStyle name="Comma 4 5 3 10" xfId="2101" xr:uid="{00000000-0005-0000-0000-0000A70C0000}"/>
    <cellStyle name="Comma 4 5 3 10 2" xfId="31610" xr:uid="{00000000-0005-0000-0000-0000A80C0000}"/>
    <cellStyle name="Comma 4 5 3 11" xfId="2102" xr:uid="{00000000-0005-0000-0000-0000A90C0000}"/>
    <cellStyle name="Comma 4 5 3 11 2" xfId="31611" xr:uid="{00000000-0005-0000-0000-0000AA0C0000}"/>
    <cellStyle name="Comma 4 5 3 12" xfId="2103" xr:uid="{00000000-0005-0000-0000-0000AB0C0000}"/>
    <cellStyle name="Comma 4 5 3 12 2" xfId="31612" xr:uid="{00000000-0005-0000-0000-0000AC0C0000}"/>
    <cellStyle name="Comma 4 5 3 13" xfId="30059" xr:uid="{00000000-0005-0000-0000-0000AD0C0000}"/>
    <cellStyle name="Comma 4 5 3 2" xfId="2104" xr:uid="{00000000-0005-0000-0000-0000AE0C0000}"/>
    <cellStyle name="Comma 4 5 3 2 10" xfId="2105" xr:uid="{00000000-0005-0000-0000-0000AF0C0000}"/>
    <cellStyle name="Comma 4 5 3 2 10 2" xfId="31614" xr:uid="{00000000-0005-0000-0000-0000B00C0000}"/>
    <cellStyle name="Comma 4 5 3 2 11" xfId="2106" xr:uid="{00000000-0005-0000-0000-0000B10C0000}"/>
    <cellStyle name="Comma 4 5 3 2 11 2" xfId="31615" xr:uid="{00000000-0005-0000-0000-0000B20C0000}"/>
    <cellStyle name="Comma 4 5 3 2 12" xfId="31613" xr:uid="{00000000-0005-0000-0000-0000B30C0000}"/>
    <cellStyle name="Comma 4 5 3 2 2" xfId="2107" xr:uid="{00000000-0005-0000-0000-0000B40C0000}"/>
    <cellStyle name="Comma 4 5 3 2 2 10" xfId="2108" xr:uid="{00000000-0005-0000-0000-0000B50C0000}"/>
    <cellStyle name="Comma 4 5 3 2 2 10 2" xfId="31617" xr:uid="{00000000-0005-0000-0000-0000B60C0000}"/>
    <cellStyle name="Comma 4 5 3 2 2 11" xfId="31616" xr:uid="{00000000-0005-0000-0000-0000B70C0000}"/>
    <cellStyle name="Comma 4 5 3 2 2 2" xfId="2109" xr:uid="{00000000-0005-0000-0000-0000B80C0000}"/>
    <cellStyle name="Comma 4 5 3 2 2 2 2" xfId="2110" xr:uid="{00000000-0005-0000-0000-0000B90C0000}"/>
    <cellStyle name="Comma 4 5 3 2 2 2 2 2" xfId="2111" xr:uid="{00000000-0005-0000-0000-0000BA0C0000}"/>
    <cellStyle name="Comma 4 5 3 2 2 2 2 2 2" xfId="2112" xr:uid="{00000000-0005-0000-0000-0000BB0C0000}"/>
    <cellStyle name="Comma 4 5 3 2 2 2 2 2 2 2" xfId="31621" xr:uid="{00000000-0005-0000-0000-0000BC0C0000}"/>
    <cellStyle name="Comma 4 5 3 2 2 2 2 2 3" xfId="31620" xr:uid="{00000000-0005-0000-0000-0000BD0C0000}"/>
    <cellStyle name="Comma 4 5 3 2 2 2 2 3" xfId="2113" xr:uid="{00000000-0005-0000-0000-0000BE0C0000}"/>
    <cellStyle name="Comma 4 5 3 2 2 2 2 3 2" xfId="31622" xr:uid="{00000000-0005-0000-0000-0000BF0C0000}"/>
    <cellStyle name="Comma 4 5 3 2 2 2 2 4" xfId="2114" xr:uid="{00000000-0005-0000-0000-0000C00C0000}"/>
    <cellStyle name="Comma 4 5 3 2 2 2 2 4 2" xfId="31623" xr:uid="{00000000-0005-0000-0000-0000C10C0000}"/>
    <cellStyle name="Comma 4 5 3 2 2 2 2 5" xfId="2115" xr:uid="{00000000-0005-0000-0000-0000C20C0000}"/>
    <cellStyle name="Comma 4 5 3 2 2 2 2 5 2" xfId="31624" xr:uid="{00000000-0005-0000-0000-0000C30C0000}"/>
    <cellStyle name="Comma 4 5 3 2 2 2 2 6" xfId="31619" xr:uid="{00000000-0005-0000-0000-0000C40C0000}"/>
    <cellStyle name="Comma 4 5 3 2 2 2 3" xfId="2116" xr:uid="{00000000-0005-0000-0000-0000C50C0000}"/>
    <cellStyle name="Comma 4 5 3 2 2 2 3 2" xfId="2117" xr:uid="{00000000-0005-0000-0000-0000C60C0000}"/>
    <cellStyle name="Comma 4 5 3 2 2 2 3 2 2" xfId="31626" xr:uid="{00000000-0005-0000-0000-0000C70C0000}"/>
    <cellStyle name="Comma 4 5 3 2 2 2 3 3" xfId="31625" xr:uid="{00000000-0005-0000-0000-0000C80C0000}"/>
    <cellStyle name="Comma 4 5 3 2 2 2 4" xfId="2118" xr:uid="{00000000-0005-0000-0000-0000C90C0000}"/>
    <cellStyle name="Comma 4 5 3 2 2 2 4 2" xfId="31627" xr:uid="{00000000-0005-0000-0000-0000CA0C0000}"/>
    <cellStyle name="Comma 4 5 3 2 2 2 5" xfId="2119" xr:uid="{00000000-0005-0000-0000-0000CB0C0000}"/>
    <cellStyle name="Comma 4 5 3 2 2 2 5 2" xfId="31628" xr:uid="{00000000-0005-0000-0000-0000CC0C0000}"/>
    <cellStyle name="Comma 4 5 3 2 2 2 6" xfId="2120" xr:uid="{00000000-0005-0000-0000-0000CD0C0000}"/>
    <cellStyle name="Comma 4 5 3 2 2 2 6 2" xfId="31629" xr:uid="{00000000-0005-0000-0000-0000CE0C0000}"/>
    <cellStyle name="Comma 4 5 3 2 2 2 7" xfId="31618" xr:uid="{00000000-0005-0000-0000-0000CF0C0000}"/>
    <cellStyle name="Comma 4 5 3 2 2 3" xfId="2121" xr:uid="{00000000-0005-0000-0000-0000D00C0000}"/>
    <cellStyle name="Comma 4 5 3 2 2 3 2" xfId="2122" xr:uid="{00000000-0005-0000-0000-0000D10C0000}"/>
    <cellStyle name="Comma 4 5 3 2 2 3 2 2" xfId="2123" xr:uid="{00000000-0005-0000-0000-0000D20C0000}"/>
    <cellStyle name="Comma 4 5 3 2 2 3 2 2 2" xfId="2124" xr:uid="{00000000-0005-0000-0000-0000D30C0000}"/>
    <cellStyle name="Comma 4 5 3 2 2 3 2 2 2 2" xfId="31633" xr:uid="{00000000-0005-0000-0000-0000D40C0000}"/>
    <cellStyle name="Comma 4 5 3 2 2 3 2 2 3" xfId="31632" xr:uid="{00000000-0005-0000-0000-0000D50C0000}"/>
    <cellStyle name="Comma 4 5 3 2 2 3 2 3" xfId="2125" xr:uid="{00000000-0005-0000-0000-0000D60C0000}"/>
    <cellStyle name="Comma 4 5 3 2 2 3 2 3 2" xfId="31634" xr:uid="{00000000-0005-0000-0000-0000D70C0000}"/>
    <cellStyle name="Comma 4 5 3 2 2 3 2 4" xfId="2126" xr:uid="{00000000-0005-0000-0000-0000D80C0000}"/>
    <cellStyle name="Comma 4 5 3 2 2 3 2 4 2" xfId="31635" xr:uid="{00000000-0005-0000-0000-0000D90C0000}"/>
    <cellStyle name="Comma 4 5 3 2 2 3 2 5" xfId="2127" xr:uid="{00000000-0005-0000-0000-0000DA0C0000}"/>
    <cellStyle name="Comma 4 5 3 2 2 3 2 5 2" xfId="31636" xr:uid="{00000000-0005-0000-0000-0000DB0C0000}"/>
    <cellStyle name="Comma 4 5 3 2 2 3 2 6" xfId="31631" xr:uid="{00000000-0005-0000-0000-0000DC0C0000}"/>
    <cellStyle name="Comma 4 5 3 2 2 3 3" xfId="2128" xr:uid="{00000000-0005-0000-0000-0000DD0C0000}"/>
    <cellStyle name="Comma 4 5 3 2 2 3 3 2" xfId="2129" xr:uid="{00000000-0005-0000-0000-0000DE0C0000}"/>
    <cellStyle name="Comma 4 5 3 2 2 3 3 2 2" xfId="31638" xr:uid="{00000000-0005-0000-0000-0000DF0C0000}"/>
    <cellStyle name="Comma 4 5 3 2 2 3 3 3" xfId="31637" xr:uid="{00000000-0005-0000-0000-0000E00C0000}"/>
    <cellStyle name="Comma 4 5 3 2 2 3 4" xfId="2130" xr:uid="{00000000-0005-0000-0000-0000E10C0000}"/>
    <cellStyle name="Comma 4 5 3 2 2 3 4 2" xfId="31639" xr:uid="{00000000-0005-0000-0000-0000E20C0000}"/>
    <cellStyle name="Comma 4 5 3 2 2 3 5" xfId="2131" xr:uid="{00000000-0005-0000-0000-0000E30C0000}"/>
    <cellStyle name="Comma 4 5 3 2 2 3 5 2" xfId="31640" xr:uid="{00000000-0005-0000-0000-0000E40C0000}"/>
    <cellStyle name="Comma 4 5 3 2 2 3 6" xfId="2132" xr:uid="{00000000-0005-0000-0000-0000E50C0000}"/>
    <cellStyle name="Comma 4 5 3 2 2 3 6 2" xfId="31641" xr:uid="{00000000-0005-0000-0000-0000E60C0000}"/>
    <cellStyle name="Comma 4 5 3 2 2 3 7" xfId="31630" xr:uid="{00000000-0005-0000-0000-0000E70C0000}"/>
    <cellStyle name="Comma 4 5 3 2 2 4" xfId="2133" xr:uid="{00000000-0005-0000-0000-0000E80C0000}"/>
    <cellStyle name="Comma 4 5 3 2 2 4 2" xfId="2134" xr:uid="{00000000-0005-0000-0000-0000E90C0000}"/>
    <cellStyle name="Comma 4 5 3 2 2 4 2 2" xfId="2135" xr:uid="{00000000-0005-0000-0000-0000EA0C0000}"/>
    <cellStyle name="Comma 4 5 3 2 2 4 2 2 2" xfId="31644" xr:uid="{00000000-0005-0000-0000-0000EB0C0000}"/>
    <cellStyle name="Comma 4 5 3 2 2 4 2 3" xfId="31643" xr:uid="{00000000-0005-0000-0000-0000EC0C0000}"/>
    <cellStyle name="Comma 4 5 3 2 2 4 3" xfId="2136" xr:uid="{00000000-0005-0000-0000-0000ED0C0000}"/>
    <cellStyle name="Comma 4 5 3 2 2 4 3 2" xfId="31645" xr:uid="{00000000-0005-0000-0000-0000EE0C0000}"/>
    <cellStyle name="Comma 4 5 3 2 2 4 4" xfId="2137" xr:uid="{00000000-0005-0000-0000-0000EF0C0000}"/>
    <cellStyle name="Comma 4 5 3 2 2 4 4 2" xfId="31646" xr:uid="{00000000-0005-0000-0000-0000F00C0000}"/>
    <cellStyle name="Comma 4 5 3 2 2 4 5" xfId="2138" xr:uid="{00000000-0005-0000-0000-0000F10C0000}"/>
    <cellStyle name="Comma 4 5 3 2 2 4 5 2" xfId="31647" xr:uid="{00000000-0005-0000-0000-0000F20C0000}"/>
    <cellStyle name="Comma 4 5 3 2 2 4 6" xfId="31642" xr:uid="{00000000-0005-0000-0000-0000F30C0000}"/>
    <cellStyle name="Comma 4 5 3 2 2 5" xfId="2139" xr:uid="{00000000-0005-0000-0000-0000F40C0000}"/>
    <cellStyle name="Comma 4 5 3 2 2 5 2" xfId="2140" xr:uid="{00000000-0005-0000-0000-0000F50C0000}"/>
    <cellStyle name="Comma 4 5 3 2 2 5 2 2" xfId="2141" xr:uid="{00000000-0005-0000-0000-0000F60C0000}"/>
    <cellStyle name="Comma 4 5 3 2 2 5 2 2 2" xfId="31650" xr:uid="{00000000-0005-0000-0000-0000F70C0000}"/>
    <cellStyle name="Comma 4 5 3 2 2 5 2 3" xfId="31649" xr:uid="{00000000-0005-0000-0000-0000F80C0000}"/>
    <cellStyle name="Comma 4 5 3 2 2 5 3" xfId="2142" xr:uid="{00000000-0005-0000-0000-0000F90C0000}"/>
    <cellStyle name="Comma 4 5 3 2 2 5 3 2" xfId="31651" xr:uid="{00000000-0005-0000-0000-0000FA0C0000}"/>
    <cellStyle name="Comma 4 5 3 2 2 5 4" xfId="2143" xr:uid="{00000000-0005-0000-0000-0000FB0C0000}"/>
    <cellStyle name="Comma 4 5 3 2 2 5 4 2" xfId="31652" xr:uid="{00000000-0005-0000-0000-0000FC0C0000}"/>
    <cellStyle name="Comma 4 5 3 2 2 5 5" xfId="2144" xr:uid="{00000000-0005-0000-0000-0000FD0C0000}"/>
    <cellStyle name="Comma 4 5 3 2 2 5 5 2" xfId="31653" xr:uid="{00000000-0005-0000-0000-0000FE0C0000}"/>
    <cellStyle name="Comma 4 5 3 2 2 5 6" xfId="31648" xr:uid="{00000000-0005-0000-0000-0000FF0C0000}"/>
    <cellStyle name="Comma 4 5 3 2 2 6" xfId="2145" xr:uid="{00000000-0005-0000-0000-0000000D0000}"/>
    <cellStyle name="Comma 4 5 3 2 2 6 2" xfId="2146" xr:uid="{00000000-0005-0000-0000-0000010D0000}"/>
    <cellStyle name="Comma 4 5 3 2 2 6 2 2" xfId="2147" xr:uid="{00000000-0005-0000-0000-0000020D0000}"/>
    <cellStyle name="Comma 4 5 3 2 2 6 2 2 2" xfId="31656" xr:uid="{00000000-0005-0000-0000-0000030D0000}"/>
    <cellStyle name="Comma 4 5 3 2 2 6 2 3" xfId="31655" xr:uid="{00000000-0005-0000-0000-0000040D0000}"/>
    <cellStyle name="Comma 4 5 3 2 2 6 3" xfId="2148" xr:uid="{00000000-0005-0000-0000-0000050D0000}"/>
    <cellStyle name="Comma 4 5 3 2 2 6 3 2" xfId="31657" xr:uid="{00000000-0005-0000-0000-0000060D0000}"/>
    <cellStyle name="Comma 4 5 3 2 2 6 4" xfId="2149" xr:uid="{00000000-0005-0000-0000-0000070D0000}"/>
    <cellStyle name="Comma 4 5 3 2 2 6 4 2" xfId="31658" xr:uid="{00000000-0005-0000-0000-0000080D0000}"/>
    <cellStyle name="Comma 4 5 3 2 2 6 5" xfId="31654" xr:uid="{00000000-0005-0000-0000-0000090D0000}"/>
    <cellStyle name="Comma 4 5 3 2 2 7" xfId="2150" xr:uid="{00000000-0005-0000-0000-00000A0D0000}"/>
    <cellStyle name="Comma 4 5 3 2 2 7 2" xfId="2151" xr:uid="{00000000-0005-0000-0000-00000B0D0000}"/>
    <cellStyle name="Comma 4 5 3 2 2 7 2 2" xfId="31660" xr:uid="{00000000-0005-0000-0000-00000C0D0000}"/>
    <cellStyle name="Comma 4 5 3 2 2 7 3" xfId="2152" xr:uid="{00000000-0005-0000-0000-00000D0D0000}"/>
    <cellStyle name="Comma 4 5 3 2 2 7 3 2" xfId="31661" xr:uid="{00000000-0005-0000-0000-00000E0D0000}"/>
    <cellStyle name="Comma 4 5 3 2 2 7 4" xfId="31659" xr:uid="{00000000-0005-0000-0000-00000F0D0000}"/>
    <cellStyle name="Comma 4 5 3 2 2 8" xfId="2153" xr:uid="{00000000-0005-0000-0000-0000100D0000}"/>
    <cellStyle name="Comma 4 5 3 2 2 8 2" xfId="31662" xr:uid="{00000000-0005-0000-0000-0000110D0000}"/>
    <cellStyle name="Comma 4 5 3 2 2 9" xfId="2154" xr:uid="{00000000-0005-0000-0000-0000120D0000}"/>
    <cellStyle name="Comma 4 5 3 2 2 9 2" xfId="31663" xr:uid="{00000000-0005-0000-0000-0000130D0000}"/>
    <cellStyle name="Comma 4 5 3 2 3" xfId="2155" xr:uid="{00000000-0005-0000-0000-0000140D0000}"/>
    <cellStyle name="Comma 4 5 3 2 3 2" xfId="2156" xr:uid="{00000000-0005-0000-0000-0000150D0000}"/>
    <cellStyle name="Comma 4 5 3 2 3 2 2" xfId="2157" xr:uid="{00000000-0005-0000-0000-0000160D0000}"/>
    <cellStyle name="Comma 4 5 3 2 3 2 2 2" xfId="2158" xr:uid="{00000000-0005-0000-0000-0000170D0000}"/>
    <cellStyle name="Comma 4 5 3 2 3 2 2 2 2" xfId="31667" xr:uid="{00000000-0005-0000-0000-0000180D0000}"/>
    <cellStyle name="Comma 4 5 3 2 3 2 2 3" xfId="31666" xr:uid="{00000000-0005-0000-0000-0000190D0000}"/>
    <cellStyle name="Comma 4 5 3 2 3 2 3" xfId="2159" xr:uid="{00000000-0005-0000-0000-00001A0D0000}"/>
    <cellStyle name="Comma 4 5 3 2 3 2 3 2" xfId="31668" xr:uid="{00000000-0005-0000-0000-00001B0D0000}"/>
    <cellStyle name="Comma 4 5 3 2 3 2 4" xfId="2160" xr:uid="{00000000-0005-0000-0000-00001C0D0000}"/>
    <cellStyle name="Comma 4 5 3 2 3 2 4 2" xfId="31669" xr:uid="{00000000-0005-0000-0000-00001D0D0000}"/>
    <cellStyle name="Comma 4 5 3 2 3 2 5" xfId="2161" xr:uid="{00000000-0005-0000-0000-00001E0D0000}"/>
    <cellStyle name="Comma 4 5 3 2 3 2 5 2" xfId="31670" xr:uid="{00000000-0005-0000-0000-00001F0D0000}"/>
    <cellStyle name="Comma 4 5 3 2 3 2 6" xfId="31665" xr:uid="{00000000-0005-0000-0000-0000200D0000}"/>
    <cellStyle name="Comma 4 5 3 2 3 3" xfId="2162" xr:uid="{00000000-0005-0000-0000-0000210D0000}"/>
    <cellStyle name="Comma 4 5 3 2 3 3 2" xfId="2163" xr:uid="{00000000-0005-0000-0000-0000220D0000}"/>
    <cellStyle name="Comma 4 5 3 2 3 3 2 2" xfId="2164" xr:uid="{00000000-0005-0000-0000-0000230D0000}"/>
    <cellStyle name="Comma 4 5 3 2 3 3 2 2 2" xfId="31673" xr:uid="{00000000-0005-0000-0000-0000240D0000}"/>
    <cellStyle name="Comma 4 5 3 2 3 3 2 3" xfId="31672" xr:uid="{00000000-0005-0000-0000-0000250D0000}"/>
    <cellStyle name="Comma 4 5 3 2 3 3 3" xfId="2165" xr:uid="{00000000-0005-0000-0000-0000260D0000}"/>
    <cellStyle name="Comma 4 5 3 2 3 3 3 2" xfId="31674" xr:uid="{00000000-0005-0000-0000-0000270D0000}"/>
    <cellStyle name="Comma 4 5 3 2 3 3 4" xfId="2166" xr:uid="{00000000-0005-0000-0000-0000280D0000}"/>
    <cellStyle name="Comma 4 5 3 2 3 3 4 2" xfId="31675" xr:uid="{00000000-0005-0000-0000-0000290D0000}"/>
    <cellStyle name="Comma 4 5 3 2 3 3 5" xfId="2167" xr:uid="{00000000-0005-0000-0000-00002A0D0000}"/>
    <cellStyle name="Comma 4 5 3 2 3 3 5 2" xfId="31676" xr:uid="{00000000-0005-0000-0000-00002B0D0000}"/>
    <cellStyle name="Comma 4 5 3 2 3 3 6" xfId="31671" xr:uid="{00000000-0005-0000-0000-00002C0D0000}"/>
    <cellStyle name="Comma 4 5 3 2 3 4" xfId="2168" xr:uid="{00000000-0005-0000-0000-00002D0D0000}"/>
    <cellStyle name="Comma 4 5 3 2 3 4 2" xfId="2169" xr:uid="{00000000-0005-0000-0000-00002E0D0000}"/>
    <cellStyle name="Comma 4 5 3 2 3 4 2 2" xfId="31678" xr:uid="{00000000-0005-0000-0000-00002F0D0000}"/>
    <cellStyle name="Comma 4 5 3 2 3 4 3" xfId="31677" xr:uid="{00000000-0005-0000-0000-0000300D0000}"/>
    <cellStyle name="Comma 4 5 3 2 3 5" xfId="2170" xr:uid="{00000000-0005-0000-0000-0000310D0000}"/>
    <cellStyle name="Comma 4 5 3 2 3 5 2" xfId="31679" xr:uid="{00000000-0005-0000-0000-0000320D0000}"/>
    <cellStyle name="Comma 4 5 3 2 3 6" xfId="2171" xr:uid="{00000000-0005-0000-0000-0000330D0000}"/>
    <cellStyle name="Comma 4 5 3 2 3 6 2" xfId="31680" xr:uid="{00000000-0005-0000-0000-0000340D0000}"/>
    <cellStyle name="Comma 4 5 3 2 3 7" xfId="2172" xr:uid="{00000000-0005-0000-0000-0000350D0000}"/>
    <cellStyle name="Comma 4 5 3 2 3 7 2" xfId="31681" xr:uid="{00000000-0005-0000-0000-0000360D0000}"/>
    <cellStyle name="Comma 4 5 3 2 3 8" xfId="31664" xr:uid="{00000000-0005-0000-0000-0000370D0000}"/>
    <cellStyle name="Comma 4 5 3 2 4" xfId="2173" xr:uid="{00000000-0005-0000-0000-0000380D0000}"/>
    <cellStyle name="Comma 4 5 3 2 4 2" xfId="2174" xr:uid="{00000000-0005-0000-0000-0000390D0000}"/>
    <cellStyle name="Comma 4 5 3 2 4 2 2" xfId="2175" xr:uid="{00000000-0005-0000-0000-00003A0D0000}"/>
    <cellStyle name="Comma 4 5 3 2 4 2 2 2" xfId="2176" xr:uid="{00000000-0005-0000-0000-00003B0D0000}"/>
    <cellStyle name="Comma 4 5 3 2 4 2 2 2 2" xfId="31685" xr:uid="{00000000-0005-0000-0000-00003C0D0000}"/>
    <cellStyle name="Comma 4 5 3 2 4 2 2 3" xfId="31684" xr:uid="{00000000-0005-0000-0000-00003D0D0000}"/>
    <cellStyle name="Comma 4 5 3 2 4 2 3" xfId="2177" xr:uid="{00000000-0005-0000-0000-00003E0D0000}"/>
    <cellStyle name="Comma 4 5 3 2 4 2 3 2" xfId="31686" xr:uid="{00000000-0005-0000-0000-00003F0D0000}"/>
    <cellStyle name="Comma 4 5 3 2 4 2 4" xfId="2178" xr:uid="{00000000-0005-0000-0000-0000400D0000}"/>
    <cellStyle name="Comma 4 5 3 2 4 2 4 2" xfId="31687" xr:uid="{00000000-0005-0000-0000-0000410D0000}"/>
    <cellStyle name="Comma 4 5 3 2 4 2 5" xfId="2179" xr:uid="{00000000-0005-0000-0000-0000420D0000}"/>
    <cellStyle name="Comma 4 5 3 2 4 2 5 2" xfId="31688" xr:uid="{00000000-0005-0000-0000-0000430D0000}"/>
    <cellStyle name="Comma 4 5 3 2 4 2 6" xfId="31683" xr:uid="{00000000-0005-0000-0000-0000440D0000}"/>
    <cellStyle name="Comma 4 5 3 2 4 3" xfId="2180" xr:uid="{00000000-0005-0000-0000-0000450D0000}"/>
    <cellStyle name="Comma 4 5 3 2 4 3 2" xfId="2181" xr:uid="{00000000-0005-0000-0000-0000460D0000}"/>
    <cellStyle name="Comma 4 5 3 2 4 3 2 2" xfId="31690" xr:uid="{00000000-0005-0000-0000-0000470D0000}"/>
    <cellStyle name="Comma 4 5 3 2 4 3 3" xfId="31689" xr:uid="{00000000-0005-0000-0000-0000480D0000}"/>
    <cellStyle name="Comma 4 5 3 2 4 4" xfId="2182" xr:uid="{00000000-0005-0000-0000-0000490D0000}"/>
    <cellStyle name="Comma 4 5 3 2 4 4 2" xfId="31691" xr:uid="{00000000-0005-0000-0000-00004A0D0000}"/>
    <cellStyle name="Comma 4 5 3 2 4 5" xfId="2183" xr:uid="{00000000-0005-0000-0000-00004B0D0000}"/>
    <cellStyle name="Comma 4 5 3 2 4 5 2" xfId="31692" xr:uid="{00000000-0005-0000-0000-00004C0D0000}"/>
    <cellStyle name="Comma 4 5 3 2 4 6" xfId="2184" xr:uid="{00000000-0005-0000-0000-00004D0D0000}"/>
    <cellStyle name="Comma 4 5 3 2 4 6 2" xfId="31693" xr:uid="{00000000-0005-0000-0000-00004E0D0000}"/>
    <cellStyle name="Comma 4 5 3 2 4 7" xfId="31682" xr:uid="{00000000-0005-0000-0000-00004F0D0000}"/>
    <cellStyle name="Comma 4 5 3 2 5" xfId="2185" xr:uid="{00000000-0005-0000-0000-0000500D0000}"/>
    <cellStyle name="Comma 4 5 3 2 5 2" xfId="2186" xr:uid="{00000000-0005-0000-0000-0000510D0000}"/>
    <cellStyle name="Comma 4 5 3 2 5 2 2" xfId="2187" xr:uid="{00000000-0005-0000-0000-0000520D0000}"/>
    <cellStyle name="Comma 4 5 3 2 5 2 2 2" xfId="31696" xr:uid="{00000000-0005-0000-0000-0000530D0000}"/>
    <cellStyle name="Comma 4 5 3 2 5 2 3" xfId="31695" xr:uid="{00000000-0005-0000-0000-0000540D0000}"/>
    <cellStyle name="Comma 4 5 3 2 5 3" xfId="2188" xr:uid="{00000000-0005-0000-0000-0000550D0000}"/>
    <cellStyle name="Comma 4 5 3 2 5 3 2" xfId="31697" xr:uid="{00000000-0005-0000-0000-0000560D0000}"/>
    <cellStyle name="Comma 4 5 3 2 5 4" xfId="2189" xr:uid="{00000000-0005-0000-0000-0000570D0000}"/>
    <cellStyle name="Comma 4 5 3 2 5 4 2" xfId="31698" xr:uid="{00000000-0005-0000-0000-0000580D0000}"/>
    <cellStyle name="Comma 4 5 3 2 5 5" xfId="2190" xr:uid="{00000000-0005-0000-0000-0000590D0000}"/>
    <cellStyle name="Comma 4 5 3 2 5 5 2" xfId="31699" xr:uid="{00000000-0005-0000-0000-00005A0D0000}"/>
    <cellStyle name="Comma 4 5 3 2 5 6" xfId="31694" xr:uid="{00000000-0005-0000-0000-00005B0D0000}"/>
    <cellStyle name="Comma 4 5 3 2 6" xfId="2191" xr:uid="{00000000-0005-0000-0000-00005C0D0000}"/>
    <cellStyle name="Comma 4 5 3 2 6 2" xfId="2192" xr:uid="{00000000-0005-0000-0000-00005D0D0000}"/>
    <cellStyle name="Comma 4 5 3 2 6 2 2" xfId="2193" xr:uid="{00000000-0005-0000-0000-00005E0D0000}"/>
    <cellStyle name="Comma 4 5 3 2 6 2 2 2" xfId="31702" xr:uid="{00000000-0005-0000-0000-00005F0D0000}"/>
    <cellStyle name="Comma 4 5 3 2 6 2 3" xfId="31701" xr:uid="{00000000-0005-0000-0000-0000600D0000}"/>
    <cellStyle name="Comma 4 5 3 2 6 3" xfId="2194" xr:uid="{00000000-0005-0000-0000-0000610D0000}"/>
    <cellStyle name="Comma 4 5 3 2 6 3 2" xfId="31703" xr:uid="{00000000-0005-0000-0000-0000620D0000}"/>
    <cellStyle name="Comma 4 5 3 2 6 4" xfId="2195" xr:uid="{00000000-0005-0000-0000-0000630D0000}"/>
    <cellStyle name="Comma 4 5 3 2 6 4 2" xfId="31704" xr:uid="{00000000-0005-0000-0000-0000640D0000}"/>
    <cellStyle name="Comma 4 5 3 2 6 5" xfId="2196" xr:uid="{00000000-0005-0000-0000-0000650D0000}"/>
    <cellStyle name="Comma 4 5 3 2 6 5 2" xfId="31705" xr:uid="{00000000-0005-0000-0000-0000660D0000}"/>
    <cellStyle name="Comma 4 5 3 2 6 6" xfId="31700" xr:uid="{00000000-0005-0000-0000-0000670D0000}"/>
    <cellStyle name="Comma 4 5 3 2 7" xfId="2197" xr:uid="{00000000-0005-0000-0000-0000680D0000}"/>
    <cellStyle name="Comma 4 5 3 2 7 2" xfId="2198" xr:uid="{00000000-0005-0000-0000-0000690D0000}"/>
    <cellStyle name="Comma 4 5 3 2 7 2 2" xfId="2199" xr:uid="{00000000-0005-0000-0000-00006A0D0000}"/>
    <cellStyle name="Comma 4 5 3 2 7 2 2 2" xfId="31708" xr:uid="{00000000-0005-0000-0000-00006B0D0000}"/>
    <cellStyle name="Comma 4 5 3 2 7 2 3" xfId="31707" xr:uid="{00000000-0005-0000-0000-00006C0D0000}"/>
    <cellStyle name="Comma 4 5 3 2 7 3" xfId="2200" xr:uid="{00000000-0005-0000-0000-00006D0D0000}"/>
    <cellStyle name="Comma 4 5 3 2 7 3 2" xfId="31709" xr:uid="{00000000-0005-0000-0000-00006E0D0000}"/>
    <cellStyle name="Comma 4 5 3 2 7 4" xfId="2201" xr:uid="{00000000-0005-0000-0000-00006F0D0000}"/>
    <cellStyle name="Comma 4 5 3 2 7 4 2" xfId="31710" xr:uid="{00000000-0005-0000-0000-0000700D0000}"/>
    <cellStyle name="Comma 4 5 3 2 7 5" xfId="31706" xr:uid="{00000000-0005-0000-0000-0000710D0000}"/>
    <cellStyle name="Comma 4 5 3 2 8" xfId="2202" xr:uid="{00000000-0005-0000-0000-0000720D0000}"/>
    <cellStyle name="Comma 4 5 3 2 8 2" xfId="2203" xr:uid="{00000000-0005-0000-0000-0000730D0000}"/>
    <cellStyle name="Comma 4 5 3 2 8 2 2" xfId="31712" xr:uid="{00000000-0005-0000-0000-0000740D0000}"/>
    <cellStyle name="Comma 4 5 3 2 8 3" xfId="2204" xr:uid="{00000000-0005-0000-0000-0000750D0000}"/>
    <cellStyle name="Comma 4 5 3 2 8 3 2" xfId="31713" xr:uid="{00000000-0005-0000-0000-0000760D0000}"/>
    <cellStyle name="Comma 4 5 3 2 8 4" xfId="31711" xr:uid="{00000000-0005-0000-0000-0000770D0000}"/>
    <cellStyle name="Comma 4 5 3 2 9" xfId="2205" xr:uid="{00000000-0005-0000-0000-0000780D0000}"/>
    <cellStyle name="Comma 4 5 3 2 9 2" xfId="31714" xr:uid="{00000000-0005-0000-0000-0000790D0000}"/>
    <cellStyle name="Comma 4 5 3 3" xfId="2206" xr:uid="{00000000-0005-0000-0000-00007A0D0000}"/>
    <cellStyle name="Comma 4 5 3 3 10" xfId="2207" xr:uid="{00000000-0005-0000-0000-00007B0D0000}"/>
    <cellStyle name="Comma 4 5 3 3 10 2" xfId="31716" xr:uid="{00000000-0005-0000-0000-00007C0D0000}"/>
    <cellStyle name="Comma 4 5 3 3 11" xfId="31715" xr:uid="{00000000-0005-0000-0000-00007D0D0000}"/>
    <cellStyle name="Comma 4 5 3 3 2" xfId="2208" xr:uid="{00000000-0005-0000-0000-00007E0D0000}"/>
    <cellStyle name="Comma 4 5 3 3 2 2" xfId="2209" xr:uid="{00000000-0005-0000-0000-00007F0D0000}"/>
    <cellStyle name="Comma 4 5 3 3 2 2 2" xfId="2210" xr:uid="{00000000-0005-0000-0000-0000800D0000}"/>
    <cellStyle name="Comma 4 5 3 3 2 2 2 2" xfId="2211" xr:uid="{00000000-0005-0000-0000-0000810D0000}"/>
    <cellStyle name="Comma 4 5 3 3 2 2 2 2 2" xfId="31720" xr:uid="{00000000-0005-0000-0000-0000820D0000}"/>
    <cellStyle name="Comma 4 5 3 3 2 2 2 3" xfId="31719" xr:uid="{00000000-0005-0000-0000-0000830D0000}"/>
    <cellStyle name="Comma 4 5 3 3 2 2 3" xfId="2212" xr:uid="{00000000-0005-0000-0000-0000840D0000}"/>
    <cellStyle name="Comma 4 5 3 3 2 2 3 2" xfId="31721" xr:uid="{00000000-0005-0000-0000-0000850D0000}"/>
    <cellStyle name="Comma 4 5 3 3 2 2 4" xfId="2213" xr:uid="{00000000-0005-0000-0000-0000860D0000}"/>
    <cellStyle name="Comma 4 5 3 3 2 2 4 2" xfId="31722" xr:uid="{00000000-0005-0000-0000-0000870D0000}"/>
    <cellStyle name="Comma 4 5 3 3 2 2 5" xfId="2214" xr:uid="{00000000-0005-0000-0000-0000880D0000}"/>
    <cellStyle name="Comma 4 5 3 3 2 2 5 2" xfId="31723" xr:uid="{00000000-0005-0000-0000-0000890D0000}"/>
    <cellStyle name="Comma 4 5 3 3 2 2 6" xfId="31718" xr:uid="{00000000-0005-0000-0000-00008A0D0000}"/>
    <cellStyle name="Comma 4 5 3 3 2 3" xfId="2215" xr:uid="{00000000-0005-0000-0000-00008B0D0000}"/>
    <cellStyle name="Comma 4 5 3 3 2 3 2" xfId="2216" xr:uid="{00000000-0005-0000-0000-00008C0D0000}"/>
    <cellStyle name="Comma 4 5 3 3 2 3 2 2" xfId="31725" xr:uid="{00000000-0005-0000-0000-00008D0D0000}"/>
    <cellStyle name="Comma 4 5 3 3 2 3 3" xfId="31724" xr:uid="{00000000-0005-0000-0000-00008E0D0000}"/>
    <cellStyle name="Comma 4 5 3 3 2 4" xfId="2217" xr:uid="{00000000-0005-0000-0000-00008F0D0000}"/>
    <cellStyle name="Comma 4 5 3 3 2 4 2" xfId="31726" xr:uid="{00000000-0005-0000-0000-0000900D0000}"/>
    <cellStyle name="Comma 4 5 3 3 2 5" xfId="2218" xr:uid="{00000000-0005-0000-0000-0000910D0000}"/>
    <cellStyle name="Comma 4 5 3 3 2 5 2" xfId="31727" xr:uid="{00000000-0005-0000-0000-0000920D0000}"/>
    <cellStyle name="Comma 4 5 3 3 2 6" xfId="2219" xr:uid="{00000000-0005-0000-0000-0000930D0000}"/>
    <cellStyle name="Comma 4 5 3 3 2 6 2" xfId="31728" xr:uid="{00000000-0005-0000-0000-0000940D0000}"/>
    <cellStyle name="Comma 4 5 3 3 2 7" xfId="31717" xr:uid="{00000000-0005-0000-0000-0000950D0000}"/>
    <cellStyle name="Comma 4 5 3 3 3" xfId="2220" xr:uid="{00000000-0005-0000-0000-0000960D0000}"/>
    <cellStyle name="Comma 4 5 3 3 3 2" xfId="2221" xr:uid="{00000000-0005-0000-0000-0000970D0000}"/>
    <cellStyle name="Comma 4 5 3 3 3 2 2" xfId="2222" xr:uid="{00000000-0005-0000-0000-0000980D0000}"/>
    <cellStyle name="Comma 4 5 3 3 3 2 2 2" xfId="2223" xr:uid="{00000000-0005-0000-0000-0000990D0000}"/>
    <cellStyle name="Comma 4 5 3 3 3 2 2 2 2" xfId="31732" xr:uid="{00000000-0005-0000-0000-00009A0D0000}"/>
    <cellStyle name="Comma 4 5 3 3 3 2 2 3" xfId="31731" xr:uid="{00000000-0005-0000-0000-00009B0D0000}"/>
    <cellStyle name="Comma 4 5 3 3 3 2 3" xfId="2224" xr:uid="{00000000-0005-0000-0000-00009C0D0000}"/>
    <cellStyle name="Comma 4 5 3 3 3 2 3 2" xfId="31733" xr:uid="{00000000-0005-0000-0000-00009D0D0000}"/>
    <cellStyle name="Comma 4 5 3 3 3 2 4" xfId="2225" xr:uid="{00000000-0005-0000-0000-00009E0D0000}"/>
    <cellStyle name="Comma 4 5 3 3 3 2 4 2" xfId="31734" xr:uid="{00000000-0005-0000-0000-00009F0D0000}"/>
    <cellStyle name="Comma 4 5 3 3 3 2 5" xfId="2226" xr:uid="{00000000-0005-0000-0000-0000A00D0000}"/>
    <cellStyle name="Comma 4 5 3 3 3 2 5 2" xfId="31735" xr:uid="{00000000-0005-0000-0000-0000A10D0000}"/>
    <cellStyle name="Comma 4 5 3 3 3 2 6" xfId="31730" xr:uid="{00000000-0005-0000-0000-0000A20D0000}"/>
    <cellStyle name="Comma 4 5 3 3 3 3" xfId="2227" xr:uid="{00000000-0005-0000-0000-0000A30D0000}"/>
    <cellStyle name="Comma 4 5 3 3 3 3 2" xfId="2228" xr:uid="{00000000-0005-0000-0000-0000A40D0000}"/>
    <cellStyle name="Comma 4 5 3 3 3 3 2 2" xfId="31737" xr:uid="{00000000-0005-0000-0000-0000A50D0000}"/>
    <cellStyle name="Comma 4 5 3 3 3 3 3" xfId="31736" xr:uid="{00000000-0005-0000-0000-0000A60D0000}"/>
    <cellStyle name="Comma 4 5 3 3 3 4" xfId="2229" xr:uid="{00000000-0005-0000-0000-0000A70D0000}"/>
    <cellStyle name="Comma 4 5 3 3 3 4 2" xfId="31738" xr:uid="{00000000-0005-0000-0000-0000A80D0000}"/>
    <cellStyle name="Comma 4 5 3 3 3 5" xfId="2230" xr:uid="{00000000-0005-0000-0000-0000A90D0000}"/>
    <cellStyle name="Comma 4 5 3 3 3 5 2" xfId="31739" xr:uid="{00000000-0005-0000-0000-0000AA0D0000}"/>
    <cellStyle name="Comma 4 5 3 3 3 6" xfId="2231" xr:uid="{00000000-0005-0000-0000-0000AB0D0000}"/>
    <cellStyle name="Comma 4 5 3 3 3 6 2" xfId="31740" xr:uid="{00000000-0005-0000-0000-0000AC0D0000}"/>
    <cellStyle name="Comma 4 5 3 3 3 7" xfId="31729" xr:uid="{00000000-0005-0000-0000-0000AD0D0000}"/>
    <cellStyle name="Comma 4 5 3 3 4" xfId="2232" xr:uid="{00000000-0005-0000-0000-0000AE0D0000}"/>
    <cellStyle name="Comma 4 5 3 3 4 2" xfId="2233" xr:uid="{00000000-0005-0000-0000-0000AF0D0000}"/>
    <cellStyle name="Comma 4 5 3 3 4 2 2" xfId="2234" xr:uid="{00000000-0005-0000-0000-0000B00D0000}"/>
    <cellStyle name="Comma 4 5 3 3 4 2 2 2" xfId="31743" xr:uid="{00000000-0005-0000-0000-0000B10D0000}"/>
    <cellStyle name="Comma 4 5 3 3 4 2 3" xfId="31742" xr:uid="{00000000-0005-0000-0000-0000B20D0000}"/>
    <cellStyle name="Comma 4 5 3 3 4 3" xfId="2235" xr:uid="{00000000-0005-0000-0000-0000B30D0000}"/>
    <cellStyle name="Comma 4 5 3 3 4 3 2" xfId="31744" xr:uid="{00000000-0005-0000-0000-0000B40D0000}"/>
    <cellStyle name="Comma 4 5 3 3 4 4" xfId="2236" xr:uid="{00000000-0005-0000-0000-0000B50D0000}"/>
    <cellStyle name="Comma 4 5 3 3 4 4 2" xfId="31745" xr:uid="{00000000-0005-0000-0000-0000B60D0000}"/>
    <cellStyle name="Comma 4 5 3 3 4 5" xfId="2237" xr:uid="{00000000-0005-0000-0000-0000B70D0000}"/>
    <cellStyle name="Comma 4 5 3 3 4 5 2" xfId="31746" xr:uid="{00000000-0005-0000-0000-0000B80D0000}"/>
    <cellStyle name="Comma 4 5 3 3 4 6" xfId="31741" xr:uid="{00000000-0005-0000-0000-0000B90D0000}"/>
    <cellStyle name="Comma 4 5 3 3 5" xfId="2238" xr:uid="{00000000-0005-0000-0000-0000BA0D0000}"/>
    <cellStyle name="Comma 4 5 3 3 5 2" xfId="2239" xr:uid="{00000000-0005-0000-0000-0000BB0D0000}"/>
    <cellStyle name="Comma 4 5 3 3 5 2 2" xfId="2240" xr:uid="{00000000-0005-0000-0000-0000BC0D0000}"/>
    <cellStyle name="Comma 4 5 3 3 5 2 2 2" xfId="31749" xr:uid="{00000000-0005-0000-0000-0000BD0D0000}"/>
    <cellStyle name="Comma 4 5 3 3 5 2 3" xfId="31748" xr:uid="{00000000-0005-0000-0000-0000BE0D0000}"/>
    <cellStyle name="Comma 4 5 3 3 5 3" xfId="2241" xr:uid="{00000000-0005-0000-0000-0000BF0D0000}"/>
    <cellStyle name="Comma 4 5 3 3 5 3 2" xfId="31750" xr:uid="{00000000-0005-0000-0000-0000C00D0000}"/>
    <cellStyle name="Comma 4 5 3 3 5 4" xfId="2242" xr:uid="{00000000-0005-0000-0000-0000C10D0000}"/>
    <cellStyle name="Comma 4 5 3 3 5 4 2" xfId="31751" xr:uid="{00000000-0005-0000-0000-0000C20D0000}"/>
    <cellStyle name="Comma 4 5 3 3 5 5" xfId="2243" xr:uid="{00000000-0005-0000-0000-0000C30D0000}"/>
    <cellStyle name="Comma 4 5 3 3 5 5 2" xfId="31752" xr:uid="{00000000-0005-0000-0000-0000C40D0000}"/>
    <cellStyle name="Comma 4 5 3 3 5 6" xfId="31747" xr:uid="{00000000-0005-0000-0000-0000C50D0000}"/>
    <cellStyle name="Comma 4 5 3 3 6" xfId="2244" xr:uid="{00000000-0005-0000-0000-0000C60D0000}"/>
    <cellStyle name="Comma 4 5 3 3 6 2" xfId="2245" xr:uid="{00000000-0005-0000-0000-0000C70D0000}"/>
    <cellStyle name="Comma 4 5 3 3 6 2 2" xfId="2246" xr:uid="{00000000-0005-0000-0000-0000C80D0000}"/>
    <cellStyle name="Comma 4 5 3 3 6 2 2 2" xfId="31755" xr:uid="{00000000-0005-0000-0000-0000C90D0000}"/>
    <cellStyle name="Comma 4 5 3 3 6 2 3" xfId="31754" xr:uid="{00000000-0005-0000-0000-0000CA0D0000}"/>
    <cellStyle name="Comma 4 5 3 3 6 3" xfId="2247" xr:uid="{00000000-0005-0000-0000-0000CB0D0000}"/>
    <cellStyle name="Comma 4 5 3 3 6 3 2" xfId="31756" xr:uid="{00000000-0005-0000-0000-0000CC0D0000}"/>
    <cellStyle name="Comma 4 5 3 3 6 4" xfId="2248" xr:uid="{00000000-0005-0000-0000-0000CD0D0000}"/>
    <cellStyle name="Comma 4 5 3 3 6 4 2" xfId="31757" xr:uid="{00000000-0005-0000-0000-0000CE0D0000}"/>
    <cellStyle name="Comma 4 5 3 3 6 5" xfId="31753" xr:uid="{00000000-0005-0000-0000-0000CF0D0000}"/>
    <cellStyle name="Comma 4 5 3 3 7" xfId="2249" xr:uid="{00000000-0005-0000-0000-0000D00D0000}"/>
    <cellStyle name="Comma 4 5 3 3 7 2" xfId="2250" xr:uid="{00000000-0005-0000-0000-0000D10D0000}"/>
    <cellStyle name="Comma 4 5 3 3 7 2 2" xfId="31759" xr:uid="{00000000-0005-0000-0000-0000D20D0000}"/>
    <cellStyle name="Comma 4 5 3 3 7 3" xfId="2251" xr:uid="{00000000-0005-0000-0000-0000D30D0000}"/>
    <cellStyle name="Comma 4 5 3 3 7 3 2" xfId="31760" xr:uid="{00000000-0005-0000-0000-0000D40D0000}"/>
    <cellStyle name="Comma 4 5 3 3 7 4" xfId="31758" xr:uid="{00000000-0005-0000-0000-0000D50D0000}"/>
    <cellStyle name="Comma 4 5 3 3 8" xfId="2252" xr:uid="{00000000-0005-0000-0000-0000D60D0000}"/>
    <cellStyle name="Comma 4 5 3 3 8 2" xfId="31761" xr:uid="{00000000-0005-0000-0000-0000D70D0000}"/>
    <cellStyle name="Comma 4 5 3 3 9" xfId="2253" xr:uid="{00000000-0005-0000-0000-0000D80D0000}"/>
    <cellStyle name="Comma 4 5 3 3 9 2" xfId="31762" xr:uid="{00000000-0005-0000-0000-0000D90D0000}"/>
    <cellStyle name="Comma 4 5 3 4" xfId="2254" xr:uid="{00000000-0005-0000-0000-0000DA0D0000}"/>
    <cellStyle name="Comma 4 5 3 4 2" xfId="2255" xr:uid="{00000000-0005-0000-0000-0000DB0D0000}"/>
    <cellStyle name="Comma 4 5 3 4 2 2" xfId="2256" xr:uid="{00000000-0005-0000-0000-0000DC0D0000}"/>
    <cellStyle name="Comma 4 5 3 4 2 2 2" xfId="2257" xr:uid="{00000000-0005-0000-0000-0000DD0D0000}"/>
    <cellStyle name="Comma 4 5 3 4 2 2 2 2" xfId="31766" xr:uid="{00000000-0005-0000-0000-0000DE0D0000}"/>
    <cellStyle name="Comma 4 5 3 4 2 2 3" xfId="31765" xr:uid="{00000000-0005-0000-0000-0000DF0D0000}"/>
    <cellStyle name="Comma 4 5 3 4 2 3" xfId="2258" xr:uid="{00000000-0005-0000-0000-0000E00D0000}"/>
    <cellStyle name="Comma 4 5 3 4 2 3 2" xfId="31767" xr:uid="{00000000-0005-0000-0000-0000E10D0000}"/>
    <cellStyle name="Comma 4 5 3 4 2 4" xfId="2259" xr:uid="{00000000-0005-0000-0000-0000E20D0000}"/>
    <cellStyle name="Comma 4 5 3 4 2 4 2" xfId="31768" xr:uid="{00000000-0005-0000-0000-0000E30D0000}"/>
    <cellStyle name="Comma 4 5 3 4 2 5" xfId="2260" xr:uid="{00000000-0005-0000-0000-0000E40D0000}"/>
    <cellStyle name="Comma 4 5 3 4 2 5 2" xfId="31769" xr:uid="{00000000-0005-0000-0000-0000E50D0000}"/>
    <cellStyle name="Comma 4 5 3 4 2 6" xfId="31764" xr:uid="{00000000-0005-0000-0000-0000E60D0000}"/>
    <cellStyle name="Comma 4 5 3 4 3" xfId="2261" xr:uid="{00000000-0005-0000-0000-0000E70D0000}"/>
    <cellStyle name="Comma 4 5 3 4 3 2" xfId="2262" xr:uid="{00000000-0005-0000-0000-0000E80D0000}"/>
    <cellStyle name="Comma 4 5 3 4 3 2 2" xfId="2263" xr:uid="{00000000-0005-0000-0000-0000E90D0000}"/>
    <cellStyle name="Comma 4 5 3 4 3 2 2 2" xfId="31772" xr:uid="{00000000-0005-0000-0000-0000EA0D0000}"/>
    <cellStyle name="Comma 4 5 3 4 3 2 3" xfId="31771" xr:uid="{00000000-0005-0000-0000-0000EB0D0000}"/>
    <cellStyle name="Comma 4 5 3 4 3 3" xfId="2264" xr:uid="{00000000-0005-0000-0000-0000EC0D0000}"/>
    <cellStyle name="Comma 4 5 3 4 3 3 2" xfId="31773" xr:uid="{00000000-0005-0000-0000-0000ED0D0000}"/>
    <cellStyle name="Comma 4 5 3 4 3 4" xfId="2265" xr:uid="{00000000-0005-0000-0000-0000EE0D0000}"/>
    <cellStyle name="Comma 4 5 3 4 3 4 2" xfId="31774" xr:uid="{00000000-0005-0000-0000-0000EF0D0000}"/>
    <cellStyle name="Comma 4 5 3 4 3 5" xfId="2266" xr:uid="{00000000-0005-0000-0000-0000F00D0000}"/>
    <cellStyle name="Comma 4 5 3 4 3 5 2" xfId="31775" xr:uid="{00000000-0005-0000-0000-0000F10D0000}"/>
    <cellStyle name="Comma 4 5 3 4 3 6" xfId="31770" xr:uid="{00000000-0005-0000-0000-0000F20D0000}"/>
    <cellStyle name="Comma 4 5 3 4 4" xfId="2267" xr:uid="{00000000-0005-0000-0000-0000F30D0000}"/>
    <cellStyle name="Comma 4 5 3 4 4 2" xfId="2268" xr:uid="{00000000-0005-0000-0000-0000F40D0000}"/>
    <cellStyle name="Comma 4 5 3 4 4 2 2" xfId="31777" xr:uid="{00000000-0005-0000-0000-0000F50D0000}"/>
    <cellStyle name="Comma 4 5 3 4 4 3" xfId="31776" xr:uid="{00000000-0005-0000-0000-0000F60D0000}"/>
    <cellStyle name="Comma 4 5 3 4 5" xfId="2269" xr:uid="{00000000-0005-0000-0000-0000F70D0000}"/>
    <cellStyle name="Comma 4 5 3 4 5 2" xfId="31778" xr:uid="{00000000-0005-0000-0000-0000F80D0000}"/>
    <cellStyle name="Comma 4 5 3 4 6" xfId="2270" xr:uid="{00000000-0005-0000-0000-0000F90D0000}"/>
    <cellStyle name="Comma 4 5 3 4 6 2" xfId="31779" xr:uid="{00000000-0005-0000-0000-0000FA0D0000}"/>
    <cellStyle name="Comma 4 5 3 4 7" xfId="2271" xr:uid="{00000000-0005-0000-0000-0000FB0D0000}"/>
    <cellStyle name="Comma 4 5 3 4 7 2" xfId="31780" xr:uid="{00000000-0005-0000-0000-0000FC0D0000}"/>
    <cellStyle name="Comma 4 5 3 4 8" xfId="31763" xr:uid="{00000000-0005-0000-0000-0000FD0D0000}"/>
    <cellStyle name="Comma 4 5 3 5" xfId="2272" xr:uid="{00000000-0005-0000-0000-0000FE0D0000}"/>
    <cellStyle name="Comma 4 5 3 5 2" xfId="2273" xr:uid="{00000000-0005-0000-0000-0000FF0D0000}"/>
    <cellStyle name="Comma 4 5 3 5 2 2" xfId="2274" xr:uid="{00000000-0005-0000-0000-0000000E0000}"/>
    <cellStyle name="Comma 4 5 3 5 2 2 2" xfId="2275" xr:uid="{00000000-0005-0000-0000-0000010E0000}"/>
    <cellStyle name="Comma 4 5 3 5 2 2 2 2" xfId="31784" xr:uid="{00000000-0005-0000-0000-0000020E0000}"/>
    <cellStyle name="Comma 4 5 3 5 2 2 3" xfId="31783" xr:uid="{00000000-0005-0000-0000-0000030E0000}"/>
    <cellStyle name="Comma 4 5 3 5 2 3" xfId="2276" xr:uid="{00000000-0005-0000-0000-0000040E0000}"/>
    <cellStyle name="Comma 4 5 3 5 2 3 2" xfId="31785" xr:uid="{00000000-0005-0000-0000-0000050E0000}"/>
    <cellStyle name="Comma 4 5 3 5 2 4" xfId="2277" xr:uid="{00000000-0005-0000-0000-0000060E0000}"/>
    <cellStyle name="Comma 4 5 3 5 2 4 2" xfId="31786" xr:uid="{00000000-0005-0000-0000-0000070E0000}"/>
    <cellStyle name="Comma 4 5 3 5 2 5" xfId="2278" xr:uid="{00000000-0005-0000-0000-0000080E0000}"/>
    <cellStyle name="Comma 4 5 3 5 2 5 2" xfId="31787" xr:uid="{00000000-0005-0000-0000-0000090E0000}"/>
    <cellStyle name="Comma 4 5 3 5 2 6" xfId="31782" xr:uid="{00000000-0005-0000-0000-00000A0E0000}"/>
    <cellStyle name="Comma 4 5 3 5 3" xfId="2279" xr:uid="{00000000-0005-0000-0000-00000B0E0000}"/>
    <cellStyle name="Comma 4 5 3 5 3 2" xfId="2280" xr:uid="{00000000-0005-0000-0000-00000C0E0000}"/>
    <cellStyle name="Comma 4 5 3 5 3 2 2" xfId="31789" xr:uid="{00000000-0005-0000-0000-00000D0E0000}"/>
    <cellStyle name="Comma 4 5 3 5 3 3" xfId="31788" xr:uid="{00000000-0005-0000-0000-00000E0E0000}"/>
    <cellStyle name="Comma 4 5 3 5 4" xfId="2281" xr:uid="{00000000-0005-0000-0000-00000F0E0000}"/>
    <cellStyle name="Comma 4 5 3 5 4 2" xfId="31790" xr:uid="{00000000-0005-0000-0000-0000100E0000}"/>
    <cellStyle name="Comma 4 5 3 5 5" xfId="2282" xr:uid="{00000000-0005-0000-0000-0000110E0000}"/>
    <cellStyle name="Comma 4 5 3 5 5 2" xfId="31791" xr:uid="{00000000-0005-0000-0000-0000120E0000}"/>
    <cellStyle name="Comma 4 5 3 5 6" xfId="2283" xr:uid="{00000000-0005-0000-0000-0000130E0000}"/>
    <cellStyle name="Comma 4 5 3 5 6 2" xfId="31792" xr:uid="{00000000-0005-0000-0000-0000140E0000}"/>
    <cellStyle name="Comma 4 5 3 5 7" xfId="31781" xr:uid="{00000000-0005-0000-0000-0000150E0000}"/>
    <cellStyle name="Comma 4 5 3 6" xfId="2284" xr:uid="{00000000-0005-0000-0000-0000160E0000}"/>
    <cellStyle name="Comma 4 5 3 6 2" xfId="2285" xr:uid="{00000000-0005-0000-0000-0000170E0000}"/>
    <cellStyle name="Comma 4 5 3 6 2 2" xfId="2286" xr:uid="{00000000-0005-0000-0000-0000180E0000}"/>
    <cellStyle name="Comma 4 5 3 6 2 2 2" xfId="31795" xr:uid="{00000000-0005-0000-0000-0000190E0000}"/>
    <cellStyle name="Comma 4 5 3 6 2 3" xfId="31794" xr:uid="{00000000-0005-0000-0000-00001A0E0000}"/>
    <cellStyle name="Comma 4 5 3 6 3" xfId="2287" xr:uid="{00000000-0005-0000-0000-00001B0E0000}"/>
    <cellStyle name="Comma 4 5 3 6 3 2" xfId="31796" xr:uid="{00000000-0005-0000-0000-00001C0E0000}"/>
    <cellStyle name="Comma 4 5 3 6 4" xfId="2288" xr:uid="{00000000-0005-0000-0000-00001D0E0000}"/>
    <cellStyle name="Comma 4 5 3 6 4 2" xfId="31797" xr:uid="{00000000-0005-0000-0000-00001E0E0000}"/>
    <cellStyle name="Comma 4 5 3 6 5" xfId="2289" xr:uid="{00000000-0005-0000-0000-00001F0E0000}"/>
    <cellStyle name="Comma 4 5 3 6 5 2" xfId="31798" xr:uid="{00000000-0005-0000-0000-0000200E0000}"/>
    <cellStyle name="Comma 4 5 3 6 6" xfId="31793" xr:uid="{00000000-0005-0000-0000-0000210E0000}"/>
    <cellStyle name="Comma 4 5 3 7" xfId="2290" xr:uid="{00000000-0005-0000-0000-0000220E0000}"/>
    <cellStyle name="Comma 4 5 3 7 2" xfId="2291" xr:uid="{00000000-0005-0000-0000-0000230E0000}"/>
    <cellStyle name="Comma 4 5 3 7 2 2" xfId="2292" xr:uid="{00000000-0005-0000-0000-0000240E0000}"/>
    <cellStyle name="Comma 4 5 3 7 2 2 2" xfId="31801" xr:uid="{00000000-0005-0000-0000-0000250E0000}"/>
    <cellStyle name="Comma 4 5 3 7 2 3" xfId="31800" xr:uid="{00000000-0005-0000-0000-0000260E0000}"/>
    <cellStyle name="Comma 4 5 3 7 3" xfId="2293" xr:uid="{00000000-0005-0000-0000-0000270E0000}"/>
    <cellStyle name="Comma 4 5 3 7 3 2" xfId="31802" xr:uid="{00000000-0005-0000-0000-0000280E0000}"/>
    <cellStyle name="Comma 4 5 3 7 4" xfId="2294" xr:uid="{00000000-0005-0000-0000-0000290E0000}"/>
    <cellStyle name="Comma 4 5 3 7 4 2" xfId="31803" xr:uid="{00000000-0005-0000-0000-00002A0E0000}"/>
    <cellStyle name="Comma 4 5 3 7 5" xfId="2295" xr:uid="{00000000-0005-0000-0000-00002B0E0000}"/>
    <cellStyle name="Comma 4 5 3 7 5 2" xfId="31804" xr:uid="{00000000-0005-0000-0000-00002C0E0000}"/>
    <cellStyle name="Comma 4 5 3 7 6" xfId="31799" xr:uid="{00000000-0005-0000-0000-00002D0E0000}"/>
    <cellStyle name="Comma 4 5 3 8" xfId="2296" xr:uid="{00000000-0005-0000-0000-00002E0E0000}"/>
    <cellStyle name="Comma 4 5 3 8 2" xfId="2297" xr:uid="{00000000-0005-0000-0000-00002F0E0000}"/>
    <cellStyle name="Comma 4 5 3 8 2 2" xfId="2298" xr:uid="{00000000-0005-0000-0000-0000300E0000}"/>
    <cellStyle name="Comma 4 5 3 8 2 2 2" xfId="31807" xr:uid="{00000000-0005-0000-0000-0000310E0000}"/>
    <cellStyle name="Comma 4 5 3 8 2 3" xfId="31806" xr:uid="{00000000-0005-0000-0000-0000320E0000}"/>
    <cellStyle name="Comma 4 5 3 8 3" xfId="2299" xr:uid="{00000000-0005-0000-0000-0000330E0000}"/>
    <cellStyle name="Comma 4 5 3 8 3 2" xfId="31808" xr:uid="{00000000-0005-0000-0000-0000340E0000}"/>
    <cellStyle name="Comma 4 5 3 8 4" xfId="2300" xr:uid="{00000000-0005-0000-0000-0000350E0000}"/>
    <cellStyle name="Comma 4 5 3 8 4 2" xfId="31809" xr:uid="{00000000-0005-0000-0000-0000360E0000}"/>
    <cellStyle name="Comma 4 5 3 8 5" xfId="31805" xr:uid="{00000000-0005-0000-0000-0000370E0000}"/>
    <cellStyle name="Comma 4 5 3 9" xfId="2301" xr:uid="{00000000-0005-0000-0000-0000380E0000}"/>
    <cellStyle name="Comma 4 5 3 9 2" xfId="2302" xr:uid="{00000000-0005-0000-0000-0000390E0000}"/>
    <cellStyle name="Comma 4 5 3 9 2 2" xfId="31811" xr:uid="{00000000-0005-0000-0000-00003A0E0000}"/>
    <cellStyle name="Comma 4 5 3 9 3" xfId="2303" xr:uid="{00000000-0005-0000-0000-00003B0E0000}"/>
    <cellStyle name="Comma 4 5 3 9 3 2" xfId="31812" xr:uid="{00000000-0005-0000-0000-00003C0E0000}"/>
    <cellStyle name="Comma 4 5 3 9 4" xfId="31810" xr:uid="{00000000-0005-0000-0000-00003D0E0000}"/>
    <cellStyle name="Comma 4 5 4" xfId="2304" xr:uid="{00000000-0005-0000-0000-00003E0E0000}"/>
    <cellStyle name="Comma 4 5 4 10" xfId="2305" xr:uid="{00000000-0005-0000-0000-00003F0E0000}"/>
    <cellStyle name="Comma 4 5 4 10 2" xfId="31814" xr:uid="{00000000-0005-0000-0000-0000400E0000}"/>
    <cellStyle name="Comma 4 5 4 11" xfId="2306" xr:uid="{00000000-0005-0000-0000-0000410E0000}"/>
    <cellStyle name="Comma 4 5 4 11 2" xfId="31815" xr:uid="{00000000-0005-0000-0000-0000420E0000}"/>
    <cellStyle name="Comma 4 5 4 12" xfId="31813" xr:uid="{00000000-0005-0000-0000-0000430E0000}"/>
    <cellStyle name="Comma 4 5 4 2" xfId="2307" xr:uid="{00000000-0005-0000-0000-0000440E0000}"/>
    <cellStyle name="Comma 4 5 4 2 10" xfId="2308" xr:uid="{00000000-0005-0000-0000-0000450E0000}"/>
    <cellStyle name="Comma 4 5 4 2 10 2" xfId="31817" xr:uid="{00000000-0005-0000-0000-0000460E0000}"/>
    <cellStyle name="Comma 4 5 4 2 11" xfId="31816" xr:uid="{00000000-0005-0000-0000-0000470E0000}"/>
    <cellStyle name="Comma 4 5 4 2 2" xfId="2309" xr:uid="{00000000-0005-0000-0000-0000480E0000}"/>
    <cellStyle name="Comma 4 5 4 2 2 2" xfId="2310" xr:uid="{00000000-0005-0000-0000-0000490E0000}"/>
    <cellStyle name="Comma 4 5 4 2 2 2 2" xfId="2311" xr:uid="{00000000-0005-0000-0000-00004A0E0000}"/>
    <cellStyle name="Comma 4 5 4 2 2 2 2 2" xfId="2312" xr:uid="{00000000-0005-0000-0000-00004B0E0000}"/>
    <cellStyle name="Comma 4 5 4 2 2 2 2 2 2" xfId="31821" xr:uid="{00000000-0005-0000-0000-00004C0E0000}"/>
    <cellStyle name="Comma 4 5 4 2 2 2 2 3" xfId="31820" xr:uid="{00000000-0005-0000-0000-00004D0E0000}"/>
    <cellStyle name="Comma 4 5 4 2 2 2 3" xfId="2313" xr:uid="{00000000-0005-0000-0000-00004E0E0000}"/>
    <cellStyle name="Comma 4 5 4 2 2 2 3 2" xfId="31822" xr:uid="{00000000-0005-0000-0000-00004F0E0000}"/>
    <cellStyle name="Comma 4 5 4 2 2 2 4" xfId="2314" xr:uid="{00000000-0005-0000-0000-0000500E0000}"/>
    <cellStyle name="Comma 4 5 4 2 2 2 4 2" xfId="31823" xr:uid="{00000000-0005-0000-0000-0000510E0000}"/>
    <cellStyle name="Comma 4 5 4 2 2 2 5" xfId="2315" xr:uid="{00000000-0005-0000-0000-0000520E0000}"/>
    <cellStyle name="Comma 4 5 4 2 2 2 5 2" xfId="31824" xr:uid="{00000000-0005-0000-0000-0000530E0000}"/>
    <cellStyle name="Comma 4 5 4 2 2 2 6" xfId="31819" xr:uid="{00000000-0005-0000-0000-0000540E0000}"/>
    <cellStyle name="Comma 4 5 4 2 2 3" xfId="2316" xr:uid="{00000000-0005-0000-0000-0000550E0000}"/>
    <cellStyle name="Comma 4 5 4 2 2 3 2" xfId="2317" xr:uid="{00000000-0005-0000-0000-0000560E0000}"/>
    <cellStyle name="Comma 4 5 4 2 2 3 2 2" xfId="31826" xr:uid="{00000000-0005-0000-0000-0000570E0000}"/>
    <cellStyle name="Comma 4 5 4 2 2 3 3" xfId="31825" xr:uid="{00000000-0005-0000-0000-0000580E0000}"/>
    <cellStyle name="Comma 4 5 4 2 2 4" xfId="2318" xr:uid="{00000000-0005-0000-0000-0000590E0000}"/>
    <cellStyle name="Comma 4 5 4 2 2 4 2" xfId="31827" xr:uid="{00000000-0005-0000-0000-00005A0E0000}"/>
    <cellStyle name="Comma 4 5 4 2 2 5" xfId="2319" xr:uid="{00000000-0005-0000-0000-00005B0E0000}"/>
    <cellStyle name="Comma 4 5 4 2 2 5 2" xfId="31828" xr:uid="{00000000-0005-0000-0000-00005C0E0000}"/>
    <cellStyle name="Comma 4 5 4 2 2 6" xfId="2320" xr:uid="{00000000-0005-0000-0000-00005D0E0000}"/>
    <cellStyle name="Comma 4 5 4 2 2 6 2" xfId="31829" xr:uid="{00000000-0005-0000-0000-00005E0E0000}"/>
    <cellStyle name="Comma 4 5 4 2 2 7" xfId="31818" xr:uid="{00000000-0005-0000-0000-00005F0E0000}"/>
    <cellStyle name="Comma 4 5 4 2 3" xfId="2321" xr:uid="{00000000-0005-0000-0000-0000600E0000}"/>
    <cellStyle name="Comma 4 5 4 2 3 2" xfId="2322" xr:uid="{00000000-0005-0000-0000-0000610E0000}"/>
    <cellStyle name="Comma 4 5 4 2 3 2 2" xfId="2323" xr:uid="{00000000-0005-0000-0000-0000620E0000}"/>
    <cellStyle name="Comma 4 5 4 2 3 2 2 2" xfId="2324" xr:uid="{00000000-0005-0000-0000-0000630E0000}"/>
    <cellStyle name="Comma 4 5 4 2 3 2 2 2 2" xfId="31833" xr:uid="{00000000-0005-0000-0000-0000640E0000}"/>
    <cellStyle name="Comma 4 5 4 2 3 2 2 3" xfId="31832" xr:uid="{00000000-0005-0000-0000-0000650E0000}"/>
    <cellStyle name="Comma 4 5 4 2 3 2 3" xfId="2325" xr:uid="{00000000-0005-0000-0000-0000660E0000}"/>
    <cellStyle name="Comma 4 5 4 2 3 2 3 2" xfId="31834" xr:uid="{00000000-0005-0000-0000-0000670E0000}"/>
    <cellStyle name="Comma 4 5 4 2 3 2 4" xfId="2326" xr:uid="{00000000-0005-0000-0000-0000680E0000}"/>
    <cellStyle name="Comma 4 5 4 2 3 2 4 2" xfId="31835" xr:uid="{00000000-0005-0000-0000-0000690E0000}"/>
    <cellStyle name="Comma 4 5 4 2 3 2 5" xfId="2327" xr:uid="{00000000-0005-0000-0000-00006A0E0000}"/>
    <cellStyle name="Comma 4 5 4 2 3 2 5 2" xfId="31836" xr:uid="{00000000-0005-0000-0000-00006B0E0000}"/>
    <cellStyle name="Comma 4 5 4 2 3 2 6" xfId="31831" xr:uid="{00000000-0005-0000-0000-00006C0E0000}"/>
    <cellStyle name="Comma 4 5 4 2 3 3" xfId="2328" xr:uid="{00000000-0005-0000-0000-00006D0E0000}"/>
    <cellStyle name="Comma 4 5 4 2 3 3 2" xfId="2329" xr:uid="{00000000-0005-0000-0000-00006E0E0000}"/>
    <cellStyle name="Comma 4 5 4 2 3 3 2 2" xfId="31838" xr:uid="{00000000-0005-0000-0000-00006F0E0000}"/>
    <cellStyle name="Comma 4 5 4 2 3 3 3" xfId="31837" xr:uid="{00000000-0005-0000-0000-0000700E0000}"/>
    <cellStyle name="Comma 4 5 4 2 3 4" xfId="2330" xr:uid="{00000000-0005-0000-0000-0000710E0000}"/>
    <cellStyle name="Comma 4 5 4 2 3 4 2" xfId="31839" xr:uid="{00000000-0005-0000-0000-0000720E0000}"/>
    <cellStyle name="Comma 4 5 4 2 3 5" xfId="2331" xr:uid="{00000000-0005-0000-0000-0000730E0000}"/>
    <cellStyle name="Comma 4 5 4 2 3 5 2" xfId="31840" xr:uid="{00000000-0005-0000-0000-0000740E0000}"/>
    <cellStyle name="Comma 4 5 4 2 3 6" xfId="2332" xr:uid="{00000000-0005-0000-0000-0000750E0000}"/>
    <cellStyle name="Comma 4 5 4 2 3 6 2" xfId="31841" xr:uid="{00000000-0005-0000-0000-0000760E0000}"/>
    <cellStyle name="Comma 4 5 4 2 3 7" xfId="31830" xr:uid="{00000000-0005-0000-0000-0000770E0000}"/>
    <cellStyle name="Comma 4 5 4 2 4" xfId="2333" xr:uid="{00000000-0005-0000-0000-0000780E0000}"/>
    <cellStyle name="Comma 4 5 4 2 4 2" xfId="2334" xr:uid="{00000000-0005-0000-0000-0000790E0000}"/>
    <cellStyle name="Comma 4 5 4 2 4 2 2" xfId="2335" xr:uid="{00000000-0005-0000-0000-00007A0E0000}"/>
    <cellStyle name="Comma 4 5 4 2 4 2 2 2" xfId="31844" xr:uid="{00000000-0005-0000-0000-00007B0E0000}"/>
    <cellStyle name="Comma 4 5 4 2 4 2 3" xfId="31843" xr:uid="{00000000-0005-0000-0000-00007C0E0000}"/>
    <cellStyle name="Comma 4 5 4 2 4 3" xfId="2336" xr:uid="{00000000-0005-0000-0000-00007D0E0000}"/>
    <cellStyle name="Comma 4 5 4 2 4 3 2" xfId="31845" xr:uid="{00000000-0005-0000-0000-00007E0E0000}"/>
    <cellStyle name="Comma 4 5 4 2 4 4" xfId="2337" xr:uid="{00000000-0005-0000-0000-00007F0E0000}"/>
    <cellStyle name="Comma 4 5 4 2 4 4 2" xfId="31846" xr:uid="{00000000-0005-0000-0000-0000800E0000}"/>
    <cellStyle name="Comma 4 5 4 2 4 5" xfId="2338" xr:uid="{00000000-0005-0000-0000-0000810E0000}"/>
    <cellStyle name="Comma 4 5 4 2 4 5 2" xfId="31847" xr:uid="{00000000-0005-0000-0000-0000820E0000}"/>
    <cellStyle name="Comma 4 5 4 2 4 6" xfId="31842" xr:uid="{00000000-0005-0000-0000-0000830E0000}"/>
    <cellStyle name="Comma 4 5 4 2 5" xfId="2339" xr:uid="{00000000-0005-0000-0000-0000840E0000}"/>
    <cellStyle name="Comma 4 5 4 2 5 2" xfId="2340" xr:uid="{00000000-0005-0000-0000-0000850E0000}"/>
    <cellStyle name="Comma 4 5 4 2 5 2 2" xfId="2341" xr:uid="{00000000-0005-0000-0000-0000860E0000}"/>
    <cellStyle name="Comma 4 5 4 2 5 2 2 2" xfId="31850" xr:uid="{00000000-0005-0000-0000-0000870E0000}"/>
    <cellStyle name="Comma 4 5 4 2 5 2 3" xfId="31849" xr:uid="{00000000-0005-0000-0000-0000880E0000}"/>
    <cellStyle name="Comma 4 5 4 2 5 3" xfId="2342" xr:uid="{00000000-0005-0000-0000-0000890E0000}"/>
    <cellStyle name="Comma 4 5 4 2 5 3 2" xfId="31851" xr:uid="{00000000-0005-0000-0000-00008A0E0000}"/>
    <cellStyle name="Comma 4 5 4 2 5 4" xfId="2343" xr:uid="{00000000-0005-0000-0000-00008B0E0000}"/>
    <cellStyle name="Comma 4 5 4 2 5 4 2" xfId="31852" xr:uid="{00000000-0005-0000-0000-00008C0E0000}"/>
    <cellStyle name="Comma 4 5 4 2 5 5" xfId="2344" xr:uid="{00000000-0005-0000-0000-00008D0E0000}"/>
    <cellStyle name="Comma 4 5 4 2 5 5 2" xfId="31853" xr:uid="{00000000-0005-0000-0000-00008E0E0000}"/>
    <cellStyle name="Comma 4 5 4 2 5 6" xfId="31848" xr:uid="{00000000-0005-0000-0000-00008F0E0000}"/>
    <cellStyle name="Comma 4 5 4 2 6" xfId="2345" xr:uid="{00000000-0005-0000-0000-0000900E0000}"/>
    <cellStyle name="Comma 4 5 4 2 6 2" xfId="2346" xr:uid="{00000000-0005-0000-0000-0000910E0000}"/>
    <cellStyle name="Comma 4 5 4 2 6 2 2" xfId="2347" xr:uid="{00000000-0005-0000-0000-0000920E0000}"/>
    <cellStyle name="Comma 4 5 4 2 6 2 2 2" xfId="31856" xr:uid="{00000000-0005-0000-0000-0000930E0000}"/>
    <cellStyle name="Comma 4 5 4 2 6 2 3" xfId="31855" xr:uid="{00000000-0005-0000-0000-0000940E0000}"/>
    <cellStyle name="Comma 4 5 4 2 6 3" xfId="2348" xr:uid="{00000000-0005-0000-0000-0000950E0000}"/>
    <cellStyle name="Comma 4 5 4 2 6 3 2" xfId="31857" xr:uid="{00000000-0005-0000-0000-0000960E0000}"/>
    <cellStyle name="Comma 4 5 4 2 6 4" xfId="2349" xr:uid="{00000000-0005-0000-0000-0000970E0000}"/>
    <cellStyle name="Comma 4 5 4 2 6 4 2" xfId="31858" xr:uid="{00000000-0005-0000-0000-0000980E0000}"/>
    <cellStyle name="Comma 4 5 4 2 6 5" xfId="31854" xr:uid="{00000000-0005-0000-0000-0000990E0000}"/>
    <cellStyle name="Comma 4 5 4 2 7" xfId="2350" xr:uid="{00000000-0005-0000-0000-00009A0E0000}"/>
    <cellStyle name="Comma 4 5 4 2 7 2" xfId="2351" xr:uid="{00000000-0005-0000-0000-00009B0E0000}"/>
    <cellStyle name="Comma 4 5 4 2 7 2 2" xfId="31860" xr:uid="{00000000-0005-0000-0000-00009C0E0000}"/>
    <cellStyle name="Comma 4 5 4 2 7 3" xfId="2352" xr:uid="{00000000-0005-0000-0000-00009D0E0000}"/>
    <cellStyle name="Comma 4 5 4 2 7 3 2" xfId="31861" xr:uid="{00000000-0005-0000-0000-00009E0E0000}"/>
    <cellStyle name="Comma 4 5 4 2 7 4" xfId="31859" xr:uid="{00000000-0005-0000-0000-00009F0E0000}"/>
    <cellStyle name="Comma 4 5 4 2 8" xfId="2353" xr:uid="{00000000-0005-0000-0000-0000A00E0000}"/>
    <cellStyle name="Comma 4 5 4 2 8 2" xfId="31862" xr:uid="{00000000-0005-0000-0000-0000A10E0000}"/>
    <cellStyle name="Comma 4 5 4 2 9" xfId="2354" xr:uid="{00000000-0005-0000-0000-0000A20E0000}"/>
    <cellStyle name="Comma 4 5 4 2 9 2" xfId="31863" xr:uid="{00000000-0005-0000-0000-0000A30E0000}"/>
    <cellStyle name="Comma 4 5 4 3" xfId="2355" xr:uid="{00000000-0005-0000-0000-0000A40E0000}"/>
    <cellStyle name="Comma 4 5 4 3 2" xfId="2356" xr:uid="{00000000-0005-0000-0000-0000A50E0000}"/>
    <cellStyle name="Comma 4 5 4 3 2 2" xfId="2357" xr:uid="{00000000-0005-0000-0000-0000A60E0000}"/>
    <cellStyle name="Comma 4 5 4 3 2 2 2" xfId="2358" xr:uid="{00000000-0005-0000-0000-0000A70E0000}"/>
    <cellStyle name="Comma 4 5 4 3 2 2 2 2" xfId="31867" xr:uid="{00000000-0005-0000-0000-0000A80E0000}"/>
    <cellStyle name="Comma 4 5 4 3 2 2 3" xfId="31866" xr:uid="{00000000-0005-0000-0000-0000A90E0000}"/>
    <cellStyle name="Comma 4 5 4 3 2 3" xfId="2359" xr:uid="{00000000-0005-0000-0000-0000AA0E0000}"/>
    <cellStyle name="Comma 4 5 4 3 2 3 2" xfId="31868" xr:uid="{00000000-0005-0000-0000-0000AB0E0000}"/>
    <cellStyle name="Comma 4 5 4 3 2 4" xfId="2360" xr:uid="{00000000-0005-0000-0000-0000AC0E0000}"/>
    <cellStyle name="Comma 4 5 4 3 2 4 2" xfId="31869" xr:uid="{00000000-0005-0000-0000-0000AD0E0000}"/>
    <cellStyle name="Comma 4 5 4 3 2 5" xfId="2361" xr:uid="{00000000-0005-0000-0000-0000AE0E0000}"/>
    <cellStyle name="Comma 4 5 4 3 2 5 2" xfId="31870" xr:uid="{00000000-0005-0000-0000-0000AF0E0000}"/>
    <cellStyle name="Comma 4 5 4 3 2 6" xfId="31865" xr:uid="{00000000-0005-0000-0000-0000B00E0000}"/>
    <cellStyle name="Comma 4 5 4 3 3" xfId="2362" xr:uid="{00000000-0005-0000-0000-0000B10E0000}"/>
    <cellStyle name="Comma 4 5 4 3 3 2" xfId="2363" xr:uid="{00000000-0005-0000-0000-0000B20E0000}"/>
    <cellStyle name="Comma 4 5 4 3 3 2 2" xfId="2364" xr:uid="{00000000-0005-0000-0000-0000B30E0000}"/>
    <cellStyle name="Comma 4 5 4 3 3 2 2 2" xfId="31873" xr:uid="{00000000-0005-0000-0000-0000B40E0000}"/>
    <cellStyle name="Comma 4 5 4 3 3 2 3" xfId="31872" xr:uid="{00000000-0005-0000-0000-0000B50E0000}"/>
    <cellStyle name="Comma 4 5 4 3 3 3" xfId="2365" xr:uid="{00000000-0005-0000-0000-0000B60E0000}"/>
    <cellStyle name="Comma 4 5 4 3 3 3 2" xfId="31874" xr:uid="{00000000-0005-0000-0000-0000B70E0000}"/>
    <cellStyle name="Comma 4 5 4 3 3 4" xfId="2366" xr:uid="{00000000-0005-0000-0000-0000B80E0000}"/>
    <cellStyle name="Comma 4 5 4 3 3 4 2" xfId="31875" xr:uid="{00000000-0005-0000-0000-0000B90E0000}"/>
    <cellStyle name="Comma 4 5 4 3 3 5" xfId="2367" xr:uid="{00000000-0005-0000-0000-0000BA0E0000}"/>
    <cellStyle name="Comma 4 5 4 3 3 5 2" xfId="31876" xr:uid="{00000000-0005-0000-0000-0000BB0E0000}"/>
    <cellStyle name="Comma 4 5 4 3 3 6" xfId="31871" xr:uid="{00000000-0005-0000-0000-0000BC0E0000}"/>
    <cellStyle name="Comma 4 5 4 3 4" xfId="2368" xr:uid="{00000000-0005-0000-0000-0000BD0E0000}"/>
    <cellStyle name="Comma 4 5 4 3 4 2" xfId="2369" xr:uid="{00000000-0005-0000-0000-0000BE0E0000}"/>
    <cellStyle name="Comma 4 5 4 3 4 2 2" xfId="31878" xr:uid="{00000000-0005-0000-0000-0000BF0E0000}"/>
    <cellStyle name="Comma 4 5 4 3 4 3" xfId="31877" xr:uid="{00000000-0005-0000-0000-0000C00E0000}"/>
    <cellStyle name="Comma 4 5 4 3 5" xfId="2370" xr:uid="{00000000-0005-0000-0000-0000C10E0000}"/>
    <cellStyle name="Comma 4 5 4 3 5 2" xfId="31879" xr:uid="{00000000-0005-0000-0000-0000C20E0000}"/>
    <cellStyle name="Comma 4 5 4 3 6" xfId="2371" xr:uid="{00000000-0005-0000-0000-0000C30E0000}"/>
    <cellStyle name="Comma 4 5 4 3 6 2" xfId="31880" xr:uid="{00000000-0005-0000-0000-0000C40E0000}"/>
    <cellStyle name="Comma 4 5 4 3 7" xfId="2372" xr:uid="{00000000-0005-0000-0000-0000C50E0000}"/>
    <cellStyle name="Comma 4 5 4 3 7 2" xfId="31881" xr:uid="{00000000-0005-0000-0000-0000C60E0000}"/>
    <cellStyle name="Comma 4 5 4 3 8" xfId="31864" xr:uid="{00000000-0005-0000-0000-0000C70E0000}"/>
    <cellStyle name="Comma 4 5 4 4" xfId="2373" xr:uid="{00000000-0005-0000-0000-0000C80E0000}"/>
    <cellStyle name="Comma 4 5 4 4 2" xfId="2374" xr:uid="{00000000-0005-0000-0000-0000C90E0000}"/>
    <cellStyle name="Comma 4 5 4 4 2 2" xfId="2375" xr:uid="{00000000-0005-0000-0000-0000CA0E0000}"/>
    <cellStyle name="Comma 4 5 4 4 2 2 2" xfId="2376" xr:uid="{00000000-0005-0000-0000-0000CB0E0000}"/>
    <cellStyle name="Comma 4 5 4 4 2 2 2 2" xfId="31885" xr:uid="{00000000-0005-0000-0000-0000CC0E0000}"/>
    <cellStyle name="Comma 4 5 4 4 2 2 3" xfId="31884" xr:uid="{00000000-0005-0000-0000-0000CD0E0000}"/>
    <cellStyle name="Comma 4 5 4 4 2 3" xfId="2377" xr:uid="{00000000-0005-0000-0000-0000CE0E0000}"/>
    <cellStyle name="Comma 4 5 4 4 2 3 2" xfId="31886" xr:uid="{00000000-0005-0000-0000-0000CF0E0000}"/>
    <cellStyle name="Comma 4 5 4 4 2 4" xfId="2378" xr:uid="{00000000-0005-0000-0000-0000D00E0000}"/>
    <cellStyle name="Comma 4 5 4 4 2 4 2" xfId="31887" xr:uid="{00000000-0005-0000-0000-0000D10E0000}"/>
    <cellStyle name="Comma 4 5 4 4 2 5" xfId="2379" xr:uid="{00000000-0005-0000-0000-0000D20E0000}"/>
    <cellStyle name="Comma 4 5 4 4 2 5 2" xfId="31888" xr:uid="{00000000-0005-0000-0000-0000D30E0000}"/>
    <cellStyle name="Comma 4 5 4 4 2 6" xfId="31883" xr:uid="{00000000-0005-0000-0000-0000D40E0000}"/>
    <cellStyle name="Comma 4 5 4 4 3" xfId="2380" xr:uid="{00000000-0005-0000-0000-0000D50E0000}"/>
    <cellStyle name="Comma 4 5 4 4 3 2" xfId="2381" xr:uid="{00000000-0005-0000-0000-0000D60E0000}"/>
    <cellStyle name="Comma 4 5 4 4 3 2 2" xfId="31890" xr:uid="{00000000-0005-0000-0000-0000D70E0000}"/>
    <cellStyle name="Comma 4 5 4 4 3 3" xfId="31889" xr:uid="{00000000-0005-0000-0000-0000D80E0000}"/>
    <cellStyle name="Comma 4 5 4 4 4" xfId="2382" xr:uid="{00000000-0005-0000-0000-0000D90E0000}"/>
    <cellStyle name="Comma 4 5 4 4 4 2" xfId="31891" xr:uid="{00000000-0005-0000-0000-0000DA0E0000}"/>
    <cellStyle name="Comma 4 5 4 4 5" xfId="2383" xr:uid="{00000000-0005-0000-0000-0000DB0E0000}"/>
    <cellStyle name="Comma 4 5 4 4 5 2" xfId="31892" xr:uid="{00000000-0005-0000-0000-0000DC0E0000}"/>
    <cellStyle name="Comma 4 5 4 4 6" xfId="2384" xr:uid="{00000000-0005-0000-0000-0000DD0E0000}"/>
    <cellStyle name="Comma 4 5 4 4 6 2" xfId="31893" xr:uid="{00000000-0005-0000-0000-0000DE0E0000}"/>
    <cellStyle name="Comma 4 5 4 4 7" xfId="31882" xr:uid="{00000000-0005-0000-0000-0000DF0E0000}"/>
    <cellStyle name="Comma 4 5 4 5" xfId="2385" xr:uid="{00000000-0005-0000-0000-0000E00E0000}"/>
    <cellStyle name="Comma 4 5 4 5 2" xfId="2386" xr:uid="{00000000-0005-0000-0000-0000E10E0000}"/>
    <cellStyle name="Comma 4 5 4 5 2 2" xfId="2387" xr:uid="{00000000-0005-0000-0000-0000E20E0000}"/>
    <cellStyle name="Comma 4 5 4 5 2 2 2" xfId="31896" xr:uid="{00000000-0005-0000-0000-0000E30E0000}"/>
    <cellStyle name="Comma 4 5 4 5 2 3" xfId="31895" xr:uid="{00000000-0005-0000-0000-0000E40E0000}"/>
    <cellStyle name="Comma 4 5 4 5 3" xfId="2388" xr:uid="{00000000-0005-0000-0000-0000E50E0000}"/>
    <cellStyle name="Comma 4 5 4 5 3 2" xfId="31897" xr:uid="{00000000-0005-0000-0000-0000E60E0000}"/>
    <cellStyle name="Comma 4 5 4 5 4" xfId="2389" xr:uid="{00000000-0005-0000-0000-0000E70E0000}"/>
    <cellStyle name="Comma 4 5 4 5 4 2" xfId="31898" xr:uid="{00000000-0005-0000-0000-0000E80E0000}"/>
    <cellStyle name="Comma 4 5 4 5 5" xfId="2390" xr:uid="{00000000-0005-0000-0000-0000E90E0000}"/>
    <cellStyle name="Comma 4 5 4 5 5 2" xfId="31899" xr:uid="{00000000-0005-0000-0000-0000EA0E0000}"/>
    <cellStyle name="Comma 4 5 4 5 6" xfId="31894" xr:uid="{00000000-0005-0000-0000-0000EB0E0000}"/>
    <cellStyle name="Comma 4 5 4 6" xfId="2391" xr:uid="{00000000-0005-0000-0000-0000EC0E0000}"/>
    <cellStyle name="Comma 4 5 4 6 2" xfId="2392" xr:uid="{00000000-0005-0000-0000-0000ED0E0000}"/>
    <cellStyle name="Comma 4 5 4 6 2 2" xfId="2393" xr:uid="{00000000-0005-0000-0000-0000EE0E0000}"/>
    <cellStyle name="Comma 4 5 4 6 2 2 2" xfId="31902" xr:uid="{00000000-0005-0000-0000-0000EF0E0000}"/>
    <cellStyle name="Comma 4 5 4 6 2 3" xfId="31901" xr:uid="{00000000-0005-0000-0000-0000F00E0000}"/>
    <cellStyle name="Comma 4 5 4 6 3" xfId="2394" xr:uid="{00000000-0005-0000-0000-0000F10E0000}"/>
    <cellStyle name="Comma 4 5 4 6 3 2" xfId="31903" xr:uid="{00000000-0005-0000-0000-0000F20E0000}"/>
    <cellStyle name="Comma 4 5 4 6 4" xfId="2395" xr:uid="{00000000-0005-0000-0000-0000F30E0000}"/>
    <cellStyle name="Comma 4 5 4 6 4 2" xfId="31904" xr:uid="{00000000-0005-0000-0000-0000F40E0000}"/>
    <cellStyle name="Comma 4 5 4 6 5" xfId="2396" xr:uid="{00000000-0005-0000-0000-0000F50E0000}"/>
    <cellStyle name="Comma 4 5 4 6 5 2" xfId="31905" xr:uid="{00000000-0005-0000-0000-0000F60E0000}"/>
    <cellStyle name="Comma 4 5 4 6 6" xfId="31900" xr:uid="{00000000-0005-0000-0000-0000F70E0000}"/>
    <cellStyle name="Comma 4 5 4 7" xfId="2397" xr:uid="{00000000-0005-0000-0000-0000F80E0000}"/>
    <cellStyle name="Comma 4 5 4 7 2" xfId="2398" xr:uid="{00000000-0005-0000-0000-0000F90E0000}"/>
    <cellStyle name="Comma 4 5 4 7 2 2" xfId="2399" xr:uid="{00000000-0005-0000-0000-0000FA0E0000}"/>
    <cellStyle name="Comma 4 5 4 7 2 2 2" xfId="31908" xr:uid="{00000000-0005-0000-0000-0000FB0E0000}"/>
    <cellStyle name="Comma 4 5 4 7 2 3" xfId="31907" xr:uid="{00000000-0005-0000-0000-0000FC0E0000}"/>
    <cellStyle name="Comma 4 5 4 7 3" xfId="2400" xr:uid="{00000000-0005-0000-0000-0000FD0E0000}"/>
    <cellStyle name="Comma 4 5 4 7 3 2" xfId="31909" xr:uid="{00000000-0005-0000-0000-0000FE0E0000}"/>
    <cellStyle name="Comma 4 5 4 7 4" xfId="2401" xr:uid="{00000000-0005-0000-0000-0000FF0E0000}"/>
    <cellStyle name="Comma 4 5 4 7 4 2" xfId="31910" xr:uid="{00000000-0005-0000-0000-0000000F0000}"/>
    <cellStyle name="Comma 4 5 4 7 5" xfId="31906" xr:uid="{00000000-0005-0000-0000-0000010F0000}"/>
    <cellStyle name="Comma 4 5 4 8" xfId="2402" xr:uid="{00000000-0005-0000-0000-0000020F0000}"/>
    <cellStyle name="Comma 4 5 4 8 2" xfId="2403" xr:uid="{00000000-0005-0000-0000-0000030F0000}"/>
    <cellStyle name="Comma 4 5 4 8 2 2" xfId="31912" xr:uid="{00000000-0005-0000-0000-0000040F0000}"/>
    <cellStyle name="Comma 4 5 4 8 3" xfId="2404" xr:uid="{00000000-0005-0000-0000-0000050F0000}"/>
    <cellStyle name="Comma 4 5 4 8 3 2" xfId="31913" xr:uid="{00000000-0005-0000-0000-0000060F0000}"/>
    <cellStyle name="Comma 4 5 4 8 4" xfId="31911" xr:uid="{00000000-0005-0000-0000-0000070F0000}"/>
    <cellStyle name="Comma 4 5 4 9" xfId="2405" xr:uid="{00000000-0005-0000-0000-0000080F0000}"/>
    <cellStyle name="Comma 4 5 4 9 2" xfId="31914" xr:uid="{00000000-0005-0000-0000-0000090F0000}"/>
    <cellStyle name="Comma 4 5 5" xfId="2406" xr:uid="{00000000-0005-0000-0000-00000A0F0000}"/>
    <cellStyle name="Comma 4 5 5 10" xfId="2407" xr:uid="{00000000-0005-0000-0000-00000B0F0000}"/>
    <cellStyle name="Comma 4 5 5 10 2" xfId="31916" xr:uid="{00000000-0005-0000-0000-00000C0F0000}"/>
    <cellStyle name="Comma 4 5 5 11" xfId="31915" xr:uid="{00000000-0005-0000-0000-00000D0F0000}"/>
    <cellStyle name="Comma 4 5 5 2" xfId="2408" xr:uid="{00000000-0005-0000-0000-00000E0F0000}"/>
    <cellStyle name="Comma 4 5 5 2 2" xfId="2409" xr:uid="{00000000-0005-0000-0000-00000F0F0000}"/>
    <cellStyle name="Comma 4 5 5 2 2 2" xfId="2410" xr:uid="{00000000-0005-0000-0000-0000100F0000}"/>
    <cellStyle name="Comma 4 5 5 2 2 2 2" xfId="2411" xr:uid="{00000000-0005-0000-0000-0000110F0000}"/>
    <cellStyle name="Comma 4 5 5 2 2 2 2 2" xfId="31920" xr:uid="{00000000-0005-0000-0000-0000120F0000}"/>
    <cellStyle name="Comma 4 5 5 2 2 2 3" xfId="31919" xr:uid="{00000000-0005-0000-0000-0000130F0000}"/>
    <cellStyle name="Comma 4 5 5 2 2 3" xfId="2412" xr:uid="{00000000-0005-0000-0000-0000140F0000}"/>
    <cellStyle name="Comma 4 5 5 2 2 3 2" xfId="31921" xr:uid="{00000000-0005-0000-0000-0000150F0000}"/>
    <cellStyle name="Comma 4 5 5 2 2 4" xfId="2413" xr:uid="{00000000-0005-0000-0000-0000160F0000}"/>
    <cellStyle name="Comma 4 5 5 2 2 4 2" xfId="31922" xr:uid="{00000000-0005-0000-0000-0000170F0000}"/>
    <cellStyle name="Comma 4 5 5 2 2 5" xfId="2414" xr:uid="{00000000-0005-0000-0000-0000180F0000}"/>
    <cellStyle name="Comma 4 5 5 2 2 5 2" xfId="31923" xr:uid="{00000000-0005-0000-0000-0000190F0000}"/>
    <cellStyle name="Comma 4 5 5 2 2 6" xfId="31918" xr:uid="{00000000-0005-0000-0000-00001A0F0000}"/>
    <cellStyle name="Comma 4 5 5 2 3" xfId="2415" xr:uid="{00000000-0005-0000-0000-00001B0F0000}"/>
    <cellStyle name="Comma 4 5 5 2 3 2" xfId="2416" xr:uid="{00000000-0005-0000-0000-00001C0F0000}"/>
    <cellStyle name="Comma 4 5 5 2 3 2 2" xfId="31925" xr:uid="{00000000-0005-0000-0000-00001D0F0000}"/>
    <cellStyle name="Comma 4 5 5 2 3 3" xfId="31924" xr:uid="{00000000-0005-0000-0000-00001E0F0000}"/>
    <cellStyle name="Comma 4 5 5 2 4" xfId="2417" xr:uid="{00000000-0005-0000-0000-00001F0F0000}"/>
    <cellStyle name="Comma 4 5 5 2 4 2" xfId="31926" xr:uid="{00000000-0005-0000-0000-0000200F0000}"/>
    <cellStyle name="Comma 4 5 5 2 5" xfId="2418" xr:uid="{00000000-0005-0000-0000-0000210F0000}"/>
    <cellStyle name="Comma 4 5 5 2 5 2" xfId="31927" xr:uid="{00000000-0005-0000-0000-0000220F0000}"/>
    <cellStyle name="Comma 4 5 5 2 6" xfId="2419" xr:uid="{00000000-0005-0000-0000-0000230F0000}"/>
    <cellStyle name="Comma 4 5 5 2 6 2" xfId="31928" xr:uid="{00000000-0005-0000-0000-0000240F0000}"/>
    <cellStyle name="Comma 4 5 5 2 7" xfId="31917" xr:uid="{00000000-0005-0000-0000-0000250F0000}"/>
    <cellStyle name="Comma 4 5 5 3" xfId="2420" xr:uid="{00000000-0005-0000-0000-0000260F0000}"/>
    <cellStyle name="Comma 4 5 5 3 2" xfId="2421" xr:uid="{00000000-0005-0000-0000-0000270F0000}"/>
    <cellStyle name="Comma 4 5 5 3 2 2" xfId="2422" xr:uid="{00000000-0005-0000-0000-0000280F0000}"/>
    <cellStyle name="Comma 4 5 5 3 2 2 2" xfId="2423" xr:uid="{00000000-0005-0000-0000-0000290F0000}"/>
    <cellStyle name="Comma 4 5 5 3 2 2 2 2" xfId="31932" xr:uid="{00000000-0005-0000-0000-00002A0F0000}"/>
    <cellStyle name="Comma 4 5 5 3 2 2 3" xfId="31931" xr:uid="{00000000-0005-0000-0000-00002B0F0000}"/>
    <cellStyle name="Comma 4 5 5 3 2 3" xfId="2424" xr:uid="{00000000-0005-0000-0000-00002C0F0000}"/>
    <cellStyle name="Comma 4 5 5 3 2 3 2" xfId="31933" xr:uid="{00000000-0005-0000-0000-00002D0F0000}"/>
    <cellStyle name="Comma 4 5 5 3 2 4" xfId="2425" xr:uid="{00000000-0005-0000-0000-00002E0F0000}"/>
    <cellStyle name="Comma 4 5 5 3 2 4 2" xfId="31934" xr:uid="{00000000-0005-0000-0000-00002F0F0000}"/>
    <cellStyle name="Comma 4 5 5 3 2 5" xfId="2426" xr:uid="{00000000-0005-0000-0000-0000300F0000}"/>
    <cellStyle name="Comma 4 5 5 3 2 5 2" xfId="31935" xr:uid="{00000000-0005-0000-0000-0000310F0000}"/>
    <cellStyle name="Comma 4 5 5 3 2 6" xfId="31930" xr:uid="{00000000-0005-0000-0000-0000320F0000}"/>
    <cellStyle name="Comma 4 5 5 3 3" xfId="2427" xr:uid="{00000000-0005-0000-0000-0000330F0000}"/>
    <cellStyle name="Comma 4 5 5 3 3 2" xfId="2428" xr:uid="{00000000-0005-0000-0000-0000340F0000}"/>
    <cellStyle name="Comma 4 5 5 3 3 2 2" xfId="31937" xr:uid="{00000000-0005-0000-0000-0000350F0000}"/>
    <cellStyle name="Comma 4 5 5 3 3 3" xfId="31936" xr:uid="{00000000-0005-0000-0000-0000360F0000}"/>
    <cellStyle name="Comma 4 5 5 3 4" xfId="2429" xr:uid="{00000000-0005-0000-0000-0000370F0000}"/>
    <cellStyle name="Comma 4 5 5 3 4 2" xfId="31938" xr:uid="{00000000-0005-0000-0000-0000380F0000}"/>
    <cellStyle name="Comma 4 5 5 3 5" xfId="2430" xr:uid="{00000000-0005-0000-0000-0000390F0000}"/>
    <cellStyle name="Comma 4 5 5 3 5 2" xfId="31939" xr:uid="{00000000-0005-0000-0000-00003A0F0000}"/>
    <cellStyle name="Comma 4 5 5 3 6" xfId="2431" xr:uid="{00000000-0005-0000-0000-00003B0F0000}"/>
    <cellStyle name="Comma 4 5 5 3 6 2" xfId="31940" xr:uid="{00000000-0005-0000-0000-00003C0F0000}"/>
    <cellStyle name="Comma 4 5 5 3 7" xfId="31929" xr:uid="{00000000-0005-0000-0000-00003D0F0000}"/>
    <cellStyle name="Comma 4 5 5 4" xfId="2432" xr:uid="{00000000-0005-0000-0000-00003E0F0000}"/>
    <cellStyle name="Comma 4 5 5 4 2" xfId="2433" xr:uid="{00000000-0005-0000-0000-00003F0F0000}"/>
    <cellStyle name="Comma 4 5 5 4 2 2" xfId="2434" xr:uid="{00000000-0005-0000-0000-0000400F0000}"/>
    <cellStyle name="Comma 4 5 5 4 2 2 2" xfId="31943" xr:uid="{00000000-0005-0000-0000-0000410F0000}"/>
    <cellStyle name="Comma 4 5 5 4 2 3" xfId="31942" xr:uid="{00000000-0005-0000-0000-0000420F0000}"/>
    <cellStyle name="Comma 4 5 5 4 3" xfId="2435" xr:uid="{00000000-0005-0000-0000-0000430F0000}"/>
    <cellStyle name="Comma 4 5 5 4 3 2" xfId="31944" xr:uid="{00000000-0005-0000-0000-0000440F0000}"/>
    <cellStyle name="Comma 4 5 5 4 4" xfId="2436" xr:uid="{00000000-0005-0000-0000-0000450F0000}"/>
    <cellStyle name="Comma 4 5 5 4 4 2" xfId="31945" xr:uid="{00000000-0005-0000-0000-0000460F0000}"/>
    <cellStyle name="Comma 4 5 5 4 5" xfId="2437" xr:uid="{00000000-0005-0000-0000-0000470F0000}"/>
    <cellStyle name="Comma 4 5 5 4 5 2" xfId="31946" xr:uid="{00000000-0005-0000-0000-0000480F0000}"/>
    <cellStyle name="Comma 4 5 5 4 6" xfId="31941" xr:uid="{00000000-0005-0000-0000-0000490F0000}"/>
    <cellStyle name="Comma 4 5 5 5" xfId="2438" xr:uid="{00000000-0005-0000-0000-00004A0F0000}"/>
    <cellStyle name="Comma 4 5 5 5 2" xfId="2439" xr:uid="{00000000-0005-0000-0000-00004B0F0000}"/>
    <cellStyle name="Comma 4 5 5 5 2 2" xfId="2440" xr:uid="{00000000-0005-0000-0000-00004C0F0000}"/>
    <cellStyle name="Comma 4 5 5 5 2 2 2" xfId="31949" xr:uid="{00000000-0005-0000-0000-00004D0F0000}"/>
    <cellStyle name="Comma 4 5 5 5 2 3" xfId="31948" xr:uid="{00000000-0005-0000-0000-00004E0F0000}"/>
    <cellStyle name="Comma 4 5 5 5 3" xfId="2441" xr:uid="{00000000-0005-0000-0000-00004F0F0000}"/>
    <cellStyle name="Comma 4 5 5 5 3 2" xfId="31950" xr:uid="{00000000-0005-0000-0000-0000500F0000}"/>
    <cellStyle name="Comma 4 5 5 5 4" xfId="2442" xr:uid="{00000000-0005-0000-0000-0000510F0000}"/>
    <cellStyle name="Comma 4 5 5 5 4 2" xfId="31951" xr:uid="{00000000-0005-0000-0000-0000520F0000}"/>
    <cellStyle name="Comma 4 5 5 5 5" xfId="2443" xr:uid="{00000000-0005-0000-0000-0000530F0000}"/>
    <cellStyle name="Comma 4 5 5 5 5 2" xfId="31952" xr:uid="{00000000-0005-0000-0000-0000540F0000}"/>
    <cellStyle name="Comma 4 5 5 5 6" xfId="31947" xr:uid="{00000000-0005-0000-0000-0000550F0000}"/>
    <cellStyle name="Comma 4 5 5 6" xfId="2444" xr:uid="{00000000-0005-0000-0000-0000560F0000}"/>
    <cellStyle name="Comma 4 5 5 6 2" xfId="2445" xr:uid="{00000000-0005-0000-0000-0000570F0000}"/>
    <cellStyle name="Comma 4 5 5 6 2 2" xfId="2446" xr:uid="{00000000-0005-0000-0000-0000580F0000}"/>
    <cellStyle name="Comma 4 5 5 6 2 2 2" xfId="31955" xr:uid="{00000000-0005-0000-0000-0000590F0000}"/>
    <cellStyle name="Comma 4 5 5 6 2 3" xfId="31954" xr:uid="{00000000-0005-0000-0000-00005A0F0000}"/>
    <cellStyle name="Comma 4 5 5 6 3" xfId="2447" xr:uid="{00000000-0005-0000-0000-00005B0F0000}"/>
    <cellStyle name="Comma 4 5 5 6 3 2" xfId="31956" xr:uid="{00000000-0005-0000-0000-00005C0F0000}"/>
    <cellStyle name="Comma 4 5 5 6 4" xfId="2448" xr:uid="{00000000-0005-0000-0000-00005D0F0000}"/>
    <cellStyle name="Comma 4 5 5 6 4 2" xfId="31957" xr:uid="{00000000-0005-0000-0000-00005E0F0000}"/>
    <cellStyle name="Comma 4 5 5 6 5" xfId="31953" xr:uid="{00000000-0005-0000-0000-00005F0F0000}"/>
    <cellStyle name="Comma 4 5 5 7" xfId="2449" xr:uid="{00000000-0005-0000-0000-0000600F0000}"/>
    <cellStyle name="Comma 4 5 5 7 2" xfId="2450" xr:uid="{00000000-0005-0000-0000-0000610F0000}"/>
    <cellStyle name="Comma 4 5 5 7 2 2" xfId="31959" xr:uid="{00000000-0005-0000-0000-0000620F0000}"/>
    <cellStyle name="Comma 4 5 5 7 3" xfId="2451" xr:uid="{00000000-0005-0000-0000-0000630F0000}"/>
    <cellStyle name="Comma 4 5 5 7 3 2" xfId="31960" xr:uid="{00000000-0005-0000-0000-0000640F0000}"/>
    <cellStyle name="Comma 4 5 5 7 4" xfId="31958" xr:uid="{00000000-0005-0000-0000-0000650F0000}"/>
    <cellStyle name="Comma 4 5 5 8" xfId="2452" xr:uid="{00000000-0005-0000-0000-0000660F0000}"/>
    <cellStyle name="Comma 4 5 5 8 2" xfId="31961" xr:uid="{00000000-0005-0000-0000-0000670F0000}"/>
    <cellStyle name="Comma 4 5 5 9" xfId="2453" xr:uid="{00000000-0005-0000-0000-0000680F0000}"/>
    <cellStyle name="Comma 4 5 5 9 2" xfId="31962" xr:uid="{00000000-0005-0000-0000-0000690F0000}"/>
    <cellStyle name="Comma 4 5 6" xfId="2454" xr:uid="{00000000-0005-0000-0000-00006A0F0000}"/>
    <cellStyle name="Comma 4 5 6 2" xfId="2455" xr:uid="{00000000-0005-0000-0000-00006B0F0000}"/>
    <cellStyle name="Comma 4 5 6 2 2" xfId="2456" xr:uid="{00000000-0005-0000-0000-00006C0F0000}"/>
    <cellStyle name="Comma 4 5 6 2 2 2" xfId="2457" xr:uid="{00000000-0005-0000-0000-00006D0F0000}"/>
    <cellStyle name="Comma 4 5 6 2 2 2 2" xfId="31966" xr:uid="{00000000-0005-0000-0000-00006E0F0000}"/>
    <cellStyle name="Comma 4 5 6 2 2 3" xfId="31965" xr:uid="{00000000-0005-0000-0000-00006F0F0000}"/>
    <cellStyle name="Comma 4 5 6 2 3" xfId="2458" xr:uid="{00000000-0005-0000-0000-0000700F0000}"/>
    <cellStyle name="Comma 4 5 6 2 3 2" xfId="31967" xr:uid="{00000000-0005-0000-0000-0000710F0000}"/>
    <cellStyle name="Comma 4 5 6 2 4" xfId="2459" xr:uid="{00000000-0005-0000-0000-0000720F0000}"/>
    <cellStyle name="Comma 4 5 6 2 4 2" xfId="31968" xr:uid="{00000000-0005-0000-0000-0000730F0000}"/>
    <cellStyle name="Comma 4 5 6 2 5" xfId="2460" xr:uid="{00000000-0005-0000-0000-0000740F0000}"/>
    <cellStyle name="Comma 4 5 6 2 5 2" xfId="31969" xr:uid="{00000000-0005-0000-0000-0000750F0000}"/>
    <cellStyle name="Comma 4 5 6 2 6" xfId="31964" xr:uid="{00000000-0005-0000-0000-0000760F0000}"/>
    <cellStyle name="Comma 4 5 6 3" xfId="2461" xr:uid="{00000000-0005-0000-0000-0000770F0000}"/>
    <cellStyle name="Comma 4 5 6 3 2" xfId="2462" xr:uid="{00000000-0005-0000-0000-0000780F0000}"/>
    <cellStyle name="Comma 4 5 6 3 2 2" xfId="2463" xr:uid="{00000000-0005-0000-0000-0000790F0000}"/>
    <cellStyle name="Comma 4 5 6 3 2 2 2" xfId="31972" xr:uid="{00000000-0005-0000-0000-00007A0F0000}"/>
    <cellStyle name="Comma 4 5 6 3 2 3" xfId="31971" xr:uid="{00000000-0005-0000-0000-00007B0F0000}"/>
    <cellStyle name="Comma 4 5 6 3 3" xfId="2464" xr:uid="{00000000-0005-0000-0000-00007C0F0000}"/>
    <cellStyle name="Comma 4 5 6 3 3 2" xfId="31973" xr:uid="{00000000-0005-0000-0000-00007D0F0000}"/>
    <cellStyle name="Comma 4 5 6 3 4" xfId="2465" xr:uid="{00000000-0005-0000-0000-00007E0F0000}"/>
    <cellStyle name="Comma 4 5 6 3 4 2" xfId="31974" xr:uid="{00000000-0005-0000-0000-00007F0F0000}"/>
    <cellStyle name="Comma 4 5 6 3 5" xfId="2466" xr:uid="{00000000-0005-0000-0000-0000800F0000}"/>
    <cellStyle name="Comma 4 5 6 3 5 2" xfId="31975" xr:uid="{00000000-0005-0000-0000-0000810F0000}"/>
    <cellStyle name="Comma 4 5 6 3 6" xfId="31970" xr:uid="{00000000-0005-0000-0000-0000820F0000}"/>
    <cellStyle name="Comma 4 5 6 4" xfId="2467" xr:uid="{00000000-0005-0000-0000-0000830F0000}"/>
    <cellStyle name="Comma 4 5 6 4 2" xfId="2468" xr:uid="{00000000-0005-0000-0000-0000840F0000}"/>
    <cellStyle name="Comma 4 5 6 4 2 2" xfId="31977" xr:uid="{00000000-0005-0000-0000-0000850F0000}"/>
    <cellStyle name="Comma 4 5 6 4 3" xfId="31976" xr:uid="{00000000-0005-0000-0000-0000860F0000}"/>
    <cellStyle name="Comma 4 5 6 5" xfId="2469" xr:uid="{00000000-0005-0000-0000-0000870F0000}"/>
    <cellStyle name="Comma 4 5 6 5 2" xfId="31978" xr:uid="{00000000-0005-0000-0000-0000880F0000}"/>
    <cellStyle name="Comma 4 5 6 6" xfId="2470" xr:uid="{00000000-0005-0000-0000-0000890F0000}"/>
    <cellStyle name="Comma 4 5 6 6 2" xfId="31979" xr:uid="{00000000-0005-0000-0000-00008A0F0000}"/>
    <cellStyle name="Comma 4 5 6 7" xfId="2471" xr:uid="{00000000-0005-0000-0000-00008B0F0000}"/>
    <cellStyle name="Comma 4 5 6 7 2" xfId="31980" xr:uid="{00000000-0005-0000-0000-00008C0F0000}"/>
    <cellStyle name="Comma 4 5 6 8" xfId="31963" xr:uid="{00000000-0005-0000-0000-00008D0F0000}"/>
    <cellStyle name="Comma 4 5 7" xfId="2472" xr:uid="{00000000-0005-0000-0000-00008E0F0000}"/>
    <cellStyle name="Comma 4 5 7 2" xfId="2473" xr:uid="{00000000-0005-0000-0000-00008F0F0000}"/>
    <cellStyle name="Comma 4 5 7 2 2" xfId="2474" xr:uid="{00000000-0005-0000-0000-0000900F0000}"/>
    <cellStyle name="Comma 4 5 7 2 2 2" xfId="2475" xr:uid="{00000000-0005-0000-0000-0000910F0000}"/>
    <cellStyle name="Comma 4 5 7 2 2 2 2" xfId="31984" xr:uid="{00000000-0005-0000-0000-0000920F0000}"/>
    <cellStyle name="Comma 4 5 7 2 2 3" xfId="31983" xr:uid="{00000000-0005-0000-0000-0000930F0000}"/>
    <cellStyle name="Comma 4 5 7 2 3" xfId="2476" xr:uid="{00000000-0005-0000-0000-0000940F0000}"/>
    <cellStyle name="Comma 4 5 7 2 3 2" xfId="31985" xr:uid="{00000000-0005-0000-0000-0000950F0000}"/>
    <cellStyle name="Comma 4 5 7 2 4" xfId="2477" xr:uid="{00000000-0005-0000-0000-0000960F0000}"/>
    <cellStyle name="Comma 4 5 7 2 4 2" xfId="31986" xr:uid="{00000000-0005-0000-0000-0000970F0000}"/>
    <cellStyle name="Comma 4 5 7 2 5" xfId="2478" xr:uid="{00000000-0005-0000-0000-0000980F0000}"/>
    <cellStyle name="Comma 4 5 7 2 5 2" xfId="31987" xr:uid="{00000000-0005-0000-0000-0000990F0000}"/>
    <cellStyle name="Comma 4 5 7 2 6" xfId="31982" xr:uid="{00000000-0005-0000-0000-00009A0F0000}"/>
    <cellStyle name="Comma 4 5 7 3" xfId="2479" xr:uid="{00000000-0005-0000-0000-00009B0F0000}"/>
    <cellStyle name="Comma 4 5 7 3 2" xfId="2480" xr:uid="{00000000-0005-0000-0000-00009C0F0000}"/>
    <cellStyle name="Comma 4 5 7 3 2 2" xfId="31989" xr:uid="{00000000-0005-0000-0000-00009D0F0000}"/>
    <cellStyle name="Comma 4 5 7 3 3" xfId="31988" xr:uid="{00000000-0005-0000-0000-00009E0F0000}"/>
    <cellStyle name="Comma 4 5 7 4" xfId="2481" xr:uid="{00000000-0005-0000-0000-00009F0F0000}"/>
    <cellStyle name="Comma 4 5 7 4 2" xfId="31990" xr:uid="{00000000-0005-0000-0000-0000A00F0000}"/>
    <cellStyle name="Comma 4 5 7 5" xfId="2482" xr:uid="{00000000-0005-0000-0000-0000A10F0000}"/>
    <cellStyle name="Comma 4 5 7 5 2" xfId="31991" xr:uid="{00000000-0005-0000-0000-0000A20F0000}"/>
    <cellStyle name="Comma 4 5 7 6" xfId="2483" xr:uid="{00000000-0005-0000-0000-0000A30F0000}"/>
    <cellStyle name="Comma 4 5 7 6 2" xfId="31992" xr:uid="{00000000-0005-0000-0000-0000A40F0000}"/>
    <cellStyle name="Comma 4 5 7 7" xfId="31981" xr:uid="{00000000-0005-0000-0000-0000A50F0000}"/>
    <cellStyle name="Comma 4 5 8" xfId="2484" xr:uid="{00000000-0005-0000-0000-0000A60F0000}"/>
    <cellStyle name="Comma 4 5 8 2" xfId="2485" xr:uid="{00000000-0005-0000-0000-0000A70F0000}"/>
    <cellStyle name="Comma 4 5 8 2 2" xfId="2486" xr:uid="{00000000-0005-0000-0000-0000A80F0000}"/>
    <cellStyle name="Comma 4 5 8 2 2 2" xfId="31995" xr:uid="{00000000-0005-0000-0000-0000A90F0000}"/>
    <cellStyle name="Comma 4 5 8 2 3" xfId="31994" xr:uid="{00000000-0005-0000-0000-0000AA0F0000}"/>
    <cellStyle name="Comma 4 5 8 3" xfId="2487" xr:uid="{00000000-0005-0000-0000-0000AB0F0000}"/>
    <cellStyle name="Comma 4 5 8 3 2" xfId="31996" xr:uid="{00000000-0005-0000-0000-0000AC0F0000}"/>
    <cellStyle name="Comma 4 5 8 4" xfId="2488" xr:uid="{00000000-0005-0000-0000-0000AD0F0000}"/>
    <cellStyle name="Comma 4 5 8 4 2" xfId="31997" xr:uid="{00000000-0005-0000-0000-0000AE0F0000}"/>
    <cellStyle name="Comma 4 5 8 5" xfId="2489" xr:uid="{00000000-0005-0000-0000-0000AF0F0000}"/>
    <cellStyle name="Comma 4 5 8 5 2" xfId="31998" xr:uid="{00000000-0005-0000-0000-0000B00F0000}"/>
    <cellStyle name="Comma 4 5 8 6" xfId="31993" xr:uid="{00000000-0005-0000-0000-0000B10F0000}"/>
    <cellStyle name="Comma 4 5 9" xfId="2490" xr:uid="{00000000-0005-0000-0000-0000B20F0000}"/>
    <cellStyle name="Comma 4 5 9 2" xfId="2491" xr:uid="{00000000-0005-0000-0000-0000B30F0000}"/>
    <cellStyle name="Comma 4 5 9 2 2" xfId="2492" xr:uid="{00000000-0005-0000-0000-0000B40F0000}"/>
    <cellStyle name="Comma 4 5 9 2 2 2" xfId="32001" xr:uid="{00000000-0005-0000-0000-0000B50F0000}"/>
    <cellStyle name="Comma 4 5 9 2 3" xfId="32000" xr:uid="{00000000-0005-0000-0000-0000B60F0000}"/>
    <cellStyle name="Comma 4 5 9 3" xfId="2493" xr:uid="{00000000-0005-0000-0000-0000B70F0000}"/>
    <cellStyle name="Comma 4 5 9 3 2" xfId="32002" xr:uid="{00000000-0005-0000-0000-0000B80F0000}"/>
    <cellStyle name="Comma 4 5 9 4" xfId="2494" xr:uid="{00000000-0005-0000-0000-0000B90F0000}"/>
    <cellStyle name="Comma 4 5 9 4 2" xfId="32003" xr:uid="{00000000-0005-0000-0000-0000BA0F0000}"/>
    <cellStyle name="Comma 4 5 9 5" xfId="2495" xr:uid="{00000000-0005-0000-0000-0000BB0F0000}"/>
    <cellStyle name="Comma 4 5 9 5 2" xfId="32004" xr:uid="{00000000-0005-0000-0000-0000BC0F0000}"/>
    <cellStyle name="Comma 4 5 9 6" xfId="31999" xr:uid="{00000000-0005-0000-0000-0000BD0F0000}"/>
    <cellStyle name="Comma 4 6" xfId="115" xr:uid="{00000000-0005-0000-0000-0000BE0F0000}"/>
    <cellStyle name="Comma 4 6 10" xfId="2496" xr:uid="{00000000-0005-0000-0000-0000BF0F0000}"/>
    <cellStyle name="Comma 4 6 10 2" xfId="2497" xr:uid="{00000000-0005-0000-0000-0000C00F0000}"/>
    <cellStyle name="Comma 4 6 10 2 2" xfId="32006" xr:uid="{00000000-0005-0000-0000-0000C10F0000}"/>
    <cellStyle name="Comma 4 6 10 3" xfId="2498" xr:uid="{00000000-0005-0000-0000-0000C20F0000}"/>
    <cellStyle name="Comma 4 6 10 3 2" xfId="32007" xr:uid="{00000000-0005-0000-0000-0000C30F0000}"/>
    <cellStyle name="Comma 4 6 10 4" xfId="32005" xr:uid="{00000000-0005-0000-0000-0000C40F0000}"/>
    <cellStyle name="Comma 4 6 11" xfId="2499" xr:uid="{00000000-0005-0000-0000-0000C50F0000}"/>
    <cellStyle name="Comma 4 6 11 2" xfId="32008" xr:uid="{00000000-0005-0000-0000-0000C60F0000}"/>
    <cellStyle name="Comma 4 6 12" xfId="2500" xr:uid="{00000000-0005-0000-0000-0000C70F0000}"/>
    <cellStyle name="Comma 4 6 12 2" xfId="32009" xr:uid="{00000000-0005-0000-0000-0000C80F0000}"/>
    <cellStyle name="Comma 4 6 13" xfId="2501" xr:uid="{00000000-0005-0000-0000-0000C90F0000}"/>
    <cellStyle name="Comma 4 6 13 2" xfId="32010" xr:uid="{00000000-0005-0000-0000-0000CA0F0000}"/>
    <cellStyle name="Comma 4 6 14" xfId="30060" xr:uid="{00000000-0005-0000-0000-0000CB0F0000}"/>
    <cellStyle name="Comma 4 6 2" xfId="116" xr:uid="{00000000-0005-0000-0000-0000CC0F0000}"/>
    <cellStyle name="Comma 4 6 2 10" xfId="2502" xr:uid="{00000000-0005-0000-0000-0000CD0F0000}"/>
    <cellStyle name="Comma 4 6 2 10 2" xfId="32011" xr:uid="{00000000-0005-0000-0000-0000CE0F0000}"/>
    <cellStyle name="Comma 4 6 2 11" xfId="2503" xr:uid="{00000000-0005-0000-0000-0000CF0F0000}"/>
    <cellStyle name="Comma 4 6 2 11 2" xfId="32012" xr:uid="{00000000-0005-0000-0000-0000D00F0000}"/>
    <cellStyle name="Comma 4 6 2 12" xfId="2504" xr:uid="{00000000-0005-0000-0000-0000D10F0000}"/>
    <cellStyle name="Comma 4 6 2 12 2" xfId="32013" xr:uid="{00000000-0005-0000-0000-0000D20F0000}"/>
    <cellStyle name="Comma 4 6 2 13" xfId="30061" xr:uid="{00000000-0005-0000-0000-0000D30F0000}"/>
    <cellStyle name="Comma 4 6 2 2" xfId="117" xr:uid="{00000000-0005-0000-0000-0000D40F0000}"/>
    <cellStyle name="Comma 4 6 2 2 10" xfId="2505" xr:uid="{00000000-0005-0000-0000-0000D50F0000}"/>
    <cellStyle name="Comma 4 6 2 2 10 2" xfId="32014" xr:uid="{00000000-0005-0000-0000-0000D60F0000}"/>
    <cellStyle name="Comma 4 6 2 2 11" xfId="2506" xr:uid="{00000000-0005-0000-0000-0000D70F0000}"/>
    <cellStyle name="Comma 4 6 2 2 11 2" xfId="32015" xr:uid="{00000000-0005-0000-0000-0000D80F0000}"/>
    <cellStyle name="Comma 4 6 2 2 12" xfId="30062" xr:uid="{00000000-0005-0000-0000-0000D90F0000}"/>
    <cellStyle name="Comma 4 6 2 2 2" xfId="2507" xr:uid="{00000000-0005-0000-0000-0000DA0F0000}"/>
    <cellStyle name="Comma 4 6 2 2 2 10" xfId="2508" xr:uid="{00000000-0005-0000-0000-0000DB0F0000}"/>
    <cellStyle name="Comma 4 6 2 2 2 10 2" xfId="32017" xr:uid="{00000000-0005-0000-0000-0000DC0F0000}"/>
    <cellStyle name="Comma 4 6 2 2 2 11" xfId="32016" xr:uid="{00000000-0005-0000-0000-0000DD0F0000}"/>
    <cellStyle name="Comma 4 6 2 2 2 2" xfId="2509" xr:uid="{00000000-0005-0000-0000-0000DE0F0000}"/>
    <cellStyle name="Comma 4 6 2 2 2 2 2" xfId="2510" xr:uid="{00000000-0005-0000-0000-0000DF0F0000}"/>
    <cellStyle name="Comma 4 6 2 2 2 2 2 2" xfId="2511" xr:uid="{00000000-0005-0000-0000-0000E00F0000}"/>
    <cellStyle name="Comma 4 6 2 2 2 2 2 2 2" xfId="2512" xr:uid="{00000000-0005-0000-0000-0000E10F0000}"/>
    <cellStyle name="Comma 4 6 2 2 2 2 2 2 2 2" xfId="32021" xr:uid="{00000000-0005-0000-0000-0000E20F0000}"/>
    <cellStyle name="Comma 4 6 2 2 2 2 2 2 3" xfId="32020" xr:uid="{00000000-0005-0000-0000-0000E30F0000}"/>
    <cellStyle name="Comma 4 6 2 2 2 2 2 3" xfId="2513" xr:uid="{00000000-0005-0000-0000-0000E40F0000}"/>
    <cellStyle name="Comma 4 6 2 2 2 2 2 3 2" xfId="32022" xr:uid="{00000000-0005-0000-0000-0000E50F0000}"/>
    <cellStyle name="Comma 4 6 2 2 2 2 2 4" xfId="2514" xr:uid="{00000000-0005-0000-0000-0000E60F0000}"/>
    <cellStyle name="Comma 4 6 2 2 2 2 2 4 2" xfId="32023" xr:uid="{00000000-0005-0000-0000-0000E70F0000}"/>
    <cellStyle name="Comma 4 6 2 2 2 2 2 5" xfId="2515" xr:uid="{00000000-0005-0000-0000-0000E80F0000}"/>
    <cellStyle name="Comma 4 6 2 2 2 2 2 5 2" xfId="32024" xr:uid="{00000000-0005-0000-0000-0000E90F0000}"/>
    <cellStyle name="Comma 4 6 2 2 2 2 2 6" xfId="32019" xr:uid="{00000000-0005-0000-0000-0000EA0F0000}"/>
    <cellStyle name="Comma 4 6 2 2 2 2 3" xfId="2516" xr:uid="{00000000-0005-0000-0000-0000EB0F0000}"/>
    <cellStyle name="Comma 4 6 2 2 2 2 3 2" xfId="2517" xr:uid="{00000000-0005-0000-0000-0000EC0F0000}"/>
    <cellStyle name="Comma 4 6 2 2 2 2 3 2 2" xfId="32026" xr:uid="{00000000-0005-0000-0000-0000ED0F0000}"/>
    <cellStyle name="Comma 4 6 2 2 2 2 3 3" xfId="32025" xr:uid="{00000000-0005-0000-0000-0000EE0F0000}"/>
    <cellStyle name="Comma 4 6 2 2 2 2 4" xfId="2518" xr:uid="{00000000-0005-0000-0000-0000EF0F0000}"/>
    <cellStyle name="Comma 4 6 2 2 2 2 4 2" xfId="32027" xr:uid="{00000000-0005-0000-0000-0000F00F0000}"/>
    <cellStyle name="Comma 4 6 2 2 2 2 5" xfId="2519" xr:uid="{00000000-0005-0000-0000-0000F10F0000}"/>
    <cellStyle name="Comma 4 6 2 2 2 2 5 2" xfId="32028" xr:uid="{00000000-0005-0000-0000-0000F20F0000}"/>
    <cellStyle name="Comma 4 6 2 2 2 2 6" xfId="2520" xr:uid="{00000000-0005-0000-0000-0000F30F0000}"/>
    <cellStyle name="Comma 4 6 2 2 2 2 6 2" xfId="32029" xr:uid="{00000000-0005-0000-0000-0000F40F0000}"/>
    <cellStyle name="Comma 4 6 2 2 2 2 7" xfId="32018" xr:uid="{00000000-0005-0000-0000-0000F50F0000}"/>
    <cellStyle name="Comma 4 6 2 2 2 3" xfId="2521" xr:uid="{00000000-0005-0000-0000-0000F60F0000}"/>
    <cellStyle name="Comma 4 6 2 2 2 3 2" xfId="2522" xr:uid="{00000000-0005-0000-0000-0000F70F0000}"/>
    <cellStyle name="Comma 4 6 2 2 2 3 2 2" xfId="2523" xr:uid="{00000000-0005-0000-0000-0000F80F0000}"/>
    <cellStyle name="Comma 4 6 2 2 2 3 2 2 2" xfId="2524" xr:uid="{00000000-0005-0000-0000-0000F90F0000}"/>
    <cellStyle name="Comma 4 6 2 2 2 3 2 2 2 2" xfId="32033" xr:uid="{00000000-0005-0000-0000-0000FA0F0000}"/>
    <cellStyle name="Comma 4 6 2 2 2 3 2 2 3" xfId="32032" xr:uid="{00000000-0005-0000-0000-0000FB0F0000}"/>
    <cellStyle name="Comma 4 6 2 2 2 3 2 3" xfId="2525" xr:uid="{00000000-0005-0000-0000-0000FC0F0000}"/>
    <cellStyle name="Comma 4 6 2 2 2 3 2 3 2" xfId="32034" xr:uid="{00000000-0005-0000-0000-0000FD0F0000}"/>
    <cellStyle name="Comma 4 6 2 2 2 3 2 4" xfId="2526" xr:uid="{00000000-0005-0000-0000-0000FE0F0000}"/>
    <cellStyle name="Comma 4 6 2 2 2 3 2 4 2" xfId="32035" xr:uid="{00000000-0005-0000-0000-0000FF0F0000}"/>
    <cellStyle name="Comma 4 6 2 2 2 3 2 5" xfId="2527" xr:uid="{00000000-0005-0000-0000-000000100000}"/>
    <cellStyle name="Comma 4 6 2 2 2 3 2 5 2" xfId="32036" xr:uid="{00000000-0005-0000-0000-000001100000}"/>
    <cellStyle name="Comma 4 6 2 2 2 3 2 6" xfId="32031" xr:uid="{00000000-0005-0000-0000-000002100000}"/>
    <cellStyle name="Comma 4 6 2 2 2 3 3" xfId="2528" xr:uid="{00000000-0005-0000-0000-000003100000}"/>
    <cellStyle name="Comma 4 6 2 2 2 3 3 2" xfId="2529" xr:uid="{00000000-0005-0000-0000-000004100000}"/>
    <cellStyle name="Comma 4 6 2 2 2 3 3 2 2" xfId="32038" xr:uid="{00000000-0005-0000-0000-000005100000}"/>
    <cellStyle name="Comma 4 6 2 2 2 3 3 3" xfId="32037" xr:uid="{00000000-0005-0000-0000-000006100000}"/>
    <cellStyle name="Comma 4 6 2 2 2 3 4" xfId="2530" xr:uid="{00000000-0005-0000-0000-000007100000}"/>
    <cellStyle name="Comma 4 6 2 2 2 3 4 2" xfId="32039" xr:uid="{00000000-0005-0000-0000-000008100000}"/>
    <cellStyle name="Comma 4 6 2 2 2 3 5" xfId="2531" xr:uid="{00000000-0005-0000-0000-000009100000}"/>
    <cellStyle name="Comma 4 6 2 2 2 3 5 2" xfId="32040" xr:uid="{00000000-0005-0000-0000-00000A100000}"/>
    <cellStyle name="Comma 4 6 2 2 2 3 6" xfId="2532" xr:uid="{00000000-0005-0000-0000-00000B100000}"/>
    <cellStyle name="Comma 4 6 2 2 2 3 6 2" xfId="32041" xr:uid="{00000000-0005-0000-0000-00000C100000}"/>
    <cellStyle name="Comma 4 6 2 2 2 3 7" xfId="32030" xr:uid="{00000000-0005-0000-0000-00000D100000}"/>
    <cellStyle name="Comma 4 6 2 2 2 4" xfId="2533" xr:uid="{00000000-0005-0000-0000-00000E100000}"/>
    <cellStyle name="Comma 4 6 2 2 2 4 2" xfId="2534" xr:uid="{00000000-0005-0000-0000-00000F100000}"/>
    <cellStyle name="Comma 4 6 2 2 2 4 2 2" xfId="2535" xr:uid="{00000000-0005-0000-0000-000010100000}"/>
    <cellStyle name="Comma 4 6 2 2 2 4 2 2 2" xfId="32044" xr:uid="{00000000-0005-0000-0000-000011100000}"/>
    <cellStyle name="Comma 4 6 2 2 2 4 2 3" xfId="32043" xr:uid="{00000000-0005-0000-0000-000012100000}"/>
    <cellStyle name="Comma 4 6 2 2 2 4 3" xfId="2536" xr:uid="{00000000-0005-0000-0000-000013100000}"/>
    <cellStyle name="Comma 4 6 2 2 2 4 3 2" xfId="32045" xr:uid="{00000000-0005-0000-0000-000014100000}"/>
    <cellStyle name="Comma 4 6 2 2 2 4 4" xfId="2537" xr:uid="{00000000-0005-0000-0000-000015100000}"/>
    <cellStyle name="Comma 4 6 2 2 2 4 4 2" xfId="32046" xr:uid="{00000000-0005-0000-0000-000016100000}"/>
    <cellStyle name="Comma 4 6 2 2 2 4 5" xfId="2538" xr:uid="{00000000-0005-0000-0000-000017100000}"/>
    <cellStyle name="Comma 4 6 2 2 2 4 5 2" xfId="32047" xr:uid="{00000000-0005-0000-0000-000018100000}"/>
    <cellStyle name="Comma 4 6 2 2 2 4 6" xfId="32042" xr:uid="{00000000-0005-0000-0000-000019100000}"/>
    <cellStyle name="Comma 4 6 2 2 2 5" xfId="2539" xr:uid="{00000000-0005-0000-0000-00001A100000}"/>
    <cellStyle name="Comma 4 6 2 2 2 5 2" xfId="2540" xr:uid="{00000000-0005-0000-0000-00001B100000}"/>
    <cellStyle name="Comma 4 6 2 2 2 5 2 2" xfId="2541" xr:uid="{00000000-0005-0000-0000-00001C100000}"/>
    <cellStyle name="Comma 4 6 2 2 2 5 2 2 2" xfId="32050" xr:uid="{00000000-0005-0000-0000-00001D100000}"/>
    <cellStyle name="Comma 4 6 2 2 2 5 2 3" xfId="32049" xr:uid="{00000000-0005-0000-0000-00001E100000}"/>
    <cellStyle name="Comma 4 6 2 2 2 5 3" xfId="2542" xr:uid="{00000000-0005-0000-0000-00001F100000}"/>
    <cellStyle name="Comma 4 6 2 2 2 5 3 2" xfId="32051" xr:uid="{00000000-0005-0000-0000-000020100000}"/>
    <cellStyle name="Comma 4 6 2 2 2 5 4" xfId="2543" xr:uid="{00000000-0005-0000-0000-000021100000}"/>
    <cellStyle name="Comma 4 6 2 2 2 5 4 2" xfId="32052" xr:uid="{00000000-0005-0000-0000-000022100000}"/>
    <cellStyle name="Comma 4 6 2 2 2 5 5" xfId="2544" xr:uid="{00000000-0005-0000-0000-000023100000}"/>
    <cellStyle name="Comma 4 6 2 2 2 5 5 2" xfId="32053" xr:uid="{00000000-0005-0000-0000-000024100000}"/>
    <cellStyle name="Comma 4 6 2 2 2 5 6" xfId="32048" xr:uid="{00000000-0005-0000-0000-000025100000}"/>
    <cellStyle name="Comma 4 6 2 2 2 6" xfId="2545" xr:uid="{00000000-0005-0000-0000-000026100000}"/>
    <cellStyle name="Comma 4 6 2 2 2 6 2" xfId="2546" xr:uid="{00000000-0005-0000-0000-000027100000}"/>
    <cellStyle name="Comma 4 6 2 2 2 6 2 2" xfId="2547" xr:uid="{00000000-0005-0000-0000-000028100000}"/>
    <cellStyle name="Comma 4 6 2 2 2 6 2 2 2" xfId="32056" xr:uid="{00000000-0005-0000-0000-000029100000}"/>
    <cellStyle name="Comma 4 6 2 2 2 6 2 3" xfId="32055" xr:uid="{00000000-0005-0000-0000-00002A100000}"/>
    <cellStyle name="Comma 4 6 2 2 2 6 3" xfId="2548" xr:uid="{00000000-0005-0000-0000-00002B100000}"/>
    <cellStyle name="Comma 4 6 2 2 2 6 3 2" xfId="32057" xr:uid="{00000000-0005-0000-0000-00002C100000}"/>
    <cellStyle name="Comma 4 6 2 2 2 6 4" xfId="2549" xr:uid="{00000000-0005-0000-0000-00002D100000}"/>
    <cellStyle name="Comma 4 6 2 2 2 6 4 2" xfId="32058" xr:uid="{00000000-0005-0000-0000-00002E100000}"/>
    <cellStyle name="Comma 4 6 2 2 2 6 5" xfId="32054" xr:uid="{00000000-0005-0000-0000-00002F100000}"/>
    <cellStyle name="Comma 4 6 2 2 2 7" xfId="2550" xr:uid="{00000000-0005-0000-0000-000030100000}"/>
    <cellStyle name="Comma 4 6 2 2 2 7 2" xfId="2551" xr:uid="{00000000-0005-0000-0000-000031100000}"/>
    <cellStyle name="Comma 4 6 2 2 2 7 2 2" xfId="32060" xr:uid="{00000000-0005-0000-0000-000032100000}"/>
    <cellStyle name="Comma 4 6 2 2 2 7 3" xfId="2552" xr:uid="{00000000-0005-0000-0000-000033100000}"/>
    <cellStyle name="Comma 4 6 2 2 2 7 3 2" xfId="32061" xr:uid="{00000000-0005-0000-0000-000034100000}"/>
    <cellStyle name="Comma 4 6 2 2 2 7 4" xfId="32059" xr:uid="{00000000-0005-0000-0000-000035100000}"/>
    <cellStyle name="Comma 4 6 2 2 2 8" xfId="2553" xr:uid="{00000000-0005-0000-0000-000036100000}"/>
    <cellStyle name="Comma 4 6 2 2 2 8 2" xfId="32062" xr:uid="{00000000-0005-0000-0000-000037100000}"/>
    <cellStyle name="Comma 4 6 2 2 2 9" xfId="2554" xr:uid="{00000000-0005-0000-0000-000038100000}"/>
    <cellStyle name="Comma 4 6 2 2 2 9 2" xfId="32063" xr:uid="{00000000-0005-0000-0000-000039100000}"/>
    <cellStyle name="Comma 4 6 2 2 3" xfId="2555" xr:uid="{00000000-0005-0000-0000-00003A100000}"/>
    <cellStyle name="Comma 4 6 2 2 3 2" xfId="2556" xr:uid="{00000000-0005-0000-0000-00003B100000}"/>
    <cellStyle name="Comma 4 6 2 2 3 2 2" xfId="2557" xr:uid="{00000000-0005-0000-0000-00003C100000}"/>
    <cellStyle name="Comma 4 6 2 2 3 2 2 2" xfId="2558" xr:uid="{00000000-0005-0000-0000-00003D100000}"/>
    <cellStyle name="Comma 4 6 2 2 3 2 2 2 2" xfId="32067" xr:uid="{00000000-0005-0000-0000-00003E100000}"/>
    <cellStyle name="Comma 4 6 2 2 3 2 2 3" xfId="32066" xr:uid="{00000000-0005-0000-0000-00003F100000}"/>
    <cellStyle name="Comma 4 6 2 2 3 2 3" xfId="2559" xr:uid="{00000000-0005-0000-0000-000040100000}"/>
    <cellStyle name="Comma 4 6 2 2 3 2 3 2" xfId="32068" xr:uid="{00000000-0005-0000-0000-000041100000}"/>
    <cellStyle name="Comma 4 6 2 2 3 2 4" xfId="2560" xr:uid="{00000000-0005-0000-0000-000042100000}"/>
    <cellStyle name="Comma 4 6 2 2 3 2 4 2" xfId="32069" xr:uid="{00000000-0005-0000-0000-000043100000}"/>
    <cellStyle name="Comma 4 6 2 2 3 2 5" xfId="2561" xr:uid="{00000000-0005-0000-0000-000044100000}"/>
    <cellStyle name="Comma 4 6 2 2 3 2 5 2" xfId="32070" xr:uid="{00000000-0005-0000-0000-000045100000}"/>
    <cellStyle name="Comma 4 6 2 2 3 2 6" xfId="32065" xr:uid="{00000000-0005-0000-0000-000046100000}"/>
    <cellStyle name="Comma 4 6 2 2 3 3" xfId="2562" xr:uid="{00000000-0005-0000-0000-000047100000}"/>
    <cellStyle name="Comma 4 6 2 2 3 3 2" xfId="2563" xr:uid="{00000000-0005-0000-0000-000048100000}"/>
    <cellStyle name="Comma 4 6 2 2 3 3 2 2" xfId="2564" xr:uid="{00000000-0005-0000-0000-000049100000}"/>
    <cellStyle name="Comma 4 6 2 2 3 3 2 2 2" xfId="32073" xr:uid="{00000000-0005-0000-0000-00004A100000}"/>
    <cellStyle name="Comma 4 6 2 2 3 3 2 3" xfId="32072" xr:uid="{00000000-0005-0000-0000-00004B100000}"/>
    <cellStyle name="Comma 4 6 2 2 3 3 3" xfId="2565" xr:uid="{00000000-0005-0000-0000-00004C100000}"/>
    <cellStyle name="Comma 4 6 2 2 3 3 3 2" xfId="32074" xr:uid="{00000000-0005-0000-0000-00004D100000}"/>
    <cellStyle name="Comma 4 6 2 2 3 3 4" xfId="2566" xr:uid="{00000000-0005-0000-0000-00004E100000}"/>
    <cellStyle name="Comma 4 6 2 2 3 3 4 2" xfId="32075" xr:uid="{00000000-0005-0000-0000-00004F100000}"/>
    <cellStyle name="Comma 4 6 2 2 3 3 5" xfId="2567" xr:uid="{00000000-0005-0000-0000-000050100000}"/>
    <cellStyle name="Comma 4 6 2 2 3 3 5 2" xfId="32076" xr:uid="{00000000-0005-0000-0000-000051100000}"/>
    <cellStyle name="Comma 4 6 2 2 3 3 6" xfId="32071" xr:uid="{00000000-0005-0000-0000-000052100000}"/>
    <cellStyle name="Comma 4 6 2 2 3 4" xfId="2568" xr:uid="{00000000-0005-0000-0000-000053100000}"/>
    <cellStyle name="Comma 4 6 2 2 3 4 2" xfId="2569" xr:uid="{00000000-0005-0000-0000-000054100000}"/>
    <cellStyle name="Comma 4 6 2 2 3 4 2 2" xfId="32078" xr:uid="{00000000-0005-0000-0000-000055100000}"/>
    <cellStyle name="Comma 4 6 2 2 3 4 3" xfId="32077" xr:uid="{00000000-0005-0000-0000-000056100000}"/>
    <cellStyle name="Comma 4 6 2 2 3 5" xfId="2570" xr:uid="{00000000-0005-0000-0000-000057100000}"/>
    <cellStyle name="Comma 4 6 2 2 3 5 2" xfId="32079" xr:uid="{00000000-0005-0000-0000-000058100000}"/>
    <cellStyle name="Comma 4 6 2 2 3 6" xfId="2571" xr:uid="{00000000-0005-0000-0000-000059100000}"/>
    <cellStyle name="Comma 4 6 2 2 3 6 2" xfId="32080" xr:uid="{00000000-0005-0000-0000-00005A100000}"/>
    <cellStyle name="Comma 4 6 2 2 3 7" xfId="2572" xr:uid="{00000000-0005-0000-0000-00005B100000}"/>
    <cellStyle name="Comma 4 6 2 2 3 7 2" xfId="32081" xr:uid="{00000000-0005-0000-0000-00005C100000}"/>
    <cellStyle name="Comma 4 6 2 2 3 8" xfId="32064" xr:uid="{00000000-0005-0000-0000-00005D100000}"/>
    <cellStyle name="Comma 4 6 2 2 4" xfId="2573" xr:uid="{00000000-0005-0000-0000-00005E100000}"/>
    <cellStyle name="Comma 4 6 2 2 4 2" xfId="2574" xr:uid="{00000000-0005-0000-0000-00005F100000}"/>
    <cellStyle name="Comma 4 6 2 2 4 2 2" xfId="2575" xr:uid="{00000000-0005-0000-0000-000060100000}"/>
    <cellStyle name="Comma 4 6 2 2 4 2 2 2" xfId="2576" xr:uid="{00000000-0005-0000-0000-000061100000}"/>
    <cellStyle name="Comma 4 6 2 2 4 2 2 2 2" xfId="32085" xr:uid="{00000000-0005-0000-0000-000062100000}"/>
    <cellStyle name="Comma 4 6 2 2 4 2 2 3" xfId="32084" xr:uid="{00000000-0005-0000-0000-000063100000}"/>
    <cellStyle name="Comma 4 6 2 2 4 2 3" xfId="2577" xr:uid="{00000000-0005-0000-0000-000064100000}"/>
    <cellStyle name="Comma 4 6 2 2 4 2 3 2" xfId="32086" xr:uid="{00000000-0005-0000-0000-000065100000}"/>
    <cellStyle name="Comma 4 6 2 2 4 2 4" xfId="2578" xr:uid="{00000000-0005-0000-0000-000066100000}"/>
    <cellStyle name="Comma 4 6 2 2 4 2 4 2" xfId="32087" xr:uid="{00000000-0005-0000-0000-000067100000}"/>
    <cellStyle name="Comma 4 6 2 2 4 2 5" xfId="2579" xr:uid="{00000000-0005-0000-0000-000068100000}"/>
    <cellStyle name="Comma 4 6 2 2 4 2 5 2" xfId="32088" xr:uid="{00000000-0005-0000-0000-000069100000}"/>
    <cellStyle name="Comma 4 6 2 2 4 2 6" xfId="32083" xr:uid="{00000000-0005-0000-0000-00006A100000}"/>
    <cellStyle name="Comma 4 6 2 2 4 3" xfId="2580" xr:uid="{00000000-0005-0000-0000-00006B100000}"/>
    <cellStyle name="Comma 4 6 2 2 4 3 2" xfId="2581" xr:uid="{00000000-0005-0000-0000-00006C100000}"/>
    <cellStyle name="Comma 4 6 2 2 4 3 2 2" xfId="32090" xr:uid="{00000000-0005-0000-0000-00006D100000}"/>
    <cellStyle name="Comma 4 6 2 2 4 3 3" xfId="32089" xr:uid="{00000000-0005-0000-0000-00006E100000}"/>
    <cellStyle name="Comma 4 6 2 2 4 4" xfId="2582" xr:uid="{00000000-0005-0000-0000-00006F100000}"/>
    <cellStyle name="Comma 4 6 2 2 4 4 2" xfId="32091" xr:uid="{00000000-0005-0000-0000-000070100000}"/>
    <cellStyle name="Comma 4 6 2 2 4 5" xfId="2583" xr:uid="{00000000-0005-0000-0000-000071100000}"/>
    <cellStyle name="Comma 4 6 2 2 4 5 2" xfId="32092" xr:uid="{00000000-0005-0000-0000-000072100000}"/>
    <cellStyle name="Comma 4 6 2 2 4 6" xfId="2584" xr:uid="{00000000-0005-0000-0000-000073100000}"/>
    <cellStyle name="Comma 4 6 2 2 4 6 2" xfId="32093" xr:uid="{00000000-0005-0000-0000-000074100000}"/>
    <cellStyle name="Comma 4 6 2 2 4 7" xfId="32082" xr:uid="{00000000-0005-0000-0000-000075100000}"/>
    <cellStyle name="Comma 4 6 2 2 5" xfId="2585" xr:uid="{00000000-0005-0000-0000-000076100000}"/>
    <cellStyle name="Comma 4 6 2 2 5 2" xfId="2586" xr:uid="{00000000-0005-0000-0000-000077100000}"/>
    <cellStyle name="Comma 4 6 2 2 5 2 2" xfId="2587" xr:uid="{00000000-0005-0000-0000-000078100000}"/>
    <cellStyle name="Comma 4 6 2 2 5 2 2 2" xfId="32096" xr:uid="{00000000-0005-0000-0000-000079100000}"/>
    <cellStyle name="Comma 4 6 2 2 5 2 3" xfId="32095" xr:uid="{00000000-0005-0000-0000-00007A100000}"/>
    <cellStyle name="Comma 4 6 2 2 5 3" xfId="2588" xr:uid="{00000000-0005-0000-0000-00007B100000}"/>
    <cellStyle name="Comma 4 6 2 2 5 3 2" xfId="32097" xr:uid="{00000000-0005-0000-0000-00007C100000}"/>
    <cellStyle name="Comma 4 6 2 2 5 4" xfId="2589" xr:uid="{00000000-0005-0000-0000-00007D100000}"/>
    <cellStyle name="Comma 4 6 2 2 5 4 2" xfId="32098" xr:uid="{00000000-0005-0000-0000-00007E100000}"/>
    <cellStyle name="Comma 4 6 2 2 5 5" xfId="2590" xr:uid="{00000000-0005-0000-0000-00007F100000}"/>
    <cellStyle name="Comma 4 6 2 2 5 5 2" xfId="32099" xr:uid="{00000000-0005-0000-0000-000080100000}"/>
    <cellStyle name="Comma 4 6 2 2 5 6" xfId="32094" xr:uid="{00000000-0005-0000-0000-000081100000}"/>
    <cellStyle name="Comma 4 6 2 2 6" xfId="2591" xr:uid="{00000000-0005-0000-0000-000082100000}"/>
    <cellStyle name="Comma 4 6 2 2 6 2" xfId="2592" xr:uid="{00000000-0005-0000-0000-000083100000}"/>
    <cellStyle name="Comma 4 6 2 2 6 2 2" xfId="2593" xr:uid="{00000000-0005-0000-0000-000084100000}"/>
    <cellStyle name="Comma 4 6 2 2 6 2 2 2" xfId="32102" xr:uid="{00000000-0005-0000-0000-000085100000}"/>
    <cellStyle name="Comma 4 6 2 2 6 2 3" xfId="32101" xr:uid="{00000000-0005-0000-0000-000086100000}"/>
    <cellStyle name="Comma 4 6 2 2 6 3" xfId="2594" xr:uid="{00000000-0005-0000-0000-000087100000}"/>
    <cellStyle name="Comma 4 6 2 2 6 3 2" xfId="32103" xr:uid="{00000000-0005-0000-0000-000088100000}"/>
    <cellStyle name="Comma 4 6 2 2 6 4" xfId="2595" xr:uid="{00000000-0005-0000-0000-000089100000}"/>
    <cellStyle name="Comma 4 6 2 2 6 4 2" xfId="32104" xr:uid="{00000000-0005-0000-0000-00008A100000}"/>
    <cellStyle name="Comma 4 6 2 2 6 5" xfId="2596" xr:uid="{00000000-0005-0000-0000-00008B100000}"/>
    <cellStyle name="Comma 4 6 2 2 6 5 2" xfId="32105" xr:uid="{00000000-0005-0000-0000-00008C100000}"/>
    <cellStyle name="Comma 4 6 2 2 6 6" xfId="32100" xr:uid="{00000000-0005-0000-0000-00008D100000}"/>
    <cellStyle name="Comma 4 6 2 2 7" xfId="2597" xr:uid="{00000000-0005-0000-0000-00008E100000}"/>
    <cellStyle name="Comma 4 6 2 2 7 2" xfId="2598" xr:uid="{00000000-0005-0000-0000-00008F100000}"/>
    <cellStyle name="Comma 4 6 2 2 7 2 2" xfId="2599" xr:uid="{00000000-0005-0000-0000-000090100000}"/>
    <cellStyle name="Comma 4 6 2 2 7 2 2 2" xfId="32108" xr:uid="{00000000-0005-0000-0000-000091100000}"/>
    <cellStyle name="Comma 4 6 2 2 7 2 3" xfId="32107" xr:uid="{00000000-0005-0000-0000-000092100000}"/>
    <cellStyle name="Comma 4 6 2 2 7 3" xfId="2600" xr:uid="{00000000-0005-0000-0000-000093100000}"/>
    <cellStyle name="Comma 4 6 2 2 7 3 2" xfId="32109" xr:uid="{00000000-0005-0000-0000-000094100000}"/>
    <cellStyle name="Comma 4 6 2 2 7 4" xfId="2601" xr:uid="{00000000-0005-0000-0000-000095100000}"/>
    <cellStyle name="Comma 4 6 2 2 7 4 2" xfId="32110" xr:uid="{00000000-0005-0000-0000-000096100000}"/>
    <cellStyle name="Comma 4 6 2 2 7 5" xfId="32106" xr:uid="{00000000-0005-0000-0000-000097100000}"/>
    <cellStyle name="Comma 4 6 2 2 8" xfId="2602" xr:uid="{00000000-0005-0000-0000-000098100000}"/>
    <cellStyle name="Comma 4 6 2 2 8 2" xfId="2603" xr:uid="{00000000-0005-0000-0000-000099100000}"/>
    <cellStyle name="Comma 4 6 2 2 8 2 2" xfId="32112" xr:uid="{00000000-0005-0000-0000-00009A100000}"/>
    <cellStyle name="Comma 4 6 2 2 8 3" xfId="2604" xr:uid="{00000000-0005-0000-0000-00009B100000}"/>
    <cellStyle name="Comma 4 6 2 2 8 3 2" xfId="32113" xr:uid="{00000000-0005-0000-0000-00009C100000}"/>
    <cellStyle name="Comma 4 6 2 2 8 4" xfId="32111" xr:uid="{00000000-0005-0000-0000-00009D100000}"/>
    <cellStyle name="Comma 4 6 2 2 9" xfId="2605" xr:uid="{00000000-0005-0000-0000-00009E100000}"/>
    <cellStyle name="Comma 4 6 2 2 9 2" xfId="32114" xr:uid="{00000000-0005-0000-0000-00009F100000}"/>
    <cellStyle name="Comma 4 6 2 3" xfId="2606" xr:uid="{00000000-0005-0000-0000-0000A0100000}"/>
    <cellStyle name="Comma 4 6 2 3 10" xfId="2607" xr:uid="{00000000-0005-0000-0000-0000A1100000}"/>
    <cellStyle name="Comma 4 6 2 3 10 2" xfId="32116" xr:uid="{00000000-0005-0000-0000-0000A2100000}"/>
    <cellStyle name="Comma 4 6 2 3 11" xfId="32115" xr:uid="{00000000-0005-0000-0000-0000A3100000}"/>
    <cellStyle name="Comma 4 6 2 3 2" xfId="2608" xr:uid="{00000000-0005-0000-0000-0000A4100000}"/>
    <cellStyle name="Comma 4 6 2 3 2 2" xfId="2609" xr:uid="{00000000-0005-0000-0000-0000A5100000}"/>
    <cellStyle name="Comma 4 6 2 3 2 2 2" xfId="2610" xr:uid="{00000000-0005-0000-0000-0000A6100000}"/>
    <cellStyle name="Comma 4 6 2 3 2 2 2 2" xfId="2611" xr:uid="{00000000-0005-0000-0000-0000A7100000}"/>
    <cellStyle name="Comma 4 6 2 3 2 2 2 2 2" xfId="32120" xr:uid="{00000000-0005-0000-0000-0000A8100000}"/>
    <cellStyle name="Comma 4 6 2 3 2 2 2 3" xfId="32119" xr:uid="{00000000-0005-0000-0000-0000A9100000}"/>
    <cellStyle name="Comma 4 6 2 3 2 2 3" xfId="2612" xr:uid="{00000000-0005-0000-0000-0000AA100000}"/>
    <cellStyle name="Comma 4 6 2 3 2 2 3 2" xfId="32121" xr:uid="{00000000-0005-0000-0000-0000AB100000}"/>
    <cellStyle name="Comma 4 6 2 3 2 2 4" xfId="2613" xr:uid="{00000000-0005-0000-0000-0000AC100000}"/>
    <cellStyle name="Comma 4 6 2 3 2 2 4 2" xfId="32122" xr:uid="{00000000-0005-0000-0000-0000AD100000}"/>
    <cellStyle name="Comma 4 6 2 3 2 2 5" xfId="2614" xr:uid="{00000000-0005-0000-0000-0000AE100000}"/>
    <cellStyle name="Comma 4 6 2 3 2 2 5 2" xfId="32123" xr:uid="{00000000-0005-0000-0000-0000AF100000}"/>
    <cellStyle name="Comma 4 6 2 3 2 2 6" xfId="32118" xr:uid="{00000000-0005-0000-0000-0000B0100000}"/>
    <cellStyle name="Comma 4 6 2 3 2 3" xfId="2615" xr:uid="{00000000-0005-0000-0000-0000B1100000}"/>
    <cellStyle name="Comma 4 6 2 3 2 3 2" xfId="2616" xr:uid="{00000000-0005-0000-0000-0000B2100000}"/>
    <cellStyle name="Comma 4 6 2 3 2 3 2 2" xfId="32125" xr:uid="{00000000-0005-0000-0000-0000B3100000}"/>
    <cellStyle name="Comma 4 6 2 3 2 3 3" xfId="32124" xr:uid="{00000000-0005-0000-0000-0000B4100000}"/>
    <cellStyle name="Comma 4 6 2 3 2 4" xfId="2617" xr:uid="{00000000-0005-0000-0000-0000B5100000}"/>
    <cellStyle name="Comma 4 6 2 3 2 4 2" xfId="32126" xr:uid="{00000000-0005-0000-0000-0000B6100000}"/>
    <cellStyle name="Comma 4 6 2 3 2 5" xfId="2618" xr:uid="{00000000-0005-0000-0000-0000B7100000}"/>
    <cellStyle name="Comma 4 6 2 3 2 5 2" xfId="32127" xr:uid="{00000000-0005-0000-0000-0000B8100000}"/>
    <cellStyle name="Comma 4 6 2 3 2 6" xfId="2619" xr:uid="{00000000-0005-0000-0000-0000B9100000}"/>
    <cellStyle name="Comma 4 6 2 3 2 6 2" xfId="32128" xr:uid="{00000000-0005-0000-0000-0000BA100000}"/>
    <cellStyle name="Comma 4 6 2 3 2 7" xfId="32117" xr:uid="{00000000-0005-0000-0000-0000BB100000}"/>
    <cellStyle name="Comma 4 6 2 3 3" xfId="2620" xr:uid="{00000000-0005-0000-0000-0000BC100000}"/>
    <cellStyle name="Comma 4 6 2 3 3 2" xfId="2621" xr:uid="{00000000-0005-0000-0000-0000BD100000}"/>
    <cellStyle name="Comma 4 6 2 3 3 2 2" xfId="2622" xr:uid="{00000000-0005-0000-0000-0000BE100000}"/>
    <cellStyle name="Comma 4 6 2 3 3 2 2 2" xfId="2623" xr:uid="{00000000-0005-0000-0000-0000BF100000}"/>
    <cellStyle name="Comma 4 6 2 3 3 2 2 2 2" xfId="32132" xr:uid="{00000000-0005-0000-0000-0000C0100000}"/>
    <cellStyle name="Comma 4 6 2 3 3 2 2 3" xfId="32131" xr:uid="{00000000-0005-0000-0000-0000C1100000}"/>
    <cellStyle name="Comma 4 6 2 3 3 2 3" xfId="2624" xr:uid="{00000000-0005-0000-0000-0000C2100000}"/>
    <cellStyle name="Comma 4 6 2 3 3 2 3 2" xfId="32133" xr:uid="{00000000-0005-0000-0000-0000C3100000}"/>
    <cellStyle name="Comma 4 6 2 3 3 2 4" xfId="2625" xr:uid="{00000000-0005-0000-0000-0000C4100000}"/>
    <cellStyle name="Comma 4 6 2 3 3 2 4 2" xfId="32134" xr:uid="{00000000-0005-0000-0000-0000C5100000}"/>
    <cellStyle name="Comma 4 6 2 3 3 2 5" xfId="2626" xr:uid="{00000000-0005-0000-0000-0000C6100000}"/>
    <cellStyle name="Comma 4 6 2 3 3 2 5 2" xfId="32135" xr:uid="{00000000-0005-0000-0000-0000C7100000}"/>
    <cellStyle name="Comma 4 6 2 3 3 2 6" xfId="32130" xr:uid="{00000000-0005-0000-0000-0000C8100000}"/>
    <cellStyle name="Comma 4 6 2 3 3 3" xfId="2627" xr:uid="{00000000-0005-0000-0000-0000C9100000}"/>
    <cellStyle name="Comma 4 6 2 3 3 3 2" xfId="2628" xr:uid="{00000000-0005-0000-0000-0000CA100000}"/>
    <cellStyle name="Comma 4 6 2 3 3 3 2 2" xfId="32137" xr:uid="{00000000-0005-0000-0000-0000CB100000}"/>
    <cellStyle name="Comma 4 6 2 3 3 3 3" xfId="32136" xr:uid="{00000000-0005-0000-0000-0000CC100000}"/>
    <cellStyle name="Comma 4 6 2 3 3 4" xfId="2629" xr:uid="{00000000-0005-0000-0000-0000CD100000}"/>
    <cellStyle name="Comma 4 6 2 3 3 4 2" xfId="32138" xr:uid="{00000000-0005-0000-0000-0000CE100000}"/>
    <cellStyle name="Comma 4 6 2 3 3 5" xfId="2630" xr:uid="{00000000-0005-0000-0000-0000CF100000}"/>
    <cellStyle name="Comma 4 6 2 3 3 5 2" xfId="32139" xr:uid="{00000000-0005-0000-0000-0000D0100000}"/>
    <cellStyle name="Comma 4 6 2 3 3 6" xfId="2631" xr:uid="{00000000-0005-0000-0000-0000D1100000}"/>
    <cellStyle name="Comma 4 6 2 3 3 6 2" xfId="32140" xr:uid="{00000000-0005-0000-0000-0000D2100000}"/>
    <cellStyle name="Comma 4 6 2 3 3 7" xfId="32129" xr:uid="{00000000-0005-0000-0000-0000D3100000}"/>
    <cellStyle name="Comma 4 6 2 3 4" xfId="2632" xr:uid="{00000000-0005-0000-0000-0000D4100000}"/>
    <cellStyle name="Comma 4 6 2 3 4 2" xfId="2633" xr:uid="{00000000-0005-0000-0000-0000D5100000}"/>
    <cellStyle name="Comma 4 6 2 3 4 2 2" xfId="2634" xr:uid="{00000000-0005-0000-0000-0000D6100000}"/>
    <cellStyle name="Comma 4 6 2 3 4 2 2 2" xfId="32143" xr:uid="{00000000-0005-0000-0000-0000D7100000}"/>
    <cellStyle name="Comma 4 6 2 3 4 2 3" xfId="32142" xr:uid="{00000000-0005-0000-0000-0000D8100000}"/>
    <cellStyle name="Comma 4 6 2 3 4 3" xfId="2635" xr:uid="{00000000-0005-0000-0000-0000D9100000}"/>
    <cellStyle name="Comma 4 6 2 3 4 3 2" xfId="32144" xr:uid="{00000000-0005-0000-0000-0000DA100000}"/>
    <cellStyle name="Comma 4 6 2 3 4 4" xfId="2636" xr:uid="{00000000-0005-0000-0000-0000DB100000}"/>
    <cellStyle name="Comma 4 6 2 3 4 4 2" xfId="32145" xr:uid="{00000000-0005-0000-0000-0000DC100000}"/>
    <cellStyle name="Comma 4 6 2 3 4 5" xfId="2637" xr:uid="{00000000-0005-0000-0000-0000DD100000}"/>
    <cellStyle name="Comma 4 6 2 3 4 5 2" xfId="32146" xr:uid="{00000000-0005-0000-0000-0000DE100000}"/>
    <cellStyle name="Comma 4 6 2 3 4 6" xfId="32141" xr:uid="{00000000-0005-0000-0000-0000DF100000}"/>
    <cellStyle name="Comma 4 6 2 3 5" xfId="2638" xr:uid="{00000000-0005-0000-0000-0000E0100000}"/>
    <cellStyle name="Comma 4 6 2 3 5 2" xfId="2639" xr:uid="{00000000-0005-0000-0000-0000E1100000}"/>
    <cellStyle name="Comma 4 6 2 3 5 2 2" xfId="2640" xr:uid="{00000000-0005-0000-0000-0000E2100000}"/>
    <cellStyle name="Comma 4 6 2 3 5 2 2 2" xfId="32149" xr:uid="{00000000-0005-0000-0000-0000E3100000}"/>
    <cellStyle name="Comma 4 6 2 3 5 2 3" xfId="32148" xr:uid="{00000000-0005-0000-0000-0000E4100000}"/>
    <cellStyle name="Comma 4 6 2 3 5 3" xfId="2641" xr:uid="{00000000-0005-0000-0000-0000E5100000}"/>
    <cellStyle name="Comma 4 6 2 3 5 3 2" xfId="32150" xr:uid="{00000000-0005-0000-0000-0000E6100000}"/>
    <cellStyle name="Comma 4 6 2 3 5 4" xfId="2642" xr:uid="{00000000-0005-0000-0000-0000E7100000}"/>
    <cellStyle name="Comma 4 6 2 3 5 4 2" xfId="32151" xr:uid="{00000000-0005-0000-0000-0000E8100000}"/>
    <cellStyle name="Comma 4 6 2 3 5 5" xfId="2643" xr:uid="{00000000-0005-0000-0000-0000E9100000}"/>
    <cellStyle name="Comma 4 6 2 3 5 5 2" xfId="32152" xr:uid="{00000000-0005-0000-0000-0000EA100000}"/>
    <cellStyle name="Comma 4 6 2 3 5 6" xfId="32147" xr:uid="{00000000-0005-0000-0000-0000EB100000}"/>
    <cellStyle name="Comma 4 6 2 3 6" xfId="2644" xr:uid="{00000000-0005-0000-0000-0000EC100000}"/>
    <cellStyle name="Comma 4 6 2 3 6 2" xfId="2645" xr:uid="{00000000-0005-0000-0000-0000ED100000}"/>
    <cellStyle name="Comma 4 6 2 3 6 2 2" xfId="2646" xr:uid="{00000000-0005-0000-0000-0000EE100000}"/>
    <cellStyle name="Comma 4 6 2 3 6 2 2 2" xfId="32155" xr:uid="{00000000-0005-0000-0000-0000EF100000}"/>
    <cellStyle name="Comma 4 6 2 3 6 2 3" xfId="32154" xr:uid="{00000000-0005-0000-0000-0000F0100000}"/>
    <cellStyle name="Comma 4 6 2 3 6 3" xfId="2647" xr:uid="{00000000-0005-0000-0000-0000F1100000}"/>
    <cellStyle name="Comma 4 6 2 3 6 3 2" xfId="32156" xr:uid="{00000000-0005-0000-0000-0000F2100000}"/>
    <cellStyle name="Comma 4 6 2 3 6 4" xfId="2648" xr:uid="{00000000-0005-0000-0000-0000F3100000}"/>
    <cellStyle name="Comma 4 6 2 3 6 4 2" xfId="32157" xr:uid="{00000000-0005-0000-0000-0000F4100000}"/>
    <cellStyle name="Comma 4 6 2 3 6 5" xfId="32153" xr:uid="{00000000-0005-0000-0000-0000F5100000}"/>
    <cellStyle name="Comma 4 6 2 3 7" xfId="2649" xr:uid="{00000000-0005-0000-0000-0000F6100000}"/>
    <cellStyle name="Comma 4 6 2 3 7 2" xfId="2650" xr:uid="{00000000-0005-0000-0000-0000F7100000}"/>
    <cellStyle name="Comma 4 6 2 3 7 2 2" xfId="32159" xr:uid="{00000000-0005-0000-0000-0000F8100000}"/>
    <cellStyle name="Comma 4 6 2 3 7 3" xfId="2651" xr:uid="{00000000-0005-0000-0000-0000F9100000}"/>
    <cellStyle name="Comma 4 6 2 3 7 3 2" xfId="32160" xr:uid="{00000000-0005-0000-0000-0000FA100000}"/>
    <cellStyle name="Comma 4 6 2 3 7 4" xfId="32158" xr:uid="{00000000-0005-0000-0000-0000FB100000}"/>
    <cellStyle name="Comma 4 6 2 3 8" xfId="2652" xr:uid="{00000000-0005-0000-0000-0000FC100000}"/>
    <cellStyle name="Comma 4 6 2 3 8 2" xfId="32161" xr:uid="{00000000-0005-0000-0000-0000FD100000}"/>
    <cellStyle name="Comma 4 6 2 3 9" xfId="2653" xr:uid="{00000000-0005-0000-0000-0000FE100000}"/>
    <cellStyle name="Comma 4 6 2 3 9 2" xfId="32162" xr:uid="{00000000-0005-0000-0000-0000FF100000}"/>
    <cellStyle name="Comma 4 6 2 4" xfId="2654" xr:uid="{00000000-0005-0000-0000-000000110000}"/>
    <cellStyle name="Comma 4 6 2 4 2" xfId="2655" xr:uid="{00000000-0005-0000-0000-000001110000}"/>
    <cellStyle name="Comma 4 6 2 4 2 2" xfId="2656" xr:uid="{00000000-0005-0000-0000-000002110000}"/>
    <cellStyle name="Comma 4 6 2 4 2 2 2" xfId="2657" xr:uid="{00000000-0005-0000-0000-000003110000}"/>
    <cellStyle name="Comma 4 6 2 4 2 2 2 2" xfId="32166" xr:uid="{00000000-0005-0000-0000-000004110000}"/>
    <cellStyle name="Comma 4 6 2 4 2 2 3" xfId="32165" xr:uid="{00000000-0005-0000-0000-000005110000}"/>
    <cellStyle name="Comma 4 6 2 4 2 3" xfId="2658" xr:uid="{00000000-0005-0000-0000-000006110000}"/>
    <cellStyle name="Comma 4 6 2 4 2 3 2" xfId="32167" xr:uid="{00000000-0005-0000-0000-000007110000}"/>
    <cellStyle name="Comma 4 6 2 4 2 4" xfId="2659" xr:uid="{00000000-0005-0000-0000-000008110000}"/>
    <cellStyle name="Comma 4 6 2 4 2 4 2" xfId="32168" xr:uid="{00000000-0005-0000-0000-000009110000}"/>
    <cellStyle name="Comma 4 6 2 4 2 5" xfId="2660" xr:uid="{00000000-0005-0000-0000-00000A110000}"/>
    <cellStyle name="Comma 4 6 2 4 2 5 2" xfId="32169" xr:uid="{00000000-0005-0000-0000-00000B110000}"/>
    <cellStyle name="Comma 4 6 2 4 2 6" xfId="32164" xr:uid="{00000000-0005-0000-0000-00000C110000}"/>
    <cellStyle name="Comma 4 6 2 4 3" xfId="2661" xr:uid="{00000000-0005-0000-0000-00000D110000}"/>
    <cellStyle name="Comma 4 6 2 4 3 2" xfId="2662" xr:uid="{00000000-0005-0000-0000-00000E110000}"/>
    <cellStyle name="Comma 4 6 2 4 3 2 2" xfId="2663" xr:uid="{00000000-0005-0000-0000-00000F110000}"/>
    <cellStyle name="Comma 4 6 2 4 3 2 2 2" xfId="32172" xr:uid="{00000000-0005-0000-0000-000010110000}"/>
    <cellStyle name="Comma 4 6 2 4 3 2 3" xfId="32171" xr:uid="{00000000-0005-0000-0000-000011110000}"/>
    <cellStyle name="Comma 4 6 2 4 3 3" xfId="2664" xr:uid="{00000000-0005-0000-0000-000012110000}"/>
    <cellStyle name="Comma 4 6 2 4 3 3 2" xfId="32173" xr:uid="{00000000-0005-0000-0000-000013110000}"/>
    <cellStyle name="Comma 4 6 2 4 3 4" xfId="2665" xr:uid="{00000000-0005-0000-0000-000014110000}"/>
    <cellStyle name="Comma 4 6 2 4 3 4 2" xfId="32174" xr:uid="{00000000-0005-0000-0000-000015110000}"/>
    <cellStyle name="Comma 4 6 2 4 3 5" xfId="2666" xr:uid="{00000000-0005-0000-0000-000016110000}"/>
    <cellStyle name="Comma 4 6 2 4 3 5 2" xfId="32175" xr:uid="{00000000-0005-0000-0000-000017110000}"/>
    <cellStyle name="Comma 4 6 2 4 3 6" xfId="32170" xr:uid="{00000000-0005-0000-0000-000018110000}"/>
    <cellStyle name="Comma 4 6 2 4 4" xfId="2667" xr:uid="{00000000-0005-0000-0000-000019110000}"/>
    <cellStyle name="Comma 4 6 2 4 4 2" xfId="2668" xr:uid="{00000000-0005-0000-0000-00001A110000}"/>
    <cellStyle name="Comma 4 6 2 4 4 2 2" xfId="32177" xr:uid="{00000000-0005-0000-0000-00001B110000}"/>
    <cellStyle name="Comma 4 6 2 4 4 3" xfId="32176" xr:uid="{00000000-0005-0000-0000-00001C110000}"/>
    <cellStyle name="Comma 4 6 2 4 5" xfId="2669" xr:uid="{00000000-0005-0000-0000-00001D110000}"/>
    <cellStyle name="Comma 4 6 2 4 5 2" xfId="32178" xr:uid="{00000000-0005-0000-0000-00001E110000}"/>
    <cellStyle name="Comma 4 6 2 4 6" xfId="2670" xr:uid="{00000000-0005-0000-0000-00001F110000}"/>
    <cellStyle name="Comma 4 6 2 4 6 2" xfId="32179" xr:uid="{00000000-0005-0000-0000-000020110000}"/>
    <cellStyle name="Comma 4 6 2 4 7" xfId="2671" xr:uid="{00000000-0005-0000-0000-000021110000}"/>
    <cellStyle name="Comma 4 6 2 4 7 2" xfId="32180" xr:uid="{00000000-0005-0000-0000-000022110000}"/>
    <cellStyle name="Comma 4 6 2 4 8" xfId="32163" xr:uid="{00000000-0005-0000-0000-000023110000}"/>
    <cellStyle name="Comma 4 6 2 5" xfId="2672" xr:uid="{00000000-0005-0000-0000-000024110000}"/>
    <cellStyle name="Comma 4 6 2 5 2" xfId="2673" xr:uid="{00000000-0005-0000-0000-000025110000}"/>
    <cellStyle name="Comma 4 6 2 5 2 2" xfId="2674" xr:uid="{00000000-0005-0000-0000-000026110000}"/>
    <cellStyle name="Comma 4 6 2 5 2 2 2" xfId="2675" xr:uid="{00000000-0005-0000-0000-000027110000}"/>
    <cellStyle name="Comma 4 6 2 5 2 2 2 2" xfId="32184" xr:uid="{00000000-0005-0000-0000-000028110000}"/>
    <cellStyle name="Comma 4 6 2 5 2 2 3" xfId="32183" xr:uid="{00000000-0005-0000-0000-000029110000}"/>
    <cellStyle name="Comma 4 6 2 5 2 3" xfId="2676" xr:uid="{00000000-0005-0000-0000-00002A110000}"/>
    <cellStyle name="Comma 4 6 2 5 2 3 2" xfId="32185" xr:uid="{00000000-0005-0000-0000-00002B110000}"/>
    <cellStyle name="Comma 4 6 2 5 2 4" xfId="2677" xr:uid="{00000000-0005-0000-0000-00002C110000}"/>
    <cellStyle name="Comma 4 6 2 5 2 4 2" xfId="32186" xr:uid="{00000000-0005-0000-0000-00002D110000}"/>
    <cellStyle name="Comma 4 6 2 5 2 5" xfId="2678" xr:uid="{00000000-0005-0000-0000-00002E110000}"/>
    <cellStyle name="Comma 4 6 2 5 2 5 2" xfId="32187" xr:uid="{00000000-0005-0000-0000-00002F110000}"/>
    <cellStyle name="Comma 4 6 2 5 2 6" xfId="32182" xr:uid="{00000000-0005-0000-0000-000030110000}"/>
    <cellStyle name="Comma 4 6 2 5 3" xfId="2679" xr:uid="{00000000-0005-0000-0000-000031110000}"/>
    <cellStyle name="Comma 4 6 2 5 3 2" xfId="2680" xr:uid="{00000000-0005-0000-0000-000032110000}"/>
    <cellStyle name="Comma 4 6 2 5 3 2 2" xfId="32189" xr:uid="{00000000-0005-0000-0000-000033110000}"/>
    <cellStyle name="Comma 4 6 2 5 3 3" xfId="32188" xr:uid="{00000000-0005-0000-0000-000034110000}"/>
    <cellStyle name="Comma 4 6 2 5 4" xfId="2681" xr:uid="{00000000-0005-0000-0000-000035110000}"/>
    <cellStyle name="Comma 4 6 2 5 4 2" xfId="32190" xr:uid="{00000000-0005-0000-0000-000036110000}"/>
    <cellStyle name="Comma 4 6 2 5 5" xfId="2682" xr:uid="{00000000-0005-0000-0000-000037110000}"/>
    <cellStyle name="Comma 4 6 2 5 5 2" xfId="32191" xr:uid="{00000000-0005-0000-0000-000038110000}"/>
    <cellStyle name="Comma 4 6 2 5 6" xfId="2683" xr:uid="{00000000-0005-0000-0000-000039110000}"/>
    <cellStyle name="Comma 4 6 2 5 6 2" xfId="32192" xr:uid="{00000000-0005-0000-0000-00003A110000}"/>
    <cellStyle name="Comma 4 6 2 5 7" xfId="32181" xr:uid="{00000000-0005-0000-0000-00003B110000}"/>
    <cellStyle name="Comma 4 6 2 6" xfId="2684" xr:uid="{00000000-0005-0000-0000-00003C110000}"/>
    <cellStyle name="Comma 4 6 2 6 2" xfId="2685" xr:uid="{00000000-0005-0000-0000-00003D110000}"/>
    <cellStyle name="Comma 4 6 2 6 2 2" xfId="2686" xr:uid="{00000000-0005-0000-0000-00003E110000}"/>
    <cellStyle name="Comma 4 6 2 6 2 2 2" xfId="32195" xr:uid="{00000000-0005-0000-0000-00003F110000}"/>
    <cellStyle name="Comma 4 6 2 6 2 3" xfId="32194" xr:uid="{00000000-0005-0000-0000-000040110000}"/>
    <cellStyle name="Comma 4 6 2 6 3" xfId="2687" xr:uid="{00000000-0005-0000-0000-000041110000}"/>
    <cellStyle name="Comma 4 6 2 6 3 2" xfId="32196" xr:uid="{00000000-0005-0000-0000-000042110000}"/>
    <cellStyle name="Comma 4 6 2 6 4" xfId="2688" xr:uid="{00000000-0005-0000-0000-000043110000}"/>
    <cellStyle name="Comma 4 6 2 6 4 2" xfId="32197" xr:uid="{00000000-0005-0000-0000-000044110000}"/>
    <cellStyle name="Comma 4 6 2 6 5" xfId="2689" xr:uid="{00000000-0005-0000-0000-000045110000}"/>
    <cellStyle name="Comma 4 6 2 6 5 2" xfId="32198" xr:uid="{00000000-0005-0000-0000-000046110000}"/>
    <cellStyle name="Comma 4 6 2 6 6" xfId="32193" xr:uid="{00000000-0005-0000-0000-000047110000}"/>
    <cellStyle name="Comma 4 6 2 7" xfId="2690" xr:uid="{00000000-0005-0000-0000-000048110000}"/>
    <cellStyle name="Comma 4 6 2 7 2" xfId="2691" xr:uid="{00000000-0005-0000-0000-000049110000}"/>
    <cellStyle name="Comma 4 6 2 7 2 2" xfId="2692" xr:uid="{00000000-0005-0000-0000-00004A110000}"/>
    <cellStyle name="Comma 4 6 2 7 2 2 2" xfId="32201" xr:uid="{00000000-0005-0000-0000-00004B110000}"/>
    <cellStyle name="Comma 4 6 2 7 2 3" xfId="32200" xr:uid="{00000000-0005-0000-0000-00004C110000}"/>
    <cellStyle name="Comma 4 6 2 7 3" xfId="2693" xr:uid="{00000000-0005-0000-0000-00004D110000}"/>
    <cellStyle name="Comma 4 6 2 7 3 2" xfId="32202" xr:uid="{00000000-0005-0000-0000-00004E110000}"/>
    <cellStyle name="Comma 4 6 2 7 4" xfId="2694" xr:uid="{00000000-0005-0000-0000-00004F110000}"/>
    <cellStyle name="Comma 4 6 2 7 4 2" xfId="32203" xr:uid="{00000000-0005-0000-0000-000050110000}"/>
    <cellStyle name="Comma 4 6 2 7 5" xfId="2695" xr:uid="{00000000-0005-0000-0000-000051110000}"/>
    <cellStyle name="Comma 4 6 2 7 5 2" xfId="32204" xr:uid="{00000000-0005-0000-0000-000052110000}"/>
    <cellStyle name="Comma 4 6 2 7 6" xfId="32199" xr:uid="{00000000-0005-0000-0000-000053110000}"/>
    <cellStyle name="Comma 4 6 2 8" xfId="2696" xr:uid="{00000000-0005-0000-0000-000054110000}"/>
    <cellStyle name="Comma 4 6 2 8 2" xfId="2697" xr:uid="{00000000-0005-0000-0000-000055110000}"/>
    <cellStyle name="Comma 4 6 2 8 2 2" xfId="2698" xr:uid="{00000000-0005-0000-0000-000056110000}"/>
    <cellStyle name="Comma 4 6 2 8 2 2 2" xfId="32207" xr:uid="{00000000-0005-0000-0000-000057110000}"/>
    <cellStyle name="Comma 4 6 2 8 2 3" xfId="32206" xr:uid="{00000000-0005-0000-0000-000058110000}"/>
    <cellStyle name="Comma 4 6 2 8 3" xfId="2699" xr:uid="{00000000-0005-0000-0000-000059110000}"/>
    <cellStyle name="Comma 4 6 2 8 3 2" xfId="32208" xr:uid="{00000000-0005-0000-0000-00005A110000}"/>
    <cellStyle name="Comma 4 6 2 8 4" xfId="2700" xr:uid="{00000000-0005-0000-0000-00005B110000}"/>
    <cellStyle name="Comma 4 6 2 8 4 2" xfId="32209" xr:uid="{00000000-0005-0000-0000-00005C110000}"/>
    <cellStyle name="Comma 4 6 2 8 5" xfId="32205" xr:uid="{00000000-0005-0000-0000-00005D110000}"/>
    <cellStyle name="Comma 4 6 2 9" xfId="2701" xr:uid="{00000000-0005-0000-0000-00005E110000}"/>
    <cellStyle name="Comma 4 6 2 9 2" xfId="2702" xr:uid="{00000000-0005-0000-0000-00005F110000}"/>
    <cellStyle name="Comma 4 6 2 9 2 2" xfId="32211" xr:uid="{00000000-0005-0000-0000-000060110000}"/>
    <cellStyle name="Comma 4 6 2 9 3" xfId="2703" xr:uid="{00000000-0005-0000-0000-000061110000}"/>
    <cellStyle name="Comma 4 6 2 9 3 2" xfId="32212" xr:uid="{00000000-0005-0000-0000-000062110000}"/>
    <cellStyle name="Comma 4 6 2 9 4" xfId="32210" xr:uid="{00000000-0005-0000-0000-000063110000}"/>
    <cellStyle name="Comma 4 6 3" xfId="118" xr:uid="{00000000-0005-0000-0000-000064110000}"/>
    <cellStyle name="Comma 4 6 3 10" xfId="2704" xr:uid="{00000000-0005-0000-0000-000065110000}"/>
    <cellStyle name="Comma 4 6 3 10 2" xfId="32213" xr:uid="{00000000-0005-0000-0000-000066110000}"/>
    <cellStyle name="Comma 4 6 3 11" xfId="2705" xr:uid="{00000000-0005-0000-0000-000067110000}"/>
    <cellStyle name="Comma 4 6 3 11 2" xfId="32214" xr:uid="{00000000-0005-0000-0000-000068110000}"/>
    <cellStyle name="Comma 4 6 3 12" xfId="30063" xr:uid="{00000000-0005-0000-0000-000069110000}"/>
    <cellStyle name="Comma 4 6 3 2" xfId="2706" xr:uid="{00000000-0005-0000-0000-00006A110000}"/>
    <cellStyle name="Comma 4 6 3 2 10" xfId="2707" xr:uid="{00000000-0005-0000-0000-00006B110000}"/>
    <cellStyle name="Comma 4 6 3 2 10 2" xfId="32216" xr:uid="{00000000-0005-0000-0000-00006C110000}"/>
    <cellStyle name="Comma 4 6 3 2 11" xfId="32215" xr:uid="{00000000-0005-0000-0000-00006D110000}"/>
    <cellStyle name="Comma 4 6 3 2 2" xfId="2708" xr:uid="{00000000-0005-0000-0000-00006E110000}"/>
    <cellStyle name="Comma 4 6 3 2 2 2" xfId="2709" xr:uid="{00000000-0005-0000-0000-00006F110000}"/>
    <cellStyle name="Comma 4 6 3 2 2 2 2" xfId="2710" xr:uid="{00000000-0005-0000-0000-000070110000}"/>
    <cellStyle name="Comma 4 6 3 2 2 2 2 2" xfId="2711" xr:uid="{00000000-0005-0000-0000-000071110000}"/>
    <cellStyle name="Comma 4 6 3 2 2 2 2 2 2" xfId="32220" xr:uid="{00000000-0005-0000-0000-000072110000}"/>
    <cellStyle name="Comma 4 6 3 2 2 2 2 3" xfId="32219" xr:uid="{00000000-0005-0000-0000-000073110000}"/>
    <cellStyle name="Comma 4 6 3 2 2 2 3" xfId="2712" xr:uid="{00000000-0005-0000-0000-000074110000}"/>
    <cellStyle name="Comma 4 6 3 2 2 2 3 2" xfId="32221" xr:uid="{00000000-0005-0000-0000-000075110000}"/>
    <cellStyle name="Comma 4 6 3 2 2 2 4" xfId="2713" xr:uid="{00000000-0005-0000-0000-000076110000}"/>
    <cellStyle name="Comma 4 6 3 2 2 2 4 2" xfId="32222" xr:uid="{00000000-0005-0000-0000-000077110000}"/>
    <cellStyle name="Comma 4 6 3 2 2 2 5" xfId="2714" xr:uid="{00000000-0005-0000-0000-000078110000}"/>
    <cellStyle name="Comma 4 6 3 2 2 2 5 2" xfId="32223" xr:uid="{00000000-0005-0000-0000-000079110000}"/>
    <cellStyle name="Comma 4 6 3 2 2 2 6" xfId="32218" xr:uid="{00000000-0005-0000-0000-00007A110000}"/>
    <cellStyle name="Comma 4 6 3 2 2 3" xfId="2715" xr:uid="{00000000-0005-0000-0000-00007B110000}"/>
    <cellStyle name="Comma 4 6 3 2 2 3 2" xfId="2716" xr:uid="{00000000-0005-0000-0000-00007C110000}"/>
    <cellStyle name="Comma 4 6 3 2 2 3 2 2" xfId="32225" xr:uid="{00000000-0005-0000-0000-00007D110000}"/>
    <cellStyle name="Comma 4 6 3 2 2 3 3" xfId="32224" xr:uid="{00000000-0005-0000-0000-00007E110000}"/>
    <cellStyle name="Comma 4 6 3 2 2 4" xfId="2717" xr:uid="{00000000-0005-0000-0000-00007F110000}"/>
    <cellStyle name="Comma 4 6 3 2 2 4 2" xfId="32226" xr:uid="{00000000-0005-0000-0000-000080110000}"/>
    <cellStyle name="Comma 4 6 3 2 2 5" xfId="2718" xr:uid="{00000000-0005-0000-0000-000081110000}"/>
    <cellStyle name="Comma 4 6 3 2 2 5 2" xfId="32227" xr:uid="{00000000-0005-0000-0000-000082110000}"/>
    <cellStyle name="Comma 4 6 3 2 2 6" xfId="2719" xr:uid="{00000000-0005-0000-0000-000083110000}"/>
    <cellStyle name="Comma 4 6 3 2 2 6 2" xfId="32228" xr:uid="{00000000-0005-0000-0000-000084110000}"/>
    <cellStyle name="Comma 4 6 3 2 2 7" xfId="32217" xr:uid="{00000000-0005-0000-0000-000085110000}"/>
    <cellStyle name="Comma 4 6 3 2 3" xfId="2720" xr:uid="{00000000-0005-0000-0000-000086110000}"/>
    <cellStyle name="Comma 4 6 3 2 3 2" xfId="2721" xr:uid="{00000000-0005-0000-0000-000087110000}"/>
    <cellStyle name="Comma 4 6 3 2 3 2 2" xfId="2722" xr:uid="{00000000-0005-0000-0000-000088110000}"/>
    <cellStyle name="Comma 4 6 3 2 3 2 2 2" xfId="2723" xr:uid="{00000000-0005-0000-0000-000089110000}"/>
    <cellStyle name="Comma 4 6 3 2 3 2 2 2 2" xfId="32232" xr:uid="{00000000-0005-0000-0000-00008A110000}"/>
    <cellStyle name="Comma 4 6 3 2 3 2 2 3" xfId="32231" xr:uid="{00000000-0005-0000-0000-00008B110000}"/>
    <cellStyle name="Comma 4 6 3 2 3 2 3" xfId="2724" xr:uid="{00000000-0005-0000-0000-00008C110000}"/>
    <cellStyle name="Comma 4 6 3 2 3 2 3 2" xfId="32233" xr:uid="{00000000-0005-0000-0000-00008D110000}"/>
    <cellStyle name="Comma 4 6 3 2 3 2 4" xfId="2725" xr:uid="{00000000-0005-0000-0000-00008E110000}"/>
    <cellStyle name="Comma 4 6 3 2 3 2 4 2" xfId="32234" xr:uid="{00000000-0005-0000-0000-00008F110000}"/>
    <cellStyle name="Comma 4 6 3 2 3 2 5" xfId="2726" xr:uid="{00000000-0005-0000-0000-000090110000}"/>
    <cellStyle name="Comma 4 6 3 2 3 2 5 2" xfId="32235" xr:uid="{00000000-0005-0000-0000-000091110000}"/>
    <cellStyle name="Comma 4 6 3 2 3 2 6" xfId="32230" xr:uid="{00000000-0005-0000-0000-000092110000}"/>
    <cellStyle name="Comma 4 6 3 2 3 3" xfId="2727" xr:uid="{00000000-0005-0000-0000-000093110000}"/>
    <cellStyle name="Comma 4 6 3 2 3 3 2" xfId="2728" xr:uid="{00000000-0005-0000-0000-000094110000}"/>
    <cellStyle name="Comma 4 6 3 2 3 3 2 2" xfId="32237" xr:uid="{00000000-0005-0000-0000-000095110000}"/>
    <cellStyle name="Comma 4 6 3 2 3 3 3" xfId="32236" xr:uid="{00000000-0005-0000-0000-000096110000}"/>
    <cellStyle name="Comma 4 6 3 2 3 4" xfId="2729" xr:uid="{00000000-0005-0000-0000-000097110000}"/>
    <cellStyle name="Comma 4 6 3 2 3 4 2" xfId="32238" xr:uid="{00000000-0005-0000-0000-000098110000}"/>
    <cellStyle name="Comma 4 6 3 2 3 5" xfId="2730" xr:uid="{00000000-0005-0000-0000-000099110000}"/>
    <cellStyle name="Comma 4 6 3 2 3 5 2" xfId="32239" xr:uid="{00000000-0005-0000-0000-00009A110000}"/>
    <cellStyle name="Comma 4 6 3 2 3 6" xfId="2731" xr:uid="{00000000-0005-0000-0000-00009B110000}"/>
    <cellStyle name="Comma 4 6 3 2 3 6 2" xfId="32240" xr:uid="{00000000-0005-0000-0000-00009C110000}"/>
    <cellStyle name="Comma 4 6 3 2 3 7" xfId="32229" xr:uid="{00000000-0005-0000-0000-00009D110000}"/>
    <cellStyle name="Comma 4 6 3 2 4" xfId="2732" xr:uid="{00000000-0005-0000-0000-00009E110000}"/>
    <cellStyle name="Comma 4 6 3 2 4 2" xfId="2733" xr:uid="{00000000-0005-0000-0000-00009F110000}"/>
    <cellStyle name="Comma 4 6 3 2 4 2 2" xfId="2734" xr:uid="{00000000-0005-0000-0000-0000A0110000}"/>
    <cellStyle name="Comma 4 6 3 2 4 2 2 2" xfId="32243" xr:uid="{00000000-0005-0000-0000-0000A1110000}"/>
    <cellStyle name="Comma 4 6 3 2 4 2 3" xfId="32242" xr:uid="{00000000-0005-0000-0000-0000A2110000}"/>
    <cellStyle name="Comma 4 6 3 2 4 3" xfId="2735" xr:uid="{00000000-0005-0000-0000-0000A3110000}"/>
    <cellStyle name="Comma 4 6 3 2 4 3 2" xfId="32244" xr:uid="{00000000-0005-0000-0000-0000A4110000}"/>
    <cellStyle name="Comma 4 6 3 2 4 4" xfId="2736" xr:uid="{00000000-0005-0000-0000-0000A5110000}"/>
    <cellStyle name="Comma 4 6 3 2 4 4 2" xfId="32245" xr:uid="{00000000-0005-0000-0000-0000A6110000}"/>
    <cellStyle name="Comma 4 6 3 2 4 5" xfId="2737" xr:uid="{00000000-0005-0000-0000-0000A7110000}"/>
    <cellStyle name="Comma 4 6 3 2 4 5 2" xfId="32246" xr:uid="{00000000-0005-0000-0000-0000A8110000}"/>
    <cellStyle name="Comma 4 6 3 2 4 6" xfId="32241" xr:uid="{00000000-0005-0000-0000-0000A9110000}"/>
    <cellStyle name="Comma 4 6 3 2 5" xfId="2738" xr:uid="{00000000-0005-0000-0000-0000AA110000}"/>
    <cellStyle name="Comma 4 6 3 2 5 2" xfId="2739" xr:uid="{00000000-0005-0000-0000-0000AB110000}"/>
    <cellStyle name="Comma 4 6 3 2 5 2 2" xfId="2740" xr:uid="{00000000-0005-0000-0000-0000AC110000}"/>
    <cellStyle name="Comma 4 6 3 2 5 2 2 2" xfId="32249" xr:uid="{00000000-0005-0000-0000-0000AD110000}"/>
    <cellStyle name="Comma 4 6 3 2 5 2 3" xfId="32248" xr:uid="{00000000-0005-0000-0000-0000AE110000}"/>
    <cellStyle name="Comma 4 6 3 2 5 3" xfId="2741" xr:uid="{00000000-0005-0000-0000-0000AF110000}"/>
    <cellStyle name="Comma 4 6 3 2 5 3 2" xfId="32250" xr:uid="{00000000-0005-0000-0000-0000B0110000}"/>
    <cellStyle name="Comma 4 6 3 2 5 4" xfId="2742" xr:uid="{00000000-0005-0000-0000-0000B1110000}"/>
    <cellStyle name="Comma 4 6 3 2 5 4 2" xfId="32251" xr:uid="{00000000-0005-0000-0000-0000B2110000}"/>
    <cellStyle name="Comma 4 6 3 2 5 5" xfId="2743" xr:uid="{00000000-0005-0000-0000-0000B3110000}"/>
    <cellStyle name="Comma 4 6 3 2 5 5 2" xfId="32252" xr:uid="{00000000-0005-0000-0000-0000B4110000}"/>
    <cellStyle name="Comma 4 6 3 2 5 6" xfId="32247" xr:uid="{00000000-0005-0000-0000-0000B5110000}"/>
    <cellStyle name="Comma 4 6 3 2 6" xfId="2744" xr:uid="{00000000-0005-0000-0000-0000B6110000}"/>
    <cellStyle name="Comma 4 6 3 2 6 2" xfId="2745" xr:uid="{00000000-0005-0000-0000-0000B7110000}"/>
    <cellStyle name="Comma 4 6 3 2 6 2 2" xfId="2746" xr:uid="{00000000-0005-0000-0000-0000B8110000}"/>
    <cellStyle name="Comma 4 6 3 2 6 2 2 2" xfId="32255" xr:uid="{00000000-0005-0000-0000-0000B9110000}"/>
    <cellStyle name="Comma 4 6 3 2 6 2 3" xfId="32254" xr:uid="{00000000-0005-0000-0000-0000BA110000}"/>
    <cellStyle name="Comma 4 6 3 2 6 3" xfId="2747" xr:uid="{00000000-0005-0000-0000-0000BB110000}"/>
    <cellStyle name="Comma 4 6 3 2 6 3 2" xfId="32256" xr:uid="{00000000-0005-0000-0000-0000BC110000}"/>
    <cellStyle name="Comma 4 6 3 2 6 4" xfId="2748" xr:uid="{00000000-0005-0000-0000-0000BD110000}"/>
    <cellStyle name="Comma 4 6 3 2 6 4 2" xfId="32257" xr:uid="{00000000-0005-0000-0000-0000BE110000}"/>
    <cellStyle name="Comma 4 6 3 2 6 5" xfId="32253" xr:uid="{00000000-0005-0000-0000-0000BF110000}"/>
    <cellStyle name="Comma 4 6 3 2 7" xfId="2749" xr:uid="{00000000-0005-0000-0000-0000C0110000}"/>
    <cellStyle name="Comma 4 6 3 2 7 2" xfId="2750" xr:uid="{00000000-0005-0000-0000-0000C1110000}"/>
    <cellStyle name="Comma 4 6 3 2 7 2 2" xfId="32259" xr:uid="{00000000-0005-0000-0000-0000C2110000}"/>
    <cellStyle name="Comma 4 6 3 2 7 3" xfId="2751" xr:uid="{00000000-0005-0000-0000-0000C3110000}"/>
    <cellStyle name="Comma 4 6 3 2 7 3 2" xfId="32260" xr:uid="{00000000-0005-0000-0000-0000C4110000}"/>
    <cellStyle name="Comma 4 6 3 2 7 4" xfId="32258" xr:uid="{00000000-0005-0000-0000-0000C5110000}"/>
    <cellStyle name="Comma 4 6 3 2 8" xfId="2752" xr:uid="{00000000-0005-0000-0000-0000C6110000}"/>
    <cellStyle name="Comma 4 6 3 2 8 2" xfId="32261" xr:uid="{00000000-0005-0000-0000-0000C7110000}"/>
    <cellStyle name="Comma 4 6 3 2 9" xfId="2753" xr:uid="{00000000-0005-0000-0000-0000C8110000}"/>
    <cellStyle name="Comma 4 6 3 2 9 2" xfId="32262" xr:uid="{00000000-0005-0000-0000-0000C9110000}"/>
    <cellStyle name="Comma 4 6 3 3" xfId="2754" xr:uid="{00000000-0005-0000-0000-0000CA110000}"/>
    <cellStyle name="Comma 4 6 3 3 2" xfId="2755" xr:uid="{00000000-0005-0000-0000-0000CB110000}"/>
    <cellStyle name="Comma 4 6 3 3 2 2" xfId="2756" xr:uid="{00000000-0005-0000-0000-0000CC110000}"/>
    <cellStyle name="Comma 4 6 3 3 2 2 2" xfId="2757" xr:uid="{00000000-0005-0000-0000-0000CD110000}"/>
    <cellStyle name="Comma 4 6 3 3 2 2 2 2" xfId="32266" xr:uid="{00000000-0005-0000-0000-0000CE110000}"/>
    <cellStyle name="Comma 4 6 3 3 2 2 3" xfId="32265" xr:uid="{00000000-0005-0000-0000-0000CF110000}"/>
    <cellStyle name="Comma 4 6 3 3 2 3" xfId="2758" xr:uid="{00000000-0005-0000-0000-0000D0110000}"/>
    <cellStyle name="Comma 4 6 3 3 2 3 2" xfId="32267" xr:uid="{00000000-0005-0000-0000-0000D1110000}"/>
    <cellStyle name="Comma 4 6 3 3 2 4" xfId="2759" xr:uid="{00000000-0005-0000-0000-0000D2110000}"/>
    <cellStyle name="Comma 4 6 3 3 2 4 2" xfId="32268" xr:uid="{00000000-0005-0000-0000-0000D3110000}"/>
    <cellStyle name="Comma 4 6 3 3 2 5" xfId="2760" xr:uid="{00000000-0005-0000-0000-0000D4110000}"/>
    <cellStyle name="Comma 4 6 3 3 2 5 2" xfId="32269" xr:uid="{00000000-0005-0000-0000-0000D5110000}"/>
    <cellStyle name="Comma 4 6 3 3 2 6" xfId="32264" xr:uid="{00000000-0005-0000-0000-0000D6110000}"/>
    <cellStyle name="Comma 4 6 3 3 3" xfId="2761" xr:uid="{00000000-0005-0000-0000-0000D7110000}"/>
    <cellStyle name="Comma 4 6 3 3 3 2" xfId="2762" xr:uid="{00000000-0005-0000-0000-0000D8110000}"/>
    <cellStyle name="Comma 4 6 3 3 3 2 2" xfId="2763" xr:uid="{00000000-0005-0000-0000-0000D9110000}"/>
    <cellStyle name="Comma 4 6 3 3 3 2 2 2" xfId="32272" xr:uid="{00000000-0005-0000-0000-0000DA110000}"/>
    <cellStyle name="Comma 4 6 3 3 3 2 3" xfId="32271" xr:uid="{00000000-0005-0000-0000-0000DB110000}"/>
    <cellStyle name="Comma 4 6 3 3 3 3" xfId="2764" xr:uid="{00000000-0005-0000-0000-0000DC110000}"/>
    <cellStyle name="Comma 4 6 3 3 3 3 2" xfId="32273" xr:uid="{00000000-0005-0000-0000-0000DD110000}"/>
    <cellStyle name="Comma 4 6 3 3 3 4" xfId="2765" xr:uid="{00000000-0005-0000-0000-0000DE110000}"/>
    <cellStyle name="Comma 4 6 3 3 3 4 2" xfId="32274" xr:uid="{00000000-0005-0000-0000-0000DF110000}"/>
    <cellStyle name="Comma 4 6 3 3 3 5" xfId="2766" xr:uid="{00000000-0005-0000-0000-0000E0110000}"/>
    <cellStyle name="Comma 4 6 3 3 3 5 2" xfId="32275" xr:uid="{00000000-0005-0000-0000-0000E1110000}"/>
    <cellStyle name="Comma 4 6 3 3 3 6" xfId="32270" xr:uid="{00000000-0005-0000-0000-0000E2110000}"/>
    <cellStyle name="Comma 4 6 3 3 4" xfId="2767" xr:uid="{00000000-0005-0000-0000-0000E3110000}"/>
    <cellStyle name="Comma 4 6 3 3 4 2" xfId="2768" xr:uid="{00000000-0005-0000-0000-0000E4110000}"/>
    <cellStyle name="Comma 4 6 3 3 4 2 2" xfId="32277" xr:uid="{00000000-0005-0000-0000-0000E5110000}"/>
    <cellStyle name="Comma 4 6 3 3 4 3" xfId="32276" xr:uid="{00000000-0005-0000-0000-0000E6110000}"/>
    <cellStyle name="Comma 4 6 3 3 5" xfId="2769" xr:uid="{00000000-0005-0000-0000-0000E7110000}"/>
    <cellStyle name="Comma 4 6 3 3 5 2" xfId="32278" xr:uid="{00000000-0005-0000-0000-0000E8110000}"/>
    <cellStyle name="Comma 4 6 3 3 6" xfId="2770" xr:uid="{00000000-0005-0000-0000-0000E9110000}"/>
    <cellStyle name="Comma 4 6 3 3 6 2" xfId="32279" xr:uid="{00000000-0005-0000-0000-0000EA110000}"/>
    <cellStyle name="Comma 4 6 3 3 7" xfId="2771" xr:uid="{00000000-0005-0000-0000-0000EB110000}"/>
    <cellStyle name="Comma 4 6 3 3 7 2" xfId="32280" xr:uid="{00000000-0005-0000-0000-0000EC110000}"/>
    <cellStyle name="Comma 4 6 3 3 8" xfId="32263" xr:uid="{00000000-0005-0000-0000-0000ED110000}"/>
    <cellStyle name="Comma 4 6 3 4" xfId="2772" xr:uid="{00000000-0005-0000-0000-0000EE110000}"/>
    <cellStyle name="Comma 4 6 3 4 2" xfId="2773" xr:uid="{00000000-0005-0000-0000-0000EF110000}"/>
    <cellStyle name="Comma 4 6 3 4 2 2" xfId="2774" xr:uid="{00000000-0005-0000-0000-0000F0110000}"/>
    <cellStyle name="Comma 4 6 3 4 2 2 2" xfId="2775" xr:uid="{00000000-0005-0000-0000-0000F1110000}"/>
    <cellStyle name="Comma 4 6 3 4 2 2 2 2" xfId="32284" xr:uid="{00000000-0005-0000-0000-0000F2110000}"/>
    <cellStyle name="Comma 4 6 3 4 2 2 3" xfId="32283" xr:uid="{00000000-0005-0000-0000-0000F3110000}"/>
    <cellStyle name="Comma 4 6 3 4 2 3" xfId="2776" xr:uid="{00000000-0005-0000-0000-0000F4110000}"/>
    <cellStyle name="Comma 4 6 3 4 2 3 2" xfId="32285" xr:uid="{00000000-0005-0000-0000-0000F5110000}"/>
    <cellStyle name="Comma 4 6 3 4 2 4" xfId="2777" xr:uid="{00000000-0005-0000-0000-0000F6110000}"/>
    <cellStyle name="Comma 4 6 3 4 2 4 2" xfId="32286" xr:uid="{00000000-0005-0000-0000-0000F7110000}"/>
    <cellStyle name="Comma 4 6 3 4 2 5" xfId="2778" xr:uid="{00000000-0005-0000-0000-0000F8110000}"/>
    <cellStyle name="Comma 4 6 3 4 2 5 2" xfId="32287" xr:uid="{00000000-0005-0000-0000-0000F9110000}"/>
    <cellStyle name="Comma 4 6 3 4 2 6" xfId="32282" xr:uid="{00000000-0005-0000-0000-0000FA110000}"/>
    <cellStyle name="Comma 4 6 3 4 3" xfId="2779" xr:uid="{00000000-0005-0000-0000-0000FB110000}"/>
    <cellStyle name="Comma 4 6 3 4 3 2" xfId="2780" xr:uid="{00000000-0005-0000-0000-0000FC110000}"/>
    <cellStyle name="Comma 4 6 3 4 3 2 2" xfId="32289" xr:uid="{00000000-0005-0000-0000-0000FD110000}"/>
    <cellStyle name="Comma 4 6 3 4 3 3" xfId="32288" xr:uid="{00000000-0005-0000-0000-0000FE110000}"/>
    <cellStyle name="Comma 4 6 3 4 4" xfId="2781" xr:uid="{00000000-0005-0000-0000-0000FF110000}"/>
    <cellStyle name="Comma 4 6 3 4 4 2" xfId="32290" xr:uid="{00000000-0005-0000-0000-000000120000}"/>
    <cellStyle name="Comma 4 6 3 4 5" xfId="2782" xr:uid="{00000000-0005-0000-0000-000001120000}"/>
    <cellStyle name="Comma 4 6 3 4 5 2" xfId="32291" xr:uid="{00000000-0005-0000-0000-000002120000}"/>
    <cellStyle name="Comma 4 6 3 4 6" xfId="2783" xr:uid="{00000000-0005-0000-0000-000003120000}"/>
    <cellStyle name="Comma 4 6 3 4 6 2" xfId="32292" xr:uid="{00000000-0005-0000-0000-000004120000}"/>
    <cellStyle name="Comma 4 6 3 4 7" xfId="32281" xr:uid="{00000000-0005-0000-0000-000005120000}"/>
    <cellStyle name="Comma 4 6 3 5" xfId="2784" xr:uid="{00000000-0005-0000-0000-000006120000}"/>
    <cellStyle name="Comma 4 6 3 5 2" xfId="2785" xr:uid="{00000000-0005-0000-0000-000007120000}"/>
    <cellStyle name="Comma 4 6 3 5 2 2" xfId="2786" xr:uid="{00000000-0005-0000-0000-000008120000}"/>
    <cellStyle name="Comma 4 6 3 5 2 2 2" xfId="32295" xr:uid="{00000000-0005-0000-0000-000009120000}"/>
    <cellStyle name="Comma 4 6 3 5 2 3" xfId="32294" xr:uid="{00000000-0005-0000-0000-00000A120000}"/>
    <cellStyle name="Comma 4 6 3 5 3" xfId="2787" xr:uid="{00000000-0005-0000-0000-00000B120000}"/>
    <cellStyle name="Comma 4 6 3 5 3 2" xfId="32296" xr:uid="{00000000-0005-0000-0000-00000C120000}"/>
    <cellStyle name="Comma 4 6 3 5 4" xfId="2788" xr:uid="{00000000-0005-0000-0000-00000D120000}"/>
    <cellStyle name="Comma 4 6 3 5 4 2" xfId="32297" xr:uid="{00000000-0005-0000-0000-00000E120000}"/>
    <cellStyle name="Comma 4 6 3 5 5" xfId="2789" xr:uid="{00000000-0005-0000-0000-00000F120000}"/>
    <cellStyle name="Comma 4 6 3 5 5 2" xfId="32298" xr:uid="{00000000-0005-0000-0000-000010120000}"/>
    <cellStyle name="Comma 4 6 3 5 6" xfId="32293" xr:uid="{00000000-0005-0000-0000-000011120000}"/>
    <cellStyle name="Comma 4 6 3 6" xfId="2790" xr:uid="{00000000-0005-0000-0000-000012120000}"/>
    <cellStyle name="Comma 4 6 3 6 2" xfId="2791" xr:uid="{00000000-0005-0000-0000-000013120000}"/>
    <cellStyle name="Comma 4 6 3 6 2 2" xfId="2792" xr:uid="{00000000-0005-0000-0000-000014120000}"/>
    <cellStyle name="Comma 4 6 3 6 2 2 2" xfId="32301" xr:uid="{00000000-0005-0000-0000-000015120000}"/>
    <cellStyle name="Comma 4 6 3 6 2 3" xfId="32300" xr:uid="{00000000-0005-0000-0000-000016120000}"/>
    <cellStyle name="Comma 4 6 3 6 3" xfId="2793" xr:uid="{00000000-0005-0000-0000-000017120000}"/>
    <cellStyle name="Comma 4 6 3 6 3 2" xfId="32302" xr:uid="{00000000-0005-0000-0000-000018120000}"/>
    <cellStyle name="Comma 4 6 3 6 4" xfId="2794" xr:uid="{00000000-0005-0000-0000-000019120000}"/>
    <cellStyle name="Comma 4 6 3 6 4 2" xfId="32303" xr:uid="{00000000-0005-0000-0000-00001A120000}"/>
    <cellStyle name="Comma 4 6 3 6 5" xfId="2795" xr:uid="{00000000-0005-0000-0000-00001B120000}"/>
    <cellStyle name="Comma 4 6 3 6 5 2" xfId="32304" xr:uid="{00000000-0005-0000-0000-00001C120000}"/>
    <cellStyle name="Comma 4 6 3 6 6" xfId="32299" xr:uid="{00000000-0005-0000-0000-00001D120000}"/>
    <cellStyle name="Comma 4 6 3 7" xfId="2796" xr:uid="{00000000-0005-0000-0000-00001E120000}"/>
    <cellStyle name="Comma 4 6 3 7 2" xfId="2797" xr:uid="{00000000-0005-0000-0000-00001F120000}"/>
    <cellStyle name="Comma 4 6 3 7 2 2" xfId="2798" xr:uid="{00000000-0005-0000-0000-000020120000}"/>
    <cellStyle name="Comma 4 6 3 7 2 2 2" xfId="32307" xr:uid="{00000000-0005-0000-0000-000021120000}"/>
    <cellStyle name="Comma 4 6 3 7 2 3" xfId="32306" xr:uid="{00000000-0005-0000-0000-000022120000}"/>
    <cellStyle name="Comma 4 6 3 7 3" xfId="2799" xr:uid="{00000000-0005-0000-0000-000023120000}"/>
    <cellStyle name="Comma 4 6 3 7 3 2" xfId="32308" xr:uid="{00000000-0005-0000-0000-000024120000}"/>
    <cellStyle name="Comma 4 6 3 7 4" xfId="2800" xr:uid="{00000000-0005-0000-0000-000025120000}"/>
    <cellStyle name="Comma 4 6 3 7 4 2" xfId="32309" xr:uid="{00000000-0005-0000-0000-000026120000}"/>
    <cellStyle name="Comma 4 6 3 7 5" xfId="32305" xr:uid="{00000000-0005-0000-0000-000027120000}"/>
    <cellStyle name="Comma 4 6 3 8" xfId="2801" xr:uid="{00000000-0005-0000-0000-000028120000}"/>
    <cellStyle name="Comma 4 6 3 8 2" xfId="2802" xr:uid="{00000000-0005-0000-0000-000029120000}"/>
    <cellStyle name="Comma 4 6 3 8 2 2" xfId="32311" xr:uid="{00000000-0005-0000-0000-00002A120000}"/>
    <cellStyle name="Comma 4 6 3 8 3" xfId="2803" xr:uid="{00000000-0005-0000-0000-00002B120000}"/>
    <cellStyle name="Comma 4 6 3 8 3 2" xfId="32312" xr:uid="{00000000-0005-0000-0000-00002C120000}"/>
    <cellStyle name="Comma 4 6 3 8 4" xfId="32310" xr:uid="{00000000-0005-0000-0000-00002D120000}"/>
    <cellStyle name="Comma 4 6 3 9" xfId="2804" xr:uid="{00000000-0005-0000-0000-00002E120000}"/>
    <cellStyle name="Comma 4 6 3 9 2" xfId="32313" xr:uid="{00000000-0005-0000-0000-00002F120000}"/>
    <cellStyle name="Comma 4 6 4" xfId="2805" xr:uid="{00000000-0005-0000-0000-000030120000}"/>
    <cellStyle name="Comma 4 6 4 10" xfId="2806" xr:uid="{00000000-0005-0000-0000-000031120000}"/>
    <cellStyle name="Comma 4 6 4 10 2" xfId="32315" xr:uid="{00000000-0005-0000-0000-000032120000}"/>
    <cellStyle name="Comma 4 6 4 11" xfId="32314" xr:uid="{00000000-0005-0000-0000-000033120000}"/>
    <cellStyle name="Comma 4 6 4 2" xfId="2807" xr:uid="{00000000-0005-0000-0000-000034120000}"/>
    <cellStyle name="Comma 4 6 4 2 2" xfId="2808" xr:uid="{00000000-0005-0000-0000-000035120000}"/>
    <cellStyle name="Comma 4 6 4 2 2 2" xfId="2809" xr:uid="{00000000-0005-0000-0000-000036120000}"/>
    <cellStyle name="Comma 4 6 4 2 2 2 2" xfId="2810" xr:uid="{00000000-0005-0000-0000-000037120000}"/>
    <cellStyle name="Comma 4 6 4 2 2 2 2 2" xfId="32319" xr:uid="{00000000-0005-0000-0000-000038120000}"/>
    <cellStyle name="Comma 4 6 4 2 2 2 3" xfId="32318" xr:uid="{00000000-0005-0000-0000-000039120000}"/>
    <cellStyle name="Comma 4 6 4 2 2 3" xfId="2811" xr:uid="{00000000-0005-0000-0000-00003A120000}"/>
    <cellStyle name="Comma 4 6 4 2 2 3 2" xfId="32320" xr:uid="{00000000-0005-0000-0000-00003B120000}"/>
    <cellStyle name="Comma 4 6 4 2 2 4" xfId="2812" xr:uid="{00000000-0005-0000-0000-00003C120000}"/>
    <cellStyle name="Comma 4 6 4 2 2 4 2" xfId="32321" xr:uid="{00000000-0005-0000-0000-00003D120000}"/>
    <cellStyle name="Comma 4 6 4 2 2 5" xfId="2813" xr:uid="{00000000-0005-0000-0000-00003E120000}"/>
    <cellStyle name="Comma 4 6 4 2 2 5 2" xfId="32322" xr:uid="{00000000-0005-0000-0000-00003F120000}"/>
    <cellStyle name="Comma 4 6 4 2 2 6" xfId="32317" xr:uid="{00000000-0005-0000-0000-000040120000}"/>
    <cellStyle name="Comma 4 6 4 2 3" xfId="2814" xr:uid="{00000000-0005-0000-0000-000041120000}"/>
    <cellStyle name="Comma 4 6 4 2 3 2" xfId="2815" xr:uid="{00000000-0005-0000-0000-000042120000}"/>
    <cellStyle name="Comma 4 6 4 2 3 2 2" xfId="32324" xr:uid="{00000000-0005-0000-0000-000043120000}"/>
    <cellStyle name="Comma 4 6 4 2 3 3" xfId="32323" xr:uid="{00000000-0005-0000-0000-000044120000}"/>
    <cellStyle name="Comma 4 6 4 2 4" xfId="2816" xr:uid="{00000000-0005-0000-0000-000045120000}"/>
    <cellStyle name="Comma 4 6 4 2 4 2" xfId="32325" xr:uid="{00000000-0005-0000-0000-000046120000}"/>
    <cellStyle name="Comma 4 6 4 2 5" xfId="2817" xr:uid="{00000000-0005-0000-0000-000047120000}"/>
    <cellStyle name="Comma 4 6 4 2 5 2" xfId="32326" xr:uid="{00000000-0005-0000-0000-000048120000}"/>
    <cellStyle name="Comma 4 6 4 2 6" xfId="2818" xr:uid="{00000000-0005-0000-0000-000049120000}"/>
    <cellStyle name="Comma 4 6 4 2 6 2" xfId="32327" xr:uid="{00000000-0005-0000-0000-00004A120000}"/>
    <cellStyle name="Comma 4 6 4 2 7" xfId="32316" xr:uid="{00000000-0005-0000-0000-00004B120000}"/>
    <cellStyle name="Comma 4 6 4 3" xfId="2819" xr:uid="{00000000-0005-0000-0000-00004C120000}"/>
    <cellStyle name="Comma 4 6 4 3 2" xfId="2820" xr:uid="{00000000-0005-0000-0000-00004D120000}"/>
    <cellStyle name="Comma 4 6 4 3 2 2" xfId="2821" xr:uid="{00000000-0005-0000-0000-00004E120000}"/>
    <cellStyle name="Comma 4 6 4 3 2 2 2" xfId="2822" xr:uid="{00000000-0005-0000-0000-00004F120000}"/>
    <cellStyle name="Comma 4 6 4 3 2 2 2 2" xfId="32331" xr:uid="{00000000-0005-0000-0000-000050120000}"/>
    <cellStyle name="Comma 4 6 4 3 2 2 3" xfId="32330" xr:uid="{00000000-0005-0000-0000-000051120000}"/>
    <cellStyle name="Comma 4 6 4 3 2 3" xfId="2823" xr:uid="{00000000-0005-0000-0000-000052120000}"/>
    <cellStyle name="Comma 4 6 4 3 2 3 2" xfId="32332" xr:uid="{00000000-0005-0000-0000-000053120000}"/>
    <cellStyle name="Comma 4 6 4 3 2 4" xfId="2824" xr:uid="{00000000-0005-0000-0000-000054120000}"/>
    <cellStyle name="Comma 4 6 4 3 2 4 2" xfId="32333" xr:uid="{00000000-0005-0000-0000-000055120000}"/>
    <cellStyle name="Comma 4 6 4 3 2 5" xfId="2825" xr:uid="{00000000-0005-0000-0000-000056120000}"/>
    <cellStyle name="Comma 4 6 4 3 2 5 2" xfId="32334" xr:uid="{00000000-0005-0000-0000-000057120000}"/>
    <cellStyle name="Comma 4 6 4 3 2 6" xfId="32329" xr:uid="{00000000-0005-0000-0000-000058120000}"/>
    <cellStyle name="Comma 4 6 4 3 3" xfId="2826" xr:uid="{00000000-0005-0000-0000-000059120000}"/>
    <cellStyle name="Comma 4 6 4 3 3 2" xfId="2827" xr:uid="{00000000-0005-0000-0000-00005A120000}"/>
    <cellStyle name="Comma 4 6 4 3 3 2 2" xfId="32336" xr:uid="{00000000-0005-0000-0000-00005B120000}"/>
    <cellStyle name="Comma 4 6 4 3 3 3" xfId="32335" xr:uid="{00000000-0005-0000-0000-00005C120000}"/>
    <cellStyle name="Comma 4 6 4 3 4" xfId="2828" xr:uid="{00000000-0005-0000-0000-00005D120000}"/>
    <cellStyle name="Comma 4 6 4 3 4 2" xfId="32337" xr:uid="{00000000-0005-0000-0000-00005E120000}"/>
    <cellStyle name="Comma 4 6 4 3 5" xfId="2829" xr:uid="{00000000-0005-0000-0000-00005F120000}"/>
    <cellStyle name="Comma 4 6 4 3 5 2" xfId="32338" xr:uid="{00000000-0005-0000-0000-000060120000}"/>
    <cellStyle name="Comma 4 6 4 3 6" xfId="2830" xr:uid="{00000000-0005-0000-0000-000061120000}"/>
    <cellStyle name="Comma 4 6 4 3 6 2" xfId="32339" xr:uid="{00000000-0005-0000-0000-000062120000}"/>
    <cellStyle name="Comma 4 6 4 3 7" xfId="32328" xr:uid="{00000000-0005-0000-0000-000063120000}"/>
    <cellStyle name="Comma 4 6 4 4" xfId="2831" xr:uid="{00000000-0005-0000-0000-000064120000}"/>
    <cellStyle name="Comma 4 6 4 4 2" xfId="2832" xr:uid="{00000000-0005-0000-0000-000065120000}"/>
    <cellStyle name="Comma 4 6 4 4 2 2" xfId="2833" xr:uid="{00000000-0005-0000-0000-000066120000}"/>
    <cellStyle name="Comma 4 6 4 4 2 2 2" xfId="32342" xr:uid="{00000000-0005-0000-0000-000067120000}"/>
    <cellStyle name="Comma 4 6 4 4 2 3" xfId="32341" xr:uid="{00000000-0005-0000-0000-000068120000}"/>
    <cellStyle name="Comma 4 6 4 4 3" xfId="2834" xr:uid="{00000000-0005-0000-0000-000069120000}"/>
    <cellStyle name="Comma 4 6 4 4 3 2" xfId="32343" xr:uid="{00000000-0005-0000-0000-00006A120000}"/>
    <cellStyle name="Comma 4 6 4 4 4" xfId="2835" xr:uid="{00000000-0005-0000-0000-00006B120000}"/>
    <cellStyle name="Comma 4 6 4 4 4 2" xfId="32344" xr:uid="{00000000-0005-0000-0000-00006C120000}"/>
    <cellStyle name="Comma 4 6 4 4 5" xfId="2836" xr:uid="{00000000-0005-0000-0000-00006D120000}"/>
    <cellStyle name="Comma 4 6 4 4 5 2" xfId="32345" xr:uid="{00000000-0005-0000-0000-00006E120000}"/>
    <cellStyle name="Comma 4 6 4 4 6" xfId="32340" xr:uid="{00000000-0005-0000-0000-00006F120000}"/>
    <cellStyle name="Comma 4 6 4 5" xfId="2837" xr:uid="{00000000-0005-0000-0000-000070120000}"/>
    <cellStyle name="Comma 4 6 4 5 2" xfId="2838" xr:uid="{00000000-0005-0000-0000-000071120000}"/>
    <cellStyle name="Comma 4 6 4 5 2 2" xfId="2839" xr:uid="{00000000-0005-0000-0000-000072120000}"/>
    <cellStyle name="Comma 4 6 4 5 2 2 2" xfId="32348" xr:uid="{00000000-0005-0000-0000-000073120000}"/>
    <cellStyle name="Comma 4 6 4 5 2 3" xfId="32347" xr:uid="{00000000-0005-0000-0000-000074120000}"/>
    <cellStyle name="Comma 4 6 4 5 3" xfId="2840" xr:uid="{00000000-0005-0000-0000-000075120000}"/>
    <cellStyle name="Comma 4 6 4 5 3 2" xfId="32349" xr:uid="{00000000-0005-0000-0000-000076120000}"/>
    <cellStyle name="Comma 4 6 4 5 4" xfId="2841" xr:uid="{00000000-0005-0000-0000-000077120000}"/>
    <cellStyle name="Comma 4 6 4 5 4 2" xfId="32350" xr:uid="{00000000-0005-0000-0000-000078120000}"/>
    <cellStyle name="Comma 4 6 4 5 5" xfId="2842" xr:uid="{00000000-0005-0000-0000-000079120000}"/>
    <cellStyle name="Comma 4 6 4 5 5 2" xfId="32351" xr:uid="{00000000-0005-0000-0000-00007A120000}"/>
    <cellStyle name="Comma 4 6 4 5 6" xfId="32346" xr:uid="{00000000-0005-0000-0000-00007B120000}"/>
    <cellStyle name="Comma 4 6 4 6" xfId="2843" xr:uid="{00000000-0005-0000-0000-00007C120000}"/>
    <cellStyle name="Comma 4 6 4 6 2" xfId="2844" xr:uid="{00000000-0005-0000-0000-00007D120000}"/>
    <cellStyle name="Comma 4 6 4 6 2 2" xfId="2845" xr:uid="{00000000-0005-0000-0000-00007E120000}"/>
    <cellStyle name="Comma 4 6 4 6 2 2 2" xfId="32354" xr:uid="{00000000-0005-0000-0000-00007F120000}"/>
    <cellStyle name="Comma 4 6 4 6 2 3" xfId="32353" xr:uid="{00000000-0005-0000-0000-000080120000}"/>
    <cellStyle name="Comma 4 6 4 6 3" xfId="2846" xr:uid="{00000000-0005-0000-0000-000081120000}"/>
    <cellStyle name="Comma 4 6 4 6 3 2" xfId="32355" xr:uid="{00000000-0005-0000-0000-000082120000}"/>
    <cellStyle name="Comma 4 6 4 6 4" xfId="2847" xr:uid="{00000000-0005-0000-0000-000083120000}"/>
    <cellStyle name="Comma 4 6 4 6 4 2" xfId="32356" xr:uid="{00000000-0005-0000-0000-000084120000}"/>
    <cellStyle name="Comma 4 6 4 6 5" xfId="32352" xr:uid="{00000000-0005-0000-0000-000085120000}"/>
    <cellStyle name="Comma 4 6 4 7" xfId="2848" xr:uid="{00000000-0005-0000-0000-000086120000}"/>
    <cellStyle name="Comma 4 6 4 7 2" xfId="2849" xr:uid="{00000000-0005-0000-0000-000087120000}"/>
    <cellStyle name="Comma 4 6 4 7 2 2" xfId="32358" xr:uid="{00000000-0005-0000-0000-000088120000}"/>
    <cellStyle name="Comma 4 6 4 7 3" xfId="2850" xr:uid="{00000000-0005-0000-0000-000089120000}"/>
    <cellStyle name="Comma 4 6 4 7 3 2" xfId="32359" xr:uid="{00000000-0005-0000-0000-00008A120000}"/>
    <cellStyle name="Comma 4 6 4 7 4" xfId="32357" xr:uid="{00000000-0005-0000-0000-00008B120000}"/>
    <cellStyle name="Comma 4 6 4 8" xfId="2851" xr:uid="{00000000-0005-0000-0000-00008C120000}"/>
    <cellStyle name="Comma 4 6 4 8 2" xfId="32360" xr:uid="{00000000-0005-0000-0000-00008D120000}"/>
    <cellStyle name="Comma 4 6 4 9" xfId="2852" xr:uid="{00000000-0005-0000-0000-00008E120000}"/>
    <cellStyle name="Comma 4 6 4 9 2" xfId="32361" xr:uid="{00000000-0005-0000-0000-00008F120000}"/>
    <cellStyle name="Comma 4 6 5" xfId="2853" xr:uid="{00000000-0005-0000-0000-000090120000}"/>
    <cellStyle name="Comma 4 6 5 2" xfId="2854" xr:uid="{00000000-0005-0000-0000-000091120000}"/>
    <cellStyle name="Comma 4 6 5 2 2" xfId="2855" xr:uid="{00000000-0005-0000-0000-000092120000}"/>
    <cellStyle name="Comma 4 6 5 2 2 2" xfId="2856" xr:uid="{00000000-0005-0000-0000-000093120000}"/>
    <cellStyle name="Comma 4 6 5 2 2 2 2" xfId="32365" xr:uid="{00000000-0005-0000-0000-000094120000}"/>
    <cellStyle name="Comma 4 6 5 2 2 3" xfId="32364" xr:uid="{00000000-0005-0000-0000-000095120000}"/>
    <cellStyle name="Comma 4 6 5 2 3" xfId="2857" xr:uid="{00000000-0005-0000-0000-000096120000}"/>
    <cellStyle name="Comma 4 6 5 2 3 2" xfId="32366" xr:uid="{00000000-0005-0000-0000-000097120000}"/>
    <cellStyle name="Comma 4 6 5 2 4" xfId="2858" xr:uid="{00000000-0005-0000-0000-000098120000}"/>
    <cellStyle name="Comma 4 6 5 2 4 2" xfId="32367" xr:uid="{00000000-0005-0000-0000-000099120000}"/>
    <cellStyle name="Comma 4 6 5 2 5" xfId="2859" xr:uid="{00000000-0005-0000-0000-00009A120000}"/>
    <cellStyle name="Comma 4 6 5 2 5 2" xfId="32368" xr:uid="{00000000-0005-0000-0000-00009B120000}"/>
    <cellStyle name="Comma 4 6 5 2 6" xfId="32363" xr:uid="{00000000-0005-0000-0000-00009C120000}"/>
    <cellStyle name="Comma 4 6 5 3" xfId="2860" xr:uid="{00000000-0005-0000-0000-00009D120000}"/>
    <cellStyle name="Comma 4 6 5 3 2" xfId="2861" xr:uid="{00000000-0005-0000-0000-00009E120000}"/>
    <cellStyle name="Comma 4 6 5 3 2 2" xfId="2862" xr:uid="{00000000-0005-0000-0000-00009F120000}"/>
    <cellStyle name="Comma 4 6 5 3 2 2 2" xfId="32371" xr:uid="{00000000-0005-0000-0000-0000A0120000}"/>
    <cellStyle name="Comma 4 6 5 3 2 3" xfId="32370" xr:uid="{00000000-0005-0000-0000-0000A1120000}"/>
    <cellStyle name="Comma 4 6 5 3 3" xfId="2863" xr:uid="{00000000-0005-0000-0000-0000A2120000}"/>
    <cellStyle name="Comma 4 6 5 3 3 2" xfId="32372" xr:uid="{00000000-0005-0000-0000-0000A3120000}"/>
    <cellStyle name="Comma 4 6 5 3 4" xfId="2864" xr:uid="{00000000-0005-0000-0000-0000A4120000}"/>
    <cellStyle name="Comma 4 6 5 3 4 2" xfId="32373" xr:uid="{00000000-0005-0000-0000-0000A5120000}"/>
    <cellStyle name="Comma 4 6 5 3 5" xfId="2865" xr:uid="{00000000-0005-0000-0000-0000A6120000}"/>
    <cellStyle name="Comma 4 6 5 3 5 2" xfId="32374" xr:uid="{00000000-0005-0000-0000-0000A7120000}"/>
    <cellStyle name="Comma 4 6 5 3 6" xfId="32369" xr:uid="{00000000-0005-0000-0000-0000A8120000}"/>
    <cellStyle name="Comma 4 6 5 4" xfId="2866" xr:uid="{00000000-0005-0000-0000-0000A9120000}"/>
    <cellStyle name="Comma 4 6 5 4 2" xfId="2867" xr:uid="{00000000-0005-0000-0000-0000AA120000}"/>
    <cellStyle name="Comma 4 6 5 4 2 2" xfId="32376" xr:uid="{00000000-0005-0000-0000-0000AB120000}"/>
    <cellStyle name="Comma 4 6 5 4 3" xfId="32375" xr:uid="{00000000-0005-0000-0000-0000AC120000}"/>
    <cellStyle name="Comma 4 6 5 5" xfId="2868" xr:uid="{00000000-0005-0000-0000-0000AD120000}"/>
    <cellStyle name="Comma 4 6 5 5 2" xfId="32377" xr:uid="{00000000-0005-0000-0000-0000AE120000}"/>
    <cellStyle name="Comma 4 6 5 6" xfId="2869" xr:uid="{00000000-0005-0000-0000-0000AF120000}"/>
    <cellStyle name="Comma 4 6 5 6 2" xfId="32378" xr:uid="{00000000-0005-0000-0000-0000B0120000}"/>
    <cellStyle name="Comma 4 6 5 7" xfId="2870" xr:uid="{00000000-0005-0000-0000-0000B1120000}"/>
    <cellStyle name="Comma 4 6 5 7 2" xfId="32379" xr:uid="{00000000-0005-0000-0000-0000B2120000}"/>
    <cellStyle name="Comma 4 6 5 8" xfId="32362" xr:uid="{00000000-0005-0000-0000-0000B3120000}"/>
    <cellStyle name="Comma 4 6 6" xfId="2871" xr:uid="{00000000-0005-0000-0000-0000B4120000}"/>
    <cellStyle name="Comma 4 6 6 2" xfId="2872" xr:uid="{00000000-0005-0000-0000-0000B5120000}"/>
    <cellStyle name="Comma 4 6 6 2 2" xfId="2873" xr:uid="{00000000-0005-0000-0000-0000B6120000}"/>
    <cellStyle name="Comma 4 6 6 2 2 2" xfId="2874" xr:uid="{00000000-0005-0000-0000-0000B7120000}"/>
    <cellStyle name="Comma 4 6 6 2 2 2 2" xfId="32383" xr:uid="{00000000-0005-0000-0000-0000B8120000}"/>
    <cellStyle name="Comma 4 6 6 2 2 3" xfId="32382" xr:uid="{00000000-0005-0000-0000-0000B9120000}"/>
    <cellStyle name="Comma 4 6 6 2 3" xfId="2875" xr:uid="{00000000-0005-0000-0000-0000BA120000}"/>
    <cellStyle name="Comma 4 6 6 2 3 2" xfId="32384" xr:uid="{00000000-0005-0000-0000-0000BB120000}"/>
    <cellStyle name="Comma 4 6 6 2 4" xfId="2876" xr:uid="{00000000-0005-0000-0000-0000BC120000}"/>
    <cellStyle name="Comma 4 6 6 2 4 2" xfId="32385" xr:uid="{00000000-0005-0000-0000-0000BD120000}"/>
    <cellStyle name="Comma 4 6 6 2 5" xfId="2877" xr:uid="{00000000-0005-0000-0000-0000BE120000}"/>
    <cellStyle name="Comma 4 6 6 2 5 2" xfId="32386" xr:uid="{00000000-0005-0000-0000-0000BF120000}"/>
    <cellStyle name="Comma 4 6 6 2 6" xfId="32381" xr:uid="{00000000-0005-0000-0000-0000C0120000}"/>
    <cellStyle name="Comma 4 6 6 3" xfId="2878" xr:uid="{00000000-0005-0000-0000-0000C1120000}"/>
    <cellStyle name="Comma 4 6 6 3 2" xfId="2879" xr:uid="{00000000-0005-0000-0000-0000C2120000}"/>
    <cellStyle name="Comma 4 6 6 3 2 2" xfId="32388" xr:uid="{00000000-0005-0000-0000-0000C3120000}"/>
    <cellStyle name="Comma 4 6 6 3 3" xfId="32387" xr:uid="{00000000-0005-0000-0000-0000C4120000}"/>
    <cellStyle name="Comma 4 6 6 4" xfId="2880" xr:uid="{00000000-0005-0000-0000-0000C5120000}"/>
    <cellStyle name="Comma 4 6 6 4 2" xfId="32389" xr:uid="{00000000-0005-0000-0000-0000C6120000}"/>
    <cellStyle name="Comma 4 6 6 5" xfId="2881" xr:uid="{00000000-0005-0000-0000-0000C7120000}"/>
    <cellStyle name="Comma 4 6 6 5 2" xfId="32390" xr:uid="{00000000-0005-0000-0000-0000C8120000}"/>
    <cellStyle name="Comma 4 6 6 6" xfId="2882" xr:uid="{00000000-0005-0000-0000-0000C9120000}"/>
    <cellStyle name="Comma 4 6 6 6 2" xfId="32391" xr:uid="{00000000-0005-0000-0000-0000CA120000}"/>
    <cellStyle name="Comma 4 6 6 7" xfId="32380" xr:uid="{00000000-0005-0000-0000-0000CB120000}"/>
    <cellStyle name="Comma 4 6 7" xfId="2883" xr:uid="{00000000-0005-0000-0000-0000CC120000}"/>
    <cellStyle name="Comma 4 6 7 2" xfId="2884" xr:uid="{00000000-0005-0000-0000-0000CD120000}"/>
    <cellStyle name="Comma 4 6 7 2 2" xfId="2885" xr:uid="{00000000-0005-0000-0000-0000CE120000}"/>
    <cellStyle name="Comma 4 6 7 2 2 2" xfId="32394" xr:uid="{00000000-0005-0000-0000-0000CF120000}"/>
    <cellStyle name="Comma 4 6 7 2 3" xfId="32393" xr:uid="{00000000-0005-0000-0000-0000D0120000}"/>
    <cellStyle name="Comma 4 6 7 3" xfId="2886" xr:uid="{00000000-0005-0000-0000-0000D1120000}"/>
    <cellStyle name="Comma 4 6 7 3 2" xfId="32395" xr:uid="{00000000-0005-0000-0000-0000D2120000}"/>
    <cellStyle name="Comma 4 6 7 4" xfId="2887" xr:uid="{00000000-0005-0000-0000-0000D3120000}"/>
    <cellStyle name="Comma 4 6 7 4 2" xfId="32396" xr:uid="{00000000-0005-0000-0000-0000D4120000}"/>
    <cellStyle name="Comma 4 6 7 5" xfId="2888" xr:uid="{00000000-0005-0000-0000-0000D5120000}"/>
    <cellStyle name="Comma 4 6 7 5 2" xfId="32397" xr:uid="{00000000-0005-0000-0000-0000D6120000}"/>
    <cellStyle name="Comma 4 6 7 6" xfId="32392" xr:uid="{00000000-0005-0000-0000-0000D7120000}"/>
    <cellStyle name="Comma 4 6 8" xfId="2889" xr:uid="{00000000-0005-0000-0000-0000D8120000}"/>
    <cellStyle name="Comma 4 6 8 2" xfId="2890" xr:uid="{00000000-0005-0000-0000-0000D9120000}"/>
    <cellStyle name="Comma 4 6 8 2 2" xfId="2891" xr:uid="{00000000-0005-0000-0000-0000DA120000}"/>
    <cellStyle name="Comma 4 6 8 2 2 2" xfId="32400" xr:uid="{00000000-0005-0000-0000-0000DB120000}"/>
    <cellStyle name="Comma 4 6 8 2 3" xfId="32399" xr:uid="{00000000-0005-0000-0000-0000DC120000}"/>
    <cellStyle name="Comma 4 6 8 3" xfId="2892" xr:uid="{00000000-0005-0000-0000-0000DD120000}"/>
    <cellStyle name="Comma 4 6 8 3 2" xfId="32401" xr:uid="{00000000-0005-0000-0000-0000DE120000}"/>
    <cellStyle name="Comma 4 6 8 4" xfId="2893" xr:uid="{00000000-0005-0000-0000-0000DF120000}"/>
    <cellStyle name="Comma 4 6 8 4 2" xfId="32402" xr:uid="{00000000-0005-0000-0000-0000E0120000}"/>
    <cellStyle name="Comma 4 6 8 5" xfId="2894" xr:uid="{00000000-0005-0000-0000-0000E1120000}"/>
    <cellStyle name="Comma 4 6 8 5 2" xfId="32403" xr:uid="{00000000-0005-0000-0000-0000E2120000}"/>
    <cellStyle name="Comma 4 6 8 6" xfId="32398" xr:uid="{00000000-0005-0000-0000-0000E3120000}"/>
    <cellStyle name="Comma 4 6 9" xfId="2895" xr:uid="{00000000-0005-0000-0000-0000E4120000}"/>
    <cellStyle name="Comma 4 6 9 2" xfId="2896" xr:uid="{00000000-0005-0000-0000-0000E5120000}"/>
    <cellStyle name="Comma 4 6 9 2 2" xfId="2897" xr:uid="{00000000-0005-0000-0000-0000E6120000}"/>
    <cellStyle name="Comma 4 6 9 2 2 2" xfId="32406" xr:uid="{00000000-0005-0000-0000-0000E7120000}"/>
    <cellStyle name="Comma 4 6 9 2 3" xfId="32405" xr:uid="{00000000-0005-0000-0000-0000E8120000}"/>
    <cellStyle name="Comma 4 6 9 3" xfId="2898" xr:uid="{00000000-0005-0000-0000-0000E9120000}"/>
    <cellStyle name="Comma 4 6 9 3 2" xfId="32407" xr:uid="{00000000-0005-0000-0000-0000EA120000}"/>
    <cellStyle name="Comma 4 6 9 4" xfId="2899" xr:uid="{00000000-0005-0000-0000-0000EB120000}"/>
    <cellStyle name="Comma 4 6 9 4 2" xfId="32408" xr:uid="{00000000-0005-0000-0000-0000EC120000}"/>
    <cellStyle name="Comma 4 6 9 5" xfId="32404" xr:uid="{00000000-0005-0000-0000-0000ED120000}"/>
    <cellStyle name="Comma 4 7" xfId="119" xr:uid="{00000000-0005-0000-0000-0000EE120000}"/>
    <cellStyle name="Comma 4 7 10" xfId="2900" xr:uid="{00000000-0005-0000-0000-0000EF120000}"/>
    <cellStyle name="Comma 4 7 10 2" xfId="32409" xr:uid="{00000000-0005-0000-0000-0000F0120000}"/>
    <cellStyle name="Comma 4 7 11" xfId="2901" xr:uid="{00000000-0005-0000-0000-0000F1120000}"/>
    <cellStyle name="Comma 4 7 11 2" xfId="32410" xr:uid="{00000000-0005-0000-0000-0000F2120000}"/>
    <cellStyle name="Comma 4 7 12" xfId="2902" xr:uid="{00000000-0005-0000-0000-0000F3120000}"/>
    <cellStyle name="Comma 4 7 12 2" xfId="32411" xr:uid="{00000000-0005-0000-0000-0000F4120000}"/>
    <cellStyle name="Comma 4 7 13" xfId="30064" xr:uid="{00000000-0005-0000-0000-0000F5120000}"/>
    <cellStyle name="Comma 4 7 2" xfId="120" xr:uid="{00000000-0005-0000-0000-0000F6120000}"/>
    <cellStyle name="Comma 4 7 2 10" xfId="2903" xr:uid="{00000000-0005-0000-0000-0000F7120000}"/>
    <cellStyle name="Comma 4 7 2 10 2" xfId="32412" xr:uid="{00000000-0005-0000-0000-0000F8120000}"/>
    <cellStyle name="Comma 4 7 2 11" xfId="2904" xr:uid="{00000000-0005-0000-0000-0000F9120000}"/>
    <cellStyle name="Comma 4 7 2 11 2" xfId="32413" xr:uid="{00000000-0005-0000-0000-0000FA120000}"/>
    <cellStyle name="Comma 4 7 2 12" xfId="30065" xr:uid="{00000000-0005-0000-0000-0000FB120000}"/>
    <cellStyle name="Comma 4 7 2 2" xfId="2905" xr:uid="{00000000-0005-0000-0000-0000FC120000}"/>
    <cellStyle name="Comma 4 7 2 2 10" xfId="2906" xr:uid="{00000000-0005-0000-0000-0000FD120000}"/>
    <cellStyle name="Comma 4 7 2 2 10 2" xfId="32415" xr:uid="{00000000-0005-0000-0000-0000FE120000}"/>
    <cellStyle name="Comma 4 7 2 2 11" xfId="32414" xr:uid="{00000000-0005-0000-0000-0000FF120000}"/>
    <cellStyle name="Comma 4 7 2 2 2" xfId="2907" xr:uid="{00000000-0005-0000-0000-000000130000}"/>
    <cellStyle name="Comma 4 7 2 2 2 2" xfId="2908" xr:uid="{00000000-0005-0000-0000-000001130000}"/>
    <cellStyle name="Comma 4 7 2 2 2 2 2" xfId="2909" xr:uid="{00000000-0005-0000-0000-000002130000}"/>
    <cellStyle name="Comma 4 7 2 2 2 2 2 2" xfId="2910" xr:uid="{00000000-0005-0000-0000-000003130000}"/>
    <cellStyle name="Comma 4 7 2 2 2 2 2 2 2" xfId="32419" xr:uid="{00000000-0005-0000-0000-000004130000}"/>
    <cellStyle name="Comma 4 7 2 2 2 2 2 3" xfId="32418" xr:uid="{00000000-0005-0000-0000-000005130000}"/>
    <cellStyle name="Comma 4 7 2 2 2 2 3" xfId="2911" xr:uid="{00000000-0005-0000-0000-000006130000}"/>
    <cellStyle name="Comma 4 7 2 2 2 2 3 2" xfId="32420" xr:uid="{00000000-0005-0000-0000-000007130000}"/>
    <cellStyle name="Comma 4 7 2 2 2 2 4" xfId="2912" xr:uid="{00000000-0005-0000-0000-000008130000}"/>
    <cellStyle name="Comma 4 7 2 2 2 2 4 2" xfId="32421" xr:uid="{00000000-0005-0000-0000-000009130000}"/>
    <cellStyle name="Comma 4 7 2 2 2 2 5" xfId="2913" xr:uid="{00000000-0005-0000-0000-00000A130000}"/>
    <cellStyle name="Comma 4 7 2 2 2 2 5 2" xfId="32422" xr:uid="{00000000-0005-0000-0000-00000B130000}"/>
    <cellStyle name="Comma 4 7 2 2 2 2 6" xfId="32417" xr:uid="{00000000-0005-0000-0000-00000C130000}"/>
    <cellStyle name="Comma 4 7 2 2 2 3" xfId="2914" xr:uid="{00000000-0005-0000-0000-00000D130000}"/>
    <cellStyle name="Comma 4 7 2 2 2 3 2" xfId="2915" xr:uid="{00000000-0005-0000-0000-00000E130000}"/>
    <cellStyle name="Comma 4 7 2 2 2 3 2 2" xfId="32424" xr:uid="{00000000-0005-0000-0000-00000F130000}"/>
    <cellStyle name="Comma 4 7 2 2 2 3 3" xfId="32423" xr:uid="{00000000-0005-0000-0000-000010130000}"/>
    <cellStyle name="Comma 4 7 2 2 2 4" xfId="2916" xr:uid="{00000000-0005-0000-0000-000011130000}"/>
    <cellStyle name="Comma 4 7 2 2 2 4 2" xfId="32425" xr:uid="{00000000-0005-0000-0000-000012130000}"/>
    <cellStyle name="Comma 4 7 2 2 2 5" xfId="2917" xr:uid="{00000000-0005-0000-0000-000013130000}"/>
    <cellStyle name="Comma 4 7 2 2 2 5 2" xfId="32426" xr:uid="{00000000-0005-0000-0000-000014130000}"/>
    <cellStyle name="Comma 4 7 2 2 2 6" xfId="2918" xr:uid="{00000000-0005-0000-0000-000015130000}"/>
    <cellStyle name="Comma 4 7 2 2 2 6 2" xfId="32427" xr:uid="{00000000-0005-0000-0000-000016130000}"/>
    <cellStyle name="Comma 4 7 2 2 2 7" xfId="32416" xr:uid="{00000000-0005-0000-0000-000017130000}"/>
    <cellStyle name="Comma 4 7 2 2 3" xfId="2919" xr:uid="{00000000-0005-0000-0000-000018130000}"/>
    <cellStyle name="Comma 4 7 2 2 3 2" xfId="2920" xr:uid="{00000000-0005-0000-0000-000019130000}"/>
    <cellStyle name="Comma 4 7 2 2 3 2 2" xfId="2921" xr:uid="{00000000-0005-0000-0000-00001A130000}"/>
    <cellStyle name="Comma 4 7 2 2 3 2 2 2" xfId="2922" xr:uid="{00000000-0005-0000-0000-00001B130000}"/>
    <cellStyle name="Comma 4 7 2 2 3 2 2 2 2" xfId="32431" xr:uid="{00000000-0005-0000-0000-00001C130000}"/>
    <cellStyle name="Comma 4 7 2 2 3 2 2 3" xfId="32430" xr:uid="{00000000-0005-0000-0000-00001D130000}"/>
    <cellStyle name="Comma 4 7 2 2 3 2 3" xfId="2923" xr:uid="{00000000-0005-0000-0000-00001E130000}"/>
    <cellStyle name="Comma 4 7 2 2 3 2 3 2" xfId="32432" xr:uid="{00000000-0005-0000-0000-00001F130000}"/>
    <cellStyle name="Comma 4 7 2 2 3 2 4" xfId="2924" xr:uid="{00000000-0005-0000-0000-000020130000}"/>
    <cellStyle name="Comma 4 7 2 2 3 2 4 2" xfId="32433" xr:uid="{00000000-0005-0000-0000-000021130000}"/>
    <cellStyle name="Comma 4 7 2 2 3 2 5" xfId="2925" xr:uid="{00000000-0005-0000-0000-000022130000}"/>
    <cellStyle name="Comma 4 7 2 2 3 2 5 2" xfId="32434" xr:uid="{00000000-0005-0000-0000-000023130000}"/>
    <cellStyle name="Comma 4 7 2 2 3 2 6" xfId="32429" xr:uid="{00000000-0005-0000-0000-000024130000}"/>
    <cellStyle name="Comma 4 7 2 2 3 3" xfId="2926" xr:uid="{00000000-0005-0000-0000-000025130000}"/>
    <cellStyle name="Comma 4 7 2 2 3 3 2" xfId="2927" xr:uid="{00000000-0005-0000-0000-000026130000}"/>
    <cellStyle name="Comma 4 7 2 2 3 3 2 2" xfId="32436" xr:uid="{00000000-0005-0000-0000-000027130000}"/>
    <cellStyle name="Comma 4 7 2 2 3 3 3" xfId="32435" xr:uid="{00000000-0005-0000-0000-000028130000}"/>
    <cellStyle name="Comma 4 7 2 2 3 4" xfId="2928" xr:uid="{00000000-0005-0000-0000-000029130000}"/>
    <cellStyle name="Comma 4 7 2 2 3 4 2" xfId="32437" xr:uid="{00000000-0005-0000-0000-00002A130000}"/>
    <cellStyle name="Comma 4 7 2 2 3 5" xfId="2929" xr:uid="{00000000-0005-0000-0000-00002B130000}"/>
    <cellStyle name="Comma 4 7 2 2 3 5 2" xfId="32438" xr:uid="{00000000-0005-0000-0000-00002C130000}"/>
    <cellStyle name="Comma 4 7 2 2 3 6" xfId="2930" xr:uid="{00000000-0005-0000-0000-00002D130000}"/>
    <cellStyle name="Comma 4 7 2 2 3 6 2" xfId="32439" xr:uid="{00000000-0005-0000-0000-00002E130000}"/>
    <cellStyle name="Comma 4 7 2 2 3 7" xfId="32428" xr:uid="{00000000-0005-0000-0000-00002F130000}"/>
    <cellStyle name="Comma 4 7 2 2 4" xfId="2931" xr:uid="{00000000-0005-0000-0000-000030130000}"/>
    <cellStyle name="Comma 4 7 2 2 4 2" xfId="2932" xr:uid="{00000000-0005-0000-0000-000031130000}"/>
    <cellStyle name="Comma 4 7 2 2 4 2 2" xfId="2933" xr:uid="{00000000-0005-0000-0000-000032130000}"/>
    <cellStyle name="Comma 4 7 2 2 4 2 2 2" xfId="32442" xr:uid="{00000000-0005-0000-0000-000033130000}"/>
    <cellStyle name="Comma 4 7 2 2 4 2 3" xfId="32441" xr:uid="{00000000-0005-0000-0000-000034130000}"/>
    <cellStyle name="Comma 4 7 2 2 4 3" xfId="2934" xr:uid="{00000000-0005-0000-0000-000035130000}"/>
    <cellStyle name="Comma 4 7 2 2 4 3 2" xfId="32443" xr:uid="{00000000-0005-0000-0000-000036130000}"/>
    <cellStyle name="Comma 4 7 2 2 4 4" xfId="2935" xr:uid="{00000000-0005-0000-0000-000037130000}"/>
    <cellStyle name="Comma 4 7 2 2 4 4 2" xfId="32444" xr:uid="{00000000-0005-0000-0000-000038130000}"/>
    <cellStyle name="Comma 4 7 2 2 4 5" xfId="2936" xr:uid="{00000000-0005-0000-0000-000039130000}"/>
    <cellStyle name="Comma 4 7 2 2 4 5 2" xfId="32445" xr:uid="{00000000-0005-0000-0000-00003A130000}"/>
    <cellStyle name="Comma 4 7 2 2 4 6" xfId="32440" xr:uid="{00000000-0005-0000-0000-00003B130000}"/>
    <cellStyle name="Comma 4 7 2 2 5" xfId="2937" xr:uid="{00000000-0005-0000-0000-00003C130000}"/>
    <cellStyle name="Comma 4 7 2 2 5 2" xfId="2938" xr:uid="{00000000-0005-0000-0000-00003D130000}"/>
    <cellStyle name="Comma 4 7 2 2 5 2 2" xfId="2939" xr:uid="{00000000-0005-0000-0000-00003E130000}"/>
    <cellStyle name="Comma 4 7 2 2 5 2 2 2" xfId="32448" xr:uid="{00000000-0005-0000-0000-00003F130000}"/>
    <cellStyle name="Comma 4 7 2 2 5 2 3" xfId="32447" xr:uid="{00000000-0005-0000-0000-000040130000}"/>
    <cellStyle name="Comma 4 7 2 2 5 3" xfId="2940" xr:uid="{00000000-0005-0000-0000-000041130000}"/>
    <cellStyle name="Comma 4 7 2 2 5 3 2" xfId="32449" xr:uid="{00000000-0005-0000-0000-000042130000}"/>
    <cellStyle name="Comma 4 7 2 2 5 4" xfId="2941" xr:uid="{00000000-0005-0000-0000-000043130000}"/>
    <cellStyle name="Comma 4 7 2 2 5 4 2" xfId="32450" xr:uid="{00000000-0005-0000-0000-000044130000}"/>
    <cellStyle name="Comma 4 7 2 2 5 5" xfId="2942" xr:uid="{00000000-0005-0000-0000-000045130000}"/>
    <cellStyle name="Comma 4 7 2 2 5 5 2" xfId="32451" xr:uid="{00000000-0005-0000-0000-000046130000}"/>
    <cellStyle name="Comma 4 7 2 2 5 6" xfId="32446" xr:uid="{00000000-0005-0000-0000-000047130000}"/>
    <cellStyle name="Comma 4 7 2 2 6" xfId="2943" xr:uid="{00000000-0005-0000-0000-000048130000}"/>
    <cellStyle name="Comma 4 7 2 2 6 2" xfId="2944" xr:uid="{00000000-0005-0000-0000-000049130000}"/>
    <cellStyle name="Comma 4 7 2 2 6 2 2" xfId="2945" xr:uid="{00000000-0005-0000-0000-00004A130000}"/>
    <cellStyle name="Comma 4 7 2 2 6 2 2 2" xfId="32454" xr:uid="{00000000-0005-0000-0000-00004B130000}"/>
    <cellStyle name="Comma 4 7 2 2 6 2 3" xfId="32453" xr:uid="{00000000-0005-0000-0000-00004C130000}"/>
    <cellStyle name="Comma 4 7 2 2 6 3" xfId="2946" xr:uid="{00000000-0005-0000-0000-00004D130000}"/>
    <cellStyle name="Comma 4 7 2 2 6 3 2" xfId="32455" xr:uid="{00000000-0005-0000-0000-00004E130000}"/>
    <cellStyle name="Comma 4 7 2 2 6 4" xfId="2947" xr:uid="{00000000-0005-0000-0000-00004F130000}"/>
    <cellStyle name="Comma 4 7 2 2 6 4 2" xfId="32456" xr:uid="{00000000-0005-0000-0000-000050130000}"/>
    <cellStyle name="Comma 4 7 2 2 6 5" xfId="32452" xr:uid="{00000000-0005-0000-0000-000051130000}"/>
    <cellStyle name="Comma 4 7 2 2 7" xfId="2948" xr:uid="{00000000-0005-0000-0000-000052130000}"/>
    <cellStyle name="Comma 4 7 2 2 7 2" xfId="2949" xr:uid="{00000000-0005-0000-0000-000053130000}"/>
    <cellStyle name="Comma 4 7 2 2 7 2 2" xfId="32458" xr:uid="{00000000-0005-0000-0000-000054130000}"/>
    <cellStyle name="Comma 4 7 2 2 7 3" xfId="2950" xr:uid="{00000000-0005-0000-0000-000055130000}"/>
    <cellStyle name="Comma 4 7 2 2 7 3 2" xfId="32459" xr:uid="{00000000-0005-0000-0000-000056130000}"/>
    <cellStyle name="Comma 4 7 2 2 7 4" xfId="32457" xr:uid="{00000000-0005-0000-0000-000057130000}"/>
    <cellStyle name="Comma 4 7 2 2 8" xfId="2951" xr:uid="{00000000-0005-0000-0000-000058130000}"/>
    <cellStyle name="Comma 4 7 2 2 8 2" xfId="32460" xr:uid="{00000000-0005-0000-0000-000059130000}"/>
    <cellStyle name="Comma 4 7 2 2 9" xfId="2952" xr:uid="{00000000-0005-0000-0000-00005A130000}"/>
    <cellStyle name="Comma 4 7 2 2 9 2" xfId="32461" xr:uid="{00000000-0005-0000-0000-00005B130000}"/>
    <cellStyle name="Comma 4 7 2 3" xfId="2953" xr:uid="{00000000-0005-0000-0000-00005C130000}"/>
    <cellStyle name="Comma 4 7 2 3 2" xfId="2954" xr:uid="{00000000-0005-0000-0000-00005D130000}"/>
    <cellStyle name="Comma 4 7 2 3 2 2" xfId="2955" xr:uid="{00000000-0005-0000-0000-00005E130000}"/>
    <cellStyle name="Comma 4 7 2 3 2 2 2" xfId="2956" xr:uid="{00000000-0005-0000-0000-00005F130000}"/>
    <cellStyle name="Comma 4 7 2 3 2 2 2 2" xfId="32465" xr:uid="{00000000-0005-0000-0000-000060130000}"/>
    <cellStyle name="Comma 4 7 2 3 2 2 3" xfId="32464" xr:uid="{00000000-0005-0000-0000-000061130000}"/>
    <cellStyle name="Comma 4 7 2 3 2 3" xfId="2957" xr:uid="{00000000-0005-0000-0000-000062130000}"/>
    <cellStyle name="Comma 4 7 2 3 2 3 2" xfId="32466" xr:uid="{00000000-0005-0000-0000-000063130000}"/>
    <cellStyle name="Comma 4 7 2 3 2 4" xfId="2958" xr:uid="{00000000-0005-0000-0000-000064130000}"/>
    <cellStyle name="Comma 4 7 2 3 2 4 2" xfId="32467" xr:uid="{00000000-0005-0000-0000-000065130000}"/>
    <cellStyle name="Comma 4 7 2 3 2 5" xfId="2959" xr:uid="{00000000-0005-0000-0000-000066130000}"/>
    <cellStyle name="Comma 4 7 2 3 2 5 2" xfId="32468" xr:uid="{00000000-0005-0000-0000-000067130000}"/>
    <cellStyle name="Comma 4 7 2 3 2 6" xfId="32463" xr:uid="{00000000-0005-0000-0000-000068130000}"/>
    <cellStyle name="Comma 4 7 2 3 3" xfId="2960" xr:uid="{00000000-0005-0000-0000-000069130000}"/>
    <cellStyle name="Comma 4 7 2 3 3 2" xfId="2961" xr:uid="{00000000-0005-0000-0000-00006A130000}"/>
    <cellStyle name="Comma 4 7 2 3 3 2 2" xfId="2962" xr:uid="{00000000-0005-0000-0000-00006B130000}"/>
    <cellStyle name="Comma 4 7 2 3 3 2 2 2" xfId="32471" xr:uid="{00000000-0005-0000-0000-00006C130000}"/>
    <cellStyle name="Comma 4 7 2 3 3 2 3" xfId="32470" xr:uid="{00000000-0005-0000-0000-00006D130000}"/>
    <cellStyle name="Comma 4 7 2 3 3 3" xfId="2963" xr:uid="{00000000-0005-0000-0000-00006E130000}"/>
    <cellStyle name="Comma 4 7 2 3 3 3 2" xfId="32472" xr:uid="{00000000-0005-0000-0000-00006F130000}"/>
    <cellStyle name="Comma 4 7 2 3 3 4" xfId="2964" xr:uid="{00000000-0005-0000-0000-000070130000}"/>
    <cellStyle name="Comma 4 7 2 3 3 4 2" xfId="32473" xr:uid="{00000000-0005-0000-0000-000071130000}"/>
    <cellStyle name="Comma 4 7 2 3 3 5" xfId="2965" xr:uid="{00000000-0005-0000-0000-000072130000}"/>
    <cellStyle name="Comma 4 7 2 3 3 5 2" xfId="32474" xr:uid="{00000000-0005-0000-0000-000073130000}"/>
    <cellStyle name="Comma 4 7 2 3 3 6" xfId="32469" xr:uid="{00000000-0005-0000-0000-000074130000}"/>
    <cellStyle name="Comma 4 7 2 3 4" xfId="2966" xr:uid="{00000000-0005-0000-0000-000075130000}"/>
    <cellStyle name="Comma 4 7 2 3 4 2" xfId="2967" xr:uid="{00000000-0005-0000-0000-000076130000}"/>
    <cellStyle name="Comma 4 7 2 3 4 2 2" xfId="32476" xr:uid="{00000000-0005-0000-0000-000077130000}"/>
    <cellStyle name="Comma 4 7 2 3 4 3" xfId="32475" xr:uid="{00000000-0005-0000-0000-000078130000}"/>
    <cellStyle name="Comma 4 7 2 3 5" xfId="2968" xr:uid="{00000000-0005-0000-0000-000079130000}"/>
    <cellStyle name="Comma 4 7 2 3 5 2" xfId="32477" xr:uid="{00000000-0005-0000-0000-00007A130000}"/>
    <cellStyle name="Comma 4 7 2 3 6" xfId="2969" xr:uid="{00000000-0005-0000-0000-00007B130000}"/>
    <cellStyle name="Comma 4 7 2 3 6 2" xfId="32478" xr:uid="{00000000-0005-0000-0000-00007C130000}"/>
    <cellStyle name="Comma 4 7 2 3 7" xfId="2970" xr:uid="{00000000-0005-0000-0000-00007D130000}"/>
    <cellStyle name="Comma 4 7 2 3 7 2" xfId="32479" xr:uid="{00000000-0005-0000-0000-00007E130000}"/>
    <cellStyle name="Comma 4 7 2 3 8" xfId="32462" xr:uid="{00000000-0005-0000-0000-00007F130000}"/>
    <cellStyle name="Comma 4 7 2 4" xfId="2971" xr:uid="{00000000-0005-0000-0000-000080130000}"/>
    <cellStyle name="Comma 4 7 2 4 2" xfId="2972" xr:uid="{00000000-0005-0000-0000-000081130000}"/>
    <cellStyle name="Comma 4 7 2 4 2 2" xfId="2973" xr:uid="{00000000-0005-0000-0000-000082130000}"/>
    <cellStyle name="Comma 4 7 2 4 2 2 2" xfId="2974" xr:uid="{00000000-0005-0000-0000-000083130000}"/>
    <cellStyle name="Comma 4 7 2 4 2 2 2 2" xfId="32483" xr:uid="{00000000-0005-0000-0000-000084130000}"/>
    <cellStyle name="Comma 4 7 2 4 2 2 3" xfId="32482" xr:uid="{00000000-0005-0000-0000-000085130000}"/>
    <cellStyle name="Comma 4 7 2 4 2 3" xfId="2975" xr:uid="{00000000-0005-0000-0000-000086130000}"/>
    <cellStyle name="Comma 4 7 2 4 2 3 2" xfId="32484" xr:uid="{00000000-0005-0000-0000-000087130000}"/>
    <cellStyle name="Comma 4 7 2 4 2 4" xfId="2976" xr:uid="{00000000-0005-0000-0000-000088130000}"/>
    <cellStyle name="Comma 4 7 2 4 2 4 2" xfId="32485" xr:uid="{00000000-0005-0000-0000-000089130000}"/>
    <cellStyle name="Comma 4 7 2 4 2 5" xfId="2977" xr:uid="{00000000-0005-0000-0000-00008A130000}"/>
    <cellStyle name="Comma 4 7 2 4 2 5 2" xfId="32486" xr:uid="{00000000-0005-0000-0000-00008B130000}"/>
    <cellStyle name="Comma 4 7 2 4 2 6" xfId="32481" xr:uid="{00000000-0005-0000-0000-00008C130000}"/>
    <cellStyle name="Comma 4 7 2 4 3" xfId="2978" xr:uid="{00000000-0005-0000-0000-00008D130000}"/>
    <cellStyle name="Comma 4 7 2 4 3 2" xfId="2979" xr:uid="{00000000-0005-0000-0000-00008E130000}"/>
    <cellStyle name="Comma 4 7 2 4 3 2 2" xfId="32488" xr:uid="{00000000-0005-0000-0000-00008F130000}"/>
    <cellStyle name="Comma 4 7 2 4 3 3" xfId="32487" xr:uid="{00000000-0005-0000-0000-000090130000}"/>
    <cellStyle name="Comma 4 7 2 4 4" xfId="2980" xr:uid="{00000000-0005-0000-0000-000091130000}"/>
    <cellStyle name="Comma 4 7 2 4 4 2" xfId="32489" xr:uid="{00000000-0005-0000-0000-000092130000}"/>
    <cellStyle name="Comma 4 7 2 4 5" xfId="2981" xr:uid="{00000000-0005-0000-0000-000093130000}"/>
    <cellStyle name="Comma 4 7 2 4 5 2" xfId="32490" xr:uid="{00000000-0005-0000-0000-000094130000}"/>
    <cellStyle name="Comma 4 7 2 4 6" xfId="2982" xr:uid="{00000000-0005-0000-0000-000095130000}"/>
    <cellStyle name="Comma 4 7 2 4 6 2" xfId="32491" xr:uid="{00000000-0005-0000-0000-000096130000}"/>
    <cellStyle name="Comma 4 7 2 4 7" xfId="32480" xr:uid="{00000000-0005-0000-0000-000097130000}"/>
    <cellStyle name="Comma 4 7 2 5" xfId="2983" xr:uid="{00000000-0005-0000-0000-000098130000}"/>
    <cellStyle name="Comma 4 7 2 5 2" xfId="2984" xr:uid="{00000000-0005-0000-0000-000099130000}"/>
    <cellStyle name="Comma 4 7 2 5 2 2" xfId="2985" xr:uid="{00000000-0005-0000-0000-00009A130000}"/>
    <cellStyle name="Comma 4 7 2 5 2 2 2" xfId="32494" xr:uid="{00000000-0005-0000-0000-00009B130000}"/>
    <cellStyle name="Comma 4 7 2 5 2 3" xfId="32493" xr:uid="{00000000-0005-0000-0000-00009C130000}"/>
    <cellStyle name="Comma 4 7 2 5 3" xfId="2986" xr:uid="{00000000-0005-0000-0000-00009D130000}"/>
    <cellStyle name="Comma 4 7 2 5 3 2" xfId="32495" xr:uid="{00000000-0005-0000-0000-00009E130000}"/>
    <cellStyle name="Comma 4 7 2 5 4" xfId="2987" xr:uid="{00000000-0005-0000-0000-00009F130000}"/>
    <cellStyle name="Comma 4 7 2 5 4 2" xfId="32496" xr:uid="{00000000-0005-0000-0000-0000A0130000}"/>
    <cellStyle name="Comma 4 7 2 5 5" xfId="2988" xr:uid="{00000000-0005-0000-0000-0000A1130000}"/>
    <cellStyle name="Comma 4 7 2 5 5 2" xfId="32497" xr:uid="{00000000-0005-0000-0000-0000A2130000}"/>
    <cellStyle name="Comma 4 7 2 5 6" xfId="32492" xr:uid="{00000000-0005-0000-0000-0000A3130000}"/>
    <cellStyle name="Comma 4 7 2 6" xfId="2989" xr:uid="{00000000-0005-0000-0000-0000A4130000}"/>
    <cellStyle name="Comma 4 7 2 6 2" xfId="2990" xr:uid="{00000000-0005-0000-0000-0000A5130000}"/>
    <cellStyle name="Comma 4 7 2 6 2 2" xfId="2991" xr:uid="{00000000-0005-0000-0000-0000A6130000}"/>
    <cellStyle name="Comma 4 7 2 6 2 2 2" xfId="32500" xr:uid="{00000000-0005-0000-0000-0000A7130000}"/>
    <cellStyle name="Comma 4 7 2 6 2 3" xfId="32499" xr:uid="{00000000-0005-0000-0000-0000A8130000}"/>
    <cellStyle name="Comma 4 7 2 6 3" xfId="2992" xr:uid="{00000000-0005-0000-0000-0000A9130000}"/>
    <cellStyle name="Comma 4 7 2 6 3 2" xfId="32501" xr:uid="{00000000-0005-0000-0000-0000AA130000}"/>
    <cellStyle name="Comma 4 7 2 6 4" xfId="2993" xr:uid="{00000000-0005-0000-0000-0000AB130000}"/>
    <cellStyle name="Comma 4 7 2 6 4 2" xfId="32502" xr:uid="{00000000-0005-0000-0000-0000AC130000}"/>
    <cellStyle name="Comma 4 7 2 6 5" xfId="2994" xr:uid="{00000000-0005-0000-0000-0000AD130000}"/>
    <cellStyle name="Comma 4 7 2 6 5 2" xfId="32503" xr:uid="{00000000-0005-0000-0000-0000AE130000}"/>
    <cellStyle name="Comma 4 7 2 6 6" xfId="32498" xr:uid="{00000000-0005-0000-0000-0000AF130000}"/>
    <cellStyle name="Comma 4 7 2 7" xfId="2995" xr:uid="{00000000-0005-0000-0000-0000B0130000}"/>
    <cellStyle name="Comma 4 7 2 7 2" xfId="2996" xr:uid="{00000000-0005-0000-0000-0000B1130000}"/>
    <cellStyle name="Comma 4 7 2 7 2 2" xfId="2997" xr:uid="{00000000-0005-0000-0000-0000B2130000}"/>
    <cellStyle name="Comma 4 7 2 7 2 2 2" xfId="32506" xr:uid="{00000000-0005-0000-0000-0000B3130000}"/>
    <cellStyle name="Comma 4 7 2 7 2 3" xfId="32505" xr:uid="{00000000-0005-0000-0000-0000B4130000}"/>
    <cellStyle name="Comma 4 7 2 7 3" xfId="2998" xr:uid="{00000000-0005-0000-0000-0000B5130000}"/>
    <cellStyle name="Comma 4 7 2 7 3 2" xfId="32507" xr:uid="{00000000-0005-0000-0000-0000B6130000}"/>
    <cellStyle name="Comma 4 7 2 7 4" xfId="2999" xr:uid="{00000000-0005-0000-0000-0000B7130000}"/>
    <cellStyle name="Comma 4 7 2 7 4 2" xfId="32508" xr:uid="{00000000-0005-0000-0000-0000B8130000}"/>
    <cellStyle name="Comma 4 7 2 7 5" xfId="32504" xr:uid="{00000000-0005-0000-0000-0000B9130000}"/>
    <cellStyle name="Comma 4 7 2 8" xfId="3000" xr:uid="{00000000-0005-0000-0000-0000BA130000}"/>
    <cellStyle name="Comma 4 7 2 8 2" xfId="3001" xr:uid="{00000000-0005-0000-0000-0000BB130000}"/>
    <cellStyle name="Comma 4 7 2 8 2 2" xfId="32510" xr:uid="{00000000-0005-0000-0000-0000BC130000}"/>
    <cellStyle name="Comma 4 7 2 8 3" xfId="3002" xr:uid="{00000000-0005-0000-0000-0000BD130000}"/>
    <cellStyle name="Comma 4 7 2 8 3 2" xfId="32511" xr:uid="{00000000-0005-0000-0000-0000BE130000}"/>
    <cellStyle name="Comma 4 7 2 8 4" xfId="32509" xr:uid="{00000000-0005-0000-0000-0000BF130000}"/>
    <cellStyle name="Comma 4 7 2 9" xfId="3003" xr:uid="{00000000-0005-0000-0000-0000C0130000}"/>
    <cellStyle name="Comma 4 7 2 9 2" xfId="32512" xr:uid="{00000000-0005-0000-0000-0000C1130000}"/>
    <cellStyle name="Comma 4 7 3" xfId="3004" xr:uid="{00000000-0005-0000-0000-0000C2130000}"/>
    <cellStyle name="Comma 4 7 3 10" xfId="3005" xr:uid="{00000000-0005-0000-0000-0000C3130000}"/>
    <cellStyle name="Comma 4 7 3 10 2" xfId="32514" xr:uid="{00000000-0005-0000-0000-0000C4130000}"/>
    <cellStyle name="Comma 4 7 3 11" xfId="32513" xr:uid="{00000000-0005-0000-0000-0000C5130000}"/>
    <cellStyle name="Comma 4 7 3 2" xfId="3006" xr:uid="{00000000-0005-0000-0000-0000C6130000}"/>
    <cellStyle name="Comma 4 7 3 2 2" xfId="3007" xr:uid="{00000000-0005-0000-0000-0000C7130000}"/>
    <cellStyle name="Comma 4 7 3 2 2 2" xfId="3008" xr:uid="{00000000-0005-0000-0000-0000C8130000}"/>
    <cellStyle name="Comma 4 7 3 2 2 2 2" xfId="3009" xr:uid="{00000000-0005-0000-0000-0000C9130000}"/>
    <cellStyle name="Comma 4 7 3 2 2 2 2 2" xfId="32518" xr:uid="{00000000-0005-0000-0000-0000CA130000}"/>
    <cellStyle name="Comma 4 7 3 2 2 2 3" xfId="32517" xr:uid="{00000000-0005-0000-0000-0000CB130000}"/>
    <cellStyle name="Comma 4 7 3 2 2 3" xfId="3010" xr:uid="{00000000-0005-0000-0000-0000CC130000}"/>
    <cellStyle name="Comma 4 7 3 2 2 3 2" xfId="32519" xr:uid="{00000000-0005-0000-0000-0000CD130000}"/>
    <cellStyle name="Comma 4 7 3 2 2 4" xfId="3011" xr:uid="{00000000-0005-0000-0000-0000CE130000}"/>
    <cellStyle name="Comma 4 7 3 2 2 4 2" xfId="32520" xr:uid="{00000000-0005-0000-0000-0000CF130000}"/>
    <cellStyle name="Comma 4 7 3 2 2 5" xfId="3012" xr:uid="{00000000-0005-0000-0000-0000D0130000}"/>
    <cellStyle name="Comma 4 7 3 2 2 5 2" xfId="32521" xr:uid="{00000000-0005-0000-0000-0000D1130000}"/>
    <cellStyle name="Comma 4 7 3 2 2 6" xfId="32516" xr:uid="{00000000-0005-0000-0000-0000D2130000}"/>
    <cellStyle name="Comma 4 7 3 2 3" xfId="3013" xr:uid="{00000000-0005-0000-0000-0000D3130000}"/>
    <cellStyle name="Comma 4 7 3 2 3 2" xfId="3014" xr:uid="{00000000-0005-0000-0000-0000D4130000}"/>
    <cellStyle name="Comma 4 7 3 2 3 2 2" xfId="32523" xr:uid="{00000000-0005-0000-0000-0000D5130000}"/>
    <cellStyle name="Comma 4 7 3 2 3 3" xfId="32522" xr:uid="{00000000-0005-0000-0000-0000D6130000}"/>
    <cellStyle name="Comma 4 7 3 2 4" xfId="3015" xr:uid="{00000000-0005-0000-0000-0000D7130000}"/>
    <cellStyle name="Comma 4 7 3 2 4 2" xfId="32524" xr:uid="{00000000-0005-0000-0000-0000D8130000}"/>
    <cellStyle name="Comma 4 7 3 2 5" xfId="3016" xr:uid="{00000000-0005-0000-0000-0000D9130000}"/>
    <cellStyle name="Comma 4 7 3 2 5 2" xfId="32525" xr:uid="{00000000-0005-0000-0000-0000DA130000}"/>
    <cellStyle name="Comma 4 7 3 2 6" xfId="3017" xr:uid="{00000000-0005-0000-0000-0000DB130000}"/>
    <cellStyle name="Comma 4 7 3 2 6 2" xfId="32526" xr:uid="{00000000-0005-0000-0000-0000DC130000}"/>
    <cellStyle name="Comma 4 7 3 2 7" xfId="32515" xr:uid="{00000000-0005-0000-0000-0000DD130000}"/>
    <cellStyle name="Comma 4 7 3 3" xfId="3018" xr:uid="{00000000-0005-0000-0000-0000DE130000}"/>
    <cellStyle name="Comma 4 7 3 3 2" xfId="3019" xr:uid="{00000000-0005-0000-0000-0000DF130000}"/>
    <cellStyle name="Comma 4 7 3 3 2 2" xfId="3020" xr:uid="{00000000-0005-0000-0000-0000E0130000}"/>
    <cellStyle name="Comma 4 7 3 3 2 2 2" xfId="3021" xr:uid="{00000000-0005-0000-0000-0000E1130000}"/>
    <cellStyle name="Comma 4 7 3 3 2 2 2 2" xfId="32530" xr:uid="{00000000-0005-0000-0000-0000E2130000}"/>
    <cellStyle name="Comma 4 7 3 3 2 2 3" xfId="32529" xr:uid="{00000000-0005-0000-0000-0000E3130000}"/>
    <cellStyle name="Comma 4 7 3 3 2 3" xfId="3022" xr:uid="{00000000-0005-0000-0000-0000E4130000}"/>
    <cellStyle name="Comma 4 7 3 3 2 3 2" xfId="32531" xr:uid="{00000000-0005-0000-0000-0000E5130000}"/>
    <cellStyle name="Comma 4 7 3 3 2 4" xfId="3023" xr:uid="{00000000-0005-0000-0000-0000E6130000}"/>
    <cellStyle name="Comma 4 7 3 3 2 4 2" xfId="32532" xr:uid="{00000000-0005-0000-0000-0000E7130000}"/>
    <cellStyle name="Comma 4 7 3 3 2 5" xfId="3024" xr:uid="{00000000-0005-0000-0000-0000E8130000}"/>
    <cellStyle name="Comma 4 7 3 3 2 5 2" xfId="32533" xr:uid="{00000000-0005-0000-0000-0000E9130000}"/>
    <cellStyle name="Comma 4 7 3 3 2 6" xfId="32528" xr:uid="{00000000-0005-0000-0000-0000EA130000}"/>
    <cellStyle name="Comma 4 7 3 3 3" xfId="3025" xr:uid="{00000000-0005-0000-0000-0000EB130000}"/>
    <cellStyle name="Comma 4 7 3 3 3 2" xfId="3026" xr:uid="{00000000-0005-0000-0000-0000EC130000}"/>
    <cellStyle name="Comma 4 7 3 3 3 2 2" xfId="32535" xr:uid="{00000000-0005-0000-0000-0000ED130000}"/>
    <cellStyle name="Comma 4 7 3 3 3 3" xfId="32534" xr:uid="{00000000-0005-0000-0000-0000EE130000}"/>
    <cellStyle name="Comma 4 7 3 3 4" xfId="3027" xr:uid="{00000000-0005-0000-0000-0000EF130000}"/>
    <cellStyle name="Comma 4 7 3 3 4 2" xfId="32536" xr:uid="{00000000-0005-0000-0000-0000F0130000}"/>
    <cellStyle name="Comma 4 7 3 3 5" xfId="3028" xr:uid="{00000000-0005-0000-0000-0000F1130000}"/>
    <cellStyle name="Comma 4 7 3 3 5 2" xfId="32537" xr:uid="{00000000-0005-0000-0000-0000F2130000}"/>
    <cellStyle name="Comma 4 7 3 3 6" xfId="3029" xr:uid="{00000000-0005-0000-0000-0000F3130000}"/>
    <cellStyle name="Comma 4 7 3 3 6 2" xfId="32538" xr:uid="{00000000-0005-0000-0000-0000F4130000}"/>
    <cellStyle name="Comma 4 7 3 3 7" xfId="32527" xr:uid="{00000000-0005-0000-0000-0000F5130000}"/>
    <cellStyle name="Comma 4 7 3 4" xfId="3030" xr:uid="{00000000-0005-0000-0000-0000F6130000}"/>
    <cellStyle name="Comma 4 7 3 4 2" xfId="3031" xr:uid="{00000000-0005-0000-0000-0000F7130000}"/>
    <cellStyle name="Comma 4 7 3 4 2 2" xfId="3032" xr:uid="{00000000-0005-0000-0000-0000F8130000}"/>
    <cellStyle name="Comma 4 7 3 4 2 2 2" xfId="32541" xr:uid="{00000000-0005-0000-0000-0000F9130000}"/>
    <cellStyle name="Comma 4 7 3 4 2 3" xfId="32540" xr:uid="{00000000-0005-0000-0000-0000FA130000}"/>
    <cellStyle name="Comma 4 7 3 4 3" xfId="3033" xr:uid="{00000000-0005-0000-0000-0000FB130000}"/>
    <cellStyle name="Comma 4 7 3 4 3 2" xfId="32542" xr:uid="{00000000-0005-0000-0000-0000FC130000}"/>
    <cellStyle name="Comma 4 7 3 4 4" xfId="3034" xr:uid="{00000000-0005-0000-0000-0000FD130000}"/>
    <cellStyle name="Comma 4 7 3 4 4 2" xfId="32543" xr:uid="{00000000-0005-0000-0000-0000FE130000}"/>
    <cellStyle name="Comma 4 7 3 4 5" xfId="3035" xr:uid="{00000000-0005-0000-0000-0000FF130000}"/>
    <cellStyle name="Comma 4 7 3 4 5 2" xfId="32544" xr:uid="{00000000-0005-0000-0000-000000140000}"/>
    <cellStyle name="Comma 4 7 3 4 6" xfId="32539" xr:uid="{00000000-0005-0000-0000-000001140000}"/>
    <cellStyle name="Comma 4 7 3 5" xfId="3036" xr:uid="{00000000-0005-0000-0000-000002140000}"/>
    <cellStyle name="Comma 4 7 3 5 2" xfId="3037" xr:uid="{00000000-0005-0000-0000-000003140000}"/>
    <cellStyle name="Comma 4 7 3 5 2 2" xfId="3038" xr:uid="{00000000-0005-0000-0000-000004140000}"/>
    <cellStyle name="Comma 4 7 3 5 2 2 2" xfId="32547" xr:uid="{00000000-0005-0000-0000-000005140000}"/>
    <cellStyle name="Comma 4 7 3 5 2 3" xfId="32546" xr:uid="{00000000-0005-0000-0000-000006140000}"/>
    <cellStyle name="Comma 4 7 3 5 3" xfId="3039" xr:uid="{00000000-0005-0000-0000-000007140000}"/>
    <cellStyle name="Comma 4 7 3 5 3 2" xfId="32548" xr:uid="{00000000-0005-0000-0000-000008140000}"/>
    <cellStyle name="Comma 4 7 3 5 4" xfId="3040" xr:uid="{00000000-0005-0000-0000-000009140000}"/>
    <cellStyle name="Comma 4 7 3 5 4 2" xfId="32549" xr:uid="{00000000-0005-0000-0000-00000A140000}"/>
    <cellStyle name="Comma 4 7 3 5 5" xfId="3041" xr:uid="{00000000-0005-0000-0000-00000B140000}"/>
    <cellStyle name="Comma 4 7 3 5 5 2" xfId="32550" xr:uid="{00000000-0005-0000-0000-00000C140000}"/>
    <cellStyle name="Comma 4 7 3 5 6" xfId="32545" xr:uid="{00000000-0005-0000-0000-00000D140000}"/>
    <cellStyle name="Comma 4 7 3 6" xfId="3042" xr:uid="{00000000-0005-0000-0000-00000E140000}"/>
    <cellStyle name="Comma 4 7 3 6 2" xfId="3043" xr:uid="{00000000-0005-0000-0000-00000F140000}"/>
    <cellStyle name="Comma 4 7 3 6 2 2" xfId="3044" xr:uid="{00000000-0005-0000-0000-000010140000}"/>
    <cellStyle name="Comma 4 7 3 6 2 2 2" xfId="32553" xr:uid="{00000000-0005-0000-0000-000011140000}"/>
    <cellStyle name="Comma 4 7 3 6 2 3" xfId="32552" xr:uid="{00000000-0005-0000-0000-000012140000}"/>
    <cellStyle name="Comma 4 7 3 6 3" xfId="3045" xr:uid="{00000000-0005-0000-0000-000013140000}"/>
    <cellStyle name="Comma 4 7 3 6 3 2" xfId="32554" xr:uid="{00000000-0005-0000-0000-000014140000}"/>
    <cellStyle name="Comma 4 7 3 6 4" xfId="3046" xr:uid="{00000000-0005-0000-0000-000015140000}"/>
    <cellStyle name="Comma 4 7 3 6 4 2" xfId="32555" xr:uid="{00000000-0005-0000-0000-000016140000}"/>
    <cellStyle name="Comma 4 7 3 6 5" xfId="32551" xr:uid="{00000000-0005-0000-0000-000017140000}"/>
    <cellStyle name="Comma 4 7 3 7" xfId="3047" xr:uid="{00000000-0005-0000-0000-000018140000}"/>
    <cellStyle name="Comma 4 7 3 7 2" xfId="3048" xr:uid="{00000000-0005-0000-0000-000019140000}"/>
    <cellStyle name="Comma 4 7 3 7 2 2" xfId="32557" xr:uid="{00000000-0005-0000-0000-00001A140000}"/>
    <cellStyle name="Comma 4 7 3 7 3" xfId="3049" xr:uid="{00000000-0005-0000-0000-00001B140000}"/>
    <cellStyle name="Comma 4 7 3 7 3 2" xfId="32558" xr:uid="{00000000-0005-0000-0000-00001C140000}"/>
    <cellStyle name="Comma 4 7 3 7 4" xfId="32556" xr:uid="{00000000-0005-0000-0000-00001D140000}"/>
    <cellStyle name="Comma 4 7 3 8" xfId="3050" xr:uid="{00000000-0005-0000-0000-00001E140000}"/>
    <cellStyle name="Comma 4 7 3 8 2" xfId="32559" xr:uid="{00000000-0005-0000-0000-00001F140000}"/>
    <cellStyle name="Comma 4 7 3 9" xfId="3051" xr:uid="{00000000-0005-0000-0000-000020140000}"/>
    <cellStyle name="Comma 4 7 3 9 2" xfId="32560" xr:uid="{00000000-0005-0000-0000-000021140000}"/>
    <cellStyle name="Comma 4 7 4" xfId="3052" xr:uid="{00000000-0005-0000-0000-000022140000}"/>
    <cellStyle name="Comma 4 7 4 2" xfId="3053" xr:uid="{00000000-0005-0000-0000-000023140000}"/>
    <cellStyle name="Comma 4 7 4 2 2" xfId="3054" xr:uid="{00000000-0005-0000-0000-000024140000}"/>
    <cellStyle name="Comma 4 7 4 2 2 2" xfId="3055" xr:uid="{00000000-0005-0000-0000-000025140000}"/>
    <cellStyle name="Comma 4 7 4 2 2 2 2" xfId="32564" xr:uid="{00000000-0005-0000-0000-000026140000}"/>
    <cellStyle name="Comma 4 7 4 2 2 3" xfId="32563" xr:uid="{00000000-0005-0000-0000-000027140000}"/>
    <cellStyle name="Comma 4 7 4 2 3" xfId="3056" xr:uid="{00000000-0005-0000-0000-000028140000}"/>
    <cellStyle name="Comma 4 7 4 2 3 2" xfId="32565" xr:uid="{00000000-0005-0000-0000-000029140000}"/>
    <cellStyle name="Comma 4 7 4 2 4" xfId="3057" xr:uid="{00000000-0005-0000-0000-00002A140000}"/>
    <cellStyle name="Comma 4 7 4 2 4 2" xfId="32566" xr:uid="{00000000-0005-0000-0000-00002B140000}"/>
    <cellStyle name="Comma 4 7 4 2 5" xfId="3058" xr:uid="{00000000-0005-0000-0000-00002C140000}"/>
    <cellStyle name="Comma 4 7 4 2 5 2" xfId="32567" xr:uid="{00000000-0005-0000-0000-00002D140000}"/>
    <cellStyle name="Comma 4 7 4 2 6" xfId="32562" xr:uid="{00000000-0005-0000-0000-00002E140000}"/>
    <cellStyle name="Comma 4 7 4 3" xfId="3059" xr:uid="{00000000-0005-0000-0000-00002F140000}"/>
    <cellStyle name="Comma 4 7 4 3 2" xfId="3060" xr:uid="{00000000-0005-0000-0000-000030140000}"/>
    <cellStyle name="Comma 4 7 4 3 2 2" xfId="3061" xr:uid="{00000000-0005-0000-0000-000031140000}"/>
    <cellStyle name="Comma 4 7 4 3 2 2 2" xfId="32570" xr:uid="{00000000-0005-0000-0000-000032140000}"/>
    <cellStyle name="Comma 4 7 4 3 2 3" xfId="32569" xr:uid="{00000000-0005-0000-0000-000033140000}"/>
    <cellStyle name="Comma 4 7 4 3 3" xfId="3062" xr:uid="{00000000-0005-0000-0000-000034140000}"/>
    <cellStyle name="Comma 4 7 4 3 3 2" xfId="32571" xr:uid="{00000000-0005-0000-0000-000035140000}"/>
    <cellStyle name="Comma 4 7 4 3 4" xfId="3063" xr:uid="{00000000-0005-0000-0000-000036140000}"/>
    <cellStyle name="Comma 4 7 4 3 4 2" xfId="32572" xr:uid="{00000000-0005-0000-0000-000037140000}"/>
    <cellStyle name="Comma 4 7 4 3 5" xfId="3064" xr:uid="{00000000-0005-0000-0000-000038140000}"/>
    <cellStyle name="Comma 4 7 4 3 5 2" xfId="32573" xr:uid="{00000000-0005-0000-0000-000039140000}"/>
    <cellStyle name="Comma 4 7 4 3 6" xfId="32568" xr:uid="{00000000-0005-0000-0000-00003A140000}"/>
    <cellStyle name="Comma 4 7 4 4" xfId="3065" xr:uid="{00000000-0005-0000-0000-00003B140000}"/>
    <cellStyle name="Comma 4 7 4 4 2" xfId="3066" xr:uid="{00000000-0005-0000-0000-00003C140000}"/>
    <cellStyle name="Comma 4 7 4 4 2 2" xfId="32575" xr:uid="{00000000-0005-0000-0000-00003D140000}"/>
    <cellStyle name="Comma 4 7 4 4 3" xfId="32574" xr:uid="{00000000-0005-0000-0000-00003E140000}"/>
    <cellStyle name="Comma 4 7 4 5" xfId="3067" xr:uid="{00000000-0005-0000-0000-00003F140000}"/>
    <cellStyle name="Comma 4 7 4 5 2" xfId="32576" xr:uid="{00000000-0005-0000-0000-000040140000}"/>
    <cellStyle name="Comma 4 7 4 6" xfId="3068" xr:uid="{00000000-0005-0000-0000-000041140000}"/>
    <cellStyle name="Comma 4 7 4 6 2" xfId="32577" xr:uid="{00000000-0005-0000-0000-000042140000}"/>
    <cellStyle name="Comma 4 7 4 7" xfId="3069" xr:uid="{00000000-0005-0000-0000-000043140000}"/>
    <cellStyle name="Comma 4 7 4 7 2" xfId="32578" xr:uid="{00000000-0005-0000-0000-000044140000}"/>
    <cellStyle name="Comma 4 7 4 8" xfId="32561" xr:uid="{00000000-0005-0000-0000-000045140000}"/>
    <cellStyle name="Comma 4 7 5" xfId="3070" xr:uid="{00000000-0005-0000-0000-000046140000}"/>
    <cellStyle name="Comma 4 7 5 2" xfId="3071" xr:uid="{00000000-0005-0000-0000-000047140000}"/>
    <cellStyle name="Comma 4 7 5 2 2" xfId="3072" xr:uid="{00000000-0005-0000-0000-000048140000}"/>
    <cellStyle name="Comma 4 7 5 2 2 2" xfId="3073" xr:uid="{00000000-0005-0000-0000-000049140000}"/>
    <cellStyle name="Comma 4 7 5 2 2 2 2" xfId="32582" xr:uid="{00000000-0005-0000-0000-00004A140000}"/>
    <cellStyle name="Comma 4 7 5 2 2 3" xfId="32581" xr:uid="{00000000-0005-0000-0000-00004B140000}"/>
    <cellStyle name="Comma 4 7 5 2 3" xfId="3074" xr:uid="{00000000-0005-0000-0000-00004C140000}"/>
    <cellStyle name="Comma 4 7 5 2 3 2" xfId="32583" xr:uid="{00000000-0005-0000-0000-00004D140000}"/>
    <cellStyle name="Comma 4 7 5 2 4" xfId="3075" xr:uid="{00000000-0005-0000-0000-00004E140000}"/>
    <cellStyle name="Comma 4 7 5 2 4 2" xfId="32584" xr:uid="{00000000-0005-0000-0000-00004F140000}"/>
    <cellStyle name="Comma 4 7 5 2 5" xfId="3076" xr:uid="{00000000-0005-0000-0000-000050140000}"/>
    <cellStyle name="Comma 4 7 5 2 5 2" xfId="32585" xr:uid="{00000000-0005-0000-0000-000051140000}"/>
    <cellStyle name="Comma 4 7 5 2 6" xfId="32580" xr:uid="{00000000-0005-0000-0000-000052140000}"/>
    <cellStyle name="Comma 4 7 5 3" xfId="3077" xr:uid="{00000000-0005-0000-0000-000053140000}"/>
    <cellStyle name="Comma 4 7 5 3 2" xfId="3078" xr:uid="{00000000-0005-0000-0000-000054140000}"/>
    <cellStyle name="Comma 4 7 5 3 2 2" xfId="32587" xr:uid="{00000000-0005-0000-0000-000055140000}"/>
    <cellStyle name="Comma 4 7 5 3 3" xfId="32586" xr:uid="{00000000-0005-0000-0000-000056140000}"/>
    <cellStyle name="Comma 4 7 5 4" xfId="3079" xr:uid="{00000000-0005-0000-0000-000057140000}"/>
    <cellStyle name="Comma 4 7 5 4 2" xfId="32588" xr:uid="{00000000-0005-0000-0000-000058140000}"/>
    <cellStyle name="Comma 4 7 5 5" xfId="3080" xr:uid="{00000000-0005-0000-0000-000059140000}"/>
    <cellStyle name="Comma 4 7 5 5 2" xfId="32589" xr:uid="{00000000-0005-0000-0000-00005A140000}"/>
    <cellStyle name="Comma 4 7 5 6" xfId="3081" xr:uid="{00000000-0005-0000-0000-00005B140000}"/>
    <cellStyle name="Comma 4 7 5 6 2" xfId="32590" xr:uid="{00000000-0005-0000-0000-00005C140000}"/>
    <cellStyle name="Comma 4 7 5 7" xfId="32579" xr:uid="{00000000-0005-0000-0000-00005D140000}"/>
    <cellStyle name="Comma 4 7 6" xfId="3082" xr:uid="{00000000-0005-0000-0000-00005E140000}"/>
    <cellStyle name="Comma 4 7 6 2" xfId="3083" xr:uid="{00000000-0005-0000-0000-00005F140000}"/>
    <cellStyle name="Comma 4 7 6 2 2" xfId="3084" xr:uid="{00000000-0005-0000-0000-000060140000}"/>
    <cellStyle name="Comma 4 7 6 2 2 2" xfId="32593" xr:uid="{00000000-0005-0000-0000-000061140000}"/>
    <cellStyle name="Comma 4 7 6 2 3" xfId="32592" xr:uid="{00000000-0005-0000-0000-000062140000}"/>
    <cellStyle name="Comma 4 7 6 3" xfId="3085" xr:uid="{00000000-0005-0000-0000-000063140000}"/>
    <cellStyle name="Comma 4 7 6 3 2" xfId="32594" xr:uid="{00000000-0005-0000-0000-000064140000}"/>
    <cellStyle name="Comma 4 7 6 4" xfId="3086" xr:uid="{00000000-0005-0000-0000-000065140000}"/>
    <cellStyle name="Comma 4 7 6 4 2" xfId="32595" xr:uid="{00000000-0005-0000-0000-000066140000}"/>
    <cellStyle name="Comma 4 7 6 5" xfId="3087" xr:uid="{00000000-0005-0000-0000-000067140000}"/>
    <cellStyle name="Comma 4 7 6 5 2" xfId="32596" xr:uid="{00000000-0005-0000-0000-000068140000}"/>
    <cellStyle name="Comma 4 7 6 6" xfId="32591" xr:uid="{00000000-0005-0000-0000-000069140000}"/>
    <cellStyle name="Comma 4 7 7" xfId="3088" xr:uid="{00000000-0005-0000-0000-00006A140000}"/>
    <cellStyle name="Comma 4 7 7 2" xfId="3089" xr:uid="{00000000-0005-0000-0000-00006B140000}"/>
    <cellStyle name="Comma 4 7 7 2 2" xfId="3090" xr:uid="{00000000-0005-0000-0000-00006C140000}"/>
    <cellStyle name="Comma 4 7 7 2 2 2" xfId="32599" xr:uid="{00000000-0005-0000-0000-00006D140000}"/>
    <cellStyle name="Comma 4 7 7 2 3" xfId="32598" xr:uid="{00000000-0005-0000-0000-00006E140000}"/>
    <cellStyle name="Comma 4 7 7 3" xfId="3091" xr:uid="{00000000-0005-0000-0000-00006F140000}"/>
    <cellStyle name="Comma 4 7 7 3 2" xfId="32600" xr:uid="{00000000-0005-0000-0000-000070140000}"/>
    <cellStyle name="Comma 4 7 7 4" xfId="3092" xr:uid="{00000000-0005-0000-0000-000071140000}"/>
    <cellStyle name="Comma 4 7 7 4 2" xfId="32601" xr:uid="{00000000-0005-0000-0000-000072140000}"/>
    <cellStyle name="Comma 4 7 7 5" xfId="3093" xr:uid="{00000000-0005-0000-0000-000073140000}"/>
    <cellStyle name="Comma 4 7 7 5 2" xfId="32602" xr:uid="{00000000-0005-0000-0000-000074140000}"/>
    <cellStyle name="Comma 4 7 7 6" xfId="32597" xr:uid="{00000000-0005-0000-0000-000075140000}"/>
    <cellStyle name="Comma 4 7 8" xfId="3094" xr:uid="{00000000-0005-0000-0000-000076140000}"/>
    <cellStyle name="Comma 4 7 8 2" xfId="3095" xr:uid="{00000000-0005-0000-0000-000077140000}"/>
    <cellStyle name="Comma 4 7 8 2 2" xfId="3096" xr:uid="{00000000-0005-0000-0000-000078140000}"/>
    <cellStyle name="Comma 4 7 8 2 2 2" xfId="32605" xr:uid="{00000000-0005-0000-0000-000079140000}"/>
    <cellStyle name="Comma 4 7 8 2 3" xfId="32604" xr:uid="{00000000-0005-0000-0000-00007A140000}"/>
    <cellStyle name="Comma 4 7 8 3" xfId="3097" xr:uid="{00000000-0005-0000-0000-00007B140000}"/>
    <cellStyle name="Comma 4 7 8 3 2" xfId="32606" xr:uid="{00000000-0005-0000-0000-00007C140000}"/>
    <cellStyle name="Comma 4 7 8 4" xfId="3098" xr:uid="{00000000-0005-0000-0000-00007D140000}"/>
    <cellStyle name="Comma 4 7 8 4 2" xfId="32607" xr:uid="{00000000-0005-0000-0000-00007E140000}"/>
    <cellStyle name="Comma 4 7 8 5" xfId="32603" xr:uid="{00000000-0005-0000-0000-00007F140000}"/>
    <cellStyle name="Comma 4 7 9" xfId="3099" xr:uid="{00000000-0005-0000-0000-000080140000}"/>
    <cellStyle name="Comma 4 7 9 2" xfId="3100" xr:uid="{00000000-0005-0000-0000-000081140000}"/>
    <cellStyle name="Comma 4 7 9 2 2" xfId="32609" xr:uid="{00000000-0005-0000-0000-000082140000}"/>
    <cellStyle name="Comma 4 7 9 3" xfId="3101" xr:uid="{00000000-0005-0000-0000-000083140000}"/>
    <cellStyle name="Comma 4 7 9 3 2" xfId="32610" xr:uid="{00000000-0005-0000-0000-000084140000}"/>
    <cellStyle name="Comma 4 7 9 4" xfId="32608" xr:uid="{00000000-0005-0000-0000-000085140000}"/>
    <cellStyle name="Comma 4 8" xfId="121" xr:uid="{00000000-0005-0000-0000-000086140000}"/>
    <cellStyle name="Comma 4 8 10" xfId="3102" xr:uid="{00000000-0005-0000-0000-000087140000}"/>
    <cellStyle name="Comma 4 8 10 2" xfId="32611" xr:uid="{00000000-0005-0000-0000-000088140000}"/>
    <cellStyle name="Comma 4 8 11" xfId="3103" xr:uid="{00000000-0005-0000-0000-000089140000}"/>
    <cellStyle name="Comma 4 8 11 2" xfId="32612" xr:uid="{00000000-0005-0000-0000-00008A140000}"/>
    <cellStyle name="Comma 4 8 12" xfId="30066" xr:uid="{00000000-0005-0000-0000-00008B140000}"/>
    <cellStyle name="Comma 4 8 2" xfId="3104" xr:uid="{00000000-0005-0000-0000-00008C140000}"/>
    <cellStyle name="Comma 4 8 2 10" xfId="3105" xr:uid="{00000000-0005-0000-0000-00008D140000}"/>
    <cellStyle name="Comma 4 8 2 10 2" xfId="32614" xr:uid="{00000000-0005-0000-0000-00008E140000}"/>
    <cellStyle name="Comma 4 8 2 11" xfId="32613" xr:uid="{00000000-0005-0000-0000-00008F140000}"/>
    <cellStyle name="Comma 4 8 2 2" xfId="3106" xr:uid="{00000000-0005-0000-0000-000090140000}"/>
    <cellStyle name="Comma 4 8 2 2 2" xfId="3107" xr:uid="{00000000-0005-0000-0000-000091140000}"/>
    <cellStyle name="Comma 4 8 2 2 2 2" xfId="3108" xr:uid="{00000000-0005-0000-0000-000092140000}"/>
    <cellStyle name="Comma 4 8 2 2 2 2 2" xfId="3109" xr:uid="{00000000-0005-0000-0000-000093140000}"/>
    <cellStyle name="Comma 4 8 2 2 2 2 2 2" xfId="32618" xr:uid="{00000000-0005-0000-0000-000094140000}"/>
    <cellStyle name="Comma 4 8 2 2 2 2 3" xfId="32617" xr:uid="{00000000-0005-0000-0000-000095140000}"/>
    <cellStyle name="Comma 4 8 2 2 2 3" xfId="3110" xr:uid="{00000000-0005-0000-0000-000096140000}"/>
    <cellStyle name="Comma 4 8 2 2 2 3 2" xfId="32619" xr:uid="{00000000-0005-0000-0000-000097140000}"/>
    <cellStyle name="Comma 4 8 2 2 2 4" xfId="3111" xr:uid="{00000000-0005-0000-0000-000098140000}"/>
    <cellStyle name="Comma 4 8 2 2 2 4 2" xfId="32620" xr:uid="{00000000-0005-0000-0000-000099140000}"/>
    <cellStyle name="Comma 4 8 2 2 2 5" xfId="3112" xr:uid="{00000000-0005-0000-0000-00009A140000}"/>
    <cellStyle name="Comma 4 8 2 2 2 5 2" xfId="32621" xr:uid="{00000000-0005-0000-0000-00009B140000}"/>
    <cellStyle name="Comma 4 8 2 2 2 6" xfId="32616" xr:uid="{00000000-0005-0000-0000-00009C140000}"/>
    <cellStyle name="Comma 4 8 2 2 3" xfId="3113" xr:uid="{00000000-0005-0000-0000-00009D140000}"/>
    <cellStyle name="Comma 4 8 2 2 3 2" xfId="3114" xr:uid="{00000000-0005-0000-0000-00009E140000}"/>
    <cellStyle name="Comma 4 8 2 2 3 2 2" xfId="32623" xr:uid="{00000000-0005-0000-0000-00009F140000}"/>
    <cellStyle name="Comma 4 8 2 2 3 3" xfId="32622" xr:uid="{00000000-0005-0000-0000-0000A0140000}"/>
    <cellStyle name="Comma 4 8 2 2 4" xfId="3115" xr:uid="{00000000-0005-0000-0000-0000A1140000}"/>
    <cellStyle name="Comma 4 8 2 2 4 2" xfId="32624" xr:uid="{00000000-0005-0000-0000-0000A2140000}"/>
    <cellStyle name="Comma 4 8 2 2 5" xfId="3116" xr:uid="{00000000-0005-0000-0000-0000A3140000}"/>
    <cellStyle name="Comma 4 8 2 2 5 2" xfId="32625" xr:uid="{00000000-0005-0000-0000-0000A4140000}"/>
    <cellStyle name="Comma 4 8 2 2 6" xfId="3117" xr:uid="{00000000-0005-0000-0000-0000A5140000}"/>
    <cellStyle name="Comma 4 8 2 2 6 2" xfId="32626" xr:uid="{00000000-0005-0000-0000-0000A6140000}"/>
    <cellStyle name="Comma 4 8 2 2 7" xfId="32615" xr:uid="{00000000-0005-0000-0000-0000A7140000}"/>
    <cellStyle name="Comma 4 8 2 3" xfId="3118" xr:uid="{00000000-0005-0000-0000-0000A8140000}"/>
    <cellStyle name="Comma 4 8 2 3 2" xfId="3119" xr:uid="{00000000-0005-0000-0000-0000A9140000}"/>
    <cellStyle name="Comma 4 8 2 3 2 2" xfId="3120" xr:uid="{00000000-0005-0000-0000-0000AA140000}"/>
    <cellStyle name="Comma 4 8 2 3 2 2 2" xfId="3121" xr:uid="{00000000-0005-0000-0000-0000AB140000}"/>
    <cellStyle name="Comma 4 8 2 3 2 2 2 2" xfId="32630" xr:uid="{00000000-0005-0000-0000-0000AC140000}"/>
    <cellStyle name="Comma 4 8 2 3 2 2 3" xfId="32629" xr:uid="{00000000-0005-0000-0000-0000AD140000}"/>
    <cellStyle name="Comma 4 8 2 3 2 3" xfId="3122" xr:uid="{00000000-0005-0000-0000-0000AE140000}"/>
    <cellStyle name="Comma 4 8 2 3 2 3 2" xfId="32631" xr:uid="{00000000-0005-0000-0000-0000AF140000}"/>
    <cellStyle name="Comma 4 8 2 3 2 4" xfId="3123" xr:uid="{00000000-0005-0000-0000-0000B0140000}"/>
    <cellStyle name="Comma 4 8 2 3 2 4 2" xfId="32632" xr:uid="{00000000-0005-0000-0000-0000B1140000}"/>
    <cellStyle name="Comma 4 8 2 3 2 5" xfId="3124" xr:uid="{00000000-0005-0000-0000-0000B2140000}"/>
    <cellStyle name="Comma 4 8 2 3 2 5 2" xfId="32633" xr:uid="{00000000-0005-0000-0000-0000B3140000}"/>
    <cellStyle name="Comma 4 8 2 3 2 6" xfId="32628" xr:uid="{00000000-0005-0000-0000-0000B4140000}"/>
    <cellStyle name="Comma 4 8 2 3 3" xfId="3125" xr:uid="{00000000-0005-0000-0000-0000B5140000}"/>
    <cellStyle name="Comma 4 8 2 3 3 2" xfId="3126" xr:uid="{00000000-0005-0000-0000-0000B6140000}"/>
    <cellStyle name="Comma 4 8 2 3 3 2 2" xfId="32635" xr:uid="{00000000-0005-0000-0000-0000B7140000}"/>
    <cellStyle name="Comma 4 8 2 3 3 3" xfId="32634" xr:uid="{00000000-0005-0000-0000-0000B8140000}"/>
    <cellStyle name="Comma 4 8 2 3 4" xfId="3127" xr:uid="{00000000-0005-0000-0000-0000B9140000}"/>
    <cellStyle name="Comma 4 8 2 3 4 2" xfId="32636" xr:uid="{00000000-0005-0000-0000-0000BA140000}"/>
    <cellStyle name="Comma 4 8 2 3 5" xfId="3128" xr:uid="{00000000-0005-0000-0000-0000BB140000}"/>
    <cellStyle name="Comma 4 8 2 3 5 2" xfId="32637" xr:uid="{00000000-0005-0000-0000-0000BC140000}"/>
    <cellStyle name="Comma 4 8 2 3 6" xfId="3129" xr:uid="{00000000-0005-0000-0000-0000BD140000}"/>
    <cellStyle name="Comma 4 8 2 3 6 2" xfId="32638" xr:uid="{00000000-0005-0000-0000-0000BE140000}"/>
    <cellStyle name="Comma 4 8 2 3 7" xfId="32627" xr:uid="{00000000-0005-0000-0000-0000BF140000}"/>
    <cellStyle name="Comma 4 8 2 4" xfId="3130" xr:uid="{00000000-0005-0000-0000-0000C0140000}"/>
    <cellStyle name="Comma 4 8 2 4 2" xfId="3131" xr:uid="{00000000-0005-0000-0000-0000C1140000}"/>
    <cellStyle name="Comma 4 8 2 4 2 2" xfId="3132" xr:uid="{00000000-0005-0000-0000-0000C2140000}"/>
    <cellStyle name="Comma 4 8 2 4 2 2 2" xfId="32641" xr:uid="{00000000-0005-0000-0000-0000C3140000}"/>
    <cellStyle name="Comma 4 8 2 4 2 3" xfId="32640" xr:uid="{00000000-0005-0000-0000-0000C4140000}"/>
    <cellStyle name="Comma 4 8 2 4 3" xfId="3133" xr:uid="{00000000-0005-0000-0000-0000C5140000}"/>
    <cellStyle name="Comma 4 8 2 4 3 2" xfId="32642" xr:uid="{00000000-0005-0000-0000-0000C6140000}"/>
    <cellStyle name="Comma 4 8 2 4 4" xfId="3134" xr:uid="{00000000-0005-0000-0000-0000C7140000}"/>
    <cellStyle name="Comma 4 8 2 4 4 2" xfId="32643" xr:uid="{00000000-0005-0000-0000-0000C8140000}"/>
    <cellStyle name="Comma 4 8 2 4 5" xfId="3135" xr:uid="{00000000-0005-0000-0000-0000C9140000}"/>
    <cellStyle name="Comma 4 8 2 4 5 2" xfId="32644" xr:uid="{00000000-0005-0000-0000-0000CA140000}"/>
    <cellStyle name="Comma 4 8 2 4 6" xfId="32639" xr:uid="{00000000-0005-0000-0000-0000CB140000}"/>
    <cellStyle name="Comma 4 8 2 5" xfId="3136" xr:uid="{00000000-0005-0000-0000-0000CC140000}"/>
    <cellStyle name="Comma 4 8 2 5 2" xfId="3137" xr:uid="{00000000-0005-0000-0000-0000CD140000}"/>
    <cellStyle name="Comma 4 8 2 5 2 2" xfId="3138" xr:uid="{00000000-0005-0000-0000-0000CE140000}"/>
    <cellStyle name="Comma 4 8 2 5 2 2 2" xfId="32647" xr:uid="{00000000-0005-0000-0000-0000CF140000}"/>
    <cellStyle name="Comma 4 8 2 5 2 3" xfId="32646" xr:uid="{00000000-0005-0000-0000-0000D0140000}"/>
    <cellStyle name="Comma 4 8 2 5 3" xfId="3139" xr:uid="{00000000-0005-0000-0000-0000D1140000}"/>
    <cellStyle name="Comma 4 8 2 5 3 2" xfId="32648" xr:uid="{00000000-0005-0000-0000-0000D2140000}"/>
    <cellStyle name="Comma 4 8 2 5 4" xfId="3140" xr:uid="{00000000-0005-0000-0000-0000D3140000}"/>
    <cellStyle name="Comma 4 8 2 5 4 2" xfId="32649" xr:uid="{00000000-0005-0000-0000-0000D4140000}"/>
    <cellStyle name="Comma 4 8 2 5 5" xfId="3141" xr:uid="{00000000-0005-0000-0000-0000D5140000}"/>
    <cellStyle name="Comma 4 8 2 5 5 2" xfId="32650" xr:uid="{00000000-0005-0000-0000-0000D6140000}"/>
    <cellStyle name="Comma 4 8 2 5 6" xfId="32645" xr:uid="{00000000-0005-0000-0000-0000D7140000}"/>
    <cellStyle name="Comma 4 8 2 6" xfId="3142" xr:uid="{00000000-0005-0000-0000-0000D8140000}"/>
    <cellStyle name="Comma 4 8 2 6 2" xfId="3143" xr:uid="{00000000-0005-0000-0000-0000D9140000}"/>
    <cellStyle name="Comma 4 8 2 6 2 2" xfId="3144" xr:uid="{00000000-0005-0000-0000-0000DA140000}"/>
    <cellStyle name="Comma 4 8 2 6 2 2 2" xfId="32653" xr:uid="{00000000-0005-0000-0000-0000DB140000}"/>
    <cellStyle name="Comma 4 8 2 6 2 3" xfId="32652" xr:uid="{00000000-0005-0000-0000-0000DC140000}"/>
    <cellStyle name="Comma 4 8 2 6 3" xfId="3145" xr:uid="{00000000-0005-0000-0000-0000DD140000}"/>
    <cellStyle name="Comma 4 8 2 6 3 2" xfId="32654" xr:uid="{00000000-0005-0000-0000-0000DE140000}"/>
    <cellStyle name="Comma 4 8 2 6 4" xfId="3146" xr:uid="{00000000-0005-0000-0000-0000DF140000}"/>
    <cellStyle name="Comma 4 8 2 6 4 2" xfId="32655" xr:uid="{00000000-0005-0000-0000-0000E0140000}"/>
    <cellStyle name="Comma 4 8 2 6 5" xfId="32651" xr:uid="{00000000-0005-0000-0000-0000E1140000}"/>
    <cellStyle name="Comma 4 8 2 7" xfId="3147" xr:uid="{00000000-0005-0000-0000-0000E2140000}"/>
    <cellStyle name="Comma 4 8 2 7 2" xfId="3148" xr:uid="{00000000-0005-0000-0000-0000E3140000}"/>
    <cellStyle name="Comma 4 8 2 7 2 2" xfId="32657" xr:uid="{00000000-0005-0000-0000-0000E4140000}"/>
    <cellStyle name="Comma 4 8 2 7 3" xfId="3149" xr:uid="{00000000-0005-0000-0000-0000E5140000}"/>
    <cellStyle name="Comma 4 8 2 7 3 2" xfId="32658" xr:uid="{00000000-0005-0000-0000-0000E6140000}"/>
    <cellStyle name="Comma 4 8 2 7 4" xfId="32656" xr:uid="{00000000-0005-0000-0000-0000E7140000}"/>
    <cellStyle name="Comma 4 8 2 8" xfId="3150" xr:uid="{00000000-0005-0000-0000-0000E8140000}"/>
    <cellStyle name="Comma 4 8 2 8 2" xfId="32659" xr:uid="{00000000-0005-0000-0000-0000E9140000}"/>
    <cellStyle name="Comma 4 8 2 9" xfId="3151" xr:uid="{00000000-0005-0000-0000-0000EA140000}"/>
    <cellStyle name="Comma 4 8 2 9 2" xfId="32660" xr:uid="{00000000-0005-0000-0000-0000EB140000}"/>
    <cellStyle name="Comma 4 8 3" xfId="3152" xr:uid="{00000000-0005-0000-0000-0000EC140000}"/>
    <cellStyle name="Comma 4 8 3 2" xfId="3153" xr:uid="{00000000-0005-0000-0000-0000ED140000}"/>
    <cellStyle name="Comma 4 8 3 2 2" xfId="3154" xr:uid="{00000000-0005-0000-0000-0000EE140000}"/>
    <cellStyle name="Comma 4 8 3 2 2 2" xfId="3155" xr:uid="{00000000-0005-0000-0000-0000EF140000}"/>
    <cellStyle name="Comma 4 8 3 2 2 2 2" xfId="32664" xr:uid="{00000000-0005-0000-0000-0000F0140000}"/>
    <cellStyle name="Comma 4 8 3 2 2 3" xfId="32663" xr:uid="{00000000-0005-0000-0000-0000F1140000}"/>
    <cellStyle name="Comma 4 8 3 2 3" xfId="3156" xr:uid="{00000000-0005-0000-0000-0000F2140000}"/>
    <cellStyle name="Comma 4 8 3 2 3 2" xfId="32665" xr:uid="{00000000-0005-0000-0000-0000F3140000}"/>
    <cellStyle name="Comma 4 8 3 2 4" xfId="3157" xr:uid="{00000000-0005-0000-0000-0000F4140000}"/>
    <cellStyle name="Comma 4 8 3 2 4 2" xfId="32666" xr:uid="{00000000-0005-0000-0000-0000F5140000}"/>
    <cellStyle name="Comma 4 8 3 2 5" xfId="3158" xr:uid="{00000000-0005-0000-0000-0000F6140000}"/>
    <cellStyle name="Comma 4 8 3 2 5 2" xfId="32667" xr:uid="{00000000-0005-0000-0000-0000F7140000}"/>
    <cellStyle name="Comma 4 8 3 2 6" xfId="32662" xr:uid="{00000000-0005-0000-0000-0000F8140000}"/>
    <cellStyle name="Comma 4 8 3 3" xfId="3159" xr:uid="{00000000-0005-0000-0000-0000F9140000}"/>
    <cellStyle name="Comma 4 8 3 3 2" xfId="3160" xr:uid="{00000000-0005-0000-0000-0000FA140000}"/>
    <cellStyle name="Comma 4 8 3 3 2 2" xfId="3161" xr:uid="{00000000-0005-0000-0000-0000FB140000}"/>
    <cellStyle name="Comma 4 8 3 3 2 2 2" xfId="32670" xr:uid="{00000000-0005-0000-0000-0000FC140000}"/>
    <cellStyle name="Comma 4 8 3 3 2 3" xfId="32669" xr:uid="{00000000-0005-0000-0000-0000FD140000}"/>
    <cellStyle name="Comma 4 8 3 3 3" xfId="3162" xr:uid="{00000000-0005-0000-0000-0000FE140000}"/>
    <cellStyle name="Comma 4 8 3 3 3 2" xfId="32671" xr:uid="{00000000-0005-0000-0000-0000FF140000}"/>
    <cellStyle name="Comma 4 8 3 3 4" xfId="3163" xr:uid="{00000000-0005-0000-0000-000000150000}"/>
    <cellStyle name="Comma 4 8 3 3 4 2" xfId="32672" xr:uid="{00000000-0005-0000-0000-000001150000}"/>
    <cellStyle name="Comma 4 8 3 3 5" xfId="3164" xr:uid="{00000000-0005-0000-0000-000002150000}"/>
    <cellStyle name="Comma 4 8 3 3 5 2" xfId="32673" xr:uid="{00000000-0005-0000-0000-000003150000}"/>
    <cellStyle name="Comma 4 8 3 3 6" xfId="32668" xr:uid="{00000000-0005-0000-0000-000004150000}"/>
    <cellStyle name="Comma 4 8 3 4" xfId="3165" xr:uid="{00000000-0005-0000-0000-000005150000}"/>
    <cellStyle name="Comma 4 8 3 4 2" xfId="3166" xr:uid="{00000000-0005-0000-0000-000006150000}"/>
    <cellStyle name="Comma 4 8 3 4 2 2" xfId="32675" xr:uid="{00000000-0005-0000-0000-000007150000}"/>
    <cellStyle name="Comma 4 8 3 4 3" xfId="32674" xr:uid="{00000000-0005-0000-0000-000008150000}"/>
    <cellStyle name="Comma 4 8 3 5" xfId="3167" xr:uid="{00000000-0005-0000-0000-000009150000}"/>
    <cellStyle name="Comma 4 8 3 5 2" xfId="32676" xr:uid="{00000000-0005-0000-0000-00000A150000}"/>
    <cellStyle name="Comma 4 8 3 6" xfId="3168" xr:uid="{00000000-0005-0000-0000-00000B150000}"/>
    <cellStyle name="Comma 4 8 3 6 2" xfId="32677" xr:uid="{00000000-0005-0000-0000-00000C150000}"/>
    <cellStyle name="Comma 4 8 3 7" xfId="3169" xr:uid="{00000000-0005-0000-0000-00000D150000}"/>
    <cellStyle name="Comma 4 8 3 7 2" xfId="32678" xr:uid="{00000000-0005-0000-0000-00000E150000}"/>
    <cellStyle name="Comma 4 8 3 8" xfId="32661" xr:uid="{00000000-0005-0000-0000-00000F150000}"/>
    <cellStyle name="Comma 4 8 4" xfId="3170" xr:uid="{00000000-0005-0000-0000-000010150000}"/>
    <cellStyle name="Comma 4 8 4 2" xfId="3171" xr:uid="{00000000-0005-0000-0000-000011150000}"/>
    <cellStyle name="Comma 4 8 4 2 2" xfId="3172" xr:uid="{00000000-0005-0000-0000-000012150000}"/>
    <cellStyle name="Comma 4 8 4 2 2 2" xfId="3173" xr:uid="{00000000-0005-0000-0000-000013150000}"/>
    <cellStyle name="Comma 4 8 4 2 2 2 2" xfId="32682" xr:uid="{00000000-0005-0000-0000-000014150000}"/>
    <cellStyle name="Comma 4 8 4 2 2 3" xfId="32681" xr:uid="{00000000-0005-0000-0000-000015150000}"/>
    <cellStyle name="Comma 4 8 4 2 3" xfId="3174" xr:uid="{00000000-0005-0000-0000-000016150000}"/>
    <cellStyle name="Comma 4 8 4 2 3 2" xfId="32683" xr:uid="{00000000-0005-0000-0000-000017150000}"/>
    <cellStyle name="Comma 4 8 4 2 4" xfId="3175" xr:uid="{00000000-0005-0000-0000-000018150000}"/>
    <cellStyle name="Comma 4 8 4 2 4 2" xfId="32684" xr:uid="{00000000-0005-0000-0000-000019150000}"/>
    <cellStyle name="Comma 4 8 4 2 5" xfId="3176" xr:uid="{00000000-0005-0000-0000-00001A150000}"/>
    <cellStyle name="Comma 4 8 4 2 5 2" xfId="32685" xr:uid="{00000000-0005-0000-0000-00001B150000}"/>
    <cellStyle name="Comma 4 8 4 2 6" xfId="32680" xr:uid="{00000000-0005-0000-0000-00001C150000}"/>
    <cellStyle name="Comma 4 8 4 3" xfId="3177" xr:uid="{00000000-0005-0000-0000-00001D150000}"/>
    <cellStyle name="Comma 4 8 4 3 2" xfId="3178" xr:uid="{00000000-0005-0000-0000-00001E150000}"/>
    <cellStyle name="Comma 4 8 4 3 2 2" xfId="32687" xr:uid="{00000000-0005-0000-0000-00001F150000}"/>
    <cellStyle name="Comma 4 8 4 3 3" xfId="32686" xr:uid="{00000000-0005-0000-0000-000020150000}"/>
    <cellStyle name="Comma 4 8 4 4" xfId="3179" xr:uid="{00000000-0005-0000-0000-000021150000}"/>
    <cellStyle name="Comma 4 8 4 4 2" xfId="32688" xr:uid="{00000000-0005-0000-0000-000022150000}"/>
    <cellStyle name="Comma 4 8 4 5" xfId="3180" xr:uid="{00000000-0005-0000-0000-000023150000}"/>
    <cellStyle name="Comma 4 8 4 5 2" xfId="32689" xr:uid="{00000000-0005-0000-0000-000024150000}"/>
    <cellStyle name="Comma 4 8 4 6" xfId="3181" xr:uid="{00000000-0005-0000-0000-000025150000}"/>
    <cellStyle name="Comma 4 8 4 6 2" xfId="32690" xr:uid="{00000000-0005-0000-0000-000026150000}"/>
    <cellStyle name="Comma 4 8 4 7" xfId="32679" xr:uid="{00000000-0005-0000-0000-000027150000}"/>
    <cellStyle name="Comma 4 8 5" xfId="3182" xr:uid="{00000000-0005-0000-0000-000028150000}"/>
    <cellStyle name="Comma 4 8 5 2" xfId="3183" xr:uid="{00000000-0005-0000-0000-000029150000}"/>
    <cellStyle name="Comma 4 8 5 2 2" xfId="3184" xr:uid="{00000000-0005-0000-0000-00002A150000}"/>
    <cellStyle name="Comma 4 8 5 2 2 2" xfId="32693" xr:uid="{00000000-0005-0000-0000-00002B150000}"/>
    <cellStyle name="Comma 4 8 5 2 3" xfId="32692" xr:uid="{00000000-0005-0000-0000-00002C150000}"/>
    <cellStyle name="Comma 4 8 5 3" xfId="3185" xr:uid="{00000000-0005-0000-0000-00002D150000}"/>
    <cellStyle name="Comma 4 8 5 3 2" xfId="32694" xr:uid="{00000000-0005-0000-0000-00002E150000}"/>
    <cellStyle name="Comma 4 8 5 4" xfId="3186" xr:uid="{00000000-0005-0000-0000-00002F150000}"/>
    <cellStyle name="Comma 4 8 5 4 2" xfId="32695" xr:uid="{00000000-0005-0000-0000-000030150000}"/>
    <cellStyle name="Comma 4 8 5 5" xfId="3187" xr:uid="{00000000-0005-0000-0000-000031150000}"/>
    <cellStyle name="Comma 4 8 5 5 2" xfId="32696" xr:uid="{00000000-0005-0000-0000-000032150000}"/>
    <cellStyle name="Comma 4 8 5 6" xfId="32691" xr:uid="{00000000-0005-0000-0000-000033150000}"/>
    <cellStyle name="Comma 4 8 6" xfId="3188" xr:uid="{00000000-0005-0000-0000-000034150000}"/>
    <cellStyle name="Comma 4 8 6 2" xfId="3189" xr:uid="{00000000-0005-0000-0000-000035150000}"/>
    <cellStyle name="Comma 4 8 6 2 2" xfId="3190" xr:uid="{00000000-0005-0000-0000-000036150000}"/>
    <cellStyle name="Comma 4 8 6 2 2 2" xfId="32699" xr:uid="{00000000-0005-0000-0000-000037150000}"/>
    <cellStyle name="Comma 4 8 6 2 3" xfId="32698" xr:uid="{00000000-0005-0000-0000-000038150000}"/>
    <cellStyle name="Comma 4 8 6 3" xfId="3191" xr:uid="{00000000-0005-0000-0000-000039150000}"/>
    <cellStyle name="Comma 4 8 6 3 2" xfId="32700" xr:uid="{00000000-0005-0000-0000-00003A150000}"/>
    <cellStyle name="Comma 4 8 6 4" xfId="3192" xr:uid="{00000000-0005-0000-0000-00003B150000}"/>
    <cellStyle name="Comma 4 8 6 4 2" xfId="32701" xr:uid="{00000000-0005-0000-0000-00003C150000}"/>
    <cellStyle name="Comma 4 8 6 5" xfId="3193" xr:uid="{00000000-0005-0000-0000-00003D150000}"/>
    <cellStyle name="Comma 4 8 6 5 2" xfId="32702" xr:uid="{00000000-0005-0000-0000-00003E150000}"/>
    <cellStyle name="Comma 4 8 6 6" xfId="32697" xr:uid="{00000000-0005-0000-0000-00003F150000}"/>
    <cellStyle name="Comma 4 8 7" xfId="3194" xr:uid="{00000000-0005-0000-0000-000040150000}"/>
    <cellStyle name="Comma 4 8 7 2" xfId="3195" xr:uid="{00000000-0005-0000-0000-000041150000}"/>
    <cellStyle name="Comma 4 8 7 2 2" xfId="3196" xr:uid="{00000000-0005-0000-0000-000042150000}"/>
    <cellStyle name="Comma 4 8 7 2 2 2" xfId="32705" xr:uid="{00000000-0005-0000-0000-000043150000}"/>
    <cellStyle name="Comma 4 8 7 2 3" xfId="32704" xr:uid="{00000000-0005-0000-0000-000044150000}"/>
    <cellStyle name="Comma 4 8 7 3" xfId="3197" xr:uid="{00000000-0005-0000-0000-000045150000}"/>
    <cellStyle name="Comma 4 8 7 3 2" xfId="32706" xr:uid="{00000000-0005-0000-0000-000046150000}"/>
    <cellStyle name="Comma 4 8 7 4" xfId="3198" xr:uid="{00000000-0005-0000-0000-000047150000}"/>
    <cellStyle name="Comma 4 8 7 4 2" xfId="32707" xr:uid="{00000000-0005-0000-0000-000048150000}"/>
    <cellStyle name="Comma 4 8 7 5" xfId="32703" xr:uid="{00000000-0005-0000-0000-000049150000}"/>
    <cellStyle name="Comma 4 8 8" xfId="3199" xr:uid="{00000000-0005-0000-0000-00004A150000}"/>
    <cellStyle name="Comma 4 8 8 2" xfId="3200" xr:uid="{00000000-0005-0000-0000-00004B150000}"/>
    <cellStyle name="Comma 4 8 8 2 2" xfId="32709" xr:uid="{00000000-0005-0000-0000-00004C150000}"/>
    <cellStyle name="Comma 4 8 8 3" xfId="3201" xr:uid="{00000000-0005-0000-0000-00004D150000}"/>
    <cellStyle name="Comma 4 8 8 3 2" xfId="32710" xr:uid="{00000000-0005-0000-0000-00004E150000}"/>
    <cellStyle name="Comma 4 8 8 4" xfId="32708" xr:uid="{00000000-0005-0000-0000-00004F150000}"/>
    <cellStyle name="Comma 4 8 9" xfId="3202" xr:uid="{00000000-0005-0000-0000-000050150000}"/>
    <cellStyle name="Comma 4 8 9 2" xfId="32711" xr:uid="{00000000-0005-0000-0000-000051150000}"/>
    <cellStyle name="Comma 4 9" xfId="122" xr:uid="{00000000-0005-0000-0000-000052150000}"/>
    <cellStyle name="Comma 4 9 10" xfId="3203" xr:uid="{00000000-0005-0000-0000-000053150000}"/>
    <cellStyle name="Comma 4 9 10 2" xfId="32712" xr:uid="{00000000-0005-0000-0000-000054150000}"/>
    <cellStyle name="Comma 4 9 2" xfId="3204" xr:uid="{00000000-0005-0000-0000-000055150000}"/>
    <cellStyle name="Comma 4 9 2 2" xfId="3205" xr:uid="{00000000-0005-0000-0000-000056150000}"/>
    <cellStyle name="Comma 4 9 2 2 2" xfId="3206" xr:uid="{00000000-0005-0000-0000-000057150000}"/>
    <cellStyle name="Comma 4 9 2 2 2 2" xfId="3207" xr:uid="{00000000-0005-0000-0000-000058150000}"/>
    <cellStyle name="Comma 4 9 2 2 2 2 2" xfId="32716" xr:uid="{00000000-0005-0000-0000-000059150000}"/>
    <cellStyle name="Comma 4 9 2 2 2 3" xfId="32715" xr:uid="{00000000-0005-0000-0000-00005A150000}"/>
    <cellStyle name="Comma 4 9 2 2 3" xfId="3208" xr:uid="{00000000-0005-0000-0000-00005B150000}"/>
    <cellStyle name="Comma 4 9 2 2 3 2" xfId="32717" xr:uid="{00000000-0005-0000-0000-00005C150000}"/>
    <cellStyle name="Comma 4 9 2 2 4" xfId="3209" xr:uid="{00000000-0005-0000-0000-00005D150000}"/>
    <cellStyle name="Comma 4 9 2 2 4 2" xfId="32718" xr:uid="{00000000-0005-0000-0000-00005E150000}"/>
    <cellStyle name="Comma 4 9 2 2 5" xfId="3210" xr:uid="{00000000-0005-0000-0000-00005F150000}"/>
    <cellStyle name="Comma 4 9 2 2 5 2" xfId="32719" xr:uid="{00000000-0005-0000-0000-000060150000}"/>
    <cellStyle name="Comma 4 9 2 2 6" xfId="32714" xr:uid="{00000000-0005-0000-0000-000061150000}"/>
    <cellStyle name="Comma 4 9 2 3" xfId="3211" xr:uid="{00000000-0005-0000-0000-000062150000}"/>
    <cellStyle name="Comma 4 9 2 3 2" xfId="3212" xr:uid="{00000000-0005-0000-0000-000063150000}"/>
    <cellStyle name="Comma 4 9 2 3 2 2" xfId="32721" xr:uid="{00000000-0005-0000-0000-000064150000}"/>
    <cellStyle name="Comma 4 9 2 3 3" xfId="32720" xr:uid="{00000000-0005-0000-0000-000065150000}"/>
    <cellStyle name="Comma 4 9 2 4" xfId="3213" xr:uid="{00000000-0005-0000-0000-000066150000}"/>
    <cellStyle name="Comma 4 9 2 4 2" xfId="32722" xr:uid="{00000000-0005-0000-0000-000067150000}"/>
    <cellStyle name="Comma 4 9 2 5" xfId="3214" xr:uid="{00000000-0005-0000-0000-000068150000}"/>
    <cellStyle name="Comma 4 9 2 5 2" xfId="32723" xr:uid="{00000000-0005-0000-0000-000069150000}"/>
    <cellStyle name="Comma 4 9 2 6" xfId="3215" xr:uid="{00000000-0005-0000-0000-00006A150000}"/>
    <cellStyle name="Comma 4 9 2 6 2" xfId="32724" xr:uid="{00000000-0005-0000-0000-00006B150000}"/>
    <cellStyle name="Comma 4 9 2 7" xfId="32713" xr:uid="{00000000-0005-0000-0000-00006C150000}"/>
    <cellStyle name="Comma 4 9 3" xfId="3216" xr:uid="{00000000-0005-0000-0000-00006D150000}"/>
    <cellStyle name="Comma 4 9 3 2" xfId="3217" xr:uid="{00000000-0005-0000-0000-00006E150000}"/>
    <cellStyle name="Comma 4 9 3 2 2" xfId="3218" xr:uid="{00000000-0005-0000-0000-00006F150000}"/>
    <cellStyle name="Comma 4 9 3 2 2 2" xfId="3219" xr:uid="{00000000-0005-0000-0000-000070150000}"/>
    <cellStyle name="Comma 4 9 3 2 2 2 2" xfId="32728" xr:uid="{00000000-0005-0000-0000-000071150000}"/>
    <cellStyle name="Comma 4 9 3 2 2 3" xfId="32727" xr:uid="{00000000-0005-0000-0000-000072150000}"/>
    <cellStyle name="Comma 4 9 3 2 3" xfId="3220" xr:uid="{00000000-0005-0000-0000-000073150000}"/>
    <cellStyle name="Comma 4 9 3 2 3 2" xfId="32729" xr:uid="{00000000-0005-0000-0000-000074150000}"/>
    <cellStyle name="Comma 4 9 3 2 4" xfId="3221" xr:uid="{00000000-0005-0000-0000-000075150000}"/>
    <cellStyle name="Comma 4 9 3 2 4 2" xfId="32730" xr:uid="{00000000-0005-0000-0000-000076150000}"/>
    <cellStyle name="Comma 4 9 3 2 5" xfId="3222" xr:uid="{00000000-0005-0000-0000-000077150000}"/>
    <cellStyle name="Comma 4 9 3 2 5 2" xfId="32731" xr:uid="{00000000-0005-0000-0000-000078150000}"/>
    <cellStyle name="Comma 4 9 3 2 6" xfId="32726" xr:uid="{00000000-0005-0000-0000-000079150000}"/>
    <cellStyle name="Comma 4 9 3 3" xfId="3223" xr:uid="{00000000-0005-0000-0000-00007A150000}"/>
    <cellStyle name="Comma 4 9 3 3 2" xfId="3224" xr:uid="{00000000-0005-0000-0000-00007B150000}"/>
    <cellStyle name="Comma 4 9 3 3 2 2" xfId="32733" xr:uid="{00000000-0005-0000-0000-00007C150000}"/>
    <cellStyle name="Comma 4 9 3 3 3" xfId="32732" xr:uid="{00000000-0005-0000-0000-00007D150000}"/>
    <cellStyle name="Comma 4 9 3 4" xfId="3225" xr:uid="{00000000-0005-0000-0000-00007E150000}"/>
    <cellStyle name="Comma 4 9 3 4 2" xfId="32734" xr:uid="{00000000-0005-0000-0000-00007F150000}"/>
    <cellStyle name="Comma 4 9 3 5" xfId="3226" xr:uid="{00000000-0005-0000-0000-000080150000}"/>
    <cellStyle name="Comma 4 9 3 5 2" xfId="32735" xr:uid="{00000000-0005-0000-0000-000081150000}"/>
    <cellStyle name="Comma 4 9 3 6" xfId="3227" xr:uid="{00000000-0005-0000-0000-000082150000}"/>
    <cellStyle name="Comma 4 9 3 6 2" xfId="32736" xr:uid="{00000000-0005-0000-0000-000083150000}"/>
    <cellStyle name="Comma 4 9 3 7" xfId="32725" xr:uid="{00000000-0005-0000-0000-000084150000}"/>
    <cellStyle name="Comma 4 9 4" xfId="3228" xr:uid="{00000000-0005-0000-0000-000085150000}"/>
    <cellStyle name="Comma 4 9 4 2" xfId="3229" xr:uid="{00000000-0005-0000-0000-000086150000}"/>
    <cellStyle name="Comma 4 9 4 2 2" xfId="3230" xr:uid="{00000000-0005-0000-0000-000087150000}"/>
    <cellStyle name="Comma 4 9 4 2 2 2" xfId="32739" xr:uid="{00000000-0005-0000-0000-000088150000}"/>
    <cellStyle name="Comma 4 9 4 2 3" xfId="32738" xr:uid="{00000000-0005-0000-0000-000089150000}"/>
    <cellStyle name="Comma 4 9 4 3" xfId="3231" xr:uid="{00000000-0005-0000-0000-00008A150000}"/>
    <cellStyle name="Comma 4 9 4 3 2" xfId="32740" xr:uid="{00000000-0005-0000-0000-00008B150000}"/>
    <cellStyle name="Comma 4 9 4 4" xfId="3232" xr:uid="{00000000-0005-0000-0000-00008C150000}"/>
    <cellStyle name="Comma 4 9 4 4 2" xfId="32741" xr:uid="{00000000-0005-0000-0000-00008D150000}"/>
    <cellStyle name="Comma 4 9 4 5" xfId="3233" xr:uid="{00000000-0005-0000-0000-00008E150000}"/>
    <cellStyle name="Comma 4 9 4 5 2" xfId="32742" xr:uid="{00000000-0005-0000-0000-00008F150000}"/>
    <cellStyle name="Comma 4 9 4 6" xfId="32737" xr:uid="{00000000-0005-0000-0000-000090150000}"/>
    <cellStyle name="Comma 4 9 5" xfId="3234" xr:uid="{00000000-0005-0000-0000-000091150000}"/>
    <cellStyle name="Comma 4 9 5 2" xfId="3235" xr:uid="{00000000-0005-0000-0000-000092150000}"/>
    <cellStyle name="Comma 4 9 5 2 2" xfId="3236" xr:uid="{00000000-0005-0000-0000-000093150000}"/>
    <cellStyle name="Comma 4 9 5 2 2 2" xfId="32745" xr:uid="{00000000-0005-0000-0000-000094150000}"/>
    <cellStyle name="Comma 4 9 5 2 3" xfId="32744" xr:uid="{00000000-0005-0000-0000-000095150000}"/>
    <cellStyle name="Comma 4 9 5 3" xfId="3237" xr:uid="{00000000-0005-0000-0000-000096150000}"/>
    <cellStyle name="Comma 4 9 5 3 2" xfId="32746" xr:uid="{00000000-0005-0000-0000-000097150000}"/>
    <cellStyle name="Comma 4 9 5 4" xfId="3238" xr:uid="{00000000-0005-0000-0000-000098150000}"/>
    <cellStyle name="Comma 4 9 5 4 2" xfId="32747" xr:uid="{00000000-0005-0000-0000-000099150000}"/>
    <cellStyle name="Comma 4 9 5 5" xfId="3239" xr:uid="{00000000-0005-0000-0000-00009A150000}"/>
    <cellStyle name="Comma 4 9 5 5 2" xfId="32748" xr:uid="{00000000-0005-0000-0000-00009B150000}"/>
    <cellStyle name="Comma 4 9 5 6" xfId="32743" xr:uid="{00000000-0005-0000-0000-00009C150000}"/>
    <cellStyle name="Comma 4 9 6" xfId="3240" xr:uid="{00000000-0005-0000-0000-00009D150000}"/>
    <cellStyle name="Comma 4 9 6 2" xfId="3241" xr:uid="{00000000-0005-0000-0000-00009E150000}"/>
    <cellStyle name="Comma 4 9 6 2 2" xfId="3242" xr:uid="{00000000-0005-0000-0000-00009F150000}"/>
    <cellStyle name="Comma 4 9 6 2 2 2" xfId="32751" xr:uid="{00000000-0005-0000-0000-0000A0150000}"/>
    <cellStyle name="Comma 4 9 6 2 3" xfId="32750" xr:uid="{00000000-0005-0000-0000-0000A1150000}"/>
    <cellStyle name="Comma 4 9 6 3" xfId="3243" xr:uid="{00000000-0005-0000-0000-0000A2150000}"/>
    <cellStyle name="Comma 4 9 6 3 2" xfId="32752" xr:uid="{00000000-0005-0000-0000-0000A3150000}"/>
    <cellStyle name="Comma 4 9 6 4" xfId="3244" xr:uid="{00000000-0005-0000-0000-0000A4150000}"/>
    <cellStyle name="Comma 4 9 6 4 2" xfId="32753" xr:uid="{00000000-0005-0000-0000-0000A5150000}"/>
    <cellStyle name="Comma 4 9 6 5" xfId="32749" xr:uid="{00000000-0005-0000-0000-0000A6150000}"/>
    <cellStyle name="Comma 4 9 7" xfId="3245" xr:uid="{00000000-0005-0000-0000-0000A7150000}"/>
    <cellStyle name="Comma 4 9 7 2" xfId="3246" xr:uid="{00000000-0005-0000-0000-0000A8150000}"/>
    <cellStyle name="Comma 4 9 7 2 2" xfId="32755" xr:uid="{00000000-0005-0000-0000-0000A9150000}"/>
    <cellStyle name="Comma 4 9 7 3" xfId="3247" xr:uid="{00000000-0005-0000-0000-0000AA150000}"/>
    <cellStyle name="Comma 4 9 7 3 2" xfId="32756" xr:uid="{00000000-0005-0000-0000-0000AB150000}"/>
    <cellStyle name="Comma 4 9 7 4" xfId="32754" xr:uid="{00000000-0005-0000-0000-0000AC150000}"/>
    <cellStyle name="Comma 4 9 8" xfId="3248" xr:uid="{00000000-0005-0000-0000-0000AD150000}"/>
    <cellStyle name="Comma 4 9 8 2" xfId="32757" xr:uid="{00000000-0005-0000-0000-0000AE150000}"/>
    <cellStyle name="Comma 4 9 9" xfId="3249" xr:uid="{00000000-0005-0000-0000-0000AF150000}"/>
    <cellStyle name="Comma 4 9 9 2" xfId="32758" xr:uid="{00000000-0005-0000-0000-0000B0150000}"/>
    <cellStyle name="Comma 40" xfId="3250" xr:uid="{00000000-0005-0000-0000-0000B1150000}"/>
    <cellStyle name="Comma 41" xfId="3251" xr:uid="{00000000-0005-0000-0000-0000B2150000}"/>
    <cellStyle name="Comma 42" xfId="3252" xr:uid="{00000000-0005-0000-0000-0000B3150000}"/>
    <cellStyle name="Comma 43" xfId="3253" xr:uid="{00000000-0005-0000-0000-0000B4150000}"/>
    <cellStyle name="Comma 44" xfId="3254" xr:uid="{00000000-0005-0000-0000-0000B5150000}"/>
    <cellStyle name="Comma 45" xfId="3255" xr:uid="{00000000-0005-0000-0000-0000B6150000}"/>
    <cellStyle name="Comma 46" xfId="3256" xr:uid="{00000000-0005-0000-0000-0000B7150000}"/>
    <cellStyle name="Comma 47" xfId="3257" xr:uid="{00000000-0005-0000-0000-0000B8150000}"/>
    <cellStyle name="Comma 47 2" xfId="29896" xr:uid="{00000000-0005-0000-0000-0000B9150000}"/>
    <cellStyle name="Comma 48" xfId="3258" xr:uid="{00000000-0005-0000-0000-0000BA150000}"/>
    <cellStyle name="Comma 49" xfId="3259" xr:uid="{00000000-0005-0000-0000-0000BB150000}"/>
    <cellStyle name="Comma 49 2" xfId="3260" xr:uid="{00000000-0005-0000-0000-0000BC150000}"/>
    <cellStyle name="Comma 49 2 2" xfId="32760" xr:uid="{00000000-0005-0000-0000-0000BD150000}"/>
    <cellStyle name="Comma 49 3" xfId="3261" xr:uid="{00000000-0005-0000-0000-0000BE150000}"/>
    <cellStyle name="Comma 49 3 2" xfId="32761" xr:uid="{00000000-0005-0000-0000-0000BF150000}"/>
    <cellStyle name="Comma 49 4" xfId="29886" xr:uid="{00000000-0005-0000-0000-0000C0150000}"/>
    <cellStyle name="Comma 49 4 2" xfId="58318" xr:uid="{00000000-0005-0000-0000-0000C1150000}"/>
    <cellStyle name="Comma 49 5" xfId="32759" xr:uid="{00000000-0005-0000-0000-0000C2150000}"/>
    <cellStyle name="Comma 5" xfId="123" xr:uid="{00000000-0005-0000-0000-0000C3150000}"/>
    <cellStyle name="Comma 5 10" xfId="3262" xr:uid="{00000000-0005-0000-0000-0000C4150000}"/>
    <cellStyle name="Comma 5 10 2" xfId="3263" xr:uid="{00000000-0005-0000-0000-0000C5150000}"/>
    <cellStyle name="Comma 5 10 2 2" xfId="3264" xr:uid="{00000000-0005-0000-0000-0000C6150000}"/>
    <cellStyle name="Comma 5 10 2 2 2" xfId="32764" xr:uid="{00000000-0005-0000-0000-0000C7150000}"/>
    <cellStyle name="Comma 5 10 2 3" xfId="32763" xr:uid="{00000000-0005-0000-0000-0000C8150000}"/>
    <cellStyle name="Comma 5 10 3" xfId="3265" xr:uid="{00000000-0005-0000-0000-0000C9150000}"/>
    <cellStyle name="Comma 5 10 3 2" xfId="32765" xr:uid="{00000000-0005-0000-0000-0000CA150000}"/>
    <cellStyle name="Comma 5 10 4" xfId="3266" xr:uid="{00000000-0005-0000-0000-0000CB150000}"/>
    <cellStyle name="Comma 5 10 4 2" xfId="32766" xr:uid="{00000000-0005-0000-0000-0000CC150000}"/>
    <cellStyle name="Comma 5 10 5" xfId="3267" xr:uid="{00000000-0005-0000-0000-0000CD150000}"/>
    <cellStyle name="Comma 5 10 5 2" xfId="32767" xr:uid="{00000000-0005-0000-0000-0000CE150000}"/>
    <cellStyle name="Comma 5 10 6" xfId="32762" xr:uid="{00000000-0005-0000-0000-0000CF150000}"/>
    <cellStyle name="Comma 5 11" xfId="3268" xr:uid="{00000000-0005-0000-0000-0000D0150000}"/>
    <cellStyle name="Comma 5 11 2" xfId="3269" xr:uid="{00000000-0005-0000-0000-0000D1150000}"/>
    <cellStyle name="Comma 5 11 2 2" xfId="3270" xr:uid="{00000000-0005-0000-0000-0000D2150000}"/>
    <cellStyle name="Comma 5 11 2 2 2" xfId="32770" xr:uid="{00000000-0005-0000-0000-0000D3150000}"/>
    <cellStyle name="Comma 5 11 2 3" xfId="32769" xr:uid="{00000000-0005-0000-0000-0000D4150000}"/>
    <cellStyle name="Comma 5 11 3" xfId="3271" xr:uid="{00000000-0005-0000-0000-0000D5150000}"/>
    <cellStyle name="Comma 5 11 3 2" xfId="32771" xr:uid="{00000000-0005-0000-0000-0000D6150000}"/>
    <cellStyle name="Comma 5 11 4" xfId="3272" xr:uid="{00000000-0005-0000-0000-0000D7150000}"/>
    <cellStyle name="Comma 5 11 4 2" xfId="32772" xr:uid="{00000000-0005-0000-0000-0000D8150000}"/>
    <cellStyle name="Comma 5 11 5" xfId="3273" xr:uid="{00000000-0005-0000-0000-0000D9150000}"/>
    <cellStyle name="Comma 5 11 5 2" xfId="32773" xr:uid="{00000000-0005-0000-0000-0000DA150000}"/>
    <cellStyle name="Comma 5 11 6" xfId="32768" xr:uid="{00000000-0005-0000-0000-0000DB150000}"/>
    <cellStyle name="Comma 5 12" xfId="3274" xr:uid="{00000000-0005-0000-0000-0000DC150000}"/>
    <cellStyle name="Comma 5 12 2" xfId="3275" xr:uid="{00000000-0005-0000-0000-0000DD150000}"/>
    <cellStyle name="Comma 5 12 2 2" xfId="3276" xr:uid="{00000000-0005-0000-0000-0000DE150000}"/>
    <cellStyle name="Comma 5 12 2 2 2" xfId="32776" xr:uid="{00000000-0005-0000-0000-0000DF150000}"/>
    <cellStyle name="Comma 5 12 2 3" xfId="32775" xr:uid="{00000000-0005-0000-0000-0000E0150000}"/>
    <cellStyle name="Comma 5 12 3" xfId="3277" xr:uid="{00000000-0005-0000-0000-0000E1150000}"/>
    <cellStyle name="Comma 5 12 3 2" xfId="32777" xr:uid="{00000000-0005-0000-0000-0000E2150000}"/>
    <cellStyle name="Comma 5 12 4" xfId="3278" xr:uid="{00000000-0005-0000-0000-0000E3150000}"/>
    <cellStyle name="Comma 5 12 4 2" xfId="32778" xr:uid="{00000000-0005-0000-0000-0000E4150000}"/>
    <cellStyle name="Comma 5 12 5" xfId="32774" xr:uid="{00000000-0005-0000-0000-0000E5150000}"/>
    <cellStyle name="Comma 5 13" xfId="3279" xr:uid="{00000000-0005-0000-0000-0000E6150000}"/>
    <cellStyle name="Comma 5 13 2" xfId="3280" xr:uid="{00000000-0005-0000-0000-0000E7150000}"/>
    <cellStyle name="Comma 5 13 2 2" xfId="32780" xr:uid="{00000000-0005-0000-0000-0000E8150000}"/>
    <cellStyle name="Comma 5 13 3" xfId="3281" xr:uid="{00000000-0005-0000-0000-0000E9150000}"/>
    <cellStyle name="Comma 5 13 3 2" xfId="32781" xr:uid="{00000000-0005-0000-0000-0000EA150000}"/>
    <cellStyle name="Comma 5 13 4" xfId="32779" xr:uid="{00000000-0005-0000-0000-0000EB150000}"/>
    <cellStyle name="Comma 5 14" xfId="3282" xr:uid="{00000000-0005-0000-0000-0000EC150000}"/>
    <cellStyle name="Comma 5 14 2" xfId="32782" xr:uid="{00000000-0005-0000-0000-0000ED150000}"/>
    <cellStyle name="Comma 5 15" xfId="3283" xr:uid="{00000000-0005-0000-0000-0000EE150000}"/>
    <cellStyle name="Comma 5 15 2" xfId="32783" xr:uid="{00000000-0005-0000-0000-0000EF150000}"/>
    <cellStyle name="Comma 5 16" xfId="3284" xr:uid="{00000000-0005-0000-0000-0000F0150000}"/>
    <cellStyle name="Comma 5 16 2" xfId="32784" xr:uid="{00000000-0005-0000-0000-0000F1150000}"/>
    <cellStyle name="Comma 5 17" xfId="3285" xr:uid="{00000000-0005-0000-0000-0000F2150000}"/>
    <cellStyle name="Comma 5 18" xfId="30067" xr:uid="{00000000-0005-0000-0000-0000F3150000}"/>
    <cellStyle name="Comma 5 2" xfId="124" xr:uid="{00000000-0005-0000-0000-0000F4150000}"/>
    <cellStyle name="Comma 5 2 2" xfId="125" xr:uid="{00000000-0005-0000-0000-0000F5150000}"/>
    <cellStyle name="Comma 5 2 2 2" xfId="126" xr:uid="{00000000-0005-0000-0000-0000F6150000}"/>
    <cellStyle name="Comma 5 2 2 2 2" xfId="127" xr:uid="{00000000-0005-0000-0000-0000F7150000}"/>
    <cellStyle name="Comma 5 2 2 2 2 2" xfId="30071" xr:uid="{00000000-0005-0000-0000-0000F8150000}"/>
    <cellStyle name="Comma 5 2 2 2 3" xfId="30070" xr:uid="{00000000-0005-0000-0000-0000F9150000}"/>
    <cellStyle name="Comma 5 2 2 3" xfId="128" xr:uid="{00000000-0005-0000-0000-0000FA150000}"/>
    <cellStyle name="Comma 5 2 2 3 2" xfId="30072" xr:uid="{00000000-0005-0000-0000-0000FB150000}"/>
    <cellStyle name="Comma 5 2 2 4" xfId="3286" xr:uid="{00000000-0005-0000-0000-0000FC150000}"/>
    <cellStyle name="Comma 5 2 2 5" xfId="30069" xr:uid="{00000000-0005-0000-0000-0000FD150000}"/>
    <cellStyle name="Comma 5 2 3" xfId="129" xr:uid="{00000000-0005-0000-0000-0000FE150000}"/>
    <cellStyle name="Comma 5 2 3 2" xfId="130" xr:uid="{00000000-0005-0000-0000-0000FF150000}"/>
    <cellStyle name="Comma 5 2 3 2 2" xfId="30073" xr:uid="{00000000-0005-0000-0000-000000160000}"/>
    <cellStyle name="Comma 5 2 3 3" xfId="131" xr:uid="{00000000-0005-0000-0000-000001160000}"/>
    <cellStyle name="Comma 5 2 3 3 2" xfId="30074" xr:uid="{00000000-0005-0000-0000-000002160000}"/>
    <cellStyle name="Comma 5 2 4" xfId="132" xr:uid="{00000000-0005-0000-0000-000003160000}"/>
    <cellStyle name="Comma 5 2 4 2" xfId="3287" xr:uid="{00000000-0005-0000-0000-000004160000}"/>
    <cellStyle name="Comma 5 2 4 2 2" xfId="32785" xr:uid="{00000000-0005-0000-0000-000005160000}"/>
    <cellStyle name="Comma 5 2 4 3" xfId="30075" xr:uid="{00000000-0005-0000-0000-000006160000}"/>
    <cellStyle name="Comma 5 2 5" xfId="133" xr:uid="{00000000-0005-0000-0000-000007160000}"/>
    <cellStyle name="Comma 5 2 5 2" xfId="30076" xr:uid="{00000000-0005-0000-0000-000008160000}"/>
    <cellStyle name="Comma 5 2 6" xfId="3288" xr:uid="{00000000-0005-0000-0000-000009160000}"/>
    <cellStyle name="Comma 5 2 6 2" xfId="32786" xr:uid="{00000000-0005-0000-0000-00000A160000}"/>
    <cellStyle name="Comma 5 2 7" xfId="30068" xr:uid="{00000000-0005-0000-0000-00000B160000}"/>
    <cellStyle name="Comma 5 3" xfId="134" xr:uid="{00000000-0005-0000-0000-00000C160000}"/>
    <cellStyle name="Comma 5 3 10" xfId="3289" xr:uid="{00000000-0005-0000-0000-00000D160000}"/>
    <cellStyle name="Comma 5 3 10 2" xfId="3290" xr:uid="{00000000-0005-0000-0000-00000E160000}"/>
    <cellStyle name="Comma 5 3 10 2 2" xfId="3291" xr:uid="{00000000-0005-0000-0000-00000F160000}"/>
    <cellStyle name="Comma 5 3 10 2 2 2" xfId="32789" xr:uid="{00000000-0005-0000-0000-000010160000}"/>
    <cellStyle name="Comma 5 3 10 2 3" xfId="32788" xr:uid="{00000000-0005-0000-0000-000011160000}"/>
    <cellStyle name="Comma 5 3 10 3" xfId="3292" xr:uid="{00000000-0005-0000-0000-000012160000}"/>
    <cellStyle name="Comma 5 3 10 3 2" xfId="32790" xr:uid="{00000000-0005-0000-0000-000013160000}"/>
    <cellStyle name="Comma 5 3 10 4" xfId="3293" xr:uid="{00000000-0005-0000-0000-000014160000}"/>
    <cellStyle name="Comma 5 3 10 4 2" xfId="32791" xr:uid="{00000000-0005-0000-0000-000015160000}"/>
    <cellStyle name="Comma 5 3 10 5" xfId="32787" xr:uid="{00000000-0005-0000-0000-000016160000}"/>
    <cellStyle name="Comma 5 3 11" xfId="3294" xr:uid="{00000000-0005-0000-0000-000017160000}"/>
    <cellStyle name="Comma 5 3 11 2" xfId="3295" xr:uid="{00000000-0005-0000-0000-000018160000}"/>
    <cellStyle name="Comma 5 3 11 2 2" xfId="32793" xr:uid="{00000000-0005-0000-0000-000019160000}"/>
    <cellStyle name="Comma 5 3 11 3" xfId="3296" xr:uid="{00000000-0005-0000-0000-00001A160000}"/>
    <cellStyle name="Comma 5 3 11 3 2" xfId="32794" xr:uid="{00000000-0005-0000-0000-00001B160000}"/>
    <cellStyle name="Comma 5 3 11 4" xfId="32792" xr:uid="{00000000-0005-0000-0000-00001C160000}"/>
    <cellStyle name="Comma 5 3 12" xfId="3297" xr:uid="{00000000-0005-0000-0000-00001D160000}"/>
    <cellStyle name="Comma 5 3 12 2" xfId="32795" xr:uid="{00000000-0005-0000-0000-00001E160000}"/>
    <cellStyle name="Comma 5 3 13" xfId="3298" xr:uid="{00000000-0005-0000-0000-00001F160000}"/>
    <cellStyle name="Comma 5 3 13 2" xfId="32796" xr:uid="{00000000-0005-0000-0000-000020160000}"/>
    <cellStyle name="Comma 5 3 14" xfId="3299" xr:uid="{00000000-0005-0000-0000-000021160000}"/>
    <cellStyle name="Comma 5 3 14 2" xfId="32797" xr:uid="{00000000-0005-0000-0000-000022160000}"/>
    <cellStyle name="Comma 5 3 15" xfId="3300" xr:uid="{00000000-0005-0000-0000-000023160000}"/>
    <cellStyle name="Comma 5 3 16" xfId="30077" xr:uid="{00000000-0005-0000-0000-000024160000}"/>
    <cellStyle name="Comma 5 3 2" xfId="135" xr:uid="{00000000-0005-0000-0000-000025160000}"/>
    <cellStyle name="Comma 5 3 2 10" xfId="3301" xr:uid="{00000000-0005-0000-0000-000026160000}"/>
    <cellStyle name="Comma 5 3 2 10 2" xfId="3302" xr:uid="{00000000-0005-0000-0000-000027160000}"/>
    <cellStyle name="Comma 5 3 2 10 2 2" xfId="32799" xr:uid="{00000000-0005-0000-0000-000028160000}"/>
    <cellStyle name="Comma 5 3 2 10 3" xfId="3303" xr:uid="{00000000-0005-0000-0000-000029160000}"/>
    <cellStyle name="Comma 5 3 2 10 3 2" xfId="32800" xr:uid="{00000000-0005-0000-0000-00002A160000}"/>
    <cellStyle name="Comma 5 3 2 10 4" xfId="32798" xr:uid="{00000000-0005-0000-0000-00002B160000}"/>
    <cellStyle name="Comma 5 3 2 11" xfId="3304" xr:uid="{00000000-0005-0000-0000-00002C160000}"/>
    <cellStyle name="Comma 5 3 2 11 2" xfId="32801" xr:uid="{00000000-0005-0000-0000-00002D160000}"/>
    <cellStyle name="Comma 5 3 2 12" xfId="3305" xr:uid="{00000000-0005-0000-0000-00002E160000}"/>
    <cellStyle name="Comma 5 3 2 12 2" xfId="32802" xr:uid="{00000000-0005-0000-0000-00002F160000}"/>
    <cellStyle name="Comma 5 3 2 13" xfId="3306" xr:uid="{00000000-0005-0000-0000-000030160000}"/>
    <cellStyle name="Comma 5 3 2 13 2" xfId="32803" xr:uid="{00000000-0005-0000-0000-000031160000}"/>
    <cellStyle name="Comma 5 3 2 14" xfId="3307" xr:uid="{00000000-0005-0000-0000-000032160000}"/>
    <cellStyle name="Comma 5 3 2 14 2" xfId="32804" xr:uid="{00000000-0005-0000-0000-000033160000}"/>
    <cellStyle name="Comma 5 3 2 15" xfId="30078" xr:uid="{00000000-0005-0000-0000-000034160000}"/>
    <cellStyle name="Comma 5 3 2 2" xfId="136" xr:uid="{00000000-0005-0000-0000-000035160000}"/>
    <cellStyle name="Comma 5 3 2 2 10" xfId="3308" xr:uid="{00000000-0005-0000-0000-000036160000}"/>
    <cellStyle name="Comma 5 3 2 2 10 2" xfId="32805" xr:uid="{00000000-0005-0000-0000-000037160000}"/>
    <cellStyle name="Comma 5 3 2 2 11" xfId="3309" xr:uid="{00000000-0005-0000-0000-000038160000}"/>
    <cellStyle name="Comma 5 3 2 2 11 2" xfId="32806" xr:uid="{00000000-0005-0000-0000-000039160000}"/>
    <cellStyle name="Comma 5 3 2 2 12" xfId="3310" xr:uid="{00000000-0005-0000-0000-00003A160000}"/>
    <cellStyle name="Comma 5 3 2 2 12 2" xfId="32807" xr:uid="{00000000-0005-0000-0000-00003B160000}"/>
    <cellStyle name="Comma 5 3 2 2 13" xfId="30079" xr:uid="{00000000-0005-0000-0000-00003C160000}"/>
    <cellStyle name="Comma 5 3 2 2 2" xfId="3311" xr:uid="{00000000-0005-0000-0000-00003D160000}"/>
    <cellStyle name="Comma 5 3 2 2 2 10" xfId="3312" xr:uid="{00000000-0005-0000-0000-00003E160000}"/>
    <cellStyle name="Comma 5 3 2 2 2 10 2" xfId="32809" xr:uid="{00000000-0005-0000-0000-00003F160000}"/>
    <cellStyle name="Comma 5 3 2 2 2 11" xfId="3313" xr:uid="{00000000-0005-0000-0000-000040160000}"/>
    <cellStyle name="Comma 5 3 2 2 2 11 2" xfId="32810" xr:uid="{00000000-0005-0000-0000-000041160000}"/>
    <cellStyle name="Comma 5 3 2 2 2 12" xfId="32808" xr:uid="{00000000-0005-0000-0000-000042160000}"/>
    <cellStyle name="Comma 5 3 2 2 2 2" xfId="3314" xr:uid="{00000000-0005-0000-0000-000043160000}"/>
    <cellStyle name="Comma 5 3 2 2 2 2 10" xfId="3315" xr:uid="{00000000-0005-0000-0000-000044160000}"/>
    <cellStyle name="Comma 5 3 2 2 2 2 10 2" xfId="32812" xr:uid="{00000000-0005-0000-0000-000045160000}"/>
    <cellStyle name="Comma 5 3 2 2 2 2 11" xfId="32811" xr:uid="{00000000-0005-0000-0000-000046160000}"/>
    <cellStyle name="Comma 5 3 2 2 2 2 2" xfId="3316" xr:uid="{00000000-0005-0000-0000-000047160000}"/>
    <cellStyle name="Comma 5 3 2 2 2 2 2 2" xfId="3317" xr:uid="{00000000-0005-0000-0000-000048160000}"/>
    <cellStyle name="Comma 5 3 2 2 2 2 2 2 2" xfId="3318" xr:uid="{00000000-0005-0000-0000-000049160000}"/>
    <cellStyle name="Comma 5 3 2 2 2 2 2 2 2 2" xfId="3319" xr:uid="{00000000-0005-0000-0000-00004A160000}"/>
    <cellStyle name="Comma 5 3 2 2 2 2 2 2 2 2 2" xfId="32816" xr:uid="{00000000-0005-0000-0000-00004B160000}"/>
    <cellStyle name="Comma 5 3 2 2 2 2 2 2 2 3" xfId="32815" xr:uid="{00000000-0005-0000-0000-00004C160000}"/>
    <cellStyle name="Comma 5 3 2 2 2 2 2 2 3" xfId="3320" xr:uid="{00000000-0005-0000-0000-00004D160000}"/>
    <cellStyle name="Comma 5 3 2 2 2 2 2 2 3 2" xfId="32817" xr:uid="{00000000-0005-0000-0000-00004E160000}"/>
    <cellStyle name="Comma 5 3 2 2 2 2 2 2 4" xfId="3321" xr:uid="{00000000-0005-0000-0000-00004F160000}"/>
    <cellStyle name="Comma 5 3 2 2 2 2 2 2 4 2" xfId="32818" xr:uid="{00000000-0005-0000-0000-000050160000}"/>
    <cellStyle name="Comma 5 3 2 2 2 2 2 2 5" xfId="3322" xr:uid="{00000000-0005-0000-0000-000051160000}"/>
    <cellStyle name="Comma 5 3 2 2 2 2 2 2 5 2" xfId="32819" xr:uid="{00000000-0005-0000-0000-000052160000}"/>
    <cellStyle name="Comma 5 3 2 2 2 2 2 2 6" xfId="32814" xr:uid="{00000000-0005-0000-0000-000053160000}"/>
    <cellStyle name="Comma 5 3 2 2 2 2 2 3" xfId="3323" xr:uid="{00000000-0005-0000-0000-000054160000}"/>
    <cellStyle name="Comma 5 3 2 2 2 2 2 3 2" xfId="3324" xr:uid="{00000000-0005-0000-0000-000055160000}"/>
    <cellStyle name="Comma 5 3 2 2 2 2 2 3 2 2" xfId="32821" xr:uid="{00000000-0005-0000-0000-000056160000}"/>
    <cellStyle name="Comma 5 3 2 2 2 2 2 3 3" xfId="32820" xr:uid="{00000000-0005-0000-0000-000057160000}"/>
    <cellStyle name="Comma 5 3 2 2 2 2 2 4" xfId="3325" xr:uid="{00000000-0005-0000-0000-000058160000}"/>
    <cellStyle name="Comma 5 3 2 2 2 2 2 4 2" xfId="32822" xr:uid="{00000000-0005-0000-0000-000059160000}"/>
    <cellStyle name="Comma 5 3 2 2 2 2 2 5" xfId="3326" xr:uid="{00000000-0005-0000-0000-00005A160000}"/>
    <cellStyle name="Comma 5 3 2 2 2 2 2 5 2" xfId="32823" xr:uid="{00000000-0005-0000-0000-00005B160000}"/>
    <cellStyle name="Comma 5 3 2 2 2 2 2 6" xfId="3327" xr:uid="{00000000-0005-0000-0000-00005C160000}"/>
    <cellStyle name="Comma 5 3 2 2 2 2 2 6 2" xfId="32824" xr:uid="{00000000-0005-0000-0000-00005D160000}"/>
    <cellStyle name="Comma 5 3 2 2 2 2 2 7" xfId="32813" xr:uid="{00000000-0005-0000-0000-00005E160000}"/>
    <cellStyle name="Comma 5 3 2 2 2 2 3" xfId="3328" xr:uid="{00000000-0005-0000-0000-00005F160000}"/>
    <cellStyle name="Comma 5 3 2 2 2 2 3 2" xfId="3329" xr:uid="{00000000-0005-0000-0000-000060160000}"/>
    <cellStyle name="Comma 5 3 2 2 2 2 3 2 2" xfId="3330" xr:uid="{00000000-0005-0000-0000-000061160000}"/>
    <cellStyle name="Comma 5 3 2 2 2 2 3 2 2 2" xfId="3331" xr:uid="{00000000-0005-0000-0000-000062160000}"/>
    <cellStyle name="Comma 5 3 2 2 2 2 3 2 2 2 2" xfId="32828" xr:uid="{00000000-0005-0000-0000-000063160000}"/>
    <cellStyle name="Comma 5 3 2 2 2 2 3 2 2 3" xfId="32827" xr:uid="{00000000-0005-0000-0000-000064160000}"/>
    <cellStyle name="Comma 5 3 2 2 2 2 3 2 3" xfId="3332" xr:uid="{00000000-0005-0000-0000-000065160000}"/>
    <cellStyle name="Comma 5 3 2 2 2 2 3 2 3 2" xfId="32829" xr:uid="{00000000-0005-0000-0000-000066160000}"/>
    <cellStyle name="Comma 5 3 2 2 2 2 3 2 4" xfId="3333" xr:uid="{00000000-0005-0000-0000-000067160000}"/>
    <cellStyle name="Comma 5 3 2 2 2 2 3 2 4 2" xfId="32830" xr:uid="{00000000-0005-0000-0000-000068160000}"/>
    <cellStyle name="Comma 5 3 2 2 2 2 3 2 5" xfId="3334" xr:uid="{00000000-0005-0000-0000-000069160000}"/>
    <cellStyle name="Comma 5 3 2 2 2 2 3 2 5 2" xfId="32831" xr:uid="{00000000-0005-0000-0000-00006A160000}"/>
    <cellStyle name="Comma 5 3 2 2 2 2 3 2 6" xfId="32826" xr:uid="{00000000-0005-0000-0000-00006B160000}"/>
    <cellStyle name="Comma 5 3 2 2 2 2 3 3" xfId="3335" xr:uid="{00000000-0005-0000-0000-00006C160000}"/>
    <cellStyle name="Comma 5 3 2 2 2 2 3 3 2" xfId="3336" xr:uid="{00000000-0005-0000-0000-00006D160000}"/>
    <cellStyle name="Comma 5 3 2 2 2 2 3 3 2 2" xfId="32833" xr:uid="{00000000-0005-0000-0000-00006E160000}"/>
    <cellStyle name="Comma 5 3 2 2 2 2 3 3 3" xfId="32832" xr:uid="{00000000-0005-0000-0000-00006F160000}"/>
    <cellStyle name="Comma 5 3 2 2 2 2 3 4" xfId="3337" xr:uid="{00000000-0005-0000-0000-000070160000}"/>
    <cellStyle name="Comma 5 3 2 2 2 2 3 4 2" xfId="32834" xr:uid="{00000000-0005-0000-0000-000071160000}"/>
    <cellStyle name="Comma 5 3 2 2 2 2 3 5" xfId="3338" xr:uid="{00000000-0005-0000-0000-000072160000}"/>
    <cellStyle name="Comma 5 3 2 2 2 2 3 5 2" xfId="32835" xr:uid="{00000000-0005-0000-0000-000073160000}"/>
    <cellStyle name="Comma 5 3 2 2 2 2 3 6" xfId="3339" xr:uid="{00000000-0005-0000-0000-000074160000}"/>
    <cellStyle name="Comma 5 3 2 2 2 2 3 6 2" xfId="32836" xr:uid="{00000000-0005-0000-0000-000075160000}"/>
    <cellStyle name="Comma 5 3 2 2 2 2 3 7" xfId="32825" xr:uid="{00000000-0005-0000-0000-000076160000}"/>
    <cellStyle name="Comma 5 3 2 2 2 2 4" xfId="3340" xr:uid="{00000000-0005-0000-0000-000077160000}"/>
    <cellStyle name="Comma 5 3 2 2 2 2 4 2" xfId="3341" xr:uid="{00000000-0005-0000-0000-000078160000}"/>
    <cellStyle name="Comma 5 3 2 2 2 2 4 2 2" xfId="3342" xr:uid="{00000000-0005-0000-0000-000079160000}"/>
    <cellStyle name="Comma 5 3 2 2 2 2 4 2 2 2" xfId="32839" xr:uid="{00000000-0005-0000-0000-00007A160000}"/>
    <cellStyle name="Comma 5 3 2 2 2 2 4 2 3" xfId="32838" xr:uid="{00000000-0005-0000-0000-00007B160000}"/>
    <cellStyle name="Comma 5 3 2 2 2 2 4 3" xfId="3343" xr:uid="{00000000-0005-0000-0000-00007C160000}"/>
    <cellStyle name="Comma 5 3 2 2 2 2 4 3 2" xfId="32840" xr:uid="{00000000-0005-0000-0000-00007D160000}"/>
    <cellStyle name="Comma 5 3 2 2 2 2 4 4" xfId="3344" xr:uid="{00000000-0005-0000-0000-00007E160000}"/>
    <cellStyle name="Comma 5 3 2 2 2 2 4 4 2" xfId="32841" xr:uid="{00000000-0005-0000-0000-00007F160000}"/>
    <cellStyle name="Comma 5 3 2 2 2 2 4 5" xfId="3345" xr:uid="{00000000-0005-0000-0000-000080160000}"/>
    <cellStyle name="Comma 5 3 2 2 2 2 4 5 2" xfId="32842" xr:uid="{00000000-0005-0000-0000-000081160000}"/>
    <cellStyle name="Comma 5 3 2 2 2 2 4 6" xfId="32837" xr:uid="{00000000-0005-0000-0000-000082160000}"/>
    <cellStyle name="Comma 5 3 2 2 2 2 5" xfId="3346" xr:uid="{00000000-0005-0000-0000-000083160000}"/>
    <cellStyle name="Comma 5 3 2 2 2 2 5 2" xfId="3347" xr:uid="{00000000-0005-0000-0000-000084160000}"/>
    <cellStyle name="Comma 5 3 2 2 2 2 5 2 2" xfId="3348" xr:uid="{00000000-0005-0000-0000-000085160000}"/>
    <cellStyle name="Comma 5 3 2 2 2 2 5 2 2 2" xfId="32845" xr:uid="{00000000-0005-0000-0000-000086160000}"/>
    <cellStyle name="Comma 5 3 2 2 2 2 5 2 3" xfId="32844" xr:uid="{00000000-0005-0000-0000-000087160000}"/>
    <cellStyle name="Comma 5 3 2 2 2 2 5 3" xfId="3349" xr:uid="{00000000-0005-0000-0000-000088160000}"/>
    <cellStyle name="Comma 5 3 2 2 2 2 5 3 2" xfId="32846" xr:uid="{00000000-0005-0000-0000-000089160000}"/>
    <cellStyle name="Comma 5 3 2 2 2 2 5 4" xfId="3350" xr:uid="{00000000-0005-0000-0000-00008A160000}"/>
    <cellStyle name="Comma 5 3 2 2 2 2 5 4 2" xfId="32847" xr:uid="{00000000-0005-0000-0000-00008B160000}"/>
    <cellStyle name="Comma 5 3 2 2 2 2 5 5" xfId="3351" xr:uid="{00000000-0005-0000-0000-00008C160000}"/>
    <cellStyle name="Comma 5 3 2 2 2 2 5 5 2" xfId="32848" xr:uid="{00000000-0005-0000-0000-00008D160000}"/>
    <cellStyle name="Comma 5 3 2 2 2 2 5 6" xfId="32843" xr:uid="{00000000-0005-0000-0000-00008E160000}"/>
    <cellStyle name="Comma 5 3 2 2 2 2 6" xfId="3352" xr:uid="{00000000-0005-0000-0000-00008F160000}"/>
    <cellStyle name="Comma 5 3 2 2 2 2 6 2" xfId="3353" xr:uid="{00000000-0005-0000-0000-000090160000}"/>
    <cellStyle name="Comma 5 3 2 2 2 2 6 2 2" xfId="3354" xr:uid="{00000000-0005-0000-0000-000091160000}"/>
    <cellStyle name="Comma 5 3 2 2 2 2 6 2 2 2" xfId="32851" xr:uid="{00000000-0005-0000-0000-000092160000}"/>
    <cellStyle name="Comma 5 3 2 2 2 2 6 2 3" xfId="32850" xr:uid="{00000000-0005-0000-0000-000093160000}"/>
    <cellStyle name="Comma 5 3 2 2 2 2 6 3" xfId="3355" xr:uid="{00000000-0005-0000-0000-000094160000}"/>
    <cellStyle name="Comma 5 3 2 2 2 2 6 3 2" xfId="32852" xr:uid="{00000000-0005-0000-0000-000095160000}"/>
    <cellStyle name="Comma 5 3 2 2 2 2 6 4" xfId="3356" xr:uid="{00000000-0005-0000-0000-000096160000}"/>
    <cellStyle name="Comma 5 3 2 2 2 2 6 4 2" xfId="32853" xr:uid="{00000000-0005-0000-0000-000097160000}"/>
    <cellStyle name="Comma 5 3 2 2 2 2 6 5" xfId="32849" xr:uid="{00000000-0005-0000-0000-000098160000}"/>
    <cellStyle name="Comma 5 3 2 2 2 2 7" xfId="3357" xr:uid="{00000000-0005-0000-0000-000099160000}"/>
    <cellStyle name="Comma 5 3 2 2 2 2 7 2" xfId="3358" xr:uid="{00000000-0005-0000-0000-00009A160000}"/>
    <cellStyle name="Comma 5 3 2 2 2 2 7 2 2" xfId="32855" xr:uid="{00000000-0005-0000-0000-00009B160000}"/>
    <cellStyle name="Comma 5 3 2 2 2 2 7 3" xfId="3359" xr:uid="{00000000-0005-0000-0000-00009C160000}"/>
    <cellStyle name="Comma 5 3 2 2 2 2 7 3 2" xfId="32856" xr:uid="{00000000-0005-0000-0000-00009D160000}"/>
    <cellStyle name="Comma 5 3 2 2 2 2 7 4" xfId="32854" xr:uid="{00000000-0005-0000-0000-00009E160000}"/>
    <cellStyle name="Comma 5 3 2 2 2 2 8" xfId="3360" xr:uid="{00000000-0005-0000-0000-00009F160000}"/>
    <cellStyle name="Comma 5 3 2 2 2 2 8 2" xfId="32857" xr:uid="{00000000-0005-0000-0000-0000A0160000}"/>
    <cellStyle name="Comma 5 3 2 2 2 2 9" xfId="3361" xr:uid="{00000000-0005-0000-0000-0000A1160000}"/>
    <cellStyle name="Comma 5 3 2 2 2 2 9 2" xfId="32858" xr:uid="{00000000-0005-0000-0000-0000A2160000}"/>
    <cellStyle name="Comma 5 3 2 2 2 3" xfId="3362" xr:uid="{00000000-0005-0000-0000-0000A3160000}"/>
    <cellStyle name="Comma 5 3 2 2 2 3 2" xfId="3363" xr:uid="{00000000-0005-0000-0000-0000A4160000}"/>
    <cellStyle name="Comma 5 3 2 2 2 3 2 2" xfId="3364" xr:uid="{00000000-0005-0000-0000-0000A5160000}"/>
    <cellStyle name="Comma 5 3 2 2 2 3 2 2 2" xfId="3365" xr:uid="{00000000-0005-0000-0000-0000A6160000}"/>
    <cellStyle name="Comma 5 3 2 2 2 3 2 2 2 2" xfId="32862" xr:uid="{00000000-0005-0000-0000-0000A7160000}"/>
    <cellStyle name="Comma 5 3 2 2 2 3 2 2 3" xfId="32861" xr:uid="{00000000-0005-0000-0000-0000A8160000}"/>
    <cellStyle name="Comma 5 3 2 2 2 3 2 3" xfId="3366" xr:uid="{00000000-0005-0000-0000-0000A9160000}"/>
    <cellStyle name="Comma 5 3 2 2 2 3 2 3 2" xfId="32863" xr:uid="{00000000-0005-0000-0000-0000AA160000}"/>
    <cellStyle name="Comma 5 3 2 2 2 3 2 4" xfId="3367" xr:uid="{00000000-0005-0000-0000-0000AB160000}"/>
    <cellStyle name="Comma 5 3 2 2 2 3 2 4 2" xfId="32864" xr:uid="{00000000-0005-0000-0000-0000AC160000}"/>
    <cellStyle name="Comma 5 3 2 2 2 3 2 5" xfId="3368" xr:uid="{00000000-0005-0000-0000-0000AD160000}"/>
    <cellStyle name="Comma 5 3 2 2 2 3 2 5 2" xfId="32865" xr:uid="{00000000-0005-0000-0000-0000AE160000}"/>
    <cellStyle name="Comma 5 3 2 2 2 3 2 6" xfId="32860" xr:uid="{00000000-0005-0000-0000-0000AF160000}"/>
    <cellStyle name="Comma 5 3 2 2 2 3 3" xfId="3369" xr:uid="{00000000-0005-0000-0000-0000B0160000}"/>
    <cellStyle name="Comma 5 3 2 2 2 3 3 2" xfId="3370" xr:uid="{00000000-0005-0000-0000-0000B1160000}"/>
    <cellStyle name="Comma 5 3 2 2 2 3 3 2 2" xfId="3371" xr:uid="{00000000-0005-0000-0000-0000B2160000}"/>
    <cellStyle name="Comma 5 3 2 2 2 3 3 2 2 2" xfId="32868" xr:uid="{00000000-0005-0000-0000-0000B3160000}"/>
    <cellStyle name="Comma 5 3 2 2 2 3 3 2 3" xfId="32867" xr:uid="{00000000-0005-0000-0000-0000B4160000}"/>
    <cellStyle name="Comma 5 3 2 2 2 3 3 3" xfId="3372" xr:uid="{00000000-0005-0000-0000-0000B5160000}"/>
    <cellStyle name="Comma 5 3 2 2 2 3 3 3 2" xfId="32869" xr:uid="{00000000-0005-0000-0000-0000B6160000}"/>
    <cellStyle name="Comma 5 3 2 2 2 3 3 4" xfId="3373" xr:uid="{00000000-0005-0000-0000-0000B7160000}"/>
    <cellStyle name="Comma 5 3 2 2 2 3 3 4 2" xfId="32870" xr:uid="{00000000-0005-0000-0000-0000B8160000}"/>
    <cellStyle name="Comma 5 3 2 2 2 3 3 5" xfId="3374" xr:uid="{00000000-0005-0000-0000-0000B9160000}"/>
    <cellStyle name="Comma 5 3 2 2 2 3 3 5 2" xfId="32871" xr:uid="{00000000-0005-0000-0000-0000BA160000}"/>
    <cellStyle name="Comma 5 3 2 2 2 3 3 6" xfId="32866" xr:uid="{00000000-0005-0000-0000-0000BB160000}"/>
    <cellStyle name="Comma 5 3 2 2 2 3 4" xfId="3375" xr:uid="{00000000-0005-0000-0000-0000BC160000}"/>
    <cellStyle name="Comma 5 3 2 2 2 3 4 2" xfId="3376" xr:uid="{00000000-0005-0000-0000-0000BD160000}"/>
    <cellStyle name="Comma 5 3 2 2 2 3 4 2 2" xfId="32873" xr:uid="{00000000-0005-0000-0000-0000BE160000}"/>
    <cellStyle name="Comma 5 3 2 2 2 3 4 3" xfId="32872" xr:uid="{00000000-0005-0000-0000-0000BF160000}"/>
    <cellStyle name="Comma 5 3 2 2 2 3 5" xfId="3377" xr:uid="{00000000-0005-0000-0000-0000C0160000}"/>
    <cellStyle name="Comma 5 3 2 2 2 3 5 2" xfId="32874" xr:uid="{00000000-0005-0000-0000-0000C1160000}"/>
    <cellStyle name="Comma 5 3 2 2 2 3 6" xfId="3378" xr:uid="{00000000-0005-0000-0000-0000C2160000}"/>
    <cellStyle name="Comma 5 3 2 2 2 3 6 2" xfId="32875" xr:uid="{00000000-0005-0000-0000-0000C3160000}"/>
    <cellStyle name="Comma 5 3 2 2 2 3 7" xfId="3379" xr:uid="{00000000-0005-0000-0000-0000C4160000}"/>
    <cellStyle name="Comma 5 3 2 2 2 3 7 2" xfId="32876" xr:uid="{00000000-0005-0000-0000-0000C5160000}"/>
    <cellStyle name="Comma 5 3 2 2 2 3 8" xfId="32859" xr:uid="{00000000-0005-0000-0000-0000C6160000}"/>
    <cellStyle name="Comma 5 3 2 2 2 4" xfId="3380" xr:uid="{00000000-0005-0000-0000-0000C7160000}"/>
    <cellStyle name="Comma 5 3 2 2 2 4 2" xfId="3381" xr:uid="{00000000-0005-0000-0000-0000C8160000}"/>
    <cellStyle name="Comma 5 3 2 2 2 4 2 2" xfId="3382" xr:uid="{00000000-0005-0000-0000-0000C9160000}"/>
    <cellStyle name="Comma 5 3 2 2 2 4 2 2 2" xfId="3383" xr:uid="{00000000-0005-0000-0000-0000CA160000}"/>
    <cellStyle name="Comma 5 3 2 2 2 4 2 2 2 2" xfId="32880" xr:uid="{00000000-0005-0000-0000-0000CB160000}"/>
    <cellStyle name="Comma 5 3 2 2 2 4 2 2 3" xfId="32879" xr:uid="{00000000-0005-0000-0000-0000CC160000}"/>
    <cellStyle name="Comma 5 3 2 2 2 4 2 3" xfId="3384" xr:uid="{00000000-0005-0000-0000-0000CD160000}"/>
    <cellStyle name="Comma 5 3 2 2 2 4 2 3 2" xfId="32881" xr:uid="{00000000-0005-0000-0000-0000CE160000}"/>
    <cellStyle name="Comma 5 3 2 2 2 4 2 4" xfId="3385" xr:uid="{00000000-0005-0000-0000-0000CF160000}"/>
    <cellStyle name="Comma 5 3 2 2 2 4 2 4 2" xfId="32882" xr:uid="{00000000-0005-0000-0000-0000D0160000}"/>
    <cellStyle name="Comma 5 3 2 2 2 4 2 5" xfId="3386" xr:uid="{00000000-0005-0000-0000-0000D1160000}"/>
    <cellStyle name="Comma 5 3 2 2 2 4 2 5 2" xfId="32883" xr:uid="{00000000-0005-0000-0000-0000D2160000}"/>
    <cellStyle name="Comma 5 3 2 2 2 4 2 6" xfId="32878" xr:uid="{00000000-0005-0000-0000-0000D3160000}"/>
    <cellStyle name="Comma 5 3 2 2 2 4 3" xfId="3387" xr:uid="{00000000-0005-0000-0000-0000D4160000}"/>
    <cellStyle name="Comma 5 3 2 2 2 4 3 2" xfId="3388" xr:uid="{00000000-0005-0000-0000-0000D5160000}"/>
    <cellStyle name="Comma 5 3 2 2 2 4 3 2 2" xfId="32885" xr:uid="{00000000-0005-0000-0000-0000D6160000}"/>
    <cellStyle name="Comma 5 3 2 2 2 4 3 3" xfId="32884" xr:uid="{00000000-0005-0000-0000-0000D7160000}"/>
    <cellStyle name="Comma 5 3 2 2 2 4 4" xfId="3389" xr:uid="{00000000-0005-0000-0000-0000D8160000}"/>
    <cellStyle name="Comma 5 3 2 2 2 4 4 2" xfId="32886" xr:uid="{00000000-0005-0000-0000-0000D9160000}"/>
    <cellStyle name="Comma 5 3 2 2 2 4 5" xfId="3390" xr:uid="{00000000-0005-0000-0000-0000DA160000}"/>
    <cellStyle name="Comma 5 3 2 2 2 4 5 2" xfId="32887" xr:uid="{00000000-0005-0000-0000-0000DB160000}"/>
    <cellStyle name="Comma 5 3 2 2 2 4 6" xfId="3391" xr:uid="{00000000-0005-0000-0000-0000DC160000}"/>
    <cellStyle name="Comma 5 3 2 2 2 4 6 2" xfId="32888" xr:uid="{00000000-0005-0000-0000-0000DD160000}"/>
    <cellStyle name="Comma 5 3 2 2 2 4 7" xfId="32877" xr:uid="{00000000-0005-0000-0000-0000DE160000}"/>
    <cellStyle name="Comma 5 3 2 2 2 5" xfId="3392" xr:uid="{00000000-0005-0000-0000-0000DF160000}"/>
    <cellStyle name="Comma 5 3 2 2 2 5 2" xfId="3393" xr:uid="{00000000-0005-0000-0000-0000E0160000}"/>
    <cellStyle name="Comma 5 3 2 2 2 5 2 2" xfId="3394" xr:uid="{00000000-0005-0000-0000-0000E1160000}"/>
    <cellStyle name="Comma 5 3 2 2 2 5 2 2 2" xfId="32891" xr:uid="{00000000-0005-0000-0000-0000E2160000}"/>
    <cellStyle name="Comma 5 3 2 2 2 5 2 3" xfId="32890" xr:uid="{00000000-0005-0000-0000-0000E3160000}"/>
    <cellStyle name="Comma 5 3 2 2 2 5 3" xfId="3395" xr:uid="{00000000-0005-0000-0000-0000E4160000}"/>
    <cellStyle name="Comma 5 3 2 2 2 5 3 2" xfId="32892" xr:uid="{00000000-0005-0000-0000-0000E5160000}"/>
    <cellStyle name="Comma 5 3 2 2 2 5 4" xfId="3396" xr:uid="{00000000-0005-0000-0000-0000E6160000}"/>
    <cellStyle name="Comma 5 3 2 2 2 5 4 2" xfId="32893" xr:uid="{00000000-0005-0000-0000-0000E7160000}"/>
    <cellStyle name="Comma 5 3 2 2 2 5 5" xfId="3397" xr:uid="{00000000-0005-0000-0000-0000E8160000}"/>
    <cellStyle name="Comma 5 3 2 2 2 5 5 2" xfId="32894" xr:uid="{00000000-0005-0000-0000-0000E9160000}"/>
    <cellStyle name="Comma 5 3 2 2 2 5 6" xfId="32889" xr:uid="{00000000-0005-0000-0000-0000EA160000}"/>
    <cellStyle name="Comma 5 3 2 2 2 6" xfId="3398" xr:uid="{00000000-0005-0000-0000-0000EB160000}"/>
    <cellStyle name="Comma 5 3 2 2 2 6 2" xfId="3399" xr:uid="{00000000-0005-0000-0000-0000EC160000}"/>
    <cellStyle name="Comma 5 3 2 2 2 6 2 2" xfId="3400" xr:uid="{00000000-0005-0000-0000-0000ED160000}"/>
    <cellStyle name="Comma 5 3 2 2 2 6 2 2 2" xfId="32897" xr:uid="{00000000-0005-0000-0000-0000EE160000}"/>
    <cellStyle name="Comma 5 3 2 2 2 6 2 3" xfId="32896" xr:uid="{00000000-0005-0000-0000-0000EF160000}"/>
    <cellStyle name="Comma 5 3 2 2 2 6 3" xfId="3401" xr:uid="{00000000-0005-0000-0000-0000F0160000}"/>
    <cellStyle name="Comma 5 3 2 2 2 6 3 2" xfId="32898" xr:uid="{00000000-0005-0000-0000-0000F1160000}"/>
    <cellStyle name="Comma 5 3 2 2 2 6 4" xfId="3402" xr:uid="{00000000-0005-0000-0000-0000F2160000}"/>
    <cellStyle name="Comma 5 3 2 2 2 6 4 2" xfId="32899" xr:uid="{00000000-0005-0000-0000-0000F3160000}"/>
    <cellStyle name="Comma 5 3 2 2 2 6 5" xfId="3403" xr:uid="{00000000-0005-0000-0000-0000F4160000}"/>
    <cellStyle name="Comma 5 3 2 2 2 6 5 2" xfId="32900" xr:uid="{00000000-0005-0000-0000-0000F5160000}"/>
    <cellStyle name="Comma 5 3 2 2 2 6 6" xfId="32895" xr:uid="{00000000-0005-0000-0000-0000F6160000}"/>
    <cellStyle name="Comma 5 3 2 2 2 7" xfId="3404" xr:uid="{00000000-0005-0000-0000-0000F7160000}"/>
    <cellStyle name="Comma 5 3 2 2 2 7 2" xfId="3405" xr:uid="{00000000-0005-0000-0000-0000F8160000}"/>
    <cellStyle name="Comma 5 3 2 2 2 7 2 2" xfId="3406" xr:uid="{00000000-0005-0000-0000-0000F9160000}"/>
    <cellStyle name="Comma 5 3 2 2 2 7 2 2 2" xfId="32903" xr:uid="{00000000-0005-0000-0000-0000FA160000}"/>
    <cellStyle name="Comma 5 3 2 2 2 7 2 3" xfId="32902" xr:uid="{00000000-0005-0000-0000-0000FB160000}"/>
    <cellStyle name="Comma 5 3 2 2 2 7 3" xfId="3407" xr:uid="{00000000-0005-0000-0000-0000FC160000}"/>
    <cellStyle name="Comma 5 3 2 2 2 7 3 2" xfId="32904" xr:uid="{00000000-0005-0000-0000-0000FD160000}"/>
    <cellStyle name="Comma 5 3 2 2 2 7 4" xfId="3408" xr:uid="{00000000-0005-0000-0000-0000FE160000}"/>
    <cellStyle name="Comma 5 3 2 2 2 7 4 2" xfId="32905" xr:uid="{00000000-0005-0000-0000-0000FF160000}"/>
    <cellStyle name="Comma 5 3 2 2 2 7 5" xfId="32901" xr:uid="{00000000-0005-0000-0000-000000170000}"/>
    <cellStyle name="Comma 5 3 2 2 2 8" xfId="3409" xr:uid="{00000000-0005-0000-0000-000001170000}"/>
    <cellStyle name="Comma 5 3 2 2 2 8 2" xfId="3410" xr:uid="{00000000-0005-0000-0000-000002170000}"/>
    <cellStyle name="Comma 5 3 2 2 2 8 2 2" xfId="32907" xr:uid="{00000000-0005-0000-0000-000003170000}"/>
    <cellStyle name="Comma 5 3 2 2 2 8 3" xfId="3411" xr:uid="{00000000-0005-0000-0000-000004170000}"/>
    <cellStyle name="Comma 5 3 2 2 2 8 3 2" xfId="32908" xr:uid="{00000000-0005-0000-0000-000005170000}"/>
    <cellStyle name="Comma 5 3 2 2 2 8 4" xfId="32906" xr:uid="{00000000-0005-0000-0000-000006170000}"/>
    <cellStyle name="Comma 5 3 2 2 2 9" xfId="3412" xr:uid="{00000000-0005-0000-0000-000007170000}"/>
    <cellStyle name="Comma 5 3 2 2 2 9 2" xfId="32909" xr:uid="{00000000-0005-0000-0000-000008170000}"/>
    <cellStyle name="Comma 5 3 2 2 3" xfId="3413" xr:uid="{00000000-0005-0000-0000-000009170000}"/>
    <cellStyle name="Comma 5 3 2 2 3 10" xfId="3414" xr:uid="{00000000-0005-0000-0000-00000A170000}"/>
    <cellStyle name="Comma 5 3 2 2 3 10 2" xfId="32911" xr:uid="{00000000-0005-0000-0000-00000B170000}"/>
    <cellStyle name="Comma 5 3 2 2 3 11" xfId="32910" xr:uid="{00000000-0005-0000-0000-00000C170000}"/>
    <cellStyle name="Comma 5 3 2 2 3 2" xfId="3415" xr:uid="{00000000-0005-0000-0000-00000D170000}"/>
    <cellStyle name="Comma 5 3 2 2 3 2 2" xfId="3416" xr:uid="{00000000-0005-0000-0000-00000E170000}"/>
    <cellStyle name="Comma 5 3 2 2 3 2 2 2" xfId="3417" xr:uid="{00000000-0005-0000-0000-00000F170000}"/>
    <cellStyle name="Comma 5 3 2 2 3 2 2 2 2" xfId="3418" xr:uid="{00000000-0005-0000-0000-000010170000}"/>
    <cellStyle name="Comma 5 3 2 2 3 2 2 2 2 2" xfId="32915" xr:uid="{00000000-0005-0000-0000-000011170000}"/>
    <cellStyle name="Comma 5 3 2 2 3 2 2 2 3" xfId="32914" xr:uid="{00000000-0005-0000-0000-000012170000}"/>
    <cellStyle name="Comma 5 3 2 2 3 2 2 3" xfId="3419" xr:uid="{00000000-0005-0000-0000-000013170000}"/>
    <cellStyle name="Comma 5 3 2 2 3 2 2 3 2" xfId="32916" xr:uid="{00000000-0005-0000-0000-000014170000}"/>
    <cellStyle name="Comma 5 3 2 2 3 2 2 4" xfId="3420" xr:uid="{00000000-0005-0000-0000-000015170000}"/>
    <cellStyle name="Comma 5 3 2 2 3 2 2 4 2" xfId="32917" xr:uid="{00000000-0005-0000-0000-000016170000}"/>
    <cellStyle name="Comma 5 3 2 2 3 2 2 5" xfId="3421" xr:uid="{00000000-0005-0000-0000-000017170000}"/>
    <cellStyle name="Comma 5 3 2 2 3 2 2 5 2" xfId="32918" xr:uid="{00000000-0005-0000-0000-000018170000}"/>
    <cellStyle name="Comma 5 3 2 2 3 2 2 6" xfId="32913" xr:uid="{00000000-0005-0000-0000-000019170000}"/>
    <cellStyle name="Comma 5 3 2 2 3 2 3" xfId="3422" xr:uid="{00000000-0005-0000-0000-00001A170000}"/>
    <cellStyle name="Comma 5 3 2 2 3 2 3 2" xfId="3423" xr:uid="{00000000-0005-0000-0000-00001B170000}"/>
    <cellStyle name="Comma 5 3 2 2 3 2 3 2 2" xfId="32920" xr:uid="{00000000-0005-0000-0000-00001C170000}"/>
    <cellStyle name="Comma 5 3 2 2 3 2 3 3" xfId="32919" xr:uid="{00000000-0005-0000-0000-00001D170000}"/>
    <cellStyle name="Comma 5 3 2 2 3 2 4" xfId="3424" xr:uid="{00000000-0005-0000-0000-00001E170000}"/>
    <cellStyle name="Comma 5 3 2 2 3 2 4 2" xfId="32921" xr:uid="{00000000-0005-0000-0000-00001F170000}"/>
    <cellStyle name="Comma 5 3 2 2 3 2 5" xfId="3425" xr:uid="{00000000-0005-0000-0000-000020170000}"/>
    <cellStyle name="Comma 5 3 2 2 3 2 5 2" xfId="32922" xr:uid="{00000000-0005-0000-0000-000021170000}"/>
    <cellStyle name="Comma 5 3 2 2 3 2 6" xfId="3426" xr:uid="{00000000-0005-0000-0000-000022170000}"/>
    <cellStyle name="Comma 5 3 2 2 3 2 6 2" xfId="32923" xr:uid="{00000000-0005-0000-0000-000023170000}"/>
    <cellStyle name="Comma 5 3 2 2 3 2 7" xfId="32912" xr:uid="{00000000-0005-0000-0000-000024170000}"/>
    <cellStyle name="Comma 5 3 2 2 3 3" xfId="3427" xr:uid="{00000000-0005-0000-0000-000025170000}"/>
    <cellStyle name="Comma 5 3 2 2 3 3 2" xfId="3428" xr:uid="{00000000-0005-0000-0000-000026170000}"/>
    <cellStyle name="Comma 5 3 2 2 3 3 2 2" xfId="3429" xr:uid="{00000000-0005-0000-0000-000027170000}"/>
    <cellStyle name="Comma 5 3 2 2 3 3 2 2 2" xfId="3430" xr:uid="{00000000-0005-0000-0000-000028170000}"/>
    <cellStyle name="Comma 5 3 2 2 3 3 2 2 2 2" xfId="32927" xr:uid="{00000000-0005-0000-0000-000029170000}"/>
    <cellStyle name="Comma 5 3 2 2 3 3 2 2 3" xfId="32926" xr:uid="{00000000-0005-0000-0000-00002A170000}"/>
    <cellStyle name="Comma 5 3 2 2 3 3 2 3" xfId="3431" xr:uid="{00000000-0005-0000-0000-00002B170000}"/>
    <cellStyle name="Comma 5 3 2 2 3 3 2 3 2" xfId="32928" xr:uid="{00000000-0005-0000-0000-00002C170000}"/>
    <cellStyle name="Comma 5 3 2 2 3 3 2 4" xfId="3432" xr:uid="{00000000-0005-0000-0000-00002D170000}"/>
    <cellStyle name="Comma 5 3 2 2 3 3 2 4 2" xfId="32929" xr:uid="{00000000-0005-0000-0000-00002E170000}"/>
    <cellStyle name="Comma 5 3 2 2 3 3 2 5" xfId="3433" xr:uid="{00000000-0005-0000-0000-00002F170000}"/>
    <cellStyle name="Comma 5 3 2 2 3 3 2 5 2" xfId="32930" xr:uid="{00000000-0005-0000-0000-000030170000}"/>
    <cellStyle name="Comma 5 3 2 2 3 3 2 6" xfId="32925" xr:uid="{00000000-0005-0000-0000-000031170000}"/>
    <cellStyle name="Comma 5 3 2 2 3 3 3" xfId="3434" xr:uid="{00000000-0005-0000-0000-000032170000}"/>
    <cellStyle name="Comma 5 3 2 2 3 3 3 2" xfId="3435" xr:uid="{00000000-0005-0000-0000-000033170000}"/>
    <cellStyle name="Comma 5 3 2 2 3 3 3 2 2" xfId="32932" xr:uid="{00000000-0005-0000-0000-000034170000}"/>
    <cellStyle name="Comma 5 3 2 2 3 3 3 3" xfId="32931" xr:uid="{00000000-0005-0000-0000-000035170000}"/>
    <cellStyle name="Comma 5 3 2 2 3 3 4" xfId="3436" xr:uid="{00000000-0005-0000-0000-000036170000}"/>
    <cellStyle name="Comma 5 3 2 2 3 3 4 2" xfId="32933" xr:uid="{00000000-0005-0000-0000-000037170000}"/>
    <cellStyle name="Comma 5 3 2 2 3 3 5" xfId="3437" xr:uid="{00000000-0005-0000-0000-000038170000}"/>
    <cellStyle name="Comma 5 3 2 2 3 3 5 2" xfId="32934" xr:uid="{00000000-0005-0000-0000-000039170000}"/>
    <cellStyle name="Comma 5 3 2 2 3 3 6" xfId="3438" xr:uid="{00000000-0005-0000-0000-00003A170000}"/>
    <cellStyle name="Comma 5 3 2 2 3 3 6 2" xfId="32935" xr:uid="{00000000-0005-0000-0000-00003B170000}"/>
    <cellStyle name="Comma 5 3 2 2 3 3 7" xfId="32924" xr:uid="{00000000-0005-0000-0000-00003C170000}"/>
    <cellStyle name="Comma 5 3 2 2 3 4" xfId="3439" xr:uid="{00000000-0005-0000-0000-00003D170000}"/>
    <cellStyle name="Comma 5 3 2 2 3 4 2" xfId="3440" xr:uid="{00000000-0005-0000-0000-00003E170000}"/>
    <cellStyle name="Comma 5 3 2 2 3 4 2 2" xfId="3441" xr:uid="{00000000-0005-0000-0000-00003F170000}"/>
    <cellStyle name="Comma 5 3 2 2 3 4 2 2 2" xfId="32938" xr:uid="{00000000-0005-0000-0000-000040170000}"/>
    <cellStyle name="Comma 5 3 2 2 3 4 2 3" xfId="32937" xr:uid="{00000000-0005-0000-0000-000041170000}"/>
    <cellStyle name="Comma 5 3 2 2 3 4 3" xfId="3442" xr:uid="{00000000-0005-0000-0000-000042170000}"/>
    <cellStyle name="Comma 5 3 2 2 3 4 3 2" xfId="32939" xr:uid="{00000000-0005-0000-0000-000043170000}"/>
    <cellStyle name="Comma 5 3 2 2 3 4 4" xfId="3443" xr:uid="{00000000-0005-0000-0000-000044170000}"/>
    <cellStyle name="Comma 5 3 2 2 3 4 4 2" xfId="32940" xr:uid="{00000000-0005-0000-0000-000045170000}"/>
    <cellStyle name="Comma 5 3 2 2 3 4 5" xfId="3444" xr:uid="{00000000-0005-0000-0000-000046170000}"/>
    <cellStyle name="Comma 5 3 2 2 3 4 5 2" xfId="32941" xr:uid="{00000000-0005-0000-0000-000047170000}"/>
    <cellStyle name="Comma 5 3 2 2 3 4 6" xfId="32936" xr:uid="{00000000-0005-0000-0000-000048170000}"/>
    <cellStyle name="Comma 5 3 2 2 3 5" xfId="3445" xr:uid="{00000000-0005-0000-0000-000049170000}"/>
    <cellStyle name="Comma 5 3 2 2 3 5 2" xfId="3446" xr:uid="{00000000-0005-0000-0000-00004A170000}"/>
    <cellStyle name="Comma 5 3 2 2 3 5 2 2" xfId="3447" xr:uid="{00000000-0005-0000-0000-00004B170000}"/>
    <cellStyle name="Comma 5 3 2 2 3 5 2 2 2" xfId="32944" xr:uid="{00000000-0005-0000-0000-00004C170000}"/>
    <cellStyle name="Comma 5 3 2 2 3 5 2 3" xfId="32943" xr:uid="{00000000-0005-0000-0000-00004D170000}"/>
    <cellStyle name="Comma 5 3 2 2 3 5 3" xfId="3448" xr:uid="{00000000-0005-0000-0000-00004E170000}"/>
    <cellStyle name="Comma 5 3 2 2 3 5 3 2" xfId="32945" xr:uid="{00000000-0005-0000-0000-00004F170000}"/>
    <cellStyle name="Comma 5 3 2 2 3 5 4" xfId="3449" xr:uid="{00000000-0005-0000-0000-000050170000}"/>
    <cellStyle name="Comma 5 3 2 2 3 5 4 2" xfId="32946" xr:uid="{00000000-0005-0000-0000-000051170000}"/>
    <cellStyle name="Comma 5 3 2 2 3 5 5" xfId="3450" xr:uid="{00000000-0005-0000-0000-000052170000}"/>
    <cellStyle name="Comma 5 3 2 2 3 5 5 2" xfId="32947" xr:uid="{00000000-0005-0000-0000-000053170000}"/>
    <cellStyle name="Comma 5 3 2 2 3 5 6" xfId="32942" xr:uid="{00000000-0005-0000-0000-000054170000}"/>
    <cellStyle name="Comma 5 3 2 2 3 6" xfId="3451" xr:uid="{00000000-0005-0000-0000-000055170000}"/>
    <cellStyle name="Comma 5 3 2 2 3 6 2" xfId="3452" xr:uid="{00000000-0005-0000-0000-000056170000}"/>
    <cellStyle name="Comma 5 3 2 2 3 6 2 2" xfId="3453" xr:uid="{00000000-0005-0000-0000-000057170000}"/>
    <cellStyle name="Comma 5 3 2 2 3 6 2 2 2" xfId="32950" xr:uid="{00000000-0005-0000-0000-000058170000}"/>
    <cellStyle name="Comma 5 3 2 2 3 6 2 3" xfId="32949" xr:uid="{00000000-0005-0000-0000-000059170000}"/>
    <cellStyle name="Comma 5 3 2 2 3 6 3" xfId="3454" xr:uid="{00000000-0005-0000-0000-00005A170000}"/>
    <cellStyle name="Comma 5 3 2 2 3 6 3 2" xfId="32951" xr:uid="{00000000-0005-0000-0000-00005B170000}"/>
    <cellStyle name="Comma 5 3 2 2 3 6 4" xfId="3455" xr:uid="{00000000-0005-0000-0000-00005C170000}"/>
    <cellStyle name="Comma 5 3 2 2 3 6 4 2" xfId="32952" xr:uid="{00000000-0005-0000-0000-00005D170000}"/>
    <cellStyle name="Comma 5 3 2 2 3 6 5" xfId="32948" xr:uid="{00000000-0005-0000-0000-00005E170000}"/>
    <cellStyle name="Comma 5 3 2 2 3 7" xfId="3456" xr:uid="{00000000-0005-0000-0000-00005F170000}"/>
    <cellStyle name="Comma 5 3 2 2 3 7 2" xfId="3457" xr:uid="{00000000-0005-0000-0000-000060170000}"/>
    <cellStyle name="Comma 5 3 2 2 3 7 2 2" xfId="32954" xr:uid="{00000000-0005-0000-0000-000061170000}"/>
    <cellStyle name="Comma 5 3 2 2 3 7 3" xfId="3458" xr:uid="{00000000-0005-0000-0000-000062170000}"/>
    <cellStyle name="Comma 5 3 2 2 3 7 3 2" xfId="32955" xr:uid="{00000000-0005-0000-0000-000063170000}"/>
    <cellStyle name="Comma 5 3 2 2 3 7 4" xfId="32953" xr:uid="{00000000-0005-0000-0000-000064170000}"/>
    <cellStyle name="Comma 5 3 2 2 3 8" xfId="3459" xr:uid="{00000000-0005-0000-0000-000065170000}"/>
    <cellStyle name="Comma 5 3 2 2 3 8 2" xfId="32956" xr:uid="{00000000-0005-0000-0000-000066170000}"/>
    <cellStyle name="Comma 5 3 2 2 3 9" xfId="3460" xr:uid="{00000000-0005-0000-0000-000067170000}"/>
    <cellStyle name="Comma 5 3 2 2 3 9 2" xfId="32957" xr:uid="{00000000-0005-0000-0000-000068170000}"/>
    <cellStyle name="Comma 5 3 2 2 4" xfId="3461" xr:uid="{00000000-0005-0000-0000-000069170000}"/>
    <cellStyle name="Comma 5 3 2 2 4 2" xfId="3462" xr:uid="{00000000-0005-0000-0000-00006A170000}"/>
    <cellStyle name="Comma 5 3 2 2 4 2 2" xfId="3463" xr:uid="{00000000-0005-0000-0000-00006B170000}"/>
    <cellStyle name="Comma 5 3 2 2 4 2 2 2" xfId="3464" xr:uid="{00000000-0005-0000-0000-00006C170000}"/>
    <cellStyle name="Comma 5 3 2 2 4 2 2 2 2" xfId="32961" xr:uid="{00000000-0005-0000-0000-00006D170000}"/>
    <cellStyle name="Comma 5 3 2 2 4 2 2 3" xfId="32960" xr:uid="{00000000-0005-0000-0000-00006E170000}"/>
    <cellStyle name="Comma 5 3 2 2 4 2 3" xfId="3465" xr:uid="{00000000-0005-0000-0000-00006F170000}"/>
    <cellStyle name="Comma 5 3 2 2 4 2 3 2" xfId="32962" xr:uid="{00000000-0005-0000-0000-000070170000}"/>
    <cellStyle name="Comma 5 3 2 2 4 2 4" xfId="3466" xr:uid="{00000000-0005-0000-0000-000071170000}"/>
    <cellStyle name="Comma 5 3 2 2 4 2 4 2" xfId="32963" xr:uid="{00000000-0005-0000-0000-000072170000}"/>
    <cellStyle name="Comma 5 3 2 2 4 2 5" xfId="3467" xr:uid="{00000000-0005-0000-0000-000073170000}"/>
    <cellStyle name="Comma 5 3 2 2 4 2 5 2" xfId="32964" xr:uid="{00000000-0005-0000-0000-000074170000}"/>
    <cellStyle name="Comma 5 3 2 2 4 2 6" xfId="32959" xr:uid="{00000000-0005-0000-0000-000075170000}"/>
    <cellStyle name="Comma 5 3 2 2 4 3" xfId="3468" xr:uid="{00000000-0005-0000-0000-000076170000}"/>
    <cellStyle name="Comma 5 3 2 2 4 3 2" xfId="3469" xr:uid="{00000000-0005-0000-0000-000077170000}"/>
    <cellStyle name="Comma 5 3 2 2 4 3 2 2" xfId="3470" xr:uid="{00000000-0005-0000-0000-000078170000}"/>
    <cellStyle name="Comma 5 3 2 2 4 3 2 2 2" xfId="32967" xr:uid="{00000000-0005-0000-0000-000079170000}"/>
    <cellStyle name="Comma 5 3 2 2 4 3 2 3" xfId="32966" xr:uid="{00000000-0005-0000-0000-00007A170000}"/>
    <cellStyle name="Comma 5 3 2 2 4 3 3" xfId="3471" xr:uid="{00000000-0005-0000-0000-00007B170000}"/>
    <cellStyle name="Comma 5 3 2 2 4 3 3 2" xfId="32968" xr:uid="{00000000-0005-0000-0000-00007C170000}"/>
    <cellStyle name="Comma 5 3 2 2 4 3 4" xfId="3472" xr:uid="{00000000-0005-0000-0000-00007D170000}"/>
    <cellStyle name="Comma 5 3 2 2 4 3 4 2" xfId="32969" xr:uid="{00000000-0005-0000-0000-00007E170000}"/>
    <cellStyle name="Comma 5 3 2 2 4 3 5" xfId="3473" xr:uid="{00000000-0005-0000-0000-00007F170000}"/>
    <cellStyle name="Comma 5 3 2 2 4 3 5 2" xfId="32970" xr:uid="{00000000-0005-0000-0000-000080170000}"/>
    <cellStyle name="Comma 5 3 2 2 4 3 6" xfId="32965" xr:uid="{00000000-0005-0000-0000-000081170000}"/>
    <cellStyle name="Comma 5 3 2 2 4 4" xfId="3474" xr:uid="{00000000-0005-0000-0000-000082170000}"/>
    <cellStyle name="Comma 5 3 2 2 4 4 2" xfId="3475" xr:uid="{00000000-0005-0000-0000-000083170000}"/>
    <cellStyle name="Comma 5 3 2 2 4 4 2 2" xfId="32972" xr:uid="{00000000-0005-0000-0000-000084170000}"/>
    <cellStyle name="Comma 5 3 2 2 4 4 3" xfId="32971" xr:uid="{00000000-0005-0000-0000-000085170000}"/>
    <cellStyle name="Comma 5 3 2 2 4 5" xfId="3476" xr:uid="{00000000-0005-0000-0000-000086170000}"/>
    <cellStyle name="Comma 5 3 2 2 4 5 2" xfId="32973" xr:uid="{00000000-0005-0000-0000-000087170000}"/>
    <cellStyle name="Comma 5 3 2 2 4 6" xfId="3477" xr:uid="{00000000-0005-0000-0000-000088170000}"/>
    <cellStyle name="Comma 5 3 2 2 4 6 2" xfId="32974" xr:uid="{00000000-0005-0000-0000-000089170000}"/>
    <cellStyle name="Comma 5 3 2 2 4 7" xfId="3478" xr:uid="{00000000-0005-0000-0000-00008A170000}"/>
    <cellStyle name="Comma 5 3 2 2 4 7 2" xfId="32975" xr:uid="{00000000-0005-0000-0000-00008B170000}"/>
    <cellStyle name="Comma 5 3 2 2 4 8" xfId="32958" xr:uid="{00000000-0005-0000-0000-00008C170000}"/>
    <cellStyle name="Comma 5 3 2 2 5" xfId="3479" xr:uid="{00000000-0005-0000-0000-00008D170000}"/>
    <cellStyle name="Comma 5 3 2 2 5 2" xfId="3480" xr:uid="{00000000-0005-0000-0000-00008E170000}"/>
    <cellStyle name="Comma 5 3 2 2 5 2 2" xfId="3481" xr:uid="{00000000-0005-0000-0000-00008F170000}"/>
    <cellStyle name="Comma 5 3 2 2 5 2 2 2" xfId="3482" xr:uid="{00000000-0005-0000-0000-000090170000}"/>
    <cellStyle name="Comma 5 3 2 2 5 2 2 2 2" xfId="32979" xr:uid="{00000000-0005-0000-0000-000091170000}"/>
    <cellStyle name="Comma 5 3 2 2 5 2 2 3" xfId="32978" xr:uid="{00000000-0005-0000-0000-000092170000}"/>
    <cellStyle name="Comma 5 3 2 2 5 2 3" xfId="3483" xr:uid="{00000000-0005-0000-0000-000093170000}"/>
    <cellStyle name="Comma 5 3 2 2 5 2 3 2" xfId="32980" xr:uid="{00000000-0005-0000-0000-000094170000}"/>
    <cellStyle name="Comma 5 3 2 2 5 2 4" xfId="3484" xr:uid="{00000000-0005-0000-0000-000095170000}"/>
    <cellStyle name="Comma 5 3 2 2 5 2 4 2" xfId="32981" xr:uid="{00000000-0005-0000-0000-000096170000}"/>
    <cellStyle name="Comma 5 3 2 2 5 2 5" xfId="3485" xr:uid="{00000000-0005-0000-0000-000097170000}"/>
    <cellStyle name="Comma 5 3 2 2 5 2 5 2" xfId="32982" xr:uid="{00000000-0005-0000-0000-000098170000}"/>
    <cellStyle name="Comma 5 3 2 2 5 2 6" xfId="32977" xr:uid="{00000000-0005-0000-0000-000099170000}"/>
    <cellStyle name="Comma 5 3 2 2 5 3" xfId="3486" xr:uid="{00000000-0005-0000-0000-00009A170000}"/>
    <cellStyle name="Comma 5 3 2 2 5 3 2" xfId="3487" xr:uid="{00000000-0005-0000-0000-00009B170000}"/>
    <cellStyle name="Comma 5 3 2 2 5 3 2 2" xfId="32984" xr:uid="{00000000-0005-0000-0000-00009C170000}"/>
    <cellStyle name="Comma 5 3 2 2 5 3 3" xfId="32983" xr:uid="{00000000-0005-0000-0000-00009D170000}"/>
    <cellStyle name="Comma 5 3 2 2 5 4" xfId="3488" xr:uid="{00000000-0005-0000-0000-00009E170000}"/>
    <cellStyle name="Comma 5 3 2 2 5 4 2" xfId="32985" xr:uid="{00000000-0005-0000-0000-00009F170000}"/>
    <cellStyle name="Comma 5 3 2 2 5 5" xfId="3489" xr:uid="{00000000-0005-0000-0000-0000A0170000}"/>
    <cellStyle name="Comma 5 3 2 2 5 5 2" xfId="32986" xr:uid="{00000000-0005-0000-0000-0000A1170000}"/>
    <cellStyle name="Comma 5 3 2 2 5 6" xfId="3490" xr:uid="{00000000-0005-0000-0000-0000A2170000}"/>
    <cellStyle name="Comma 5 3 2 2 5 6 2" xfId="32987" xr:uid="{00000000-0005-0000-0000-0000A3170000}"/>
    <cellStyle name="Comma 5 3 2 2 5 7" xfId="32976" xr:uid="{00000000-0005-0000-0000-0000A4170000}"/>
    <cellStyle name="Comma 5 3 2 2 6" xfId="3491" xr:uid="{00000000-0005-0000-0000-0000A5170000}"/>
    <cellStyle name="Comma 5 3 2 2 6 2" xfId="3492" xr:uid="{00000000-0005-0000-0000-0000A6170000}"/>
    <cellStyle name="Comma 5 3 2 2 6 2 2" xfId="3493" xr:uid="{00000000-0005-0000-0000-0000A7170000}"/>
    <cellStyle name="Comma 5 3 2 2 6 2 2 2" xfId="32990" xr:uid="{00000000-0005-0000-0000-0000A8170000}"/>
    <cellStyle name="Comma 5 3 2 2 6 2 3" xfId="32989" xr:uid="{00000000-0005-0000-0000-0000A9170000}"/>
    <cellStyle name="Comma 5 3 2 2 6 3" xfId="3494" xr:uid="{00000000-0005-0000-0000-0000AA170000}"/>
    <cellStyle name="Comma 5 3 2 2 6 3 2" xfId="32991" xr:uid="{00000000-0005-0000-0000-0000AB170000}"/>
    <cellStyle name="Comma 5 3 2 2 6 4" xfId="3495" xr:uid="{00000000-0005-0000-0000-0000AC170000}"/>
    <cellStyle name="Comma 5 3 2 2 6 4 2" xfId="32992" xr:uid="{00000000-0005-0000-0000-0000AD170000}"/>
    <cellStyle name="Comma 5 3 2 2 6 5" xfId="3496" xr:uid="{00000000-0005-0000-0000-0000AE170000}"/>
    <cellStyle name="Comma 5 3 2 2 6 5 2" xfId="32993" xr:uid="{00000000-0005-0000-0000-0000AF170000}"/>
    <cellStyle name="Comma 5 3 2 2 6 6" xfId="32988" xr:uid="{00000000-0005-0000-0000-0000B0170000}"/>
    <cellStyle name="Comma 5 3 2 2 7" xfId="3497" xr:uid="{00000000-0005-0000-0000-0000B1170000}"/>
    <cellStyle name="Comma 5 3 2 2 7 2" xfId="3498" xr:uid="{00000000-0005-0000-0000-0000B2170000}"/>
    <cellStyle name="Comma 5 3 2 2 7 2 2" xfId="3499" xr:uid="{00000000-0005-0000-0000-0000B3170000}"/>
    <cellStyle name="Comma 5 3 2 2 7 2 2 2" xfId="32996" xr:uid="{00000000-0005-0000-0000-0000B4170000}"/>
    <cellStyle name="Comma 5 3 2 2 7 2 3" xfId="32995" xr:uid="{00000000-0005-0000-0000-0000B5170000}"/>
    <cellStyle name="Comma 5 3 2 2 7 3" xfId="3500" xr:uid="{00000000-0005-0000-0000-0000B6170000}"/>
    <cellStyle name="Comma 5 3 2 2 7 3 2" xfId="32997" xr:uid="{00000000-0005-0000-0000-0000B7170000}"/>
    <cellStyle name="Comma 5 3 2 2 7 4" xfId="3501" xr:uid="{00000000-0005-0000-0000-0000B8170000}"/>
    <cellStyle name="Comma 5 3 2 2 7 4 2" xfId="32998" xr:uid="{00000000-0005-0000-0000-0000B9170000}"/>
    <cellStyle name="Comma 5 3 2 2 7 5" xfId="3502" xr:uid="{00000000-0005-0000-0000-0000BA170000}"/>
    <cellStyle name="Comma 5 3 2 2 7 5 2" xfId="32999" xr:uid="{00000000-0005-0000-0000-0000BB170000}"/>
    <cellStyle name="Comma 5 3 2 2 7 6" xfId="32994" xr:uid="{00000000-0005-0000-0000-0000BC170000}"/>
    <cellStyle name="Comma 5 3 2 2 8" xfId="3503" xr:uid="{00000000-0005-0000-0000-0000BD170000}"/>
    <cellStyle name="Comma 5 3 2 2 8 2" xfId="3504" xr:uid="{00000000-0005-0000-0000-0000BE170000}"/>
    <cellStyle name="Comma 5 3 2 2 8 2 2" xfId="3505" xr:uid="{00000000-0005-0000-0000-0000BF170000}"/>
    <cellStyle name="Comma 5 3 2 2 8 2 2 2" xfId="33002" xr:uid="{00000000-0005-0000-0000-0000C0170000}"/>
    <cellStyle name="Comma 5 3 2 2 8 2 3" xfId="33001" xr:uid="{00000000-0005-0000-0000-0000C1170000}"/>
    <cellStyle name="Comma 5 3 2 2 8 3" xfId="3506" xr:uid="{00000000-0005-0000-0000-0000C2170000}"/>
    <cellStyle name="Comma 5 3 2 2 8 3 2" xfId="33003" xr:uid="{00000000-0005-0000-0000-0000C3170000}"/>
    <cellStyle name="Comma 5 3 2 2 8 4" xfId="3507" xr:uid="{00000000-0005-0000-0000-0000C4170000}"/>
    <cellStyle name="Comma 5 3 2 2 8 4 2" xfId="33004" xr:uid="{00000000-0005-0000-0000-0000C5170000}"/>
    <cellStyle name="Comma 5 3 2 2 8 5" xfId="33000" xr:uid="{00000000-0005-0000-0000-0000C6170000}"/>
    <cellStyle name="Comma 5 3 2 2 9" xfId="3508" xr:uid="{00000000-0005-0000-0000-0000C7170000}"/>
    <cellStyle name="Comma 5 3 2 2 9 2" xfId="3509" xr:uid="{00000000-0005-0000-0000-0000C8170000}"/>
    <cellStyle name="Comma 5 3 2 2 9 2 2" xfId="33006" xr:uid="{00000000-0005-0000-0000-0000C9170000}"/>
    <cellStyle name="Comma 5 3 2 2 9 3" xfId="3510" xr:uid="{00000000-0005-0000-0000-0000CA170000}"/>
    <cellStyle name="Comma 5 3 2 2 9 3 2" xfId="33007" xr:uid="{00000000-0005-0000-0000-0000CB170000}"/>
    <cellStyle name="Comma 5 3 2 2 9 4" xfId="33005" xr:uid="{00000000-0005-0000-0000-0000CC170000}"/>
    <cellStyle name="Comma 5 3 2 3" xfId="3511" xr:uid="{00000000-0005-0000-0000-0000CD170000}"/>
    <cellStyle name="Comma 5 3 2 3 10" xfId="3512" xr:uid="{00000000-0005-0000-0000-0000CE170000}"/>
    <cellStyle name="Comma 5 3 2 3 10 2" xfId="33009" xr:uid="{00000000-0005-0000-0000-0000CF170000}"/>
    <cellStyle name="Comma 5 3 2 3 11" xfId="3513" xr:uid="{00000000-0005-0000-0000-0000D0170000}"/>
    <cellStyle name="Comma 5 3 2 3 11 2" xfId="33010" xr:uid="{00000000-0005-0000-0000-0000D1170000}"/>
    <cellStyle name="Comma 5 3 2 3 12" xfId="33008" xr:uid="{00000000-0005-0000-0000-0000D2170000}"/>
    <cellStyle name="Comma 5 3 2 3 2" xfId="3514" xr:uid="{00000000-0005-0000-0000-0000D3170000}"/>
    <cellStyle name="Comma 5 3 2 3 2 10" xfId="3515" xr:uid="{00000000-0005-0000-0000-0000D4170000}"/>
    <cellStyle name="Comma 5 3 2 3 2 10 2" xfId="33012" xr:uid="{00000000-0005-0000-0000-0000D5170000}"/>
    <cellStyle name="Comma 5 3 2 3 2 11" xfId="33011" xr:uid="{00000000-0005-0000-0000-0000D6170000}"/>
    <cellStyle name="Comma 5 3 2 3 2 2" xfId="3516" xr:uid="{00000000-0005-0000-0000-0000D7170000}"/>
    <cellStyle name="Comma 5 3 2 3 2 2 2" xfId="3517" xr:uid="{00000000-0005-0000-0000-0000D8170000}"/>
    <cellStyle name="Comma 5 3 2 3 2 2 2 2" xfId="3518" xr:uid="{00000000-0005-0000-0000-0000D9170000}"/>
    <cellStyle name="Comma 5 3 2 3 2 2 2 2 2" xfId="3519" xr:uid="{00000000-0005-0000-0000-0000DA170000}"/>
    <cellStyle name="Comma 5 3 2 3 2 2 2 2 2 2" xfId="33016" xr:uid="{00000000-0005-0000-0000-0000DB170000}"/>
    <cellStyle name="Comma 5 3 2 3 2 2 2 2 3" xfId="33015" xr:uid="{00000000-0005-0000-0000-0000DC170000}"/>
    <cellStyle name="Comma 5 3 2 3 2 2 2 3" xfId="3520" xr:uid="{00000000-0005-0000-0000-0000DD170000}"/>
    <cellStyle name="Comma 5 3 2 3 2 2 2 3 2" xfId="33017" xr:uid="{00000000-0005-0000-0000-0000DE170000}"/>
    <cellStyle name="Comma 5 3 2 3 2 2 2 4" xfId="3521" xr:uid="{00000000-0005-0000-0000-0000DF170000}"/>
    <cellStyle name="Comma 5 3 2 3 2 2 2 4 2" xfId="33018" xr:uid="{00000000-0005-0000-0000-0000E0170000}"/>
    <cellStyle name="Comma 5 3 2 3 2 2 2 5" xfId="3522" xr:uid="{00000000-0005-0000-0000-0000E1170000}"/>
    <cellStyle name="Comma 5 3 2 3 2 2 2 5 2" xfId="33019" xr:uid="{00000000-0005-0000-0000-0000E2170000}"/>
    <cellStyle name="Comma 5 3 2 3 2 2 2 6" xfId="33014" xr:uid="{00000000-0005-0000-0000-0000E3170000}"/>
    <cellStyle name="Comma 5 3 2 3 2 2 3" xfId="3523" xr:uid="{00000000-0005-0000-0000-0000E4170000}"/>
    <cellStyle name="Comma 5 3 2 3 2 2 3 2" xfId="3524" xr:uid="{00000000-0005-0000-0000-0000E5170000}"/>
    <cellStyle name="Comma 5 3 2 3 2 2 3 2 2" xfId="33021" xr:uid="{00000000-0005-0000-0000-0000E6170000}"/>
    <cellStyle name="Comma 5 3 2 3 2 2 3 3" xfId="33020" xr:uid="{00000000-0005-0000-0000-0000E7170000}"/>
    <cellStyle name="Comma 5 3 2 3 2 2 4" xfId="3525" xr:uid="{00000000-0005-0000-0000-0000E8170000}"/>
    <cellStyle name="Comma 5 3 2 3 2 2 4 2" xfId="33022" xr:uid="{00000000-0005-0000-0000-0000E9170000}"/>
    <cellStyle name="Comma 5 3 2 3 2 2 5" xfId="3526" xr:uid="{00000000-0005-0000-0000-0000EA170000}"/>
    <cellStyle name="Comma 5 3 2 3 2 2 5 2" xfId="33023" xr:uid="{00000000-0005-0000-0000-0000EB170000}"/>
    <cellStyle name="Comma 5 3 2 3 2 2 6" xfId="3527" xr:uid="{00000000-0005-0000-0000-0000EC170000}"/>
    <cellStyle name="Comma 5 3 2 3 2 2 6 2" xfId="33024" xr:uid="{00000000-0005-0000-0000-0000ED170000}"/>
    <cellStyle name="Comma 5 3 2 3 2 2 7" xfId="33013" xr:uid="{00000000-0005-0000-0000-0000EE170000}"/>
    <cellStyle name="Comma 5 3 2 3 2 3" xfId="3528" xr:uid="{00000000-0005-0000-0000-0000EF170000}"/>
    <cellStyle name="Comma 5 3 2 3 2 3 2" xfId="3529" xr:uid="{00000000-0005-0000-0000-0000F0170000}"/>
    <cellStyle name="Comma 5 3 2 3 2 3 2 2" xfId="3530" xr:uid="{00000000-0005-0000-0000-0000F1170000}"/>
    <cellStyle name="Comma 5 3 2 3 2 3 2 2 2" xfId="3531" xr:uid="{00000000-0005-0000-0000-0000F2170000}"/>
    <cellStyle name="Comma 5 3 2 3 2 3 2 2 2 2" xfId="33028" xr:uid="{00000000-0005-0000-0000-0000F3170000}"/>
    <cellStyle name="Comma 5 3 2 3 2 3 2 2 3" xfId="33027" xr:uid="{00000000-0005-0000-0000-0000F4170000}"/>
    <cellStyle name="Comma 5 3 2 3 2 3 2 3" xfId="3532" xr:uid="{00000000-0005-0000-0000-0000F5170000}"/>
    <cellStyle name="Comma 5 3 2 3 2 3 2 3 2" xfId="33029" xr:uid="{00000000-0005-0000-0000-0000F6170000}"/>
    <cellStyle name="Comma 5 3 2 3 2 3 2 4" xfId="3533" xr:uid="{00000000-0005-0000-0000-0000F7170000}"/>
    <cellStyle name="Comma 5 3 2 3 2 3 2 4 2" xfId="33030" xr:uid="{00000000-0005-0000-0000-0000F8170000}"/>
    <cellStyle name="Comma 5 3 2 3 2 3 2 5" xfId="3534" xr:uid="{00000000-0005-0000-0000-0000F9170000}"/>
    <cellStyle name="Comma 5 3 2 3 2 3 2 5 2" xfId="33031" xr:uid="{00000000-0005-0000-0000-0000FA170000}"/>
    <cellStyle name="Comma 5 3 2 3 2 3 2 6" xfId="33026" xr:uid="{00000000-0005-0000-0000-0000FB170000}"/>
    <cellStyle name="Comma 5 3 2 3 2 3 3" xfId="3535" xr:uid="{00000000-0005-0000-0000-0000FC170000}"/>
    <cellStyle name="Comma 5 3 2 3 2 3 3 2" xfId="3536" xr:uid="{00000000-0005-0000-0000-0000FD170000}"/>
    <cellStyle name="Comma 5 3 2 3 2 3 3 2 2" xfId="33033" xr:uid="{00000000-0005-0000-0000-0000FE170000}"/>
    <cellStyle name="Comma 5 3 2 3 2 3 3 3" xfId="33032" xr:uid="{00000000-0005-0000-0000-0000FF170000}"/>
    <cellStyle name="Comma 5 3 2 3 2 3 4" xfId="3537" xr:uid="{00000000-0005-0000-0000-000000180000}"/>
    <cellStyle name="Comma 5 3 2 3 2 3 4 2" xfId="33034" xr:uid="{00000000-0005-0000-0000-000001180000}"/>
    <cellStyle name="Comma 5 3 2 3 2 3 5" xfId="3538" xr:uid="{00000000-0005-0000-0000-000002180000}"/>
    <cellStyle name="Comma 5 3 2 3 2 3 5 2" xfId="33035" xr:uid="{00000000-0005-0000-0000-000003180000}"/>
    <cellStyle name="Comma 5 3 2 3 2 3 6" xfId="3539" xr:uid="{00000000-0005-0000-0000-000004180000}"/>
    <cellStyle name="Comma 5 3 2 3 2 3 6 2" xfId="33036" xr:uid="{00000000-0005-0000-0000-000005180000}"/>
    <cellStyle name="Comma 5 3 2 3 2 3 7" xfId="33025" xr:uid="{00000000-0005-0000-0000-000006180000}"/>
    <cellStyle name="Comma 5 3 2 3 2 4" xfId="3540" xr:uid="{00000000-0005-0000-0000-000007180000}"/>
    <cellStyle name="Comma 5 3 2 3 2 4 2" xfId="3541" xr:uid="{00000000-0005-0000-0000-000008180000}"/>
    <cellStyle name="Comma 5 3 2 3 2 4 2 2" xfId="3542" xr:uid="{00000000-0005-0000-0000-000009180000}"/>
    <cellStyle name="Comma 5 3 2 3 2 4 2 2 2" xfId="33039" xr:uid="{00000000-0005-0000-0000-00000A180000}"/>
    <cellStyle name="Comma 5 3 2 3 2 4 2 3" xfId="33038" xr:uid="{00000000-0005-0000-0000-00000B180000}"/>
    <cellStyle name="Comma 5 3 2 3 2 4 3" xfId="3543" xr:uid="{00000000-0005-0000-0000-00000C180000}"/>
    <cellStyle name="Comma 5 3 2 3 2 4 3 2" xfId="33040" xr:uid="{00000000-0005-0000-0000-00000D180000}"/>
    <cellStyle name="Comma 5 3 2 3 2 4 4" xfId="3544" xr:uid="{00000000-0005-0000-0000-00000E180000}"/>
    <cellStyle name="Comma 5 3 2 3 2 4 4 2" xfId="33041" xr:uid="{00000000-0005-0000-0000-00000F180000}"/>
    <cellStyle name="Comma 5 3 2 3 2 4 5" xfId="3545" xr:uid="{00000000-0005-0000-0000-000010180000}"/>
    <cellStyle name="Comma 5 3 2 3 2 4 5 2" xfId="33042" xr:uid="{00000000-0005-0000-0000-000011180000}"/>
    <cellStyle name="Comma 5 3 2 3 2 4 6" xfId="33037" xr:uid="{00000000-0005-0000-0000-000012180000}"/>
    <cellStyle name="Comma 5 3 2 3 2 5" xfId="3546" xr:uid="{00000000-0005-0000-0000-000013180000}"/>
    <cellStyle name="Comma 5 3 2 3 2 5 2" xfId="3547" xr:uid="{00000000-0005-0000-0000-000014180000}"/>
    <cellStyle name="Comma 5 3 2 3 2 5 2 2" xfId="3548" xr:uid="{00000000-0005-0000-0000-000015180000}"/>
    <cellStyle name="Comma 5 3 2 3 2 5 2 2 2" xfId="33045" xr:uid="{00000000-0005-0000-0000-000016180000}"/>
    <cellStyle name="Comma 5 3 2 3 2 5 2 3" xfId="33044" xr:uid="{00000000-0005-0000-0000-000017180000}"/>
    <cellStyle name="Comma 5 3 2 3 2 5 3" xfId="3549" xr:uid="{00000000-0005-0000-0000-000018180000}"/>
    <cellStyle name="Comma 5 3 2 3 2 5 3 2" xfId="33046" xr:uid="{00000000-0005-0000-0000-000019180000}"/>
    <cellStyle name="Comma 5 3 2 3 2 5 4" xfId="3550" xr:uid="{00000000-0005-0000-0000-00001A180000}"/>
    <cellStyle name="Comma 5 3 2 3 2 5 4 2" xfId="33047" xr:uid="{00000000-0005-0000-0000-00001B180000}"/>
    <cellStyle name="Comma 5 3 2 3 2 5 5" xfId="3551" xr:uid="{00000000-0005-0000-0000-00001C180000}"/>
    <cellStyle name="Comma 5 3 2 3 2 5 5 2" xfId="33048" xr:uid="{00000000-0005-0000-0000-00001D180000}"/>
    <cellStyle name="Comma 5 3 2 3 2 5 6" xfId="33043" xr:uid="{00000000-0005-0000-0000-00001E180000}"/>
    <cellStyle name="Comma 5 3 2 3 2 6" xfId="3552" xr:uid="{00000000-0005-0000-0000-00001F180000}"/>
    <cellStyle name="Comma 5 3 2 3 2 6 2" xfId="3553" xr:uid="{00000000-0005-0000-0000-000020180000}"/>
    <cellStyle name="Comma 5 3 2 3 2 6 2 2" xfId="3554" xr:uid="{00000000-0005-0000-0000-000021180000}"/>
    <cellStyle name="Comma 5 3 2 3 2 6 2 2 2" xfId="33051" xr:uid="{00000000-0005-0000-0000-000022180000}"/>
    <cellStyle name="Comma 5 3 2 3 2 6 2 3" xfId="33050" xr:uid="{00000000-0005-0000-0000-000023180000}"/>
    <cellStyle name="Comma 5 3 2 3 2 6 3" xfId="3555" xr:uid="{00000000-0005-0000-0000-000024180000}"/>
    <cellStyle name="Comma 5 3 2 3 2 6 3 2" xfId="33052" xr:uid="{00000000-0005-0000-0000-000025180000}"/>
    <cellStyle name="Comma 5 3 2 3 2 6 4" xfId="3556" xr:uid="{00000000-0005-0000-0000-000026180000}"/>
    <cellStyle name="Comma 5 3 2 3 2 6 4 2" xfId="33053" xr:uid="{00000000-0005-0000-0000-000027180000}"/>
    <cellStyle name="Comma 5 3 2 3 2 6 5" xfId="33049" xr:uid="{00000000-0005-0000-0000-000028180000}"/>
    <cellStyle name="Comma 5 3 2 3 2 7" xfId="3557" xr:uid="{00000000-0005-0000-0000-000029180000}"/>
    <cellStyle name="Comma 5 3 2 3 2 7 2" xfId="3558" xr:uid="{00000000-0005-0000-0000-00002A180000}"/>
    <cellStyle name="Comma 5 3 2 3 2 7 2 2" xfId="33055" xr:uid="{00000000-0005-0000-0000-00002B180000}"/>
    <cellStyle name="Comma 5 3 2 3 2 7 3" xfId="3559" xr:uid="{00000000-0005-0000-0000-00002C180000}"/>
    <cellStyle name="Comma 5 3 2 3 2 7 3 2" xfId="33056" xr:uid="{00000000-0005-0000-0000-00002D180000}"/>
    <cellStyle name="Comma 5 3 2 3 2 7 4" xfId="33054" xr:uid="{00000000-0005-0000-0000-00002E180000}"/>
    <cellStyle name="Comma 5 3 2 3 2 8" xfId="3560" xr:uid="{00000000-0005-0000-0000-00002F180000}"/>
    <cellStyle name="Comma 5 3 2 3 2 8 2" xfId="33057" xr:uid="{00000000-0005-0000-0000-000030180000}"/>
    <cellStyle name="Comma 5 3 2 3 2 9" xfId="3561" xr:uid="{00000000-0005-0000-0000-000031180000}"/>
    <cellStyle name="Comma 5 3 2 3 2 9 2" xfId="33058" xr:uid="{00000000-0005-0000-0000-000032180000}"/>
    <cellStyle name="Comma 5 3 2 3 3" xfId="3562" xr:uid="{00000000-0005-0000-0000-000033180000}"/>
    <cellStyle name="Comma 5 3 2 3 3 2" xfId="3563" xr:uid="{00000000-0005-0000-0000-000034180000}"/>
    <cellStyle name="Comma 5 3 2 3 3 2 2" xfId="3564" xr:uid="{00000000-0005-0000-0000-000035180000}"/>
    <cellStyle name="Comma 5 3 2 3 3 2 2 2" xfId="3565" xr:uid="{00000000-0005-0000-0000-000036180000}"/>
    <cellStyle name="Comma 5 3 2 3 3 2 2 2 2" xfId="33062" xr:uid="{00000000-0005-0000-0000-000037180000}"/>
    <cellStyle name="Comma 5 3 2 3 3 2 2 3" xfId="33061" xr:uid="{00000000-0005-0000-0000-000038180000}"/>
    <cellStyle name="Comma 5 3 2 3 3 2 3" xfId="3566" xr:uid="{00000000-0005-0000-0000-000039180000}"/>
    <cellStyle name="Comma 5 3 2 3 3 2 3 2" xfId="33063" xr:uid="{00000000-0005-0000-0000-00003A180000}"/>
    <cellStyle name="Comma 5 3 2 3 3 2 4" xfId="3567" xr:uid="{00000000-0005-0000-0000-00003B180000}"/>
    <cellStyle name="Comma 5 3 2 3 3 2 4 2" xfId="33064" xr:uid="{00000000-0005-0000-0000-00003C180000}"/>
    <cellStyle name="Comma 5 3 2 3 3 2 5" xfId="3568" xr:uid="{00000000-0005-0000-0000-00003D180000}"/>
    <cellStyle name="Comma 5 3 2 3 3 2 5 2" xfId="33065" xr:uid="{00000000-0005-0000-0000-00003E180000}"/>
    <cellStyle name="Comma 5 3 2 3 3 2 6" xfId="33060" xr:uid="{00000000-0005-0000-0000-00003F180000}"/>
    <cellStyle name="Comma 5 3 2 3 3 3" xfId="3569" xr:uid="{00000000-0005-0000-0000-000040180000}"/>
    <cellStyle name="Comma 5 3 2 3 3 3 2" xfId="3570" xr:uid="{00000000-0005-0000-0000-000041180000}"/>
    <cellStyle name="Comma 5 3 2 3 3 3 2 2" xfId="3571" xr:uid="{00000000-0005-0000-0000-000042180000}"/>
    <cellStyle name="Comma 5 3 2 3 3 3 2 2 2" xfId="33068" xr:uid="{00000000-0005-0000-0000-000043180000}"/>
    <cellStyle name="Comma 5 3 2 3 3 3 2 3" xfId="33067" xr:uid="{00000000-0005-0000-0000-000044180000}"/>
    <cellStyle name="Comma 5 3 2 3 3 3 3" xfId="3572" xr:uid="{00000000-0005-0000-0000-000045180000}"/>
    <cellStyle name="Comma 5 3 2 3 3 3 3 2" xfId="33069" xr:uid="{00000000-0005-0000-0000-000046180000}"/>
    <cellStyle name="Comma 5 3 2 3 3 3 4" xfId="3573" xr:uid="{00000000-0005-0000-0000-000047180000}"/>
    <cellStyle name="Comma 5 3 2 3 3 3 4 2" xfId="33070" xr:uid="{00000000-0005-0000-0000-000048180000}"/>
    <cellStyle name="Comma 5 3 2 3 3 3 5" xfId="3574" xr:uid="{00000000-0005-0000-0000-000049180000}"/>
    <cellStyle name="Comma 5 3 2 3 3 3 5 2" xfId="33071" xr:uid="{00000000-0005-0000-0000-00004A180000}"/>
    <cellStyle name="Comma 5 3 2 3 3 3 6" xfId="33066" xr:uid="{00000000-0005-0000-0000-00004B180000}"/>
    <cellStyle name="Comma 5 3 2 3 3 4" xfId="3575" xr:uid="{00000000-0005-0000-0000-00004C180000}"/>
    <cellStyle name="Comma 5 3 2 3 3 4 2" xfId="3576" xr:uid="{00000000-0005-0000-0000-00004D180000}"/>
    <cellStyle name="Comma 5 3 2 3 3 4 2 2" xfId="33073" xr:uid="{00000000-0005-0000-0000-00004E180000}"/>
    <cellStyle name="Comma 5 3 2 3 3 4 3" xfId="33072" xr:uid="{00000000-0005-0000-0000-00004F180000}"/>
    <cellStyle name="Comma 5 3 2 3 3 5" xfId="3577" xr:uid="{00000000-0005-0000-0000-000050180000}"/>
    <cellStyle name="Comma 5 3 2 3 3 5 2" xfId="33074" xr:uid="{00000000-0005-0000-0000-000051180000}"/>
    <cellStyle name="Comma 5 3 2 3 3 6" xfId="3578" xr:uid="{00000000-0005-0000-0000-000052180000}"/>
    <cellStyle name="Comma 5 3 2 3 3 6 2" xfId="33075" xr:uid="{00000000-0005-0000-0000-000053180000}"/>
    <cellStyle name="Comma 5 3 2 3 3 7" xfId="3579" xr:uid="{00000000-0005-0000-0000-000054180000}"/>
    <cellStyle name="Comma 5 3 2 3 3 7 2" xfId="33076" xr:uid="{00000000-0005-0000-0000-000055180000}"/>
    <cellStyle name="Comma 5 3 2 3 3 8" xfId="33059" xr:uid="{00000000-0005-0000-0000-000056180000}"/>
    <cellStyle name="Comma 5 3 2 3 4" xfId="3580" xr:uid="{00000000-0005-0000-0000-000057180000}"/>
    <cellStyle name="Comma 5 3 2 3 4 2" xfId="3581" xr:uid="{00000000-0005-0000-0000-000058180000}"/>
    <cellStyle name="Comma 5 3 2 3 4 2 2" xfId="3582" xr:uid="{00000000-0005-0000-0000-000059180000}"/>
    <cellStyle name="Comma 5 3 2 3 4 2 2 2" xfId="3583" xr:uid="{00000000-0005-0000-0000-00005A180000}"/>
    <cellStyle name="Comma 5 3 2 3 4 2 2 2 2" xfId="33080" xr:uid="{00000000-0005-0000-0000-00005B180000}"/>
    <cellStyle name="Comma 5 3 2 3 4 2 2 3" xfId="33079" xr:uid="{00000000-0005-0000-0000-00005C180000}"/>
    <cellStyle name="Comma 5 3 2 3 4 2 3" xfId="3584" xr:uid="{00000000-0005-0000-0000-00005D180000}"/>
    <cellStyle name="Comma 5 3 2 3 4 2 3 2" xfId="33081" xr:uid="{00000000-0005-0000-0000-00005E180000}"/>
    <cellStyle name="Comma 5 3 2 3 4 2 4" xfId="3585" xr:uid="{00000000-0005-0000-0000-00005F180000}"/>
    <cellStyle name="Comma 5 3 2 3 4 2 4 2" xfId="33082" xr:uid="{00000000-0005-0000-0000-000060180000}"/>
    <cellStyle name="Comma 5 3 2 3 4 2 5" xfId="3586" xr:uid="{00000000-0005-0000-0000-000061180000}"/>
    <cellStyle name="Comma 5 3 2 3 4 2 5 2" xfId="33083" xr:uid="{00000000-0005-0000-0000-000062180000}"/>
    <cellStyle name="Comma 5 3 2 3 4 2 6" xfId="33078" xr:uid="{00000000-0005-0000-0000-000063180000}"/>
    <cellStyle name="Comma 5 3 2 3 4 3" xfId="3587" xr:uid="{00000000-0005-0000-0000-000064180000}"/>
    <cellStyle name="Comma 5 3 2 3 4 3 2" xfId="3588" xr:uid="{00000000-0005-0000-0000-000065180000}"/>
    <cellStyle name="Comma 5 3 2 3 4 3 2 2" xfId="33085" xr:uid="{00000000-0005-0000-0000-000066180000}"/>
    <cellStyle name="Comma 5 3 2 3 4 3 3" xfId="33084" xr:uid="{00000000-0005-0000-0000-000067180000}"/>
    <cellStyle name="Comma 5 3 2 3 4 4" xfId="3589" xr:uid="{00000000-0005-0000-0000-000068180000}"/>
    <cellStyle name="Comma 5 3 2 3 4 4 2" xfId="33086" xr:uid="{00000000-0005-0000-0000-000069180000}"/>
    <cellStyle name="Comma 5 3 2 3 4 5" xfId="3590" xr:uid="{00000000-0005-0000-0000-00006A180000}"/>
    <cellStyle name="Comma 5 3 2 3 4 5 2" xfId="33087" xr:uid="{00000000-0005-0000-0000-00006B180000}"/>
    <cellStyle name="Comma 5 3 2 3 4 6" xfId="3591" xr:uid="{00000000-0005-0000-0000-00006C180000}"/>
    <cellStyle name="Comma 5 3 2 3 4 6 2" xfId="33088" xr:uid="{00000000-0005-0000-0000-00006D180000}"/>
    <cellStyle name="Comma 5 3 2 3 4 7" xfId="33077" xr:uid="{00000000-0005-0000-0000-00006E180000}"/>
    <cellStyle name="Comma 5 3 2 3 5" xfId="3592" xr:uid="{00000000-0005-0000-0000-00006F180000}"/>
    <cellStyle name="Comma 5 3 2 3 5 2" xfId="3593" xr:uid="{00000000-0005-0000-0000-000070180000}"/>
    <cellStyle name="Comma 5 3 2 3 5 2 2" xfId="3594" xr:uid="{00000000-0005-0000-0000-000071180000}"/>
    <cellStyle name="Comma 5 3 2 3 5 2 2 2" xfId="33091" xr:uid="{00000000-0005-0000-0000-000072180000}"/>
    <cellStyle name="Comma 5 3 2 3 5 2 3" xfId="33090" xr:uid="{00000000-0005-0000-0000-000073180000}"/>
    <cellStyle name="Comma 5 3 2 3 5 3" xfId="3595" xr:uid="{00000000-0005-0000-0000-000074180000}"/>
    <cellStyle name="Comma 5 3 2 3 5 3 2" xfId="33092" xr:uid="{00000000-0005-0000-0000-000075180000}"/>
    <cellStyle name="Comma 5 3 2 3 5 4" xfId="3596" xr:uid="{00000000-0005-0000-0000-000076180000}"/>
    <cellStyle name="Comma 5 3 2 3 5 4 2" xfId="33093" xr:uid="{00000000-0005-0000-0000-000077180000}"/>
    <cellStyle name="Comma 5 3 2 3 5 5" xfId="3597" xr:uid="{00000000-0005-0000-0000-000078180000}"/>
    <cellStyle name="Comma 5 3 2 3 5 5 2" xfId="33094" xr:uid="{00000000-0005-0000-0000-000079180000}"/>
    <cellStyle name="Comma 5 3 2 3 5 6" xfId="33089" xr:uid="{00000000-0005-0000-0000-00007A180000}"/>
    <cellStyle name="Comma 5 3 2 3 6" xfId="3598" xr:uid="{00000000-0005-0000-0000-00007B180000}"/>
    <cellStyle name="Comma 5 3 2 3 6 2" xfId="3599" xr:uid="{00000000-0005-0000-0000-00007C180000}"/>
    <cellStyle name="Comma 5 3 2 3 6 2 2" xfId="3600" xr:uid="{00000000-0005-0000-0000-00007D180000}"/>
    <cellStyle name="Comma 5 3 2 3 6 2 2 2" xfId="33097" xr:uid="{00000000-0005-0000-0000-00007E180000}"/>
    <cellStyle name="Comma 5 3 2 3 6 2 3" xfId="33096" xr:uid="{00000000-0005-0000-0000-00007F180000}"/>
    <cellStyle name="Comma 5 3 2 3 6 3" xfId="3601" xr:uid="{00000000-0005-0000-0000-000080180000}"/>
    <cellStyle name="Comma 5 3 2 3 6 3 2" xfId="33098" xr:uid="{00000000-0005-0000-0000-000081180000}"/>
    <cellStyle name="Comma 5 3 2 3 6 4" xfId="3602" xr:uid="{00000000-0005-0000-0000-000082180000}"/>
    <cellStyle name="Comma 5 3 2 3 6 4 2" xfId="33099" xr:uid="{00000000-0005-0000-0000-000083180000}"/>
    <cellStyle name="Comma 5 3 2 3 6 5" xfId="3603" xr:uid="{00000000-0005-0000-0000-000084180000}"/>
    <cellStyle name="Comma 5 3 2 3 6 5 2" xfId="33100" xr:uid="{00000000-0005-0000-0000-000085180000}"/>
    <cellStyle name="Comma 5 3 2 3 6 6" xfId="33095" xr:uid="{00000000-0005-0000-0000-000086180000}"/>
    <cellStyle name="Comma 5 3 2 3 7" xfId="3604" xr:uid="{00000000-0005-0000-0000-000087180000}"/>
    <cellStyle name="Comma 5 3 2 3 7 2" xfId="3605" xr:uid="{00000000-0005-0000-0000-000088180000}"/>
    <cellStyle name="Comma 5 3 2 3 7 2 2" xfId="3606" xr:uid="{00000000-0005-0000-0000-000089180000}"/>
    <cellStyle name="Comma 5 3 2 3 7 2 2 2" xfId="33103" xr:uid="{00000000-0005-0000-0000-00008A180000}"/>
    <cellStyle name="Comma 5 3 2 3 7 2 3" xfId="33102" xr:uid="{00000000-0005-0000-0000-00008B180000}"/>
    <cellStyle name="Comma 5 3 2 3 7 3" xfId="3607" xr:uid="{00000000-0005-0000-0000-00008C180000}"/>
    <cellStyle name="Comma 5 3 2 3 7 3 2" xfId="33104" xr:uid="{00000000-0005-0000-0000-00008D180000}"/>
    <cellStyle name="Comma 5 3 2 3 7 4" xfId="3608" xr:uid="{00000000-0005-0000-0000-00008E180000}"/>
    <cellStyle name="Comma 5 3 2 3 7 4 2" xfId="33105" xr:uid="{00000000-0005-0000-0000-00008F180000}"/>
    <cellStyle name="Comma 5 3 2 3 7 5" xfId="33101" xr:uid="{00000000-0005-0000-0000-000090180000}"/>
    <cellStyle name="Comma 5 3 2 3 8" xfId="3609" xr:uid="{00000000-0005-0000-0000-000091180000}"/>
    <cellStyle name="Comma 5 3 2 3 8 2" xfId="3610" xr:uid="{00000000-0005-0000-0000-000092180000}"/>
    <cellStyle name="Comma 5 3 2 3 8 2 2" xfId="33107" xr:uid="{00000000-0005-0000-0000-000093180000}"/>
    <cellStyle name="Comma 5 3 2 3 8 3" xfId="3611" xr:uid="{00000000-0005-0000-0000-000094180000}"/>
    <cellStyle name="Comma 5 3 2 3 8 3 2" xfId="33108" xr:uid="{00000000-0005-0000-0000-000095180000}"/>
    <cellStyle name="Comma 5 3 2 3 8 4" xfId="33106" xr:uid="{00000000-0005-0000-0000-000096180000}"/>
    <cellStyle name="Comma 5 3 2 3 9" xfId="3612" xr:uid="{00000000-0005-0000-0000-000097180000}"/>
    <cellStyle name="Comma 5 3 2 3 9 2" xfId="33109" xr:uid="{00000000-0005-0000-0000-000098180000}"/>
    <cellStyle name="Comma 5 3 2 4" xfId="3613" xr:uid="{00000000-0005-0000-0000-000099180000}"/>
    <cellStyle name="Comma 5 3 2 4 10" xfId="3614" xr:uid="{00000000-0005-0000-0000-00009A180000}"/>
    <cellStyle name="Comma 5 3 2 4 10 2" xfId="33111" xr:uid="{00000000-0005-0000-0000-00009B180000}"/>
    <cellStyle name="Comma 5 3 2 4 11" xfId="33110" xr:uid="{00000000-0005-0000-0000-00009C180000}"/>
    <cellStyle name="Comma 5 3 2 4 2" xfId="3615" xr:uid="{00000000-0005-0000-0000-00009D180000}"/>
    <cellStyle name="Comma 5 3 2 4 2 2" xfId="3616" xr:uid="{00000000-0005-0000-0000-00009E180000}"/>
    <cellStyle name="Comma 5 3 2 4 2 2 2" xfId="3617" xr:uid="{00000000-0005-0000-0000-00009F180000}"/>
    <cellStyle name="Comma 5 3 2 4 2 2 2 2" xfId="3618" xr:uid="{00000000-0005-0000-0000-0000A0180000}"/>
    <cellStyle name="Comma 5 3 2 4 2 2 2 2 2" xfId="33115" xr:uid="{00000000-0005-0000-0000-0000A1180000}"/>
    <cellStyle name="Comma 5 3 2 4 2 2 2 3" xfId="33114" xr:uid="{00000000-0005-0000-0000-0000A2180000}"/>
    <cellStyle name="Comma 5 3 2 4 2 2 3" xfId="3619" xr:uid="{00000000-0005-0000-0000-0000A3180000}"/>
    <cellStyle name="Comma 5 3 2 4 2 2 3 2" xfId="33116" xr:uid="{00000000-0005-0000-0000-0000A4180000}"/>
    <cellStyle name="Comma 5 3 2 4 2 2 4" xfId="3620" xr:uid="{00000000-0005-0000-0000-0000A5180000}"/>
    <cellStyle name="Comma 5 3 2 4 2 2 4 2" xfId="33117" xr:uid="{00000000-0005-0000-0000-0000A6180000}"/>
    <cellStyle name="Comma 5 3 2 4 2 2 5" xfId="3621" xr:uid="{00000000-0005-0000-0000-0000A7180000}"/>
    <cellStyle name="Comma 5 3 2 4 2 2 5 2" xfId="33118" xr:uid="{00000000-0005-0000-0000-0000A8180000}"/>
    <cellStyle name="Comma 5 3 2 4 2 2 6" xfId="33113" xr:uid="{00000000-0005-0000-0000-0000A9180000}"/>
    <cellStyle name="Comma 5 3 2 4 2 3" xfId="3622" xr:uid="{00000000-0005-0000-0000-0000AA180000}"/>
    <cellStyle name="Comma 5 3 2 4 2 3 2" xfId="3623" xr:uid="{00000000-0005-0000-0000-0000AB180000}"/>
    <cellStyle name="Comma 5 3 2 4 2 3 2 2" xfId="33120" xr:uid="{00000000-0005-0000-0000-0000AC180000}"/>
    <cellStyle name="Comma 5 3 2 4 2 3 3" xfId="33119" xr:uid="{00000000-0005-0000-0000-0000AD180000}"/>
    <cellStyle name="Comma 5 3 2 4 2 4" xfId="3624" xr:uid="{00000000-0005-0000-0000-0000AE180000}"/>
    <cellStyle name="Comma 5 3 2 4 2 4 2" xfId="33121" xr:uid="{00000000-0005-0000-0000-0000AF180000}"/>
    <cellStyle name="Comma 5 3 2 4 2 5" xfId="3625" xr:uid="{00000000-0005-0000-0000-0000B0180000}"/>
    <cellStyle name="Comma 5 3 2 4 2 5 2" xfId="33122" xr:uid="{00000000-0005-0000-0000-0000B1180000}"/>
    <cellStyle name="Comma 5 3 2 4 2 6" xfId="3626" xr:uid="{00000000-0005-0000-0000-0000B2180000}"/>
    <cellStyle name="Comma 5 3 2 4 2 6 2" xfId="33123" xr:uid="{00000000-0005-0000-0000-0000B3180000}"/>
    <cellStyle name="Comma 5 3 2 4 2 7" xfId="33112" xr:uid="{00000000-0005-0000-0000-0000B4180000}"/>
    <cellStyle name="Comma 5 3 2 4 3" xfId="3627" xr:uid="{00000000-0005-0000-0000-0000B5180000}"/>
    <cellStyle name="Comma 5 3 2 4 3 2" xfId="3628" xr:uid="{00000000-0005-0000-0000-0000B6180000}"/>
    <cellStyle name="Comma 5 3 2 4 3 2 2" xfId="3629" xr:uid="{00000000-0005-0000-0000-0000B7180000}"/>
    <cellStyle name="Comma 5 3 2 4 3 2 2 2" xfId="3630" xr:uid="{00000000-0005-0000-0000-0000B8180000}"/>
    <cellStyle name="Comma 5 3 2 4 3 2 2 2 2" xfId="33127" xr:uid="{00000000-0005-0000-0000-0000B9180000}"/>
    <cellStyle name="Comma 5 3 2 4 3 2 2 3" xfId="33126" xr:uid="{00000000-0005-0000-0000-0000BA180000}"/>
    <cellStyle name="Comma 5 3 2 4 3 2 3" xfId="3631" xr:uid="{00000000-0005-0000-0000-0000BB180000}"/>
    <cellStyle name="Comma 5 3 2 4 3 2 3 2" xfId="33128" xr:uid="{00000000-0005-0000-0000-0000BC180000}"/>
    <cellStyle name="Comma 5 3 2 4 3 2 4" xfId="3632" xr:uid="{00000000-0005-0000-0000-0000BD180000}"/>
    <cellStyle name="Comma 5 3 2 4 3 2 4 2" xfId="33129" xr:uid="{00000000-0005-0000-0000-0000BE180000}"/>
    <cellStyle name="Comma 5 3 2 4 3 2 5" xfId="3633" xr:uid="{00000000-0005-0000-0000-0000BF180000}"/>
    <cellStyle name="Comma 5 3 2 4 3 2 5 2" xfId="33130" xr:uid="{00000000-0005-0000-0000-0000C0180000}"/>
    <cellStyle name="Comma 5 3 2 4 3 2 6" xfId="33125" xr:uid="{00000000-0005-0000-0000-0000C1180000}"/>
    <cellStyle name="Comma 5 3 2 4 3 3" xfId="3634" xr:uid="{00000000-0005-0000-0000-0000C2180000}"/>
    <cellStyle name="Comma 5 3 2 4 3 3 2" xfId="3635" xr:uid="{00000000-0005-0000-0000-0000C3180000}"/>
    <cellStyle name="Comma 5 3 2 4 3 3 2 2" xfId="33132" xr:uid="{00000000-0005-0000-0000-0000C4180000}"/>
    <cellStyle name="Comma 5 3 2 4 3 3 3" xfId="33131" xr:uid="{00000000-0005-0000-0000-0000C5180000}"/>
    <cellStyle name="Comma 5 3 2 4 3 4" xfId="3636" xr:uid="{00000000-0005-0000-0000-0000C6180000}"/>
    <cellStyle name="Comma 5 3 2 4 3 4 2" xfId="33133" xr:uid="{00000000-0005-0000-0000-0000C7180000}"/>
    <cellStyle name="Comma 5 3 2 4 3 5" xfId="3637" xr:uid="{00000000-0005-0000-0000-0000C8180000}"/>
    <cellStyle name="Comma 5 3 2 4 3 5 2" xfId="33134" xr:uid="{00000000-0005-0000-0000-0000C9180000}"/>
    <cellStyle name="Comma 5 3 2 4 3 6" xfId="3638" xr:uid="{00000000-0005-0000-0000-0000CA180000}"/>
    <cellStyle name="Comma 5 3 2 4 3 6 2" xfId="33135" xr:uid="{00000000-0005-0000-0000-0000CB180000}"/>
    <cellStyle name="Comma 5 3 2 4 3 7" xfId="33124" xr:uid="{00000000-0005-0000-0000-0000CC180000}"/>
    <cellStyle name="Comma 5 3 2 4 4" xfId="3639" xr:uid="{00000000-0005-0000-0000-0000CD180000}"/>
    <cellStyle name="Comma 5 3 2 4 4 2" xfId="3640" xr:uid="{00000000-0005-0000-0000-0000CE180000}"/>
    <cellStyle name="Comma 5 3 2 4 4 2 2" xfId="3641" xr:uid="{00000000-0005-0000-0000-0000CF180000}"/>
    <cellStyle name="Comma 5 3 2 4 4 2 2 2" xfId="33138" xr:uid="{00000000-0005-0000-0000-0000D0180000}"/>
    <cellStyle name="Comma 5 3 2 4 4 2 3" xfId="33137" xr:uid="{00000000-0005-0000-0000-0000D1180000}"/>
    <cellStyle name="Comma 5 3 2 4 4 3" xfId="3642" xr:uid="{00000000-0005-0000-0000-0000D2180000}"/>
    <cellStyle name="Comma 5 3 2 4 4 3 2" xfId="33139" xr:uid="{00000000-0005-0000-0000-0000D3180000}"/>
    <cellStyle name="Comma 5 3 2 4 4 4" xfId="3643" xr:uid="{00000000-0005-0000-0000-0000D4180000}"/>
    <cellStyle name="Comma 5 3 2 4 4 4 2" xfId="33140" xr:uid="{00000000-0005-0000-0000-0000D5180000}"/>
    <cellStyle name="Comma 5 3 2 4 4 5" xfId="3644" xr:uid="{00000000-0005-0000-0000-0000D6180000}"/>
    <cellStyle name="Comma 5 3 2 4 4 5 2" xfId="33141" xr:uid="{00000000-0005-0000-0000-0000D7180000}"/>
    <cellStyle name="Comma 5 3 2 4 4 6" xfId="33136" xr:uid="{00000000-0005-0000-0000-0000D8180000}"/>
    <cellStyle name="Comma 5 3 2 4 5" xfId="3645" xr:uid="{00000000-0005-0000-0000-0000D9180000}"/>
    <cellStyle name="Comma 5 3 2 4 5 2" xfId="3646" xr:uid="{00000000-0005-0000-0000-0000DA180000}"/>
    <cellStyle name="Comma 5 3 2 4 5 2 2" xfId="3647" xr:uid="{00000000-0005-0000-0000-0000DB180000}"/>
    <cellStyle name="Comma 5 3 2 4 5 2 2 2" xfId="33144" xr:uid="{00000000-0005-0000-0000-0000DC180000}"/>
    <cellStyle name="Comma 5 3 2 4 5 2 3" xfId="33143" xr:uid="{00000000-0005-0000-0000-0000DD180000}"/>
    <cellStyle name="Comma 5 3 2 4 5 3" xfId="3648" xr:uid="{00000000-0005-0000-0000-0000DE180000}"/>
    <cellStyle name="Comma 5 3 2 4 5 3 2" xfId="33145" xr:uid="{00000000-0005-0000-0000-0000DF180000}"/>
    <cellStyle name="Comma 5 3 2 4 5 4" xfId="3649" xr:uid="{00000000-0005-0000-0000-0000E0180000}"/>
    <cellStyle name="Comma 5 3 2 4 5 4 2" xfId="33146" xr:uid="{00000000-0005-0000-0000-0000E1180000}"/>
    <cellStyle name="Comma 5 3 2 4 5 5" xfId="3650" xr:uid="{00000000-0005-0000-0000-0000E2180000}"/>
    <cellStyle name="Comma 5 3 2 4 5 5 2" xfId="33147" xr:uid="{00000000-0005-0000-0000-0000E3180000}"/>
    <cellStyle name="Comma 5 3 2 4 5 6" xfId="33142" xr:uid="{00000000-0005-0000-0000-0000E4180000}"/>
    <cellStyle name="Comma 5 3 2 4 6" xfId="3651" xr:uid="{00000000-0005-0000-0000-0000E5180000}"/>
    <cellStyle name="Comma 5 3 2 4 6 2" xfId="3652" xr:uid="{00000000-0005-0000-0000-0000E6180000}"/>
    <cellStyle name="Comma 5 3 2 4 6 2 2" xfId="3653" xr:uid="{00000000-0005-0000-0000-0000E7180000}"/>
    <cellStyle name="Comma 5 3 2 4 6 2 2 2" xfId="33150" xr:uid="{00000000-0005-0000-0000-0000E8180000}"/>
    <cellStyle name="Comma 5 3 2 4 6 2 3" xfId="33149" xr:uid="{00000000-0005-0000-0000-0000E9180000}"/>
    <cellStyle name="Comma 5 3 2 4 6 3" xfId="3654" xr:uid="{00000000-0005-0000-0000-0000EA180000}"/>
    <cellStyle name="Comma 5 3 2 4 6 3 2" xfId="33151" xr:uid="{00000000-0005-0000-0000-0000EB180000}"/>
    <cellStyle name="Comma 5 3 2 4 6 4" xfId="3655" xr:uid="{00000000-0005-0000-0000-0000EC180000}"/>
    <cellStyle name="Comma 5 3 2 4 6 4 2" xfId="33152" xr:uid="{00000000-0005-0000-0000-0000ED180000}"/>
    <cellStyle name="Comma 5 3 2 4 6 5" xfId="33148" xr:uid="{00000000-0005-0000-0000-0000EE180000}"/>
    <cellStyle name="Comma 5 3 2 4 7" xfId="3656" xr:uid="{00000000-0005-0000-0000-0000EF180000}"/>
    <cellStyle name="Comma 5 3 2 4 7 2" xfId="3657" xr:uid="{00000000-0005-0000-0000-0000F0180000}"/>
    <cellStyle name="Comma 5 3 2 4 7 2 2" xfId="33154" xr:uid="{00000000-0005-0000-0000-0000F1180000}"/>
    <cellStyle name="Comma 5 3 2 4 7 3" xfId="3658" xr:uid="{00000000-0005-0000-0000-0000F2180000}"/>
    <cellStyle name="Comma 5 3 2 4 7 3 2" xfId="33155" xr:uid="{00000000-0005-0000-0000-0000F3180000}"/>
    <cellStyle name="Comma 5 3 2 4 7 4" xfId="33153" xr:uid="{00000000-0005-0000-0000-0000F4180000}"/>
    <cellStyle name="Comma 5 3 2 4 8" xfId="3659" xr:uid="{00000000-0005-0000-0000-0000F5180000}"/>
    <cellStyle name="Comma 5 3 2 4 8 2" xfId="33156" xr:uid="{00000000-0005-0000-0000-0000F6180000}"/>
    <cellStyle name="Comma 5 3 2 4 9" xfId="3660" xr:uid="{00000000-0005-0000-0000-0000F7180000}"/>
    <cellStyle name="Comma 5 3 2 4 9 2" xfId="33157" xr:uid="{00000000-0005-0000-0000-0000F8180000}"/>
    <cellStyle name="Comma 5 3 2 5" xfId="3661" xr:uid="{00000000-0005-0000-0000-0000F9180000}"/>
    <cellStyle name="Comma 5 3 2 5 2" xfId="3662" xr:uid="{00000000-0005-0000-0000-0000FA180000}"/>
    <cellStyle name="Comma 5 3 2 5 2 2" xfId="3663" xr:uid="{00000000-0005-0000-0000-0000FB180000}"/>
    <cellStyle name="Comma 5 3 2 5 2 2 2" xfId="3664" xr:uid="{00000000-0005-0000-0000-0000FC180000}"/>
    <cellStyle name="Comma 5 3 2 5 2 2 2 2" xfId="33161" xr:uid="{00000000-0005-0000-0000-0000FD180000}"/>
    <cellStyle name="Comma 5 3 2 5 2 2 3" xfId="33160" xr:uid="{00000000-0005-0000-0000-0000FE180000}"/>
    <cellStyle name="Comma 5 3 2 5 2 3" xfId="3665" xr:uid="{00000000-0005-0000-0000-0000FF180000}"/>
    <cellStyle name="Comma 5 3 2 5 2 3 2" xfId="33162" xr:uid="{00000000-0005-0000-0000-000000190000}"/>
    <cellStyle name="Comma 5 3 2 5 2 4" xfId="3666" xr:uid="{00000000-0005-0000-0000-000001190000}"/>
    <cellStyle name="Comma 5 3 2 5 2 4 2" xfId="33163" xr:uid="{00000000-0005-0000-0000-000002190000}"/>
    <cellStyle name="Comma 5 3 2 5 2 5" xfId="3667" xr:uid="{00000000-0005-0000-0000-000003190000}"/>
    <cellStyle name="Comma 5 3 2 5 2 5 2" xfId="33164" xr:uid="{00000000-0005-0000-0000-000004190000}"/>
    <cellStyle name="Comma 5 3 2 5 2 6" xfId="33159" xr:uid="{00000000-0005-0000-0000-000005190000}"/>
    <cellStyle name="Comma 5 3 2 5 3" xfId="3668" xr:uid="{00000000-0005-0000-0000-000006190000}"/>
    <cellStyle name="Comma 5 3 2 5 3 2" xfId="3669" xr:uid="{00000000-0005-0000-0000-000007190000}"/>
    <cellStyle name="Comma 5 3 2 5 3 2 2" xfId="3670" xr:uid="{00000000-0005-0000-0000-000008190000}"/>
    <cellStyle name="Comma 5 3 2 5 3 2 2 2" xfId="33167" xr:uid="{00000000-0005-0000-0000-000009190000}"/>
    <cellStyle name="Comma 5 3 2 5 3 2 3" xfId="33166" xr:uid="{00000000-0005-0000-0000-00000A190000}"/>
    <cellStyle name="Comma 5 3 2 5 3 3" xfId="3671" xr:uid="{00000000-0005-0000-0000-00000B190000}"/>
    <cellStyle name="Comma 5 3 2 5 3 3 2" xfId="33168" xr:uid="{00000000-0005-0000-0000-00000C190000}"/>
    <cellStyle name="Comma 5 3 2 5 3 4" xfId="3672" xr:uid="{00000000-0005-0000-0000-00000D190000}"/>
    <cellStyle name="Comma 5 3 2 5 3 4 2" xfId="33169" xr:uid="{00000000-0005-0000-0000-00000E190000}"/>
    <cellStyle name="Comma 5 3 2 5 3 5" xfId="3673" xr:uid="{00000000-0005-0000-0000-00000F190000}"/>
    <cellStyle name="Comma 5 3 2 5 3 5 2" xfId="33170" xr:uid="{00000000-0005-0000-0000-000010190000}"/>
    <cellStyle name="Comma 5 3 2 5 3 6" xfId="33165" xr:uid="{00000000-0005-0000-0000-000011190000}"/>
    <cellStyle name="Comma 5 3 2 5 4" xfId="3674" xr:uid="{00000000-0005-0000-0000-000012190000}"/>
    <cellStyle name="Comma 5 3 2 5 4 2" xfId="3675" xr:uid="{00000000-0005-0000-0000-000013190000}"/>
    <cellStyle name="Comma 5 3 2 5 4 2 2" xfId="33172" xr:uid="{00000000-0005-0000-0000-000014190000}"/>
    <cellStyle name="Comma 5 3 2 5 4 3" xfId="33171" xr:uid="{00000000-0005-0000-0000-000015190000}"/>
    <cellStyle name="Comma 5 3 2 5 5" xfId="3676" xr:uid="{00000000-0005-0000-0000-000016190000}"/>
    <cellStyle name="Comma 5 3 2 5 5 2" xfId="33173" xr:uid="{00000000-0005-0000-0000-000017190000}"/>
    <cellStyle name="Comma 5 3 2 5 6" xfId="3677" xr:uid="{00000000-0005-0000-0000-000018190000}"/>
    <cellStyle name="Comma 5 3 2 5 6 2" xfId="33174" xr:uid="{00000000-0005-0000-0000-000019190000}"/>
    <cellStyle name="Comma 5 3 2 5 7" xfId="3678" xr:uid="{00000000-0005-0000-0000-00001A190000}"/>
    <cellStyle name="Comma 5 3 2 5 7 2" xfId="33175" xr:uid="{00000000-0005-0000-0000-00001B190000}"/>
    <cellStyle name="Comma 5 3 2 5 8" xfId="33158" xr:uid="{00000000-0005-0000-0000-00001C190000}"/>
    <cellStyle name="Comma 5 3 2 6" xfId="3679" xr:uid="{00000000-0005-0000-0000-00001D190000}"/>
    <cellStyle name="Comma 5 3 2 6 2" xfId="3680" xr:uid="{00000000-0005-0000-0000-00001E190000}"/>
    <cellStyle name="Comma 5 3 2 6 2 2" xfId="3681" xr:uid="{00000000-0005-0000-0000-00001F190000}"/>
    <cellStyle name="Comma 5 3 2 6 2 2 2" xfId="3682" xr:uid="{00000000-0005-0000-0000-000020190000}"/>
    <cellStyle name="Comma 5 3 2 6 2 2 2 2" xfId="33179" xr:uid="{00000000-0005-0000-0000-000021190000}"/>
    <cellStyle name="Comma 5 3 2 6 2 2 3" xfId="33178" xr:uid="{00000000-0005-0000-0000-000022190000}"/>
    <cellStyle name="Comma 5 3 2 6 2 3" xfId="3683" xr:uid="{00000000-0005-0000-0000-000023190000}"/>
    <cellStyle name="Comma 5 3 2 6 2 3 2" xfId="33180" xr:uid="{00000000-0005-0000-0000-000024190000}"/>
    <cellStyle name="Comma 5 3 2 6 2 4" xfId="3684" xr:uid="{00000000-0005-0000-0000-000025190000}"/>
    <cellStyle name="Comma 5 3 2 6 2 4 2" xfId="33181" xr:uid="{00000000-0005-0000-0000-000026190000}"/>
    <cellStyle name="Comma 5 3 2 6 2 5" xfId="3685" xr:uid="{00000000-0005-0000-0000-000027190000}"/>
    <cellStyle name="Comma 5 3 2 6 2 5 2" xfId="33182" xr:uid="{00000000-0005-0000-0000-000028190000}"/>
    <cellStyle name="Comma 5 3 2 6 2 6" xfId="33177" xr:uid="{00000000-0005-0000-0000-000029190000}"/>
    <cellStyle name="Comma 5 3 2 6 3" xfId="3686" xr:uid="{00000000-0005-0000-0000-00002A190000}"/>
    <cellStyle name="Comma 5 3 2 6 3 2" xfId="3687" xr:uid="{00000000-0005-0000-0000-00002B190000}"/>
    <cellStyle name="Comma 5 3 2 6 3 2 2" xfId="33184" xr:uid="{00000000-0005-0000-0000-00002C190000}"/>
    <cellStyle name="Comma 5 3 2 6 3 3" xfId="33183" xr:uid="{00000000-0005-0000-0000-00002D190000}"/>
    <cellStyle name="Comma 5 3 2 6 4" xfId="3688" xr:uid="{00000000-0005-0000-0000-00002E190000}"/>
    <cellStyle name="Comma 5 3 2 6 4 2" xfId="33185" xr:uid="{00000000-0005-0000-0000-00002F190000}"/>
    <cellStyle name="Comma 5 3 2 6 5" xfId="3689" xr:uid="{00000000-0005-0000-0000-000030190000}"/>
    <cellStyle name="Comma 5 3 2 6 5 2" xfId="33186" xr:uid="{00000000-0005-0000-0000-000031190000}"/>
    <cellStyle name="Comma 5 3 2 6 6" xfId="3690" xr:uid="{00000000-0005-0000-0000-000032190000}"/>
    <cellStyle name="Comma 5 3 2 6 6 2" xfId="33187" xr:uid="{00000000-0005-0000-0000-000033190000}"/>
    <cellStyle name="Comma 5 3 2 6 7" xfId="33176" xr:uid="{00000000-0005-0000-0000-000034190000}"/>
    <cellStyle name="Comma 5 3 2 7" xfId="3691" xr:uid="{00000000-0005-0000-0000-000035190000}"/>
    <cellStyle name="Comma 5 3 2 7 2" xfId="3692" xr:uid="{00000000-0005-0000-0000-000036190000}"/>
    <cellStyle name="Comma 5 3 2 7 2 2" xfId="3693" xr:uid="{00000000-0005-0000-0000-000037190000}"/>
    <cellStyle name="Comma 5 3 2 7 2 2 2" xfId="33190" xr:uid="{00000000-0005-0000-0000-000038190000}"/>
    <cellStyle name="Comma 5 3 2 7 2 3" xfId="33189" xr:uid="{00000000-0005-0000-0000-000039190000}"/>
    <cellStyle name="Comma 5 3 2 7 3" xfId="3694" xr:uid="{00000000-0005-0000-0000-00003A190000}"/>
    <cellStyle name="Comma 5 3 2 7 3 2" xfId="33191" xr:uid="{00000000-0005-0000-0000-00003B190000}"/>
    <cellStyle name="Comma 5 3 2 7 4" xfId="3695" xr:uid="{00000000-0005-0000-0000-00003C190000}"/>
    <cellStyle name="Comma 5 3 2 7 4 2" xfId="33192" xr:uid="{00000000-0005-0000-0000-00003D190000}"/>
    <cellStyle name="Comma 5 3 2 7 5" xfId="3696" xr:uid="{00000000-0005-0000-0000-00003E190000}"/>
    <cellStyle name="Comma 5 3 2 7 5 2" xfId="33193" xr:uid="{00000000-0005-0000-0000-00003F190000}"/>
    <cellStyle name="Comma 5 3 2 7 6" xfId="33188" xr:uid="{00000000-0005-0000-0000-000040190000}"/>
    <cellStyle name="Comma 5 3 2 8" xfId="3697" xr:uid="{00000000-0005-0000-0000-000041190000}"/>
    <cellStyle name="Comma 5 3 2 8 2" xfId="3698" xr:uid="{00000000-0005-0000-0000-000042190000}"/>
    <cellStyle name="Comma 5 3 2 8 2 2" xfId="3699" xr:uid="{00000000-0005-0000-0000-000043190000}"/>
    <cellStyle name="Comma 5 3 2 8 2 2 2" xfId="33196" xr:uid="{00000000-0005-0000-0000-000044190000}"/>
    <cellStyle name="Comma 5 3 2 8 2 3" xfId="33195" xr:uid="{00000000-0005-0000-0000-000045190000}"/>
    <cellStyle name="Comma 5 3 2 8 3" xfId="3700" xr:uid="{00000000-0005-0000-0000-000046190000}"/>
    <cellStyle name="Comma 5 3 2 8 3 2" xfId="33197" xr:uid="{00000000-0005-0000-0000-000047190000}"/>
    <cellStyle name="Comma 5 3 2 8 4" xfId="3701" xr:uid="{00000000-0005-0000-0000-000048190000}"/>
    <cellStyle name="Comma 5 3 2 8 4 2" xfId="33198" xr:uid="{00000000-0005-0000-0000-000049190000}"/>
    <cellStyle name="Comma 5 3 2 8 5" xfId="3702" xr:uid="{00000000-0005-0000-0000-00004A190000}"/>
    <cellStyle name="Comma 5 3 2 8 5 2" xfId="33199" xr:uid="{00000000-0005-0000-0000-00004B190000}"/>
    <cellStyle name="Comma 5 3 2 8 6" xfId="33194" xr:uid="{00000000-0005-0000-0000-00004C190000}"/>
    <cellStyle name="Comma 5 3 2 9" xfId="3703" xr:uid="{00000000-0005-0000-0000-00004D190000}"/>
    <cellStyle name="Comma 5 3 2 9 2" xfId="3704" xr:uid="{00000000-0005-0000-0000-00004E190000}"/>
    <cellStyle name="Comma 5 3 2 9 2 2" xfId="3705" xr:uid="{00000000-0005-0000-0000-00004F190000}"/>
    <cellStyle name="Comma 5 3 2 9 2 2 2" xfId="33202" xr:uid="{00000000-0005-0000-0000-000050190000}"/>
    <cellStyle name="Comma 5 3 2 9 2 3" xfId="33201" xr:uid="{00000000-0005-0000-0000-000051190000}"/>
    <cellStyle name="Comma 5 3 2 9 3" xfId="3706" xr:uid="{00000000-0005-0000-0000-000052190000}"/>
    <cellStyle name="Comma 5 3 2 9 3 2" xfId="33203" xr:uid="{00000000-0005-0000-0000-000053190000}"/>
    <cellStyle name="Comma 5 3 2 9 4" xfId="3707" xr:uid="{00000000-0005-0000-0000-000054190000}"/>
    <cellStyle name="Comma 5 3 2 9 4 2" xfId="33204" xr:uid="{00000000-0005-0000-0000-000055190000}"/>
    <cellStyle name="Comma 5 3 2 9 5" xfId="33200" xr:uid="{00000000-0005-0000-0000-000056190000}"/>
    <cellStyle name="Comma 5 3 3" xfId="137" xr:uid="{00000000-0005-0000-0000-000057190000}"/>
    <cellStyle name="Comma 5 3 3 10" xfId="3708" xr:uid="{00000000-0005-0000-0000-000058190000}"/>
    <cellStyle name="Comma 5 3 3 10 2" xfId="33205" xr:uid="{00000000-0005-0000-0000-000059190000}"/>
    <cellStyle name="Comma 5 3 3 11" xfId="3709" xr:uid="{00000000-0005-0000-0000-00005A190000}"/>
    <cellStyle name="Comma 5 3 3 11 2" xfId="33206" xr:uid="{00000000-0005-0000-0000-00005B190000}"/>
    <cellStyle name="Comma 5 3 3 12" xfId="3710" xr:uid="{00000000-0005-0000-0000-00005C190000}"/>
    <cellStyle name="Comma 5 3 3 12 2" xfId="33207" xr:uid="{00000000-0005-0000-0000-00005D190000}"/>
    <cellStyle name="Comma 5 3 3 13" xfId="30080" xr:uid="{00000000-0005-0000-0000-00005E190000}"/>
    <cellStyle name="Comma 5 3 3 2" xfId="3711" xr:uid="{00000000-0005-0000-0000-00005F190000}"/>
    <cellStyle name="Comma 5 3 3 2 10" xfId="3712" xr:uid="{00000000-0005-0000-0000-000060190000}"/>
    <cellStyle name="Comma 5 3 3 2 10 2" xfId="33209" xr:uid="{00000000-0005-0000-0000-000061190000}"/>
    <cellStyle name="Comma 5 3 3 2 11" xfId="3713" xr:uid="{00000000-0005-0000-0000-000062190000}"/>
    <cellStyle name="Comma 5 3 3 2 11 2" xfId="33210" xr:uid="{00000000-0005-0000-0000-000063190000}"/>
    <cellStyle name="Comma 5 3 3 2 12" xfId="33208" xr:uid="{00000000-0005-0000-0000-000064190000}"/>
    <cellStyle name="Comma 5 3 3 2 2" xfId="3714" xr:uid="{00000000-0005-0000-0000-000065190000}"/>
    <cellStyle name="Comma 5 3 3 2 2 10" xfId="3715" xr:uid="{00000000-0005-0000-0000-000066190000}"/>
    <cellStyle name="Comma 5 3 3 2 2 10 2" xfId="33212" xr:uid="{00000000-0005-0000-0000-000067190000}"/>
    <cellStyle name="Comma 5 3 3 2 2 11" xfId="33211" xr:uid="{00000000-0005-0000-0000-000068190000}"/>
    <cellStyle name="Comma 5 3 3 2 2 2" xfId="3716" xr:uid="{00000000-0005-0000-0000-000069190000}"/>
    <cellStyle name="Comma 5 3 3 2 2 2 2" xfId="3717" xr:uid="{00000000-0005-0000-0000-00006A190000}"/>
    <cellStyle name="Comma 5 3 3 2 2 2 2 2" xfId="3718" xr:uid="{00000000-0005-0000-0000-00006B190000}"/>
    <cellStyle name="Comma 5 3 3 2 2 2 2 2 2" xfId="3719" xr:uid="{00000000-0005-0000-0000-00006C190000}"/>
    <cellStyle name="Comma 5 3 3 2 2 2 2 2 2 2" xfId="33216" xr:uid="{00000000-0005-0000-0000-00006D190000}"/>
    <cellStyle name="Comma 5 3 3 2 2 2 2 2 3" xfId="33215" xr:uid="{00000000-0005-0000-0000-00006E190000}"/>
    <cellStyle name="Comma 5 3 3 2 2 2 2 3" xfId="3720" xr:uid="{00000000-0005-0000-0000-00006F190000}"/>
    <cellStyle name="Comma 5 3 3 2 2 2 2 3 2" xfId="33217" xr:uid="{00000000-0005-0000-0000-000070190000}"/>
    <cellStyle name="Comma 5 3 3 2 2 2 2 4" xfId="3721" xr:uid="{00000000-0005-0000-0000-000071190000}"/>
    <cellStyle name="Comma 5 3 3 2 2 2 2 4 2" xfId="33218" xr:uid="{00000000-0005-0000-0000-000072190000}"/>
    <cellStyle name="Comma 5 3 3 2 2 2 2 5" xfId="3722" xr:uid="{00000000-0005-0000-0000-000073190000}"/>
    <cellStyle name="Comma 5 3 3 2 2 2 2 5 2" xfId="33219" xr:uid="{00000000-0005-0000-0000-000074190000}"/>
    <cellStyle name="Comma 5 3 3 2 2 2 2 6" xfId="33214" xr:uid="{00000000-0005-0000-0000-000075190000}"/>
    <cellStyle name="Comma 5 3 3 2 2 2 3" xfId="3723" xr:uid="{00000000-0005-0000-0000-000076190000}"/>
    <cellStyle name="Comma 5 3 3 2 2 2 3 2" xfId="3724" xr:uid="{00000000-0005-0000-0000-000077190000}"/>
    <cellStyle name="Comma 5 3 3 2 2 2 3 2 2" xfId="33221" xr:uid="{00000000-0005-0000-0000-000078190000}"/>
    <cellStyle name="Comma 5 3 3 2 2 2 3 3" xfId="33220" xr:uid="{00000000-0005-0000-0000-000079190000}"/>
    <cellStyle name="Comma 5 3 3 2 2 2 4" xfId="3725" xr:uid="{00000000-0005-0000-0000-00007A190000}"/>
    <cellStyle name="Comma 5 3 3 2 2 2 4 2" xfId="33222" xr:uid="{00000000-0005-0000-0000-00007B190000}"/>
    <cellStyle name="Comma 5 3 3 2 2 2 5" xfId="3726" xr:uid="{00000000-0005-0000-0000-00007C190000}"/>
    <cellStyle name="Comma 5 3 3 2 2 2 5 2" xfId="33223" xr:uid="{00000000-0005-0000-0000-00007D190000}"/>
    <cellStyle name="Comma 5 3 3 2 2 2 6" xfId="3727" xr:uid="{00000000-0005-0000-0000-00007E190000}"/>
    <cellStyle name="Comma 5 3 3 2 2 2 6 2" xfId="33224" xr:uid="{00000000-0005-0000-0000-00007F190000}"/>
    <cellStyle name="Comma 5 3 3 2 2 2 7" xfId="33213" xr:uid="{00000000-0005-0000-0000-000080190000}"/>
    <cellStyle name="Comma 5 3 3 2 2 3" xfId="3728" xr:uid="{00000000-0005-0000-0000-000081190000}"/>
    <cellStyle name="Comma 5 3 3 2 2 3 2" xfId="3729" xr:uid="{00000000-0005-0000-0000-000082190000}"/>
    <cellStyle name="Comma 5 3 3 2 2 3 2 2" xfId="3730" xr:uid="{00000000-0005-0000-0000-000083190000}"/>
    <cellStyle name="Comma 5 3 3 2 2 3 2 2 2" xfId="3731" xr:uid="{00000000-0005-0000-0000-000084190000}"/>
    <cellStyle name="Comma 5 3 3 2 2 3 2 2 2 2" xfId="33228" xr:uid="{00000000-0005-0000-0000-000085190000}"/>
    <cellStyle name="Comma 5 3 3 2 2 3 2 2 3" xfId="33227" xr:uid="{00000000-0005-0000-0000-000086190000}"/>
    <cellStyle name="Comma 5 3 3 2 2 3 2 3" xfId="3732" xr:uid="{00000000-0005-0000-0000-000087190000}"/>
    <cellStyle name="Comma 5 3 3 2 2 3 2 3 2" xfId="33229" xr:uid="{00000000-0005-0000-0000-000088190000}"/>
    <cellStyle name="Comma 5 3 3 2 2 3 2 4" xfId="3733" xr:uid="{00000000-0005-0000-0000-000089190000}"/>
    <cellStyle name="Comma 5 3 3 2 2 3 2 4 2" xfId="33230" xr:uid="{00000000-0005-0000-0000-00008A190000}"/>
    <cellStyle name="Comma 5 3 3 2 2 3 2 5" xfId="3734" xr:uid="{00000000-0005-0000-0000-00008B190000}"/>
    <cellStyle name="Comma 5 3 3 2 2 3 2 5 2" xfId="33231" xr:uid="{00000000-0005-0000-0000-00008C190000}"/>
    <cellStyle name="Comma 5 3 3 2 2 3 2 6" xfId="33226" xr:uid="{00000000-0005-0000-0000-00008D190000}"/>
    <cellStyle name="Comma 5 3 3 2 2 3 3" xfId="3735" xr:uid="{00000000-0005-0000-0000-00008E190000}"/>
    <cellStyle name="Comma 5 3 3 2 2 3 3 2" xfId="3736" xr:uid="{00000000-0005-0000-0000-00008F190000}"/>
    <cellStyle name="Comma 5 3 3 2 2 3 3 2 2" xfId="33233" xr:uid="{00000000-0005-0000-0000-000090190000}"/>
    <cellStyle name="Comma 5 3 3 2 2 3 3 3" xfId="33232" xr:uid="{00000000-0005-0000-0000-000091190000}"/>
    <cellStyle name="Comma 5 3 3 2 2 3 4" xfId="3737" xr:uid="{00000000-0005-0000-0000-000092190000}"/>
    <cellStyle name="Comma 5 3 3 2 2 3 4 2" xfId="33234" xr:uid="{00000000-0005-0000-0000-000093190000}"/>
    <cellStyle name="Comma 5 3 3 2 2 3 5" xfId="3738" xr:uid="{00000000-0005-0000-0000-000094190000}"/>
    <cellStyle name="Comma 5 3 3 2 2 3 5 2" xfId="33235" xr:uid="{00000000-0005-0000-0000-000095190000}"/>
    <cellStyle name="Comma 5 3 3 2 2 3 6" xfId="3739" xr:uid="{00000000-0005-0000-0000-000096190000}"/>
    <cellStyle name="Comma 5 3 3 2 2 3 6 2" xfId="33236" xr:uid="{00000000-0005-0000-0000-000097190000}"/>
    <cellStyle name="Comma 5 3 3 2 2 3 7" xfId="33225" xr:uid="{00000000-0005-0000-0000-000098190000}"/>
    <cellStyle name="Comma 5 3 3 2 2 4" xfId="3740" xr:uid="{00000000-0005-0000-0000-000099190000}"/>
    <cellStyle name="Comma 5 3 3 2 2 4 2" xfId="3741" xr:uid="{00000000-0005-0000-0000-00009A190000}"/>
    <cellStyle name="Comma 5 3 3 2 2 4 2 2" xfId="3742" xr:uid="{00000000-0005-0000-0000-00009B190000}"/>
    <cellStyle name="Comma 5 3 3 2 2 4 2 2 2" xfId="33239" xr:uid="{00000000-0005-0000-0000-00009C190000}"/>
    <cellStyle name="Comma 5 3 3 2 2 4 2 3" xfId="33238" xr:uid="{00000000-0005-0000-0000-00009D190000}"/>
    <cellStyle name="Comma 5 3 3 2 2 4 3" xfId="3743" xr:uid="{00000000-0005-0000-0000-00009E190000}"/>
    <cellStyle name="Comma 5 3 3 2 2 4 3 2" xfId="33240" xr:uid="{00000000-0005-0000-0000-00009F190000}"/>
    <cellStyle name="Comma 5 3 3 2 2 4 4" xfId="3744" xr:uid="{00000000-0005-0000-0000-0000A0190000}"/>
    <cellStyle name="Comma 5 3 3 2 2 4 4 2" xfId="33241" xr:uid="{00000000-0005-0000-0000-0000A1190000}"/>
    <cellStyle name="Comma 5 3 3 2 2 4 5" xfId="3745" xr:uid="{00000000-0005-0000-0000-0000A2190000}"/>
    <cellStyle name="Comma 5 3 3 2 2 4 5 2" xfId="33242" xr:uid="{00000000-0005-0000-0000-0000A3190000}"/>
    <cellStyle name="Comma 5 3 3 2 2 4 6" xfId="33237" xr:uid="{00000000-0005-0000-0000-0000A4190000}"/>
    <cellStyle name="Comma 5 3 3 2 2 5" xfId="3746" xr:uid="{00000000-0005-0000-0000-0000A5190000}"/>
    <cellStyle name="Comma 5 3 3 2 2 5 2" xfId="3747" xr:uid="{00000000-0005-0000-0000-0000A6190000}"/>
    <cellStyle name="Comma 5 3 3 2 2 5 2 2" xfId="3748" xr:uid="{00000000-0005-0000-0000-0000A7190000}"/>
    <cellStyle name="Comma 5 3 3 2 2 5 2 2 2" xfId="33245" xr:uid="{00000000-0005-0000-0000-0000A8190000}"/>
    <cellStyle name="Comma 5 3 3 2 2 5 2 3" xfId="33244" xr:uid="{00000000-0005-0000-0000-0000A9190000}"/>
    <cellStyle name="Comma 5 3 3 2 2 5 3" xfId="3749" xr:uid="{00000000-0005-0000-0000-0000AA190000}"/>
    <cellStyle name="Comma 5 3 3 2 2 5 3 2" xfId="33246" xr:uid="{00000000-0005-0000-0000-0000AB190000}"/>
    <cellStyle name="Comma 5 3 3 2 2 5 4" xfId="3750" xr:uid="{00000000-0005-0000-0000-0000AC190000}"/>
    <cellStyle name="Comma 5 3 3 2 2 5 4 2" xfId="33247" xr:uid="{00000000-0005-0000-0000-0000AD190000}"/>
    <cellStyle name="Comma 5 3 3 2 2 5 5" xfId="3751" xr:uid="{00000000-0005-0000-0000-0000AE190000}"/>
    <cellStyle name="Comma 5 3 3 2 2 5 5 2" xfId="33248" xr:uid="{00000000-0005-0000-0000-0000AF190000}"/>
    <cellStyle name="Comma 5 3 3 2 2 5 6" xfId="33243" xr:uid="{00000000-0005-0000-0000-0000B0190000}"/>
    <cellStyle name="Comma 5 3 3 2 2 6" xfId="3752" xr:uid="{00000000-0005-0000-0000-0000B1190000}"/>
    <cellStyle name="Comma 5 3 3 2 2 6 2" xfId="3753" xr:uid="{00000000-0005-0000-0000-0000B2190000}"/>
    <cellStyle name="Comma 5 3 3 2 2 6 2 2" xfId="3754" xr:uid="{00000000-0005-0000-0000-0000B3190000}"/>
    <cellStyle name="Comma 5 3 3 2 2 6 2 2 2" xfId="33251" xr:uid="{00000000-0005-0000-0000-0000B4190000}"/>
    <cellStyle name="Comma 5 3 3 2 2 6 2 3" xfId="33250" xr:uid="{00000000-0005-0000-0000-0000B5190000}"/>
    <cellStyle name="Comma 5 3 3 2 2 6 3" xfId="3755" xr:uid="{00000000-0005-0000-0000-0000B6190000}"/>
    <cellStyle name="Comma 5 3 3 2 2 6 3 2" xfId="33252" xr:uid="{00000000-0005-0000-0000-0000B7190000}"/>
    <cellStyle name="Comma 5 3 3 2 2 6 4" xfId="3756" xr:uid="{00000000-0005-0000-0000-0000B8190000}"/>
    <cellStyle name="Comma 5 3 3 2 2 6 4 2" xfId="33253" xr:uid="{00000000-0005-0000-0000-0000B9190000}"/>
    <cellStyle name="Comma 5 3 3 2 2 6 5" xfId="33249" xr:uid="{00000000-0005-0000-0000-0000BA190000}"/>
    <cellStyle name="Comma 5 3 3 2 2 7" xfId="3757" xr:uid="{00000000-0005-0000-0000-0000BB190000}"/>
    <cellStyle name="Comma 5 3 3 2 2 7 2" xfId="3758" xr:uid="{00000000-0005-0000-0000-0000BC190000}"/>
    <cellStyle name="Comma 5 3 3 2 2 7 2 2" xfId="33255" xr:uid="{00000000-0005-0000-0000-0000BD190000}"/>
    <cellStyle name="Comma 5 3 3 2 2 7 3" xfId="3759" xr:uid="{00000000-0005-0000-0000-0000BE190000}"/>
    <cellStyle name="Comma 5 3 3 2 2 7 3 2" xfId="33256" xr:uid="{00000000-0005-0000-0000-0000BF190000}"/>
    <cellStyle name="Comma 5 3 3 2 2 7 4" xfId="33254" xr:uid="{00000000-0005-0000-0000-0000C0190000}"/>
    <cellStyle name="Comma 5 3 3 2 2 8" xfId="3760" xr:uid="{00000000-0005-0000-0000-0000C1190000}"/>
    <cellStyle name="Comma 5 3 3 2 2 8 2" xfId="33257" xr:uid="{00000000-0005-0000-0000-0000C2190000}"/>
    <cellStyle name="Comma 5 3 3 2 2 9" xfId="3761" xr:uid="{00000000-0005-0000-0000-0000C3190000}"/>
    <cellStyle name="Comma 5 3 3 2 2 9 2" xfId="33258" xr:uid="{00000000-0005-0000-0000-0000C4190000}"/>
    <cellStyle name="Comma 5 3 3 2 3" xfId="3762" xr:uid="{00000000-0005-0000-0000-0000C5190000}"/>
    <cellStyle name="Comma 5 3 3 2 3 2" xfId="3763" xr:uid="{00000000-0005-0000-0000-0000C6190000}"/>
    <cellStyle name="Comma 5 3 3 2 3 2 2" xfId="3764" xr:uid="{00000000-0005-0000-0000-0000C7190000}"/>
    <cellStyle name="Comma 5 3 3 2 3 2 2 2" xfId="3765" xr:uid="{00000000-0005-0000-0000-0000C8190000}"/>
    <cellStyle name="Comma 5 3 3 2 3 2 2 2 2" xfId="33262" xr:uid="{00000000-0005-0000-0000-0000C9190000}"/>
    <cellStyle name="Comma 5 3 3 2 3 2 2 3" xfId="33261" xr:uid="{00000000-0005-0000-0000-0000CA190000}"/>
    <cellStyle name="Comma 5 3 3 2 3 2 3" xfId="3766" xr:uid="{00000000-0005-0000-0000-0000CB190000}"/>
    <cellStyle name="Comma 5 3 3 2 3 2 3 2" xfId="33263" xr:uid="{00000000-0005-0000-0000-0000CC190000}"/>
    <cellStyle name="Comma 5 3 3 2 3 2 4" xfId="3767" xr:uid="{00000000-0005-0000-0000-0000CD190000}"/>
    <cellStyle name="Comma 5 3 3 2 3 2 4 2" xfId="33264" xr:uid="{00000000-0005-0000-0000-0000CE190000}"/>
    <cellStyle name="Comma 5 3 3 2 3 2 5" xfId="3768" xr:uid="{00000000-0005-0000-0000-0000CF190000}"/>
    <cellStyle name="Comma 5 3 3 2 3 2 5 2" xfId="33265" xr:uid="{00000000-0005-0000-0000-0000D0190000}"/>
    <cellStyle name="Comma 5 3 3 2 3 2 6" xfId="33260" xr:uid="{00000000-0005-0000-0000-0000D1190000}"/>
    <cellStyle name="Comma 5 3 3 2 3 3" xfId="3769" xr:uid="{00000000-0005-0000-0000-0000D2190000}"/>
    <cellStyle name="Comma 5 3 3 2 3 3 2" xfId="3770" xr:uid="{00000000-0005-0000-0000-0000D3190000}"/>
    <cellStyle name="Comma 5 3 3 2 3 3 2 2" xfId="3771" xr:uid="{00000000-0005-0000-0000-0000D4190000}"/>
    <cellStyle name="Comma 5 3 3 2 3 3 2 2 2" xfId="33268" xr:uid="{00000000-0005-0000-0000-0000D5190000}"/>
    <cellStyle name="Comma 5 3 3 2 3 3 2 3" xfId="33267" xr:uid="{00000000-0005-0000-0000-0000D6190000}"/>
    <cellStyle name="Comma 5 3 3 2 3 3 3" xfId="3772" xr:uid="{00000000-0005-0000-0000-0000D7190000}"/>
    <cellStyle name="Comma 5 3 3 2 3 3 3 2" xfId="33269" xr:uid="{00000000-0005-0000-0000-0000D8190000}"/>
    <cellStyle name="Comma 5 3 3 2 3 3 4" xfId="3773" xr:uid="{00000000-0005-0000-0000-0000D9190000}"/>
    <cellStyle name="Comma 5 3 3 2 3 3 4 2" xfId="33270" xr:uid="{00000000-0005-0000-0000-0000DA190000}"/>
    <cellStyle name="Comma 5 3 3 2 3 3 5" xfId="3774" xr:uid="{00000000-0005-0000-0000-0000DB190000}"/>
    <cellStyle name="Comma 5 3 3 2 3 3 5 2" xfId="33271" xr:uid="{00000000-0005-0000-0000-0000DC190000}"/>
    <cellStyle name="Comma 5 3 3 2 3 3 6" xfId="33266" xr:uid="{00000000-0005-0000-0000-0000DD190000}"/>
    <cellStyle name="Comma 5 3 3 2 3 4" xfId="3775" xr:uid="{00000000-0005-0000-0000-0000DE190000}"/>
    <cellStyle name="Comma 5 3 3 2 3 4 2" xfId="3776" xr:uid="{00000000-0005-0000-0000-0000DF190000}"/>
    <cellStyle name="Comma 5 3 3 2 3 4 2 2" xfId="33273" xr:uid="{00000000-0005-0000-0000-0000E0190000}"/>
    <cellStyle name="Comma 5 3 3 2 3 4 3" xfId="33272" xr:uid="{00000000-0005-0000-0000-0000E1190000}"/>
    <cellStyle name="Comma 5 3 3 2 3 5" xfId="3777" xr:uid="{00000000-0005-0000-0000-0000E2190000}"/>
    <cellStyle name="Comma 5 3 3 2 3 5 2" xfId="33274" xr:uid="{00000000-0005-0000-0000-0000E3190000}"/>
    <cellStyle name="Comma 5 3 3 2 3 6" xfId="3778" xr:uid="{00000000-0005-0000-0000-0000E4190000}"/>
    <cellStyle name="Comma 5 3 3 2 3 6 2" xfId="33275" xr:uid="{00000000-0005-0000-0000-0000E5190000}"/>
    <cellStyle name="Comma 5 3 3 2 3 7" xfId="3779" xr:uid="{00000000-0005-0000-0000-0000E6190000}"/>
    <cellStyle name="Comma 5 3 3 2 3 7 2" xfId="33276" xr:uid="{00000000-0005-0000-0000-0000E7190000}"/>
    <cellStyle name="Comma 5 3 3 2 3 8" xfId="33259" xr:uid="{00000000-0005-0000-0000-0000E8190000}"/>
    <cellStyle name="Comma 5 3 3 2 4" xfId="3780" xr:uid="{00000000-0005-0000-0000-0000E9190000}"/>
    <cellStyle name="Comma 5 3 3 2 4 2" xfId="3781" xr:uid="{00000000-0005-0000-0000-0000EA190000}"/>
    <cellStyle name="Comma 5 3 3 2 4 2 2" xfId="3782" xr:uid="{00000000-0005-0000-0000-0000EB190000}"/>
    <cellStyle name="Comma 5 3 3 2 4 2 2 2" xfId="3783" xr:uid="{00000000-0005-0000-0000-0000EC190000}"/>
    <cellStyle name="Comma 5 3 3 2 4 2 2 2 2" xfId="33280" xr:uid="{00000000-0005-0000-0000-0000ED190000}"/>
    <cellStyle name="Comma 5 3 3 2 4 2 2 3" xfId="33279" xr:uid="{00000000-0005-0000-0000-0000EE190000}"/>
    <cellStyle name="Comma 5 3 3 2 4 2 3" xfId="3784" xr:uid="{00000000-0005-0000-0000-0000EF190000}"/>
    <cellStyle name="Comma 5 3 3 2 4 2 3 2" xfId="33281" xr:uid="{00000000-0005-0000-0000-0000F0190000}"/>
    <cellStyle name="Comma 5 3 3 2 4 2 4" xfId="3785" xr:uid="{00000000-0005-0000-0000-0000F1190000}"/>
    <cellStyle name="Comma 5 3 3 2 4 2 4 2" xfId="33282" xr:uid="{00000000-0005-0000-0000-0000F2190000}"/>
    <cellStyle name="Comma 5 3 3 2 4 2 5" xfId="3786" xr:uid="{00000000-0005-0000-0000-0000F3190000}"/>
    <cellStyle name="Comma 5 3 3 2 4 2 5 2" xfId="33283" xr:uid="{00000000-0005-0000-0000-0000F4190000}"/>
    <cellStyle name="Comma 5 3 3 2 4 2 6" xfId="33278" xr:uid="{00000000-0005-0000-0000-0000F5190000}"/>
    <cellStyle name="Comma 5 3 3 2 4 3" xfId="3787" xr:uid="{00000000-0005-0000-0000-0000F6190000}"/>
    <cellStyle name="Comma 5 3 3 2 4 3 2" xfId="3788" xr:uid="{00000000-0005-0000-0000-0000F7190000}"/>
    <cellStyle name="Comma 5 3 3 2 4 3 2 2" xfId="33285" xr:uid="{00000000-0005-0000-0000-0000F8190000}"/>
    <cellStyle name="Comma 5 3 3 2 4 3 3" xfId="33284" xr:uid="{00000000-0005-0000-0000-0000F9190000}"/>
    <cellStyle name="Comma 5 3 3 2 4 4" xfId="3789" xr:uid="{00000000-0005-0000-0000-0000FA190000}"/>
    <cellStyle name="Comma 5 3 3 2 4 4 2" xfId="33286" xr:uid="{00000000-0005-0000-0000-0000FB190000}"/>
    <cellStyle name="Comma 5 3 3 2 4 5" xfId="3790" xr:uid="{00000000-0005-0000-0000-0000FC190000}"/>
    <cellStyle name="Comma 5 3 3 2 4 5 2" xfId="33287" xr:uid="{00000000-0005-0000-0000-0000FD190000}"/>
    <cellStyle name="Comma 5 3 3 2 4 6" xfId="3791" xr:uid="{00000000-0005-0000-0000-0000FE190000}"/>
    <cellStyle name="Comma 5 3 3 2 4 6 2" xfId="33288" xr:uid="{00000000-0005-0000-0000-0000FF190000}"/>
    <cellStyle name="Comma 5 3 3 2 4 7" xfId="33277" xr:uid="{00000000-0005-0000-0000-0000001A0000}"/>
    <cellStyle name="Comma 5 3 3 2 5" xfId="3792" xr:uid="{00000000-0005-0000-0000-0000011A0000}"/>
    <cellStyle name="Comma 5 3 3 2 5 2" xfId="3793" xr:uid="{00000000-0005-0000-0000-0000021A0000}"/>
    <cellStyle name="Comma 5 3 3 2 5 2 2" xfId="3794" xr:uid="{00000000-0005-0000-0000-0000031A0000}"/>
    <cellStyle name="Comma 5 3 3 2 5 2 2 2" xfId="33291" xr:uid="{00000000-0005-0000-0000-0000041A0000}"/>
    <cellStyle name="Comma 5 3 3 2 5 2 3" xfId="33290" xr:uid="{00000000-0005-0000-0000-0000051A0000}"/>
    <cellStyle name="Comma 5 3 3 2 5 3" xfId="3795" xr:uid="{00000000-0005-0000-0000-0000061A0000}"/>
    <cellStyle name="Comma 5 3 3 2 5 3 2" xfId="33292" xr:uid="{00000000-0005-0000-0000-0000071A0000}"/>
    <cellStyle name="Comma 5 3 3 2 5 4" xfId="3796" xr:uid="{00000000-0005-0000-0000-0000081A0000}"/>
    <cellStyle name="Comma 5 3 3 2 5 4 2" xfId="33293" xr:uid="{00000000-0005-0000-0000-0000091A0000}"/>
    <cellStyle name="Comma 5 3 3 2 5 5" xfId="3797" xr:uid="{00000000-0005-0000-0000-00000A1A0000}"/>
    <cellStyle name="Comma 5 3 3 2 5 5 2" xfId="33294" xr:uid="{00000000-0005-0000-0000-00000B1A0000}"/>
    <cellStyle name="Comma 5 3 3 2 5 6" xfId="33289" xr:uid="{00000000-0005-0000-0000-00000C1A0000}"/>
    <cellStyle name="Comma 5 3 3 2 6" xfId="3798" xr:uid="{00000000-0005-0000-0000-00000D1A0000}"/>
    <cellStyle name="Comma 5 3 3 2 6 2" xfId="3799" xr:uid="{00000000-0005-0000-0000-00000E1A0000}"/>
    <cellStyle name="Comma 5 3 3 2 6 2 2" xfId="3800" xr:uid="{00000000-0005-0000-0000-00000F1A0000}"/>
    <cellStyle name="Comma 5 3 3 2 6 2 2 2" xfId="33297" xr:uid="{00000000-0005-0000-0000-0000101A0000}"/>
    <cellStyle name="Comma 5 3 3 2 6 2 3" xfId="33296" xr:uid="{00000000-0005-0000-0000-0000111A0000}"/>
    <cellStyle name="Comma 5 3 3 2 6 3" xfId="3801" xr:uid="{00000000-0005-0000-0000-0000121A0000}"/>
    <cellStyle name="Comma 5 3 3 2 6 3 2" xfId="33298" xr:uid="{00000000-0005-0000-0000-0000131A0000}"/>
    <cellStyle name="Comma 5 3 3 2 6 4" xfId="3802" xr:uid="{00000000-0005-0000-0000-0000141A0000}"/>
    <cellStyle name="Comma 5 3 3 2 6 4 2" xfId="33299" xr:uid="{00000000-0005-0000-0000-0000151A0000}"/>
    <cellStyle name="Comma 5 3 3 2 6 5" xfId="3803" xr:uid="{00000000-0005-0000-0000-0000161A0000}"/>
    <cellStyle name="Comma 5 3 3 2 6 5 2" xfId="33300" xr:uid="{00000000-0005-0000-0000-0000171A0000}"/>
    <cellStyle name="Comma 5 3 3 2 6 6" xfId="33295" xr:uid="{00000000-0005-0000-0000-0000181A0000}"/>
    <cellStyle name="Comma 5 3 3 2 7" xfId="3804" xr:uid="{00000000-0005-0000-0000-0000191A0000}"/>
    <cellStyle name="Comma 5 3 3 2 7 2" xfId="3805" xr:uid="{00000000-0005-0000-0000-00001A1A0000}"/>
    <cellStyle name="Comma 5 3 3 2 7 2 2" xfId="3806" xr:uid="{00000000-0005-0000-0000-00001B1A0000}"/>
    <cellStyle name="Comma 5 3 3 2 7 2 2 2" xfId="33303" xr:uid="{00000000-0005-0000-0000-00001C1A0000}"/>
    <cellStyle name="Comma 5 3 3 2 7 2 3" xfId="33302" xr:uid="{00000000-0005-0000-0000-00001D1A0000}"/>
    <cellStyle name="Comma 5 3 3 2 7 3" xfId="3807" xr:uid="{00000000-0005-0000-0000-00001E1A0000}"/>
    <cellStyle name="Comma 5 3 3 2 7 3 2" xfId="33304" xr:uid="{00000000-0005-0000-0000-00001F1A0000}"/>
    <cellStyle name="Comma 5 3 3 2 7 4" xfId="3808" xr:uid="{00000000-0005-0000-0000-0000201A0000}"/>
    <cellStyle name="Comma 5 3 3 2 7 4 2" xfId="33305" xr:uid="{00000000-0005-0000-0000-0000211A0000}"/>
    <cellStyle name="Comma 5 3 3 2 7 5" xfId="33301" xr:uid="{00000000-0005-0000-0000-0000221A0000}"/>
    <cellStyle name="Comma 5 3 3 2 8" xfId="3809" xr:uid="{00000000-0005-0000-0000-0000231A0000}"/>
    <cellStyle name="Comma 5 3 3 2 8 2" xfId="3810" xr:uid="{00000000-0005-0000-0000-0000241A0000}"/>
    <cellStyle name="Comma 5 3 3 2 8 2 2" xfId="33307" xr:uid="{00000000-0005-0000-0000-0000251A0000}"/>
    <cellStyle name="Comma 5 3 3 2 8 3" xfId="3811" xr:uid="{00000000-0005-0000-0000-0000261A0000}"/>
    <cellStyle name="Comma 5 3 3 2 8 3 2" xfId="33308" xr:uid="{00000000-0005-0000-0000-0000271A0000}"/>
    <cellStyle name="Comma 5 3 3 2 8 4" xfId="33306" xr:uid="{00000000-0005-0000-0000-0000281A0000}"/>
    <cellStyle name="Comma 5 3 3 2 9" xfId="3812" xr:uid="{00000000-0005-0000-0000-0000291A0000}"/>
    <cellStyle name="Comma 5 3 3 2 9 2" xfId="33309" xr:uid="{00000000-0005-0000-0000-00002A1A0000}"/>
    <cellStyle name="Comma 5 3 3 3" xfId="3813" xr:uid="{00000000-0005-0000-0000-00002B1A0000}"/>
    <cellStyle name="Comma 5 3 3 3 10" xfId="3814" xr:uid="{00000000-0005-0000-0000-00002C1A0000}"/>
    <cellStyle name="Comma 5 3 3 3 10 2" xfId="33311" xr:uid="{00000000-0005-0000-0000-00002D1A0000}"/>
    <cellStyle name="Comma 5 3 3 3 11" xfId="33310" xr:uid="{00000000-0005-0000-0000-00002E1A0000}"/>
    <cellStyle name="Comma 5 3 3 3 2" xfId="3815" xr:uid="{00000000-0005-0000-0000-00002F1A0000}"/>
    <cellStyle name="Comma 5 3 3 3 2 2" xfId="3816" xr:uid="{00000000-0005-0000-0000-0000301A0000}"/>
    <cellStyle name="Comma 5 3 3 3 2 2 2" xfId="3817" xr:uid="{00000000-0005-0000-0000-0000311A0000}"/>
    <cellStyle name="Comma 5 3 3 3 2 2 2 2" xfId="3818" xr:uid="{00000000-0005-0000-0000-0000321A0000}"/>
    <cellStyle name="Comma 5 3 3 3 2 2 2 2 2" xfId="33315" xr:uid="{00000000-0005-0000-0000-0000331A0000}"/>
    <cellStyle name="Comma 5 3 3 3 2 2 2 3" xfId="33314" xr:uid="{00000000-0005-0000-0000-0000341A0000}"/>
    <cellStyle name="Comma 5 3 3 3 2 2 3" xfId="3819" xr:uid="{00000000-0005-0000-0000-0000351A0000}"/>
    <cellStyle name="Comma 5 3 3 3 2 2 3 2" xfId="33316" xr:uid="{00000000-0005-0000-0000-0000361A0000}"/>
    <cellStyle name="Comma 5 3 3 3 2 2 4" xfId="3820" xr:uid="{00000000-0005-0000-0000-0000371A0000}"/>
    <cellStyle name="Comma 5 3 3 3 2 2 4 2" xfId="33317" xr:uid="{00000000-0005-0000-0000-0000381A0000}"/>
    <cellStyle name="Comma 5 3 3 3 2 2 5" xfId="3821" xr:uid="{00000000-0005-0000-0000-0000391A0000}"/>
    <cellStyle name="Comma 5 3 3 3 2 2 5 2" xfId="33318" xr:uid="{00000000-0005-0000-0000-00003A1A0000}"/>
    <cellStyle name="Comma 5 3 3 3 2 2 6" xfId="33313" xr:uid="{00000000-0005-0000-0000-00003B1A0000}"/>
    <cellStyle name="Comma 5 3 3 3 2 3" xfId="3822" xr:uid="{00000000-0005-0000-0000-00003C1A0000}"/>
    <cellStyle name="Comma 5 3 3 3 2 3 2" xfId="3823" xr:uid="{00000000-0005-0000-0000-00003D1A0000}"/>
    <cellStyle name="Comma 5 3 3 3 2 3 2 2" xfId="33320" xr:uid="{00000000-0005-0000-0000-00003E1A0000}"/>
    <cellStyle name="Comma 5 3 3 3 2 3 3" xfId="33319" xr:uid="{00000000-0005-0000-0000-00003F1A0000}"/>
    <cellStyle name="Comma 5 3 3 3 2 4" xfId="3824" xr:uid="{00000000-0005-0000-0000-0000401A0000}"/>
    <cellStyle name="Comma 5 3 3 3 2 4 2" xfId="33321" xr:uid="{00000000-0005-0000-0000-0000411A0000}"/>
    <cellStyle name="Comma 5 3 3 3 2 5" xfId="3825" xr:uid="{00000000-0005-0000-0000-0000421A0000}"/>
    <cellStyle name="Comma 5 3 3 3 2 5 2" xfId="33322" xr:uid="{00000000-0005-0000-0000-0000431A0000}"/>
    <cellStyle name="Comma 5 3 3 3 2 6" xfId="3826" xr:uid="{00000000-0005-0000-0000-0000441A0000}"/>
    <cellStyle name="Comma 5 3 3 3 2 6 2" xfId="33323" xr:uid="{00000000-0005-0000-0000-0000451A0000}"/>
    <cellStyle name="Comma 5 3 3 3 2 7" xfId="33312" xr:uid="{00000000-0005-0000-0000-0000461A0000}"/>
    <cellStyle name="Comma 5 3 3 3 3" xfId="3827" xr:uid="{00000000-0005-0000-0000-0000471A0000}"/>
    <cellStyle name="Comma 5 3 3 3 3 2" xfId="3828" xr:uid="{00000000-0005-0000-0000-0000481A0000}"/>
    <cellStyle name="Comma 5 3 3 3 3 2 2" xfId="3829" xr:uid="{00000000-0005-0000-0000-0000491A0000}"/>
    <cellStyle name="Comma 5 3 3 3 3 2 2 2" xfId="3830" xr:uid="{00000000-0005-0000-0000-00004A1A0000}"/>
    <cellStyle name="Comma 5 3 3 3 3 2 2 2 2" xfId="33327" xr:uid="{00000000-0005-0000-0000-00004B1A0000}"/>
    <cellStyle name="Comma 5 3 3 3 3 2 2 3" xfId="33326" xr:uid="{00000000-0005-0000-0000-00004C1A0000}"/>
    <cellStyle name="Comma 5 3 3 3 3 2 3" xfId="3831" xr:uid="{00000000-0005-0000-0000-00004D1A0000}"/>
    <cellStyle name="Comma 5 3 3 3 3 2 3 2" xfId="33328" xr:uid="{00000000-0005-0000-0000-00004E1A0000}"/>
    <cellStyle name="Comma 5 3 3 3 3 2 4" xfId="3832" xr:uid="{00000000-0005-0000-0000-00004F1A0000}"/>
    <cellStyle name="Comma 5 3 3 3 3 2 4 2" xfId="33329" xr:uid="{00000000-0005-0000-0000-0000501A0000}"/>
    <cellStyle name="Comma 5 3 3 3 3 2 5" xfId="3833" xr:uid="{00000000-0005-0000-0000-0000511A0000}"/>
    <cellStyle name="Comma 5 3 3 3 3 2 5 2" xfId="33330" xr:uid="{00000000-0005-0000-0000-0000521A0000}"/>
    <cellStyle name="Comma 5 3 3 3 3 2 6" xfId="33325" xr:uid="{00000000-0005-0000-0000-0000531A0000}"/>
    <cellStyle name="Comma 5 3 3 3 3 3" xfId="3834" xr:uid="{00000000-0005-0000-0000-0000541A0000}"/>
    <cellStyle name="Comma 5 3 3 3 3 3 2" xfId="3835" xr:uid="{00000000-0005-0000-0000-0000551A0000}"/>
    <cellStyle name="Comma 5 3 3 3 3 3 2 2" xfId="33332" xr:uid="{00000000-0005-0000-0000-0000561A0000}"/>
    <cellStyle name="Comma 5 3 3 3 3 3 3" xfId="33331" xr:uid="{00000000-0005-0000-0000-0000571A0000}"/>
    <cellStyle name="Comma 5 3 3 3 3 4" xfId="3836" xr:uid="{00000000-0005-0000-0000-0000581A0000}"/>
    <cellStyle name="Comma 5 3 3 3 3 4 2" xfId="33333" xr:uid="{00000000-0005-0000-0000-0000591A0000}"/>
    <cellStyle name="Comma 5 3 3 3 3 5" xfId="3837" xr:uid="{00000000-0005-0000-0000-00005A1A0000}"/>
    <cellStyle name="Comma 5 3 3 3 3 5 2" xfId="33334" xr:uid="{00000000-0005-0000-0000-00005B1A0000}"/>
    <cellStyle name="Comma 5 3 3 3 3 6" xfId="3838" xr:uid="{00000000-0005-0000-0000-00005C1A0000}"/>
    <cellStyle name="Comma 5 3 3 3 3 6 2" xfId="33335" xr:uid="{00000000-0005-0000-0000-00005D1A0000}"/>
    <cellStyle name="Comma 5 3 3 3 3 7" xfId="33324" xr:uid="{00000000-0005-0000-0000-00005E1A0000}"/>
    <cellStyle name="Comma 5 3 3 3 4" xfId="3839" xr:uid="{00000000-0005-0000-0000-00005F1A0000}"/>
    <cellStyle name="Comma 5 3 3 3 4 2" xfId="3840" xr:uid="{00000000-0005-0000-0000-0000601A0000}"/>
    <cellStyle name="Comma 5 3 3 3 4 2 2" xfId="3841" xr:uid="{00000000-0005-0000-0000-0000611A0000}"/>
    <cellStyle name="Comma 5 3 3 3 4 2 2 2" xfId="33338" xr:uid="{00000000-0005-0000-0000-0000621A0000}"/>
    <cellStyle name="Comma 5 3 3 3 4 2 3" xfId="33337" xr:uid="{00000000-0005-0000-0000-0000631A0000}"/>
    <cellStyle name="Comma 5 3 3 3 4 3" xfId="3842" xr:uid="{00000000-0005-0000-0000-0000641A0000}"/>
    <cellStyle name="Comma 5 3 3 3 4 3 2" xfId="33339" xr:uid="{00000000-0005-0000-0000-0000651A0000}"/>
    <cellStyle name="Comma 5 3 3 3 4 4" xfId="3843" xr:uid="{00000000-0005-0000-0000-0000661A0000}"/>
    <cellStyle name="Comma 5 3 3 3 4 4 2" xfId="33340" xr:uid="{00000000-0005-0000-0000-0000671A0000}"/>
    <cellStyle name="Comma 5 3 3 3 4 5" xfId="3844" xr:uid="{00000000-0005-0000-0000-0000681A0000}"/>
    <cellStyle name="Comma 5 3 3 3 4 5 2" xfId="33341" xr:uid="{00000000-0005-0000-0000-0000691A0000}"/>
    <cellStyle name="Comma 5 3 3 3 4 6" xfId="33336" xr:uid="{00000000-0005-0000-0000-00006A1A0000}"/>
    <cellStyle name="Comma 5 3 3 3 5" xfId="3845" xr:uid="{00000000-0005-0000-0000-00006B1A0000}"/>
    <cellStyle name="Comma 5 3 3 3 5 2" xfId="3846" xr:uid="{00000000-0005-0000-0000-00006C1A0000}"/>
    <cellStyle name="Comma 5 3 3 3 5 2 2" xfId="3847" xr:uid="{00000000-0005-0000-0000-00006D1A0000}"/>
    <cellStyle name="Comma 5 3 3 3 5 2 2 2" xfId="33344" xr:uid="{00000000-0005-0000-0000-00006E1A0000}"/>
    <cellStyle name="Comma 5 3 3 3 5 2 3" xfId="33343" xr:uid="{00000000-0005-0000-0000-00006F1A0000}"/>
    <cellStyle name="Comma 5 3 3 3 5 3" xfId="3848" xr:uid="{00000000-0005-0000-0000-0000701A0000}"/>
    <cellStyle name="Comma 5 3 3 3 5 3 2" xfId="33345" xr:uid="{00000000-0005-0000-0000-0000711A0000}"/>
    <cellStyle name="Comma 5 3 3 3 5 4" xfId="3849" xr:uid="{00000000-0005-0000-0000-0000721A0000}"/>
    <cellStyle name="Comma 5 3 3 3 5 4 2" xfId="33346" xr:uid="{00000000-0005-0000-0000-0000731A0000}"/>
    <cellStyle name="Comma 5 3 3 3 5 5" xfId="3850" xr:uid="{00000000-0005-0000-0000-0000741A0000}"/>
    <cellStyle name="Comma 5 3 3 3 5 5 2" xfId="33347" xr:uid="{00000000-0005-0000-0000-0000751A0000}"/>
    <cellStyle name="Comma 5 3 3 3 5 6" xfId="33342" xr:uid="{00000000-0005-0000-0000-0000761A0000}"/>
    <cellStyle name="Comma 5 3 3 3 6" xfId="3851" xr:uid="{00000000-0005-0000-0000-0000771A0000}"/>
    <cellStyle name="Comma 5 3 3 3 6 2" xfId="3852" xr:uid="{00000000-0005-0000-0000-0000781A0000}"/>
    <cellStyle name="Comma 5 3 3 3 6 2 2" xfId="3853" xr:uid="{00000000-0005-0000-0000-0000791A0000}"/>
    <cellStyle name="Comma 5 3 3 3 6 2 2 2" xfId="33350" xr:uid="{00000000-0005-0000-0000-00007A1A0000}"/>
    <cellStyle name="Comma 5 3 3 3 6 2 3" xfId="33349" xr:uid="{00000000-0005-0000-0000-00007B1A0000}"/>
    <cellStyle name="Comma 5 3 3 3 6 3" xfId="3854" xr:uid="{00000000-0005-0000-0000-00007C1A0000}"/>
    <cellStyle name="Comma 5 3 3 3 6 3 2" xfId="33351" xr:uid="{00000000-0005-0000-0000-00007D1A0000}"/>
    <cellStyle name="Comma 5 3 3 3 6 4" xfId="3855" xr:uid="{00000000-0005-0000-0000-00007E1A0000}"/>
    <cellStyle name="Comma 5 3 3 3 6 4 2" xfId="33352" xr:uid="{00000000-0005-0000-0000-00007F1A0000}"/>
    <cellStyle name="Comma 5 3 3 3 6 5" xfId="33348" xr:uid="{00000000-0005-0000-0000-0000801A0000}"/>
    <cellStyle name="Comma 5 3 3 3 7" xfId="3856" xr:uid="{00000000-0005-0000-0000-0000811A0000}"/>
    <cellStyle name="Comma 5 3 3 3 7 2" xfId="3857" xr:uid="{00000000-0005-0000-0000-0000821A0000}"/>
    <cellStyle name="Comma 5 3 3 3 7 2 2" xfId="33354" xr:uid="{00000000-0005-0000-0000-0000831A0000}"/>
    <cellStyle name="Comma 5 3 3 3 7 3" xfId="3858" xr:uid="{00000000-0005-0000-0000-0000841A0000}"/>
    <cellStyle name="Comma 5 3 3 3 7 3 2" xfId="33355" xr:uid="{00000000-0005-0000-0000-0000851A0000}"/>
    <cellStyle name="Comma 5 3 3 3 7 4" xfId="33353" xr:uid="{00000000-0005-0000-0000-0000861A0000}"/>
    <cellStyle name="Comma 5 3 3 3 8" xfId="3859" xr:uid="{00000000-0005-0000-0000-0000871A0000}"/>
    <cellStyle name="Comma 5 3 3 3 8 2" xfId="33356" xr:uid="{00000000-0005-0000-0000-0000881A0000}"/>
    <cellStyle name="Comma 5 3 3 3 9" xfId="3860" xr:uid="{00000000-0005-0000-0000-0000891A0000}"/>
    <cellStyle name="Comma 5 3 3 3 9 2" xfId="33357" xr:uid="{00000000-0005-0000-0000-00008A1A0000}"/>
    <cellStyle name="Comma 5 3 3 4" xfId="3861" xr:uid="{00000000-0005-0000-0000-00008B1A0000}"/>
    <cellStyle name="Comma 5 3 3 4 2" xfId="3862" xr:uid="{00000000-0005-0000-0000-00008C1A0000}"/>
    <cellStyle name="Comma 5 3 3 4 2 2" xfId="3863" xr:uid="{00000000-0005-0000-0000-00008D1A0000}"/>
    <cellStyle name="Comma 5 3 3 4 2 2 2" xfId="3864" xr:uid="{00000000-0005-0000-0000-00008E1A0000}"/>
    <cellStyle name="Comma 5 3 3 4 2 2 2 2" xfId="33361" xr:uid="{00000000-0005-0000-0000-00008F1A0000}"/>
    <cellStyle name="Comma 5 3 3 4 2 2 3" xfId="33360" xr:uid="{00000000-0005-0000-0000-0000901A0000}"/>
    <cellStyle name="Comma 5 3 3 4 2 3" xfId="3865" xr:uid="{00000000-0005-0000-0000-0000911A0000}"/>
    <cellStyle name="Comma 5 3 3 4 2 3 2" xfId="33362" xr:uid="{00000000-0005-0000-0000-0000921A0000}"/>
    <cellStyle name="Comma 5 3 3 4 2 4" xfId="3866" xr:uid="{00000000-0005-0000-0000-0000931A0000}"/>
    <cellStyle name="Comma 5 3 3 4 2 4 2" xfId="33363" xr:uid="{00000000-0005-0000-0000-0000941A0000}"/>
    <cellStyle name="Comma 5 3 3 4 2 5" xfId="3867" xr:uid="{00000000-0005-0000-0000-0000951A0000}"/>
    <cellStyle name="Comma 5 3 3 4 2 5 2" xfId="33364" xr:uid="{00000000-0005-0000-0000-0000961A0000}"/>
    <cellStyle name="Comma 5 3 3 4 2 6" xfId="33359" xr:uid="{00000000-0005-0000-0000-0000971A0000}"/>
    <cellStyle name="Comma 5 3 3 4 3" xfId="3868" xr:uid="{00000000-0005-0000-0000-0000981A0000}"/>
    <cellStyle name="Comma 5 3 3 4 3 2" xfId="3869" xr:uid="{00000000-0005-0000-0000-0000991A0000}"/>
    <cellStyle name="Comma 5 3 3 4 3 2 2" xfId="3870" xr:uid="{00000000-0005-0000-0000-00009A1A0000}"/>
    <cellStyle name="Comma 5 3 3 4 3 2 2 2" xfId="33367" xr:uid="{00000000-0005-0000-0000-00009B1A0000}"/>
    <cellStyle name="Comma 5 3 3 4 3 2 3" xfId="33366" xr:uid="{00000000-0005-0000-0000-00009C1A0000}"/>
    <cellStyle name="Comma 5 3 3 4 3 3" xfId="3871" xr:uid="{00000000-0005-0000-0000-00009D1A0000}"/>
    <cellStyle name="Comma 5 3 3 4 3 3 2" xfId="33368" xr:uid="{00000000-0005-0000-0000-00009E1A0000}"/>
    <cellStyle name="Comma 5 3 3 4 3 4" xfId="3872" xr:uid="{00000000-0005-0000-0000-00009F1A0000}"/>
    <cellStyle name="Comma 5 3 3 4 3 4 2" xfId="33369" xr:uid="{00000000-0005-0000-0000-0000A01A0000}"/>
    <cellStyle name="Comma 5 3 3 4 3 5" xfId="3873" xr:uid="{00000000-0005-0000-0000-0000A11A0000}"/>
    <cellStyle name="Comma 5 3 3 4 3 5 2" xfId="33370" xr:uid="{00000000-0005-0000-0000-0000A21A0000}"/>
    <cellStyle name="Comma 5 3 3 4 3 6" xfId="33365" xr:uid="{00000000-0005-0000-0000-0000A31A0000}"/>
    <cellStyle name="Comma 5 3 3 4 4" xfId="3874" xr:uid="{00000000-0005-0000-0000-0000A41A0000}"/>
    <cellStyle name="Comma 5 3 3 4 4 2" xfId="3875" xr:uid="{00000000-0005-0000-0000-0000A51A0000}"/>
    <cellStyle name="Comma 5 3 3 4 4 2 2" xfId="33372" xr:uid="{00000000-0005-0000-0000-0000A61A0000}"/>
    <cellStyle name="Comma 5 3 3 4 4 3" xfId="33371" xr:uid="{00000000-0005-0000-0000-0000A71A0000}"/>
    <cellStyle name="Comma 5 3 3 4 5" xfId="3876" xr:uid="{00000000-0005-0000-0000-0000A81A0000}"/>
    <cellStyle name="Comma 5 3 3 4 5 2" xfId="33373" xr:uid="{00000000-0005-0000-0000-0000A91A0000}"/>
    <cellStyle name="Comma 5 3 3 4 6" xfId="3877" xr:uid="{00000000-0005-0000-0000-0000AA1A0000}"/>
    <cellStyle name="Comma 5 3 3 4 6 2" xfId="33374" xr:uid="{00000000-0005-0000-0000-0000AB1A0000}"/>
    <cellStyle name="Comma 5 3 3 4 7" xfId="3878" xr:uid="{00000000-0005-0000-0000-0000AC1A0000}"/>
    <cellStyle name="Comma 5 3 3 4 7 2" xfId="33375" xr:uid="{00000000-0005-0000-0000-0000AD1A0000}"/>
    <cellStyle name="Comma 5 3 3 4 8" xfId="33358" xr:uid="{00000000-0005-0000-0000-0000AE1A0000}"/>
    <cellStyle name="Comma 5 3 3 5" xfId="3879" xr:uid="{00000000-0005-0000-0000-0000AF1A0000}"/>
    <cellStyle name="Comma 5 3 3 5 2" xfId="3880" xr:uid="{00000000-0005-0000-0000-0000B01A0000}"/>
    <cellStyle name="Comma 5 3 3 5 2 2" xfId="3881" xr:uid="{00000000-0005-0000-0000-0000B11A0000}"/>
    <cellStyle name="Comma 5 3 3 5 2 2 2" xfId="3882" xr:uid="{00000000-0005-0000-0000-0000B21A0000}"/>
    <cellStyle name="Comma 5 3 3 5 2 2 2 2" xfId="33379" xr:uid="{00000000-0005-0000-0000-0000B31A0000}"/>
    <cellStyle name="Comma 5 3 3 5 2 2 3" xfId="33378" xr:uid="{00000000-0005-0000-0000-0000B41A0000}"/>
    <cellStyle name="Comma 5 3 3 5 2 3" xfId="3883" xr:uid="{00000000-0005-0000-0000-0000B51A0000}"/>
    <cellStyle name="Comma 5 3 3 5 2 3 2" xfId="33380" xr:uid="{00000000-0005-0000-0000-0000B61A0000}"/>
    <cellStyle name="Comma 5 3 3 5 2 4" xfId="3884" xr:uid="{00000000-0005-0000-0000-0000B71A0000}"/>
    <cellStyle name="Comma 5 3 3 5 2 4 2" xfId="33381" xr:uid="{00000000-0005-0000-0000-0000B81A0000}"/>
    <cellStyle name="Comma 5 3 3 5 2 5" xfId="3885" xr:uid="{00000000-0005-0000-0000-0000B91A0000}"/>
    <cellStyle name="Comma 5 3 3 5 2 5 2" xfId="33382" xr:uid="{00000000-0005-0000-0000-0000BA1A0000}"/>
    <cellStyle name="Comma 5 3 3 5 2 6" xfId="33377" xr:uid="{00000000-0005-0000-0000-0000BB1A0000}"/>
    <cellStyle name="Comma 5 3 3 5 3" xfId="3886" xr:uid="{00000000-0005-0000-0000-0000BC1A0000}"/>
    <cellStyle name="Comma 5 3 3 5 3 2" xfId="3887" xr:uid="{00000000-0005-0000-0000-0000BD1A0000}"/>
    <cellStyle name="Comma 5 3 3 5 3 2 2" xfId="33384" xr:uid="{00000000-0005-0000-0000-0000BE1A0000}"/>
    <cellStyle name="Comma 5 3 3 5 3 3" xfId="33383" xr:uid="{00000000-0005-0000-0000-0000BF1A0000}"/>
    <cellStyle name="Comma 5 3 3 5 4" xfId="3888" xr:uid="{00000000-0005-0000-0000-0000C01A0000}"/>
    <cellStyle name="Comma 5 3 3 5 4 2" xfId="33385" xr:uid="{00000000-0005-0000-0000-0000C11A0000}"/>
    <cellStyle name="Comma 5 3 3 5 5" xfId="3889" xr:uid="{00000000-0005-0000-0000-0000C21A0000}"/>
    <cellStyle name="Comma 5 3 3 5 5 2" xfId="33386" xr:uid="{00000000-0005-0000-0000-0000C31A0000}"/>
    <cellStyle name="Comma 5 3 3 5 6" xfId="3890" xr:uid="{00000000-0005-0000-0000-0000C41A0000}"/>
    <cellStyle name="Comma 5 3 3 5 6 2" xfId="33387" xr:uid="{00000000-0005-0000-0000-0000C51A0000}"/>
    <cellStyle name="Comma 5 3 3 5 7" xfId="33376" xr:uid="{00000000-0005-0000-0000-0000C61A0000}"/>
    <cellStyle name="Comma 5 3 3 6" xfId="3891" xr:uid="{00000000-0005-0000-0000-0000C71A0000}"/>
    <cellStyle name="Comma 5 3 3 6 2" xfId="3892" xr:uid="{00000000-0005-0000-0000-0000C81A0000}"/>
    <cellStyle name="Comma 5 3 3 6 2 2" xfId="3893" xr:uid="{00000000-0005-0000-0000-0000C91A0000}"/>
    <cellStyle name="Comma 5 3 3 6 2 2 2" xfId="33390" xr:uid="{00000000-0005-0000-0000-0000CA1A0000}"/>
    <cellStyle name="Comma 5 3 3 6 2 3" xfId="33389" xr:uid="{00000000-0005-0000-0000-0000CB1A0000}"/>
    <cellStyle name="Comma 5 3 3 6 3" xfId="3894" xr:uid="{00000000-0005-0000-0000-0000CC1A0000}"/>
    <cellStyle name="Comma 5 3 3 6 3 2" xfId="33391" xr:uid="{00000000-0005-0000-0000-0000CD1A0000}"/>
    <cellStyle name="Comma 5 3 3 6 4" xfId="3895" xr:uid="{00000000-0005-0000-0000-0000CE1A0000}"/>
    <cellStyle name="Comma 5 3 3 6 4 2" xfId="33392" xr:uid="{00000000-0005-0000-0000-0000CF1A0000}"/>
    <cellStyle name="Comma 5 3 3 6 5" xfId="3896" xr:uid="{00000000-0005-0000-0000-0000D01A0000}"/>
    <cellStyle name="Comma 5 3 3 6 5 2" xfId="33393" xr:uid="{00000000-0005-0000-0000-0000D11A0000}"/>
    <cellStyle name="Comma 5 3 3 6 6" xfId="33388" xr:uid="{00000000-0005-0000-0000-0000D21A0000}"/>
    <cellStyle name="Comma 5 3 3 7" xfId="3897" xr:uid="{00000000-0005-0000-0000-0000D31A0000}"/>
    <cellStyle name="Comma 5 3 3 7 2" xfId="3898" xr:uid="{00000000-0005-0000-0000-0000D41A0000}"/>
    <cellStyle name="Comma 5 3 3 7 2 2" xfId="3899" xr:uid="{00000000-0005-0000-0000-0000D51A0000}"/>
    <cellStyle name="Comma 5 3 3 7 2 2 2" xfId="33396" xr:uid="{00000000-0005-0000-0000-0000D61A0000}"/>
    <cellStyle name="Comma 5 3 3 7 2 3" xfId="33395" xr:uid="{00000000-0005-0000-0000-0000D71A0000}"/>
    <cellStyle name="Comma 5 3 3 7 3" xfId="3900" xr:uid="{00000000-0005-0000-0000-0000D81A0000}"/>
    <cellStyle name="Comma 5 3 3 7 3 2" xfId="33397" xr:uid="{00000000-0005-0000-0000-0000D91A0000}"/>
    <cellStyle name="Comma 5 3 3 7 4" xfId="3901" xr:uid="{00000000-0005-0000-0000-0000DA1A0000}"/>
    <cellStyle name="Comma 5 3 3 7 4 2" xfId="33398" xr:uid="{00000000-0005-0000-0000-0000DB1A0000}"/>
    <cellStyle name="Comma 5 3 3 7 5" xfId="3902" xr:uid="{00000000-0005-0000-0000-0000DC1A0000}"/>
    <cellStyle name="Comma 5 3 3 7 5 2" xfId="33399" xr:uid="{00000000-0005-0000-0000-0000DD1A0000}"/>
    <cellStyle name="Comma 5 3 3 7 6" xfId="33394" xr:uid="{00000000-0005-0000-0000-0000DE1A0000}"/>
    <cellStyle name="Comma 5 3 3 8" xfId="3903" xr:uid="{00000000-0005-0000-0000-0000DF1A0000}"/>
    <cellStyle name="Comma 5 3 3 8 2" xfId="3904" xr:uid="{00000000-0005-0000-0000-0000E01A0000}"/>
    <cellStyle name="Comma 5 3 3 8 2 2" xfId="3905" xr:uid="{00000000-0005-0000-0000-0000E11A0000}"/>
    <cellStyle name="Comma 5 3 3 8 2 2 2" xfId="33402" xr:uid="{00000000-0005-0000-0000-0000E21A0000}"/>
    <cellStyle name="Comma 5 3 3 8 2 3" xfId="33401" xr:uid="{00000000-0005-0000-0000-0000E31A0000}"/>
    <cellStyle name="Comma 5 3 3 8 3" xfId="3906" xr:uid="{00000000-0005-0000-0000-0000E41A0000}"/>
    <cellStyle name="Comma 5 3 3 8 3 2" xfId="33403" xr:uid="{00000000-0005-0000-0000-0000E51A0000}"/>
    <cellStyle name="Comma 5 3 3 8 4" xfId="3907" xr:uid="{00000000-0005-0000-0000-0000E61A0000}"/>
    <cellStyle name="Comma 5 3 3 8 4 2" xfId="33404" xr:uid="{00000000-0005-0000-0000-0000E71A0000}"/>
    <cellStyle name="Comma 5 3 3 8 5" xfId="33400" xr:uid="{00000000-0005-0000-0000-0000E81A0000}"/>
    <cellStyle name="Comma 5 3 3 9" xfId="3908" xr:uid="{00000000-0005-0000-0000-0000E91A0000}"/>
    <cellStyle name="Comma 5 3 3 9 2" xfId="3909" xr:uid="{00000000-0005-0000-0000-0000EA1A0000}"/>
    <cellStyle name="Comma 5 3 3 9 2 2" xfId="33406" xr:uid="{00000000-0005-0000-0000-0000EB1A0000}"/>
    <cellStyle name="Comma 5 3 3 9 3" xfId="3910" xr:uid="{00000000-0005-0000-0000-0000EC1A0000}"/>
    <cellStyle name="Comma 5 3 3 9 3 2" xfId="33407" xr:uid="{00000000-0005-0000-0000-0000ED1A0000}"/>
    <cellStyle name="Comma 5 3 3 9 4" xfId="33405" xr:uid="{00000000-0005-0000-0000-0000EE1A0000}"/>
    <cellStyle name="Comma 5 3 4" xfId="3911" xr:uid="{00000000-0005-0000-0000-0000EF1A0000}"/>
    <cellStyle name="Comma 5 3 4 10" xfId="3912" xr:uid="{00000000-0005-0000-0000-0000F01A0000}"/>
    <cellStyle name="Comma 5 3 4 10 2" xfId="33409" xr:uid="{00000000-0005-0000-0000-0000F11A0000}"/>
    <cellStyle name="Comma 5 3 4 11" xfId="3913" xr:uid="{00000000-0005-0000-0000-0000F21A0000}"/>
    <cellStyle name="Comma 5 3 4 11 2" xfId="33410" xr:uid="{00000000-0005-0000-0000-0000F31A0000}"/>
    <cellStyle name="Comma 5 3 4 12" xfId="33408" xr:uid="{00000000-0005-0000-0000-0000F41A0000}"/>
    <cellStyle name="Comma 5 3 4 2" xfId="3914" xr:uid="{00000000-0005-0000-0000-0000F51A0000}"/>
    <cellStyle name="Comma 5 3 4 2 10" xfId="3915" xr:uid="{00000000-0005-0000-0000-0000F61A0000}"/>
    <cellStyle name="Comma 5 3 4 2 10 2" xfId="33412" xr:uid="{00000000-0005-0000-0000-0000F71A0000}"/>
    <cellStyle name="Comma 5 3 4 2 11" xfId="33411" xr:uid="{00000000-0005-0000-0000-0000F81A0000}"/>
    <cellStyle name="Comma 5 3 4 2 2" xfId="3916" xr:uid="{00000000-0005-0000-0000-0000F91A0000}"/>
    <cellStyle name="Comma 5 3 4 2 2 2" xfId="3917" xr:uid="{00000000-0005-0000-0000-0000FA1A0000}"/>
    <cellStyle name="Comma 5 3 4 2 2 2 2" xfId="3918" xr:uid="{00000000-0005-0000-0000-0000FB1A0000}"/>
    <cellStyle name="Comma 5 3 4 2 2 2 2 2" xfId="3919" xr:uid="{00000000-0005-0000-0000-0000FC1A0000}"/>
    <cellStyle name="Comma 5 3 4 2 2 2 2 2 2" xfId="33416" xr:uid="{00000000-0005-0000-0000-0000FD1A0000}"/>
    <cellStyle name="Comma 5 3 4 2 2 2 2 3" xfId="33415" xr:uid="{00000000-0005-0000-0000-0000FE1A0000}"/>
    <cellStyle name="Comma 5 3 4 2 2 2 3" xfId="3920" xr:uid="{00000000-0005-0000-0000-0000FF1A0000}"/>
    <cellStyle name="Comma 5 3 4 2 2 2 3 2" xfId="33417" xr:uid="{00000000-0005-0000-0000-0000001B0000}"/>
    <cellStyle name="Comma 5 3 4 2 2 2 4" xfId="3921" xr:uid="{00000000-0005-0000-0000-0000011B0000}"/>
    <cellStyle name="Comma 5 3 4 2 2 2 4 2" xfId="33418" xr:uid="{00000000-0005-0000-0000-0000021B0000}"/>
    <cellStyle name="Comma 5 3 4 2 2 2 5" xfId="3922" xr:uid="{00000000-0005-0000-0000-0000031B0000}"/>
    <cellStyle name="Comma 5 3 4 2 2 2 5 2" xfId="33419" xr:uid="{00000000-0005-0000-0000-0000041B0000}"/>
    <cellStyle name="Comma 5 3 4 2 2 2 6" xfId="33414" xr:uid="{00000000-0005-0000-0000-0000051B0000}"/>
    <cellStyle name="Comma 5 3 4 2 2 3" xfId="3923" xr:uid="{00000000-0005-0000-0000-0000061B0000}"/>
    <cellStyle name="Comma 5 3 4 2 2 3 2" xfId="3924" xr:uid="{00000000-0005-0000-0000-0000071B0000}"/>
    <cellStyle name="Comma 5 3 4 2 2 3 2 2" xfId="33421" xr:uid="{00000000-0005-0000-0000-0000081B0000}"/>
    <cellStyle name="Comma 5 3 4 2 2 3 3" xfId="33420" xr:uid="{00000000-0005-0000-0000-0000091B0000}"/>
    <cellStyle name="Comma 5 3 4 2 2 4" xfId="3925" xr:uid="{00000000-0005-0000-0000-00000A1B0000}"/>
    <cellStyle name="Comma 5 3 4 2 2 4 2" xfId="33422" xr:uid="{00000000-0005-0000-0000-00000B1B0000}"/>
    <cellStyle name="Comma 5 3 4 2 2 5" xfId="3926" xr:uid="{00000000-0005-0000-0000-00000C1B0000}"/>
    <cellStyle name="Comma 5 3 4 2 2 5 2" xfId="33423" xr:uid="{00000000-0005-0000-0000-00000D1B0000}"/>
    <cellStyle name="Comma 5 3 4 2 2 6" xfId="3927" xr:uid="{00000000-0005-0000-0000-00000E1B0000}"/>
    <cellStyle name="Comma 5 3 4 2 2 6 2" xfId="33424" xr:uid="{00000000-0005-0000-0000-00000F1B0000}"/>
    <cellStyle name="Comma 5 3 4 2 2 7" xfId="33413" xr:uid="{00000000-0005-0000-0000-0000101B0000}"/>
    <cellStyle name="Comma 5 3 4 2 3" xfId="3928" xr:uid="{00000000-0005-0000-0000-0000111B0000}"/>
    <cellStyle name="Comma 5 3 4 2 3 2" xfId="3929" xr:uid="{00000000-0005-0000-0000-0000121B0000}"/>
    <cellStyle name="Comma 5 3 4 2 3 2 2" xfId="3930" xr:uid="{00000000-0005-0000-0000-0000131B0000}"/>
    <cellStyle name="Comma 5 3 4 2 3 2 2 2" xfId="3931" xr:uid="{00000000-0005-0000-0000-0000141B0000}"/>
    <cellStyle name="Comma 5 3 4 2 3 2 2 2 2" xfId="33428" xr:uid="{00000000-0005-0000-0000-0000151B0000}"/>
    <cellStyle name="Comma 5 3 4 2 3 2 2 3" xfId="33427" xr:uid="{00000000-0005-0000-0000-0000161B0000}"/>
    <cellStyle name="Comma 5 3 4 2 3 2 3" xfId="3932" xr:uid="{00000000-0005-0000-0000-0000171B0000}"/>
    <cellStyle name="Comma 5 3 4 2 3 2 3 2" xfId="33429" xr:uid="{00000000-0005-0000-0000-0000181B0000}"/>
    <cellStyle name="Comma 5 3 4 2 3 2 4" xfId="3933" xr:uid="{00000000-0005-0000-0000-0000191B0000}"/>
    <cellStyle name="Comma 5 3 4 2 3 2 4 2" xfId="33430" xr:uid="{00000000-0005-0000-0000-00001A1B0000}"/>
    <cellStyle name="Comma 5 3 4 2 3 2 5" xfId="3934" xr:uid="{00000000-0005-0000-0000-00001B1B0000}"/>
    <cellStyle name="Comma 5 3 4 2 3 2 5 2" xfId="33431" xr:uid="{00000000-0005-0000-0000-00001C1B0000}"/>
    <cellStyle name="Comma 5 3 4 2 3 2 6" xfId="33426" xr:uid="{00000000-0005-0000-0000-00001D1B0000}"/>
    <cellStyle name="Comma 5 3 4 2 3 3" xfId="3935" xr:uid="{00000000-0005-0000-0000-00001E1B0000}"/>
    <cellStyle name="Comma 5 3 4 2 3 3 2" xfId="3936" xr:uid="{00000000-0005-0000-0000-00001F1B0000}"/>
    <cellStyle name="Comma 5 3 4 2 3 3 2 2" xfId="33433" xr:uid="{00000000-0005-0000-0000-0000201B0000}"/>
    <cellStyle name="Comma 5 3 4 2 3 3 3" xfId="33432" xr:uid="{00000000-0005-0000-0000-0000211B0000}"/>
    <cellStyle name="Comma 5 3 4 2 3 4" xfId="3937" xr:uid="{00000000-0005-0000-0000-0000221B0000}"/>
    <cellStyle name="Comma 5 3 4 2 3 4 2" xfId="33434" xr:uid="{00000000-0005-0000-0000-0000231B0000}"/>
    <cellStyle name="Comma 5 3 4 2 3 5" xfId="3938" xr:uid="{00000000-0005-0000-0000-0000241B0000}"/>
    <cellStyle name="Comma 5 3 4 2 3 5 2" xfId="33435" xr:uid="{00000000-0005-0000-0000-0000251B0000}"/>
    <cellStyle name="Comma 5 3 4 2 3 6" xfId="3939" xr:uid="{00000000-0005-0000-0000-0000261B0000}"/>
    <cellStyle name="Comma 5 3 4 2 3 6 2" xfId="33436" xr:uid="{00000000-0005-0000-0000-0000271B0000}"/>
    <cellStyle name="Comma 5 3 4 2 3 7" xfId="33425" xr:uid="{00000000-0005-0000-0000-0000281B0000}"/>
    <cellStyle name="Comma 5 3 4 2 4" xfId="3940" xr:uid="{00000000-0005-0000-0000-0000291B0000}"/>
    <cellStyle name="Comma 5 3 4 2 4 2" xfId="3941" xr:uid="{00000000-0005-0000-0000-00002A1B0000}"/>
    <cellStyle name="Comma 5 3 4 2 4 2 2" xfId="3942" xr:uid="{00000000-0005-0000-0000-00002B1B0000}"/>
    <cellStyle name="Comma 5 3 4 2 4 2 2 2" xfId="33439" xr:uid="{00000000-0005-0000-0000-00002C1B0000}"/>
    <cellStyle name="Comma 5 3 4 2 4 2 3" xfId="33438" xr:uid="{00000000-0005-0000-0000-00002D1B0000}"/>
    <cellStyle name="Comma 5 3 4 2 4 3" xfId="3943" xr:uid="{00000000-0005-0000-0000-00002E1B0000}"/>
    <cellStyle name="Comma 5 3 4 2 4 3 2" xfId="33440" xr:uid="{00000000-0005-0000-0000-00002F1B0000}"/>
    <cellStyle name="Comma 5 3 4 2 4 4" xfId="3944" xr:uid="{00000000-0005-0000-0000-0000301B0000}"/>
    <cellStyle name="Comma 5 3 4 2 4 4 2" xfId="33441" xr:uid="{00000000-0005-0000-0000-0000311B0000}"/>
    <cellStyle name="Comma 5 3 4 2 4 5" xfId="3945" xr:uid="{00000000-0005-0000-0000-0000321B0000}"/>
    <cellStyle name="Comma 5 3 4 2 4 5 2" xfId="33442" xr:uid="{00000000-0005-0000-0000-0000331B0000}"/>
    <cellStyle name="Comma 5 3 4 2 4 6" xfId="33437" xr:uid="{00000000-0005-0000-0000-0000341B0000}"/>
    <cellStyle name="Comma 5 3 4 2 5" xfId="3946" xr:uid="{00000000-0005-0000-0000-0000351B0000}"/>
    <cellStyle name="Comma 5 3 4 2 5 2" xfId="3947" xr:uid="{00000000-0005-0000-0000-0000361B0000}"/>
    <cellStyle name="Comma 5 3 4 2 5 2 2" xfId="3948" xr:uid="{00000000-0005-0000-0000-0000371B0000}"/>
    <cellStyle name="Comma 5 3 4 2 5 2 2 2" xfId="33445" xr:uid="{00000000-0005-0000-0000-0000381B0000}"/>
    <cellStyle name="Comma 5 3 4 2 5 2 3" xfId="33444" xr:uid="{00000000-0005-0000-0000-0000391B0000}"/>
    <cellStyle name="Comma 5 3 4 2 5 3" xfId="3949" xr:uid="{00000000-0005-0000-0000-00003A1B0000}"/>
    <cellStyle name="Comma 5 3 4 2 5 3 2" xfId="33446" xr:uid="{00000000-0005-0000-0000-00003B1B0000}"/>
    <cellStyle name="Comma 5 3 4 2 5 4" xfId="3950" xr:uid="{00000000-0005-0000-0000-00003C1B0000}"/>
    <cellStyle name="Comma 5 3 4 2 5 4 2" xfId="33447" xr:uid="{00000000-0005-0000-0000-00003D1B0000}"/>
    <cellStyle name="Comma 5 3 4 2 5 5" xfId="3951" xr:uid="{00000000-0005-0000-0000-00003E1B0000}"/>
    <cellStyle name="Comma 5 3 4 2 5 5 2" xfId="33448" xr:uid="{00000000-0005-0000-0000-00003F1B0000}"/>
    <cellStyle name="Comma 5 3 4 2 5 6" xfId="33443" xr:uid="{00000000-0005-0000-0000-0000401B0000}"/>
    <cellStyle name="Comma 5 3 4 2 6" xfId="3952" xr:uid="{00000000-0005-0000-0000-0000411B0000}"/>
    <cellStyle name="Comma 5 3 4 2 6 2" xfId="3953" xr:uid="{00000000-0005-0000-0000-0000421B0000}"/>
    <cellStyle name="Comma 5 3 4 2 6 2 2" xfId="3954" xr:uid="{00000000-0005-0000-0000-0000431B0000}"/>
    <cellStyle name="Comma 5 3 4 2 6 2 2 2" xfId="33451" xr:uid="{00000000-0005-0000-0000-0000441B0000}"/>
    <cellStyle name="Comma 5 3 4 2 6 2 3" xfId="33450" xr:uid="{00000000-0005-0000-0000-0000451B0000}"/>
    <cellStyle name="Comma 5 3 4 2 6 3" xfId="3955" xr:uid="{00000000-0005-0000-0000-0000461B0000}"/>
    <cellStyle name="Comma 5 3 4 2 6 3 2" xfId="33452" xr:uid="{00000000-0005-0000-0000-0000471B0000}"/>
    <cellStyle name="Comma 5 3 4 2 6 4" xfId="3956" xr:uid="{00000000-0005-0000-0000-0000481B0000}"/>
    <cellStyle name="Comma 5 3 4 2 6 4 2" xfId="33453" xr:uid="{00000000-0005-0000-0000-0000491B0000}"/>
    <cellStyle name="Comma 5 3 4 2 6 5" xfId="33449" xr:uid="{00000000-0005-0000-0000-00004A1B0000}"/>
    <cellStyle name="Comma 5 3 4 2 7" xfId="3957" xr:uid="{00000000-0005-0000-0000-00004B1B0000}"/>
    <cellStyle name="Comma 5 3 4 2 7 2" xfId="3958" xr:uid="{00000000-0005-0000-0000-00004C1B0000}"/>
    <cellStyle name="Comma 5 3 4 2 7 2 2" xfId="33455" xr:uid="{00000000-0005-0000-0000-00004D1B0000}"/>
    <cellStyle name="Comma 5 3 4 2 7 3" xfId="3959" xr:uid="{00000000-0005-0000-0000-00004E1B0000}"/>
    <cellStyle name="Comma 5 3 4 2 7 3 2" xfId="33456" xr:uid="{00000000-0005-0000-0000-00004F1B0000}"/>
    <cellStyle name="Comma 5 3 4 2 7 4" xfId="33454" xr:uid="{00000000-0005-0000-0000-0000501B0000}"/>
    <cellStyle name="Comma 5 3 4 2 8" xfId="3960" xr:uid="{00000000-0005-0000-0000-0000511B0000}"/>
    <cellStyle name="Comma 5 3 4 2 8 2" xfId="33457" xr:uid="{00000000-0005-0000-0000-0000521B0000}"/>
    <cellStyle name="Comma 5 3 4 2 9" xfId="3961" xr:uid="{00000000-0005-0000-0000-0000531B0000}"/>
    <cellStyle name="Comma 5 3 4 2 9 2" xfId="33458" xr:uid="{00000000-0005-0000-0000-0000541B0000}"/>
    <cellStyle name="Comma 5 3 4 3" xfId="3962" xr:uid="{00000000-0005-0000-0000-0000551B0000}"/>
    <cellStyle name="Comma 5 3 4 3 2" xfId="3963" xr:uid="{00000000-0005-0000-0000-0000561B0000}"/>
    <cellStyle name="Comma 5 3 4 3 2 2" xfId="3964" xr:uid="{00000000-0005-0000-0000-0000571B0000}"/>
    <cellStyle name="Comma 5 3 4 3 2 2 2" xfId="3965" xr:uid="{00000000-0005-0000-0000-0000581B0000}"/>
    <cellStyle name="Comma 5 3 4 3 2 2 2 2" xfId="33462" xr:uid="{00000000-0005-0000-0000-0000591B0000}"/>
    <cellStyle name="Comma 5 3 4 3 2 2 3" xfId="33461" xr:uid="{00000000-0005-0000-0000-00005A1B0000}"/>
    <cellStyle name="Comma 5 3 4 3 2 3" xfId="3966" xr:uid="{00000000-0005-0000-0000-00005B1B0000}"/>
    <cellStyle name="Comma 5 3 4 3 2 3 2" xfId="33463" xr:uid="{00000000-0005-0000-0000-00005C1B0000}"/>
    <cellStyle name="Comma 5 3 4 3 2 4" xfId="3967" xr:uid="{00000000-0005-0000-0000-00005D1B0000}"/>
    <cellStyle name="Comma 5 3 4 3 2 4 2" xfId="33464" xr:uid="{00000000-0005-0000-0000-00005E1B0000}"/>
    <cellStyle name="Comma 5 3 4 3 2 5" xfId="3968" xr:uid="{00000000-0005-0000-0000-00005F1B0000}"/>
    <cellStyle name="Comma 5 3 4 3 2 5 2" xfId="33465" xr:uid="{00000000-0005-0000-0000-0000601B0000}"/>
    <cellStyle name="Comma 5 3 4 3 2 6" xfId="33460" xr:uid="{00000000-0005-0000-0000-0000611B0000}"/>
    <cellStyle name="Comma 5 3 4 3 3" xfId="3969" xr:uid="{00000000-0005-0000-0000-0000621B0000}"/>
    <cellStyle name="Comma 5 3 4 3 3 2" xfId="3970" xr:uid="{00000000-0005-0000-0000-0000631B0000}"/>
    <cellStyle name="Comma 5 3 4 3 3 2 2" xfId="3971" xr:uid="{00000000-0005-0000-0000-0000641B0000}"/>
    <cellStyle name="Comma 5 3 4 3 3 2 2 2" xfId="33468" xr:uid="{00000000-0005-0000-0000-0000651B0000}"/>
    <cellStyle name="Comma 5 3 4 3 3 2 3" xfId="33467" xr:uid="{00000000-0005-0000-0000-0000661B0000}"/>
    <cellStyle name="Comma 5 3 4 3 3 3" xfId="3972" xr:uid="{00000000-0005-0000-0000-0000671B0000}"/>
    <cellStyle name="Comma 5 3 4 3 3 3 2" xfId="33469" xr:uid="{00000000-0005-0000-0000-0000681B0000}"/>
    <cellStyle name="Comma 5 3 4 3 3 4" xfId="3973" xr:uid="{00000000-0005-0000-0000-0000691B0000}"/>
    <cellStyle name="Comma 5 3 4 3 3 4 2" xfId="33470" xr:uid="{00000000-0005-0000-0000-00006A1B0000}"/>
    <cellStyle name="Comma 5 3 4 3 3 5" xfId="3974" xr:uid="{00000000-0005-0000-0000-00006B1B0000}"/>
    <cellStyle name="Comma 5 3 4 3 3 5 2" xfId="33471" xr:uid="{00000000-0005-0000-0000-00006C1B0000}"/>
    <cellStyle name="Comma 5 3 4 3 3 6" xfId="33466" xr:uid="{00000000-0005-0000-0000-00006D1B0000}"/>
    <cellStyle name="Comma 5 3 4 3 4" xfId="3975" xr:uid="{00000000-0005-0000-0000-00006E1B0000}"/>
    <cellStyle name="Comma 5 3 4 3 4 2" xfId="3976" xr:uid="{00000000-0005-0000-0000-00006F1B0000}"/>
    <cellStyle name="Comma 5 3 4 3 4 2 2" xfId="33473" xr:uid="{00000000-0005-0000-0000-0000701B0000}"/>
    <cellStyle name="Comma 5 3 4 3 4 3" xfId="33472" xr:uid="{00000000-0005-0000-0000-0000711B0000}"/>
    <cellStyle name="Comma 5 3 4 3 5" xfId="3977" xr:uid="{00000000-0005-0000-0000-0000721B0000}"/>
    <cellStyle name="Comma 5 3 4 3 5 2" xfId="33474" xr:uid="{00000000-0005-0000-0000-0000731B0000}"/>
    <cellStyle name="Comma 5 3 4 3 6" xfId="3978" xr:uid="{00000000-0005-0000-0000-0000741B0000}"/>
    <cellStyle name="Comma 5 3 4 3 6 2" xfId="33475" xr:uid="{00000000-0005-0000-0000-0000751B0000}"/>
    <cellStyle name="Comma 5 3 4 3 7" xfId="3979" xr:uid="{00000000-0005-0000-0000-0000761B0000}"/>
    <cellStyle name="Comma 5 3 4 3 7 2" xfId="33476" xr:uid="{00000000-0005-0000-0000-0000771B0000}"/>
    <cellStyle name="Comma 5 3 4 3 8" xfId="33459" xr:uid="{00000000-0005-0000-0000-0000781B0000}"/>
    <cellStyle name="Comma 5 3 4 4" xfId="3980" xr:uid="{00000000-0005-0000-0000-0000791B0000}"/>
    <cellStyle name="Comma 5 3 4 4 2" xfId="3981" xr:uid="{00000000-0005-0000-0000-00007A1B0000}"/>
    <cellStyle name="Comma 5 3 4 4 2 2" xfId="3982" xr:uid="{00000000-0005-0000-0000-00007B1B0000}"/>
    <cellStyle name="Comma 5 3 4 4 2 2 2" xfId="3983" xr:uid="{00000000-0005-0000-0000-00007C1B0000}"/>
    <cellStyle name="Comma 5 3 4 4 2 2 2 2" xfId="33480" xr:uid="{00000000-0005-0000-0000-00007D1B0000}"/>
    <cellStyle name="Comma 5 3 4 4 2 2 3" xfId="33479" xr:uid="{00000000-0005-0000-0000-00007E1B0000}"/>
    <cellStyle name="Comma 5 3 4 4 2 3" xfId="3984" xr:uid="{00000000-0005-0000-0000-00007F1B0000}"/>
    <cellStyle name="Comma 5 3 4 4 2 3 2" xfId="33481" xr:uid="{00000000-0005-0000-0000-0000801B0000}"/>
    <cellStyle name="Comma 5 3 4 4 2 4" xfId="3985" xr:uid="{00000000-0005-0000-0000-0000811B0000}"/>
    <cellStyle name="Comma 5 3 4 4 2 4 2" xfId="33482" xr:uid="{00000000-0005-0000-0000-0000821B0000}"/>
    <cellStyle name="Comma 5 3 4 4 2 5" xfId="3986" xr:uid="{00000000-0005-0000-0000-0000831B0000}"/>
    <cellStyle name="Comma 5 3 4 4 2 5 2" xfId="33483" xr:uid="{00000000-0005-0000-0000-0000841B0000}"/>
    <cellStyle name="Comma 5 3 4 4 2 6" xfId="33478" xr:uid="{00000000-0005-0000-0000-0000851B0000}"/>
    <cellStyle name="Comma 5 3 4 4 3" xfId="3987" xr:uid="{00000000-0005-0000-0000-0000861B0000}"/>
    <cellStyle name="Comma 5 3 4 4 3 2" xfId="3988" xr:uid="{00000000-0005-0000-0000-0000871B0000}"/>
    <cellStyle name="Comma 5 3 4 4 3 2 2" xfId="33485" xr:uid="{00000000-0005-0000-0000-0000881B0000}"/>
    <cellStyle name="Comma 5 3 4 4 3 3" xfId="33484" xr:uid="{00000000-0005-0000-0000-0000891B0000}"/>
    <cellStyle name="Comma 5 3 4 4 4" xfId="3989" xr:uid="{00000000-0005-0000-0000-00008A1B0000}"/>
    <cellStyle name="Comma 5 3 4 4 4 2" xfId="33486" xr:uid="{00000000-0005-0000-0000-00008B1B0000}"/>
    <cellStyle name="Comma 5 3 4 4 5" xfId="3990" xr:uid="{00000000-0005-0000-0000-00008C1B0000}"/>
    <cellStyle name="Comma 5 3 4 4 5 2" xfId="33487" xr:uid="{00000000-0005-0000-0000-00008D1B0000}"/>
    <cellStyle name="Comma 5 3 4 4 6" xfId="3991" xr:uid="{00000000-0005-0000-0000-00008E1B0000}"/>
    <cellStyle name="Comma 5 3 4 4 6 2" xfId="33488" xr:uid="{00000000-0005-0000-0000-00008F1B0000}"/>
    <cellStyle name="Comma 5 3 4 4 7" xfId="33477" xr:uid="{00000000-0005-0000-0000-0000901B0000}"/>
    <cellStyle name="Comma 5 3 4 5" xfId="3992" xr:uid="{00000000-0005-0000-0000-0000911B0000}"/>
    <cellStyle name="Comma 5 3 4 5 2" xfId="3993" xr:uid="{00000000-0005-0000-0000-0000921B0000}"/>
    <cellStyle name="Comma 5 3 4 5 2 2" xfId="3994" xr:uid="{00000000-0005-0000-0000-0000931B0000}"/>
    <cellStyle name="Comma 5 3 4 5 2 2 2" xfId="33491" xr:uid="{00000000-0005-0000-0000-0000941B0000}"/>
    <cellStyle name="Comma 5 3 4 5 2 3" xfId="33490" xr:uid="{00000000-0005-0000-0000-0000951B0000}"/>
    <cellStyle name="Comma 5 3 4 5 3" xfId="3995" xr:uid="{00000000-0005-0000-0000-0000961B0000}"/>
    <cellStyle name="Comma 5 3 4 5 3 2" xfId="33492" xr:uid="{00000000-0005-0000-0000-0000971B0000}"/>
    <cellStyle name="Comma 5 3 4 5 4" xfId="3996" xr:uid="{00000000-0005-0000-0000-0000981B0000}"/>
    <cellStyle name="Comma 5 3 4 5 4 2" xfId="33493" xr:uid="{00000000-0005-0000-0000-0000991B0000}"/>
    <cellStyle name="Comma 5 3 4 5 5" xfId="3997" xr:uid="{00000000-0005-0000-0000-00009A1B0000}"/>
    <cellStyle name="Comma 5 3 4 5 5 2" xfId="33494" xr:uid="{00000000-0005-0000-0000-00009B1B0000}"/>
    <cellStyle name="Comma 5 3 4 5 6" xfId="33489" xr:uid="{00000000-0005-0000-0000-00009C1B0000}"/>
    <cellStyle name="Comma 5 3 4 6" xfId="3998" xr:uid="{00000000-0005-0000-0000-00009D1B0000}"/>
    <cellStyle name="Comma 5 3 4 6 2" xfId="3999" xr:uid="{00000000-0005-0000-0000-00009E1B0000}"/>
    <cellStyle name="Comma 5 3 4 6 2 2" xfId="4000" xr:uid="{00000000-0005-0000-0000-00009F1B0000}"/>
    <cellStyle name="Comma 5 3 4 6 2 2 2" xfId="33497" xr:uid="{00000000-0005-0000-0000-0000A01B0000}"/>
    <cellStyle name="Comma 5 3 4 6 2 3" xfId="33496" xr:uid="{00000000-0005-0000-0000-0000A11B0000}"/>
    <cellStyle name="Comma 5 3 4 6 3" xfId="4001" xr:uid="{00000000-0005-0000-0000-0000A21B0000}"/>
    <cellStyle name="Comma 5 3 4 6 3 2" xfId="33498" xr:uid="{00000000-0005-0000-0000-0000A31B0000}"/>
    <cellStyle name="Comma 5 3 4 6 4" xfId="4002" xr:uid="{00000000-0005-0000-0000-0000A41B0000}"/>
    <cellStyle name="Comma 5 3 4 6 4 2" xfId="33499" xr:uid="{00000000-0005-0000-0000-0000A51B0000}"/>
    <cellStyle name="Comma 5 3 4 6 5" xfId="4003" xr:uid="{00000000-0005-0000-0000-0000A61B0000}"/>
    <cellStyle name="Comma 5 3 4 6 5 2" xfId="33500" xr:uid="{00000000-0005-0000-0000-0000A71B0000}"/>
    <cellStyle name="Comma 5 3 4 6 6" xfId="33495" xr:uid="{00000000-0005-0000-0000-0000A81B0000}"/>
    <cellStyle name="Comma 5 3 4 7" xfId="4004" xr:uid="{00000000-0005-0000-0000-0000A91B0000}"/>
    <cellStyle name="Comma 5 3 4 7 2" xfId="4005" xr:uid="{00000000-0005-0000-0000-0000AA1B0000}"/>
    <cellStyle name="Comma 5 3 4 7 2 2" xfId="4006" xr:uid="{00000000-0005-0000-0000-0000AB1B0000}"/>
    <cellStyle name="Comma 5 3 4 7 2 2 2" xfId="33503" xr:uid="{00000000-0005-0000-0000-0000AC1B0000}"/>
    <cellStyle name="Comma 5 3 4 7 2 3" xfId="33502" xr:uid="{00000000-0005-0000-0000-0000AD1B0000}"/>
    <cellStyle name="Comma 5 3 4 7 3" xfId="4007" xr:uid="{00000000-0005-0000-0000-0000AE1B0000}"/>
    <cellStyle name="Comma 5 3 4 7 3 2" xfId="33504" xr:uid="{00000000-0005-0000-0000-0000AF1B0000}"/>
    <cellStyle name="Comma 5 3 4 7 4" xfId="4008" xr:uid="{00000000-0005-0000-0000-0000B01B0000}"/>
    <cellStyle name="Comma 5 3 4 7 4 2" xfId="33505" xr:uid="{00000000-0005-0000-0000-0000B11B0000}"/>
    <cellStyle name="Comma 5 3 4 7 5" xfId="33501" xr:uid="{00000000-0005-0000-0000-0000B21B0000}"/>
    <cellStyle name="Comma 5 3 4 8" xfId="4009" xr:uid="{00000000-0005-0000-0000-0000B31B0000}"/>
    <cellStyle name="Comma 5 3 4 8 2" xfId="4010" xr:uid="{00000000-0005-0000-0000-0000B41B0000}"/>
    <cellStyle name="Comma 5 3 4 8 2 2" xfId="33507" xr:uid="{00000000-0005-0000-0000-0000B51B0000}"/>
    <cellStyle name="Comma 5 3 4 8 3" xfId="4011" xr:uid="{00000000-0005-0000-0000-0000B61B0000}"/>
    <cellStyle name="Comma 5 3 4 8 3 2" xfId="33508" xr:uid="{00000000-0005-0000-0000-0000B71B0000}"/>
    <cellStyle name="Comma 5 3 4 8 4" xfId="33506" xr:uid="{00000000-0005-0000-0000-0000B81B0000}"/>
    <cellStyle name="Comma 5 3 4 9" xfId="4012" xr:uid="{00000000-0005-0000-0000-0000B91B0000}"/>
    <cellStyle name="Comma 5 3 4 9 2" xfId="33509" xr:uid="{00000000-0005-0000-0000-0000BA1B0000}"/>
    <cellStyle name="Comma 5 3 5" xfId="4013" xr:uid="{00000000-0005-0000-0000-0000BB1B0000}"/>
    <cellStyle name="Comma 5 3 5 10" xfId="4014" xr:uid="{00000000-0005-0000-0000-0000BC1B0000}"/>
    <cellStyle name="Comma 5 3 5 10 2" xfId="33511" xr:uid="{00000000-0005-0000-0000-0000BD1B0000}"/>
    <cellStyle name="Comma 5 3 5 11" xfId="33510" xr:uid="{00000000-0005-0000-0000-0000BE1B0000}"/>
    <cellStyle name="Comma 5 3 5 2" xfId="4015" xr:uid="{00000000-0005-0000-0000-0000BF1B0000}"/>
    <cellStyle name="Comma 5 3 5 2 2" xfId="4016" xr:uid="{00000000-0005-0000-0000-0000C01B0000}"/>
    <cellStyle name="Comma 5 3 5 2 2 2" xfId="4017" xr:uid="{00000000-0005-0000-0000-0000C11B0000}"/>
    <cellStyle name="Comma 5 3 5 2 2 2 2" xfId="4018" xr:uid="{00000000-0005-0000-0000-0000C21B0000}"/>
    <cellStyle name="Comma 5 3 5 2 2 2 2 2" xfId="33515" xr:uid="{00000000-0005-0000-0000-0000C31B0000}"/>
    <cellStyle name="Comma 5 3 5 2 2 2 3" xfId="33514" xr:uid="{00000000-0005-0000-0000-0000C41B0000}"/>
    <cellStyle name="Comma 5 3 5 2 2 3" xfId="4019" xr:uid="{00000000-0005-0000-0000-0000C51B0000}"/>
    <cellStyle name="Comma 5 3 5 2 2 3 2" xfId="33516" xr:uid="{00000000-0005-0000-0000-0000C61B0000}"/>
    <cellStyle name="Comma 5 3 5 2 2 4" xfId="4020" xr:uid="{00000000-0005-0000-0000-0000C71B0000}"/>
    <cellStyle name="Comma 5 3 5 2 2 4 2" xfId="33517" xr:uid="{00000000-0005-0000-0000-0000C81B0000}"/>
    <cellStyle name="Comma 5 3 5 2 2 5" xfId="4021" xr:uid="{00000000-0005-0000-0000-0000C91B0000}"/>
    <cellStyle name="Comma 5 3 5 2 2 5 2" xfId="33518" xr:uid="{00000000-0005-0000-0000-0000CA1B0000}"/>
    <cellStyle name="Comma 5 3 5 2 2 6" xfId="33513" xr:uid="{00000000-0005-0000-0000-0000CB1B0000}"/>
    <cellStyle name="Comma 5 3 5 2 3" xfId="4022" xr:uid="{00000000-0005-0000-0000-0000CC1B0000}"/>
    <cellStyle name="Comma 5 3 5 2 3 2" xfId="4023" xr:uid="{00000000-0005-0000-0000-0000CD1B0000}"/>
    <cellStyle name="Comma 5 3 5 2 3 2 2" xfId="33520" xr:uid="{00000000-0005-0000-0000-0000CE1B0000}"/>
    <cellStyle name="Comma 5 3 5 2 3 3" xfId="33519" xr:uid="{00000000-0005-0000-0000-0000CF1B0000}"/>
    <cellStyle name="Comma 5 3 5 2 4" xfId="4024" xr:uid="{00000000-0005-0000-0000-0000D01B0000}"/>
    <cellStyle name="Comma 5 3 5 2 4 2" xfId="33521" xr:uid="{00000000-0005-0000-0000-0000D11B0000}"/>
    <cellStyle name="Comma 5 3 5 2 5" xfId="4025" xr:uid="{00000000-0005-0000-0000-0000D21B0000}"/>
    <cellStyle name="Comma 5 3 5 2 5 2" xfId="33522" xr:uid="{00000000-0005-0000-0000-0000D31B0000}"/>
    <cellStyle name="Comma 5 3 5 2 6" xfId="4026" xr:uid="{00000000-0005-0000-0000-0000D41B0000}"/>
    <cellStyle name="Comma 5 3 5 2 6 2" xfId="33523" xr:uid="{00000000-0005-0000-0000-0000D51B0000}"/>
    <cellStyle name="Comma 5 3 5 2 7" xfId="33512" xr:uid="{00000000-0005-0000-0000-0000D61B0000}"/>
    <cellStyle name="Comma 5 3 5 3" xfId="4027" xr:uid="{00000000-0005-0000-0000-0000D71B0000}"/>
    <cellStyle name="Comma 5 3 5 3 2" xfId="4028" xr:uid="{00000000-0005-0000-0000-0000D81B0000}"/>
    <cellStyle name="Comma 5 3 5 3 2 2" xfId="4029" xr:uid="{00000000-0005-0000-0000-0000D91B0000}"/>
    <cellStyle name="Comma 5 3 5 3 2 2 2" xfId="4030" xr:uid="{00000000-0005-0000-0000-0000DA1B0000}"/>
    <cellStyle name="Comma 5 3 5 3 2 2 2 2" xfId="33527" xr:uid="{00000000-0005-0000-0000-0000DB1B0000}"/>
    <cellStyle name="Comma 5 3 5 3 2 2 3" xfId="33526" xr:uid="{00000000-0005-0000-0000-0000DC1B0000}"/>
    <cellStyle name="Comma 5 3 5 3 2 3" xfId="4031" xr:uid="{00000000-0005-0000-0000-0000DD1B0000}"/>
    <cellStyle name="Comma 5 3 5 3 2 3 2" xfId="33528" xr:uid="{00000000-0005-0000-0000-0000DE1B0000}"/>
    <cellStyle name="Comma 5 3 5 3 2 4" xfId="4032" xr:uid="{00000000-0005-0000-0000-0000DF1B0000}"/>
    <cellStyle name="Comma 5 3 5 3 2 4 2" xfId="33529" xr:uid="{00000000-0005-0000-0000-0000E01B0000}"/>
    <cellStyle name="Comma 5 3 5 3 2 5" xfId="4033" xr:uid="{00000000-0005-0000-0000-0000E11B0000}"/>
    <cellStyle name="Comma 5 3 5 3 2 5 2" xfId="33530" xr:uid="{00000000-0005-0000-0000-0000E21B0000}"/>
    <cellStyle name="Comma 5 3 5 3 2 6" xfId="33525" xr:uid="{00000000-0005-0000-0000-0000E31B0000}"/>
    <cellStyle name="Comma 5 3 5 3 3" xfId="4034" xr:uid="{00000000-0005-0000-0000-0000E41B0000}"/>
    <cellStyle name="Comma 5 3 5 3 3 2" xfId="4035" xr:uid="{00000000-0005-0000-0000-0000E51B0000}"/>
    <cellStyle name="Comma 5 3 5 3 3 2 2" xfId="33532" xr:uid="{00000000-0005-0000-0000-0000E61B0000}"/>
    <cellStyle name="Comma 5 3 5 3 3 3" xfId="33531" xr:uid="{00000000-0005-0000-0000-0000E71B0000}"/>
    <cellStyle name="Comma 5 3 5 3 4" xfId="4036" xr:uid="{00000000-0005-0000-0000-0000E81B0000}"/>
    <cellStyle name="Comma 5 3 5 3 4 2" xfId="33533" xr:uid="{00000000-0005-0000-0000-0000E91B0000}"/>
    <cellStyle name="Comma 5 3 5 3 5" xfId="4037" xr:uid="{00000000-0005-0000-0000-0000EA1B0000}"/>
    <cellStyle name="Comma 5 3 5 3 5 2" xfId="33534" xr:uid="{00000000-0005-0000-0000-0000EB1B0000}"/>
    <cellStyle name="Comma 5 3 5 3 6" xfId="4038" xr:uid="{00000000-0005-0000-0000-0000EC1B0000}"/>
    <cellStyle name="Comma 5 3 5 3 6 2" xfId="33535" xr:uid="{00000000-0005-0000-0000-0000ED1B0000}"/>
    <cellStyle name="Comma 5 3 5 3 7" xfId="33524" xr:uid="{00000000-0005-0000-0000-0000EE1B0000}"/>
    <cellStyle name="Comma 5 3 5 4" xfId="4039" xr:uid="{00000000-0005-0000-0000-0000EF1B0000}"/>
    <cellStyle name="Comma 5 3 5 4 2" xfId="4040" xr:uid="{00000000-0005-0000-0000-0000F01B0000}"/>
    <cellStyle name="Comma 5 3 5 4 2 2" xfId="4041" xr:uid="{00000000-0005-0000-0000-0000F11B0000}"/>
    <cellStyle name="Comma 5 3 5 4 2 2 2" xfId="33538" xr:uid="{00000000-0005-0000-0000-0000F21B0000}"/>
    <cellStyle name="Comma 5 3 5 4 2 3" xfId="33537" xr:uid="{00000000-0005-0000-0000-0000F31B0000}"/>
    <cellStyle name="Comma 5 3 5 4 3" xfId="4042" xr:uid="{00000000-0005-0000-0000-0000F41B0000}"/>
    <cellStyle name="Comma 5 3 5 4 3 2" xfId="33539" xr:uid="{00000000-0005-0000-0000-0000F51B0000}"/>
    <cellStyle name="Comma 5 3 5 4 4" xfId="4043" xr:uid="{00000000-0005-0000-0000-0000F61B0000}"/>
    <cellStyle name="Comma 5 3 5 4 4 2" xfId="33540" xr:uid="{00000000-0005-0000-0000-0000F71B0000}"/>
    <cellStyle name="Comma 5 3 5 4 5" xfId="4044" xr:uid="{00000000-0005-0000-0000-0000F81B0000}"/>
    <cellStyle name="Comma 5 3 5 4 5 2" xfId="33541" xr:uid="{00000000-0005-0000-0000-0000F91B0000}"/>
    <cellStyle name="Comma 5 3 5 4 6" xfId="33536" xr:uid="{00000000-0005-0000-0000-0000FA1B0000}"/>
    <cellStyle name="Comma 5 3 5 5" xfId="4045" xr:uid="{00000000-0005-0000-0000-0000FB1B0000}"/>
    <cellStyle name="Comma 5 3 5 5 2" xfId="4046" xr:uid="{00000000-0005-0000-0000-0000FC1B0000}"/>
    <cellStyle name="Comma 5 3 5 5 2 2" xfId="4047" xr:uid="{00000000-0005-0000-0000-0000FD1B0000}"/>
    <cellStyle name="Comma 5 3 5 5 2 2 2" xfId="33544" xr:uid="{00000000-0005-0000-0000-0000FE1B0000}"/>
    <cellStyle name="Comma 5 3 5 5 2 3" xfId="33543" xr:uid="{00000000-0005-0000-0000-0000FF1B0000}"/>
    <cellStyle name="Comma 5 3 5 5 3" xfId="4048" xr:uid="{00000000-0005-0000-0000-0000001C0000}"/>
    <cellStyle name="Comma 5 3 5 5 3 2" xfId="33545" xr:uid="{00000000-0005-0000-0000-0000011C0000}"/>
    <cellStyle name="Comma 5 3 5 5 4" xfId="4049" xr:uid="{00000000-0005-0000-0000-0000021C0000}"/>
    <cellStyle name="Comma 5 3 5 5 4 2" xfId="33546" xr:uid="{00000000-0005-0000-0000-0000031C0000}"/>
    <cellStyle name="Comma 5 3 5 5 5" xfId="4050" xr:uid="{00000000-0005-0000-0000-0000041C0000}"/>
    <cellStyle name="Comma 5 3 5 5 5 2" xfId="33547" xr:uid="{00000000-0005-0000-0000-0000051C0000}"/>
    <cellStyle name="Comma 5 3 5 5 6" xfId="33542" xr:uid="{00000000-0005-0000-0000-0000061C0000}"/>
    <cellStyle name="Comma 5 3 5 6" xfId="4051" xr:uid="{00000000-0005-0000-0000-0000071C0000}"/>
    <cellStyle name="Comma 5 3 5 6 2" xfId="4052" xr:uid="{00000000-0005-0000-0000-0000081C0000}"/>
    <cellStyle name="Comma 5 3 5 6 2 2" xfId="4053" xr:uid="{00000000-0005-0000-0000-0000091C0000}"/>
    <cellStyle name="Comma 5 3 5 6 2 2 2" xfId="33550" xr:uid="{00000000-0005-0000-0000-00000A1C0000}"/>
    <cellStyle name="Comma 5 3 5 6 2 3" xfId="33549" xr:uid="{00000000-0005-0000-0000-00000B1C0000}"/>
    <cellStyle name="Comma 5 3 5 6 3" xfId="4054" xr:uid="{00000000-0005-0000-0000-00000C1C0000}"/>
    <cellStyle name="Comma 5 3 5 6 3 2" xfId="33551" xr:uid="{00000000-0005-0000-0000-00000D1C0000}"/>
    <cellStyle name="Comma 5 3 5 6 4" xfId="4055" xr:uid="{00000000-0005-0000-0000-00000E1C0000}"/>
    <cellStyle name="Comma 5 3 5 6 4 2" xfId="33552" xr:uid="{00000000-0005-0000-0000-00000F1C0000}"/>
    <cellStyle name="Comma 5 3 5 6 5" xfId="33548" xr:uid="{00000000-0005-0000-0000-0000101C0000}"/>
    <cellStyle name="Comma 5 3 5 7" xfId="4056" xr:uid="{00000000-0005-0000-0000-0000111C0000}"/>
    <cellStyle name="Comma 5 3 5 7 2" xfId="4057" xr:uid="{00000000-0005-0000-0000-0000121C0000}"/>
    <cellStyle name="Comma 5 3 5 7 2 2" xfId="33554" xr:uid="{00000000-0005-0000-0000-0000131C0000}"/>
    <cellStyle name="Comma 5 3 5 7 3" xfId="4058" xr:uid="{00000000-0005-0000-0000-0000141C0000}"/>
    <cellStyle name="Comma 5 3 5 7 3 2" xfId="33555" xr:uid="{00000000-0005-0000-0000-0000151C0000}"/>
    <cellStyle name="Comma 5 3 5 7 4" xfId="33553" xr:uid="{00000000-0005-0000-0000-0000161C0000}"/>
    <cellStyle name="Comma 5 3 5 8" xfId="4059" xr:uid="{00000000-0005-0000-0000-0000171C0000}"/>
    <cellStyle name="Comma 5 3 5 8 2" xfId="33556" xr:uid="{00000000-0005-0000-0000-0000181C0000}"/>
    <cellStyle name="Comma 5 3 5 9" xfId="4060" xr:uid="{00000000-0005-0000-0000-0000191C0000}"/>
    <cellStyle name="Comma 5 3 5 9 2" xfId="33557" xr:uid="{00000000-0005-0000-0000-00001A1C0000}"/>
    <cellStyle name="Comma 5 3 6" xfId="4061" xr:uid="{00000000-0005-0000-0000-00001B1C0000}"/>
    <cellStyle name="Comma 5 3 6 2" xfId="4062" xr:uid="{00000000-0005-0000-0000-00001C1C0000}"/>
    <cellStyle name="Comma 5 3 6 2 2" xfId="4063" xr:uid="{00000000-0005-0000-0000-00001D1C0000}"/>
    <cellStyle name="Comma 5 3 6 2 2 2" xfId="4064" xr:uid="{00000000-0005-0000-0000-00001E1C0000}"/>
    <cellStyle name="Comma 5 3 6 2 2 2 2" xfId="33561" xr:uid="{00000000-0005-0000-0000-00001F1C0000}"/>
    <cellStyle name="Comma 5 3 6 2 2 3" xfId="33560" xr:uid="{00000000-0005-0000-0000-0000201C0000}"/>
    <cellStyle name="Comma 5 3 6 2 3" xfId="4065" xr:uid="{00000000-0005-0000-0000-0000211C0000}"/>
    <cellStyle name="Comma 5 3 6 2 3 2" xfId="33562" xr:uid="{00000000-0005-0000-0000-0000221C0000}"/>
    <cellStyle name="Comma 5 3 6 2 4" xfId="4066" xr:uid="{00000000-0005-0000-0000-0000231C0000}"/>
    <cellStyle name="Comma 5 3 6 2 4 2" xfId="33563" xr:uid="{00000000-0005-0000-0000-0000241C0000}"/>
    <cellStyle name="Comma 5 3 6 2 5" xfId="4067" xr:uid="{00000000-0005-0000-0000-0000251C0000}"/>
    <cellStyle name="Comma 5 3 6 2 5 2" xfId="33564" xr:uid="{00000000-0005-0000-0000-0000261C0000}"/>
    <cellStyle name="Comma 5 3 6 2 6" xfId="33559" xr:uid="{00000000-0005-0000-0000-0000271C0000}"/>
    <cellStyle name="Comma 5 3 6 3" xfId="4068" xr:uid="{00000000-0005-0000-0000-0000281C0000}"/>
    <cellStyle name="Comma 5 3 6 3 2" xfId="4069" xr:uid="{00000000-0005-0000-0000-0000291C0000}"/>
    <cellStyle name="Comma 5 3 6 3 2 2" xfId="4070" xr:uid="{00000000-0005-0000-0000-00002A1C0000}"/>
    <cellStyle name="Comma 5 3 6 3 2 2 2" xfId="33567" xr:uid="{00000000-0005-0000-0000-00002B1C0000}"/>
    <cellStyle name="Comma 5 3 6 3 2 3" xfId="33566" xr:uid="{00000000-0005-0000-0000-00002C1C0000}"/>
    <cellStyle name="Comma 5 3 6 3 3" xfId="4071" xr:uid="{00000000-0005-0000-0000-00002D1C0000}"/>
    <cellStyle name="Comma 5 3 6 3 3 2" xfId="33568" xr:uid="{00000000-0005-0000-0000-00002E1C0000}"/>
    <cellStyle name="Comma 5 3 6 3 4" xfId="4072" xr:uid="{00000000-0005-0000-0000-00002F1C0000}"/>
    <cellStyle name="Comma 5 3 6 3 4 2" xfId="33569" xr:uid="{00000000-0005-0000-0000-0000301C0000}"/>
    <cellStyle name="Comma 5 3 6 3 5" xfId="4073" xr:uid="{00000000-0005-0000-0000-0000311C0000}"/>
    <cellStyle name="Comma 5 3 6 3 5 2" xfId="33570" xr:uid="{00000000-0005-0000-0000-0000321C0000}"/>
    <cellStyle name="Comma 5 3 6 3 6" xfId="33565" xr:uid="{00000000-0005-0000-0000-0000331C0000}"/>
    <cellStyle name="Comma 5 3 6 4" xfId="4074" xr:uid="{00000000-0005-0000-0000-0000341C0000}"/>
    <cellStyle name="Comma 5 3 6 4 2" xfId="4075" xr:uid="{00000000-0005-0000-0000-0000351C0000}"/>
    <cellStyle name="Comma 5 3 6 4 2 2" xfId="33572" xr:uid="{00000000-0005-0000-0000-0000361C0000}"/>
    <cellStyle name="Comma 5 3 6 4 3" xfId="33571" xr:uid="{00000000-0005-0000-0000-0000371C0000}"/>
    <cellStyle name="Comma 5 3 6 5" xfId="4076" xr:uid="{00000000-0005-0000-0000-0000381C0000}"/>
    <cellStyle name="Comma 5 3 6 5 2" xfId="33573" xr:uid="{00000000-0005-0000-0000-0000391C0000}"/>
    <cellStyle name="Comma 5 3 6 6" xfId="4077" xr:uid="{00000000-0005-0000-0000-00003A1C0000}"/>
    <cellStyle name="Comma 5 3 6 6 2" xfId="33574" xr:uid="{00000000-0005-0000-0000-00003B1C0000}"/>
    <cellStyle name="Comma 5 3 6 7" xfId="4078" xr:uid="{00000000-0005-0000-0000-00003C1C0000}"/>
    <cellStyle name="Comma 5 3 6 7 2" xfId="33575" xr:uid="{00000000-0005-0000-0000-00003D1C0000}"/>
    <cellStyle name="Comma 5 3 6 8" xfId="33558" xr:uid="{00000000-0005-0000-0000-00003E1C0000}"/>
    <cellStyle name="Comma 5 3 7" xfId="4079" xr:uid="{00000000-0005-0000-0000-00003F1C0000}"/>
    <cellStyle name="Comma 5 3 7 2" xfId="4080" xr:uid="{00000000-0005-0000-0000-0000401C0000}"/>
    <cellStyle name="Comma 5 3 7 2 2" xfId="4081" xr:uid="{00000000-0005-0000-0000-0000411C0000}"/>
    <cellStyle name="Comma 5 3 7 2 2 2" xfId="4082" xr:uid="{00000000-0005-0000-0000-0000421C0000}"/>
    <cellStyle name="Comma 5 3 7 2 2 2 2" xfId="33579" xr:uid="{00000000-0005-0000-0000-0000431C0000}"/>
    <cellStyle name="Comma 5 3 7 2 2 3" xfId="33578" xr:uid="{00000000-0005-0000-0000-0000441C0000}"/>
    <cellStyle name="Comma 5 3 7 2 3" xfId="4083" xr:uid="{00000000-0005-0000-0000-0000451C0000}"/>
    <cellStyle name="Comma 5 3 7 2 3 2" xfId="33580" xr:uid="{00000000-0005-0000-0000-0000461C0000}"/>
    <cellStyle name="Comma 5 3 7 2 4" xfId="4084" xr:uid="{00000000-0005-0000-0000-0000471C0000}"/>
    <cellStyle name="Comma 5 3 7 2 4 2" xfId="33581" xr:uid="{00000000-0005-0000-0000-0000481C0000}"/>
    <cellStyle name="Comma 5 3 7 2 5" xfId="4085" xr:uid="{00000000-0005-0000-0000-0000491C0000}"/>
    <cellStyle name="Comma 5 3 7 2 5 2" xfId="33582" xr:uid="{00000000-0005-0000-0000-00004A1C0000}"/>
    <cellStyle name="Comma 5 3 7 2 6" xfId="33577" xr:uid="{00000000-0005-0000-0000-00004B1C0000}"/>
    <cellStyle name="Comma 5 3 7 3" xfId="4086" xr:uid="{00000000-0005-0000-0000-00004C1C0000}"/>
    <cellStyle name="Comma 5 3 7 3 2" xfId="4087" xr:uid="{00000000-0005-0000-0000-00004D1C0000}"/>
    <cellStyle name="Comma 5 3 7 3 2 2" xfId="33584" xr:uid="{00000000-0005-0000-0000-00004E1C0000}"/>
    <cellStyle name="Comma 5 3 7 3 3" xfId="33583" xr:uid="{00000000-0005-0000-0000-00004F1C0000}"/>
    <cellStyle name="Comma 5 3 7 4" xfId="4088" xr:uid="{00000000-0005-0000-0000-0000501C0000}"/>
    <cellStyle name="Comma 5 3 7 4 2" xfId="33585" xr:uid="{00000000-0005-0000-0000-0000511C0000}"/>
    <cellStyle name="Comma 5 3 7 5" xfId="4089" xr:uid="{00000000-0005-0000-0000-0000521C0000}"/>
    <cellStyle name="Comma 5 3 7 5 2" xfId="33586" xr:uid="{00000000-0005-0000-0000-0000531C0000}"/>
    <cellStyle name="Comma 5 3 7 6" xfId="4090" xr:uid="{00000000-0005-0000-0000-0000541C0000}"/>
    <cellStyle name="Comma 5 3 7 6 2" xfId="33587" xr:uid="{00000000-0005-0000-0000-0000551C0000}"/>
    <cellStyle name="Comma 5 3 7 7" xfId="33576" xr:uid="{00000000-0005-0000-0000-0000561C0000}"/>
    <cellStyle name="Comma 5 3 8" xfId="4091" xr:uid="{00000000-0005-0000-0000-0000571C0000}"/>
    <cellStyle name="Comma 5 3 8 2" xfId="4092" xr:uid="{00000000-0005-0000-0000-0000581C0000}"/>
    <cellStyle name="Comma 5 3 8 2 2" xfId="4093" xr:uid="{00000000-0005-0000-0000-0000591C0000}"/>
    <cellStyle name="Comma 5 3 8 2 2 2" xfId="33590" xr:uid="{00000000-0005-0000-0000-00005A1C0000}"/>
    <cellStyle name="Comma 5 3 8 2 3" xfId="33589" xr:uid="{00000000-0005-0000-0000-00005B1C0000}"/>
    <cellStyle name="Comma 5 3 8 3" xfId="4094" xr:uid="{00000000-0005-0000-0000-00005C1C0000}"/>
    <cellStyle name="Comma 5 3 8 3 2" xfId="33591" xr:uid="{00000000-0005-0000-0000-00005D1C0000}"/>
    <cellStyle name="Comma 5 3 8 4" xfId="4095" xr:uid="{00000000-0005-0000-0000-00005E1C0000}"/>
    <cellStyle name="Comma 5 3 8 4 2" xfId="33592" xr:uid="{00000000-0005-0000-0000-00005F1C0000}"/>
    <cellStyle name="Comma 5 3 8 5" xfId="4096" xr:uid="{00000000-0005-0000-0000-0000601C0000}"/>
    <cellStyle name="Comma 5 3 8 5 2" xfId="33593" xr:uid="{00000000-0005-0000-0000-0000611C0000}"/>
    <cellStyle name="Comma 5 3 8 6" xfId="33588" xr:uid="{00000000-0005-0000-0000-0000621C0000}"/>
    <cellStyle name="Comma 5 3 9" xfId="4097" xr:uid="{00000000-0005-0000-0000-0000631C0000}"/>
    <cellStyle name="Comma 5 3 9 2" xfId="4098" xr:uid="{00000000-0005-0000-0000-0000641C0000}"/>
    <cellStyle name="Comma 5 3 9 2 2" xfId="4099" xr:uid="{00000000-0005-0000-0000-0000651C0000}"/>
    <cellStyle name="Comma 5 3 9 2 2 2" xfId="33596" xr:uid="{00000000-0005-0000-0000-0000661C0000}"/>
    <cellStyle name="Comma 5 3 9 2 3" xfId="33595" xr:uid="{00000000-0005-0000-0000-0000671C0000}"/>
    <cellStyle name="Comma 5 3 9 3" xfId="4100" xr:uid="{00000000-0005-0000-0000-0000681C0000}"/>
    <cellStyle name="Comma 5 3 9 3 2" xfId="33597" xr:uid="{00000000-0005-0000-0000-0000691C0000}"/>
    <cellStyle name="Comma 5 3 9 4" xfId="4101" xr:uid="{00000000-0005-0000-0000-00006A1C0000}"/>
    <cellStyle name="Comma 5 3 9 4 2" xfId="33598" xr:uid="{00000000-0005-0000-0000-00006B1C0000}"/>
    <cellStyle name="Comma 5 3 9 5" xfId="4102" xr:uid="{00000000-0005-0000-0000-00006C1C0000}"/>
    <cellStyle name="Comma 5 3 9 5 2" xfId="33599" xr:uid="{00000000-0005-0000-0000-00006D1C0000}"/>
    <cellStyle name="Comma 5 3 9 6" xfId="33594" xr:uid="{00000000-0005-0000-0000-00006E1C0000}"/>
    <cellStyle name="Comma 5 4" xfId="138" xr:uid="{00000000-0005-0000-0000-00006F1C0000}"/>
    <cellStyle name="Comma 5 4 10" xfId="4103" xr:uid="{00000000-0005-0000-0000-0000701C0000}"/>
    <cellStyle name="Comma 5 4 10 2" xfId="4104" xr:uid="{00000000-0005-0000-0000-0000711C0000}"/>
    <cellStyle name="Comma 5 4 10 2 2" xfId="33601" xr:uid="{00000000-0005-0000-0000-0000721C0000}"/>
    <cellStyle name="Comma 5 4 10 3" xfId="4105" xr:uid="{00000000-0005-0000-0000-0000731C0000}"/>
    <cellStyle name="Comma 5 4 10 3 2" xfId="33602" xr:uid="{00000000-0005-0000-0000-0000741C0000}"/>
    <cellStyle name="Comma 5 4 10 4" xfId="33600" xr:uid="{00000000-0005-0000-0000-0000751C0000}"/>
    <cellStyle name="Comma 5 4 11" xfId="4106" xr:uid="{00000000-0005-0000-0000-0000761C0000}"/>
    <cellStyle name="Comma 5 4 11 2" xfId="33603" xr:uid="{00000000-0005-0000-0000-0000771C0000}"/>
    <cellStyle name="Comma 5 4 12" xfId="4107" xr:uid="{00000000-0005-0000-0000-0000781C0000}"/>
    <cellStyle name="Comma 5 4 12 2" xfId="33604" xr:uid="{00000000-0005-0000-0000-0000791C0000}"/>
    <cellStyle name="Comma 5 4 13" xfId="4108" xr:uid="{00000000-0005-0000-0000-00007A1C0000}"/>
    <cellStyle name="Comma 5 4 13 2" xfId="33605" xr:uid="{00000000-0005-0000-0000-00007B1C0000}"/>
    <cellStyle name="Comma 5 4 14" xfId="4109" xr:uid="{00000000-0005-0000-0000-00007C1C0000}"/>
    <cellStyle name="Comma 5 4 15" xfId="30081" xr:uid="{00000000-0005-0000-0000-00007D1C0000}"/>
    <cellStyle name="Comma 5 4 2" xfId="139" xr:uid="{00000000-0005-0000-0000-00007E1C0000}"/>
    <cellStyle name="Comma 5 4 2 10" xfId="4110" xr:uid="{00000000-0005-0000-0000-00007F1C0000}"/>
    <cellStyle name="Comma 5 4 2 10 2" xfId="33606" xr:uid="{00000000-0005-0000-0000-0000801C0000}"/>
    <cellStyle name="Comma 5 4 2 11" xfId="4111" xr:uid="{00000000-0005-0000-0000-0000811C0000}"/>
    <cellStyle name="Comma 5 4 2 11 2" xfId="33607" xr:uid="{00000000-0005-0000-0000-0000821C0000}"/>
    <cellStyle name="Comma 5 4 2 12" xfId="4112" xr:uid="{00000000-0005-0000-0000-0000831C0000}"/>
    <cellStyle name="Comma 5 4 2 12 2" xfId="33608" xr:uid="{00000000-0005-0000-0000-0000841C0000}"/>
    <cellStyle name="Comma 5 4 2 13" xfId="30082" xr:uid="{00000000-0005-0000-0000-0000851C0000}"/>
    <cellStyle name="Comma 5 4 2 2" xfId="140" xr:uid="{00000000-0005-0000-0000-0000861C0000}"/>
    <cellStyle name="Comma 5 4 2 2 10" xfId="4113" xr:uid="{00000000-0005-0000-0000-0000871C0000}"/>
    <cellStyle name="Comma 5 4 2 2 10 2" xfId="33609" xr:uid="{00000000-0005-0000-0000-0000881C0000}"/>
    <cellStyle name="Comma 5 4 2 2 11" xfId="4114" xr:uid="{00000000-0005-0000-0000-0000891C0000}"/>
    <cellStyle name="Comma 5 4 2 2 11 2" xfId="33610" xr:uid="{00000000-0005-0000-0000-00008A1C0000}"/>
    <cellStyle name="Comma 5 4 2 2 12" xfId="30083" xr:uid="{00000000-0005-0000-0000-00008B1C0000}"/>
    <cellStyle name="Comma 5 4 2 2 2" xfId="4115" xr:uid="{00000000-0005-0000-0000-00008C1C0000}"/>
    <cellStyle name="Comma 5 4 2 2 2 10" xfId="4116" xr:uid="{00000000-0005-0000-0000-00008D1C0000}"/>
    <cellStyle name="Comma 5 4 2 2 2 10 2" xfId="33612" xr:uid="{00000000-0005-0000-0000-00008E1C0000}"/>
    <cellStyle name="Comma 5 4 2 2 2 11" xfId="33611" xr:uid="{00000000-0005-0000-0000-00008F1C0000}"/>
    <cellStyle name="Comma 5 4 2 2 2 2" xfId="4117" xr:uid="{00000000-0005-0000-0000-0000901C0000}"/>
    <cellStyle name="Comma 5 4 2 2 2 2 2" xfId="4118" xr:uid="{00000000-0005-0000-0000-0000911C0000}"/>
    <cellStyle name="Comma 5 4 2 2 2 2 2 2" xfId="4119" xr:uid="{00000000-0005-0000-0000-0000921C0000}"/>
    <cellStyle name="Comma 5 4 2 2 2 2 2 2 2" xfId="4120" xr:uid="{00000000-0005-0000-0000-0000931C0000}"/>
    <cellStyle name="Comma 5 4 2 2 2 2 2 2 2 2" xfId="33616" xr:uid="{00000000-0005-0000-0000-0000941C0000}"/>
    <cellStyle name="Comma 5 4 2 2 2 2 2 2 3" xfId="33615" xr:uid="{00000000-0005-0000-0000-0000951C0000}"/>
    <cellStyle name="Comma 5 4 2 2 2 2 2 3" xfId="4121" xr:uid="{00000000-0005-0000-0000-0000961C0000}"/>
    <cellStyle name="Comma 5 4 2 2 2 2 2 3 2" xfId="33617" xr:uid="{00000000-0005-0000-0000-0000971C0000}"/>
    <cellStyle name="Comma 5 4 2 2 2 2 2 4" xfId="4122" xr:uid="{00000000-0005-0000-0000-0000981C0000}"/>
    <cellStyle name="Comma 5 4 2 2 2 2 2 4 2" xfId="33618" xr:uid="{00000000-0005-0000-0000-0000991C0000}"/>
    <cellStyle name="Comma 5 4 2 2 2 2 2 5" xfId="4123" xr:uid="{00000000-0005-0000-0000-00009A1C0000}"/>
    <cellStyle name="Comma 5 4 2 2 2 2 2 5 2" xfId="33619" xr:uid="{00000000-0005-0000-0000-00009B1C0000}"/>
    <cellStyle name="Comma 5 4 2 2 2 2 2 6" xfId="33614" xr:uid="{00000000-0005-0000-0000-00009C1C0000}"/>
    <cellStyle name="Comma 5 4 2 2 2 2 3" xfId="4124" xr:uid="{00000000-0005-0000-0000-00009D1C0000}"/>
    <cellStyle name="Comma 5 4 2 2 2 2 3 2" xfId="4125" xr:uid="{00000000-0005-0000-0000-00009E1C0000}"/>
    <cellStyle name="Comma 5 4 2 2 2 2 3 2 2" xfId="33621" xr:uid="{00000000-0005-0000-0000-00009F1C0000}"/>
    <cellStyle name="Comma 5 4 2 2 2 2 3 3" xfId="33620" xr:uid="{00000000-0005-0000-0000-0000A01C0000}"/>
    <cellStyle name="Comma 5 4 2 2 2 2 4" xfId="4126" xr:uid="{00000000-0005-0000-0000-0000A11C0000}"/>
    <cellStyle name="Comma 5 4 2 2 2 2 4 2" xfId="33622" xr:uid="{00000000-0005-0000-0000-0000A21C0000}"/>
    <cellStyle name="Comma 5 4 2 2 2 2 5" xfId="4127" xr:uid="{00000000-0005-0000-0000-0000A31C0000}"/>
    <cellStyle name="Comma 5 4 2 2 2 2 5 2" xfId="33623" xr:uid="{00000000-0005-0000-0000-0000A41C0000}"/>
    <cellStyle name="Comma 5 4 2 2 2 2 6" xfId="4128" xr:uid="{00000000-0005-0000-0000-0000A51C0000}"/>
    <cellStyle name="Comma 5 4 2 2 2 2 6 2" xfId="33624" xr:uid="{00000000-0005-0000-0000-0000A61C0000}"/>
    <cellStyle name="Comma 5 4 2 2 2 2 7" xfId="33613" xr:uid="{00000000-0005-0000-0000-0000A71C0000}"/>
    <cellStyle name="Comma 5 4 2 2 2 3" xfId="4129" xr:uid="{00000000-0005-0000-0000-0000A81C0000}"/>
    <cellStyle name="Comma 5 4 2 2 2 3 2" xfId="4130" xr:uid="{00000000-0005-0000-0000-0000A91C0000}"/>
    <cellStyle name="Comma 5 4 2 2 2 3 2 2" xfId="4131" xr:uid="{00000000-0005-0000-0000-0000AA1C0000}"/>
    <cellStyle name="Comma 5 4 2 2 2 3 2 2 2" xfId="4132" xr:uid="{00000000-0005-0000-0000-0000AB1C0000}"/>
    <cellStyle name="Comma 5 4 2 2 2 3 2 2 2 2" xfId="33628" xr:uid="{00000000-0005-0000-0000-0000AC1C0000}"/>
    <cellStyle name="Comma 5 4 2 2 2 3 2 2 3" xfId="33627" xr:uid="{00000000-0005-0000-0000-0000AD1C0000}"/>
    <cellStyle name="Comma 5 4 2 2 2 3 2 3" xfId="4133" xr:uid="{00000000-0005-0000-0000-0000AE1C0000}"/>
    <cellStyle name="Comma 5 4 2 2 2 3 2 3 2" xfId="33629" xr:uid="{00000000-0005-0000-0000-0000AF1C0000}"/>
    <cellStyle name="Comma 5 4 2 2 2 3 2 4" xfId="4134" xr:uid="{00000000-0005-0000-0000-0000B01C0000}"/>
    <cellStyle name="Comma 5 4 2 2 2 3 2 4 2" xfId="33630" xr:uid="{00000000-0005-0000-0000-0000B11C0000}"/>
    <cellStyle name="Comma 5 4 2 2 2 3 2 5" xfId="4135" xr:uid="{00000000-0005-0000-0000-0000B21C0000}"/>
    <cellStyle name="Comma 5 4 2 2 2 3 2 5 2" xfId="33631" xr:uid="{00000000-0005-0000-0000-0000B31C0000}"/>
    <cellStyle name="Comma 5 4 2 2 2 3 2 6" xfId="33626" xr:uid="{00000000-0005-0000-0000-0000B41C0000}"/>
    <cellStyle name="Comma 5 4 2 2 2 3 3" xfId="4136" xr:uid="{00000000-0005-0000-0000-0000B51C0000}"/>
    <cellStyle name="Comma 5 4 2 2 2 3 3 2" xfId="4137" xr:uid="{00000000-0005-0000-0000-0000B61C0000}"/>
    <cellStyle name="Comma 5 4 2 2 2 3 3 2 2" xfId="33633" xr:uid="{00000000-0005-0000-0000-0000B71C0000}"/>
    <cellStyle name="Comma 5 4 2 2 2 3 3 3" xfId="33632" xr:uid="{00000000-0005-0000-0000-0000B81C0000}"/>
    <cellStyle name="Comma 5 4 2 2 2 3 4" xfId="4138" xr:uid="{00000000-0005-0000-0000-0000B91C0000}"/>
    <cellStyle name="Comma 5 4 2 2 2 3 4 2" xfId="33634" xr:uid="{00000000-0005-0000-0000-0000BA1C0000}"/>
    <cellStyle name="Comma 5 4 2 2 2 3 5" xfId="4139" xr:uid="{00000000-0005-0000-0000-0000BB1C0000}"/>
    <cellStyle name="Comma 5 4 2 2 2 3 5 2" xfId="33635" xr:uid="{00000000-0005-0000-0000-0000BC1C0000}"/>
    <cellStyle name="Comma 5 4 2 2 2 3 6" xfId="4140" xr:uid="{00000000-0005-0000-0000-0000BD1C0000}"/>
    <cellStyle name="Comma 5 4 2 2 2 3 6 2" xfId="33636" xr:uid="{00000000-0005-0000-0000-0000BE1C0000}"/>
    <cellStyle name="Comma 5 4 2 2 2 3 7" xfId="33625" xr:uid="{00000000-0005-0000-0000-0000BF1C0000}"/>
    <cellStyle name="Comma 5 4 2 2 2 4" xfId="4141" xr:uid="{00000000-0005-0000-0000-0000C01C0000}"/>
    <cellStyle name="Comma 5 4 2 2 2 4 2" xfId="4142" xr:uid="{00000000-0005-0000-0000-0000C11C0000}"/>
    <cellStyle name="Comma 5 4 2 2 2 4 2 2" xfId="4143" xr:uid="{00000000-0005-0000-0000-0000C21C0000}"/>
    <cellStyle name="Comma 5 4 2 2 2 4 2 2 2" xfId="33639" xr:uid="{00000000-0005-0000-0000-0000C31C0000}"/>
    <cellStyle name="Comma 5 4 2 2 2 4 2 3" xfId="33638" xr:uid="{00000000-0005-0000-0000-0000C41C0000}"/>
    <cellStyle name="Comma 5 4 2 2 2 4 3" xfId="4144" xr:uid="{00000000-0005-0000-0000-0000C51C0000}"/>
    <cellStyle name="Comma 5 4 2 2 2 4 3 2" xfId="33640" xr:uid="{00000000-0005-0000-0000-0000C61C0000}"/>
    <cellStyle name="Comma 5 4 2 2 2 4 4" xfId="4145" xr:uid="{00000000-0005-0000-0000-0000C71C0000}"/>
    <cellStyle name="Comma 5 4 2 2 2 4 4 2" xfId="33641" xr:uid="{00000000-0005-0000-0000-0000C81C0000}"/>
    <cellStyle name="Comma 5 4 2 2 2 4 5" xfId="4146" xr:uid="{00000000-0005-0000-0000-0000C91C0000}"/>
    <cellStyle name="Comma 5 4 2 2 2 4 5 2" xfId="33642" xr:uid="{00000000-0005-0000-0000-0000CA1C0000}"/>
    <cellStyle name="Comma 5 4 2 2 2 4 6" xfId="33637" xr:uid="{00000000-0005-0000-0000-0000CB1C0000}"/>
    <cellStyle name="Comma 5 4 2 2 2 5" xfId="4147" xr:uid="{00000000-0005-0000-0000-0000CC1C0000}"/>
    <cellStyle name="Comma 5 4 2 2 2 5 2" xfId="4148" xr:uid="{00000000-0005-0000-0000-0000CD1C0000}"/>
    <cellStyle name="Comma 5 4 2 2 2 5 2 2" xfId="4149" xr:uid="{00000000-0005-0000-0000-0000CE1C0000}"/>
    <cellStyle name="Comma 5 4 2 2 2 5 2 2 2" xfId="33645" xr:uid="{00000000-0005-0000-0000-0000CF1C0000}"/>
    <cellStyle name="Comma 5 4 2 2 2 5 2 3" xfId="33644" xr:uid="{00000000-0005-0000-0000-0000D01C0000}"/>
    <cellStyle name="Comma 5 4 2 2 2 5 3" xfId="4150" xr:uid="{00000000-0005-0000-0000-0000D11C0000}"/>
    <cellStyle name="Comma 5 4 2 2 2 5 3 2" xfId="33646" xr:uid="{00000000-0005-0000-0000-0000D21C0000}"/>
    <cellStyle name="Comma 5 4 2 2 2 5 4" xfId="4151" xr:uid="{00000000-0005-0000-0000-0000D31C0000}"/>
    <cellStyle name="Comma 5 4 2 2 2 5 4 2" xfId="33647" xr:uid="{00000000-0005-0000-0000-0000D41C0000}"/>
    <cellStyle name="Comma 5 4 2 2 2 5 5" xfId="4152" xr:uid="{00000000-0005-0000-0000-0000D51C0000}"/>
    <cellStyle name="Comma 5 4 2 2 2 5 5 2" xfId="33648" xr:uid="{00000000-0005-0000-0000-0000D61C0000}"/>
    <cellStyle name="Comma 5 4 2 2 2 5 6" xfId="33643" xr:uid="{00000000-0005-0000-0000-0000D71C0000}"/>
    <cellStyle name="Comma 5 4 2 2 2 6" xfId="4153" xr:uid="{00000000-0005-0000-0000-0000D81C0000}"/>
    <cellStyle name="Comma 5 4 2 2 2 6 2" xfId="4154" xr:uid="{00000000-0005-0000-0000-0000D91C0000}"/>
    <cellStyle name="Comma 5 4 2 2 2 6 2 2" xfId="4155" xr:uid="{00000000-0005-0000-0000-0000DA1C0000}"/>
    <cellStyle name="Comma 5 4 2 2 2 6 2 2 2" xfId="33651" xr:uid="{00000000-0005-0000-0000-0000DB1C0000}"/>
    <cellStyle name="Comma 5 4 2 2 2 6 2 3" xfId="33650" xr:uid="{00000000-0005-0000-0000-0000DC1C0000}"/>
    <cellStyle name="Comma 5 4 2 2 2 6 3" xfId="4156" xr:uid="{00000000-0005-0000-0000-0000DD1C0000}"/>
    <cellStyle name="Comma 5 4 2 2 2 6 3 2" xfId="33652" xr:uid="{00000000-0005-0000-0000-0000DE1C0000}"/>
    <cellStyle name="Comma 5 4 2 2 2 6 4" xfId="4157" xr:uid="{00000000-0005-0000-0000-0000DF1C0000}"/>
    <cellStyle name="Comma 5 4 2 2 2 6 4 2" xfId="33653" xr:uid="{00000000-0005-0000-0000-0000E01C0000}"/>
    <cellStyle name="Comma 5 4 2 2 2 6 5" xfId="33649" xr:uid="{00000000-0005-0000-0000-0000E11C0000}"/>
    <cellStyle name="Comma 5 4 2 2 2 7" xfId="4158" xr:uid="{00000000-0005-0000-0000-0000E21C0000}"/>
    <cellStyle name="Comma 5 4 2 2 2 7 2" xfId="4159" xr:uid="{00000000-0005-0000-0000-0000E31C0000}"/>
    <cellStyle name="Comma 5 4 2 2 2 7 2 2" xfId="33655" xr:uid="{00000000-0005-0000-0000-0000E41C0000}"/>
    <cellStyle name="Comma 5 4 2 2 2 7 3" xfId="4160" xr:uid="{00000000-0005-0000-0000-0000E51C0000}"/>
    <cellStyle name="Comma 5 4 2 2 2 7 3 2" xfId="33656" xr:uid="{00000000-0005-0000-0000-0000E61C0000}"/>
    <cellStyle name="Comma 5 4 2 2 2 7 4" xfId="33654" xr:uid="{00000000-0005-0000-0000-0000E71C0000}"/>
    <cellStyle name="Comma 5 4 2 2 2 8" xfId="4161" xr:uid="{00000000-0005-0000-0000-0000E81C0000}"/>
    <cellStyle name="Comma 5 4 2 2 2 8 2" xfId="33657" xr:uid="{00000000-0005-0000-0000-0000E91C0000}"/>
    <cellStyle name="Comma 5 4 2 2 2 9" xfId="4162" xr:uid="{00000000-0005-0000-0000-0000EA1C0000}"/>
    <cellStyle name="Comma 5 4 2 2 2 9 2" xfId="33658" xr:uid="{00000000-0005-0000-0000-0000EB1C0000}"/>
    <cellStyle name="Comma 5 4 2 2 3" xfId="4163" xr:uid="{00000000-0005-0000-0000-0000EC1C0000}"/>
    <cellStyle name="Comma 5 4 2 2 3 2" xfId="4164" xr:uid="{00000000-0005-0000-0000-0000ED1C0000}"/>
    <cellStyle name="Comma 5 4 2 2 3 2 2" xfId="4165" xr:uid="{00000000-0005-0000-0000-0000EE1C0000}"/>
    <cellStyle name="Comma 5 4 2 2 3 2 2 2" xfId="4166" xr:uid="{00000000-0005-0000-0000-0000EF1C0000}"/>
    <cellStyle name="Comma 5 4 2 2 3 2 2 2 2" xfId="33662" xr:uid="{00000000-0005-0000-0000-0000F01C0000}"/>
    <cellStyle name="Comma 5 4 2 2 3 2 2 3" xfId="33661" xr:uid="{00000000-0005-0000-0000-0000F11C0000}"/>
    <cellStyle name="Comma 5 4 2 2 3 2 3" xfId="4167" xr:uid="{00000000-0005-0000-0000-0000F21C0000}"/>
    <cellStyle name="Comma 5 4 2 2 3 2 3 2" xfId="33663" xr:uid="{00000000-0005-0000-0000-0000F31C0000}"/>
    <cellStyle name="Comma 5 4 2 2 3 2 4" xfId="4168" xr:uid="{00000000-0005-0000-0000-0000F41C0000}"/>
    <cellStyle name="Comma 5 4 2 2 3 2 4 2" xfId="33664" xr:uid="{00000000-0005-0000-0000-0000F51C0000}"/>
    <cellStyle name="Comma 5 4 2 2 3 2 5" xfId="4169" xr:uid="{00000000-0005-0000-0000-0000F61C0000}"/>
    <cellStyle name="Comma 5 4 2 2 3 2 5 2" xfId="33665" xr:uid="{00000000-0005-0000-0000-0000F71C0000}"/>
    <cellStyle name="Comma 5 4 2 2 3 2 6" xfId="33660" xr:uid="{00000000-0005-0000-0000-0000F81C0000}"/>
    <cellStyle name="Comma 5 4 2 2 3 3" xfId="4170" xr:uid="{00000000-0005-0000-0000-0000F91C0000}"/>
    <cellStyle name="Comma 5 4 2 2 3 3 2" xfId="4171" xr:uid="{00000000-0005-0000-0000-0000FA1C0000}"/>
    <cellStyle name="Comma 5 4 2 2 3 3 2 2" xfId="4172" xr:uid="{00000000-0005-0000-0000-0000FB1C0000}"/>
    <cellStyle name="Comma 5 4 2 2 3 3 2 2 2" xfId="33668" xr:uid="{00000000-0005-0000-0000-0000FC1C0000}"/>
    <cellStyle name="Comma 5 4 2 2 3 3 2 3" xfId="33667" xr:uid="{00000000-0005-0000-0000-0000FD1C0000}"/>
    <cellStyle name="Comma 5 4 2 2 3 3 3" xfId="4173" xr:uid="{00000000-0005-0000-0000-0000FE1C0000}"/>
    <cellStyle name="Comma 5 4 2 2 3 3 3 2" xfId="33669" xr:uid="{00000000-0005-0000-0000-0000FF1C0000}"/>
    <cellStyle name="Comma 5 4 2 2 3 3 4" xfId="4174" xr:uid="{00000000-0005-0000-0000-0000001D0000}"/>
    <cellStyle name="Comma 5 4 2 2 3 3 4 2" xfId="33670" xr:uid="{00000000-0005-0000-0000-0000011D0000}"/>
    <cellStyle name="Comma 5 4 2 2 3 3 5" xfId="4175" xr:uid="{00000000-0005-0000-0000-0000021D0000}"/>
    <cellStyle name="Comma 5 4 2 2 3 3 5 2" xfId="33671" xr:uid="{00000000-0005-0000-0000-0000031D0000}"/>
    <cellStyle name="Comma 5 4 2 2 3 3 6" xfId="33666" xr:uid="{00000000-0005-0000-0000-0000041D0000}"/>
    <cellStyle name="Comma 5 4 2 2 3 4" xfId="4176" xr:uid="{00000000-0005-0000-0000-0000051D0000}"/>
    <cellStyle name="Comma 5 4 2 2 3 4 2" xfId="4177" xr:uid="{00000000-0005-0000-0000-0000061D0000}"/>
    <cellStyle name="Comma 5 4 2 2 3 4 2 2" xfId="33673" xr:uid="{00000000-0005-0000-0000-0000071D0000}"/>
    <cellStyle name="Comma 5 4 2 2 3 4 3" xfId="33672" xr:uid="{00000000-0005-0000-0000-0000081D0000}"/>
    <cellStyle name="Comma 5 4 2 2 3 5" xfId="4178" xr:uid="{00000000-0005-0000-0000-0000091D0000}"/>
    <cellStyle name="Comma 5 4 2 2 3 5 2" xfId="33674" xr:uid="{00000000-0005-0000-0000-00000A1D0000}"/>
    <cellStyle name="Comma 5 4 2 2 3 6" xfId="4179" xr:uid="{00000000-0005-0000-0000-00000B1D0000}"/>
    <cellStyle name="Comma 5 4 2 2 3 6 2" xfId="33675" xr:uid="{00000000-0005-0000-0000-00000C1D0000}"/>
    <cellStyle name="Comma 5 4 2 2 3 7" xfId="4180" xr:uid="{00000000-0005-0000-0000-00000D1D0000}"/>
    <cellStyle name="Comma 5 4 2 2 3 7 2" xfId="33676" xr:uid="{00000000-0005-0000-0000-00000E1D0000}"/>
    <cellStyle name="Comma 5 4 2 2 3 8" xfId="33659" xr:uid="{00000000-0005-0000-0000-00000F1D0000}"/>
    <cellStyle name="Comma 5 4 2 2 4" xfId="4181" xr:uid="{00000000-0005-0000-0000-0000101D0000}"/>
    <cellStyle name="Comma 5 4 2 2 4 2" xfId="4182" xr:uid="{00000000-0005-0000-0000-0000111D0000}"/>
    <cellStyle name="Comma 5 4 2 2 4 2 2" xfId="4183" xr:uid="{00000000-0005-0000-0000-0000121D0000}"/>
    <cellStyle name="Comma 5 4 2 2 4 2 2 2" xfId="4184" xr:uid="{00000000-0005-0000-0000-0000131D0000}"/>
    <cellStyle name="Comma 5 4 2 2 4 2 2 2 2" xfId="33680" xr:uid="{00000000-0005-0000-0000-0000141D0000}"/>
    <cellStyle name="Comma 5 4 2 2 4 2 2 3" xfId="33679" xr:uid="{00000000-0005-0000-0000-0000151D0000}"/>
    <cellStyle name="Comma 5 4 2 2 4 2 3" xfId="4185" xr:uid="{00000000-0005-0000-0000-0000161D0000}"/>
    <cellStyle name="Comma 5 4 2 2 4 2 3 2" xfId="33681" xr:uid="{00000000-0005-0000-0000-0000171D0000}"/>
    <cellStyle name="Comma 5 4 2 2 4 2 4" xfId="4186" xr:uid="{00000000-0005-0000-0000-0000181D0000}"/>
    <cellStyle name="Comma 5 4 2 2 4 2 4 2" xfId="33682" xr:uid="{00000000-0005-0000-0000-0000191D0000}"/>
    <cellStyle name="Comma 5 4 2 2 4 2 5" xfId="4187" xr:uid="{00000000-0005-0000-0000-00001A1D0000}"/>
    <cellStyle name="Comma 5 4 2 2 4 2 5 2" xfId="33683" xr:uid="{00000000-0005-0000-0000-00001B1D0000}"/>
    <cellStyle name="Comma 5 4 2 2 4 2 6" xfId="33678" xr:uid="{00000000-0005-0000-0000-00001C1D0000}"/>
    <cellStyle name="Comma 5 4 2 2 4 3" xfId="4188" xr:uid="{00000000-0005-0000-0000-00001D1D0000}"/>
    <cellStyle name="Comma 5 4 2 2 4 3 2" xfId="4189" xr:uid="{00000000-0005-0000-0000-00001E1D0000}"/>
    <cellStyle name="Comma 5 4 2 2 4 3 2 2" xfId="33685" xr:uid="{00000000-0005-0000-0000-00001F1D0000}"/>
    <cellStyle name="Comma 5 4 2 2 4 3 3" xfId="33684" xr:uid="{00000000-0005-0000-0000-0000201D0000}"/>
    <cellStyle name="Comma 5 4 2 2 4 4" xfId="4190" xr:uid="{00000000-0005-0000-0000-0000211D0000}"/>
    <cellStyle name="Comma 5 4 2 2 4 4 2" xfId="33686" xr:uid="{00000000-0005-0000-0000-0000221D0000}"/>
    <cellStyle name="Comma 5 4 2 2 4 5" xfId="4191" xr:uid="{00000000-0005-0000-0000-0000231D0000}"/>
    <cellStyle name="Comma 5 4 2 2 4 5 2" xfId="33687" xr:uid="{00000000-0005-0000-0000-0000241D0000}"/>
    <cellStyle name="Comma 5 4 2 2 4 6" xfId="4192" xr:uid="{00000000-0005-0000-0000-0000251D0000}"/>
    <cellStyle name="Comma 5 4 2 2 4 6 2" xfId="33688" xr:uid="{00000000-0005-0000-0000-0000261D0000}"/>
    <cellStyle name="Comma 5 4 2 2 4 7" xfId="33677" xr:uid="{00000000-0005-0000-0000-0000271D0000}"/>
    <cellStyle name="Comma 5 4 2 2 5" xfId="4193" xr:uid="{00000000-0005-0000-0000-0000281D0000}"/>
    <cellStyle name="Comma 5 4 2 2 5 2" xfId="4194" xr:uid="{00000000-0005-0000-0000-0000291D0000}"/>
    <cellStyle name="Comma 5 4 2 2 5 2 2" xfId="4195" xr:uid="{00000000-0005-0000-0000-00002A1D0000}"/>
    <cellStyle name="Comma 5 4 2 2 5 2 2 2" xfId="33691" xr:uid="{00000000-0005-0000-0000-00002B1D0000}"/>
    <cellStyle name="Comma 5 4 2 2 5 2 3" xfId="33690" xr:uid="{00000000-0005-0000-0000-00002C1D0000}"/>
    <cellStyle name="Comma 5 4 2 2 5 3" xfId="4196" xr:uid="{00000000-0005-0000-0000-00002D1D0000}"/>
    <cellStyle name="Comma 5 4 2 2 5 3 2" xfId="33692" xr:uid="{00000000-0005-0000-0000-00002E1D0000}"/>
    <cellStyle name="Comma 5 4 2 2 5 4" xfId="4197" xr:uid="{00000000-0005-0000-0000-00002F1D0000}"/>
    <cellStyle name="Comma 5 4 2 2 5 4 2" xfId="33693" xr:uid="{00000000-0005-0000-0000-0000301D0000}"/>
    <cellStyle name="Comma 5 4 2 2 5 5" xfId="4198" xr:uid="{00000000-0005-0000-0000-0000311D0000}"/>
    <cellStyle name="Comma 5 4 2 2 5 5 2" xfId="33694" xr:uid="{00000000-0005-0000-0000-0000321D0000}"/>
    <cellStyle name="Comma 5 4 2 2 5 6" xfId="33689" xr:uid="{00000000-0005-0000-0000-0000331D0000}"/>
    <cellStyle name="Comma 5 4 2 2 6" xfId="4199" xr:uid="{00000000-0005-0000-0000-0000341D0000}"/>
    <cellStyle name="Comma 5 4 2 2 6 2" xfId="4200" xr:uid="{00000000-0005-0000-0000-0000351D0000}"/>
    <cellStyle name="Comma 5 4 2 2 6 2 2" xfId="4201" xr:uid="{00000000-0005-0000-0000-0000361D0000}"/>
    <cellStyle name="Comma 5 4 2 2 6 2 2 2" xfId="33697" xr:uid="{00000000-0005-0000-0000-0000371D0000}"/>
    <cellStyle name="Comma 5 4 2 2 6 2 3" xfId="33696" xr:uid="{00000000-0005-0000-0000-0000381D0000}"/>
    <cellStyle name="Comma 5 4 2 2 6 3" xfId="4202" xr:uid="{00000000-0005-0000-0000-0000391D0000}"/>
    <cellStyle name="Comma 5 4 2 2 6 3 2" xfId="33698" xr:uid="{00000000-0005-0000-0000-00003A1D0000}"/>
    <cellStyle name="Comma 5 4 2 2 6 4" xfId="4203" xr:uid="{00000000-0005-0000-0000-00003B1D0000}"/>
    <cellStyle name="Comma 5 4 2 2 6 4 2" xfId="33699" xr:uid="{00000000-0005-0000-0000-00003C1D0000}"/>
    <cellStyle name="Comma 5 4 2 2 6 5" xfId="4204" xr:uid="{00000000-0005-0000-0000-00003D1D0000}"/>
    <cellStyle name="Comma 5 4 2 2 6 5 2" xfId="33700" xr:uid="{00000000-0005-0000-0000-00003E1D0000}"/>
    <cellStyle name="Comma 5 4 2 2 6 6" xfId="33695" xr:uid="{00000000-0005-0000-0000-00003F1D0000}"/>
    <cellStyle name="Comma 5 4 2 2 7" xfId="4205" xr:uid="{00000000-0005-0000-0000-0000401D0000}"/>
    <cellStyle name="Comma 5 4 2 2 7 2" xfId="4206" xr:uid="{00000000-0005-0000-0000-0000411D0000}"/>
    <cellStyle name="Comma 5 4 2 2 7 2 2" xfId="4207" xr:uid="{00000000-0005-0000-0000-0000421D0000}"/>
    <cellStyle name="Comma 5 4 2 2 7 2 2 2" xfId="33703" xr:uid="{00000000-0005-0000-0000-0000431D0000}"/>
    <cellStyle name="Comma 5 4 2 2 7 2 3" xfId="33702" xr:uid="{00000000-0005-0000-0000-0000441D0000}"/>
    <cellStyle name="Comma 5 4 2 2 7 3" xfId="4208" xr:uid="{00000000-0005-0000-0000-0000451D0000}"/>
    <cellStyle name="Comma 5 4 2 2 7 3 2" xfId="33704" xr:uid="{00000000-0005-0000-0000-0000461D0000}"/>
    <cellStyle name="Comma 5 4 2 2 7 4" xfId="4209" xr:uid="{00000000-0005-0000-0000-0000471D0000}"/>
    <cellStyle name="Comma 5 4 2 2 7 4 2" xfId="33705" xr:uid="{00000000-0005-0000-0000-0000481D0000}"/>
    <cellStyle name="Comma 5 4 2 2 7 5" xfId="33701" xr:uid="{00000000-0005-0000-0000-0000491D0000}"/>
    <cellStyle name="Comma 5 4 2 2 8" xfId="4210" xr:uid="{00000000-0005-0000-0000-00004A1D0000}"/>
    <cellStyle name="Comma 5 4 2 2 8 2" xfId="4211" xr:uid="{00000000-0005-0000-0000-00004B1D0000}"/>
    <cellStyle name="Comma 5 4 2 2 8 2 2" xfId="33707" xr:uid="{00000000-0005-0000-0000-00004C1D0000}"/>
    <cellStyle name="Comma 5 4 2 2 8 3" xfId="4212" xr:uid="{00000000-0005-0000-0000-00004D1D0000}"/>
    <cellStyle name="Comma 5 4 2 2 8 3 2" xfId="33708" xr:uid="{00000000-0005-0000-0000-00004E1D0000}"/>
    <cellStyle name="Comma 5 4 2 2 8 4" xfId="33706" xr:uid="{00000000-0005-0000-0000-00004F1D0000}"/>
    <cellStyle name="Comma 5 4 2 2 9" xfId="4213" xr:uid="{00000000-0005-0000-0000-0000501D0000}"/>
    <cellStyle name="Comma 5 4 2 2 9 2" xfId="33709" xr:uid="{00000000-0005-0000-0000-0000511D0000}"/>
    <cellStyle name="Comma 5 4 2 3" xfId="4214" xr:uid="{00000000-0005-0000-0000-0000521D0000}"/>
    <cellStyle name="Comma 5 4 2 3 10" xfId="4215" xr:uid="{00000000-0005-0000-0000-0000531D0000}"/>
    <cellStyle name="Comma 5 4 2 3 10 2" xfId="33711" xr:uid="{00000000-0005-0000-0000-0000541D0000}"/>
    <cellStyle name="Comma 5 4 2 3 11" xfId="33710" xr:uid="{00000000-0005-0000-0000-0000551D0000}"/>
    <cellStyle name="Comma 5 4 2 3 2" xfId="4216" xr:uid="{00000000-0005-0000-0000-0000561D0000}"/>
    <cellStyle name="Comma 5 4 2 3 2 2" xfId="4217" xr:uid="{00000000-0005-0000-0000-0000571D0000}"/>
    <cellStyle name="Comma 5 4 2 3 2 2 2" xfId="4218" xr:uid="{00000000-0005-0000-0000-0000581D0000}"/>
    <cellStyle name="Comma 5 4 2 3 2 2 2 2" xfId="4219" xr:uid="{00000000-0005-0000-0000-0000591D0000}"/>
    <cellStyle name="Comma 5 4 2 3 2 2 2 2 2" xfId="33715" xr:uid="{00000000-0005-0000-0000-00005A1D0000}"/>
    <cellStyle name="Comma 5 4 2 3 2 2 2 3" xfId="33714" xr:uid="{00000000-0005-0000-0000-00005B1D0000}"/>
    <cellStyle name="Comma 5 4 2 3 2 2 3" xfId="4220" xr:uid="{00000000-0005-0000-0000-00005C1D0000}"/>
    <cellStyle name="Comma 5 4 2 3 2 2 3 2" xfId="33716" xr:uid="{00000000-0005-0000-0000-00005D1D0000}"/>
    <cellStyle name="Comma 5 4 2 3 2 2 4" xfId="4221" xr:uid="{00000000-0005-0000-0000-00005E1D0000}"/>
    <cellStyle name="Comma 5 4 2 3 2 2 4 2" xfId="33717" xr:uid="{00000000-0005-0000-0000-00005F1D0000}"/>
    <cellStyle name="Comma 5 4 2 3 2 2 5" xfId="4222" xr:uid="{00000000-0005-0000-0000-0000601D0000}"/>
    <cellStyle name="Comma 5 4 2 3 2 2 5 2" xfId="33718" xr:uid="{00000000-0005-0000-0000-0000611D0000}"/>
    <cellStyle name="Comma 5 4 2 3 2 2 6" xfId="33713" xr:uid="{00000000-0005-0000-0000-0000621D0000}"/>
    <cellStyle name="Comma 5 4 2 3 2 3" xfId="4223" xr:uid="{00000000-0005-0000-0000-0000631D0000}"/>
    <cellStyle name="Comma 5 4 2 3 2 3 2" xfId="4224" xr:uid="{00000000-0005-0000-0000-0000641D0000}"/>
    <cellStyle name="Comma 5 4 2 3 2 3 2 2" xfId="33720" xr:uid="{00000000-0005-0000-0000-0000651D0000}"/>
    <cellStyle name="Comma 5 4 2 3 2 3 3" xfId="33719" xr:uid="{00000000-0005-0000-0000-0000661D0000}"/>
    <cellStyle name="Comma 5 4 2 3 2 4" xfId="4225" xr:uid="{00000000-0005-0000-0000-0000671D0000}"/>
    <cellStyle name="Comma 5 4 2 3 2 4 2" xfId="33721" xr:uid="{00000000-0005-0000-0000-0000681D0000}"/>
    <cellStyle name="Comma 5 4 2 3 2 5" xfId="4226" xr:uid="{00000000-0005-0000-0000-0000691D0000}"/>
    <cellStyle name="Comma 5 4 2 3 2 5 2" xfId="33722" xr:uid="{00000000-0005-0000-0000-00006A1D0000}"/>
    <cellStyle name="Comma 5 4 2 3 2 6" xfId="4227" xr:uid="{00000000-0005-0000-0000-00006B1D0000}"/>
    <cellStyle name="Comma 5 4 2 3 2 6 2" xfId="33723" xr:uid="{00000000-0005-0000-0000-00006C1D0000}"/>
    <cellStyle name="Comma 5 4 2 3 2 7" xfId="33712" xr:uid="{00000000-0005-0000-0000-00006D1D0000}"/>
    <cellStyle name="Comma 5 4 2 3 3" xfId="4228" xr:uid="{00000000-0005-0000-0000-00006E1D0000}"/>
    <cellStyle name="Comma 5 4 2 3 3 2" xfId="4229" xr:uid="{00000000-0005-0000-0000-00006F1D0000}"/>
    <cellStyle name="Comma 5 4 2 3 3 2 2" xfId="4230" xr:uid="{00000000-0005-0000-0000-0000701D0000}"/>
    <cellStyle name="Comma 5 4 2 3 3 2 2 2" xfId="4231" xr:uid="{00000000-0005-0000-0000-0000711D0000}"/>
    <cellStyle name="Comma 5 4 2 3 3 2 2 2 2" xfId="33727" xr:uid="{00000000-0005-0000-0000-0000721D0000}"/>
    <cellStyle name="Comma 5 4 2 3 3 2 2 3" xfId="33726" xr:uid="{00000000-0005-0000-0000-0000731D0000}"/>
    <cellStyle name="Comma 5 4 2 3 3 2 3" xfId="4232" xr:uid="{00000000-0005-0000-0000-0000741D0000}"/>
    <cellStyle name="Comma 5 4 2 3 3 2 3 2" xfId="33728" xr:uid="{00000000-0005-0000-0000-0000751D0000}"/>
    <cellStyle name="Comma 5 4 2 3 3 2 4" xfId="4233" xr:uid="{00000000-0005-0000-0000-0000761D0000}"/>
    <cellStyle name="Comma 5 4 2 3 3 2 4 2" xfId="33729" xr:uid="{00000000-0005-0000-0000-0000771D0000}"/>
    <cellStyle name="Comma 5 4 2 3 3 2 5" xfId="4234" xr:uid="{00000000-0005-0000-0000-0000781D0000}"/>
    <cellStyle name="Comma 5 4 2 3 3 2 5 2" xfId="33730" xr:uid="{00000000-0005-0000-0000-0000791D0000}"/>
    <cellStyle name="Comma 5 4 2 3 3 2 6" xfId="33725" xr:uid="{00000000-0005-0000-0000-00007A1D0000}"/>
    <cellStyle name="Comma 5 4 2 3 3 3" xfId="4235" xr:uid="{00000000-0005-0000-0000-00007B1D0000}"/>
    <cellStyle name="Comma 5 4 2 3 3 3 2" xfId="4236" xr:uid="{00000000-0005-0000-0000-00007C1D0000}"/>
    <cellStyle name="Comma 5 4 2 3 3 3 2 2" xfId="33732" xr:uid="{00000000-0005-0000-0000-00007D1D0000}"/>
    <cellStyle name="Comma 5 4 2 3 3 3 3" xfId="33731" xr:uid="{00000000-0005-0000-0000-00007E1D0000}"/>
    <cellStyle name="Comma 5 4 2 3 3 4" xfId="4237" xr:uid="{00000000-0005-0000-0000-00007F1D0000}"/>
    <cellStyle name="Comma 5 4 2 3 3 4 2" xfId="33733" xr:uid="{00000000-0005-0000-0000-0000801D0000}"/>
    <cellStyle name="Comma 5 4 2 3 3 5" xfId="4238" xr:uid="{00000000-0005-0000-0000-0000811D0000}"/>
    <cellStyle name="Comma 5 4 2 3 3 5 2" xfId="33734" xr:uid="{00000000-0005-0000-0000-0000821D0000}"/>
    <cellStyle name="Comma 5 4 2 3 3 6" xfId="4239" xr:uid="{00000000-0005-0000-0000-0000831D0000}"/>
    <cellStyle name="Comma 5 4 2 3 3 6 2" xfId="33735" xr:uid="{00000000-0005-0000-0000-0000841D0000}"/>
    <cellStyle name="Comma 5 4 2 3 3 7" xfId="33724" xr:uid="{00000000-0005-0000-0000-0000851D0000}"/>
    <cellStyle name="Comma 5 4 2 3 4" xfId="4240" xr:uid="{00000000-0005-0000-0000-0000861D0000}"/>
    <cellStyle name="Comma 5 4 2 3 4 2" xfId="4241" xr:uid="{00000000-0005-0000-0000-0000871D0000}"/>
    <cellStyle name="Comma 5 4 2 3 4 2 2" xfId="4242" xr:uid="{00000000-0005-0000-0000-0000881D0000}"/>
    <cellStyle name="Comma 5 4 2 3 4 2 2 2" xfId="33738" xr:uid="{00000000-0005-0000-0000-0000891D0000}"/>
    <cellStyle name="Comma 5 4 2 3 4 2 3" xfId="33737" xr:uid="{00000000-0005-0000-0000-00008A1D0000}"/>
    <cellStyle name="Comma 5 4 2 3 4 3" xfId="4243" xr:uid="{00000000-0005-0000-0000-00008B1D0000}"/>
    <cellStyle name="Comma 5 4 2 3 4 3 2" xfId="33739" xr:uid="{00000000-0005-0000-0000-00008C1D0000}"/>
    <cellStyle name="Comma 5 4 2 3 4 4" xfId="4244" xr:uid="{00000000-0005-0000-0000-00008D1D0000}"/>
    <cellStyle name="Comma 5 4 2 3 4 4 2" xfId="33740" xr:uid="{00000000-0005-0000-0000-00008E1D0000}"/>
    <cellStyle name="Comma 5 4 2 3 4 5" xfId="4245" xr:uid="{00000000-0005-0000-0000-00008F1D0000}"/>
    <cellStyle name="Comma 5 4 2 3 4 5 2" xfId="33741" xr:uid="{00000000-0005-0000-0000-0000901D0000}"/>
    <cellStyle name="Comma 5 4 2 3 4 6" xfId="33736" xr:uid="{00000000-0005-0000-0000-0000911D0000}"/>
    <cellStyle name="Comma 5 4 2 3 5" xfId="4246" xr:uid="{00000000-0005-0000-0000-0000921D0000}"/>
    <cellStyle name="Comma 5 4 2 3 5 2" xfId="4247" xr:uid="{00000000-0005-0000-0000-0000931D0000}"/>
    <cellStyle name="Comma 5 4 2 3 5 2 2" xfId="4248" xr:uid="{00000000-0005-0000-0000-0000941D0000}"/>
    <cellStyle name="Comma 5 4 2 3 5 2 2 2" xfId="33744" xr:uid="{00000000-0005-0000-0000-0000951D0000}"/>
    <cellStyle name="Comma 5 4 2 3 5 2 3" xfId="33743" xr:uid="{00000000-0005-0000-0000-0000961D0000}"/>
    <cellStyle name="Comma 5 4 2 3 5 3" xfId="4249" xr:uid="{00000000-0005-0000-0000-0000971D0000}"/>
    <cellStyle name="Comma 5 4 2 3 5 3 2" xfId="33745" xr:uid="{00000000-0005-0000-0000-0000981D0000}"/>
    <cellStyle name="Comma 5 4 2 3 5 4" xfId="4250" xr:uid="{00000000-0005-0000-0000-0000991D0000}"/>
    <cellStyle name="Comma 5 4 2 3 5 4 2" xfId="33746" xr:uid="{00000000-0005-0000-0000-00009A1D0000}"/>
    <cellStyle name="Comma 5 4 2 3 5 5" xfId="4251" xr:uid="{00000000-0005-0000-0000-00009B1D0000}"/>
    <cellStyle name="Comma 5 4 2 3 5 5 2" xfId="33747" xr:uid="{00000000-0005-0000-0000-00009C1D0000}"/>
    <cellStyle name="Comma 5 4 2 3 5 6" xfId="33742" xr:uid="{00000000-0005-0000-0000-00009D1D0000}"/>
    <cellStyle name="Comma 5 4 2 3 6" xfId="4252" xr:uid="{00000000-0005-0000-0000-00009E1D0000}"/>
    <cellStyle name="Comma 5 4 2 3 6 2" xfId="4253" xr:uid="{00000000-0005-0000-0000-00009F1D0000}"/>
    <cellStyle name="Comma 5 4 2 3 6 2 2" xfId="4254" xr:uid="{00000000-0005-0000-0000-0000A01D0000}"/>
    <cellStyle name="Comma 5 4 2 3 6 2 2 2" xfId="33750" xr:uid="{00000000-0005-0000-0000-0000A11D0000}"/>
    <cellStyle name="Comma 5 4 2 3 6 2 3" xfId="33749" xr:uid="{00000000-0005-0000-0000-0000A21D0000}"/>
    <cellStyle name="Comma 5 4 2 3 6 3" xfId="4255" xr:uid="{00000000-0005-0000-0000-0000A31D0000}"/>
    <cellStyle name="Comma 5 4 2 3 6 3 2" xfId="33751" xr:uid="{00000000-0005-0000-0000-0000A41D0000}"/>
    <cellStyle name="Comma 5 4 2 3 6 4" xfId="4256" xr:uid="{00000000-0005-0000-0000-0000A51D0000}"/>
    <cellStyle name="Comma 5 4 2 3 6 4 2" xfId="33752" xr:uid="{00000000-0005-0000-0000-0000A61D0000}"/>
    <cellStyle name="Comma 5 4 2 3 6 5" xfId="33748" xr:uid="{00000000-0005-0000-0000-0000A71D0000}"/>
    <cellStyle name="Comma 5 4 2 3 7" xfId="4257" xr:uid="{00000000-0005-0000-0000-0000A81D0000}"/>
    <cellStyle name="Comma 5 4 2 3 7 2" xfId="4258" xr:uid="{00000000-0005-0000-0000-0000A91D0000}"/>
    <cellStyle name="Comma 5 4 2 3 7 2 2" xfId="33754" xr:uid="{00000000-0005-0000-0000-0000AA1D0000}"/>
    <cellStyle name="Comma 5 4 2 3 7 3" xfId="4259" xr:uid="{00000000-0005-0000-0000-0000AB1D0000}"/>
    <cellStyle name="Comma 5 4 2 3 7 3 2" xfId="33755" xr:uid="{00000000-0005-0000-0000-0000AC1D0000}"/>
    <cellStyle name="Comma 5 4 2 3 7 4" xfId="33753" xr:uid="{00000000-0005-0000-0000-0000AD1D0000}"/>
    <cellStyle name="Comma 5 4 2 3 8" xfId="4260" xr:uid="{00000000-0005-0000-0000-0000AE1D0000}"/>
    <cellStyle name="Comma 5 4 2 3 8 2" xfId="33756" xr:uid="{00000000-0005-0000-0000-0000AF1D0000}"/>
    <cellStyle name="Comma 5 4 2 3 9" xfId="4261" xr:uid="{00000000-0005-0000-0000-0000B01D0000}"/>
    <cellStyle name="Comma 5 4 2 3 9 2" xfId="33757" xr:uid="{00000000-0005-0000-0000-0000B11D0000}"/>
    <cellStyle name="Comma 5 4 2 4" xfId="4262" xr:uid="{00000000-0005-0000-0000-0000B21D0000}"/>
    <cellStyle name="Comma 5 4 2 4 2" xfId="4263" xr:uid="{00000000-0005-0000-0000-0000B31D0000}"/>
    <cellStyle name="Comma 5 4 2 4 2 2" xfId="4264" xr:uid="{00000000-0005-0000-0000-0000B41D0000}"/>
    <cellStyle name="Comma 5 4 2 4 2 2 2" xfId="4265" xr:uid="{00000000-0005-0000-0000-0000B51D0000}"/>
    <cellStyle name="Comma 5 4 2 4 2 2 2 2" xfId="33761" xr:uid="{00000000-0005-0000-0000-0000B61D0000}"/>
    <cellStyle name="Comma 5 4 2 4 2 2 3" xfId="33760" xr:uid="{00000000-0005-0000-0000-0000B71D0000}"/>
    <cellStyle name="Comma 5 4 2 4 2 3" xfId="4266" xr:uid="{00000000-0005-0000-0000-0000B81D0000}"/>
    <cellStyle name="Comma 5 4 2 4 2 3 2" xfId="33762" xr:uid="{00000000-0005-0000-0000-0000B91D0000}"/>
    <cellStyle name="Comma 5 4 2 4 2 4" xfId="4267" xr:uid="{00000000-0005-0000-0000-0000BA1D0000}"/>
    <cellStyle name="Comma 5 4 2 4 2 4 2" xfId="33763" xr:uid="{00000000-0005-0000-0000-0000BB1D0000}"/>
    <cellStyle name="Comma 5 4 2 4 2 5" xfId="4268" xr:uid="{00000000-0005-0000-0000-0000BC1D0000}"/>
    <cellStyle name="Comma 5 4 2 4 2 5 2" xfId="33764" xr:uid="{00000000-0005-0000-0000-0000BD1D0000}"/>
    <cellStyle name="Comma 5 4 2 4 2 6" xfId="33759" xr:uid="{00000000-0005-0000-0000-0000BE1D0000}"/>
    <cellStyle name="Comma 5 4 2 4 3" xfId="4269" xr:uid="{00000000-0005-0000-0000-0000BF1D0000}"/>
    <cellStyle name="Comma 5 4 2 4 3 2" xfId="4270" xr:uid="{00000000-0005-0000-0000-0000C01D0000}"/>
    <cellStyle name="Comma 5 4 2 4 3 2 2" xfId="4271" xr:uid="{00000000-0005-0000-0000-0000C11D0000}"/>
    <cellStyle name="Comma 5 4 2 4 3 2 2 2" xfId="33767" xr:uid="{00000000-0005-0000-0000-0000C21D0000}"/>
    <cellStyle name="Comma 5 4 2 4 3 2 3" xfId="33766" xr:uid="{00000000-0005-0000-0000-0000C31D0000}"/>
    <cellStyle name="Comma 5 4 2 4 3 3" xfId="4272" xr:uid="{00000000-0005-0000-0000-0000C41D0000}"/>
    <cellStyle name="Comma 5 4 2 4 3 3 2" xfId="33768" xr:uid="{00000000-0005-0000-0000-0000C51D0000}"/>
    <cellStyle name="Comma 5 4 2 4 3 4" xfId="4273" xr:uid="{00000000-0005-0000-0000-0000C61D0000}"/>
    <cellStyle name="Comma 5 4 2 4 3 4 2" xfId="33769" xr:uid="{00000000-0005-0000-0000-0000C71D0000}"/>
    <cellStyle name="Comma 5 4 2 4 3 5" xfId="4274" xr:uid="{00000000-0005-0000-0000-0000C81D0000}"/>
    <cellStyle name="Comma 5 4 2 4 3 5 2" xfId="33770" xr:uid="{00000000-0005-0000-0000-0000C91D0000}"/>
    <cellStyle name="Comma 5 4 2 4 3 6" xfId="33765" xr:uid="{00000000-0005-0000-0000-0000CA1D0000}"/>
    <cellStyle name="Comma 5 4 2 4 4" xfId="4275" xr:uid="{00000000-0005-0000-0000-0000CB1D0000}"/>
    <cellStyle name="Comma 5 4 2 4 4 2" xfId="4276" xr:uid="{00000000-0005-0000-0000-0000CC1D0000}"/>
    <cellStyle name="Comma 5 4 2 4 4 2 2" xfId="33772" xr:uid="{00000000-0005-0000-0000-0000CD1D0000}"/>
    <cellStyle name="Comma 5 4 2 4 4 3" xfId="33771" xr:uid="{00000000-0005-0000-0000-0000CE1D0000}"/>
    <cellStyle name="Comma 5 4 2 4 5" xfId="4277" xr:uid="{00000000-0005-0000-0000-0000CF1D0000}"/>
    <cellStyle name="Comma 5 4 2 4 5 2" xfId="33773" xr:uid="{00000000-0005-0000-0000-0000D01D0000}"/>
    <cellStyle name="Comma 5 4 2 4 6" xfId="4278" xr:uid="{00000000-0005-0000-0000-0000D11D0000}"/>
    <cellStyle name="Comma 5 4 2 4 6 2" xfId="33774" xr:uid="{00000000-0005-0000-0000-0000D21D0000}"/>
    <cellStyle name="Comma 5 4 2 4 7" xfId="4279" xr:uid="{00000000-0005-0000-0000-0000D31D0000}"/>
    <cellStyle name="Comma 5 4 2 4 7 2" xfId="33775" xr:uid="{00000000-0005-0000-0000-0000D41D0000}"/>
    <cellStyle name="Comma 5 4 2 4 8" xfId="33758" xr:uid="{00000000-0005-0000-0000-0000D51D0000}"/>
    <cellStyle name="Comma 5 4 2 5" xfId="4280" xr:uid="{00000000-0005-0000-0000-0000D61D0000}"/>
    <cellStyle name="Comma 5 4 2 5 2" xfId="4281" xr:uid="{00000000-0005-0000-0000-0000D71D0000}"/>
    <cellStyle name="Comma 5 4 2 5 2 2" xfId="4282" xr:uid="{00000000-0005-0000-0000-0000D81D0000}"/>
    <cellStyle name="Comma 5 4 2 5 2 2 2" xfId="4283" xr:uid="{00000000-0005-0000-0000-0000D91D0000}"/>
    <cellStyle name="Comma 5 4 2 5 2 2 2 2" xfId="33779" xr:uid="{00000000-0005-0000-0000-0000DA1D0000}"/>
    <cellStyle name="Comma 5 4 2 5 2 2 3" xfId="33778" xr:uid="{00000000-0005-0000-0000-0000DB1D0000}"/>
    <cellStyle name="Comma 5 4 2 5 2 3" xfId="4284" xr:uid="{00000000-0005-0000-0000-0000DC1D0000}"/>
    <cellStyle name="Comma 5 4 2 5 2 3 2" xfId="33780" xr:uid="{00000000-0005-0000-0000-0000DD1D0000}"/>
    <cellStyle name="Comma 5 4 2 5 2 4" xfId="4285" xr:uid="{00000000-0005-0000-0000-0000DE1D0000}"/>
    <cellStyle name="Comma 5 4 2 5 2 4 2" xfId="33781" xr:uid="{00000000-0005-0000-0000-0000DF1D0000}"/>
    <cellStyle name="Comma 5 4 2 5 2 5" xfId="4286" xr:uid="{00000000-0005-0000-0000-0000E01D0000}"/>
    <cellStyle name="Comma 5 4 2 5 2 5 2" xfId="33782" xr:uid="{00000000-0005-0000-0000-0000E11D0000}"/>
    <cellStyle name="Comma 5 4 2 5 2 6" xfId="33777" xr:uid="{00000000-0005-0000-0000-0000E21D0000}"/>
    <cellStyle name="Comma 5 4 2 5 3" xfId="4287" xr:uid="{00000000-0005-0000-0000-0000E31D0000}"/>
    <cellStyle name="Comma 5 4 2 5 3 2" xfId="4288" xr:uid="{00000000-0005-0000-0000-0000E41D0000}"/>
    <cellStyle name="Comma 5 4 2 5 3 2 2" xfId="33784" xr:uid="{00000000-0005-0000-0000-0000E51D0000}"/>
    <cellStyle name="Comma 5 4 2 5 3 3" xfId="33783" xr:uid="{00000000-0005-0000-0000-0000E61D0000}"/>
    <cellStyle name="Comma 5 4 2 5 4" xfId="4289" xr:uid="{00000000-0005-0000-0000-0000E71D0000}"/>
    <cellStyle name="Comma 5 4 2 5 4 2" xfId="33785" xr:uid="{00000000-0005-0000-0000-0000E81D0000}"/>
    <cellStyle name="Comma 5 4 2 5 5" xfId="4290" xr:uid="{00000000-0005-0000-0000-0000E91D0000}"/>
    <cellStyle name="Comma 5 4 2 5 5 2" xfId="33786" xr:uid="{00000000-0005-0000-0000-0000EA1D0000}"/>
    <cellStyle name="Comma 5 4 2 5 6" xfId="4291" xr:uid="{00000000-0005-0000-0000-0000EB1D0000}"/>
    <cellStyle name="Comma 5 4 2 5 6 2" xfId="33787" xr:uid="{00000000-0005-0000-0000-0000EC1D0000}"/>
    <cellStyle name="Comma 5 4 2 5 7" xfId="33776" xr:uid="{00000000-0005-0000-0000-0000ED1D0000}"/>
    <cellStyle name="Comma 5 4 2 6" xfId="4292" xr:uid="{00000000-0005-0000-0000-0000EE1D0000}"/>
    <cellStyle name="Comma 5 4 2 6 2" xfId="4293" xr:uid="{00000000-0005-0000-0000-0000EF1D0000}"/>
    <cellStyle name="Comma 5 4 2 6 2 2" xfId="4294" xr:uid="{00000000-0005-0000-0000-0000F01D0000}"/>
    <cellStyle name="Comma 5 4 2 6 2 2 2" xfId="33790" xr:uid="{00000000-0005-0000-0000-0000F11D0000}"/>
    <cellStyle name="Comma 5 4 2 6 2 3" xfId="33789" xr:uid="{00000000-0005-0000-0000-0000F21D0000}"/>
    <cellStyle name="Comma 5 4 2 6 3" xfId="4295" xr:uid="{00000000-0005-0000-0000-0000F31D0000}"/>
    <cellStyle name="Comma 5 4 2 6 3 2" xfId="33791" xr:uid="{00000000-0005-0000-0000-0000F41D0000}"/>
    <cellStyle name="Comma 5 4 2 6 4" xfId="4296" xr:uid="{00000000-0005-0000-0000-0000F51D0000}"/>
    <cellStyle name="Comma 5 4 2 6 4 2" xfId="33792" xr:uid="{00000000-0005-0000-0000-0000F61D0000}"/>
    <cellStyle name="Comma 5 4 2 6 5" xfId="4297" xr:uid="{00000000-0005-0000-0000-0000F71D0000}"/>
    <cellStyle name="Comma 5 4 2 6 5 2" xfId="33793" xr:uid="{00000000-0005-0000-0000-0000F81D0000}"/>
    <cellStyle name="Comma 5 4 2 6 6" xfId="33788" xr:uid="{00000000-0005-0000-0000-0000F91D0000}"/>
    <cellStyle name="Comma 5 4 2 7" xfId="4298" xr:uid="{00000000-0005-0000-0000-0000FA1D0000}"/>
    <cellStyle name="Comma 5 4 2 7 2" xfId="4299" xr:uid="{00000000-0005-0000-0000-0000FB1D0000}"/>
    <cellStyle name="Comma 5 4 2 7 2 2" xfId="4300" xr:uid="{00000000-0005-0000-0000-0000FC1D0000}"/>
    <cellStyle name="Comma 5 4 2 7 2 2 2" xfId="33796" xr:uid="{00000000-0005-0000-0000-0000FD1D0000}"/>
    <cellStyle name="Comma 5 4 2 7 2 3" xfId="33795" xr:uid="{00000000-0005-0000-0000-0000FE1D0000}"/>
    <cellStyle name="Comma 5 4 2 7 3" xfId="4301" xr:uid="{00000000-0005-0000-0000-0000FF1D0000}"/>
    <cellStyle name="Comma 5 4 2 7 3 2" xfId="33797" xr:uid="{00000000-0005-0000-0000-0000001E0000}"/>
    <cellStyle name="Comma 5 4 2 7 4" xfId="4302" xr:uid="{00000000-0005-0000-0000-0000011E0000}"/>
    <cellStyle name="Comma 5 4 2 7 4 2" xfId="33798" xr:uid="{00000000-0005-0000-0000-0000021E0000}"/>
    <cellStyle name="Comma 5 4 2 7 5" xfId="4303" xr:uid="{00000000-0005-0000-0000-0000031E0000}"/>
    <cellStyle name="Comma 5 4 2 7 5 2" xfId="33799" xr:uid="{00000000-0005-0000-0000-0000041E0000}"/>
    <cellStyle name="Comma 5 4 2 7 6" xfId="33794" xr:uid="{00000000-0005-0000-0000-0000051E0000}"/>
    <cellStyle name="Comma 5 4 2 8" xfId="4304" xr:uid="{00000000-0005-0000-0000-0000061E0000}"/>
    <cellStyle name="Comma 5 4 2 8 2" xfId="4305" xr:uid="{00000000-0005-0000-0000-0000071E0000}"/>
    <cellStyle name="Comma 5 4 2 8 2 2" xfId="4306" xr:uid="{00000000-0005-0000-0000-0000081E0000}"/>
    <cellStyle name="Comma 5 4 2 8 2 2 2" xfId="33802" xr:uid="{00000000-0005-0000-0000-0000091E0000}"/>
    <cellStyle name="Comma 5 4 2 8 2 3" xfId="33801" xr:uid="{00000000-0005-0000-0000-00000A1E0000}"/>
    <cellStyle name="Comma 5 4 2 8 3" xfId="4307" xr:uid="{00000000-0005-0000-0000-00000B1E0000}"/>
    <cellStyle name="Comma 5 4 2 8 3 2" xfId="33803" xr:uid="{00000000-0005-0000-0000-00000C1E0000}"/>
    <cellStyle name="Comma 5 4 2 8 4" xfId="4308" xr:uid="{00000000-0005-0000-0000-00000D1E0000}"/>
    <cellStyle name="Comma 5 4 2 8 4 2" xfId="33804" xr:uid="{00000000-0005-0000-0000-00000E1E0000}"/>
    <cellStyle name="Comma 5 4 2 8 5" xfId="33800" xr:uid="{00000000-0005-0000-0000-00000F1E0000}"/>
    <cellStyle name="Comma 5 4 2 9" xfId="4309" xr:uid="{00000000-0005-0000-0000-0000101E0000}"/>
    <cellStyle name="Comma 5 4 2 9 2" xfId="4310" xr:uid="{00000000-0005-0000-0000-0000111E0000}"/>
    <cellStyle name="Comma 5 4 2 9 2 2" xfId="33806" xr:uid="{00000000-0005-0000-0000-0000121E0000}"/>
    <cellStyle name="Comma 5 4 2 9 3" xfId="4311" xr:uid="{00000000-0005-0000-0000-0000131E0000}"/>
    <cellStyle name="Comma 5 4 2 9 3 2" xfId="33807" xr:uid="{00000000-0005-0000-0000-0000141E0000}"/>
    <cellStyle name="Comma 5 4 2 9 4" xfId="33805" xr:uid="{00000000-0005-0000-0000-0000151E0000}"/>
    <cellStyle name="Comma 5 4 3" xfId="141" xr:uid="{00000000-0005-0000-0000-0000161E0000}"/>
    <cellStyle name="Comma 5 4 3 10" xfId="4312" xr:uid="{00000000-0005-0000-0000-0000171E0000}"/>
    <cellStyle name="Comma 5 4 3 10 2" xfId="33808" xr:uid="{00000000-0005-0000-0000-0000181E0000}"/>
    <cellStyle name="Comma 5 4 3 11" xfId="4313" xr:uid="{00000000-0005-0000-0000-0000191E0000}"/>
    <cellStyle name="Comma 5 4 3 11 2" xfId="33809" xr:uid="{00000000-0005-0000-0000-00001A1E0000}"/>
    <cellStyle name="Comma 5 4 3 12" xfId="30084" xr:uid="{00000000-0005-0000-0000-00001B1E0000}"/>
    <cellStyle name="Comma 5 4 3 2" xfId="4314" xr:uid="{00000000-0005-0000-0000-00001C1E0000}"/>
    <cellStyle name="Comma 5 4 3 2 10" xfId="4315" xr:uid="{00000000-0005-0000-0000-00001D1E0000}"/>
    <cellStyle name="Comma 5 4 3 2 10 2" xfId="33811" xr:uid="{00000000-0005-0000-0000-00001E1E0000}"/>
    <cellStyle name="Comma 5 4 3 2 11" xfId="33810" xr:uid="{00000000-0005-0000-0000-00001F1E0000}"/>
    <cellStyle name="Comma 5 4 3 2 2" xfId="4316" xr:uid="{00000000-0005-0000-0000-0000201E0000}"/>
    <cellStyle name="Comma 5 4 3 2 2 2" xfId="4317" xr:uid="{00000000-0005-0000-0000-0000211E0000}"/>
    <cellStyle name="Comma 5 4 3 2 2 2 2" xfId="4318" xr:uid="{00000000-0005-0000-0000-0000221E0000}"/>
    <cellStyle name="Comma 5 4 3 2 2 2 2 2" xfId="4319" xr:uid="{00000000-0005-0000-0000-0000231E0000}"/>
    <cellStyle name="Comma 5 4 3 2 2 2 2 2 2" xfId="33815" xr:uid="{00000000-0005-0000-0000-0000241E0000}"/>
    <cellStyle name="Comma 5 4 3 2 2 2 2 3" xfId="33814" xr:uid="{00000000-0005-0000-0000-0000251E0000}"/>
    <cellStyle name="Comma 5 4 3 2 2 2 3" xfId="4320" xr:uid="{00000000-0005-0000-0000-0000261E0000}"/>
    <cellStyle name="Comma 5 4 3 2 2 2 3 2" xfId="33816" xr:uid="{00000000-0005-0000-0000-0000271E0000}"/>
    <cellStyle name="Comma 5 4 3 2 2 2 4" xfId="4321" xr:uid="{00000000-0005-0000-0000-0000281E0000}"/>
    <cellStyle name="Comma 5 4 3 2 2 2 4 2" xfId="33817" xr:uid="{00000000-0005-0000-0000-0000291E0000}"/>
    <cellStyle name="Comma 5 4 3 2 2 2 5" xfId="4322" xr:uid="{00000000-0005-0000-0000-00002A1E0000}"/>
    <cellStyle name="Comma 5 4 3 2 2 2 5 2" xfId="33818" xr:uid="{00000000-0005-0000-0000-00002B1E0000}"/>
    <cellStyle name="Comma 5 4 3 2 2 2 6" xfId="33813" xr:uid="{00000000-0005-0000-0000-00002C1E0000}"/>
    <cellStyle name="Comma 5 4 3 2 2 3" xfId="4323" xr:uid="{00000000-0005-0000-0000-00002D1E0000}"/>
    <cellStyle name="Comma 5 4 3 2 2 3 2" xfId="4324" xr:uid="{00000000-0005-0000-0000-00002E1E0000}"/>
    <cellStyle name="Comma 5 4 3 2 2 3 2 2" xfId="33820" xr:uid="{00000000-0005-0000-0000-00002F1E0000}"/>
    <cellStyle name="Comma 5 4 3 2 2 3 3" xfId="33819" xr:uid="{00000000-0005-0000-0000-0000301E0000}"/>
    <cellStyle name="Comma 5 4 3 2 2 4" xfId="4325" xr:uid="{00000000-0005-0000-0000-0000311E0000}"/>
    <cellStyle name="Comma 5 4 3 2 2 4 2" xfId="33821" xr:uid="{00000000-0005-0000-0000-0000321E0000}"/>
    <cellStyle name="Comma 5 4 3 2 2 5" xfId="4326" xr:uid="{00000000-0005-0000-0000-0000331E0000}"/>
    <cellStyle name="Comma 5 4 3 2 2 5 2" xfId="33822" xr:uid="{00000000-0005-0000-0000-0000341E0000}"/>
    <cellStyle name="Comma 5 4 3 2 2 6" xfId="4327" xr:uid="{00000000-0005-0000-0000-0000351E0000}"/>
    <cellStyle name="Comma 5 4 3 2 2 6 2" xfId="33823" xr:uid="{00000000-0005-0000-0000-0000361E0000}"/>
    <cellStyle name="Comma 5 4 3 2 2 7" xfId="33812" xr:uid="{00000000-0005-0000-0000-0000371E0000}"/>
    <cellStyle name="Comma 5 4 3 2 3" xfId="4328" xr:uid="{00000000-0005-0000-0000-0000381E0000}"/>
    <cellStyle name="Comma 5 4 3 2 3 2" xfId="4329" xr:uid="{00000000-0005-0000-0000-0000391E0000}"/>
    <cellStyle name="Comma 5 4 3 2 3 2 2" xfId="4330" xr:uid="{00000000-0005-0000-0000-00003A1E0000}"/>
    <cellStyle name="Comma 5 4 3 2 3 2 2 2" xfId="4331" xr:uid="{00000000-0005-0000-0000-00003B1E0000}"/>
    <cellStyle name="Comma 5 4 3 2 3 2 2 2 2" xfId="33827" xr:uid="{00000000-0005-0000-0000-00003C1E0000}"/>
    <cellStyle name="Comma 5 4 3 2 3 2 2 3" xfId="33826" xr:uid="{00000000-0005-0000-0000-00003D1E0000}"/>
    <cellStyle name="Comma 5 4 3 2 3 2 3" xfId="4332" xr:uid="{00000000-0005-0000-0000-00003E1E0000}"/>
    <cellStyle name="Comma 5 4 3 2 3 2 3 2" xfId="33828" xr:uid="{00000000-0005-0000-0000-00003F1E0000}"/>
    <cellStyle name="Comma 5 4 3 2 3 2 4" xfId="4333" xr:uid="{00000000-0005-0000-0000-0000401E0000}"/>
    <cellStyle name="Comma 5 4 3 2 3 2 4 2" xfId="33829" xr:uid="{00000000-0005-0000-0000-0000411E0000}"/>
    <cellStyle name="Comma 5 4 3 2 3 2 5" xfId="4334" xr:uid="{00000000-0005-0000-0000-0000421E0000}"/>
    <cellStyle name="Comma 5 4 3 2 3 2 5 2" xfId="33830" xr:uid="{00000000-0005-0000-0000-0000431E0000}"/>
    <cellStyle name="Comma 5 4 3 2 3 2 6" xfId="33825" xr:uid="{00000000-0005-0000-0000-0000441E0000}"/>
    <cellStyle name="Comma 5 4 3 2 3 3" xfId="4335" xr:uid="{00000000-0005-0000-0000-0000451E0000}"/>
    <cellStyle name="Comma 5 4 3 2 3 3 2" xfId="4336" xr:uid="{00000000-0005-0000-0000-0000461E0000}"/>
    <cellStyle name="Comma 5 4 3 2 3 3 2 2" xfId="33832" xr:uid="{00000000-0005-0000-0000-0000471E0000}"/>
    <cellStyle name="Comma 5 4 3 2 3 3 3" xfId="33831" xr:uid="{00000000-0005-0000-0000-0000481E0000}"/>
    <cellStyle name="Comma 5 4 3 2 3 4" xfId="4337" xr:uid="{00000000-0005-0000-0000-0000491E0000}"/>
    <cellStyle name="Comma 5 4 3 2 3 4 2" xfId="33833" xr:uid="{00000000-0005-0000-0000-00004A1E0000}"/>
    <cellStyle name="Comma 5 4 3 2 3 5" xfId="4338" xr:uid="{00000000-0005-0000-0000-00004B1E0000}"/>
    <cellStyle name="Comma 5 4 3 2 3 5 2" xfId="33834" xr:uid="{00000000-0005-0000-0000-00004C1E0000}"/>
    <cellStyle name="Comma 5 4 3 2 3 6" xfId="4339" xr:uid="{00000000-0005-0000-0000-00004D1E0000}"/>
    <cellStyle name="Comma 5 4 3 2 3 6 2" xfId="33835" xr:uid="{00000000-0005-0000-0000-00004E1E0000}"/>
    <cellStyle name="Comma 5 4 3 2 3 7" xfId="33824" xr:uid="{00000000-0005-0000-0000-00004F1E0000}"/>
    <cellStyle name="Comma 5 4 3 2 4" xfId="4340" xr:uid="{00000000-0005-0000-0000-0000501E0000}"/>
    <cellStyle name="Comma 5 4 3 2 4 2" xfId="4341" xr:uid="{00000000-0005-0000-0000-0000511E0000}"/>
    <cellStyle name="Comma 5 4 3 2 4 2 2" xfId="4342" xr:uid="{00000000-0005-0000-0000-0000521E0000}"/>
    <cellStyle name="Comma 5 4 3 2 4 2 2 2" xfId="33838" xr:uid="{00000000-0005-0000-0000-0000531E0000}"/>
    <cellStyle name="Comma 5 4 3 2 4 2 3" xfId="33837" xr:uid="{00000000-0005-0000-0000-0000541E0000}"/>
    <cellStyle name="Comma 5 4 3 2 4 3" xfId="4343" xr:uid="{00000000-0005-0000-0000-0000551E0000}"/>
    <cellStyle name="Comma 5 4 3 2 4 3 2" xfId="33839" xr:uid="{00000000-0005-0000-0000-0000561E0000}"/>
    <cellStyle name="Comma 5 4 3 2 4 4" xfId="4344" xr:uid="{00000000-0005-0000-0000-0000571E0000}"/>
    <cellStyle name="Comma 5 4 3 2 4 4 2" xfId="33840" xr:uid="{00000000-0005-0000-0000-0000581E0000}"/>
    <cellStyle name="Comma 5 4 3 2 4 5" xfId="4345" xr:uid="{00000000-0005-0000-0000-0000591E0000}"/>
    <cellStyle name="Comma 5 4 3 2 4 5 2" xfId="33841" xr:uid="{00000000-0005-0000-0000-00005A1E0000}"/>
    <cellStyle name="Comma 5 4 3 2 4 6" xfId="33836" xr:uid="{00000000-0005-0000-0000-00005B1E0000}"/>
    <cellStyle name="Comma 5 4 3 2 5" xfId="4346" xr:uid="{00000000-0005-0000-0000-00005C1E0000}"/>
    <cellStyle name="Comma 5 4 3 2 5 2" xfId="4347" xr:uid="{00000000-0005-0000-0000-00005D1E0000}"/>
    <cellStyle name="Comma 5 4 3 2 5 2 2" xfId="4348" xr:uid="{00000000-0005-0000-0000-00005E1E0000}"/>
    <cellStyle name="Comma 5 4 3 2 5 2 2 2" xfId="33844" xr:uid="{00000000-0005-0000-0000-00005F1E0000}"/>
    <cellStyle name="Comma 5 4 3 2 5 2 3" xfId="33843" xr:uid="{00000000-0005-0000-0000-0000601E0000}"/>
    <cellStyle name="Comma 5 4 3 2 5 3" xfId="4349" xr:uid="{00000000-0005-0000-0000-0000611E0000}"/>
    <cellStyle name="Comma 5 4 3 2 5 3 2" xfId="33845" xr:uid="{00000000-0005-0000-0000-0000621E0000}"/>
    <cellStyle name="Comma 5 4 3 2 5 4" xfId="4350" xr:uid="{00000000-0005-0000-0000-0000631E0000}"/>
    <cellStyle name="Comma 5 4 3 2 5 4 2" xfId="33846" xr:uid="{00000000-0005-0000-0000-0000641E0000}"/>
    <cellStyle name="Comma 5 4 3 2 5 5" xfId="4351" xr:uid="{00000000-0005-0000-0000-0000651E0000}"/>
    <cellStyle name="Comma 5 4 3 2 5 5 2" xfId="33847" xr:uid="{00000000-0005-0000-0000-0000661E0000}"/>
    <cellStyle name="Comma 5 4 3 2 5 6" xfId="33842" xr:uid="{00000000-0005-0000-0000-0000671E0000}"/>
    <cellStyle name="Comma 5 4 3 2 6" xfId="4352" xr:uid="{00000000-0005-0000-0000-0000681E0000}"/>
    <cellStyle name="Comma 5 4 3 2 6 2" xfId="4353" xr:uid="{00000000-0005-0000-0000-0000691E0000}"/>
    <cellStyle name="Comma 5 4 3 2 6 2 2" xfId="4354" xr:uid="{00000000-0005-0000-0000-00006A1E0000}"/>
    <cellStyle name="Comma 5 4 3 2 6 2 2 2" xfId="33850" xr:uid="{00000000-0005-0000-0000-00006B1E0000}"/>
    <cellStyle name="Comma 5 4 3 2 6 2 3" xfId="33849" xr:uid="{00000000-0005-0000-0000-00006C1E0000}"/>
    <cellStyle name="Comma 5 4 3 2 6 3" xfId="4355" xr:uid="{00000000-0005-0000-0000-00006D1E0000}"/>
    <cellStyle name="Comma 5 4 3 2 6 3 2" xfId="33851" xr:uid="{00000000-0005-0000-0000-00006E1E0000}"/>
    <cellStyle name="Comma 5 4 3 2 6 4" xfId="4356" xr:uid="{00000000-0005-0000-0000-00006F1E0000}"/>
    <cellStyle name="Comma 5 4 3 2 6 4 2" xfId="33852" xr:uid="{00000000-0005-0000-0000-0000701E0000}"/>
    <cellStyle name="Comma 5 4 3 2 6 5" xfId="33848" xr:uid="{00000000-0005-0000-0000-0000711E0000}"/>
    <cellStyle name="Comma 5 4 3 2 7" xfId="4357" xr:uid="{00000000-0005-0000-0000-0000721E0000}"/>
    <cellStyle name="Comma 5 4 3 2 7 2" xfId="4358" xr:uid="{00000000-0005-0000-0000-0000731E0000}"/>
    <cellStyle name="Comma 5 4 3 2 7 2 2" xfId="33854" xr:uid="{00000000-0005-0000-0000-0000741E0000}"/>
    <cellStyle name="Comma 5 4 3 2 7 3" xfId="4359" xr:uid="{00000000-0005-0000-0000-0000751E0000}"/>
    <cellStyle name="Comma 5 4 3 2 7 3 2" xfId="33855" xr:uid="{00000000-0005-0000-0000-0000761E0000}"/>
    <cellStyle name="Comma 5 4 3 2 7 4" xfId="33853" xr:uid="{00000000-0005-0000-0000-0000771E0000}"/>
    <cellStyle name="Comma 5 4 3 2 8" xfId="4360" xr:uid="{00000000-0005-0000-0000-0000781E0000}"/>
    <cellStyle name="Comma 5 4 3 2 8 2" xfId="33856" xr:uid="{00000000-0005-0000-0000-0000791E0000}"/>
    <cellStyle name="Comma 5 4 3 2 9" xfId="4361" xr:uid="{00000000-0005-0000-0000-00007A1E0000}"/>
    <cellStyle name="Comma 5 4 3 2 9 2" xfId="33857" xr:uid="{00000000-0005-0000-0000-00007B1E0000}"/>
    <cellStyle name="Comma 5 4 3 3" xfId="4362" xr:uid="{00000000-0005-0000-0000-00007C1E0000}"/>
    <cellStyle name="Comma 5 4 3 3 2" xfId="4363" xr:uid="{00000000-0005-0000-0000-00007D1E0000}"/>
    <cellStyle name="Comma 5 4 3 3 2 2" xfId="4364" xr:uid="{00000000-0005-0000-0000-00007E1E0000}"/>
    <cellStyle name="Comma 5 4 3 3 2 2 2" xfId="4365" xr:uid="{00000000-0005-0000-0000-00007F1E0000}"/>
    <cellStyle name="Comma 5 4 3 3 2 2 2 2" xfId="33861" xr:uid="{00000000-0005-0000-0000-0000801E0000}"/>
    <cellStyle name="Comma 5 4 3 3 2 2 3" xfId="33860" xr:uid="{00000000-0005-0000-0000-0000811E0000}"/>
    <cellStyle name="Comma 5 4 3 3 2 3" xfId="4366" xr:uid="{00000000-0005-0000-0000-0000821E0000}"/>
    <cellStyle name="Comma 5 4 3 3 2 3 2" xfId="33862" xr:uid="{00000000-0005-0000-0000-0000831E0000}"/>
    <cellStyle name="Comma 5 4 3 3 2 4" xfId="4367" xr:uid="{00000000-0005-0000-0000-0000841E0000}"/>
    <cellStyle name="Comma 5 4 3 3 2 4 2" xfId="33863" xr:uid="{00000000-0005-0000-0000-0000851E0000}"/>
    <cellStyle name="Comma 5 4 3 3 2 5" xfId="4368" xr:uid="{00000000-0005-0000-0000-0000861E0000}"/>
    <cellStyle name="Comma 5 4 3 3 2 5 2" xfId="33864" xr:uid="{00000000-0005-0000-0000-0000871E0000}"/>
    <cellStyle name="Comma 5 4 3 3 2 6" xfId="33859" xr:uid="{00000000-0005-0000-0000-0000881E0000}"/>
    <cellStyle name="Comma 5 4 3 3 3" xfId="4369" xr:uid="{00000000-0005-0000-0000-0000891E0000}"/>
    <cellStyle name="Comma 5 4 3 3 3 2" xfId="4370" xr:uid="{00000000-0005-0000-0000-00008A1E0000}"/>
    <cellStyle name="Comma 5 4 3 3 3 2 2" xfId="4371" xr:uid="{00000000-0005-0000-0000-00008B1E0000}"/>
    <cellStyle name="Comma 5 4 3 3 3 2 2 2" xfId="33867" xr:uid="{00000000-0005-0000-0000-00008C1E0000}"/>
    <cellStyle name="Comma 5 4 3 3 3 2 3" xfId="33866" xr:uid="{00000000-0005-0000-0000-00008D1E0000}"/>
    <cellStyle name="Comma 5 4 3 3 3 3" xfId="4372" xr:uid="{00000000-0005-0000-0000-00008E1E0000}"/>
    <cellStyle name="Comma 5 4 3 3 3 3 2" xfId="33868" xr:uid="{00000000-0005-0000-0000-00008F1E0000}"/>
    <cellStyle name="Comma 5 4 3 3 3 4" xfId="4373" xr:uid="{00000000-0005-0000-0000-0000901E0000}"/>
    <cellStyle name="Comma 5 4 3 3 3 4 2" xfId="33869" xr:uid="{00000000-0005-0000-0000-0000911E0000}"/>
    <cellStyle name="Comma 5 4 3 3 3 5" xfId="4374" xr:uid="{00000000-0005-0000-0000-0000921E0000}"/>
    <cellStyle name="Comma 5 4 3 3 3 5 2" xfId="33870" xr:uid="{00000000-0005-0000-0000-0000931E0000}"/>
    <cellStyle name="Comma 5 4 3 3 3 6" xfId="33865" xr:uid="{00000000-0005-0000-0000-0000941E0000}"/>
    <cellStyle name="Comma 5 4 3 3 4" xfId="4375" xr:uid="{00000000-0005-0000-0000-0000951E0000}"/>
    <cellStyle name="Comma 5 4 3 3 4 2" xfId="4376" xr:uid="{00000000-0005-0000-0000-0000961E0000}"/>
    <cellStyle name="Comma 5 4 3 3 4 2 2" xfId="33872" xr:uid="{00000000-0005-0000-0000-0000971E0000}"/>
    <cellStyle name="Comma 5 4 3 3 4 3" xfId="33871" xr:uid="{00000000-0005-0000-0000-0000981E0000}"/>
    <cellStyle name="Comma 5 4 3 3 5" xfId="4377" xr:uid="{00000000-0005-0000-0000-0000991E0000}"/>
    <cellStyle name="Comma 5 4 3 3 5 2" xfId="33873" xr:uid="{00000000-0005-0000-0000-00009A1E0000}"/>
    <cellStyle name="Comma 5 4 3 3 6" xfId="4378" xr:uid="{00000000-0005-0000-0000-00009B1E0000}"/>
    <cellStyle name="Comma 5 4 3 3 6 2" xfId="33874" xr:uid="{00000000-0005-0000-0000-00009C1E0000}"/>
    <cellStyle name="Comma 5 4 3 3 7" xfId="4379" xr:uid="{00000000-0005-0000-0000-00009D1E0000}"/>
    <cellStyle name="Comma 5 4 3 3 7 2" xfId="33875" xr:uid="{00000000-0005-0000-0000-00009E1E0000}"/>
    <cellStyle name="Comma 5 4 3 3 8" xfId="33858" xr:uid="{00000000-0005-0000-0000-00009F1E0000}"/>
    <cellStyle name="Comma 5 4 3 4" xfId="4380" xr:uid="{00000000-0005-0000-0000-0000A01E0000}"/>
    <cellStyle name="Comma 5 4 3 4 2" xfId="4381" xr:uid="{00000000-0005-0000-0000-0000A11E0000}"/>
    <cellStyle name="Comma 5 4 3 4 2 2" xfId="4382" xr:uid="{00000000-0005-0000-0000-0000A21E0000}"/>
    <cellStyle name="Comma 5 4 3 4 2 2 2" xfId="4383" xr:uid="{00000000-0005-0000-0000-0000A31E0000}"/>
    <cellStyle name="Comma 5 4 3 4 2 2 2 2" xfId="33879" xr:uid="{00000000-0005-0000-0000-0000A41E0000}"/>
    <cellStyle name="Comma 5 4 3 4 2 2 3" xfId="33878" xr:uid="{00000000-0005-0000-0000-0000A51E0000}"/>
    <cellStyle name="Comma 5 4 3 4 2 3" xfId="4384" xr:uid="{00000000-0005-0000-0000-0000A61E0000}"/>
    <cellStyle name="Comma 5 4 3 4 2 3 2" xfId="33880" xr:uid="{00000000-0005-0000-0000-0000A71E0000}"/>
    <cellStyle name="Comma 5 4 3 4 2 4" xfId="4385" xr:uid="{00000000-0005-0000-0000-0000A81E0000}"/>
    <cellStyle name="Comma 5 4 3 4 2 4 2" xfId="33881" xr:uid="{00000000-0005-0000-0000-0000A91E0000}"/>
    <cellStyle name="Comma 5 4 3 4 2 5" xfId="4386" xr:uid="{00000000-0005-0000-0000-0000AA1E0000}"/>
    <cellStyle name="Comma 5 4 3 4 2 5 2" xfId="33882" xr:uid="{00000000-0005-0000-0000-0000AB1E0000}"/>
    <cellStyle name="Comma 5 4 3 4 2 6" xfId="33877" xr:uid="{00000000-0005-0000-0000-0000AC1E0000}"/>
    <cellStyle name="Comma 5 4 3 4 3" xfId="4387" xr:uid="{00000000-0005-0000-0000-0000AD1E0000}"/>
    <cellStyle name="Comma 5 4 3 4 3 2" xfId="4388" xr:uid="{00000000-0005-0000-0000-0000AE1E0000}"/>
    <cellStyle name="Comma 5 4 3 4 3 2 2" xfId="33884" xr:uid="{00000000-0005-0000-0000-0000AF1E0000}"/>
    <cellStyle name="Comma 5 4 3 4 3 3" xfId="33883" xr:uid="{00000000-0005-0000-0000-0000B01E0000}"/>
    <cellStyle name="Comma 5 4 3 4 4" xfId="4389" xr:uid="{00000000-0005-0000-0000-0000B11E0000}"/>
    <cellStyle name="Comma 5 4 3 4 4 2" xfId="33885" xr:uid="{00000000-0005-0000-0000-0000B21E0000}"/>
    <cellStyle name="Comma 5 4 3 4 5" xfId="4390" xr:uid="{00000000-0005-0000-0000-0000B31E0000}"/>
    <cellStyle name="Comma 5 4 3 4 5 2" xfId="33886" xr:uid="{00000000-0005-0000-0000-0000B41E0000}"/>
    <cellStyle name="Comma 5 4 3 4 6" xfId="4391" xr:uid="{00000000-0005-0000-0000-0000B51E0000}"/>
    <cellStyle name="Comma 5 4 3 4 6 2" xfId="33887" xr:uid="{00000000-0005-0000-0000-0000B61E0000}"/>
    <cellStyle name="Comma 5 4 3 4 7" xfId="33876" xr:uid="{00000000-0005-0000-0000-0000B71E0000}"/>
    <cellStyle name="Comma 5 4 3 5" xfId="4392" xr:uid="{00000000-0005-0000-0000-0000B81E0000}"/>
    <cellStyle name="Comma 5 4 3 5 2" xfId="4393" xr:uid="{00000000-0005-0000-0000-0000B91E0000}"/>
    <cellStyle name="Comma 5 4 3 5 2 2" xfId="4394" xr:uid="{00000000-0005-0000-0000-0000BA1E0000}"/>
    <cellStyle name="Comma 5 4 3 5 2 2 2" xfId="33890" xr:uid="{00000000-0005-0000-0000-0000BB1E0000}"/>
    <cellStyle name="Comma 5 4 3 5 2 3" xfId="33889" xr:uid="{00000000-0005-0000-0000-0000BC1E0000}"/>
    <cellStyle name="Comma 5 4 3 5 3" xfId="4395" xr:uid="{00000000-0005-0000-0000-0000BD1E0000}"/>
    <cellStyle name="Comma 5 4 3 5 3 2" xfId="33891" xr:uid="{00000000-0005-0000-0000-0000BE1E0000}"/>
    <cellStyle name="Comma 5 4 3 5 4" xfId="4396" xr:uid="{00000000-0005-0000-0000-0000BF1E0000}"/>
    <cellStyle name="Comma 5 4 3 5 4 2" xfId="33892" xr:uid="{00000000-0005-0000-0000-0000C01E0000}"/>
    <cellStyle name="Comma 5 4 3 5 5" xfId="4397" xr:uid="{00000000-0005-0000-0000-0000C11E0000}"/>
    <cellStyle name="Comma 5 4 3 5 5 2" xfId="33893" xr:uid="{00000000-0005-0000-0000-0000C21E0000}"/>
    <cellStyle name="Comma 5 4 3 5 6" xfId="33888" xr:uid="{00000000-0005-0000-0000-0000C31E0000}"/>
    <cellStyle name="Comma 5 4 3 6" xfId="4398" xr:uid="{00000000-0005-0000-0000-0000C41E0000}"/>
    <cellStyle name="Comma 5 4 3 6 2" xfId="4399" xr:uid="{00000000-0005-0000-0000-0000C51E0000}"/>
    <cellStyle name="Comma 5 4 3 6 2 2" xfId="4400" xr:uid="{00000000-0005-0000-0000-0000C61E0000}"/>
    <cellStyle name="Comma 5 4 3 6 2 2 2" xfId="33896" xr:uid="{00000000-0005-0000-0000-0000C71E0000}"/>
    <cellStyle name="Comma 5 4 3 6 2 3" xfId="33895" xr:uid="{00000000-0005-0000-0000-0000C81E0000}"/>
    <cellStyle name="Comma 5 4 3 6 3" xfId="4401" xr:uid="{00000000-0005-0000-0000-0000C91E0000}"/>
    <cellStyle name="Comma 5 4 3 6 3 2" xfId="33897" xr:uid="{00000000-0005-0000-0000-0000CA1E0000}"/>
    <cellStyle name="Comma 5 4 3 6 4" xfId="4402" xr:uid="{00000000-0005-0000-0000-0000CB1E0000}"/>
    <cellStyle name="Comma 5 4 3 6 4 2" xfId="33898" xr:uid="{00000000-0005-0000-0000-0000CC1E0000}"/>
    <cellStyle name="Comma 5 4 3 6 5" xfId="4403" xr:uid="{00000000-0005-0000-0000-0000CD1E0000}"/>
    <cellStyle name="Comma 5 4 3 6 5 2" xfId="33899" xr:uid="{00000000-0005-0000-0000-0000CE1E0000}"/>
    <cellStyle name="Comma 5 4 3 6 6" xfId="33894" xr:uid="{00000000-0005-0000-0000-0000CF1E0000}"/>
    <cellStyle name="Comma 5 4 3 7" xfId="4404" xr:uid="{00000000-0005-0000-0000-0000D01E0000}"/>
    <cellStyle name="Comma 5 4 3 7 2" xfId="4405" xr:uid="{00000000-0005-0000-0000-0000D11E0000}"/>
    <cellStyle name="Comma 5 4 3 7 2 2" xfId="4406" xr:uid="{00000000-0005-0000-0000-0000D21E0000}"/>
    <cellStyle name="Comma 5 4 3 7 2 2 2" xfId="33902" xr:uid="{00000000-0005-0000-0000-0000D31E0000}"/>
    <cellStyle name="Comma 5 4 3 7 2 3" xfId="33901" xr:uid="{00000000-0005-0000-0000-0000D41E0000}"/>
    <cellStyle name="Comma 5 4 3 7 3" xfId="4407" xr:uid="{00000000-0005-0000-0000-0000D51E0000}"/>
    <cellStyle name="Comma 5 4 3 7 3 2" xfId="33903" xr:uid="{00000000-0005-0000-0000-0000D61E0000}"/>
    <cellStyle name="Comma 5 4 3 7 4" xfId="4408" xr:uid="{00000000-0005-0000-0000-0000D71E0000}"/>
    <cellStyle name="Comma 5 4 3 7 4 2" xfId="33904" xr:uid="{00000000-0005-0000-0000-0000D81E0000}"/>
    <cellStyle name="Comma 5 4 3 7 5" xfId="33900" xr:uid="{00000000-0005-0000-0000-0000D91E0000}"/>
    <cellStyle name="Comma 5 4 3 8" xfId="4409" xr:uid="{00000000-0005-0000-0000-0000DA1E0000}"/>
    <cellStyle name="Comma 5 4 3 8 2" xfId="4410" xr:uid="{00000000-0005-0000-0000-0000DB1E0000}"/>
    <cellStyle name="Comma 5 4 3 8 2 2" xfId="33906" xr:uid="{00000000-0005-0000-0000-0000DC1E0000}"/>
    <cellStyle name="Comma 5 4 3 8 3" xfId="4411" xr:uid="{00000000-0005-0000-0000-0000DD1E0000}"/>
    <cellStyle name="Comma 5 4 3 8 3 2" xfId="33907" xr:uid="{00000000-0005-0000-0000-0000DE1E0000}"/>
    <cellStyle name="Comma 5 4 3 8 4" xfId="33905" xr:uid="{00000000-0005-0000-0000-0000DF1E0000}"/>
    <cellStyle name="Comma 5 4 3 9" xfId="4412" xr:uid="{00000000-0005-0000-0000-0000E01E0000}"/>
    <cellStyle name="Comma 5 4 3 9 2" xfId="33908" xr:uid="{00000000-0005-0000-0000-0000E11E0000}"/>
    <cellStyle name="Comma 5 4 4" xfId="4413" xr:uid="{00000000-0005-0000-0000-0000E21E0000}"/>
    <cellStyle name="Comma 5 4 4 10" xfId="4414" xr:uid="{00000000-0005-0000-0000-0000E31E0000}"/>
    <cellStyle name="Comma 5 4 4 10 2" xfId="33910" xr:uid="{00000000-0005-0000-0000-0000E41E0000}"/>
    <cellStyle name="Comma 5 4 4 11" xfId="33909" xr:uid="{00000000-0005-0000-0000-0000E51E0000}"/>
    <cellStyle name="Comma 5 4 4 2" xfId="4415" xr:uid="{00000000-0005-0000-0000-0000E61E0000}"/>
    <cellStyle name="Comma 5 4 4 2 2" xfId="4416" xr:uid="{00000000-0005-0000-0000-0000E71E0000}"/>
    <cellStyle name="Comma 5 4 4 2 2 2" xfId="4417" xr:uid="{00000000-0005-0000-0000-0000E81E0000}"/>
    <cellStyle name="Comma 5 4 4 2 2 2 2" xfId="4418" xr:uid="{00000000-0005-0000-0000-0000E91E0000}"/>
    <cellStyle name="Comma 5 4 4 2 2 2 2 2" xfId="33914" xr:uid="{00000000-0005-0000-0000-0000EA1E0000}"/>
    <cellStyle name="Comma 5 4 4 2 2 2 3" xfId="33913" xr:uid="{00000000-0005-0000-0000-0000EB1E0000}"/>
    <cellStyle name="Comma 5 4 4 2 2 3" xfId="4419" xr:uid="{00000000-0005-0000-0000-0000EC1E0000}"/>
    <cellStyle name="Comma 5 4 4 2 2 3 2" xfId="33915" xr:uid="{00000000-0005-0000-0000-0000ED1E0000}"/>
    <cellStyle name="Comma 5 4 4 2 2 4" xfId="4420" xr:uid="{00000000-0005-0000-0000-0000EE1E0000}"/>
    <cellStyle name="Comma 5 4 4 2 2 4 2" xfId="33916" xr:uid="{00000000-0005-0000-0000-0000EF1E0000}"/>
    <cellStyle name="Comma 5 4 4 2 2 5" xfId="4421" xr:uid="{00000000-0005-0000-0000-0000F01E0000}"/>
    <cellStyle name="Comma 5 4 4 2 2 5 2" xfId="33917" xr:uid="{00000000-0005-0000-0000-0000F11E0000}"/>
    <cellStyle name="Comma 5 4 4 2 2 6" xfId="33912" xr:uid="{00000000-0005-0000-0000-0000F21E0000}"/>
    <cellStyle name="Comma 5 4 4 2 3" xfId="4422" xr:uid="{00000000-0005-0000-0000-0000F31E0000}"/>
    <cellStyle name="Comma 5 4 4 2 3 2" xfId="4423" xr:uid="{00000000-0005-0000-0000-0000F41E0000}"/>
    <cellStyle name="Comma 5 4 4 2 3 2 2" xfId="33919" xr:uid="{00000000-0005-0000-0000-0000F51E0000}"/>
    <cellStyle name="Comma 5 4 4 2 3 3" xfId="33918" xr:uid="{00000000-0005-0000-0000-0000F61E0000}"/>
    <cellStyle name="Comma 5 4 4 2 4" xfId="4424" xr:uid="{00000000-0005-0000-0000-0000F71E0000}"/>
    <cellStyle name="Comma 5 4 4 2 4 2" xfId="33920" xr:uid="{00000000-0005-0000-0000-0000F81E0000}"/>
    <cellStyle name="Comma 5 4 4 2 5" xfId="4425" xr:uid="{00000000-0005-0000-0000-0000F91E0000}"/>
    <cellStyle name="Comma 5 4 4 2 5 2" xfId="33921" xr:uid="{00000000-0005-0000-0000-0000FA1E0000}"/>
    <cellStyle name="Comma 5 4 4 2 6" xfId="4426" xr:uid="{00000000-0005-0000-0000-0000FB1E0000}"/>
    <cellStyle name="Comma 5 4 4 2 6 2" xfId="33922" xr:uid="{00000000-0005-0000-0000-0000FC1E0000}"/>
    <cellStyle name="Comma 5 4 4 2 7" xfId="33911" xr:uid="{00000000-0005-0000-0000-0000FD1E0000}"/>
    <cellStyle name="Comma 5 4 4 3" xfId="4427" xr:uid="{00000000-0005-0000-0000-0000FE1E0000}"/>
    <cellStyle name="Comma 5 4 4 3 2" xfId="4428" xr:uid="{00000000-0005-0000-0000-0000FF1E0000}"/>
    <cellStyle name="Comma 5 4 4 3 2 2" xfId="4429" xr:uid="{00000000-0005-0000-0000-0000001F0000}"/>
    <cellStyle name="Comma 5 4 4 3 2 2 2" xfId="4430" xr:uid="{00000000-0005-0000-0000-0000011F0000}"/>
    <cellStyle name="Comma 5 4 4 3 2 2 2 2" xfId="33926" xr:uid="{00000000-0005-0000-0000-0000021F0000}"/>
    <cellStyle name="Comma 5 4 4 3 2 2 3" xfId="33925" xr:uid="{00000000-0005-0000-0000-0000031F0000}"/>
    <cellStyle name="Comma 5 4 4 3 2 3" xfId="4431" xr:uid="{00000000-0005-0000-0000-0000041F0000}"/>
    <cellStyle name="Comma 5 4 4 3 2 3 2" xfId="33927" xr:uid="{00000000-0005-0000-0000-0000051F0000}"/>
    <cellStyle name="Comma 5 4 4 3 2 4" xfId="4432" xr:uid="{00000000-0005-0000-0000-0000061F0000}"/>
    <cellStyle name="Comma 5 4 4 3 2 4 2" xfId="33928" xr:uid="{00000000-0005-0000-0000-0000071F0000}"/>
    <cellStyle name="Comma 5 4 4 3 2 5" xfId="4433" xr:uid="{00000000-0005-0000-0000-0000081F0000}"/>
    <cellStyle name="Comma 5 4 4 3 2 5 2" xfId="33929" xr:uid="{00000000-0005-0000-0000-0000091F0000}"/>
    <cellStyle name="Comma 5 4 4 3 2 6" xfId="33924" xr:uid="{00000000-0005-0000-0000-00000A1F0000}"/>
    <cellStyle name="Comma 5 4 4 3 3" xfId="4434" xr:uid="{00000000-0005-0000-0000-00000B1F0000}"/>
    <cellStyle name="Comma 5 4 4 3 3 2" xfId="4435" xr:uid="{00000000-0005-0000-0000-00000C1F0000}"/>
    <cellStyle name="Comma 5 4 4 3 3 2 2" xfId="33931" xr:uid="{00000000-0005-0000-0000-00000D1F0000}"/>
    <cellStyle name="Comma 5 4 4 3 3 3" xfId="33930" xr:uid="{00000000-0005-0000-0000-00000E1F0000}"/>
    <cellStyle name="Comma 5 4 4 3 4" xfId="4436" xr:uid="{00000000-0005-0000-0000-00000F1F0000}"/>
    <cellStyle name="Comma 5 4 4 3 4 2" xfId="33932" xr:uid="{00000000-0005-0000-0000-0000101F0000}"/>
    <cellStyle name="Comma 5 4 4 3 5" xfId="4437" xr:uid="{00000000-0005-0000-0000-0000111F0000}"/>
    <cellStyle name="Comma 5 4 4 3 5 2" xfId="33933" xr:uid="{00000000-0005-0000-0000-0000121F0000}"/>
    <cellStyle name="Comma 5 4 4 3 6" xfId="4438" xr:uid="{00000000-0005-0000-0000-0000131F0000}"/>
    <cellStyle name="Comma 5 4 4 3 6 2" xfId="33934" xr:uid="{00000000-0005-0000-0000-0000141F0000}"/>
    <cellStyle name="Comma 5 4 4 3 7" xfId="33923" xr:uid="{00000000-0005-0000-0000-0000151F0000}"/>
    <cellStyle name="Comma 5 4 4 4" xfId="4439" xr:uid="{00000000-0005-0000-0000-0000161F0000}"/>
    <cellStyle name="Comma 5 4 4 4 2" xfId="4440" xr:uid="{00000000-0005-0000-0000-0000171F0000}"/>
    <cellStyle name="Comma 5 4 4 4 2 2" xfId="4441" xr:uid="{00000000-0005-0000-0000-0000181F0000}"/>
    <cellStyle name="Comma 5 4 4 4 2 2 2" xfId="33937" xr:uid="{00000000-0005-0000-0000-0000191F0000}"/>
    <cellStyle name="Comma 5 4 4 4 2 3" xfId="33936" xr:uid="{00000000-0005-0000-0000-00001A1F0000}"/>
    <cellStyle name="Comma 5 4 4 4 3" xfId="4442" xr:uid="{00000000-0005-0000-0000-00001B1F0000}"/>
    <cellStyle name="Comma 5 4 4 4 3 2" xfId="33938" xr:uid="{00000000-0005-0000-0000-00001C1F0000}"/>
    <cellStyle name="Comma 5 4 4 4 4" xfId="4443" xr:uid="{00000000-0005-0000-0000-00001D1F0000}"/>
    <cellStyle name="Comma 5 4 4 4 4 2" xfId="33939" xr:uid="{00000000-0005-0000-0000-00001E1F0000}"/>
    <cellStyle name="Comma 5 4 4 4 5" xfId="4444" xr:uid="{00000000-0005-0000-0000-00001F1F0000}"/>
    <cellStyle name="Comma 5 4 4 4 5 2" xfId="33940" xr:uid="{00000000-0005-0000-0000-0000201F0000}"/>
    <cellStyle name="Comma 5 4 4 4 6" xfId="33935" xr:uid="{00000000-0005-0000-0000-0000211F0000}"/>
    <cellStyle name="Comma 5 4 4 5" xfId="4445" xr:uid="{00000000-0005-0000-0000-0000221F0000}"/>
    <cellStyle name="Comma 5 4 4 5 2" xfId="4446" xr:uid="{00000000-0005-0000-0000-0000231F0000}"/>
    <cellStyle name="Comma 5 4 4 5 2 2" xfId="4447" xr:uid="{00000000-0005-0000-0000-0000241F0000}"/>
    <cellStyle name="Comma 5 4 4 5 2 2 2" xfId="33943" xr:uid="{00000000-0005-0000-0000-0000251F0000}"/>
    <cellStyle name="Comma 5 4 4 5 2 3" xfId="33942" xr:uid="{00000000-0005-0000-0000-0000261F0000}"/>
    <cellStyle name="Comma 5 4 4 5 3" xfId="4448" xr:uid="{00000000-0005-0000-0000-0000271F0000}"/>
    <cellStyle name="Comma 5 4 4 5 3 2" xfId="33944" xr:uid="{00000000-0005-0000-0000-0000281F0000}"/>
    <cellStyle name="Comma 5 4 4 5 4" xfId="4449" xr:uid="{00000000-0005-0000-0000-0000291F0000}"/>
    <cellStyle name="Comma 5 4 4 5 4 2" xfId="33945" xr:uid="{00000000-0005-0000-0000-00002A1F0000}"/>
    <cellStyle name="Comma 5 4 4 5 5" xfId="4450" xr:uid="{00000000-0005-0000-0000-00002B1F0000}"/>
    <cellStyle name="Comma 5 4 4 5 5 2" xfId="33946" xr:uid="{00000000-0005-0000-0000-00002C1F0000}"/>
    <cellStyle name="Comma 5 4 4 5 6" xfId="33941" xr:uid="{00000000-0005-0000-0000-00002D1F0000}"/>
    <cellStyle name="Comma 5 4 4 6" xfId="4451" xr:uid="{00000000-0005-0000-0000-00002E1F0000}"/>
    <cellStyle name="Comma 5 4 4 6 2" xfId="4452" xr:uid="{00000000-0005-0000-0000-00002F1F0000}"/>
    <cellStyle name="Comma 5 4 4 6 2 2" xfId="4453" xr:uid="{00000000-0005-0000-0000-0000301F0000}"/>
    <cellStyle name="Comma 5 4 4 6 2 2 2" xfId="33949" xr:uid="{00000000-0005-0000-0000-0000311F0000}"/>
    <cellStyle name="Comma 5 4 4 6 2 3" xfId="33948" xr:uid="{00000000-0005-0000-0000-0000321F0000}"/>
    <cellStyle name="Comma 5 4 4 6 3" xfId="4454" xr:uid="{00000000-0005-0000-0000-0000331F0000}"/>
    <cellStyle name="Comma 5 4 4 6 3 2" xfId="33950" xr:uid="{00000000-0005-0000-0000-0000341F0000}"/>
    <cellStyle name="Comma 5 4 4 6 4" xfId="4455" xr:uid="{00000000-0005-0000-0000-0000351F0000}"/>
    <cellStyle name="Comma 5 4 4 6 4 2" xfId="33951" xr:uid="{00000000-0005-0000-0000-0000361F0000}"/>
    <cellStyle name="Comma 5 4 4 6 5" xfId="33947" xr:uid="{00000000-0005-0000-0000-0000371F0000}"/>
    <cellStyle name="Comma 5 4 4 7" xfId="4456" xr:uid="{00000000-0005-0000-0000-0000381F0000}"/>
    <cellStyle name="Comma 5 4 4 7 2" xfId="4457" xr:uid="{00000000-0005-0000-0000-0000391F0000}"/>
    <cellStyle name="Comma 5 4 4 7 2 2" xfId="33953" xr:uid="{00000000-0005-0000-0000-00003A1F0000}"/>
    <cellStyle name="Comma 5 4 4 7 3" xfId="4458" xr:uid="{00000000-0005-0000-0000-00003B1F0000}"/>
    <cellStyle name="Comma 5 4 4 7 3 2" xfId="33954" xr:uid="{00000000-0005-0000-0000-00003C1F0000}"/>
    <cellStyle name="Comma 5 4 4 7 4" xfId="33952" xr:uid="{00000000-0005-0000-0000-00003D1F0000}"/>
    <cellStyle name="Comma 5 4 4 8" xfId="4459" xr:uid="{00000000-0005-0000-0000-00003E1F0000}"/>
    <cellStyle name="Comma 5 4 4 8 2" xfId="33955" xr:uid="{00000000-0005-0000-0000-00003F1F0000}"/>
    <cellStyle name="Comma 5 4 4 9" xfId="4460" xr:uid="{00000000-0005-0000-0000-0000401F0000}"/>
    <cellStyle name="Comma 5 4 4 9 2" xfId="33956" xr:uid="{00000000-0005-0000-0000-0000411F0000}"/>
    <cellStyle name="Comma 5 4 5" xfId="4461" xr:uid="{00000000-0005-0000-0000-0000421F0000}"/>
    <cellStyle name="Comma 5 4 5 2" xfId="4462" xr:uid="{00000000-0005-0000-0000-0000431F0000}"/>
    <cellStyle name="Comma 5 4 5 2 2" xfId="4463" xr:uid="{00000000-0005-0000-0000-0000441F0000}"/>
    <cellStyle name="Comma 5 4 5 2 2 2" xfId="4464" xr:uid="{00000000-0005-0000-0000-0000451F0000}"/>
    <cellStyle name="Comma 5 4 5 2 2 2 2" xfId="33960" xr:uid="{00000000-0005-0000-0000-0000461F0000}"/>
    <cellStyle name="Comma 5 4 5 2 2 3" xfId="33959" xr:uid="{00000000-0005-0000-0000-0000471F0000}"/>
    <cellStyle name="Comma 5 4 5 2 3" xfId="4465" xr:uid="{00000000-0005-0000-0000-0000481F0000}"/>
    <cellStyle name="Comma 5 4 5 2 3 2" xfId="33961" xr:uid="{00000000-0005-0000-0000-0000491F0000}"/>
    <cellStyle name="Comma 5 4 5 2 4" xfId="4466" xr:uid="{00000000-0005-0000-0000-00004A1F0000}"/>
    <cellStyle name="Comma 5 4 5 2 4 2" xfId="33962" xr:uid="{00000000-0005-0000-0000-00004B1F0000}"/>
    <cellStyle name="Comma 5 4 5 2 5" xfId="4467" xr:uid="{00000000-0005-0000-0000-00004C1F0000}"/>
    <cellStyle name="Comma 5 4 5 2 5 2" xfId="33963" xr:uid="{00000000-0005-0000-0000-00004D1F0000}"/>
    <cellStyle name="Comma 5 4 5 2 6" xfId="33958" xr:uid="{00000000-0005-0000-0000-00004E1F0000}"/>
    <cellStyle name="Comma 5 4 5 3" xfId="4468" xr:uid="{00000000-0005-0000-0000-00004F1F0000}"/>
    <cellStyle name="Comma 5 4 5 3 2" xfId="4469" xr:uid="{00000000-0005-0000-0000-0000501F0000}"/>
    <cellStyle name="Comma 5 4 5 3 2 2" xfId="4470" xr:uid="{00000000-0005-0000-0000-0000511F0000}"/>
    <cellStyle name="Comma 5 4 5 3 2 2 2" xfId="33966" xr:uid="{00000000-0005-0000-0000-0000521F0000}"/>
    <cellStyle name="Comma 5 4 5 3 2 3" xfId="33965" xr:uid="{00000000-0005-0000-0000-0000531F0000}"/>
    <cellStyle name="Comma 5 4 5 3 3" xfId="4471" xr:uid="{00000000-0005-0000-0000-0000541F0000}"/>
    <cellStyle name="Comma 5 4 5 3 3 2" xfId="33967" xr:uid="{00000000-0005-0000-0000-0000551F0000}"/>
    <cellStyle name="Comma 5 4 5 3 4" xfId="4472" xr:uid="{00000000-0005-0000-0000-0000561F0000}"/>
    <cellStyle name="Comma 5 4 5 3 4 2" xfId="33968" xr:uid="{00000000-0005-0000-0000-0000571F0000}"/>
    <cellStyle name="Comma 5 4 5 3 5" xfId="4473" xr:uid="{00000000-0005-0000-0000-0000581F0000}"/>
    <cellStyle name="Comma 5 4 5 3 5 2" xfId="33969" xr:uid="{00000000-0005-0000-0000-0000591F0000}"/>
    <cellStyle name="Comma 5 4 5 3 6" xfId="33964" xr:uid="{00000000-0005-0000-0000-00005A1F0000}"/>
    <cellStyle name="Comma 5 4 5 4" xfId="4474" xr:uid="{00000000-0005-0000-0000-00005B1F0000}"/>
    <cellStyle name="Comma 5 4 5 4 2" xfId="4475" xr:uid="{00000000-0005-0000-0000-00005C1F0000}"/>
    <cellStyle name="Comma 5 4 5 4 2 2" xfId="33971" xr:uid="{00000000-0005-0000-0000-00005D1F0000}"/>
    <cellStyle name="Comma 5 4 5 4 3" xfId="33970" xr:uid="{00000000-0005-0000-0000-00005E1F0000}"/>
    <cellStyle name="Comma 5 4 5 5" xfId="4476" xr:uid="{00000000-0005-0000-0000-00005F1F0000}"/>
    <cellStyle name="Comma 5 4 5 5 2" xfId="33972" xr:uid="{00000000-0005-0000-0000-0000601F0000}"/>
    <cellStyle name="Comma 5 4 5 6" xfId="4477" xr:uid="{00000000-0005-0000-0000-0000611F0000}"/>
    <cellStyle name="Comma 5 4 5 6 2" xfId="33973" xr:uid="{00000000-0005-0000-0000-0000621F0000}"/>
    <cellStyle name="Comma 5 4 5 7" xfId="4478" xr:uid="{00000000-0005-0000-0000-0000631F0000}"/>
    <cellStyle name="Comma 5 4 5 7 2" xfId="33974" xr:uid="{00000000-0005-0000-0000-0000641F0000}"/>
    <cellStyle name="Comma 5 4 5 8" xfId="33957" xr:uid="{00000000-0005-0000-0000-0000651F0000}"/>
    <cellStyle name="Comma 5 4 6" xfId="4479" xr:uid="{00000000-0005-0000-0000-0000661F0000}"/>
    <cellStyle name="Comma 5 4 6 2" xfId="4480" xr:uid="{00000000-0005-0000-0000-0000671F0000}"/>
    <cellStyle name="Comma 5 4 6 2 2" xfId="4481" xr:uid="{00000000-0005-0000-0000-0000681F0000}"/>
    <cellStyle name="Comma 5 4 6 2 2 2" xfId="4482" xr:uid="{00000000-0005-0000-0000-0000691F0000}"/>
    <cellStyle name="Comma 5 4 6 2 2 2 2" xfId="33978" xr:uid="{00000000-0005-0000-0000-00006A1F0000}"/>
    <cellStyle name="Comma 5 4 6 2 2 3" xfId="33977" xr:uid="{00000000-0005-0000-0000-00006B1F0000}"/>
    <cellStyle name="Comma 5 4 6 2 3" xfId="4483" xr:uid="{00000000-0005-0000-0000-00006C1F0000}"/>
    <cellStyle name="Comma 5 4 6 2 3 2" xfId="33979" xr:uid="{00000000-0005-0000-0000-00006D1F0000}"/>
    <cellStyle name="Comma 5 4 6 2 4" xfId="4484" xr:uid="{00000000-0005-0000-0000-00006E1F0000}"/>
    <cellStyle name="Comma 5 4 6 2 4 2" xfId="33980" xr:uid="{00000000-0005-0000-0000-00006F1F0000}"/>
    <cellStyle name="Comma 5 4 6 2 5" xfId="4485" xr:uid="{00000000-0005-0000-0000-0000701F0000}"/>
    <cellStyle name="Comma 5 4 6 2 5 2" xfId="33981" xr:uid="{00000000-0005-0000-0000-0000711F0000}"/>
    <cellStyle name="Comma 5 4 6 2 6" xfId="33976" xr:uid="{00000000-0005-0000-0000-0000721F0000}"/>
    <cellStyle name="Comma 5 4 6 3" xfId="4486" xr:uid="{00000000-0005-0000-0000-0000731F0000}"/>
    <cellStyle name="Comma 5 4 6 3 2" xfId="4487" xr:uid="{00000000-0005-0000-0000-0000741F0000}"/>
    <cellStyle name="Comma 5 4 6 3 2 2" xfId="33983" xr:uid="{00000000-0005-0000-0000-0000751F0000}"/>
    <cellStyle name="Comma 5 4 6 3 3" xfId="33982" xr:uid="{00000000-0005-0000-0000-0000761F0000}"/>
    <cellStyle name="Comma 5 4 6 4" xfId="4488" xr:uid="{00000000-0005-0000-0000-0000771F0000}"/>
    <cellStyle name="Comma 5 4 6 4 2" xfId="33984" xr:uid="{00000000-0005-0000-0000-0000781F0000}"/>
    <cellStyle name="Comma 5 4 6 5" xfId="4489" xr:uid="{00000000-0005-0000-0000-0000791F0000}"/>
    <cellStyle name="Comma 5 4 6 5 2" xfId="33985" xr:uid="{00000000-0005-0000-0000-00007A1F0000}"/>
    <cellStyle name="Comma 5 4 6 6" xfId="4490" xr:uid="{00000000-0005-0000-0000-00007B1F0000}"/>
    <cellStyle name="Comma 5 4 6 6 2" xfId="33986" xr:uid="{00000000-0005-0000-0000-00007C1F0000}"/>
    <cellStyle name="Comma 5 4 6 7" xfId="33975" xr:uid="{00000000-0005-0000-0000-00007D1F0000}"/>
    <cellStyle name="Comma 5 4 7" xfId="4491" xr:uid="{00000000-0005-0000-0000-00007E1F0000}"/>
    <cellStyle name="Comma 5 4 7 2" xfId="4492" xr:uid="{00000000-0005-0000-0000-00007F1F0000}"/>
    <cellStyle name="Comma 5 4 7 2 2" xfId="4493" xr:uid="{00000000-0005-0000-0000-0000801F0000}"/>
    <cellStyle name="Comma 5 4 7 2 2 2" xfId="33989" xr:uid="{00000000-0005-0000-0000-0000811F0000}"/>
    <cellStyle name="Comma 5 4 7 2 3" xfId="33988" xr:uid="{00000000-0005-0000-0000-0000821F0000}"/>
    <cellStyle name="Comma 5 4 7 3" xfId="4494" xr:uid="{00000000-0005-0000-0000-0000831F0000}"/>
    <cellStyle name="Comma 5 4 7 3 2" xfId="33990" xr:uid="{00000000-0005-0000-0000-0000841F0000}"/>
    <cellStyle name="Comma 5 4 7 4" xfId="4495" xr:uid="{00000000-0005-0000-0000-0000851F0000}"/>
    <cellStyle name="Comma 5 4 7 4 2" xfId="33991" xr:uid="{00000000-0005-0000-0000-0000861F0000}"/>
    <cellStyle name="Comma 5 4 7 5" xfId="4496" xr:uid="{00000000-0005-0000-0000-0000871F0000}"/>
    <cellStyle name="Comma 5 4 7 5 2" xfId="33992" xr:uid="{00000000-0005-0000-0000-0000881F0000}"/>
    <cellStyle name="Comma 5 4 7 6" xfId="33987" xr:uid="{00000000-0005-0000-0000-0000891F0000}"/>
    <cellStyle name="Comma 5 4 8" xfId="4497" xr:uid="{00000000-0005-0000-0000-00008A1F0000}"/>
    <cellStyle name="Comma 5 4 8 2" xfId="4498" xr:uid="{00000000-0005-0000-0000-00008B1F0000}"/>
    <cellStyle name="Comma 5 4 8 2 2" xfId="4499" xr:uid="{00000000-0005-0000-0000-00008C1F0000}"/>
    <cellStyle name="Comma 5 4 8 2 2 2" xfId="33995" xr:uid="{00000000-0005-0000-0000-00008D1F0000}"/>
    <cellStyle name="Comma 5 4 8 2 3" xfId="33994" xr:uid="{00000000-0005-0000-0000-00008E1F0000}"/>
    <cellStyle name="Comma 5 4 8 3" xfId="4500" xr:uid="{00000000-0005-0000-0000-00008F1F0000}"/>
    <cellStyle name="Comma 5 4 8 3 2" xfId="33996" xr:uid="{00000000-0005-0000-0000-0000901F0000}"/>
    <cellStyle name="Comma 5 4 8 4" xfId="4501" xr:uid="{00000000-0005-0000-0000-0000911F0000}"/>
    <cellStyle name="Comma 5 4 8 4 2" xfId="33997" xr:uid="{00000000-0005-0000-0000-0000921F0000}"/>
    <cellStyle name="Comma 5 4 8 5" xfId="4502" xr:uid="{00000000-0005-0000-0000-0000931F0000}"/>
    <cellStyle name="Comma 5 4 8 5 2" xfId="33998" xr:uid="{00000000-0005-0000-0000-0000941F0000}"/>
    <cellStyle name="Comma 5 4 8 6" xfId="33993" xr:uid="{00000000-0005-0000-0000-0000951F0000}"/>
    <cellStyle name="Comma 5 4 9" xfId="4503" xr:uid="{00000000-0005-0000-0000-0000961F0000}"/>
    <cellStyle name="Comma 5 4 9 2" xfId="4504" xr:uid="{00000000-0005-0000-0000-0000971F0000}"/>
    <cellStyle name="Comma 5 4 9 2 2" xfId="4505" xr:uid="{00000000-0005-0000-0000-0000981F0000}"/>
    <cellStyle name="Comma 5 4 9 2 2 2" xfId="34001" xr:uid="{00000000-0005-0000-0000-0000991F0000}"/>
    <cellStyle name="Comma 5 4 9 2 3" xfId="34000" xr:uid="{00000000-0005-0000-0000-00009A1F0000}"/>
    <cellStyle name="Comma 5 4 9 3" xfId="4506" xr:uid="{00000000-0005-0000-0000-00009B1F0000}"/>
    <cellStyle name="Comma 5 4 9 3 2" xfId="34002" xr:uid="{00000000-0005-0000-0000-00009C1F0000}"/>
    <cellStyle name="Comma 5 4 9 4" xfId="4507" xr:uid="{00000000-0005-0000-0000-00009D1F0000}"/>
    <cellStyle name="Comma 5 4 9 4 2" xfId="34003" xr:uid="{00000000-0005-0000-0000-00009E1F0000}"/>
    <cellStyle name="Comma 5 4 9 5" xfId="33999" xr:uid="{00000000-0005-0000-0000-00009F1F0000}"/>
    <cellStyle name="Comma 5 5" xfId="142" xr:uid="{00000000-0005-0000-0000-0000A01F0000}"/>
    <cellStyle name="Comma 5 5 10" xfId="4508" xr:uid="{00000000-0005-0000-0000-0000A11F0000}"/>
    <cellStyle name="Comma 5 5 10 2" xfId="34004" xr:uid="{00000000-0005-0000-0000-0000A21F0000}"/>
    <cellStyle name="Comma 5 5 11" xfId="4509" xr:uid="{00000000-0005-0000-0000-0000A31F0000}"/>
    <cellStyle name="Comma 5 5 11 2" xfId="34005" xr:uid="{00000000-0005-0000-0000-0000A41F0000}"/>
    <cellStyle name="Comma 5 5 12" xfId="4510" xr:uid="{00000000-0005-0000-0000-0000A51F0000}"/>
    <cellStyle name="Comma 5 5 12 2" xfId="34006" xr:uid="{00000000-0005-0000-0000-0000A61F0000}"/>
    <cellStyle name="Comma 5 5 13" xfId="4511" xr:uid="{00000000-0005-0000-0000-0000A71F0000}"/>
    <cellStyle name="Comma 5 5 2" xfId="143" xr:uid="{00000000-0005-0000-0000-0000A81F0000}"/>
    <cellStyle name="Comma 5 5 2 10" xfId="4512" xr:uid="{00000000-0005-0000-0000-0000A91F0000}"/>
    <cellStyle name="Comma 5 5 2 10 2" xfId="34007" xr:uid="{00000000-0005-0000-0000-0000AA1F0000}"/>
    <cellStyle name="Comma 5 5 2 11" xfId="4513" xr:uid="{00000000-0005-0000-0000-0000AB1F0000}"/>
    <cellStyle name="Comma 5 5 2 11 2" xfId="34008" xr:uid="{00000000-0005-0000-0000-0000AC1F0000}"/>
    <cellStyle name="Comma 5 5 2 12" xfId="30085" xr:uid="{00000000-0005-0000-0000-0000AD1F0000}"/>
    <cellStyle name="Comma 5 5 2 2" xfId="4514" xr:uid="{00000000-0005-0000-0000-0000AE1F0000}"/>
    <cellStyle name="Comma 5 5 2 2 10" xfId="4515" xr:uid="{00000000-0005-0000-0000-0000AF1F0000}"/>
    <cellStyle name="Comma 5 5 2 2 10 2" xfId="34010" xr:uid="{00000000-0005-0000-0000-0000B01F0000}"/>
    <cellStyle name="Comma 5 5 2 2 11" xfId="34009" xr:uid="{00000000-0005-0000-0000-0000B11F0000}"/>
    <cellStyle name="Comma 5 5 2 2 2" xfId="4516" xr:uid="{00000000-0005-0000-0000-0000B21F0000}"/>
    <cellStyle name="Comma 5 5 2 2 2 2" xfId="4517" xr:uid="{00000000-0005-0000-0000-0000B31F0000}"/>
    <cellStyle name="Comma 5 5 2 2 2 2 2" xfId="4518" xr:uid="{00000000-0005-0000-0000-0000B41F0000}"/>
    <cellStyle name="Comma 5 5 2 2 2 2 2 2" xfId="4519" xr:uid="{00000000-0005-0000-0000-0000B51F0000}"/>
    <cellStyle name="Comma 5 5 2 2 2 2 2 2 2" xfId="34014" xr:uid="{00000000-0005-0000-0000-0000B61F0000}"/>
    <cellStyle name="Comma 5 5 2 2 2 2 2 3" xfId="34013" xr:uid="{00000000-0005-0000-0000-0000B71F0000}"/>
    <cellStyle name="Comma 5 5 2 2 2 2 3" xfId="4520" xr:uid="{00000000-0005-0000-0000-0000B81F0000}"/>
    <cellStyle name="Comma 5 5 2 2 2 2 3 2" xfId="34015" xr:uid="{00000000-0005-0000-0000-0000B91F0000}"/>
    <cellStyle name="Comma 5 5 2 2 2 2 4" xfId="4521" xr:uid="{00000000-0005-0000-0000-0000BA1F0000}"/>
    <cellStyle name="Comma 5 5 2 2 2 2 4 2" xfId="34016" xr:uid="{00000000-0005-0000-0000-0000BB1F0000}"/>
    <cellStyle name="Comma 5 5 2 2 2 2 5" xfId="4522" xr:uid="{00000000-0005-0000-0000-0000BC1F0000}"/>
    <cellStyle name="Comma 5 5 2 2 2 2 5 2" xfId="34017" xr:uid="{00000000-0005-0000-0000-0000BD1F0000}"/>
    <cellStyle name="Comma 5 5 2 2 2 2 6" xfId="34012" xr:uid="{00000000-0005-0000-0000-0000BE1F0000}"/>
    <cellStyle name="Comma 5 5 2 2 2 3" xfId="4523" xr:uid="{00000000-0005-0000-0000-0000BF1F0000}"/>
    <cellStyle name="Comma 5 5 2 2 2 3 2" xfId="4524" xr:uid="{00000000-0005-0000-0000-0000C01F0000}"/>
    <cellStyle name="Comma 5 5 2 2 2 3 2 2" xfId="34019" xr:uid="{00000000-0005-0000-0000-0000C11F0000}"/>
    <cellStyle name="Comma 5 5 2 2 2 3 3" xfId="34018" xr:uid="{00000000-0005-0000-0000-0000C21F0000}"/>
    <cellStyle name="Comma 5 5 2 2 2 4" xfId="4525" xr:uid="{00000000-0005-0000-0000-0000C31F0000}"/>
    <cellStyle name="Comma 5 5 2 2 2 4 2" xfId="34020" xr:uid="{00000000-0005-0000-0000-0000C41F0000}"/>
    <cellStyle name="Comma 5 5 2 2 2 5" xfId="4526" xr:uid="{00000000-0005-0000-0000-0000C51F0000}"/>
    <cellStyle name="Comma 5 5 2 2 2 5 2" xfId="34021" xr:uid="{00000000-0005-0000-0000-0000C61F0000}"/>
    <cellStyle name="Comma 5 5 2 2 2 6" xfId="4527" xr:uid="{00000000-0005-0000-0000-0000C71F0000}"/>
    <cellStyle name="Comma 5 5 2 2 2 6 2" xfId="34022" xr:uid="{00000000-0005-0000-0000-0000C81F0000}"/>
    <cellStyle name="Comma 5 5 2 2 2 7" xfId="34011" xr:uid="{00000000-0005-0000-0000-0000C91F0000}"/>
    <cellStyle name="Comma 5 5 2 2 3" xfId="4528" xr:uid="{00000000-0005-0000-0000-0000CA1F0000}"/>
    <cellStyle name="Comma 5 5 2 2 3 2" xfId="4529" xr:uid="{00000000-0005-0000-0000-0000CB1F0000}"/>
    <cellStyle name="Comma 5 5 2 2 3 2 2" xfId="4530" xr:uid="{00000000-0005-0000-0000-0000CC1F0000}"/>
    <cellStyle name="Comma 5 5 2 2 3 2 2 2" xfId="4531" xr:uid="{00000000-0005-0000-0000-0000CD1F0000}"/>
    <cellStyle name="Comma 5 5 2 2 3 2 2 2 2" xfId="34026" xr:uid="{00000000-0005-0000-0000-0000CE1F0000}"/>
    <cellStyle name="Comma 5 5 2 2 3 2 2 3" xfId="34025" xr:uid="{00000000-0005-0000-0000-0000CF1F0000}"/>
    <cellStyle name="Comma 5 5 2 2 3 2 3" xfId="4532" xr:uid="{00000000-0005-0000-0000-0000D01F0000}"/>
    <cellStyle name="Comma 5 5 2 2 3 2 3 2" xfId="34027" xr:uid="{00000000-0005-0000-0000-0000D11F0000}"/>
    <cellStyle name="Comma 5 5 2 2 3 2 4" xfId="4533" xr:uid="{00000000-0005-0000-0000-0000D21F0000}"/>
    <cellStyle name="Comma 5 5 2 2 3 2 4 2" xfId="34028" xr:uid="{00000000-0005-0000-0000-0000D31F0000}"/>
    <cellStyle name="Comma 5 5 2 2 3 2 5" xfId="4534" xr:uid="{00000000-0005-0000-0000-0000D41F0000}"/>
    <cellStyle name="Comma 5 5 2 2 3 2 5 2" xfId="34029" xr:uid="{00000000-0005-0000-0000-0000D51F0000}"/>
    <cellStyle name="Comma 5 5 2 2 3 2 6" xfId="34024" xr:uid="{00000000-0005-0000-0000-0000D61F0000}"/>
    <cellStyle name="Comma 5 5 2 2 3 3" xfId="4535" xr:uid="{00000000-0005-0000-0000-0000D71F0000}"/>
    <cellStyle name="Comma 5 5 2 2 3 3 2" xfId="4536" xr:uid="{00000000-0005-0000-0000-0000D81F0000}"/>
    <cellStyle name="Comma 5 5 2 2 3 3 2 2" xfId="34031" xr:uid="{00000000-0005-0000-0000-0000D91F0000}"/>
    <cellStyle name="Comma 5 5 2 2 3 3 3" xfId="34030" xr:uid="{00000000-0005-0000-0000-0000DA1F0000}"/>
    <cellStyle name="Comma 5 5 2 2 3 4" xfId="4537" xr:uid="{00000000-0005-0000-0000-0000DB1F0000}"/>
    <cellStyle name="Comma 5 5 2 2 3 4 2" xfId="34032" xr:uid="{00000000-0005-0000-0000-0000DC1F0000}"/>
    <cellStyle name="Comma 5 5 2 2 3 5" xfId="4538" xr:uid="{00000000-0005-0000-0000-0000DD1F0000}"/>
    <cellStyle name="Comma 5 5 2 2 3 5 2" xfId="34033" xr:uid="{00000000-0005-0000-0000-0000DE1F0000}"/>
    <cellStyle name="Comma 5 5 2 2 3 6" xfId="4539" xr:uid="{00000000-0005-0000-0000-0000DF1F0000}"/>
    <cellStyle name="Comma 5 5 2 2 3 6 2" xfId="34034" xr:uid="{00000000-0005-0000-0000-0000E01F0000}"/>
    <cellStyle name="Comma 5 5 2 2 3 7" xfId="34023" xr:uid="{00000000-0005-0000-0000-0000E11F0000}"/>
    <cellStyle name="Comma 5 5 2 2 4" xfId="4540" xr:uid="{00000000-0005-0000-0000-0000E21F0000}"/>
    <cellStyle name="Comma 5 5 2 2 4 2" xfId="4541" xr:uid="{00000000-0005-0000-0000-0000E31F0000}"/>
    <cellStyle name="Comma 5 5 2 2 4 2 2" xfId="4542" xr:uid="{00000000-0005-0000-0000-0000E41F0000}"/>
    <cellStyle name="Comma 5 5 2 2 4 2 2 2" xfId="34037" xr:uid="{00000000-0005-0000-0000-0000E51F0000}"/>
    <cellStyle name="Comma 5 5 2 2 4 2 3" xfId="34036" xr:uid="{00000000-0005-0000-0000-0000E61F0000}"/>
    <cellStyle name="Comma 5 5 2 2 4 3" xfId="4543" xr:uid="{00000000-0005-0000-0000-0000E71F0000}"/>
    <cellStyle name="Comma 5 5 2 2 4 3 2" xfId="34038" xr:uid="{00000000-0005-0000-0000-0000E81F0000}"/>
    <cellStyle name="Comma 5 5 2 2 4 4" xfId="4544" xr:uid="{00000000-0005-0000-0000-0000E91F0000}"/>
    <cellStyle name="Comma 5 5 2 2 4 4 2" xfId="34039" xr:uid="{00000000-0005-0000-0000-0000EA1F0000}"/>
    <cellStyle name="Comma 5 5 2 2 4 5" xfId="4545" xr:uid="{00000000-0005-0000-0000-0000EB1F0000}"/>
    <cellStyle name="Comma 5 5 2 2 4 5 2" xfId="34040" xr:uid="{00000000-0005-0000-0000-0000EC1F0000}"/>
    <cellStyle name="Comma 5 5 2 2 4 6" xfId="34035" xr:uid="{00000000-0005-0000-0000-0000ED1F0000}"/>
    <cellStyle name="Comma 5 5 2 2 5" xfId="4546" xr:uid="{00000000-0005-0000-0000-0000EE1F0000}"/>
    <cellStyle name="Comma 5 5 2 2 5 2" xfId="4547" xr:uid="{00000000-0005-0000-0000-0000EF1F0000}"/>
    <cellStyle name="Comma 5 5 2 2 5 2 2" xfId="4548" xr:uid="{00000000-0005-0000-0000-0000F01F0000}"/>
    <cellStyle name="Comma 5 5 2 2 5 2 2 2" xfId="34043" xr:uid="{00000000-0005-0000-0000-0000F11F0000}"/>
    <cellStyle name="Comma 5 5 2 2 5 2 3" xfId="34042" xr:uid="{00000000-0005-0000-0000-0000F21F0000}"/>
    <cellStyle name="Comma 5 5 2 2 5 3" xfId="4549" xr:uid="{00000000-0005-0000-0000-0000F31F0000}"/>
    <cellStyle name="Comma 5 5 2 2 5 3 2" xfId="34044" xr:uid="{00000000-0005-0000-0000-0000F41F0000}"/>
    <cellStyle name="Comma 5 5 2 2 5 4" xfId="4550" xr:uid="{00000000-0005-0000-0000-0000F51F0000}"/>
    <cellStyle name="Comma 5 5 2 2 5 4 2" xfId="34045" xr:uid="{00000000-0005-0000-0000-0000F61F0000}"/>
    <cellStyle name="Comma 5 5 2 2 5 5" xfId="4551" xr:uid="{00000000-0005-0000-0000-0000F71F0000}"/>
    <cellStyle name="Comma 5 5 2 2 5 5 2" xfId="34046" xr:uid="{00000000-0005-0000-0000-0000F81F0000}"/>
    <cellStyle name="Comma 5 5 2 2 5 6" xfId="34041" xr:uid="{00000000-0005-0000-0000-0000F91F0000}"/>
    <cellStyle name="Comma 5 5 2 2 6" xfId="4552" xr:uid="{00000000-0005-0000-0000-0000FA1F0000}"/>
    <cellStyle name="Comma 5 5 2 2 6 2" xfId="4553" xr:uid="{00000000-0005-0000-0000-0000FB1F0000}"/>
    <cellStyle name="Comma 5 5 2 2 6 2 2" xfId="4554" xr:uid="{00000000-0005-0000-0000-0000FC1F0000}"/>
    <cellStyle name="Comma 5 5 2 2 6 2 2 2" xfId="34049" xr:uid="{00000000-0005-0000-0000-0000FD1F0000}"/>
    <cellStyle name="Comma 5 5 2 2 6 2 3" xfId="34048" xr:uid="{00000000-0005-0000-0000-0000FE1F0000}"/>
    <cellStyle name="Comma 5 5 2 2 6 3" xfId="4555" xr:uid="{00000000-0005-0000-0000-0000FF1F0000}"/>
    <cellStyle name="Comma 5 5 2 2 6 3 2" xfId="34050" xr:uid="{00000000-0005-0000-0000-000000200000}"/>
    <cellStyle name="Comma 5 5 2 2 6 4" xfId="4556" xr:uid="{00000000-0005-0000-0000-000001200000}"/>
    <cellStyle name="Comma 5 5 2 2 6 4 2" xfId="34051" xr:uid="{00000000-0005-0000-0000-000002200000}"/>
    <cellStyle name="Comma 5 5 2 2 6 5" xfId="34047" xr:uid="{00000000-0005-0000-0000-000003200000}"/>
    <cellStyle name="Comma 5 5 2 2 7" xfId="4557" xr:uid="{00000000-0005-0000-0000-000004200000}"/>
    <cellStyle name="Comma 5 5 2 2 7 2" xfId="4558" xr:uid="{00000000-0005-0000-0000-000005200000}"/>
    <cellStyle name="Comma 5 5 2 2 7 2 2" xfId="34053" xr:uid="{00000000-0005-0000-0000-000006200000}"/>
    <cellStyle name="Comma 5 5 2 2 7 3" xfId="4559" xr:uid="{00000000-0005-0000-0000-000007200000}"/>
    <cellStyle name="Comma 5 5 2 2 7 3 2" xfId="34054" xr:uid="{00000000-0005-0000-0000-000008200000}"/>
    <cellStyle name="Comma 5 5 2 2 7 4" xfId="34052" xr:uid="{00000000-0005-0000-0000-000009200000}"/>
    <cellStyle name="Comma 5 5 2 2 8" xfId="4560" xr:uid="{00000000-0005-0000-0000-00000A200000}"/>
    <cellStyle name="Comma 5 5 2 2 8 2" xfId="34055" xr:uid="{00000000-0005-0000-0000-00000B200000}"/>
    <cellStyle name="Comma 5 5 2 2 9" xfId="4561" xr:uid="{00000000-0005-0000-0000-00000C200000}"/>
    <cellStyle name="Comma 5 5 2 2 9 2" xfId="34056" xr:uid="{00000000-0005-0000-0000-00000D200000}"/>
    <cellStyle name="Comma 5 5 2 3" xfId="4562" xr:uid="{00000000-0005-0000-0000-00000E200000}"/>
    <cellStyle name="Comma 5 5 2 3 2" xfId="4563" xr:uid="{00000000-0005-0000-0000-00000F200000}"/>
    <cellStyle name="Comma 5 5 2 3 2 2" xfId="4564" xr:uid="{00000000-0005-0000-0000-000010200000}"/>
    <cellStyle name="Comma 5 5 2 3 2 2 2" xfId="4565" xr:uid="{00000000-0005-0000-0000-000011200000}"/>
    <cellStyle name="Comma 5 5 2 3 2 2 2 2" xfId="34060" xr:uid="{00000000-0005-0000-0000-000012200000}"/>
    <cellStyle name="Comma 5 5 2 3 2 2 3" xfId="34059" xr:uid="{00000000-0005-0000-0000-000013200000}"/>
    <cellStyle name="Comma 5 5 2 3 2 3" xfId="4566" xr:uid="{00000000-0005-0000-0000-000014200000}"/>
    <cellStyle name="Comma 5 5 2 3 2 3 2" xfId="34061" xr:uid="{00000000-0005-0000-0000-000015200000}"/>
    <cellStyle name="Comma 5 5 2 3 2 4" xfId="4567" xr:uid="{00000000-0005-0000-0000-000016200000}"/>
    <cellStyle name="Comma 5 5 2 3 2 4 2" xfId="34062" xr:uid="{00000000-0005-0000-0000-000017200000}"/>
    <cellStyle name="Comma 5 5 2 3 2 5" xfId="4568" xr:uid="{00000000-0005-0000-0000-000018200000}"/>
    <cellStyle name="Comma 5 5 2 3 2 5 2" xfId="34063" xr:uid="{00000000-0005-0000-0000-000019200000}"/>
    <cellStyle name="Comma 5 5 2 3 2 6" xfId="34058" xr:uid="{00000000-0005-0000-0000-00001A200000}"/>
    <cellStyle name="Comma 5 5 2 3 3" xfId="4569" xr:uid="{00000000-0005-0000-0000-00001B200000}"/>
    <cellStyle name="Comma 5 5 2 3 3 2" xfId="4570" xr:uid="{00000000-0005-0000-0000-00001C200000}"/>
    <cellStyle name="Comma 5 5 2 3 3 2 2" xfId="4571" xr:uid="{00000000-0005-0000-0000-00001D200000}"/>
    <cellStyle name="Comma 5 5 2 3 3 2 2 2" xfId="34066" xr:uid="{00000000-0005-0000-0000-00001E200000}"/>
    <cellStyle name="Comma 5 5 2 3 3 2 3" xfId="34065" xr:uid="{00000000-0005-0000-0000-00001F200000}"/>
    <cellStyle name="Comma 5 5 2 3 3 3" xfId="4572" xr:uid="{00000000-0005-0000-0000-000020200000}"/>
    <cellStyle name="Comma 5 5 2 3 3 3 2" xfId="34067" xr:uid="{00000000-0005-0000-0000-000021200000}"/>
    <cellStyle name="Comma 5 5 2 3 3 4" xfId="4573" xr:uid="{00000000-0005-0000-0000-000022200000}"/>
    <cellStyle name="Comma 5 5 2 3 3 4 2" xfId="34068" xr:uid="{00000000-0005-0000-0000-000023200000}"/>
    <cellStyle name="Comma 5 5 2 3 3 5" xfId="4574" xr:uid="{00000000-0005-0000-0000-000024200000}"/>
    <cellStyle name="Comma 5 5 2 3 3 5 2" xfId="34069" xr:uid="{00000000-0005-0000-0000-000025200000}"/>
    <cellStyle name="Comma 5 5 2 3 3 6" xfId="34064" xr:uid="{00000000-0005-0000-0000-000026200000}"/>
    <cellStyle name="Comma 5 5 2 3 4" xfId="4575" xr:uid="{00000000-0005-0000-0000-000027200000}"/>
    <cellStyle name="Comma 5 5 2 3 4 2" xfId="4576" xr:uid="{00000000-0005-0000-0000-000028200000}"/>
    <cellStyle name="Comma 5 5 2 3 4 2 2" xfId="34071" xr:uid="{00000000-0005-0000-0000-000029200000}"/>
    <cellStyle name="Comma 5 5 2 3 4 3" xfId="34070" xr:uid="{00000000-0005-0000-0000-00002A200000}"/>
    <cellStyle name="Comma 5 5 2 3 5" xfId="4577" xr:uid="{00000000-0005-0000-0000-00002B200000}"/>
    <cellStyle name="Comma 5 5 2 3 5 2" xfId="34072" xr:uid="{00000000-0005-0000-0000-00002C200000}"/>
    <cellStyle name="Comma 5 5 2 3 6" xfId="4578" xr:uid="{00000000-0005-0000-0000-00002D200000}"/>
    <cellStyle name="Comma 5 5 2 3 6 2" xfId="34073" xr:uid="{00000000-0005-0000-0000-00002E200000}"/>
    <cellStyle name="Comma 5 5 2 3 7" xfId="4579" xr:uid="{00000000-0005-0000-0000-00002F200000}"/>
    <cellStyle name="Comma 5 5 2 3 7 2" xfId="34074" xr:uid="{00000000-0005-0000-0000-000030200000}"/>
    <cellStyle name="Comma 5 5 2 3 8" xfId="34057" xr:uid="{00000000-0005-0000-0000-000031200000}"/>
    <cellStyle name="Comma 5 5 2 4" xfId="4580" xr:uid="{00000000-0005-0000-0000-000032200000}"/>
    <cellStyle name="Comma 5 5 2 4 2" xfId="4581" xr:uid="{00000000-0005-0000-0000-000033200000}"/>
    <cellStyle name="Comma 5 5 2 4 2 2" xfId="4582" xr:uid="{00000000-0005-0000-0000-000034200000}"/>
    <cellStyle name="Comma 5 5 2 4 2 2 2" xfId="4583" xr:uid="{00000000-0005-0000-0000-000035200000}"/>
    <cellStyle name="Comma 5 5 2 4 2 2 2 2" xfId="34078" xr:uid="{00000000-0005-0000-0000-000036200000}"/>
    <cellStyle name="Comma 5 5 2 4 2 2 3" xfId="34077" xr:uid="{00000000-0005-0000-0000-000037200000}"/>
    <cellStyle name="Comma 5 5 2 4 2 3" xfId="4584" xr:uid="{00000000-0005-0000-0000-000038200000}"/>
    <cellStyle name="Comma 5 5 2 4 2 3 2" xfId="34079" xr:uid="{00000000-0005-0000-0000-000039200000}"/>
    <cellStyle name="Comma 5 5 2 4 2 4" xfId="4585" xr:uid="{00000000-0005-0000-0000-00003A200000}"/>
    <cellStyle name="Comma 5 5 2 4 2 4 2" xfId="34080" xr:uid="{00000000-0005-0000-0000-00003B200000}"/>
    <cellStyle name="Comma 5 5 2 4 2 5" xfId="4586" xr:uid="{00000000-0005-0000-0000-00003C200000}"/>
    <cellStyle name="Comma 5 5 2 4 2 5 2" xfId="34081" xr:uid="{00000000-0005-0000-0000-00003D200000}"/>
    <cellStyle name="Comma 5 5 2 4 2 6" xfId="34076" xr:uid="{00000000-0005-0000-0000-00003E200000}"/>
    <cellStyle name="Comma 5 5 2 4 3" xfId="4587" xr:uid="{00000000-0005-0000-0000-00003F200000}"/>
    <cellStyle name="Comma 5 5 2 4 3 2" xfId="4588" xr:uid="{00000000-0005-0000-0000-000040200000}"/>
    <cellStyle name="Comma 5 5 2 4 3 2 2" xfId="34083" xr:uid="{00000000-0005-0000-0000-000041200000}"/>
    <cellStyle name="Comma 5 5 2 4 3 3" xfId="34082" xr:uid="{00000000-0005-0000-0000-000042200000}"/>
    <cellStyle name="Comma 5 5 2 4 4" xfId="4589" xr:uid="{00000000-0005-0000-0000-000043200000}"/>
    <cellStyle name="Comma 5 5 2 4 4 2" xfId="34084" xr:uid="{00000000-0005-0000-0000-000044200000}"/>
    <cellStyle name="Comma 5 5 2 4 5" xfId="4590" xr:uid="{00000000-0005-0000-0000-000045200000}"/>
    <cellStyle name="Comma 5 5 2 4 5 2" xfId="34085" xr:uid="{00000000-0005-0000-0000-000046200000}"/>
    <cellStyle name="Comma 5 5 2 4 6" xfId="4591" xr:uid="{00000000-0005-0000-0000-000047200000}"/>
    <cellStyle name="Comma 5 5 2 4 6 2" xfId="34086" xr:uid="{00000000-0005-0000-0000-000048200000}"/>
    <cellStyle name="Comma 5 5 2 4 7" xfId="34075" xr:uid="{00000000-0005-0000-0000-000049200000}"/>
    <cellStyle name="Comma 5 5 2 5" xfId="4592" xr:uid="{00000000-0005-0000-0000-00004A200000}"/>
    <cellStyle name="Comma 5 5 2 5 2" xfId="4593" xr:uid="{00000000-0005-0000-0000-00004B200000}"/>
    <cellStyle name="Comma 5 5 2 5 2 2" xfId="4594" xr:uid="{00000000-0005-0000-0000-00004C200000}"/>
    <cellStyle name="Comma 5 5 2 5 2 2 2" xfId="34089" xr:uid="{00000000-0005-0000-0000-00004D200000}"/>
    <cellStyle name="Comma 5 5 2 5 2 3" xfId="34088" xr:uid="{00000000-0005-0000-0000-00004E200000}"/>
    <cellStyle name="Comma 5 5 2 5 3" xfId="4595" xr:uid="{00000000-0005-0000-0000-00004F200000}"/>
    <cellStyle name="Comma 5 5 2 5 3 2" xfId="34090" xr:uid="{00000000-0005-0000-0000-000050200000}"/>
    <cellStyle name="Comma 5 5 2 5 4" xfId="4596" xr:uid="{00000000-0005-0000-0000-000051200000}"/>
    <cellStyle name="Comma 5 5 2 5 4 2" xfId="34091" xr:uid="{00000000-0005-0000-0000-000052200000}"/>
    <cellStyle name="Comma 5 5 2 5 5" xfId="4597" xr:uid="{00000000-0005-0000-0000-000053200000}"/>
    <cellStyle name="Comma 5 5 2 5 5 2" xfId="34092" xr:uid="{00000000-0005-0000-0000-000054200000}"/>
    <cellStyle name="Comma 5 5 2 5 6" xfId="34087" xr:uid="{00000000-0005-0000-0000-000055200000}"/>
    <cellStyle name="Comma 5 5 2 6" xfId="4598" xr:uid="{00000000-0005-0000-0000-000056200000}"/>
    <cellStyle name="Comma 5 5 2 6 2" xfId="4599" xr:uid="{00000000-0005-0000-0000-000057200000}"/>
    <cellStyle name="Comma 5 5 2 6 2 2" xfId="4600" xr:uid="{00000000-0005-0000-0000-000058200000}"/>
    <cellStyle name="Comma 5 5 2 6 2 2 2" xfId="34095" xr:uid="{00000000-0005-0000-0000-000059200000}"/>
    <cellStyle name="Comma 5 5 2 6 2 3" xfId="34094" xr:uid="{00000000-0005-0000-0000-00005A200000}"/>
    <cellStyle name="Comma 5 5 2 6 3" xfId="4601" xr:uid="{00000000-0005-0000-0000-00005B200000}"/>
    <cellStyle name="Comma 5 5 2 6 3 2" xfId="34096" xr:uid="{00000000-0005-0000-0000-00005C200000}"/>
    <cellStyle name="Comma 5 5 2 6 4" xfId="4602" xr:uid="{00000000-0005-0000-0000-00005D200000}"/>
    <cellStyle name="Comma 5 5 2 6 4 2" xfId="34097" xr:uid="{00000000-0005-0000-0000-00005E200000}"/>
    <cellStyle name="Comma 5 5 2 6 5" xfId="4603" xr:uid="{00000000-0005-0000-0000-00005F200000}"/>
    <cellStyle name="Comma 5 5 2 6 5 2" xfId="34098" xr:uid="{00000000-0005-0000-0000-000060200000}"/>
    <cellStyle name="Comma 5 5 2 6 6" xfId="34093" xr:uid="{00000000-0005-0000-0000-000061200000}"/>
    <cellStyle name="Comma 5 5 2 7" xfId="4604" xr:uid="{00000000-0005-0000-0000-000062200000}"/>
    <cellStyle name="Comma 5 5 2 7 2" xfId="4605" xr:uid="{00000000-0005-0000-0000-000063200000}"/>
    <cellStyle name="Comma 5 5 2 7 2 2" xfId="4606" xr:uid="{00000000-0005-0000-0000-000064200000}"/>
    <cellStyle name="Comma 5 5 2 7 2 2 2" xfId="34101" xr:uid="{00000000-0005-0000-0000-000065200000}"/>
    <cellStyle name="Comma 5 5 2 7 2 3" xfId="34100" xr:uid="{00000000-0005-0000-0000-000066200000}"/>
    <cellStyle name="Comma 5 5 2 7 3" xfId="4607" xr:uid="{00000000-0005-0000-0000-000067200000}"/>
    <cellStyle name="Comma 5 5 2 7 3 2" xfId="34102" xr:uid="{00000000-0005-0000-0000-000068200000}"/>
    <cellStyle name="Comma 5 5 2 7 4" xfId="4608" xr:uid="{00000000-0005-0000-0000-000069200000}"/>
    <cellStyle name="Comma 5 5 2 7 4 2" xfId="34103" xr:uid="{00000000-0005-0000-0000-00006A200000}"/>
    <cellStyle name="Comma 5 5 2 7 5" xfId="34099" xr:uid="{00000000-0005-0000-0000-00006B200000}"/>
    <cellStyle name="Comma 5 5 2 8" xfId="4609" xr:uid="{00000000-0005-0000-0000-00006C200000}"/>
    <cellStyle name="Comma 5 5 2 8 2" xfId="4610" xr:uid="{00000000-0005-0000-0000-00006D200000}"/>
    <cellStyle name="Comma 5 5 2 8 2 2" xfId="34105" xr:uid="{00000000-0005-0000-0000-00006E200000}"/>
    <cellStyle name="Comma 5 5 2 8 3" xfId="4611" xr:uid="{00000000-0005-0000-0000-00006F200000}"/>
    <cellStyle name="Comma 5 5 2 8 3 2" xfId="34106" xr:uid="{00000000-0005-0000-0000-000070200000}"/>
    <cellStyle name="Comma 5 5 2 8 4" xfId="34104" xr:uid="{00000000-0005-0000-0000-000071200000}"/>
    <cellStyle name="Comma 5 5 2 9" xfId="4612" xr:uid="{00000000-0005-0000-0000-000072200000}"/>
    <cellStyle name="Comma 5 5 2 9 2" xfId="34107" xr:uid="{00000000-0005-0000-0000-000073200000}"/>
    <cellStyle name="Comma 5 5 3" xfId="144" xr:uid="{00000000-0005-0000-0000-000074200000}"/>
    <cellStyle name="Comma 5 5 3 10" xfId="4613" xr:uid="{00000000-0005-0000-0000-000075200000}"/>
    <cellStyle name="Comma 5 5 3 10 2" xfId="34108" xr:uid="{00000000-0005-0000-0000-000076200000}"/>
    <cellStyle name="Comma 5 5 3 11" xfId="30086" xr:uid="{00000000-0005-0000-0000-000077200000}"/>
    <cellStyle name="Comma 5 5 3 2" xfId="4614" xr:uid="{00000000-0005-0000-0000-000078200000}"/>
    <cellStyle name="Comma 5 5 3 2 2" xfId="4615" xr:uid="{00000000-0005-0000-0000-000079200000}"/>
    <cellStyle name="Comma 5 5 3 2 2 2" xfId="4616" xr:uid="{00000000-0005-0000-0000-00007A200000}"/>
    <cellStyle name="Comma 5 5 3 2 2 2 2" xfId="4617" xr:uid="{00000000-0005-0000-0000-00007B200000}"/>
    <cellStyle name="Comma 5 5 3 2 2 2 2 2" xfId="34112" xr:uid="{00000000-0005-0000-0000-00007C200000}"/>
    <cellStyle name="Comma 5 5 3 2 2 2 3" xfId="34111" xr:uid="{00000000-0005-0000-0000-00007D200000}"/>
    <cellStyle name="Comma 5 5 3 2 2 3" xfId="4618" xr:uid="{00000000-0005-0000-0000-00007E200000}"/>
    <cellStyle name="Comma 5 5 3 2 2 3 2" xfId="34113" xr:uid="{00000000-0005-0000-0000-00007F200000}"/>
    <cellStyle name="Comma 5 5 3 2 2 4" xfId="4619" xr:uid="{00000000-0005-0000-0000-000080200000}"/>
    <cellStyle name="Comma 5 5 3 2 2 4 2" xfId="34114" xr:uid="{00000000-0005-0000-0000-000081200000}"/>
    <cellStyle name="Comma 5 5 3 2 2 5" xfId="4620" xr:uid="{00000000-0005-0000-0000-000082200000}"/>
    <cellStyle name="Comma 5 5 3 2 2 5 2" xfId="34115" xr:uid="{00000000-0005-0000-0000-000083200000}"/>
    <cellStyle name="Comma 5 5 3 2 2 6" xfId="34110" xr:uid="{00000000-0005-0000-0000-000084200000}"/>
    <cellStyle name="Comma 5 5 3 2 3" xfId="4621" xr:uid="{00000000-0005-0000-0000-000085200000}"/>
    <cellStyle name="Comma 5 5 3 2 3 2" xfId="4622" xr:uid="{00000000-0005-0000-0000-000086200000}"/>
    <cellStyle name="Comma 5 5 3 2 3 2 2" xfId="34117" xr:uid="{00000000-0005-0000-0000-000087200000}"/>
    <cellStyle name="Comma 5 5 3 2 3 3" xfId="34116" xr:uid="{00000000-0005-0000-0000-000088200000}"/>
    <cellStyle name="Comma 5 5 3 2 4" xfId="4623" xr:uid="{00000000-0005-0000-0000-000089200000}"/>
    <cellStyle name="Comma 5 5 3 2 4 2" xfId="34118" xr:uid="{00000000-0005-0000-0000-00008A200000}"/>
    <cellStyle name="Comma 5 5 3 2 5" xfId="4624" xr:uid="{00000000-0005-0000-0000-00008B200000}"/>
    <cellStyle name="Comma 5 5 3 2 5 2" xfId="34119" xr:uid="{00000000-0005-0000-0000-00008C200000}"/>
    <cellStyle name="Comma 5 5 3 2 6" xfId="4625" xr:uid="{00000000-0005-0000-0000-00008D200000}"/>
    <cellStyle name="Comma 5 5 3 2 6 2" xfId="34120" xr:uid="{00000000-0005-0000-0000-00008E200000}"/>
    <cellStyle name="Comma 5 5 3 2 7" xfId="34109" xr:uid="{00000000-0005-0000-0000-00008F200000}"/>
    <cellStyle name="Comma 5 5 3 3" xfId="4626" xr:uid="{00000000-0005-0000-0000-000090200000}"/>
    <cellStyle name="Comma 5 5 3 3 2" xfId="4627" xr:uid="{00000000-0005-0000-0000-000091200000}"/>
    <cellStyle name="Comma 5 5 3 3 2 2" xfId="4628" xr:uid="{00000000-0005-0000-0000-000092200000}"/>
    <cellStyle name="Comma 5 5 3 3 2 2 2" xfId="4629" xr:uid="{00000000-0005-0000-0000-000093200000}"/>
    <cellStyle name="Comma 5 5 3 3 2 2 2 2" xfId="34124" xr:uid="{00000000-0005-0000-0000-000094200000}"/>
    <cellStyle name="Comma 5 5 3 3 2 2 3" xfId="34123" xr:uid="{00000000-0005-0000-0000-000095200000}"/>
    <cellStyle name="Comma 5 5 3 3 2 3" xfId="4630" xr:uid="{00000000-0005-0000-0000-000096200000}"/>
    <cellStyle name="Comma 5 5 3 3 2 3 2" xfId="34125" xr:uid="{00000000-0005-0000-0000-000097200000}"/>
    <cellStyle name="Comma 5 5 3 3 2 4" xfId="4631" xr:uid="{00000000-0005-0000-0000-000098200000}"/>
    <cellStyle name="Comma 5 5 3 3 2 4 2" xfId="34126" xr:uid="{00000000-0005-0000-0000-000099200000}"/>
    <cellStyle name="Comma 5 5 3 3 2 5" xfId="4632" xr:uid="{00000000-0005-0000-0000-00009A200000}"/>
    <cellStyle name="Comma 5 5 3 3 2 5 2" xfId="34127" xr:uid="{00000000-0005-0000-0000-00009B200000}"/>
    <cellStyle name="Comma 5 5 3 3 2 6" xfId="34122" xr:uid="{00000000-0005-0000-0000-00009C200000}"/>
    <cellStyle name="Comma 5 5 3 3 3" xfId="4633" xr:uid="{00000000-0005-0000-0000-00009D200000}"/>
    <cellStyle name="Comma 5 5 3 3 3 2" xfId="4634" xr:uid="{00000000-0005-0000-0000-00009E200000}"/>
    <cellStyle name="Comma 5 5 3 3 3 2 2" xfId="34129" xr:uid="{00000000-0005-0000-0000-00009F200000}"/>
    <cellStyle name="Comma 5 5 3 3 3 3" xfId="34128" xr:uid="{00000000-0005-0000-0000-0000A0200000}"/>
    <cellStyle name="Comma 5 5 3 3 4" xfId="4635" xr:uid="{00000000-0005-0000-0000-0000A1200000}"/>
    <cellStyle name="Comma 5 5 3 3 4 2" xfId="34130" xr:uid="{00000000-0005-0000-0000-0000A2200000}"/>
    <cellStyle name="Comma 5 5 3 3 5" xfId="4636" xr:uid="{00000000-0005-0000-0000-0000A3200000}"/>
    <cellStyle name="Comma 5 5 3 3 5 2" xfId="34131" xr:uid="{00000000-0005-0000-0000-0000A4200000}"/>
    <cellStyle name="Comma 5 5 3 3 6" xfId="4637" xr:uid="{00000000-0005-0000-0000-0000A5200000}"/>
    <cellStyle name="Comma 5 5 3 3 6 2" xfId="34132" xr:uid="{00000000-0005-0000-0000-0000A6200000}"/>
    <cellStyle name="Comma 5 5 3 3 7" xfId="34121" xr:uid="{00000000-0005-0000-0000-0000A7200000}"/>
    <cellStyle name="Comma 5 5 3 4" xfId="4638" xr:uid="{00000000-0005-0000-0000-0000A8200000}"/>
    <cellStyle name="Comma 5 5 3 4 2" xfId="4639" xr:uid="{00000000-0005-0000-0000-0000A9200000}"/>
    <cellStyle name="Comma 5 5 3 4 2 2" xfId="4640" xr:uid="{00000000-0005-0000-0000-0000AA200000}"/>
    <cellStyle name="Comma 5 5 3 4 2 2 2" xfId="34135" xr:uid="{00000000-0005-0000-0000-0000AB200000}"/>
    <cellStyle name="Comma 5 5 3 4 2 3" xfId="34134" xr:uid="{00000000-0005-0000-0000-0000AC200000}"/>
    <cellStyle name="Comma 5 5 3 4 3" xfId="4641" xr:uid="{00000000-0005-0000-0000-0000AD200000}"/>
    <cellStyle name="Comma 5 5 3 4 3 2" xfId="34136" xr:uid="{00000000-0005-0000-0000-0000AE200000}"/>
    <cellStyle name="Comma 5 5 3 4 4" xfId="4642" xr:uid="{00000000-0005-0000-0000-0000AF200000}"/>
    <cellStyle name="Comma 5 5 3 4 4 2" xfId="34137" xr:uid="{00000000-0005-0000-0000-0000B0200000}"/>
    <cellStyle name="Comma 5 5 3 4 5" xfId="4643" xr:uid="{00000000-0005-0000-0000-0000B1200000}"/>
    <cellStyle name="Comma 5 5 3 4 5 2" xfId="34138" xr:uid="{00000000-0005-0000-0000-0000B2200000}"/>
    <cellStyle name="Comma 5 5 3 4 6" xfId="34133" xr:uid="{00000000-0005-0000-0000-0000B3200000}"/>
    <cellStyle name="Comma 5 5 3 5" xfId="4644" xr:uid="{00000000-0005-0000-0000-0000B4200000}"/>
    <cellStyle name="Comma 5 5 3 5 2" xfId="4645" xr:uid="{00000000-0005-0000-0000-0000B5200000}"/>
    <cellStyle name="Comma 5 5 3 5 2 2" xfId="4646" xr:uid="{00000000-0005-0000-0000-0000B6200000}"/>
    <cellStyle name="Comma 5 5 3 5 2 2 2" xfId="34141" xr:uid="{00000000-0005-0000-0000-0000B7200000}"/>
    <cellStyle name="Comma 5 5 3 5 2 3" xfId="34140" xr:uid="{00000000-0005-0000-0000-0000B8200000}"/>
    <cellStyle name="Comma 5 5 3 5 3" xfId="4647" xr:uid="{00000000-0005-0000-0000-0000B9200000}"/>
    <cellStyle name="Comma 5 5 3 5 3 2" xfId="34142" xr:uid="{00000000-0005-0000-0000-0000BA200000}"/>
    <cellStyle name="Comma 5 5 3 5 4" xfId="4648" xr:uid="{00000000-0005-0000-0000-0000BB200000}"/>
    <cellStyle name="Comma 5 5 3 5 4 2" xfId="34143" xr:uid="{00000000-0005-0000-0000-0000BC200000}"/>
    <cellStyle name="Comma 5 5 3 5 5" xfId="4649" xr:uid="{00000000-0005-0000-0000-0000BD200000}"/>
    <cellStyle name="Comma 5 5 3 5 5 2" xfId="34144" xr:uid="{00000000-0005-0000-0000-0000BE200000}"/>
    <cellStyle name="Comma 5 5 3 5 6" xfId="34139" xr:uid="{00000000-0005-0000-0000-0000BF200000}"/>
    <cellStyle name="Comma 5 5 3 6" xfId="4650" xr:uid="{00000000-0005-0000-0000-0000C0200000}"/>
    <cellStyle name="Comma 5 5 3 6 2" xfId="4651" xr:uid="{00000000-0005-0000-0000-0000C1200000}"/>
    <cellStyle name="Comma 5 5 3 6 2 2" xfId="4652" xr:uid="{00000000-0005-0000-0000-0000C2200000}"/>
    <cellStyle name="Comma 5 5 3 6 2 2 2" xfId="34147" xr:uid="{00000000-0005-0000-0000-0000C3200000}"/>
    <cellStyle name="Comma 5 5 3 6 2 3" xfId="34146" xr:uid="{00000000-0005-0000-0000-0000C4200000}"/>
    <cellStyle name="Comma 5 5 3 6 3" xfId="4653" xr:uid="{00000000-0005-0000-0000-0000C5200000}"/>
    <cellStyle name="Comma 5 5 3 6 3 2" xfId="34148" xr:uid="{00000000-0005-0000-0000-0000C6200000}"/>
    <cellStyle name="Comma 5 5 3 6 4" xfId="4654" xr:uid="{00000000-0005-0000-0000-0000C7200000}"/>
    <cellStyle name="Comma 5 5 3 6 4 2" xfId="34149" xr:uid="{00000000-0005-0000-0000-0000C8200000}"/>
    <cellStyle name="Comma 5 5 3 6 5" xfId="34145" xr:uid="{00000000-0005-0000-0000-0000C9200000}"/>
    <cellStyle name="Comma 5 5 3 7" xfId="4655" xr:uid="{00000000-0005-0000-0000-0000CA200000}"/>
    <cellStyle name="Comma 5 5 3 7 2" xfId="4656" xr:uid="{00000000-0005-0000-0000-0000CB200000}"/>
    <cellStyle name="Comma 5 5 3 7 2 2" xfId="34151" xr:uid="{00000000-0005-0000-0000-0000CC200000}"/>
    <cellStyle name="Comma 5 5 3 7 3" xfId="4657" xr:uid="{00000000-0005-0000-0000-0000CD200000}"/>
    <cellStyle name="Comma 5 5 3 7 3 2" xfId="34152" xr:uid="{00000000-0005-0000-0000-0000CE200000}"/>
    <cellStyle name="Comma 5 5 3 7 4" xfId="34150" xr:uid="{00000000-0005-0000-0000-0000CF200000}"/>
    <cellStyle name="Comma 5 5 3 8" xfId="4658" xr:uid="{00000000-0005-0000-0000-0000D0200000}"/>
    <cellStyle name="Comma 5 5 3 8 2" xfId="34153" xr:uid="{00000000-0005-0000-0000-0000D1200000}"/>
    <cellStyle name="Comma 5 5 3 9" xfId="4659" xr:uid="{00000000-0005-0000-0000-0000D2200000}"/>
    <cellStyle name="Comma 5 5 3 9 2" xfId="34154" xr:uid="{00000000-0005-0000-0000-0000D3200000}"/>
    <cellStyle name="Comma 5 5 4" xfId="4660" xr:uid="{00000000-0005-0000-0000-0000D4200000}"/>
    <cellStyle name="Comma 5 5 4 2" xfId="4661" xr:uid="{00000000-0005-0000-0000-0000D5200000}"/>
    <cellStyle name="Comma 5 5 4 2 2" xfId="4662" xr:uid="{00000000-0005-0000-0000-0000D6200000}"/>
    <cellStyle name="Comma 5 5 4 2 2 2" xfId="4663" xr:uid="{00000000-0005-0000-0000-0000D7200000}"/>
    <cellStyle name="Comma 5 5 4 2 2 2 2" xfId="34158" xr:uid="{00000000-0005-0000-0000-0000D8200000}"/>
    <cellStyle name="Comma 5 5 4 2 2 3" xfId="34157" xr:uid="{00000000-0005-0000-0000-0000D9200000}"/>
    <cellStyle name="Comma 5 5 4 2 3" xfId="4664" xr:uid="{00000000-0005-0000-0000-0000DA200000}"/>
    <cellStyle name="Comma 5 5 4 2 3 2" xfId="34159" xr:uid="{00000000-0005-0000-0000-0000DB200000}"/>
    <cellStyle name="Comma 5 5 4 2 4" xfId="4665" xr:uid="{00000000-0005-0000-0000-0000DC200000}"/>
    <cellStyle name="Comma 5 5 4 2 4 2" xfId="34160" xr:uid="{00000000-0005-0000-0000-0000DD200000}"/>
    <cellStyle name="Comma 5 5 4 2 5" xfId="4666" xr:uid="{00000000-0005-0000-0000-0000DE200000}"/>
    <cellStyle name="Comma 5 5 4 2 5 2" xfId="34161" xr:uid="{00000000-0005-0000-0000-0000DF200000}"/>
    <cellStyle name="Comma 5 5 4 2 6" xfId="34156" xr:uid="{00000000-0005-0000-0000-0000E0200000}"/>
    <cellStyle name="Comma 5 5 4 3" xfId="4667" xr:uid="{00000000-0005-0000-0000-0000E1200000}"/>
    <cellStyle name="Comma 5 5 4 3 2" xfId="4668" xr:uid="{00000000-0005-0000-0000-0000E2200000}"/>
    <cellStyle name="Comma 5 5 4 3 2 2" xfId="4669" xr:uid="{00000000-0005-0000-0000-0000E3200000}"/>
    <cellStyle name="Comma 5 5 4 3 2 2 2" xfId="34164" xr:uid="{00000000-0005-0000-0000-0000E4200000}"/>
    <cellStyle name="Comma 5 5 4 3 2 3" xfId="34163" xr:uid="{00000000-0005-0000-0000-0000E5200000}"/>
    <cellStyle name="Comma 5 5 4 3 3" xfId="4670" xr:uid="{00000000-0005-0000-0000-0000E6200000}"/>
    <cellStyle name="Comma 5 5 4 3 3 2" xfId="34165" xr:uid="{00000000-0005-0000-0000-0000E7200000}"/>
    <cellStyle name="Comma 5 5 4 3 4" xfId="4671" xr:uid="{00000000-0005-0000-0000-0000E8200000}"/>
    <cellStyle name="Comma 5 5 4 3 4 2" xfId="34166" xr:uid="{00000000-0005-0000-0000-0000E9200000}"/>
    <cellStyle name="Comma 5 5 4 3 5" xfId="4672" xr:uid="{00000000-0005-0000-0000-0000EA200000}"/>
    <cellStyle name="Comma 5 5 4 3 5 2" xfId="34167" xr:uid="{00000000-0005-0000-0000-0000EB200000}"/>
    <cellStyle name="Comma 5 5 4 3 6" xfId="34162" xr:uid="{00000000-0005-0000-0000-0000EC200000}"/>
    <cellStyle name="Comma 5 5 4 4" xfId="4673" xr:uid="{00000000-0005-0000-0000-0000ED200000}"/>
    <cellStyle name="Comma 5 5 4 4 2" xfId="4674" xr:uid="{00000000-0005-0000-0000-0000EE200000}"/>
    <cellStyle name="Comma 5 5 4 4 2 2" xfId="34169" xr:uid="{00000000-0005-0000-0000-0000EF200000}"/>
    <cellStyle name="Comma 5 5 4 4 3" xfId="34168" xr:uid="{00000000-0005-0000-0000-0000F0200000}"/>
    <cellStyle name="Comma 5 5 4 5" xfId="4675" xr:uid="{00000000-0005-0000-0000-0000F1200000}"/>
    <cellStyle name="Comma 5 5 4 5 2" xfId="34170" xr:uid="{00000000-0005-0000-0000-0000F2200000}"/>
    <cellStyle name="Comma 5 5 4 6" xfId="4676" xr:uid="{00000000-0005-0000-0000-0000F3200000}"/>
    <cellStyle name="Comma 5 5 4 6 2" xfId="34171" xr:uid="{00000000-0005-0000-0000-0000F4200000}"/>
    <cellStyle name="Comma 5 5 4 7" xfId="4677" xr:uid="{00000000-0005-0000-0000-0000F5200000}"/>
    <cellStyle name="Comma 5 5 4 7 2" xfId="34172" xr:uid="{00000000-0005-0000-0000-0000F6200000}"/>
    <cellStyle name="Comma 5 5 4 8" xfId="34155" xr:uid="{00000000-0005-0000-0000-0000F7200000}"/>
    <cellStyle name="Comma 5 5 5" xfId="4678" xr:uid="{00000000-0005-0000-0000-0000F8200000}"/>
    <cellStyle name="Comma 5 5 5 2" xfId="4679" xr:uid="{00000000-0005-0000-0000-0000F9200000}"/>
    <cellStyle name="Comma 5 5 5 2 2" xfId="4680" xr:uid="{00000000-0005-0000-0000-0000FA200000}"/>
    <cellStyle name="Comma 5 5 5 2 2 2" xfId="4681" xr:uid="{00000000-0005-0000-0000-0000FB200000}"/>
    <cellStyle name="Comma 5 5 5 2 2 2 2" xfId="34176" xr:uid="{00000000-0005-0000-0000-0000FC200000}"/>
    <cellStyle name="Comma 5 5 5 2 2 3" xfId="34175" xr:uid="{00000000-0005-0000-0000-0000FD200000}"/>
    <cellStyle name="Comma 5 5 5 2 3" xfId="4682" xr:uid="{00000000-0005-0000-0000-0000FE200000}"/>
    <cellStyle name="Comma 5 5 5 2 3 2" xfId="34177" xr:uid="{00000000-0005-0000-0000-0000FF200000}"/>
    <cellStyle name="Comma 5 5 5 2 4" xfId="4683" xr:uid="{00000000-0005-0000-0000-000000210000}"/>
    <cellStyle name="Comma 5 5 5 2 4 2" xfId="34178" xr:uid="{00000000-0005-0000-0000-000001210000}"/>
    <cellStyle name="Comma 5 5 5 2 5" xfId="4684" xr:uid="{00000000-0005-0000-0000-000002210000}"/>
    <cellStyle name="Comma 5 5 5 2 5 2" xfId="34179" xr:uid="{00000000-0005-0000-0000-000003210000}"/>
    <cellStyle name="Comma 5 5 5 2 6" xfId="34174" xr:uid="{00000000-0005-0000-0000-000004210000}"/>
    <cellStyle name="Comma 5 5 5 3" xfId="4685" xr:uid="{00000000-0005-0000-0000-000005210000}"/>
    <cellStyle name="Comma 5 5 5 3 2" xfId="4686" xr:uid="{00000000-0005-0000-0000-000006210000}"/>
    <cellStyle name="Comma 5 5 5 3 2 2" xfId="34181" xr:uid="{00000000-0005-0000-0000-000007210000}"/>
    <cellStyle name="Comma 5 5 5 3 3" xfId="34180" xr:uid="{00000000-0005-0000-0000-000008210000}"/>
    <cellStyle name="Comma 5 5 5 4" xfId="4687" xr:uid="{00000000-0005-0000-0000-000009210000}"/>
    <cellStyle name="Comma 5 5 5 4 2" xfId="34182" xr:uid="{00000000-0005-0000-0000-00000A210000}"/>
    <cellStyle name="Comma 5 5 5 5" xfId="4688" xr:uid="{00000000-0005-0000-0000-00000B210000}"/>
    <cellStyle name="Comma 5 5 5 5 2" xfId="34183" xr:uid="{00000000-0005-0000-0000-00000C210000}"/>
    <cellStyle name="Comma 5 5 5 6" xfId="4689" xr:uid="{00000000-0005-0000-0000-00000D210000}"/>
    <cellStyle name="Comma 5 5 5 6 2" xfId="34184" xr:uid="{00000000-0005-0000-0000-00000E210000}"/>
    <cellStyle name="Comma 5 5 5 7" xfId="34173" xr:uid="{00000000-0005-0000-0000-00000F210000}"/>
    <cellStyle name="Comma 5 5 6" xfId="4690" xr:uid="{00000000-0005-0000-0000-000010210000}"/>
    <cellStyle name="Comma 5 5 6 2" xfId="4691" xr:uid="{00000000-0005-0000-0000-000011210000}"/>
    <cellStyle name="Comma 5 5 6 2 2" xfId="4692" xr:uid="{00000000-0005-0000-0000-000012210000}"/>
    <cellStyle name="Comma 5 5 6 2 2 2" xfId="34187" xr:uid="{00000000-0005-0000-0000-000013210000}"/>
    <cellStyle name="Comma 5 5 6 2 3" xfId="34186" xr:uid="{00000000-0005-0000-0000-000014210000}"/>
    <cellStyle name="Comma 5 5 6 3" xfId="4693" xr:uid="{00000000-0005-0000-0000-000015210000}"/>
    <cellStyle name="Comma 5 5 6 3 2" xfId="34188" xr:uid="{00000000-0005-0000-0000-000016210000}"/>
    <cellStyle name="Comma 5 5 6 4" xfId="4694" xr:uid="{00000000-0005-0000-0000-000017210000}"/>
    <cellStyle name="Comma 5 5 6 4 2" xfId="34189" xr:uid="{00000000-0005-0000-0000-000018210000}"/>
    <cellStyle name="Comma 5 5 6 5" xfId="4695" xr:uid="{00000000-0005-0000-0000-000019210000}"/>
    <cellStyle name="Comma 5 5 6 5 2" xfId="34190" xr:uid="{00000000-0005-0000-0000-00001A210000}"/>
    <cellStyle name="Comma 5 5 6 6" xfId="34185" xr:uid="{00000000-0005-0000-0000-00001B210000}"/>
    <cellStyle name="Comma 5 5 7" xfId="4696" xr:uid="{00000000-0005-0000-0000-00001C210000}"/>
    <cellStyle name="Comma 5 5 7 2" xfId="4697" xr:uid="{00000000-0005-0000-0000-00001D210000}"/>
    <cellStyle name="Comma 5 5 7 2 2" xfId="4698" xr:uid="{00000000-0005-0000-0000-00001E210000}"/>
    <cellStyle name="Comma 5 5 7 2 2 2" xfId="34193" xr:uid="{00000000-0005-0000-0000-00001F210000}"/>
    <cellStyle name="Comma 5 5 7 2 3" xfId="34192" xr:uid="{00000000-0005-0000-0000-000020210000}"/>
    <cellStyle name="Comma 5 5 7 3" xfId="4699" xr:uid="{00000000-0005-0000-0000-000021210000}"/>
    <cellStyle name="Comma 5 5 7 3 2" xfId="34194" xr:uid="{00000000-0005-0000-0000-000022210000}"/>
    <cellStyle name="Comma 5 5 7 4" xfId="4700" xr:uid="{00000000-0005-0000-0000-000023210000}"/>
    <cellStyle name="Comma 5 5 7 4 2" xfId="34195" xr:uid="{00000000-0005-0000-0000-000024210000}"/>
    <cellStyle name="Comma 5 5 7 5" xfId="4701" xr:uid="{00000000-0005-0000-0000-000025210000}"/>
    <cellStyle name="Comma 5 5 7 5 2" xfId="34196" xr:uid="{00000000-0005-0000-0000-000026210000}"/>
    <cellStyle name="Comma 5 5 7 6" xfId="34191" xr:uid="{00000000-0005-0000-0000-000027210000}"/>
    <cellStyle name="Comma 5 5 8" xfId="4702" xr:uid="{00000000-0005-0000-0000-000028210000}"/>
    <cellStyle name="Comma 5 5 8 2" xfId="4703" xr:uid="{00000000-0005-0000-0000-000029210000}"/>
    <cellStyle name="Comma 5 5 8 2 2" xfId="4704" xr:uid="{00000000-0005-0000-0000-00002A210000}"/>
    <cellStyle name="Comma 5 5 8 2 2 2" xfId="34199" xr:uid="{00000000-0005-0000-0000-00002B210000}"/>
    <cellStyle name="Comma 5 5 8 2 3" xfId="34198" xr:uid="{00000000-0005-0000-0000-00002C210000}"/>
    <cellStyle name="Comma 5 5 8 3" xfId="4705" xr:uid="{00000000-0005-0000-0000-00002D210000}"/>
    <cellStyle name="Comma 5 5 8 3 2" xfId="34200" xr:uid="{00000000-0005-0000-0000-00002E210000}"/>
    <cellStyle name="Comma 5 5 8 4" xfId="4706" xr:uid="{00000000-0005-0000-0000-00002F210000}"/>
    <cellStyle name="Comma 5 5 8 4 2" xfId="34201" xr:uid="{00000000-0005-0000-0000-000030210000}"/>
    <cellStyle name="Comma 5 5 8 5" xfId="34197" xr:uid="{00000000-0005-0000-0000-000031210000}"/>
    <cellStyle name="Comma 5 5 9" xfId="4707" xr:uid="{00000000-0005-0000-0000-000032210000}"/>
    <cellStyle name="Comma 5 5 9 2" xfId="4708" xr:uid="{00000000-0005-0000-0000-000033210000}"/>
    <cellStyle name="Comma 5 5 9 2 2" xfId="34203" xr:uid="{00000000-0005-0000-0000-000034210000}"/>
    <cellStyle name="Comma 5 5 9 3" xfId="4709" xr:uid="{00000000-0005-0000-0000-000035210000}"/>
    <cellStyle name="Comma 5 5 9 3 2" xfId="34204" xr:uid="{00000000-0005-0000-0000-000036210000}"/>
    <cellStyle name="Comma 5 5 9 4" xfId="34202" xr:uid="{00000000-0005-0000-0000-000037210000}"/>
    <cellStyle name="Comma 5 6" xfId="145" xr:uid="{00000000-0005-0000-0000-000038210000}"/>
    <cellStyle name="Comma 5 6 10" xfId="4710" xr:uid="{00000000-0005-0000-0000-000039210000}"/>
    <cellStyle name="Comma 5 6 10 2" xfId="34205" xr:uid="{00000000-0005-0000-0000-00003A210000}"/>
    <cellStyle name="Comma 5 6 11" xfId="4711" xr:uid="{00000000-0005-0000-0000-00003B210000}"/>
    <cellStyle name="Comma 5 6 11 2" xfId="34206" xr:uid="{00000000-0005-0000-0000-00003C210000}"/>
    <cellStyle name="Comma 5 6 12" xfId="30087" xr:uid="{00000000-0005-0000-0000-00003D210000}"/>
    <cellStyle name="Comma 5 6 2" xfId="4712" xr:uid="{00000000-0005-0000-0000-00003E210000}"/>
    <cellStyle name="Comma 5 6 2 10" xfId="4713" xr:uid="{00000000-0005-0000-0000-00003F210000}"/>
    <cellStyle name="Comma 5 6 2 10 2" xfId="34208" xr:uid="{00000000-0005-0000-0000-000040210000}"/>
    <cellStyle name="Comma 5 6 2 11" xfId="34207" xr:uid="{00000000-0005-0000-0000-000041210000}"/>
    <cellStyle name="Comma 5 6 2 2" xfId="4714" xr:uid="{00000000-0005-0000-0000-000042210000}"/>
    <cellStyle name="Comma 5 6 2 2 2" xfId="4715" xr:uid="{00000000-0005-0000-0000-000043210000}"/>
    <cellStyle name="Comma 5 6 2 2 2 2" xfId="4716" xr:uid="{00000000-0005-0000-0000-000044210000}"/>
    <cellStyle name="Comma 5 6 2 2 2 2 2" xfId="4717" xr:uid="{00000000-0005-0000-0000-000045210000}"/>
    <cellStyle name="Comma 5 6 2 2 2 2 2 2" xfId="34212" xr:uid="{00000000-0005-0000-0000-000046210000}"/>
    <cellStyle name="Comma 5 6 2 2 2 2 3" xfId="34211" xr:uid="{00000000-0005-0000-0000-000047210000}"/>
    <cellStyle name="Comma 5 6 2 2 2 3" xfId="4718" xr:uid="{00000000-0005-0000-0000-000048210000}"/>
    <cellStyle name="Comma 5 6 2 2 2 3 2" xfId="34213" xr:uid="{00000000-0005-0000-0000-000049210000}"/>
    <cellStyle name="Comma 5 6 2 2 2 4" xfId="4719" xr:uid="{00000000-0005-0000-0000-00004A210000}"/>
    <cellStyle name="Comma 5 6 2 2 2 4 2" xfId="34214" xr:uid="{00000000-0005-0000-0000-00004B210000}"/>
    <cellStyle name="Comma 5 6 2 2 2 5" xfId="4720" xr:uid="{00000000-0005-0000-0000-00004C210000}"/>
    <cellStyle name="Comma 5 6 2 2 2 5 2" xfId="34215" xr:uid="{00000000-0005-0000-0000-00004D210000}"/>
    <cellStyle name="Comma 5 6 2 2 2 6" xfId="34210" xr:uid="{00000000-0005-0000-0000-00004E210000}"/>
    <cellStyle name="Comma 5 6 2 2 3" xfId="4721" xr:uid="{00000000-0005-0000-0000-00004F210000}"/>
    <cellStyle name="Comma 5 6 2 2 3 2" xfId="4722" xr:uid="{00000000-0005-0000-0000-000050210000}"/>
    <cellStyle name="Comma 5 6 2 2 3 2 2" xfId="34217" xr:uid="{00000000-0005-0000-0000-000051210000}"/>
    <cellStyle name="Comma 5 6 2 2 3 3" xfId="34216" xr:uid="{00000000-0005-0000-0000-000052210000}"/>
    <cellStyle name="Comma 5 6 2 2 4" xfId="4723" xr:uid="{00000000-0005-0000-0000-000053210000}"/>
    <cellStyle name="Comma 5 6 2 2 4 2" xfId="34218" xr:uid="{00000000-0005-0000-0000-000054210000}"/>
    <cellStyle name="Comma 5 6 2 2 5" xfId="4724" xr:uid="{00000000-0005-0000-0000-000055210000}"/>
    <cellStyle name="Comma 5 6 2 2 5 2" xfId="34219" xr:uid="{00000000-0005-0000-0000-000056210000}"/>
    <cellStyle name="Comma 5 6 2 2 6" xfId="4725" xr:uid="{00000000-0005-0000-0000-000057210000}"/>
    <cellStyle name="Comma 5 6 2 2 6 2" xfId="34220" xr:uid="{00000000-0005-0000-0000-000058210000}"/>
    <cellStyle name="Comma 5 6 2 2 7" xfId="34209" xr:uid="{00000000-0005-0000-0000-000059210000}"/>
    <cellStyle name="Comma 5 6 2 3" xfId="4726" xr:uid="{00000000-0005-0000-0000-00005A210000}"/>
    <cellStyle name="Comma 5 6 2 3 2" xfId="4727" xr:uid="{00000000-0005-0000-0000-00005B210000}"/>
    <cellStyle name="Comma 5 6 2 3 2 2" xfId="4728" xr:uid="{00000000-0005-0000-0000-00005C210000}"/>
    <cellStyle name="Comma 5 6 2 3 2 2 2" xfId="4729" xr:uid="{00000000-0005-0000-0000-00005D210000}"/>
    <cellStyle name="Comma 5 6 2 3 2 2 2 2" xfId="34224" xr:uid="{00000000-0005-0000-0000-00005E210000}"/>
    <cellStyle name="Comma 5 6 2 3 2 2 3" xfId="34223" xr:uid="{00000000-0005-0000-0000-00005F210000}"/>
    <cellStyle name="Comma 5 6 2 3 2 3" xfId="4730" xr:uid="{00000000-0005-0000-0000-000060210000}"/>
    <cellStyle name="Comma 5 6 2 3 2 3 2" xfId="34225" xr:uid="{00000000-0005-0000-0000-000061210000}"/>
    <cellStyle name="Comma 5 6 2 3 2 4" xfId="4731" xr:uid="{00000000-0005-0000-0000-000062210000}"/>
    <cellStyle name="Comma 5 6 2 3 2 4 2" xfId="34226" xr:uid="{00000000-0005-0000-0000-000063210000}"/>
    <cellStyle name="Comma 5 6 2 3 2 5" xfId="4732" xr:uid="{00000000-0005-0000-0000-000064210000}"/>
    <cellStyle name="Comma 5 6 2 3 2 5 2" xfId="34227" xr:uid="{00000000-0005-0000-0000-000065210000}"/>
    <cellStyle name="Comma 5 6 2 3 2 6" xfId="34222" xr:uid="{00000000-0005-0000-0000-000066210000}"/>
    <cellStyle name="Comma 5 6 2 3 3" xfId="4733" xr:uid="{00000000-0005-0000-0000-000067210000}"/>
    <cellStyle name="Comma 5 6 2 3 3 2" xfId="4734" xr:uid="{00000000-0005-0000-0000-000068210000}"/>
    <cellStyle name="Comma 5 6 2 3 3 2 2" xfId="34229" xr:uid="{00000000-0005-0000-0000-000069210000}"/>
    <cellStyle name="Comma 5 6 2 3 3 3" xfId="34228" xr:uid="{00000000-0005-0000-0000-00006A210000}"/>
    <cellStyle name="Comma 5 6 2 3 4" xfId="4735" xr:uid="{00000000-0005-0000-0000-00006B210000}"/>
    <cellStyle name="Comma 5 6 2 3 4 2" xfId="34230" xr:uid="{00000000-0005-0000-0000-00006C210000}"/>
    <cellStyle name="Comma 5 6 2 3 5" xfId="4736" xr:uid="{00000000-0005-0000-0000-00006D210000}"/>
    <cellStyle name="Comma 5 6 2 3 5 2" xfId="34231" xr:uid="{00000000-0005-0000-0000-00006E210000}"/>
    <cellStyle name="Comma 5 6 2 3 6" xfId="4737" xr:uid="{00000000-0005-0000-0000-00006F210000}"/>
    <cellStyle name="Comma 5 6 2 3 6 2" xfId="34232" xr:uid="{00000000-0005-0000-0000-000070210000}"/>
    <cellStyle name="Comma 5 6 2 3 7" xfId="34221" xr:uid="{00000000-0005-0000-0000-000071210000}"/>
    <cellStyle name="Comma 5 6 2 4" xfId="4738" xr:uid="{00000000-0005-0000-0000-000072210000}"/>
    <cellStyle name="Comma 5 6 2 4 2" xfId="4739" xr:uid="{00000000-0005-0000-0000-000073210000}"/>
    <cellStyle name="Comma 5 6 2 4 2 2" xfId="4740" xr:uid="{00000000-0005-0000-0000-000074210000}"/>
    <cellStyle name="Comma 5 6 2 4 2 2 2" xfId="34235" xr:uid="{00000000-0005-0000-0000-000075210000}"/>
    <cellStyle name="Comma 5 6 2 4 2 3" xfId="34234" xr:uid="{00000000-0005-0000-0000-000076210000}"/>
    <cellStyle name="Comma 5 6 2 4 3" xfId="4741" xr:uid="{00000000-0005-0000-0000-000077210000}"/>
    <cellStyle name="Comma 5 6 2 4 3 2" xfId="34236" xr:uid="{00000000-0005-0000-0000-000078210000}"/>
    <cellStyle name="Comma 5 6 2 4 4" xfId="4742" xr:uid="{00000000-0005-0000-0000-000079210000}"/>
    <cellStyle name="Comma 5 6 2 4 4 2" xfId="34237" xr:uid="{00000000-0005-0000-0000-00007A210000}"/>
    <cellStyle name="Comma 5 6 2 4 5" xfId="4743" xr:uid="{00000000-0005-0000-0000-00007B210000}"/>
    <cellStyle name="Comma 5 6 2 4 5 2" xfId="34238" xr:uid="{00000000-0005-0000-0000-00007C210000}"/>
    <cellStyle name="Comma 5 6 2 4 6" xfId="34233" xr:uid="{00000000-0005-0000-0000-00007D210000}"/>
    <cellStyle name="Comma 5 6 2 5" xfId="4744" xr:uid="{00000000-0005-0000-0000-00007E210000}"/>
    <cellStyle name="Comma 5 6 2 5 2" xfId="4745" xr:uid="{00000000-0005-0000-0000-00007F210000}"/>
    <cellStyle name="Comma 5 6 2 5 2 2" xfId="4746" xr:uid="{00000000-0005-0000-0000-000080210000}"/>
    <cellStyle name="Comma 5 6 2 5 2 2 2" xfId="34241" xr:uid="{00000000-0005-0000-0000-000081210000}"/>
    <cellStyle name="Comma 5 6 2 5 2 3" xfId="34240" xr:uid="{00000000-0005-0000-0000-000082210000}"/>
    <cellStyle name="Comma 5 6 2 5 3" xfId="4747" xr:uid="{00000000-0005-0000-0000-000083210000}"/>
    <cellStyle name="Comma 5 6 2 5 3 2" xfId="34242" xr:uid="{00000000-0005-0000-0000-000084210000}"/>
    <cellStyle name="Comma 5 6 2 5 4" xfId="4748" xr:uid="{00000000-0005-0000-0000-000085210000}"/>
    <cellStyle name="Comma 5 6 2 5 4 2" xfId="34243" xr:uid="{00000000-0005-0000-0000-000086210000}"/>
    <cellStyle name="Comma 5 6 2 5 5" xfId="4749" xr:uid="{00000000-0005-0000-0000-000087210000}"/>
    <cellStyle name="Comma 5 6 2 5 5 2" xfId="34244" xr:uid="{00000000-0005-0000-0000-000088210000}"/>
    <cellStyle name="Comma 5 6 2 5 6" xfId="34239" xr:uid="{00000000-0005-0000-0000-000089210000}"/>
    <cellStyle name="Comma 5 6 2 6" xfId="4750" xr:uid="{00000000-0005-0000-0000-00008A210000}"/>
    <cellStyle name="Comma 5 6 2 6 2" xfId="4751" xr:uid="{00000000-0005-0000-0000-00008B210000}"/>
    <cellStyle name="Comma 5 6 2 6 2 2" xfId="4752" xr:uid="{00000000-0005-0000-0000-00008C210000}"/>
    <cellStyle name="Comma 5 6 2 6 2 2 2" xfId="34247" xr:uid="{00000000-0005-0000-0000-00008D210000}"/>
    <cellStyle name="Comma 5 6 2 6 2 3" xfId="34246" xr:uid="{00000000-0005-0000-0000-00008E210000}"/>
    <cellStyle name="Comma 5 6 2 6 3" xfId="4753" xr:uid="{00000000-0005-0000-0000-00008F210000}"/>
    <cellStyle name="Comma 5 6 2 6 3 2" xfId="34248" xr:uid="{00000000-0005-0000-0000-000090210000}"/>
    <cellStyle name="Comma 5 6 2 6 4" xfId="4754" xr:uid="{00000000-0005-0000-0000-000091210000}"/>
    <cellStyle name="Comma 5 6 2 6 4 2" xfId="34249" xr:uid="{00000000-0005-0000-0000-000092210000}"/>
    <cellStyle name="Comma 5 6 2 6 5" xfId="34245" xr:uid="{00000000-0005-0000-0000-000093210000}"/>
    <cellStyle name="Comma 5 6 2 7" xfId="4755" xr:uid="{00000000-0005-0000-0000-000094210000}"/>
    <cellStyle name="Comma 5 6 2 7 2" xfId="4756" xr:uid="{00000000-0005-0000-0000-000095210000}"/>
    <cellStyle name="Comma 5 6 2 7 2 2" xfId="34251" xr:uid="{00000000-0005-0000-0000-000096210000}"/>
    <cellStyle name="Comma 5 6 2 7 3" xfId="4757" xr:uid="{00000000-0005-0000-0000-000097210000}"/>
    <cellStyle name="Comma 5 6 2 7 3 2" xfId="34252" xr:uid="{00000000-0005-0000-0000-000098210000}"/>
    <cellStyle name="Comma 5 6 2 7 4" xfId="34250" xr:uid="{00000000-0005-0000-0000-000099210000}"/>
    <cellStyle name="Comma 5 6 2 8" xfId="4758" xr:uid="{00000000-0005-0000-0000-00009A210000}"/>
    <cellStyle name="Comma 5 6 2 8 2" xfId="34253" xr:uid="{00000000-0005-0000-0000-00009B210000}"/>
    <cellStyle name="Comma 5 6 2 9" xfId="4759" xr:uid="{00000000-0005-0000-0000-00009C210000}"/>
    <cellStyle name="Comma 5 6 2 9 2" xfId="34254" xr:uid="{00000000-0005-0000-0000-00009D210000}"/>
    <cellStyle name="Comma 5 6 3" xfId="4760" xr:uid="{00000000-0005-0000-0000-00009E210000}"/>
    <cellStyle name="Comma 5 6 3 2" xfId="4761" xr:uid="{00000000-0005-0000-0000-00009F210000}"/>
    <cellStyle name="Comma 5 6 3 2 2" xfId="4762" xr:uid="{00000000-0005-0000-0000-0000A0210000}"/>
    <cellStyle name="Comma 5 6 3 2 2 2" xfId="4763" xr:uid="{00000000-0005-0000-0000-0000A1210000}"/>
    <cellStyle name="Comma 5 6 3 2 2 2 2" xfId="34258" xr:uid="{00000000-0005-0000-0000-0000A2210000}"/>
    <cellStyle name="Comma 5 6 3 2 2 3" xfId="34257" xr:uid="{00000000-0005-0000-0000-0000A3210000}"/>
    <cellStyle name="Comma 5 6 3 2 3" xfId="4764" xr:uid="{00000000-0005-0000-0000-0000A4210000}"/>
    <cellStyle name="Comma 5 6 3 2 3 2" xfId="34259" xr:uid="{00000000-0005-0000-0000-0000A5210000}"/>
    <cellStyle name="Comma 5 6 3 2 4" xfId="4765" xr:uid="{00000000-0005-0000-0000-0000A6210000}"/>
    <cellStyle name="Comma 5 6 3 2 4 2" xfId="34260" xr:uid="{00000000-0005-0000-0000-0000A7210000}"/>
    <cellStyle name="Comma 5 6 3 2 5" xfId="4766" xr:uid="{00000000-0005-0000-0000-0000A8210000}"/>
    <cellStyle name="Comma 5 6 3 2 5 2" xfId="34261" xr:uid="{00000000-0005-0000-0000-0000A9210000}"/>
    <cellStyle name="Comma 5 6 3 2 6" xfId="34256" xr:uid="{00000000-0005-0000-0000-0000AA210000}"/>
    <cellStyle name="Comma 5 6 3 3" xfId="4767" xr:uid="{00000000-0005-0000-0000-0000AB210000}"/>
    <cellStyle name="Comma 5 6 3 3 2" xfId="4768" xr:uid="{00000000-0005-0000-0000-0000AC210000}"/>
    <cellStyle name="Comma 5 6 3 3 2 2" xfId="4769" xr:uid="{00000000-0005-0000-0000-0000AD210000}"/>
    <cellStyle name="Comma 5 6 3 3 2 2 2" xfId="34264" xr:uid="{00000000-0005-0000-0000-0000AE210000}"/>
    <cellStyle name="Comma 5 6 3 3 2 3" xfId="34263" xr:uid="{00000000-0005-0000-0000-0000AF210000}"/>
    <cellStyle name="Comma 5 6 3 3 3" xfId="4770" xr:uid="{00000000-0005-0000-0000-0000B0210000}"/>
    <cellStyle name="Comma 5 6 3 3 3 2" xfId="34265" xr:uid="{00000000-0005-0000-0000-0000B1210000}"/>
    <cellStyle name="Comma 5 6 3 3 4" xfId="4771" xr:uid="{00000000-0005-0000-0000-0000B2210000}"/>
    <cellStyle name="Comma 5 6 3 3 4 2" xfId="34266" xr:uid="{00000000-0005-0000-0000-0000B3210000}"/>
    <cellStyle name="Comma 5 6 3 3 5" xfId="4772" xr:uid="{00000000-0005-0000-0000-0000B4210000}"/>
    <cellStyle name="Comma 5 6 3 3 5 2" xfId="34267" xr:uid="{00000000-0005-0000-0000-0000B5210000}"/>
    <cellStyle name="Comma 5 6 3 3 6" xfId="34262" xr:uid="{00000000-0005-0000-0000-0000B6210000}"/>
    <cellStyle name="Comma 5 6 3 4" xfId="4773" xr:uid="{00000000-0005-0000-0000-0000B7210000}"/>
    <cellStyle name="Comma 5 6 3 4 2" xfId="4774" xr:uid="{00000000-0005-0000-0000-0000B8210000}"/>
    <cellStyle name="Comma 5 6 3 4 2 2" xfId="34269" xr:uid="{00000000-0005-0000-0000-0000B9210000}"/>
    <cellStyle name="Comma 5 6 3 4 3" xfId="34268" xr:uid="{00000000-0005-0000-0000-0000BA210000}"/>
    <cellStyle name="Comma 5 6 3 5" xfId="4775" xr:uid="{00000000-0005-0000-0000-0000BB210000}"/>
    <cellStyle name="Comma 5 6 3 5 2" xfId="34270" xr:uid="{00000000-0005-0000-0000-0000BC210000}"/>
    <cellStyle name="Comma 5 6 3 6" xfId="4776" xr:uid="{00000000-0005-0000-0000-0000BD210000}"/>
    <cellStyle name="Comma 5 6 3 6 2" xfId="34271" xr:uid="{00000000-0005-0000-0000-0000BE210000}"/>
    <cellStyle name="Comma 5 6 3 7" xfId="4777" xr:uid="{00000000-0005-0000-0000-0000BF210000}"/>
    <cellStyle name="Comma 5 6 3 7 2" xfId="34272" xr:uid="{00000000-0005-0000-0000-0000C0210000}"/>
    <cellStyle name="Comma 5 6 3 8" xfId="34255" xr:uid="{00000000-0005-0000-0000-0000C1210000}"/>
    <cellStyle name="Comma 5 6 4" xfId="4778" xr:uid="{00000000-0005-0000-0000-0000C2210000}"/>
    <cellStyle name="Comma 5 6 4 2" xfId="4779" xr:uid="{00000000-0005-0000-0000-0000C3210000}"/>
    <cellStyle name="Comma 5 6 4 2 2" xfId="4780" xr:uid="{00000000-0005-0000-0000-0000C4210000}"/>
    <cellStyle name="Comma 5 6 4 2 2 2" xfId="4781" xr:uid="{00000000-0005-0000-0000-0000C5210000}"/>
    <cellStyle name="Comma 5 6 4 2 2 2 2" xfId="34276" xr:uid="{00000000-0005-0000-0000-0000C6210000}"/>
    <cellStyle name="Comma 5 6 4 2 2 3" xfId="34275" xr:uid="{00000000-0005-0000-0000-0000C7210000}"/>
    <cellStyle name="Comma 5 6 4 2 3" xfId="4782" xr:uid="{00000000-0005-0000-0000-0000C8210000}"/>
    <cellStyle name="Comma 5 6 4 2 3 2" xfId="34277" xr:uid="{00000000-0005-0000-0000-0000C9210000}"/>
    <cellStyle name="Comma 5 6 4 2 4" xfId="4783" xr:uid="{00000000-0005-0000-0000-0000CA210000}"/>
    <cellStyle name="Comma 5 6 4 2 4 2" xfId="34278" xr:uid="{00000000-0005-0000-0000-0000CB210000}"/>
    <cellStyle name="Comma 5 6 4 2 5" xfId="4784" xr:uid="{00000000-0005-0000-0000-0000CC210000}"/>
    <cellStyle name="Comma 5 6 4 2 5 2" xfId="34279" xr:uid="{00000000-0005-0000-0000-0000CD210000}"/>
    <cellStyle name="Comma 5 6 4 2 6" xfId="34274" xr:uid="{00000000-0005-0000-0000-0000CE210000}"/>
    <cellStyle name="Comma 5 6 4 3" xfId="4785" xr:uid="{00000000-0005-0000-0000-0000CF210000}"/>
    <cellStyle name="Comma 5 6 4 3 2" xfId="4786" xr:uid="{00000000-0005-0000-0000-0000D0210000}"/>
    <cellStyle name="Comma 5 6 4 3 2 2" xfId="34281" xr:uid="{00000000-0005-0000-0000-0000D1210000}"/>
    <cellStyle name="Comma 5 6 4 3 3" xfId="34280" xr:uid="{00000000-0005-0000-0000-0000D2210000}"/>
    <cellStyle name="Comma 5 6 4 4" xfId="4787" xr:uid="{00000000-0005-0000-0000-0000D3210000}"/>
    <cellStyle name="Comma 5 6 4 4 2" xfId="34282" xr:uid="{00000000-0005-0000-0000-0000D4210000}"/>
    <cellStyle name="Comma 5 6 4 5" xfId="4788" xr:uid="{00000000-0005-0000-0000-0000D5210000}"/>
    <cellStyle name="Comma 5 6 4 5 2" xfId="34283" xr:uid="{00000000-0005-0000-0000-0000D6210000}"/>
    <cellStyle name="Comma 5 6 4 6" xfId="4789" xr:uid="{00000000-0005-0000-0000-0000D7210000}"/>
    <cellStyle name="Comma 5 6 4 6 2" xfId="34284" xr:uid="{00000000-0005-0000-0000-0000D8210000}"/>
    <cellStyle name="Comma 5 6 4 7" xfId="34273" xr:uid="{00000000-0005-0000-0000-0000D9210000}"/>
    <cellStyle name="Comma 5 6 5" xfId="4790" xr:uid="{00000000-0005-0000-0000-0000DA210000}"/>
    <cellStyle name="Comma 5 6 5 2" xfId="4791" xr:uid="{00000000-0005-0000-0000-0000DB210000}"/>
    <cellStyle name="Comma 5 6 5 2 2" xfId="4792" xr:uid="{00000000-0005-0000-0000-0000DC210000}"/>
    <cellStyle name="Comma 5 6 5 2 2 2" xfId="34287" xr:uid="{00000000-0005-0000-0000-0000DD210000}"/>
    <cellStyle name="Comma 5 6 5 2 3" xfId="34286" xr:uid="{00000000-0005-0000-0000-0000DE210000}"/>
    <cellStyle name="Comma 5 6 5 3" xfId="4793" xr:uid="{00000000-0005-0000-0000-0000DF210000}"/>
    <cellStyle name="Comma 5 6 5 3 2" xfId="34288" xr:uid="{00000000-0005-0000-0000-0000E0210000}"/>
    <cellStyle name="Comma 5 6 5 4" xfId="4794" xr:uid="{00000000-0005-0000-0000-0000E1210000}"/>
    <cellStyle name="Comma 5 6 5 4 2" xfId="34289" xr:uid="{00000000-0005-0000-0000-0000E2210000}"/>
    <cellStyle name="Comma 5 6 5 5" xfId="4795" xr:uid="{00000000-0005-0000-0000-0000E3210000}"/>
    <cellStyle name="Comma 5 6 5 5 2" xfId="34290" xr:uid="{00000000-0005-0000-0000-0000E4210000}"/>
    <cellStyle name="Comma 5 6 5 6" xfId="34285" xr:uid="{00000000-0005-0000-0000-0000E5210000}"/>
    <cellStyle name="Comma 5 6 6" xfId="4796" xr:uid="{00000000-0005-0000-0000-0000E6210000}"/>
    <cellStyle name="Comma 5 6 6 2" xfId="4797" xr:uid="{00000000-0005-0000-0000-0000E7210000}"/>
    <cellStyle name="Comma 5 6 6 2 2" xfId="4798" xr:uid="{00000000-0005-0000-0000-0000E8210000}"/>
    <cellStyle name="Comma 5 6 6 2 2 2" xfId="34293" xr:uid="{00000000-0005-0000-0000-0000E9210000}"/>
    <cellStyle name="Comma 5 6 6 2 3" xfId="34292" xr:uid="{00000000-0005-0000-0000-0000EA210000}"/>
    <cellStyle name="Comma 5 6 6 3" xfId="4799" xr:uid="{00000000-0005-0000-0000-0000EB210000}"/>
    <cellStyle name="Comma 5 6 6 3 2" xfId="34294" xr:uid="{00000000-0005-0000-0000-0000EC210000}"/>
    <cellStyle name="Comma 5 6 6 4" xfId="4800" xr:uid="{00000000-0005-0000-0000-0000ED210000}"/>
    <cellStyle name="Comma 5 6 6 4 2" xfId="34295" xr:uid="{00000000-0005-0000-0000-0000EE210000}"/>
    <cellStyle name="Comma 5 6 6 5" xfId="4801" xr:uid="{00000000-0005-0000-0000-0000EF210000}"/>
    <cellStyle name="Comma 5 6 6 5 2" xfId="34296" xr:uid="{00000000-0005-0000-0000-0000F0210000}"/>
    <cellStyle name="Comma 5 6 6 6" xfId="34291" xr:uid="{00000000-0005-0000-0000-0000F1210000}"/>
    <cellStyle name="Comma 5 6 7" xfId="4802" xr:uid="{00000000-0005-0000-0000-0000F2210000}"/>
    <cellStyle name="Comma 5 6 7 2" xfId="4803" xr:uid="{00000000-0005-0000-0000-0000F3210000}"/>
    <cellStyle name="Comma 5 6 7 2 2" xfId="4804" xr:uid="{00000000-0005-0000-0000-0000F4210000}"/>
    <cellStyle name="Comma 5 6 7 2 2 2" xfId="34299" xr:uid="{00000000-0005-0000-0000-0000F5210000}"/>
    <cellStyle name="Comma 5 6 7 2 3" xfId="34298" xr:uid="{00000000-0005-0000-0000-0000F6210000}"/>
    <cellStyle name="Comma 5 6 7 3" xfId="4805" xr:uid="{00000000-0005-0000-0000-0000F7210000}"/>
    <cellStyle name="Comma 5 6 7 3 2" xfId="34300" xr:uid="{00000000-0005-0000-0000-0000F8210000}"/>
    <cellStyle name="Comma 5 6 7 4" xfId="4806" xr:uid="{00000000-0005-0000-0000-0000F9210000}"/>
    <cellStyle name="Comma 5 6 7 4 2" xfId="34301" xr:uid="{00000000-0005-0000-0000-0000FA210000}"/>
    <cellStyle name="Comma 5 6 7 5" xfId="34297" xr:uid="{00000000-0005-0000-0000-0000FB210000}"/>
    <cellStyle name="Comma 5 6 8" xfId="4807" xr:uid="{00000000-0005-0000-0000-0000FC210000}"/>
    <cellStyle name="Comma 5 6 8 2" xfId="4808" xr:uid="{00000000-0005-0000-0000-0000FD210000}"/>
    <cellStyle name="Comma 5 6 8 2 2" xfId="34303" xr:uid="{00000000-0005-0000-0000-0000FE210000}"/>
    <cellStyle name="Comma 5 6 8 3" xfId="4809" xr:uid="{00000000-0005-0000-0000-0000FF210000}"/>
    <cellStyle name="Comma 5 6 8 3 2" xfId="34304" xr:uid="{00000000-0005-0000-0000-000000220000}"/>
    <cellStyle name="Comma 5 6 8 4" xfId="34302" xr:uid="{00000000-0005-0000-0000-000001220000}"/>
    <cellStyle name="Comma 5 6 9" xfId="4810" xr:uid="{00000000-0005-0000-0000-000002220000}"/>
    <cellStyle name="Comma 5 6 9 2" xfId="34305" xr:uid="{00000000-0005-0000-0000-000003220000}"/>
    <cellStyle name="Comma 5 7" xfId="146" xr:uid="{00000000-0005-0000-0000-000004220000}"/>
    <cellStyle name="Comma 5 7 10" xfId="4811" xr:uid="{00000000-0005-0000-0000-000005220000}"/>
    <cellStyle name="Comma 5 7 10 2" xfId="34306" xr:uid="{00000000-0005-0000-0000-000006220000}"/>
    <cellStyle name="Comma 5 7 11" xfId="30088" xr:uid="{00000000-0005-0000-0000-000007220000}"/>
    <cellStyle name="Comma 5 7 2" xfId="4812" xr:uid="{00000000-0005-0000-0000-000008220000}"/>
    <cellStyle name="Comma 5 7 2 2" xfId="4813" xr:uid="{00000000-0005-0000-0000-000009220000}"/>
    <cellStyle name="Comma 5 7 2 2 2" xfId="4814" xr:uid="{00000000-0005-0000-0000-00000A220000}"/>
    <cellStyle name="Comma 5 7 2 2 2 2" xfId="4815" xr:uid="{00000000-0005-0000-0000-00000B220000}"/>
    <cellStyle name="Comma 5 7 2 2 2 2 2" xfId="34310" xr:uid="{00000000-0005-0000-0000-00000C220000}"/>
    <cellStyle name="Comma 5 7 2 2 2 3" xfId="34309" xr:uid="{00000000-0005-0000-0000-00000D220000}"/>
    <cellStyle name="Comma 5 7 2 2 3" xfId="4816" xr:uid="{00000000-0005-0000-0000-00000E220000}"/>
    <cellStyle name="Comma 5 7 2 2 3 2" xfId="34311" xr:uid="{00000000-0005-0000-0000-00000F220000}"/>
    <cellStyle name="Comma 5 7 2 2 4" xfId="4817" xr:uid="{00000000-0005-0000-0000-000010220000}"/>
    <cellStyle name="Comma 5 7 2 2 4 2" xfId="34312" xr:uid="{00000000-0005-0000-0000-000011220000}"/>
    <cellStyle name="Comma 5 7 2 2 5" xfId="4818" xr:uid="{00000000-0005-0000-0000-000012220000}"/>
    <cellStyle name="Comma 5 7 2 2 5 2" xfId="34313" xr:uid="{00000000-0005-0000-0000-000013220000}"/>
    <cellStyle name="Comma 5 7 2 2 6" xfId="34308" xr:uid="{00000000-0005-0000-0000-000014220000}"/>
    <cellStyle name="Comma 5 7 2 3" xfId="4819" xr:uid="{00000000-0005-0000-0000-000015220000}"/>
    <cellStyle name="Comma 5 7 2 3 2" xfId="4820" xr:uid="{00000000-0005-0000-0000-000016220000}"/>
    <cellStyle name="Comma 5 7 2 3 2 2" xfId="34315" xr:uid="{00000000-0005-0000-0000-000017220000}"/>
    <cellStyle name="Comma 5 7 2 3 3" xfId="34314" xr:uid="{00000000-0005-0000-0000-000018220000}"/>
    <cellStyle name="Comma 5 7 2 4" xfId="4821" xr:uid="{00000000-0005-0000-0000-000019220000}"/>
    <cellStyle name="Comma 5 7 2 4 2" xfId="34316" xr:uid="{00000000-0005-0000-0000-00001A220000}"/>
    <cellStyle name="Comma 5 7 2 5" xfId="4822" xr:uid="{00000000-0005-0000-0000-00001B220000}"/>
    <cellStyle name="Comma 5 7 2 5 2" xfId="34317" xr:uid="{00000000-0005-0000-0000-00001C220000}"/>
    <cellStyle name="Comma 5 7 2 6" xfId="4823" xr:uid="{00000000-0005-0000-0000-00001D220000}"/>
    <cellStyle name="Comma 5 7 2 6 2" xfId="34318" xr:uid="{00000000-0005-0000-0000-00001E220000}"/>
    <cellStyle name="Comma 5 7 2 7" xfId="34307" xr:uid="{00000000-0005-0000-0000-00001F220000}"/>
    <cellStyle name="Comma 5 7 3" xfId="4824" xr:uid="{00000000-0005-0000-0000-000020220000}"/>
    <cellStyle name="Comma 5 7 3 2" xfId="4825" xr:uid="{00000000-0005-0000-0000-000021220000}"/>
    <cellStyle name="Comma 5 7 3 2 2" xfId="4826" xr:uid="{00000000-0005-0000-0000-000022220000}"/>
    <cellStyle name="Comma 5 7 3 2 2 2" xfId="4827" xr:uid="{00000000-0005-0000-0000-000023220000}"/>
    <cellStyle name="Comma 5 7 3 2 2 2 2" xfId="34322" xr:uid="{00000000-0005-0000-0000-000024220000}"/>
    <cellStyle name="Comma 5 7 3 2 2 3" xfId="34321" xr:uid="{00000000-0005-0000-0000-000025220000}"/>
    <cellStyle name="Comma 5 7 3 2 3" xfId="4828" xr:uid="{00000000-0005-0000-0000-000026220000}"/>
    <cellStyle name="Comma 5 7 3 2 3 2" xfId="34323" xr:uid="{00000000-0005-0000-0000-000027220000}"/>
    <cellStyle name="Comma 5 7 3 2 4" xfId="4829" xr:uid="{00000000-0005-0000-0000-000028220000}"/>
    <cellStyle name="Comma 5 7 3 2 4 2" xfId="34324" xr:uid="{00000000-0005-0000-0000-000029220000}"/>
    <cellStyle name="Comma 5 7 3 2 5" xfId="4830" xr:uid="{00000000-0005-0000-0000-00002A220000}"/>
    <cellStyle name="Comma 5 7 3 2 5 2" xfId="34325" xr:uid="{00000000-0005-0000-0000-00002B220000}"/>
    <cellStyle name="Comma 5 7 3 2 6" xfId="34320" xr:uid="{00000000-0005-0000-0000-00002C220000}"/>
    <cellStyle name="Comma 5 7 3 3" xfId="4831" xr:uid="{00000000-0005-0000-0000-00002D220000}"/>
    <cellStyle name="Comma 5 7 3 3 2" xfId="4832" xr:uid="{00000000-0005-0000-0000-00002E220000}"/>
    <cellStyle name="Comma 5 7 3 3 2 2" xfId="34327" xr:uid="{00000000-0005-0000-0000-00002F220000}"/>
    <cellStyle name="Comma 5 7 3 3 3" xfId="34326" xr:uid="{00000000-0005-0000-0000-000030220000}"/>
    <cellStyle name="Comma 5 7 3 4" xfId="4833" xr:uid="{00000000-0005-0000-0000-000031220000}"/>
    <cellStyle name="Comma 5 7 3 4 2" xfId="34328" xr:uid="{00000000-0005-0000-0000-000032220000}"/>
    <cellStyle name="Comma 5 7 3 5" xfId="4834" xr:uid="{00000000-0005-0000-0000-000033220000}"/>
    <cellStyle name="Comma 5 7 3 5 2" xfId="34329" xr:uid="{00000000-0005-0000-0000-000034220000}"/>
    <cellStyle name="Comma 5 7 3 6" xfId="4835" xr:uid="{00000000-0005-0000-0000-000035220000}"/>
    <cellStyle name="Comma 5 7 3 6 2" xfId="34330" xr:uid="{00000000-0005-0000-0000-000036220000}"/>
    <cellStyle name="Comma 5 7 3 7" xfId="34319" xr:uid="{00000000-0005-0000-0000-000037220000}"/>
    <cellStyle name="Comma 5 7 4" xfId="4836" xr:uid="{00000000-0005-0000-0000-000038220000}"/>
    <cellStyle name="Comma 5 7 4 2" xfId="4837" xr:uid="{00000000-0005-0000-0000-000039220000}"/>
    <cellStyle name="Comma 5 7 4 2 2" xfId="4838" xr:uid="{00000000-0005-0000-0000-00003A220000}"/>
    <cellStyle name="Comma 5 7 4 2 2 2" xfId="34333" xr:uid="{00000000-0005-0000-0000-00003B220000}"/>
    <cellStyle name="Comma 5 7 4 2 3" xfId="34332" xr:uid="{00000000-0005-0000-0000-00003C220000}"/>
    <cellStyle name="Comma 5 7 4 3" xfId="4839" xr:uid="{00000000-0005-0000-0000-00003D220000}"/>
    <cellStyle name="Comma 5 7 4 3 2" xfId="34334" xr:uid="{00000000-0005-0000-0000-00003E220000}"/>
    <cellStyle name="Comma 5 7 4 4" xfId="4840" xr:uid="{00000000-0005-0000-0000-00003F220000}"/>
    <cellStyle name="Comma 5 7 4 4 2" xfId="34335" xr:uid="{00000000-0005-0000-0000-000040220000}"/>
    <cellStyle name="Comma 5 7 4 5" xfId="4841" xr:uid="{00000000-0005-0000-0000-000041220000}"/>
    <cellStyle name="Comma 5 7 4 5 2" xfId="34336" xr:uid="{00000000-0005-0000-0000-000042220000}"/>
    <cellStyle name="Comma 5 7 4 6" xfId="34331" xr:uid="{00000000-0005-0000-0000-000043220000}"/>
    <cellStyle name="Comma 5 7 5" xfId="4842" xr:uid="{00000000-0005-0000-0000-000044220000}"/>
    <cellStyle name="Comma 5 7 5 2" xfId="4843" xr:uid="{00000000-0005-0000-0000-000045220000}"/>
    <cellStyle name="Comma 5 7 5 2 2" xfId="4844" xr:uid="{00000000-0005-0000-0000-000046220000}"/>
    <cellStyle name="Comma 5 7 5 2 2 2" xfId="34339" xr:uid="{00000000-0005-0000-0000-000047220000}"/>
    <cellStyle name="Comma 5 7 5 2 3" xfId="34338" xr:uid="{00000000-0005-0000-0000-000048220000}"/>
    <cellStyle name="Comma 5 7 5 3" xfId="4845" xr:uid="{00000000-0005-0000-0000-000049220000}"/>
    <cellStyle name="Comma 5 7 5 3 2" xfId="34340" xr:uid="{00000000-0005-0000-0000-00004A220000}"/>
    <cellStyle name="Comma 5 7 5 4" xfId="4846" xr:uid="{00000000-0005-0000-0000-00004B220000}"/>
    <cellStyle name="Comma 5 7 5 4 2" xfId="34341" xr:uid="{00000000-0005-0000-0000-00004C220000}"/>
    <cellStyle name="Comma 5 7 5 5" xfId="4847" xr:uid="{00000000-0005-0000-0000-00004D220000}"/>
    <cellStyle name="Comma 5 7 5 5 2" xfId="34342" xr:uid="{00000000-0005-0000-0000-00004E220000}"/>
    <cellStyle name="Comma 5 7 5 6" xfId="34337" xr:uid="{00000000-0005-0000-0000-00004F220000}"/>
    <cellStyle name="Comma 5 7 6" xfId="4848" xr:uid="{00000000-0005-0000-0000-000050220000}"/>
    <cellStyle name="Comma 5 7 6 2" xfId="4849" xr:uid="{00000000-0005-0000-0000-000051220000}"/>
    <cellStyle name="Comma 5 7 6 2 2" xfId="4850" xr:uid="{00000000-0005-0000-0000-000052220000}"/>
    <cellStyle name="Comma 5 7 6 2 2 2" xfId="34345" xr:uid="{00000000-0005-0000-0000-000053220000}"/>
    <cellStyle name="Comma 5 7 6 2 3" xfId="34344" xr:uid="{00000000-0005-0000-0000-000054220000}"/>
    <cellStyle name="Comma 5 7 6 3" xfId="4851" xr:uid="{00000000-0005-0000-0000-000055220000}"/>
    <cellStyle name="Comma 5 7 6 3 2" xfId="34346" xr:uid="{00000000-0005-0000-0000-000056220000}"/>
    <cellStyle name="Comma 5 7 6 4" xfId="4852" xr:uid="{00000000-0005-0000-0000-000057220000}"/>
    <cellStyle name="Comma 5 7 6 4 2" xfId="34347" xr:uid="{00000000-0005-0000-0000-000058220000}"/>
    <cellStyle name="Comma 5 7 6 5" xfId="34343" xr:uid="{00000000-0005-0000-0000-000059220000}"/>
    <cellStyle name="Comma 5 7 7" xfId="4853" xr:uid="{00000000-0005-0000-0000-00005A220000}"/>
    <cellStyle name="Comma 5 7 7 2" xfId="4854" xr:uid="{00000000-0005-0000-0000-00005B220000}"/>
    <cellStyle name="Comma 5 7 7 2 2" xfId="34349" xr:uid="{00000000-0005-0000-0000-00005C220000}"/>
    <cellStyle name="Comma 5 7 7 3" xfId="4855" xr:uid="{00000000-0005-0000-0000-00005D220000}"/>
    <cellStyle name="Comma 5 7 7 3 2" xfId="34350" xr:uid="{00000000-0005-0000-0000-00005E220000}"/>
    <cellStyle name="Comma 5 7 7 4" xfId="34348" xr:uid="{00000000-0005-0000-0000-00005F220000}"/>
    <cellStyle name="Comma 5 7 8" xfId="4856" xr:uid="{00000000-0005-0000-0000-000060220000}"/>
    <cellStyle name="Comma 5 7 8 2" xfId="34351" xr:uid="{00000000-0005-0000-0000-000061220000}"/>
    <cellStyle name="Comma 5 7 9" xfId="4857" xr:uid="{00000000-0005-0000-0000-000062220000}"/>
    <cellStyle name="Comma 5 7 9 2" xfId="34352" xr:uid="{00000000-0005-0000-0000-000063220000}"/>
    <cellStyle name="Comma 5 8" xfId="4858" xr:uid="{00000000-0005-0000-0000-000064220000}"/>
    <cellStyle name="Comma 5 8 2" xfId="4859" xr:uid="{00000000-0005-0000-0000-000065220000}"/>
    <cellStyle name="Comma 5 8 2 2" xfId="4860" xr:uid="{00000000-0005-0000-0000-000066220000}"/>
    <cellStyle name="Comma 5 8 2 2 2" xfId="4861" xr:uid="{00000000-0005-0000-0000-000067220000}"/>
    <cellStyle name="Comma 5 8 2 2 2 2" xfId="34356" xr:uid="{00000000-0005-0000-0000-000068220000}"/>
    <cellStyle name="Comma 5 8 2 2 3" xfId="34355" xr:uid="{00000000-0005-0000-0000-000069220000}"/>
    <cellStyle name="Comma 5 8 2 3" xfId="4862" xr:uid="{00000000-0005-0000-0000-00006A220000}"/>
    <cellStyle name="Comma 5 8 2 3 2" xfId="34357" xr:uid="{00000000-0005-0000-0000-00006B220000}"/>
    <cellStyle name="Comma 5 8 2 4" xfId="4863" xr:uid="{00000000-0005-0000-0000-00006C220000}"/>
    <cellStyle name="Comma 5 8 2 4 2" xfId="34358" xr:uid="{00000000-0005-0000-0000-00006D220000}"/>
    <cellStyle name="Comma 5 8 2 5" xfId="4864" xr:uid="{00000000-0005-0000-0000-00006E220000}"/>
    <cellStyle name="Comma 5 8 2 5 2" xfId="34359" xr:uid="{00000000-0005-0000-0000-00006F220000}"/>
    <cellStyle name="Comma 5 8 2 6" xfId="34354" xr:uid="{00000000-0005-0000-0000-000070220000}"/>
    <cellStyle name="Comma 5 8 3" xfId="4865" xr:uid="{00000000-0005-0000-0000-000071220000}"/>
    <cellStyle name="Comma 5 8 3 2" xfId="4866" xr:uid="{00000000-0005-0000-0000-000072220000}"/>
    <cellStyle name="Comma 5 8 3 2 2" xfId="4867" xr:uid="{00000000-0005-0000-0000-000073220000}"/>
    <cellStyle name="Comma 5 8 3 2 2 2" xfId="34362" xr:uid="{00000000-0005-0000-0000-000074220000}"/>
    <cellStyle name="Comma 5 8 3 2 3" xfId="34361" xr:uid="{00000000-0005-0000-0000-000075220000}"/>
    <cellStyle name="Comma 5 8 3 3" xfId="4868" xr:uid="{00000000-0005-0000-0000-000076220000}"/>
    <cellStyle name="Comma 5 8 3 3 2" xfId="34363" xr:uid="{00000000-0005-0000-0000-000077220000}"/>
    <cellStyle name="Comma 5 8 3 4" xfId="4869" xr:uid="{00000000-0005-0000-0000-000078220000}"/>
    <cellStyle name="Comma 5 8 3 4 2" xfId="34364" xr:uid="{00000000-0005-0000-0000-000079220000}"/>
    <cellStyle name="Comma 5 8 3 5" xfId="4870" xr:uid="{00000000-0005-0000-0000-00007A220000}"/>
    <cellStyle name="Comma 5 8 3 5 2" xfId="34365" xr:uid="{00000000-0005-0000-0000-00007B220000}"/>
    <cellStyle name="Comma 5 8 3 6" xfId="34360" xr:uid="{00000000-0005-0000-0000-00007C220000}"/>
    <cellStyle name="Comma 5 8 4" xfId="4871" xr:uid="{00000000-0005-0000-0000-00007D220000}"/>
    <cellStyle name="Comma 5 8 4 2" xfId="4872" xr:uid="{00000000-0005-0000-0000-00007E220000}"/>
    <cellStyle name="Comma 5 8 4 2 2" xfId="34367" xr:uid="{00000000-0005-0000-0000-00007F220000}"/>
    <cellStyle name="Comma 5 8 4 3" xfId="34366" xr:uid="{00000000-0005-0000-0000-000080220000}"/>
    <cellStyle name="Comma 5 8 5" xfId="4873" xr:uid="{00000000-0005-0000-0000-000081220000}"/>
    <cellStyle name="Comma 5 8 5 2" xfId="34368" xr:uid="{00000000-0005-0000-0000-000082220000}"/>
    <cellStyle name="Comma 5 8 6" xfId="4874" xr:uid="{00000000-0005-0000-0000-000083220000}"/>
    <cellStyle name="Comma 5 8 6 2" xfId="34369" xr:uid="{00000000-0005-0000-0000-000084220000}"/>
    <cellStyle name="Comma 5 8 7" xfId="4875" xr:uid="{00000000-0005-0000-0000-000085220000}"/>
    <cellStyle name="Comma 5 8 7 2" xfId="34370" xr:uid="{00000000-0005-0000-0000-000086220000}"/>
    <cellStyle name="Comma 5 8 8" xfId="34353" xr:uid="{00000000-0005-0000-0000-000087220000}"/>
    <cellStyle name="Comma 5 9" xfId="4876" xr:uid="{00000000-0005-0000-0000-000088220000}"/>
    <cellStyle name="Comma 5 9 2" xfId="4877" xr:uid="{00000000-0005-0000-0000-000089220000}"/>
    <cellStyle name="Comma 5 9 2 2" xfId="4878" xr:uid="{00000000-0005-0000-0000-00008A220000}"/>
    <cellStyle name="Comma 5 9 2 2 2" xfId="4879" xr:uid="{00000000-0005-0000-0000-00008B220000}"/>
    <cellStyle name="Comma 5 9 2 2 2 2" xfId="34374" xr:uid="{00000000-0005-0000-0000-00008C220000}"/>
    <cellStyle name="Comma 5 9 2 2 3" xfId="34373" xr:uid="{00000000-0005-0000-0000-00008D220000}"/>
    <cellStyle name="Comma 5 9 2 3" xfId="4880" xr:uid="{00000000-0005-0000-0000-00008E220000}"/>
    <cellStyle name="Comma 5 9 2 3 2" xfId="34375" xr:uid="{00000000-0005-0000-0000-00008F220000}"/>
    <cellStyle name="Comma 5 9 2 4" xfId="4881" xr:uid="{00000000-0005-0000-0000-000090220000}"/>
    <cellStyle name="Comma 5 9 2 4 2" xfId="34376" xr:uid="{00000000-0005-0000-0000-000091220000}"/>
    <cellStyle name="Comma 5 9 2 5" xfId="4882" xr:uid="{00000000-0005-0000-0000-000092220000}"/>
    <cellStyle name="Comma 5 9 2 5 2" xfId="34377" xr:uid="{00000000-0005-0000-0000-000093220000}"/>
    <cellStyle name="Comma 5 9 2 6" xfId="34372" xr:uid="{00000000-0005-0000-0000-000094220000}"/>
    <cellStyle name="Comma 5 9 3" xfId="4883" xr:uid="{00000000-0005-0000-0000-000095220000}"/>
    <cellStyle name="Comma 5 9 3 2" xfId="4884" xr:uid="{00000000-0005-0000-0000-000096220000}"/>
    <cellStyle name="Comma 5 9 3 2 2" xfId="34379" xr:uid="{00000000-0005-0000-0000-000097220000}"/>
    <cellStyle name="Comma 5 9 3 3" xfId="34378" xr:uid="{00000000-0005-0000-0000-000098220000}"/>
    <cellStyle name="Comma 5 9 4" xfId="4885" xr:uid="{00000000-0005-0000-0000-000099220000}"/>
    <cellStyle name="Comma 5 9 4 2" xfId="34380" xr:uid="{00000000-0005-0000-0000-00009A220000}"/>
    <cellStyle name="Comma 5 9 5" xfId="4886" xr:uid="{00000000-0005-0000-0000-00009B220000}"/>
    <cellStyle name="Comma 5 9 5 2" xfId="34381" xr:uid="{00000000-0005-0000-0000-00009C220000}"/>
    <cellStyle name="Comma 5 9 6" xfId="4887" xr:uid="{00000000-0005-0000-0000-00009D220000}"/>
    <cellStyle name="Comma 5 9 6 2" xfId="34382" xr:uid="{00000000-0005-0000-0000-00009E220000}"/>
    <cellStyle name="Comma 5 9 7" xfId="34371" xr:uid="{00000000-0005-0000-0000-00009F220000}"/>
    <cellStyle name="Comma 50" xfId="4888" xr:uid="{00000000-0005-0000-0000-0000A0220000}"/>
    <cellStyle name="Comma 50 2" xfId="34383" xr:uid="{00000000-0005-0000-0000-0000A1220000}"/>
    <cellStyle name="Comma 51" xfId="29887" xr:uid="{00000000-0005-0000-0000-0000A2220000}"/>
    <cellStyle name="Comma 52" xfId="29888" xr:uid="{00000000-0005-0000-0000-0000A3220000}"/>
    <cellStyle name="Comma 52 2" xfId="29897" xr:uid="{00000000-0005-0000-0000-0000A4220000}"/>
    <cellStyle name="Comma 52 2 2" xfId="58323" xr:uid="{00000000-0005-0000-0000-0000A5220000}"/>
    <cellStyle name="Comma 53" xfId="29898" xr:uid="{00000000-0005-0000-0000-0000A6220000}"/>
    <cellStyle name="Comma 54" xfId="29899" xr:uid="{00000000-0005-0000-0000-0000A7220000}"/>
    <cellStyle name="Comma 55" xfId="29900" xr:uid="{00000000-0005-0000-0000-0000A8220000}"/>
    <cellStyle name="Comma 56" xfId="29901" xr:uid="{00000000-0005-0000-0000-0000A9220000}"/>
    <cellStyle name="Comma 57" xfId="29902" xr:uid="{00000000-0005-0000-0000-0000AA220000}"/>
    <cellStyle name="Comma 58" xfId="29903" xr:uid="{00000000-0005-0000-0000-0000AB220000}"/>
    <cellStyle name="Comma 59" xfId="29941" xr:uid="{00000000-0005-0000-0000-0000AC220000}"/>
    <cellStyle name="Comma 6" xfId="147" xr:uid="{00000000-0005-0000-0000-0000AD220000}"/>
    <cellStyle name="Comma 6 2" xfId="148" xr:uid="{00000000-0005-0000-0000-0000AE220000}"/>
    <cellStyle name="Comma 6 2 2" xfId="149" xr:uid="{00000000-0005-0000-0000-0000AF220000}"/>
    <cellStyle name="Comma 6 2 2 2" xfId="150" xr:uid="{00000000-0005-0000-0000-0000B0220000}"/>
    <cellStyle name="Comma 6 2 2 2 2" xfId="151" xr:uid="{00000000-0005-0000-0000-0000B1220000}"/>
    <cellStyle name="Comma 6 2 2 2 2 2" xfId="30092" xr:uid="{00000000-0005-0000-0000-0000B2220000}"/>
    <cellStyle name="Comma 6 2 2 2 3" xfId="30091" xr:uid="{00000000-0005-0000-0000-0000B3220000}"/>
    <cellStyle name="Comma 6 2 2 3" xfId="152" xr:uid="{00000000-0005-0000-0000-0000B4220000}"/>
    <cellStyle name="Comma 6 2 2 3 2" xfId="30093" xr:uid="{00000000-0005-0000-0000-0000B5220000}"/>
    <cellStyle name="Comma 6 2 2 4" xfId="30090" xr:uid="{00000000-0005-0000-0000-0000B6220000}"/>
    <cellStyle name="Comma 6 2 3" xfId="153" xr:uid="{00000000-0005-0000-0000-0000B7220000}"/>
    <cellStyle name="Comma 6 2 3 2" xfId="154" xr:uid="{00000000-0005-0000-0000-0000B8220000}"/>
    <cellStyle name="Comma 6 2 3 2 2" xfId="30095" xr:uid="{00000000-0005-0000-0000-0000B9220000}"/>
    <cellStyle name="Comma 6 2 3 3" xfId="30094" xr:uid="{00000000-0005-0000-0000-0000BA220000}"/>
    <cellStyle name="Comma 6 2 4" xfId="155" xr:uid="{00000000-0005-0000-0000-0000BB220000}"/>
    <cellStyle name="Comma 6 2 4 2" xfId="30096" xr:uid="{00000000-0005-0000-0000-0000BC220000}"/>
    <cellStyle name="Comma 6 2 5" xfId="4889" xr:uid="{00000000-0005-0000-0000-0000BD220000}"/>
    <cellStyle name="Comma 6 2 6" xfId="4890" xr:uid="{00000000-0005-0000-0000-0000BE220000}"/>
    <cellStyle name="Comma 6 2 7" xfId="30089" xr:uid="{00000000-0005-0000-0000-0000BF220000}"/>
    <cellStyle name="Comma 6 3" xfId="156" xr:uid="{00000000-0005-0000-0000-0000C0220000}"/>
    <cellStyle name="Comma 6 3 2" xfId="157" xr:uid="{00000000-0005-0000-0000-0000C1220000}"/>
    <cellStyle name="Comma 6 3 2 2" xfId="158" xr:uid="{00000000-0005-0000-0000-0000C2220000}"/>
    <cellStyle name="Comma 6 3 2 2 2" xfId="30099" xr:uid="{00000000-0005-0000-0000-0000C3220000}"/>
    <cellStyle name="Comma 6 3 2 3" xfId="30098" xr:uid="{00000000-0005-0000-0000-0000C4220000}"/>
    <cellStyle name="Comma 6 3 3" xfId="159" xr:uid="{00000000-0005-0000-0000-0000C5220000}"/>
    <cellStyle name="Comma 6 3 3 2" xfId="30100" xr:uid="{00000000-0005-0000-0000-0000C6220000}"/>
    <cellStyle name="Comma 6 3 4" xfId="30097" xr:uid="{00000000-0005-0000-0000-0000C7220000}"/>
    <cellStyle name="Comma 6 4" xfId="160" xr:uid="{00000000-0005-0000-0000-0000C8220000}"/>
    <cellStyle name="Comma 6 4 2" xfId="161" xr:uid="{00000000-0005-0000-0000-0000C9220000}"/>
    <cellStyle name="Comma 6 4 2 2" xfId="162" xr:uid="{00000000-0005-0000-0000-0000CA220000}"/>
    <cellStyle name="Comma 6 4 2 2 2" xfId="30103" xr:uid="{00000000-0005-0000-0000-0000CB220000}"/>
    <cellStyle name="Comma 6 4 2 3" xfId="30102" xr:uid="{00000000-0005-0000-0000-0000CC220000}"/>
    <cellStyle name="Comma 6 4 3" xfId="163" xr:uid="{00000000-0005-0000-0000-0000CD220000}"/>
    <cellStyle name="Comma 6 4 3 2" xfId="30104" xr:uid="{00000000-0005-0000-0000-0000CE220000}"/>
    <cellStyle name="Comma 6 4 4" xfId="30101" xr:uid="{00000000-0005-0000-0000-0000CF220000}"/>
    <cellStyle name="Comma 6 5" xfId="164" xr:uid="{00000000-0005-0000-0000-0000D0220000}"/>
    <cellStyle name="Comma 6 5 2" xfId="165" xr:uid="{00000000-0005-0000-0000-0000D1220000}"/>
    <cellStyle name="Comma 6 5 2 2" xfId="30106" xr:uid="{00000000-0005-0000-0000-0000D2220000}"/>
    <cellStyle name="Comma 6 5 3" xfId="30105" xr:uid="{00000000-0005-0000-0000-0000D3220000}"/>
    <cellStyle name="Comma 6 6" xfId="166" xr:uid="{00000000-0005-0000-0000-0000D4220000}"/>
    <cellStyle name="Comma 6 6 2" xfId="30107" xr:uid="{00000000-0005-0000-0000-0000D5220000}"/>
    <cellStyle name="Comma 6 7" xfId="4891" xr:uid="{00000000-0005-0000-0000-0000D6220000}"/>
    <cellStyle name="Comma 60" xfId="29958" xr:uid="{00000000-0005-0000-0000-0000D7220000}"/>
    <cellStyle name="Comma 61" xfId="29961" xr:uid="{00000000-0005-0000-0000-0000D8220000}"/>
    <cellStyle name="Comma 62" xfId="29963" xr:uid="{00000000-0005-0000-0000-0000D9220000}"/>
    <cellStyle name="Comma 63" xfId="29965" xr:uid="{00000000-0005-0000-0000-0000DA220000}"/>
    <cellStyle name="Comma 64" xfId="11" xr:uid="{00000000-0005-0000-0000-0000DB220000}"/>
    <cellStyle name="Comma 65" xfId="29968" xr:uid="{00000000-0005-0000-0000-0000DC220000}"/>
    <cellStyle name="Comma 7" xfId="6" xr:uid="{00000000-0005-0000-0000-0000DD220000}"/>
    <cellStyle name="Comma 7 10" xfId="4892" xr:uid="{00000000-0005-0000-0000-0000DE220000}"/>
    <cellStyle name="Comma 7 2" xfId="167" xr:uid="{00000000-0005-0000-0000-0000DF220000}"/>
    <cellStyle name="Comma 7 2 2" xfId="168" xr:uid="{00000000-0005-0000-0000-0000E0220000}"/>
    <cellStyle name="Comma 7 2 2 2" xfId="4893" xr:uid="{00000000-0005-0000-0000-0000E1220000}"/>
    <cellStyle name="Comma 7 2 2 2 2" xfId="34384" xr:uid="{00000000-0005-0000-0000-0000E2220000}"/>
    <cellStyle name="Comma 7 2 2 3" xfId="4894" xr:uid="{00000000-0005-0000-0000-0000E3220000}"/>
    <cellStyle name="Comma 7 2 3" xfId="4895" xr:uid="{00000000-0005-0000-0000-0000E4220000}"/>
    <cellStyle name="Comma 7 2 3 2" xfId="34385" xr:uid="{00000000-0005-0000-0000-0000E5220000}"/>
    <cellStyle name="Comma 7 2 4" xfId="4896" xr:uid="{00000000-0005-0000-0000-0000E6220000}"/>
    <cellStyle name="Comma 7 2 5" xfId="4897" xr:uid="{00000000-0005-0000-0000-0000E7220000}"/>
    <cellStyle name="Comma 7 2 6" xfId="4898" xr:uid="{00000000-0005-0000-0000-0000E8220000}"/>
    <cellStyle name="Comma 7 2 7" xfId="4899" xr:uid="{00000000-0005-0000-0000-0000E9220000}"/>
    <cellStyle name="Comma 7 2 8" xfId="30108" xr:uid="{00000000-0005-0000-0000-0000EA220000}"/>
    <cellStyle name="Comma 7 3" xfId="169" xr:uid="{00000000-0005-0000-0000-0000EB220000}"/>
    <cellStyle name="Comma 7 3 2" xfId="4900" xr:uid="{00000000-0005-0000-0000-0000EC220000}"/>
    <cellStyle name="Comma 7 3 2 2" xfId="4901" xr:uid="{00000000-0005-0000-0000-0000ED220000}"/>
    <cellStyle name="Comma 7 3 2 2 2" xfId="34387" xr:uid="{00000000-0005-0000-0000-0000EE220000}"/>
    <cellStyle name="Comma 7 3 2 3" xfId="4902" xr:uid="{00000000-0005-0000-0000-0000EF220000}"/>
    <cellStyle name="Comma 7 3 2 4" xfId="34386" xr:uid="{00000000-0005-0000-0000-0000F0220000}"/>
    <cellStyle name="Comma 7 3 3" xfId="4903" xr:uid="{00000000-0005-0000-0000-0000F1220000}"/>
    <cellStyle name="Comma 7 3 4" xfId="4904" xr:uid="{00000000-0005-0000-0000-0000F2220000}"/>
    <cellStyle name="Comma 7 3 4 2" xfId="34388" xr:uid="{00000000-0005-0000-0000-0000F3220000}"/>
    <cellStyle name="Comma 7 4" xfId="4905" xr:uid="{00000000-0005-0000-0000-0000F4220000}"/>
    <cellStyle name="Comma 7 4 2" xfId="4906" xr:uid="{00000000-0005-0000-0000-0000F5220000}"/>
    <cellStyle name="Comma 7 4 2 2" xfId="4907" xr:uid="{00000000-0005-0000-0000-0000F6220000}"/>
    <cellStyle name="Comma 7 4 2 3" xfId="34390" xr:uid="{00000000-0005-0000-0000-0000F7220000}"/>
    <cellStyle name="Comma 7 4 3" xfId="4908" xr:uid="{00000000-0005-0000-0000-0000F8220000}"/>
    <cellStyle name="Comma 7 4 4" xfId="4909" xr:uid="{00000000-0005-0000-0000-0000F9220000}"/>
    <cellStyle name="Comma 7 4 5" xfId="34389" xr:uid="{00000000-0005-0000-0000-0000FA220000}"/>
    <cellStyle name="Comma 7 5" xfId="4910" xr:uid="{00000000-0005-0000-0000-0000FB220000}"/>
    <cellStyle name="Comma 7 5 2" xfId="4911" xr:uid="{00000000-0005-0000-0000-0000FC220000}"/>
    <cellStyle name="Comma 7 5 3" xfId="34391" xr:uid="{00000000-0005-0000-0000-0000FD220000}"/>
    <cellStyle name="Comma 7 6" xfId="4912" xr:uid="{00000000-0005-0000-0000-0000FE220000}"/>
    <cellStyle name="Comma 7 6 2" xfId="4913" xr:uid="{00000000-0005-0000-0000-0000FF220000}"/>
    <cellStyle name="Comma 7 6 2 2" xfId="4914" xr:uid="{00000000-0005-0000-0000-000000230000}"/>
    <cellStyle name="Comma 7 6 2 2 2" xfId="34394" xr:uid="{00000000-0005-0000-0000-000001230000}"/>
    <cellStyle name="Comma 7 6 2 3" xfId="4915" xr:uid="{00000000-0005-0000-0000-000002230000}"/>
    <cellStyle name="Comma 7 6 2 4" xfId="34393" xr:uid="{00000000-0005-0000-0000-000003230000}"/>
    <cellStyle name="Comma 7 6 3" xfId="4916" xr:uid="{00000000-0005-0000-0000-000004230000}"/>
    <cellStyle name="Comma 7 6 3 2" xfId="34395" xr:uid="{00000000-0005-0000-0000-000005230000}"/>
    <cellStyle name="Comma 7 6 4" xfId="4917" xr:uid="{00000000-0005-0000-0000-000006230000}"/>
    <cellStyle name="Comma 7 6 5" xfId="34392" xr:uid="{00000000-0005-0000-0000-000007230000}"/>
    <cellStyle name="Comma 7 7" xfId="4918" xr:uid="{00000000-0005-0000-0000-000008230000}"/>
    <cellStyle name="Comma 7 8" xfId="4919" xr:uid="{00000000-0005-0000-0000-000009230000}"/>
    <cellStyle name="Comma 7 9" xfId="4920" xr:uid="{00000000-0005-0000-0000-00000A230000}"/>
    <cellStyle name="Comma 8" xfId="170" xr:uid="{00000000-0005-0000-0000-00000B230000}"/>
    <cellStyle name="Comma 8 2" xfId="171" xr:uid="{00000000-0005-0000-0000-00000C230000}"/>
    <cellStyle name="Comma 8 2 2" xfId="4921" xr:uid="{00000000-0005-0000-0000-00000D230000}"/>
    <cellStyle name="Comma 8 2 2 2" xfId="4922" xr:uid="{00000000-0005-0000-0000-00000E230000}"/>
    <cellStyle name="Comma 8 2 2 3" xfId="34396" xr:uid="{00000000-0005-0000-0000-00000F230000}"/>
    <cellStyle name="Comma 8 2 3" xfId="4923" xr:uid="{00000000-0005-0000-0000-000010230000}"/>
    <cellStyle name="Comma 8 2 4" xfId="4924" xr:uid="{00000000-0005-0000-0000-000011230000}"/>
    <cellStyle name="Comma 8 2 5" xfId="4925" xr:uid="{00000000-0005-0000-0000-000012230000}"/>
    <cellStyle name="Comma 8 2 6" xfId="30109" xr:uid="{00000000-0005-0000-0000-000013230000}"/>
    <cellStyle name="Comma 8 3" xfId="172" xr:uid="{00000000-0005-0000-0000-000014230000}"/>
    <cellStyle name="Comma 8 3 2" xfId="4926" xr:uid="{00000000-0005-0000-0000-000015230000}"/>
    <cellStyle name="Comma 8 3 2 2" xfId="4927" xr:uid="{00000000-0005-0000-0000-000016230000}"/>
    <cellStyle name="Comma 8 3 2 3" xfId="4928" xr:uid="{00000000-0005-0000-0000-000017230000}"/>
    <cellStyle name="Comma 8 3 2 4" xfId="34397" xr:uid="{00000000-0005-0000-0000-000018230000}"/>
    <cellStyle name="Comma 8 3 3" xfId="4929" xr:uid="{00000000-0005-0000-0000-000019230000}"/>
    <cellStyle name="Comma 8 3 4" xfId="4930" xr:uid="{00000000-0005-0000-0000-00001A230000}"/>
    <cellStyle name="Comma 8 4" xfId="4931" xr:uid="{00000000-0005-0000-0000-00001B230000}"/>
    <cellStyle name="Comma 8 4 2" xfId="4932" xr:uid="{00000000-0005-0000-0000-00001C230000}"/>
    <cellStyle name="Comma 8 4 2 2" xfId="4933" xr:uid="{00000000-0005-0000-0000-00001D230000}"/>
    <cellStyle name="Comma 8 4 2 2 2" xfId="34400" xr:uid="{00000000-0005-0000-0000-00001E230000}"/>
    <cellStyle name="Comma 8 4 2 3" xfId="34399" xr:uid="{00000000-0005-0000-0000-00001F230000}"/>
    <cellStyle name="Comma 8 4 3" xfId="4934" xr:uid="{00000000-0005-0000-0000-000020230000}"/>
    <cellStyle name="Comma 8 4 3 2" xfId="34401" xr:uid="{00000000-0005-0000-0000-000021230000}"/>
    <cellStyle name="Comma 8 4 4" xfId="4935" xr:uid="{00000000-0005-0000-0000-000022230000}"/>
    <cellStyle name="Comma 8 4 5" xfId="34398" xr:uid="{00000000-0005-0000-0000-000023230000}"/>
    <cellStyle name="Comma 8 5" xfId="4936" xr:uid="{00000000-0005-0000-0000-000024230000}"/>
    <cellStyle name="Comma 8 5 2" xfId="4937" xr:uid="{00000000-0005-0000-0000-000025230000}"/>
    <cellStyle name="Comma 8 5 2 2" xfId="4938" xr:uid="{00000000-0005-0000-0000-000026230000}"/>
    <cellStyle name="Comma 8 5 2 2 2" xfId="34404" xr:uid="{00000000-0005-0000-0000-000027230000}"/>
    <cellStyle name="Comma 8 5 2 3" xfId="34403" xr:uid="{00000000-0005-0000-0000-000028230000}"/>
    <cellStyle name="Comma 8 5 3" xfId="4939" xr:uid="{00000000-0005-0000-0000-000029230000}"/>
    <cellStyle name="Comma 8 5 3 2" xfId="34405" xr:uid="{00000000-0005-0000-0000-00002A230000}"/>
    <cellStyle name="Comma 8 5 4" xfId="34402" xr:uid="{00000000-0005-0000-0000-00002B230000}"/>
    <cellStyle name="Comma 8 6" xfId="4940" xr:uid="{00000000-0005-0000-0000-00002C230000}"/>
    <cellStyle name="Comma 8 6 2" xfId="4941" xr:uid="{00000000-0005-0000-0000-00002D230000}"/>
    <cellStyle name="Comma 8 6 2 2" xfId="34407" xr:uid="{00000000-0005-0000-0000-00002E230000}"/>
    <cellStyle name="Comma 8 6 3" xfId="34406" xr:uid="{00000000-0005-0000-0000-00002F230000}"/>
    <cellStyle name="Comma 8 7" xfId="4942" xr:uid="{00000000-0005-0000-0000-000030230000}"/>
    <cellStyle name="Comma 8 8" xfId="4943" xr:uid="{00000000-0005-0000-0000-000031230000}"/>
    <cellStyle name="Comma 8 9" xfId="4944" xr:uid="{00000000-0005-0000-0000-000032230000}"/>
    <cellStyle name="Comma 9" xfId="173" xr:uid="{00000000-0005-0000-0000-000033230000}"/>
    <cellStyle name="Comma 9 2" xfId="174" xr:uid="{00000000-0005-0000-0000-000034230000}"/>
    <cellStyle name="Comma 9 2 2" xfId="4945" xr:uid="{00000000-0005-0000-0000-000035230000}"/>
    <cellStyle name="Comma 9 2 2 2" xfId="34408" xr:uid="{00000000-0005-0000-0000-000036230000}"/>
    <cellStyle name="Comma 9 2 3" xfId="4946" xr:uid="{00000000-0005-0000-0000-000037230000}"/>
    <cellStyle name="Comma 9 3" xfId="175" xr:uid="{00000000-0005-0000-0000-000038230000}"/>
    <cellStyle name="Comma 9 3 2" xfId="4947" xr:uid="{00000000-0005-0000-0000-000039230000}"/>
    <cellStyle name="Comma 9 3 2 2" xfId="4948" xr:uid="{00000000-0005-0000-0000-00003A230000}"/>
    <cellStyle name="Comma 9 3 2 2 2" xfId="34410" xr:uid="{00000000-0005-0000-0000-00003B230000}"/>
    <cellStyle name="Comma 9 3 2 3" xfId="34409" xr:uid="{00000000-0005-0000-0000-00003C230000}"/>
    <cellStyle name="Comma 9 3 3" xfId="4949" xr:uid="{00000000-0005-0000-0000-00003D230000}"/>
    <cellStyle name="Comma 9 3 4" xfId="4950" xr:uid="{00000000-0005-0000-0000-00003E230000}"/>
    <cellStyle name="Comma 9 3 4 2" xfId="34411" xr:uid="{00000000-0005-0000-0000-00003F230000}"/>
    <cellStyle name="Comma 9 4" xfId="4951" xr:uid="{00000000-0005-0000-0000-000040230000}"/>
    <cellStyle name="Comma 9 4 2" xfId="4952" xr:uid="{00000000-0005-0000-0000-000041230000}"/>
    <cellStyle name="Comma 9 4 2 2" xfId="4953" xr:uid="{00000000-0005-0000-0000-000042230000}"/>
    <cellStyle name="Comma 9 4 2 2 2" xfId="34414" xr:uid="{00000000-0005-0000-0000-000043230000}"/>
    <cellStyle name="Comma 9 4 2 3" xfId="34413" xr:uid="{00000000-0005-0000-0000-000044230000}"/>
    <cellStyle name="Comma 9 4 3" xfId="4954" xr:uid="{00000000-0005-0000-0000-000045230000}"/>
    <cellStyle name="Comma 9 4 3 2" xfId="34415" xr:uid="{00000000-0005-0000-0000-000046230000}"/>
    <cellStyle name="Comma 9 4 4" xfId="34412" xr:uid="{00000000-0005-0000-0000-000047230000}"/>
    <cellStyle name="Comma 9 5" xfId="4955" xr:uid="{00000000-0005-0000-0000-000048230000}"/>
    <cellStyle name="Comma 9 5 2" xfId="4956" xr:uid="{00000000-0005-0000-0000-000049230000}"/>
    <cellStyle name="Comma 9 5 2 2" xfId="34416" xr:uid="{00000000-0005-0000-0000-00004A230000}"/>
    <cellStyle name="Comma 9 6" xfId="4957" xr:uid="{00000000-0005-0000-0000-00004B230000}"/>
    <cellStyle name="Comma 9 7" xfId="4958" xr:uid="{00000000-0005-0000-0000-00004C230000}"/>
    <cellStyle name="Comma 9 7 2" xfId="34417" xr:uid="{00000000-0005-0000-0000-00004D230000}"/>
    <cellStyle name="Comma 90" xfId="29959" xr:uid="{00000000-0005-0000-0000-00004E230000}"/>
    <cellStyle name="Comma 90 2" xfId="58339" xr:uid="{00000000-0005-0000-0000-00004F230000}"/>
    <cellStyle name="Comma(0)" xfId="176" xr:uid="{00000000-0005-0000-0000-000050230000}"/>
    <cellStyle name="Comma0" xfId="177" xr:uid="{00000000-0005-0000-0000-000051230000}"/>
    <cellStyle name="Comma0 2" xfId="4959" xr:uid="{00000000-0005-0000-0000-000052230000}"/>
    <cellStyle name="Comma0 2 2" xfId="4960" xr:uid="{00000000-0005-0000-0000-000053230000}"/>
    <cellStyle name="Comma0 3" xfId="4961" xr:uid="{00000000-0005-0000-0000-000054230000}"/>
    <cellStyle name="Comma0 3 2" xfId="4962" xr:uid="{00000000-0005-0000-0000-000055230000}"/>
    <cellStyle name="Comma0 4" xfId="4963" xr:uid="{00000000-0005-0000-0000-000056230000}"/>
    <cellStyle name="Comma0 4 2" xfId="4964" xr:uid="{00000000-0005-0000-0000-000057230000}"/>
    <cellStyle name="Comma0 4 2 2" xfId="4965" xr:uid="{00000000-0005-0000-0000-000058230000}"/>
    <cellStyle name="Comma0 4 3" xfId="4966" xr:uid="{00000000-0005-0000-0000-000059230000}"/>
    <cellStyle name="Comma0 5" xfId="4967" xr:uid="{00000000-0005-0000-0000-00005A230000}"/>
    <cellStyle name="Comment" xfId="4968" xr:uid="{00000000-0005-0000-0000-00005B230000}"/>
    <cellStyle name="Company Name" xfId="4969" xr:uid="{00000000-0005-0000-0000-00005C230000}"/>
    <cellStyle name="Copied" xfId="4970" xr:uid="{00000000-0005-0000-0000-00005D230000}"/>
    <cellStyle name="Copied 2" xfId="4971" xr:uid="{00000000-0005-0000-0000-00005E230000}"/>
    <cellStyle name="Copied 3" xfId="4972" xr:uid="{00000000-0005-0000-0000-00005F230000}"/>
    <cellStyle name="COST1" xfId="4973" xr:uid="{00000000-0005-0000-0000-000060230000}"/>
    <cellStyle name="COST1 2" xfId="4974" xr:uid="{00000000-0005-0000-0000-000061230000}"/>
    <cellStyle name="COST1 3" xfId="4975" xr:uid="{00000000-0005-0000-0000-000062230000}"/>
    <cellStyle name="Credit" xfId="4976" xr:uid="{00000000-0005-0000-0000-000063230000}"/>
    <cellStyle name="Credit subtotal" xfId="4977" xr:uid="{00000000-0005-0000-0000-000064230000}"/>
    <cellStyle name="Credit Total" xfId="4978" xr:uid="{00000000-0005-0000-0000-000065230000}"/>
    <cellStyle name="Credit_D4WP1" xfId="4979" xr:uid="{00000000-0005-0000-0000-000066230000}"/>
    <cellStyle name="Currency" xfId="58349" builtinId="4"/>
    <cellStyle name="Currency [00]" xfId="4980" xr:uid="{00000000-0005-0000-0000-000067230000}"/>
    <cellStyle name="Currency [00] 2" xfId="4981" xr:uid="{00000000-0005-0000-0000-000068230000}"/>
    <cellStyle name="Currency [00] 3" xfId="4982" xr:uid="{00000000-0005-0000-0000-000069230000}"/>
    <cellStyle name="Currency 10" xfId="4983" xr:uid="{00000000-0005-0000-0000-00006A230000}"/>
    <cellStyle name="Currency 10 2" xfId="4984" xr:uid="{00000000-0005-0000-0000-00006B230000}"/>
    <cellStyle name="Currency 10 3" xfId="4985" xr:uid="{00000000-0005-0000-0000-00006C230000}"/>
    <cellStyle name="Currency 11" xfId="4986" xr:uid="{00000000-0005-0000-0000-00006D230000}"/>
    <cellStyle name="Currency 11 2" xfId="4987" xr:uid="{00000000-0005-0000-0000-00006E230000}"/>
    <cellStyle name="Currency 11 3" xfId="4988" xr:uid="{00000000-0005-0000-0000-00006F230000}"/>
    <cellStyle name="Currency 12" xfId="4989" xr:uid="{00000000-0005-0000-0000-000070230000}"/>
    <cellStyle name="Currency 12 2" xfId="4990" xr:uid="{00000000-0005-0000-0000-000071230000}"/>
    <cellStyle name="Currency 12 3" xfId="4991" xr:uid="{00000000-0005-0000-0000-000072230000}"/>
    <cellStyle name="Currency 13" xfId="4992" xr:uid="{00000000-0005-0000-0000-000073230000}"/>
    <cellStyle name="Currency 13 2" xfId="4993" xr:uid="{00000000-0005-0000-0000-000074230000}"/>
    <cellStyle name="Currency 13 3" xfId="4994" xr:uid="{00000000-0005-0000-0000-000075230000}"/>
    <cellStyle name="Currency 14" xfId="4995" xr:uid="{00000000-0005-0000-0000-000076230000}"/>
    <cellStyle name="Currency 14 2" xfId="4996" xr:uid="{00000000-0005-0000-0000-000077230000}"/>
    <cellStyle name="Currency 14 3" xfId="4997" xr:uid="{00000000-0005-0000-0000-000078230000}"/>
    <cellStyle name="Currency 15" xfId="4998" xr:uid="{00000000-0005-0000-0000-000079230000}"/>
    <cellStyle name="Currency 15 2" xfId="4999" xr:uid="{00000000-0005-0000-0000-00007A230000}"/>
    <cellStyle name="Currency 15 3" xfId="5000" xr:uid="{00000000-0005-0000-0000-00007B230000}"/>
    <cellStyle name="Currency 16" xfId="5001" xr:uid="{00000000-0005-0000-0000-00007C230000}"/>
    <cellStyle name="Currency 16 2" xfId="5002" xr:uid="{00000000-0005-0000-0000-00007D230000}"/>
    <cellStyle name="Currency 16 3" xfId="5003" xr:uid="{00000000-0005-0000-0000-00007E230000}"/>
    <cellStyle name="Currency 17" xfId="5004" xr:uid="{00000000-0005-0000-0000-00007F230000}"/>
    <cellStyle name="Currency 17 2" xfId="5005" xr:uid="{00000000-0005-0000-0000-000080230000}"/>
    <cellStyle name="Currency 17 3" xfId="5006" xr:uid="{00000000-0005-0000-0000-000081230000}"/>
    <cellStyle name="Currency 18" xfId="5007" xr:uid="{00000000-0005-0000-0000-000082230000}"/>
    <cellStyle name="Currency 18 2" xfId="5008" xr:uid="{00000000-0005-0000-0000-000083230000}"/>
    <cellStyle name="Currency 18 3" xfId="5009" xr:uid="{00000000-0005-0000-0000-000084230000}"/>
    <cellStyle name="Currency 19" xfId="5010" xr:uid="{00000000-0005-0000-0000-000085230000}"/>
    <cellStyle name="Currency 19 2" xfId="5011" xr:uid="{00000000-0005-0000-0000-000086230000}"/>
    <cellStyle name="Currency 19 3" xfId="5012" xr:uid="{00000000-0005-0000-0000-000087230000}"/>
    <cellStyle name="Currency 2" xfId="178" xr:uid="{00000000-0005-0000-0000-000088230000}"/>
    <cellStyle name="Currency 2 2" xfId="179" xr:uid="{00000000-0005-0000-0000-000089230000}"/>
    <cellStyle name="Currency 2 2 2" xfId="5013" xr:uid="{00000000-0005-0000-0000-00008A230000}"/>
    <cellStyle name="Currency 2 2 2 2" xfId="5014" xr:uid="{00000000-0005-0000-0000-00008B230000}"/>
    <cellStyle name="Currency 2 2 2 2 2" xfId="5015" xr:uid="{00000000-0005-0000-0000-00008C230000}"/>
    <cellStyle name="Currency 2 2 2 2 2 2" xfId="5016" xr:uid="{00000000-0005-0000-0000-00008D230000}"/>
    <cellStyle name="Currency 2 2 2 2 2 2 2" xfId="34420" xr:uid="{00000000-0005-0000-0000-00008E230000}"/>
    <cellStyle name="Currency 2 2 2 2 2 3" xfId="34419" xr:uid="{00000000-0005-0000-0000-00008F230000}"/>
    <cellStyle name="Currency 2 2 2 2 3" xfId="5017" xr:uid="{00000000-0005-0000-0000-000090230000}"/>
    <cellStyle name="Currency 2 2 2 2 3 2" xfId="34421" xr:uid="{00000000-0005-0000-0000-000091230000}"/>
    <cellStyle name="Currency 2 2 2 2 4" xfId="5018" xr:uid="{00000000-0005-0000-0000-000092230000}"/>
    <cellStyle name="Currency 2 2 2 2 4 2" xfId="34422" xr:uid="{00000000-0005-0000-0000-000093230000}"/>
    <cellStyle name="Currency 2 2 2 2 5" xfId="5019" xr:uid="{00000000-0005-0000-0000-000094230000}"/>
    <cellStyle name="Currency 2 2 2 2 5 2" xfId="34423" xr:uid="{00000000-0005-0000-0000-000095230000}"/>
    <cellStyle name="Currency 2 2 2 2 6" xfId="34418" xr:uid="{00000000-0005-0000-0000-000096230000}"/>
    <cellStyle name="Currency 2 2 2 3" xfId="5020" xr:uid="{00000000-0005-0000-0000-000097230000}"/>
    <cellStyle name="Currency 2 2 2 3 2" xfId="5021" xr:uid="{00000000-0005-0000-0000-000098230000}"/>
    <cellStyle name="Currency 2 2 2 3 2 2" xfId="34425" xr:uid="{00000000-0005-0000-0000-000099230000}"/>
    <cellStyle name="Currency 2 2 2 3 3" xfId="34424" xr:uid="{00000000-0005-0000-0000-00009A230000}"/>
    <cellStyle name="Currency 2 2 2 4" xfId="5022" xr:uid="{00000000-0005-0000-0000-00009B230000}"/>
    <cellStyle name="Currency 2 2 2 4 2" xfId="34426" xr:uid="{00000000-0005-0000-0000-00009C230000}"/>
    <cellStyle name="Currency 2 2 2 5" xfId="5023" xr:uid="{00000000-0005-0000-0000-00009D230000}"/>
    <cellStyle name="Currency 2 2 2 5 2" xfId="34427" xr:uid="{00000000-0005-0000-0000-00009E230000}"/>
    <cellStyle name="Currency 2 2 2 6" xfId="5024" xr:uid="{00000000-0005-0000-0000-00009F230000}"/>
    <cellStyle name="Currency 2 2 2 6 2" xfId="34428" xr:uid="{00000000-0005-0000-0000-0000A0230000}"/>
    <cellStyle name="Currency 2 2 2 7" xfId="5025" xr:uid="{00000000-0005-0000-0000-0000A1230000}"/>
    <cellStyle name="Currency 2 2 3" xfId="5026" xr:uid="{00000000-0005-0000-0000-0000A2230000}"/>
    <cellStyle name="Currency 2 2 4" xfId="29904" xr:uid="{00000000-0005-0000-0000-0000A3230000}"/>
    <cellStyle name="Currency 2 3" xfId="180" xr:uid="{00000000-0005-0000-0000-0000A4230000}"/>
    <cellStyle name="Currency 2 3 2" xfId="5027" xr:uid="{00000000-0005-0000-0000-0000A5230000}"/>
    <cellStyle name="Currency 2 3 2 2" xfId="5028" xr:uid="{00000000-0005-0000-0000-0000A6230000}"/>
    <cellStyle name="Currency 2 3 3" xfId="5029" xr:uid="{00000000-0005-0000-0000-0000A7230000}"/>
    <cellStyle name="Currency 2 3 3 2" xfId="5030" xr:uid="{00000000-0005-0000-0000-0000A8230000}"/>
    <cellStyle name="Currency 2 3 3 2 2" xfId="5031" xr:uid="{00000000-0005-0000-0000-0000A9230000}"/>
    <cellStyle name="Currency 2 3 3 3" xfId="5032" xr:uid="{00000000-0005-0000-0000-0000AA230000}"/>
    <cellStyle name="Currency 2 3 4" xfId="5033" xr:uid="{00000000-0005-0000-0000-0000AB230000}"/>
    <cellStyle name="Currency 2 3 4 2" xfId="5034" xr:uid="{00000000-0005-0000-0000-0000AC230000}"/>
    <cellStyle name="Currency 2 3 5" xfId="5035" xr:uid="{00000000-0005-0000-0000-0000AD230000}"/>
    <cellStyle name="Currency 2 3 5 2" xfId="34429" xr:uid="{00000000-0005-0000-0000-0000AE230000}"/>
    <cellStyle name="Currency 2 3 6" xfId="30111" xr:uid="{00000000-0005-0000-0000-0000AF230000}"/>
    <cellStyle name="Currency 2 4" xfId="5036" xr:uid="{00000000-0005-0000-0000-0000B0230000}"/>
    <cellStyle name="Currency 2 4 2" xfId="5037" xr:uid="{00000000-0005-0000-0000-0000B1230000}"/>
    <cellStyle name="Currency 2 5" xfId="5038" xr:uid="{00000000-0005-0000-0000-0000B2230000}"/>
    <cellStyle name="Currency 2 6" xfId="5039" xr:uid="{00000000-0005-0000-0000-0000B3230000}"/>
    <cellStyle name="Currency 2 7" xfId="30110" xr:uid="{00000000-0005-0000-0000-0000B4230000}"/>
    <cellStyle name="Currency 20" xfId="5040" xr:uid="{00000000-0005-0000-0000-0000B5230000}"/>
    <cellStyle name="Currency 20 2" xfId="5041" xr:uid="{00000000-0005-0000-0000-0000B6230000}"/>
    <cellStyle name="Currency 20 3" xfId="5042" xr:uid="{00000000-0005-0000-0000-0000B7230000}"/>
    <cellStyle name="Currency 21" xfId="5043" xr:uid="{00000000-0005-0000-0000-0000B8230000}"/>
    <cellStyle name="Currency 21 2" xfId="5044" xr:uid="{00000000-0005-0000-0000-0000B9230000}"/>
    <cellStyle name="Currency 21 3" xfId="5045" xr:uid="{00000000-0005-0000-0000-0000BA230000}"/>
    <cellStyle name="Currency 22" xfId="5046" xr:uid="{00000000-0005-0000-0000-0000BB230000}"/>
    <cellStyle name="Currency 22 2" xfId="5047" xr:uid="{00000000-0005-0000-0000-0000BC230000}"/>
    <cellStyle name="Currency 22 3" xfId="5048" xr:uid="{00000000-0005-0000-0000-0000BD230000}"/>
    <cellStyle name="Currency 23" xfId="5049" xr:uid="{00000000-0005-0000-0000-0000BE230000}"/>
    <cellStyle name="Currency 23 2" xfId="5050" xr:uid="{00000000-0005-0000-0000-0000BF230000}"/>
    <cellStyle name="Currency 23 3" xfId="5051" xr:uid="{00000000-0005-0000-0000-0000C0230000}"/>
    <cellStyle name="Currency 24" xfId="5052" xr:uid="{00000000-0005-0000-0000-0000C1230000}"/>
    <cellStyle name="Currency 24 2" xfId="5053" xr:uid="{00000000-0005-0000-0000-0000C2230000}"/>
    <cellStyle name="Currency 24 3" xfId="5054" xr:uid="{00000000-0005-0000-0000-0000C3230000}"/>
    <cellStyle name="Currency 25" xfId="5055" xr:uid="{00000000-0005-0000-0000-0000C4230000}"/>
    <cellStyle name="Currency 25 2" xfId="5056" xr:uid="{00000000-0005-0000-0000-0000C5230000}"/>
    <cellStyle name="Currency 25 3" xfId="5057" xr:uid="{00000000-0005-0000-0000-0000C6230000}"/>
    <cellStyle name="Currency 26" xfId="5058" xr:uid="{00000000-0005-0000-0000-0000C7230000}"/>
    <cellStyle name="Currency 26 2" xfId="5059" xr:uid="{00000000-0005-0000-0000-0000C8230000}"/>
    <cellStyle name="Currency 26 3" xfId="5060" xr:uid="{00000000-0005-0000-0000-0000C9230000}"/>
    <cellStyle name="Currency 27" xfId="5061" xr:uid="{00000000-0005-0000-0000-0000CA230000}"/>
    <cellStyle name="Currency 27 2" xfId="5062" xr:uid="{00000000-0005-0000-0000-0000CB230000}"/>
    <cellStyle name="Currency 27 3" xfId="5063" xr:uid="{00000000-0005-0000-0000-0000CC230000}"/>
    <cellStyle name="Currency 28" xfId="5064" xr:uid="{00000000-0005-0000-0000-0000CD230000}"/>
    <cellStyle name="Currency 28 2" xfId="5065" xr:uid="{00000000-0005-0000-0000-0000CE230000}"/>
    <cellStyle name="Currency 28 3" xfId="5066" xr:uid="{00000000-0005-0000-0000-0000CF230000}"/>
    <cellStyle name="Currency 29" xfId="5067" xr:uid="{00000000-0005-0000-0000-0000D0230000}"/>
    <cellStyle name="Currency 29 2" xfId="5068" xr:uid="{00000000-0005-0000-0000-0000D1230000}"/>
    <cellStyle name="Currency 29 3" xfId="5069" xr:uid="{00000000-0005-0000-0000-0000D2230000}"/>
    <cellStyle name="Currency 3" xfId="181" xr:uid="{00000000-0005-0000-0000-0000D3230000}"/>
    <cellStyle name="Currency 3 10" xfId="5070" xr:uid="{00000000-0005-0000-0000-0000D4230000}"/>
    <cellStyle name="Currency 3 10 2" xfId="5071" xr:uid="{00000000-0005-0000-0000-0000D5230000}"/>
    <cellStyle name="Currency 3 10 2 2" xfId="5072" xr:uid="{00000000-0005-0000-0000-0000D6230000}"/>
    <cellStyle name="Currency 3 10 2 2 2" xfId="5073" xr:uid="{00000000-0005-0000-0000-0000D7230000}"/>
    <cellStyle name="Currency 3 10 2 2 2 2" xfId="34433" xr:uid="{00000000-0005-0000-0000-0000D8230000}"/>
    <cellStyle name="Currency 3 10 2 2 3" xfId="34432" xr:uid="{00000000-0005-0000-0000-0000D9230000}"/>
    <cellStyle name="Currency 3 10 2 3" xfId="5074" xr:uid="{00000000-0005-0000-0000-0000DA230000}"/>
    <cellStyle name="Currency 3 10 2 3 2" xfId="34434" xr:uid="{00000000-0005-0000-0000-0000DB230000}"/>
    <cellStyle name="Currency 3 10 2 4" xfId="5075" xr:uid="{00000000-0005-0000-0000-0000DC230000}"/>
    <cellStyle name="Currency 3 10 2 4 2" xfId="34435" xr:uid="{00000000-0005-0000-0000-0000DD230000}"/>
    <cellStyle name="Currency 3 10 2 5" xfId="5076" xr:uid="{00000000-0005-0000-0000-0000DE230000}"/>
    <cellStyle name="Currency 3 10 2 5 2" xfId="34436" xr:uid="{00000000-0005-0000-0000-0000DF230000}"/>
    <cellStyle name="Currency 3 10 2 6" xfId="34431" xr:uid="{00000000-0005-0000-0000-0000E0230000}"/>
    <cellStyle name="Currency 3 10 3" xfId="5077" xr:uid="{00000000-0005-0000-0000-0000E1230000}"/>
    <cellStyle name="Currency 3 10 3 2" xfId="5078" xr:uid="{00000000-0005-0000-0000-0000E2230000}"/>
    <cellStyle name="Currency 3 10 3 2 2" xfId="34438" xr:uid="{00000000-0005-0000-0000-0000E3230000}"/>
    <cellStyle name="Currency 3 10 3 3" xfId="34437" xr:uid="{00000000-0005-0000-0000-0000E4230000}"/>
    <cellStyle name="Currency 3 10 4" xfId="5079" xr:uid="{00000000-0005-0000-0000-0000E5230000}"/>
    <cellStyle name="Currency 3 10 4 2" xfId="34439" xr:uid="{00000000-0005-0000-0000-0000E6230000}"/>
    <cellStyle name="Currency 3 10 5" xfId="5080" xr:uid="{00000000-0005-0000-0000-0000E7230000}"/>
    <cellStyle name="Currency 3 10 5 2" xfId="34440" xr:uid="{00000000-0005-0000-0000-0000E8230000}"/>
    <cellStyle name="Currency 3 10 6" xfId="5081" xr:uid="{00000000-0005-0000-0000-0000E9230000}"/>
    <cellStyle name="Currency 3 10 6 2" xfId="34441" xr:uid="{00000000-0005-0000-0000-0000EA230000}"/>
    <cellStyle name="Currency 3 10 7" xfId="34430" xr:uid="{00000000-0005-0000-0000-0000EB230000}"/>
    <cellStyle name="Currency 3 11" xfId="5082" xr:uid="{00000000-0005-0000-0000-0000EC230000}"/>
    <cellStyle name="Currency 3 11 2" xfId="5083" xr:uid="{00000000-0005-0000-0000-0000ED230000}"/>
    <cellStyle name="Currency 3 11 2 2" xfId="5084" xr:uid="{00000000-0005-0000-0000-0000EE230000}"/>
    <cellStyle name="Currency 3 11 2 2 2" xfId="34444" xr:uid="{00000000-0005-0000-0000-0000EF230000}"/>
    <cellStyle name="Currency 3 11 2 3" xfId="34443" xr:uid="{00000000-0005-0000-0000-0000F0230000}"/>
    <cellStyle name="Currency 3 11 3" xfId="5085" xr:uid="{00000000-0005-0000-0000-0000F1230000}"/>
    <cellStyle name="Currency 3 11 3 2" xfId="34445" xr:uid="{00000000-0005-0000-0000-0000F2230000}"/>
    <cellStyle name="Currency 3 11 4" xfId="5086" xr:uid="{00000000-0005-0000-0000-0000F3230000}"/>
    <cellStyle name="Currency 3 11 4 2" xfId="34446" xr:uid="{00000000-0005-0000-0000-0000F4230000}"/>
    <cellStyle name="Currency 3 11 5" xfId="5087" xr:uid="{00000000-0005-0000-0000-0000F5230000}"/>
    <cellStyle name="Currency 3 11 5 2" xfId="34447" xr:uid="{00000000-0005-0000-0000-0000F6230000}"/>
    <cellStyle name="Currency 3 11 6" xfId="34442" xr:uid="{00000000-0005-0000-0000-0000F7230000}"/>
    <cellStyle name="Currency 3 12" xfId="5088" xr:uid="{00000000-0005-0000-0000-0000F8230000}"/>
    <cellStyle name="Currency 3 12 2" xfId="5089" xr:uid="{00000000-0005-0000-0000-0000F9230000}"/>
    <cellStyle name="Currency 3 12 2 2" xfId="5090" xr:uid="{00000000-0005-0000-0000-0000FA230000}"/>
    <cellStyle name="Currency 3 12 2 2 2" xfId="34450" xr:uid="{00000000-0005-0000-0000-0000FB230000}"/>
    <cellStyle name="Currency 3 12 2 3" xfId="34449" xr:uid="{00000000-0005-0000-0000-0000FC230000}"/>
    <cellStyle name="Currency 3 12 3" xfId="5091" xr:uid="{00000000-0005-0000-0000-0000FD230000}"/>
    <cellStyle name="Currency 3 12 3 2" xfId="34451" xr:uid="{00000000-0005-0000-0000-0000FE230000}"/>
    <cellStyle name="Currency 3 12 4" xfId="5092" xr:uid="{00000000-0005-0000-0000-0000FF230000}"/>
    <cellStyle name="Currency 3 12 4 2" xfId="34452" xr:uid="{00000000-0005-0000-0000-000000240000}"/>
    <cellStyle name="Currency 3 12 5" xfId="5093" xr:uid="{00000000-0005-0000-0000-000001240000}"/>
    <cellStyle name="Currency 3 12 5 2" xfId="34453" xr:uid="{00000000-0005-0000-0000-000002240000}"/>
    <cellStyle name="Currency 3 12 6" xfId="34448" xr:uid="{00000000-0005-0000-0000-000003240000}"/>
    <cellStyle name="Currency 3 13" xfId="5094" xr:uid="{00000000-0005-0000-0000-000004240000}"/>
    <cellStyle name="Currency 3 13 2" xfId="5095" xr:uid="{00000000-0005-0000-0000-000005240000}"/>
    <cellStyle name="Currency 3 13 2 2" xfId="5096" xr:uid="{00000000-0005-0000-0000-000006240000}"/>
    <cellStyle name="Currency 3 13 2 2 2" xfId="34456" xr:uid="{00000000-0005-0000-0000-000007240000}"/>
    <cellStyle name="Currency 3 13 2 3" xfId="34455" xr:uid="{00000000-0005-0000-0000-000008240000}"/>
    <cellStyle name="Currency 3 13 3" xfId="5097" xr:uid="{00000000-0005-0000-0000-000009240000}"/>
    <cellStyle name="Currency 3 13 3 2" xfId="34457" xr:uid="{00000000-0005-0000-0000-00000A240000}"/>
    <cellStyle name="Currency 3 13 4" xfId="5098" xr:uid="{00000000-0005-0000-0000-00000B240000}"/>
    <cellStyle name="Currency 3 13 4 2" xfId="34458" xr:uid="{00000000-0005-0000-0000-00000C240000}"/>
    <cellStyle name="Currency 3 13 5" xfId="34454" xr:uid="{00000000-0005-0000-0000-00000D240000}"/>
    <cellStyle name="Currency 3 14" xfId="5099" xr:uid="{00000000-0005-0000-0000-00000E240000}"/>
    <cellStyle name="Currency 3 14 2" xfId="5100" xr:uid="{00000000-0005-0000-0000-00000F240000}"/>
    <cellStyle name="Currency 3 14 2 2" xfId="34460" xr:uid="{00000000-0005-0000-0000-000010240000}"/>
    <cellStyle name="Currency 3 14 3" xfId="5101" xr:uid="{00000000-0005-0000-0000-000011240000}"/>
    <cellStyle name="Currency 3 14 3 2" xfId="34461" xr:uid="{00000000-0005-0000-0000-000012240000}"/>
    <cellStyle name="Currency 3 14 4" xfId="34459" xr:uid="{00000000-0005-0000-0000-000013240000}"/>
    <cellStyle name="Currency 3 15" xfId="5102" xr:uid="{00000000-0005-0000-0000-000014240000}"/>
    <cellStyle name="Currency 3 15 2" xfId="34462" xr:uid="{00000000-0005-0000-0000-000015240000}"/>
    <cellStyle name="Currency 3 16" xfId="5103" xr:uid="{00000000-0005-0000-0000-000016240000}"/>
    <cellStyle name="Currency 3 16 2" xfId="34463" xr:uid="{00000000-0005-0000-0000-000017240000}"/>
    <cellStyle name="Currency 3 17" xfId="5104" xr:uid="{00000000-0005-0000-0000-000018240000}"/>
    <cellStyle name="Currency 3 17 2" xfId="34464" xr:uid="{00000000-0005-0000-0000-000019240000}"/>
    <cellStyle name="Currency 3 18" xfId="5105" xr:uid="{00000000-0005-0000-0000-00001A240000}"/>
    <cellStyle name="Currency 3 2" xfId="5106" xr:uid="{00000000-0005-0000-0000-00001B240000}"/>
    <cellStyle name="Currency 3 2 2" xfId="5107" xr:uid="{00000000-0005-0000-0000-00001C240000}"/>
    <cellStyle name="Currency 3 2 2 2" xfId="5108" xr:uid="{00000000-0005-0000-0000-00001D240000}"/>
    <cellStyle name="Currency 3 2 3" xfId="5109" xr:uid="{00000000-0005-0000-0000-00001E240000}"/>
    <cellStyle name="Currency 3 2 4" xfId="5110" xr:uid="{00000000-0005-0000-0000-00001F240000}"/>
    <cellStyle name="Currency 3 3" xfId="5111" xr:uid="{00000000-0005-0000-0000-000020240000}"/>
    <cellStyle name="Currency 3 3 2" xfId="5112" xr:uid="{00000000-0005-0000-0000-000021240000}"/>
    <cellStyle name="Currency 3 3 2 2" xfId="5113" xr:uid="{00000000-0005-0000-0000-000022240000}"/>
    <cellStyle name="Currency 3 3 3" xfId="5114" xr:uid="{00000000-0005-0000-0000-000023240000}"/>
    <cellStyle name="Currency 3 3 4" xfId="5115" xr:uid="{00000000-0005-0000-0000-000024240000}"/>
    <cellStyle name="Currency 3 4" xfId="5116" xr:uid="{00000000-0005-0000-0000-000025240000}"/>
    <cellStyle name="Currency 3 4 10" xfId="5117" xr:uid="{00000000-0005-0000-0000-000026240000}"/>
    <cellStyle name="Currency 3 4 10 2" xfId="5118" xr:uid="{00000000-0005-0000-0000-000027240000}"/>
    <cellStyle name="Currency 3 4 10 2 2" xfId="5119" xr:uid="{00000000-0005-0000-0000-000028240000}"/>
    <cellStyle name="Currency 3 4 10 2 2 2" xfId="34468" xr:uid="{00000000-0005-0000-0000-000029240000}"/>
    <cellStyle name="Currency 3 4 10 2 3" xfId="34467" xr:uid="{00000000-0005-0000-0000-00002A240000}"/>
    <cellStyle name="Currency 3 4 10 3" xfId="5120" xr:uid="{00000000-0005-0000-0000-00002B240000}"/>
    <cellStyle name="Currency 3 4 10 3 2" xfId="34469" xr:uid="{00000000-0005-0000-0000-00002C240000}"/>
    <cellStyle name="Currency 3 4 10 4" xfId="5121" xr:uid="{00000000-0005-0000-0000-00002D240000}"/>
    <cellStyle name="Currency 3 4 10 4 2" xfId="34470" xr:uid="{00000000-0005-0000-0000-00002E240000}"/>
    <cellStyle name="Currency 3 4 10 5" xfId="34466" xr:uid="{00000000-0005-0000-0000-00002F240000}"/>
    <cellStyle name="Currency 3 4 11" xfId="5122" xr:uid="{00000000-0005-0000-0000-000030240000}"/>
    <cellStyle name="Currency 3 4 11 2" xfId="5123" xr:uid="{00000000-0005-0000-0000-000031240000}"/>
    <cellStyle name="Currency 3 4 11 2 2" xfId="34472" xr:uid="{00000000-0005-0000-0000-000032240000}"/>
    <cellStyle name="Currency 3 4 11 3" xfId="5124" xr:uid="{00000000-0005-0000-0000-000033240000}"/>
    <cellStyle name="Currency 3 4 11 3 2" xfId="34473" xr:uid="{00000000-0005-0000-0000-000034240000}"/>
    <cellStyle name="Currency 3 4 11 4" xfId="34471" xr:uid="{00000000-0005-0000-0000-000035240000}"/>
    <cellStyle name="Currency 3 4 12" xfId="5125" xr:uid="{00000000-0005-0000-0000-000036240000}"/>
    <cellStyle name="Currency 3 4 12 2" xfId="34474" xr:uid="{00000000-0005-0000-0000-000037240000}"/>
    <cellStyle name="Currency 3 4 13" xfId="5126" xr:uid="{00000000-0005-0000-0000-000038240000}"/>
    <cellStyle name="Currency 3 4 13 2" xfId="34475" xr:uid="{00000000-0005-0000-0000-000039240000}"/>
    <cellStyle name="Currency 3 4 14" xfId="5127" xr:uid="{00000000-0005-0000-0000-00003A240000}"/>
    <cellStyle name="Currency 3 4 14 2" xfId="34476" xr:uid="{00000000-0005-0000-0000-00003B240000}"/>
    <cellStyle name="Currency 3 4 15" xfId="5128" xr:uid="{00000000-0005-0000-0000-00003C240000}"/>
    <cellStyle name="Currency 3 4 16" xfId="34465" xr:uid="{00000000-0005-0000-0000-00003D240000}"/>
    <cellStyle name="Currency 3 4 2" xfId="5129" xr:uid="{00000000-0005-0000-0000-00003E240000}"/>
    <cellStyle name="Currency 3 4 2 10" xfId="5130" xr:uid="{00000000-0005-0000-0000-00003F240000}"/>
    <cellStyle name="Currency 3 4 2 10 2" xfId="5131" xr:uid="{00000000-0005-0000-0000-000040240000}"/>
    <cellStyle name="Currency 3 4 2 10 2 2" xfId="34479" xr:uid="{00000000-0005-0000-0000-000041240000}"/>
    <cellStyle name="Currency 3 4 2 10 3" xfId="5132" xr:uid="{00000000-0005-0000-0000-000042240000}"/>
    <cellStyle name="Currency 3 4 2 10 3 2" xfId="34480" xr:uid="{00000000-0005-0000-0000-000043240000}"/>
    <cellStyle name="Currency 3 4 2 10 4" xfId="34478" xr:uid="{00000000-0005-0000-0000-000044240000}"/>
    <cellStyle name="Currency 3 4 2 11" xfId="5133" xr:uid="{00000000-0005-0000-0000-000045240000}"/>
    <cellStyle name="Currency 3 4 2 11 2" xfId="34481" xr:uid="{00000000-0005-0000-0000-000046240000}"/>
    <cellStyle name="Currency 3 4 2 12" xfId="5134" xr:uid="{00000000-0005-0000-0000-000047240000}"/>
    <cellStyle name="Currency 3 4 2 12 2" xfId="34482" xr:uid="{00000000-0005-0000-0000-000048240000}"/>
    <cellStyle name="Currency 3 4 2 13" xfId="5135" xr:uid="{00000000-0005-0000-0000-000049240000}"/>
    <cellStyle name="Currency 3 4 2 13 2" xfId="34483" xr:uid="{00000000-0005-0000-0000-00004A240000}"/>
    <cellStyle name="Currency 3 4 2 14" xfId="5136" xr:uid="{00000000-0005-0000-0000-00004B240000}"/>
    <cellStyle name="Currency 3 4 2 15" xfId="34477" xr:uid="{00000000-0005-0000-0000-00004C240000}"/>
    <cellStyle name="Currency 3 4 2 2" xfId="5137" xr:uid="{00000000-0005-0000-0000-00004D240000}"/>
    <cellStyle name="Currency 3 4 2 2 10" xfId="5138" xr:uid="{00000000-0005-0000-0000-00004E240000}"/>
    <cellStyle name="Currency 3 4 2 2 10 2" xfId="34485" xr:uid="{00000000-0005-0000-0000-00004F240000}"/>
    <cellStyle name="Currency 3 4 2 2 11" xfId="5139" xr:uid="{00000000-0005-0000-0000-000050240000}"/>
    <cellStyle name="Currency 3 4 2 2 11 2" xfId="34486" xr:uid="{00000000-0005-0000-0000-000051240000}"/>
    <cellStyle name="Currency 3 4 2 2 12" xfId="5140" xr:uid="{00000000-0005-0000-0000-000052240000}"/>
    <cellStyle name="Currency 3 4 2 2 12 2" xfId="34487" xr:uid="{00000000-0005-0000-0000-000053240000}"/>
    <cellStyle name="Currency 3 4 2 2 13" xfId="34484" xr:uid="{00000000-0005-0000-0000-000054240000}"/>
    <cellStyle name="Currency 3 4 2 2 2" xfId="5141" xr:uid="{00000000-0005-0000-0000-000055240000}"/>
    <cellStyle name="Currency 3 4 2 2 2 10" xfId="5142" xr:uid="{00000000-0005-0000-0000-000056240000}"/>
    <cellStyle name="Currency 3 4 2 2 2 10 2" xfId="34489" xr:uid="{00000000-0005-0000-0000-000057240000}"/>
    <cellStyle name="Currency 3 4 2 2 2 11" xfId="5143" xr:uid="{00000000-0005-0000-0000-000058240000}"/>
    <cellStyle name="Currency 3 4 2 2 2 11 2" xfId="34490" xr:uid="{00000000-0005-0000-0000-000059240000}"/>
    <cellStyle name="Currency 3 4 2 2 2 12" xfId="34488" xr:uid="{00000000-0005-0000-0000-00005A240000}"/>
    <cellStyle name="Currency 3 4 2 2 2 2" xfId="5144" xr:uid="{00000000-0005-0000-0000-00005B240000}"/>
    <cellStyle name="Currency 3 4 2 2 2 2 10" xfId="5145" xr:uid="{00000000-0005-0000-0000-00005C240000}"/>
    <cellStyle name="Currency 3 4 2 2 2 2 10 2" xfId="34492" xr:uid="{00000000-0005-0000-0000-00005D240000}"/>
    <cellStyle name="Currency 3 4 2 2 2 2 11" xfId="34491" xr:uid="{00000000-0005-0000-0000-00005E240000}"/>
    <cellStyle name="Currency 3 4 2 2 2 2 2" xfId="5146" xr:uid="{00000000-0005-0000-0000-00005F240000}"/>
    <cellStyle name="Currency 3 4 2 2 2 2 2 2" xfId="5147" xr:uid="{00000000-0005-0000-0000-000060240000}"/>
    <cellStyle name="Currency 3 4 2 2 2 2 2 2 2" xfId="5148" xr:uid="{00000000-0005-0000-0000-000061240000}"/>
    <cellStyle name="Currency 3 4 2 2 2 2 2 2 2 2" xfId="5149" xr:uid="{00000000-0005-0000-0000-000062240000}"/>
    <cellStyle name="Currency 3 4 2 2 2 2 2 2 2 2 2" xfId="34496" xr:uid="{00000000-0005-0000-0000-000063240000}"/>
    <cellStyle name="Currency 3 4 2 2 2 2 2 2 2 3" xfId="34495" xr:uid="{00000000-0005-0000-0000-000064240000}"/>
    <cellStyle name="Currency 3 4 2 2 2 2 2 2 3" xfId="5150" xr:uid="{00000000-0005-0000-0000-000065240000}"/>
    <cellStyle name="Currency 3 4 2 2 2 2 2 2 3 2" xfId="34497" xr:uid="{00000000-0005-0000-0000-000066240000}"/>
    <cellStyle name="Currency 3 4 2 2 2 2 2 2 4" xfId="5151" xr:uid="{00000000-0005-0000-0000-000067240000}"/>
    <cellStyle name="Currency 3 4 2 2 2 2 2 2 4 2" xfId="34498" xr:uid="{00000000-0005-0000-0000-000068240000}"/>
    <cellStyle name="Currency 3 4 2 2 2 2 2 2 5" xfId="5152" xr:uid="{00000000-0005-0000-0000-000069240000}"/>
    <cellStyle name="Currency 3 4 2 2 2 2 2 2 5 2" xfId="34499" xr:uid="{00000000-0005-0000-0000-00006A240000}"/>
    <cellStyle name="Currency 3 4 2 2 2 2 2 2 6" xfId="34494" xr:uid="{00000000-0005-0000-0000-00006B240000}"/>
    <cellStyle name="Currency 3 4 2 2 2 2 2 3" xfId="5153" xr:uid="{00000000-0005-0000-0000-00006C240000}"/>
    <cellStyle name="Currency 3 4 2 2 2 2 2 3 2" xfId="5154" xr:uid="{00000000-0005-0000-0000-00006D240000}"/>
    <cellStyle name="Currency 3 4 2 2 2 2 2 3 2 2" xfId="34501" xr:uid="{00000000-0005-0000-0000-00006E240000}"/>
    <cellStyle name="Currency 3 4 2 2 2 2 2 3 3" xfId="34500" xr:uid="{00000000-0005-0000-0000-00006F240000}"/>
    <cellStyle name="Currency 3 4 2 2 2 2 2 4" xfId="5155" xr:uid="{00000000-0005-0000-0000-000070240000}"/>
    <cellStyle name="Currency 3 4 2 2 2 2 2 4 2" xfId="34502" xr:uid="{00000000-0005-0000-0000-000071240000}"/>
    <cellStyle name="Currency 3 4 2 2 2 2 2 5" xfId="5156" xr:uid="{00000000-0005-0000-0000-000072240000}"/>
    <cellStyle name="Currency 3 4 2 2 2 2 2 5 2" xfId="34503" xr:uid="{00000000-0005-0000-0000-000073240000}"/>
    <cellStyle name="Currency 3 4 2 2 2 2 2 6" xfId="5157" xr:uid="{00000000-0005-0000-0000-000074240000}"/>
    <cellStyle name="Currency 3 4 2 2 2 2 2 6 2" xfId="34504" xr:uid="{00000000-0005-0000-0000-000075240000}"/>
    <cellStyle name="Currency 3 4 2 2 2 2 2 7" xfId="34493" xr:uid="{00000000-0005-0000-0000-000076240000}"/>
    <cellStyle name="Currency 3 4 2 2 2 2 3" xfId="5158" xr:uid="{00000000-0005-0000-0000-000077240000}"/>
    <cellStyle name="Currency 3 4 2 2 2 2 3 2" xfId="5159" xr:uid="{00000000-0005-0000-0000-000078240000}"/>
    <cellStyle name="Currency 3 4 2 2 2 2 3 2 2" xfId="5160" xr:uid="{00000000-0005-0000-0000-000079240000}"/>
    <cellStyle name="Currency 3 4 2 2 2 2 3 2 2 2" xfId="5161" xr:uid="{00000000-0005-0000-0000-00007A240000}"/>
    <cellStyle name="Currency 3 4 2 2 2 2 3 2 2 2 2" xfId="34508" xr:uid="{00000000-0005-0000-0000-00007B240000}"/>
    <cellStyle name="Currency 3 4 2 2 2 2 3 2 2 3" xfId="34507" xr:uid="{00000000-0005-0000-0000-00007C240000}"/>
    <cellStyle name="Currency 3 4 2 2 2 2 3 2 3" xfId="5162" xr:uid="{00000000-0005-0000-0000-00007D240000}"/>
    <cellStyle name="Currency 3 4 2 2 2 2 3 2 3 2" xfId="34509" xr:uid="{00000000-0005-0000-0000-00007E240000}"/>
    <cellStyle name="Currency 3 4 2 2 2 2 3 2 4" xfId="5163" xr:uid="{00000000-0005-0000-0000-00007F240000}"/>
    <cellStyle name="Currency 3 4 2 2 2 2 3 2 4 2" xfId="34510" xr:uid="{00000000-0005-0000-0000-000080240000}"/>
    <cellStyle name="Currency 3 4 2 2 2 2 3 2 5" xfId="5164" xr:uid="{00000000-0005-0000-0000-000081240000}"/>
    <cellStyle name="Currency 3 4 2 2 2 2 3 2 5 2" xfId="34511" xr:uid="{00000000-0005-0000-0000-000082240000}"/>
    <cellStyle name="Currency 3 4 2 2 2 2 3 2 6" xfId="34506" xr:uid="{00000000-0005-0000-0000-000083240000}"/>
    <cellStyle name="Currency 3 4 2 2 2 2 3 3" xfId="5165" xr:uid="{00000000-0005-0000-0000-000084240000}"/>
    <cellStyle name="Currency 3 4 2 2 2 2 3 3 2" xfId="5166" xr:uid="{00000000-0005-0000-0000-000085240000}"/>
    <cellStyle name="Currency 3 4 2 2 2 2 3 3 2 2" xfId="34513" xr:uid="{00000000-0005-0000-0000-000086240000}"/>
    <cellStyle name="Currency 3 4 2 2 2 2 3 3 3" xfId="34512" xr:uid="{00000000-0005-0000-0000-000087240000}"/>
    <cellStyle name="Currency 3 4 2 2 2 2 3 4" xfId="5167" xr:uid="{00000000-0005-0000-0000-000088240000}"/>
    <cellStyle name="Currency 3 4 2 2 2 2 3 4 2" xfId="34514" xr:uid="{00000000-0005-0000-0000-000089240000}"/>
    <cellStyle name="Currency 3 4 2 2 2 2 3 5" xfId="5168" xr:uid="{00000000-0005-0000-0000-00008A240000}"/>
    <cellStyle name="Currency 3 4 2 2 2 2 3 5 2" xfId="34515" xr:uid="{00000000-0005-0000-0000-00008B240000}"/>
    <cellStyle name="Currency 3 4 2 2 2 2 3 6" xfId="5169" xr:uid="{00000000-0005-0000-0000-00008C240000}"/>
    <cellStyle name="Currency 3 4 2 2 2 2 3 6 2" xfId="34516" xr:uid="{00000000-0005-0000-0000-00008D240000}"/>
    <cellStyle name="Currency 3 4 2 2 2 2 3 7" xfId="34505" xr:uid="{00000000-0005-0000-0000-00008E240000}"/>
    <cellStyle name="Currency 3 4 2 2 2 2 4" xfId="5170" xr:uid="{00000000-0005-0000-0000-00008F240000}"/>
    <cellStyle name="Currency 3 4 2 2 2 2 4 2" xfId="5171" xr:uid="{00000000-0005-0000-0000-000090240000}"/>
    <cellStyle name="Currency 3 4 2 2 2 2 4 2 2" xfId="5172" xr:uid="{00000000-0005-0000-0000-000091240000}"/>
    <cellStyle name="Currency 3 4 2 2 2 2 4 2 2 2" xfId="34519" xr:uid="{00000000-0005-0000-0000-000092240000}"/>
    <cellStyle name="Currency 3 4 2 2 2 2 4 2 3" xfId="34518" xr:uid="{00000000-0005-0000-0000-000093240000}"/>
    <cellStyle name="Currency 3 4 2 2 2 2 4 3" xfId="5173" xr:uid="{00000000-0005-0000-0000-000094240000}"/>
    <cellStyle name="Currency 3 4 2 2 2 2 4 3 2" xfId="34520" xr:uid="{00000000-0005-0000-0000-000095240000}"/>
    <cellStyle name="Currency 3 4 2 2 2 2 4 4" xfId="5174" xr:uid="{00000000-0005-0000-0000-000096240000}"/>
    <cellStyle name="Currency 3 4 2 2 2 2 4 4 2" xfId="34521" xr:uid="{00000000-0005-0000-0000-000097240000}"/>
    <cellStyle name="Currency 3 4 2 2 2 2 4 5" xfId="5175" xr:uid="{00000000-0005-0000-0000-000098240000}"/>
    <cellStyle name="Currency 3 4 2 2 2 2 4 5 2" xfId="34522" xr:uid="{00000000-0005-0000-0000-000099240000}"/>
    <cellStyle name="Currency 3 4 2 2 2 2 4 6" xfId="34517" xr:uid="{00000000-0005-0000-0000-00009A240000}"/>
    <cellStyle name="Currency 3 4 2 2 2 2 5" xfId="5176" xr:uid="{00000000-0005-0000-0000-00009B240000}"/>
    <cellStyle name="Currency 3 4 2 2 2 2 5 2" xfId="5177" xr:uid="{00000000-0005-0000-0000-00009C240000}"/>
    <cellStyle name="Currency 3 4 2 2 2 2 5 2 2" xfId="5178" xr:uid="{00000000-0005-0000-0000-00009D240000}"/>
    <cellStyle name="Currency 3 4 2 2 2 2 5 2 2 2" xfId="34525" xr:uid="{00000000-0005-0000-0000-00009E240000}"/>
    <cellStyle name="Currency 3 4 2 2 2 2 5 2 3" xfId="34524" xr:uid="{00000000-0005-0000-0000-00009F240000}"/>
    <cellStyle name="Currency 3 4 2 2 2 2 5 3" xfId="5179" xr:uid="{00000000-0005-0000-0000-0000A0240000}"/>
    <cellStyle name="Currency 3 4 2 2 2 2 5 3 2" xfId="34526" xr:uid="{00000000-0005-0000-0000-0000A1240000}"/>
    <cellStyle name="Currency 3 4 2 2 2 2 5 4" xfId="5180" xr:uid="{00000000-0005-0000-0000-0000A2240000}"/>
    <cellStyle name="Currency 3 4 2 2 2 2 5 4 2" xfId="34527" xr:uid="{00000000-0005-0000-0000-0000A3240000}"/>
    <cellStyle name="Currency 3 4 2 2 2 2 5 5" xfId="5181" xr:uid="{00000000-0005-0000-0000-0000A4240000}"/>
    <cellStyle name="Currency 3 4 2 2 2 2 5 5 2" xfId="34528" xr:uid="{00000000-0005-0000-0000-0000A5240000}"/>
    <cellStyle name="Currency 3 4 2 2 2 2 5 6" xfId="34523" xr:uid="{00000000-0005-0000-0000-0000A6240000}"/>
    <cellStyle name="Currency 3 4 2 2 2 2 6" xfId="5182" xr:uid="{00000000-0005-0000-0000-0000A7240000}"/>
    <cellStyle name="Currency 3 4 2 2 2 2 6 2" xfId="5183" xr:uid="{00000000-0005-0000-0000-0000A8240000}"/>
    <cellStyle name="Currency 3 4 2 2 2 2 6 2 2" xfId="5184" xr:uid="{00000000-0005-0000-0000-0000A9240000}"/>
    <cellStyle name="Currency 3 4 2 2 2 2 6 2 2 2" xfId="34531" xr:uid="{00000000-0005-0000-0000-0000AA240000}"/>
    <cellStyle name="Currency 3 4 2 2 2 2 6 2 3" xfId="34530" xr:uid="{00000000-0005-0000-0000-0000AB240000}"/>
    <cellStyle name="Currency 3 4 2 2 2 2 6 3" xfId="5185" xr:uid="{00000000-0005-0000-0000-0000AC240000}"/>
    <cellStyle name="Currency 3 4 2 2 2 2 6 3 2" xfId="34532" xr:uid="{00000000-0005-0000-0000-0000AD240000}"/>
    <cellStyle name="Currency 3 4 2 2 2 2 6 4" xfId="5186" xr:uid="{00000000-0005-0000-0000-0000AE240000}"/>
    <cellStyle name="Currency 3 4 2 2 2 2 6 4 2" xfId="34533" xr:uid="{00000000-0005-0000-0000-0000AF240000}"/>
    <cellStyle name="Currency 3 4 2 2 2 2 6 5" xfId="34529" xr:uid="{00000000-0005-0000-0000-0000B0240000}"/>
    <cellStyle name="Currency 3 4 2 2 2 2 7" xfId="5187" xr:uid="{00000000-0005-0000-0000-0000B1240000}"/>
    <cellStyle name="Currency 3 4 2 2 2 2 7 2" xfId="5188" xr:uid="{00000000-0005-0000-0000-0000B2240000}"/>
    <cellStyle name="Currency 3 4 2 2 2 2 7 2 2" xfId="34535" xr:uid="{00000000-0005-0000-0000-0000B3240000}"/>
    <cellStyle name="Currency 3 4 2 2 2 2 7 3" xfId="5189" xr:uid="{00000000-0005-0000-0000-0000B4240000}"/>
    <cellStyle name="Currency 3 4 2 2 2 2 7 3 2" xfId="34536" xr:uid="{00000000-0005-0000-0000-0000B5240000}"/>
    <cellStyle name="Currency 3 4 2 2 2 2 7 4" xfId="34534" xr:uid="{00000000-0005-0000-0000-0000B6240000}"/>
    <cellStyle name="Currency 3 4 2 2 2 2 8" xfId="5190" xr:uid="{00000000-0005-0000-0000-0000B7240000}"/>
    <cellStyle name="Currency 3 4 2 2 2 2 8 2" xfId="34537" xr:uid="{00000000-0005-0000-0000-0000B8240000}"/>
    <cellStyle name="Currency 3 4 2 2 2 2 9" xfId="5191" xr:uid="{00000000-0005-0000-0000-0000B9240000}"/>
    <cellStyle name="Currency 3 4 2 2 2 2 9 2" xfId="34538" xr:uid="{00000000-0005-0000-0000-0000BA240000}"/>
    <cellStyle name="Currency 3 4 2 2 2 3" xfId="5192" xr:uid="{00000000-0005-0000-0000-0000BB240000}"/>
    <cellStyle name="Currency 3 4 2 2 2 3 2" xfId="5193" xr:uid="{00000000-0005-0000-0000-0000BC240000}"/>
    <cellStyle name="Currency 3 4 2 2 2 3 2 2" xfId="5194" xr:uid="{00000000-0005-0000-0000-0000BD240000}"/>
    <cellStyle name="Currency 3 4 2 2 2 3 2 2 2" xfId="5195" xr:uid="{00000000-0005-0000-0000-0000BE240000}"/>
    <cellStyle name="Currency 3 4 2 2 2 3 2 2 2 2" xfId="34542" xr:uid="{00000000-0005-0000-0000-0000BF240000}"/>
    <cellStyle name="Currency 3 4 2 2 2 3 2 2 3" xfId="34541" xr:uid="{00000000-0005-0000-0000-0000C0240000}"/>
    <cellStyle name="Currency 3 4 2 2 2 3 2 3" xfId="5196" xr:uid="{00000000-0005-0000-0000-0000C1240000}"/>
    <cellStyle name="Currency 3 4 2 2 2 3 2 3 2" xfId="34543" xr:uid="{00000000-0005-0000-0000-0000C2240000}"/>
    <cellStyle name="Currency 3 4 2 2 2 3 2 4" xfId="5197" xr:uid="{00000000-0005-0000-0000-0000C3240000}"/>
    <cellStyle name="Currency 3 4 2 2 2 3 2 4 2" xfId="34544" xr:uid="{00000000-0005-0000-0000-0000C4240000}"/>
    <cellStyle name="Currency 3 4 2 2 2 3 2 5" xfId="5198" xr:uid="{00000000-0005-0000-0000-0000C5240000}"/>
    <cellStyle name="Currency 3 4 2 2 2 3 2 5 2" xfId="34545" xr:uid="{00000000-0005-0000-0000-0000C6240000}"/>
    <cellStyle name="Currency 3 4 2 2 2 3 2 6" xfId="34540" xr:uid="{00000000-0005-0000-0000-0000C7240000}"/>
    <cellStyle name="Currency 3 4 2 2 2 3 3" xfId="5199" xr:uid="{00000000-0005-0000-0000-0000C8240000}"/>
    <cellStyle name="Currency 3 4 2 2 2 3 3 2" xfId="5200" xr:uid="{00000000-0005-0000-0000-0000C9240000}"/>
    <cellStyle name="Currency 3 4 2 2 2 3 3 2 2" xfId="5201" xr:uid="{00000000-0005-0000-0000-0000CA240000}"/>
    <cellStyle name="Currency 3 4 2 2 2 3 3 2 2 2" xfId="34548" xr:uid="{00000000-0005-0000-0000-0000CB240000}"/>
    <cellStyle name="Currency 3 4 2 2 2 3 3 2 3" xfId="34547" xr:uid="{00000000-0005-0000-0000-0000CC240000}"/>
    <cellStyle name="Currency 3 4 2 2 2 3 3 3" xfId="5202" xr:uid="{00000000-0005-0000-0000-0000CD240000}"/>
    <cellStyle name="Currency 3 4 2 2 2 3 3 3 2" xfId="34549" xr:uid="{00000000-0005-0000-0000-0000CE240000}"/>
    <cellStyle name="Currency 3 4 2 2 2 3 3 4" xfId="5203" xr:uid="{00000000-0005-0000-0000-0000CF240000}"/>
    <cellStyle name="Currency 3 4 2 2 2 3 3 4 2" xfId="34550" xr:uid="{00000000-0005-0000-0000-0000D0240000}"/>
    <cellStyle name="Currency 3 4 2 2 2 3 3 5" xfId="5204" xr:uid="{00000000-0005-0000-0000-0000D1240000}"/>
    <cellStyle name="Currency 3 4 2 2 2 3 3 5 2" xfId="34551" xr:uid="{00000000-0005-0000-0000-0000D2240000}"/>
    <cellStyle name="Currency 3 4 2 2 2 3 3 6" xfId="34546" xr:uid="{00000000-0005-0000-0000-0000D3240000}"/>
    <cellStyle name="Currency 3 4 2 2 2 3 4" xfId="5205" xr:uid="{00000000-0005-0000-0000-0000D4240000}"/>
    <cellStyle name="Currency 3 4 2 2 2 3 4 2" xfId="5206" xr:uid="{00000000-0005-0000-0000-0000D5240000}"/>
    <cellStyle name="Currency 3 4 2 2 2 3 4 2 2" xfId="34553" xr:uid="{00000000-0005-0000-0000-0000D6240000}"/>
    <cellStyle name="Currency 3 4 2 2 2 3 4 3" xfId="34552" xr:uid="{00000000-0005-0000-0000-0000D7240000}"/>
    <cellStyle name="Currency 3 4 2 2 2 3 5" xfId="5207" xr:uid="{00000000-0005-0000-0000-0000D8240000}"/>
    <cellStyle name="Currency 3 4 2 2 2 3 5 2" xfId="34554" xr:uid="{00000000-0005-0000-0000-0000D9240000}"/>
    <cellStyle name="Currency 3 4 2 2 2 3 6" xfId="5208" xr:uid="{00000000-0005-0000-0000-0000DA240000}"/>
    <cellStyle name="Currency 3 4 2 2 2 3 6 2" xfId="34555" xr:uid="{00000000-0005-0000-0000-0000DB240000}"/>
    <cellStyle name="Currency 3 4 2 2 2 3 7" xfId="5209" xr:uid="{00000000-0005-0000-0000-0000DC240000}"/>
    <cellStyle name="Currency 3 4 2 2 2 3 7 2" xfId="34556" xr:uid="{00000000-0005-0000-0000-0000DD240000}"/>
    <cellStyle name="Currency 3 4 2 2 2 3 8" xfId="34539" xr:uid="{00000000-0005-0000-0000-0000DE240000}"/>
    <cellStyle name="Currency 3 4 2 2 2 4" xfId="5210" xr:uid="{00000000-0005-0000-0000-0000DF240000}"/>
    <cellStyle name="Currency 3 4 2 2 2 4 2" xfId="5211" xr:uid="{00000000-0005-0000-0000-0000E0240000}"/>
    <cellStyle name="Currency 3 4 2 2 2 4 2 2" xfId="5212" xr:uid="{00000000-0005-0000-0000-0000E1240000}"/>
    <cellStyle name="Currency 3 4 2 2 2 4 2 2 2" xfId="5213" xr:uid="{00000000-0005-0000-0000-0000E2240000}"/>
    <cellStyle name="Currency 3 4 2 2 2 4 2 2 2 2" xfId="34560" xr:uid="{00000000-0005-0000-0000-0000E3240000}"/>
    <cellStyle name="Currency 3 4 2 2 2 4 2 2 3" xfId="34559" xr:uid="{00000000-0005-0000-0000-0000E4240000}"/>
    <cellStyle name="Currency 3 4 2 2 2 4 2 3" xfId="5214" xr:uid="{00000000-0005-0000-0000-0000E5240000}"/>
    <cellStyle name="Currency 3 4 2 2 2 4 2 3 2" xfId="34561" xr:uid="{00000000-0005-0000-0000-0000E6240000}"/>
    <cellStyle name="Currency 3 4 2 2 2 4 2 4" xfId="5215" xr:uid="{00000000-0005-0000-0000-0000E7240000}"/>
    <cellStyle name="Currency 3 4 2 2 2 4 2 4 2" xfId="34562" xr:uid="{00000000-0005-0000-0000-0000E8240000}"/>
    <cellStyle name="Currency 3 4 2 2 2 4 2 5" xfId="5216" xr:uid="{00000000-0005-0000-0000-0000E9240000}"/>
    <cellStyle name="Currency 3 4 2 2 2 4 2 5 2" xfId="34563" xr:uid="{00000000-0005-0000-0000-0000EA240000}"/>
    <cellStyle name="Currency 3 4 2 2 2 4 2 6" xfId="34558" xr:uid="{00000000-0005-0000-0000-0000EB240000}"/>
    <cellStyle name="Currency 3 4 2 2 2 4 3" xfId="5217" xr:uid="{00000000-0005-0000-0000-0000EC240000}"/>
    <cellStyle name="Currency 3 4 2 2 2 4 3 2" xfId="5218" xr:uid="{00000000-0005-0000-0000-0000ED240000}"/>
    <cellStyle name="Currency 3 4 2 2 2 4 3 2 2" xfId="34565" xr:uid="{00000000-0005-0000-0000-0000EE240000}"/>
    <cellStyle name="Currency 3 4 2 2 2 4 3 3" xfId="34564" xr:uid="{00000000-0005-0000-0000-0000EF240000}"/>
    <cellStyle name="Currency 3 4 2 2 2 4 4" xfId="5219" xr:uid="{00000000-0005-0000-0000-0000F0240000}"/>
    <cellStyle name="Currency 3 4 2 2 2 4 4 2" xfId="34566" xr:uid="{00000000-0005-0000-0000-0000F1240000}"/>
    <cellStyle name="Currency 3 4 2 2 2 4 5" xfId="5220" xr:uid="{00000000-0005-0000-0000-0000F2240000}"/>
    <cellStyle name="Currency 3 4 2 2 2 4 5 2" xfId="34567" xr:uid="{00000000-0005-0000-0000-0000F3240000}"/>
    <cellStyle name="Currency 3 4 2 2 2 4 6" xfId="5221" xr:uid="{00000000-0005-0000-0000-0000F4240000}"/>
    <cellStyle name="Currency 3 4 2 2 2 4 6 2" xfId="34568" xr:uid="{00000000-0005-0000-0000-0000F5240000}"/>
    <cellStyle name="Currency 3 4 2 2 2 4 7" xfId="34557" xr:uid="{00000000-0005-0000-0000-0000F6240000}"/>
    <cellStyle name="Currency 3 4 2 2 2 5" xfId="5222" xr:uid="{00000000-0005-0000-0000-0000F7240000}"/>
    <cellStyle name="Currency 3 4 2 2 2 5 2" xfId="5223" xr:uid="{00000000-0005-0000-0000-0000F8240000}"/>
    <cellStyle name="Currency 3 4 2 2 2 5 2 2" xfId="5224" xr:uid="{00000000-0005-0000-0000-0000F9240000}"/>
    <cellStyle name="Currency 3 4 2 2 2 5 2 2 2" xfId="34571" xr:uid="{00000000-0005-0000-0000-0000FA240000}"/>
    <cellStyle name="Currency 3 4 2 2 2 5 2 3" xfId="34570" xr:uid="{00000000-0005-0000-0000-0000FB240000}"/>
    <cellStyle name="Currency 3 4 2 2 2 5 3" xfId="5225" xr:uid="{00000000-0005-0000-0000-0000FC240000}"/>
    <cellStyle name="Currency 3 4 2 2 2 5 3 2" xfId="34572" xr:uid="{00000000-0005-0000-0000-0000FD240000}"/>
    <cellStyle name="Currency 3 4 2 2 2 5 4" xfId="5226" xr:uid="{00000000-0005-0000-0000-0000FE240000}"/>
    <cellStyle name="Currency 3 4 2 2 2 5 4 2" xfId="34573" xr:uid="{00000000-0005-0000-0000-0000FF240000}"/>
    <cellStyle name="Currency 3 4 2 2 2 5 5" xfId="5227" xr:uid="{00000000-0005-0000-0000-000000250000}"/>
    <cellStyle name="Currency 3 4 2 2 2 5 5 2" xfId="34574" xr:uid="{00000000-0005-0000-0000-000001250000}"/>
    <cellStyle name="Currency 3 4 2 2 2 5 6" xfId="34569" xr:uid="{00000000-0005-0000-0000-000002250000}"/>
    <cellStyle name="Currency 3 4 2 2 2 6" xfId="5228" xr:uid="{00000000-0005-0000-0000-000003250000}"/>
    <cellStyle name="Currency 3 4 2 2 2 6 2" xfId="5229" xr:uid="{00000000-0005-0000-0000-000004250000}"/>
    <cellStyle name="Currency 3 4 2 2 2 6 2 2" xfId="5230" xr:uid="{00000000-0005-0000-0000-000005250000}"/>
    <cellStyle name="Currency 3 4 2 2 2 6 2 2 2" xfId="34577" xr:uid="{00000000-0005-0000-0000-000006250000}"/>
    <cellStyle name="Currency 3 4 2 2 2 6 2 3" xfId="34576" xr:uid="{00000000-0005-0000-0000-000007250000}"/>
    <cellStyle name="Currency 3 4 2 2 2 6 3" xfId="5231" xr:uid="{00000000-0005-0000-0000-000008250000}"/>
    <cellStyle name="Currency 3 4 2 2 2 6 3 2" xfId="34578" xr:uid="{00000000-0005-0000-0000-000009250000}"/>
    <cellStyle name="Currency 3 4 2 2 2 6 4" xfId="5232" xr:uid="{00000000-0005-0000-0000-00000A250000}"/>
    <cellStyle name="Currency 3 4 2 2 2 6 4 2" xfId="34579" xr:uid="{00000000-0005-0000-0000-00000B250000}"/>
    <cellStyle name="Currency 3 4 2 2 2 6 5" xfId="5233" xr:uid="{00000000-0005-0000-0000-00000C250000}"/>
    <cellStyle name="Currency 3 4 2 2 2 6 5 2" xfId="34580" xr:uid="{00000000-0005-0000-0000-00000D250000}"/>
    <cellStyle name="Currency 3 4 2 2 2 6 6" xfId="34575" xr:uid="{00000000-0005-0000-0000-00000E250000}"/>
    <cellStyle name="Currency 3 4 2 2 2 7" xfId="5234" xr:uid="{00000000-0005-0000-0000-00000F250000}"/>
    <cellStyle name="Currency 3 4 2 2 2 7 2" xfId="5235" xr:uid="{00000000-0005-0000-0000-000010250000}"/>
    <cellStyle name="Currency 3 4 2 2 2 7 2 2" xfId="5236" xr:uid="{00000000-0005-0000-0000-000011250000}"/>
    <cellStyle name="Currency 3 4 2 2 2 7 2 2 2" xfId="34583" xr:uid="{00000000-0005-0000-0000-000012250000}"/>
    <cellStyle name="Currency 3 4 2 2 2 7 2 3" xfId="34582" xr:uid="{00000000-0005-0000-0000-000013250000}"/>
    <cellStyle name="Currency 3 4 2 2 2 7 3" xfId="5237" xr:uid="{00000000-0005-0000-0000-000014250000}"/>
    <cellStyle name="Currency 3 4 2 2 2 7 3 2" xfId="34584" xr:uid="{00000000-0005-0000-0000-000015250000}"/>
    <cellStyle name="Currency 3 4 2 2 2 7 4" xfId="5238" xr:uid="{00000000-0005-0000-0000-000016250000}"/>
    <cellStyle name="Currency 3 4 2 2 2 7 4 2" xfId="34585" xr:uid="{00000000-0005-0000-0000-000017250000}"/>
    <cellStyle name="Currency 3 4 2 2 2 7 5" xfId="34581" xr:uid="{00000000-0005-0000-0000-000018250000}"/>
    <cellStyle name="Currency 3 4 2 2 2 8" xfId="5239" xr:uid="{00000000-0005-0000-0000-000019250000}"/>
    <cellStyle name="Currency 3 4 2 2 2 8 2" xfId="5240" xr:uid="{00000000-0005-0000-0000-00001A250000}"/>
    <cellStyle name="Currency 3 4 2 2 2 8 2 2" xfId="34587" xr:uid="{00000000-0005-0000-0000-00001B250000}"/>
    <cellStyle name="Currency 3 4 2 2 2 8 3" xfId="5241" xr:uid="{00000000-0005-0000-0000-00001C250000}"/>
    <cellStyle name="Currency 3 4 2 2 2 8 3 2" xfId="34588" xr:uid="{00000000-0005-0000-0000-00001D250000}"/>
    <cellStyle name="Currency 3 4 2 2 2 8 4" xfId="34586" xr:uid="{00000000-0005-0000-0000-00001E250000}"/>
    <cellStyle name="Currency 3 4 2 2 2 9" xfId="5242" xr:uid="{00000000-0005-0000-0000-00001F250000}"/>
    <cellStyle name="Currency 3 4 2 2 2 9 2" xfId="34589" xr:uid="{00000000-0005-0000-0000-000020250000}"/>
    <cellStyle name="Currency 3 4 2 2 3" xfId="5243" xr:uid="{00000000-0005-0000-0000-000021250000}"/>
    <cellStyle name="Currency 3 4 2 2 3 10" xfId="5244" xr:uid="{00000000-0005-0000-0000-000022250000}"/>
    <cellStyle name="Currency 3 4 2 2 3 10 2" xfId="34591" xr:uid="{00000000-0005-0000-0000-000023250000}"/>
    <cellStyle name="Currency 3 4 2 2 3 11" xfId="34590" xr:uid="{00000000-0005-0000-0000-000024250000}"/>
    <cellStyle name="Currency 3 4 2 2 3 2" xfId="5245" xr:uid="{00000000-0005-0000-0000-000025250000}"/>
    <cellStyle name="Currency 3 4 2 2 3 2 2" xfId="5246" xr:uid="{00000000-0005-0000-0000-000026250000}"/>
    <cellStyle name="Currency 3 4 2 2 3 2 2 2" xfId="5247" xr:uid="{00000000-0005-0000-0000-000027250000}"/>
    <cellStyle name="Currency 3 4 2 2 3 2 2 2 2" xfId="5248" xr:uid="{00000000-0005-0000-0000-000028250000}"/>
    <cellStyle name="Currency 3 4 2 2 3 2 2 2 2 2" xfId="34595" xr:uid="{00000000-0005-0000-0000-000029250000}"/>
    <cellStyle name="Currency 3 4 2 2 3 2 2 2 3" xfId="34594" xr:uid="{00000000-0005-0000-0000-00002A250000}"/>
    <cellStyle name="Currency 3 4 2 2 3 2 2 3" xfId="5249" xr:uid="{00000000-0005-0000-0000-00002B250000}"/>
    <cellStyle name="Currency 3 4 2 2 3 2 2 3 2" xfId="34596" xr:uid="{00000000-0005-0000-0000-00002C250000}"/>
    <cellStyle name="Currency 3 4 2 2 3 2 2 4" xfId="5250" xr:uid="{00000000-0005-0000-0000-00002D250000}"/>
    <cellStyle name="Currency 3 4 2 2 3 2 2 4 2" xfId="34597" xr:uid="{00000000-0005-0000-0000-00002E250000}"/>
    <cellStyle name="Currency 3 4 2 2 3 2 2 5" xfId="5251" xr:uid="{00000000-0005-0000-0000-00002F250000}"/>
    <cellStyle name="Currency 3 4 2 2 3 2 2 5 2" xfId="34598" xr:uid="{00000000-0005-0000-0000-000030250000}"/>
    <cellStyle name="Currency 3 4 2 2 3 2 2 6" xfId="34593" xr:uid="{00000000-0005-0000-0000-000031250000}"/>
    <cellStyle name="Currency 3 4 2 2 3 2 3" xfId="5252" xr:uid="{00000000-0005-0000-0000-000032250000}"/>
    <cellStyle name="Currency 3 4 2 2 3 2 3 2" xfId="5253" xr:uid="{00000000-0005-0000-0000-000033250000}"/>
    <cellStyle name="Currency 3 4 2 2 3 2 3 2 2" xfId="34600" xr:uid="{00000000-0005-0000-0000-000034250000}"/>
    <cellStyle name="Currency 3 4 2 2 3 2 3 3" xfId="34599" xr:uid="{00000000-0005-0000-0000-000035250000}"/>
    <cellStyle name="Currency 3 4 2 2 3 2 4" xfId="5254" xr:uid="{00000000-0005-0000-0000-000036250000}"/>
    <cellStyle name="Currency 3 4 2 2 3 2 4 2" xfId="34601" xr:uid="{00000000-0005-0000-0000-000037250000}"/>
    <cellStyle name="Currency 3 4 2 2 3 2 5" xfId="5255" xr:uid="{00000000-0005-0000-0000-000038250000}"/>
    <cellStyle name="Currency 3 4 2 2 3 2 5 2" xfId="34602" xr:uid="{00000000-0005-0000-0000-000039250000}"/>
    <cellStyle name="Currency 3 4 2 2 3 2 6" xfId="5256" xr:uid="{00000000-0005-0000-0000-00003A250000}"/>
    <cellStyle name="Currency 3 4 2 2 3 2 6 2" xfId="34603" xr:uid="{00000000-0005-0000-0000-00003B250000}"/>
    <cellStyle name="Currency 3 4 2 2 3 2 7" xfId="34592" xr:uid="{00000000-0005-0000-0000-00003C250000}"/>
    <cellStyle name="Currency 3 4 2 2 3 3" xfId="5257" xr:uid="{00000000-0005-0000-0000-00003D250000}"/>
    <cellStyle name="Currency 3 4 2 2 3 3 2" xfId="5258" xr:uid="{00000000-0005-0000-0000-00003E250000}"/>
    <cellStyle name="Currency 3 4 2 2 3 3 2 2" xfId="5259" xr:uid="{00000000-0005-0000-0000-00003F250000}"/>
    <cellStyle name="Currency 3 4 2 2 3 3 2 2 2" xfId="5260" xr:uid="{00000000-0005-0000-0000-000040250000}"/>
    <cellStyle name="Currency 3 4 2 2 3 3 2 2 2 2" xfId="34607" xr:uid="{00000000-0005-0000-0000-000041250000}"/>
    <cellStyle name="Currency 3 4 2 2 3 3 2 2 3" xfId="34606" xr:uid="{00000000-0005-0000-0000-000042250000}"/>
    <cellStyle name="Currency 3 4 2 2 3 3 2 3" xfId="5261" xr:uid="{00000000-0005-0000-0000-000043250000}"/>
    <cellStyle name="Currency 3 4 2 2 3 3 2 3 2" xfId="34608" xr:uid="{00000000-0005-0000-0000-000044250000}"/>
    <cellStyle name="Currency 3 4 2 2 3 3 2 4" xfId="5262" xr:uid="{00000000-0005-0000-0000-000045250000}"/>
    <cellStyle name="Currency 3 4 2 2 3 3 2 4 2" xfId="34609" xr:uid="{00000000-0005-0000-0000-000046250000}"/>
    <cellStyle name="Currency 3 4 2 2 3 3 2 5" xfId="5263" xr:uid="{00000000-0005-0000-0000-000047250000}"/>
    <cellStyle name="Currency 3 4 2 2 3 3 2 5 2" xfId="34610" xr:uid="{00000000-0005-0000-0000-000048250000}"/>
    <cellStyle name="Currency 3 4 2 2 3 3 2 6" xfId="34605" xr:uid="{00000000-0005-0000-0000-000049250000}"/>
    <cellStyle name="Currency 3 4 2 2 3 3 3" xfId="5264" xr:uid="{00000000-0005-0000-0000-00004A250000}"/>
    <cellStyle name="Currency 3 4 2 2 3 3 3 2" xfId="5265" xr:uid="{00000000-0005-0000-0000-00004B250000}"/>
    <cellStyle name="Currency 3 4 2 2 3 3 3 2 2" xfId="34612" xr:uid="{00000000-0005-0000-0000-00004C250000}"/>
    <cellStyle name="Currency 3 4 2 2 3 3 3 3" xfId="34611" xr:uid="{00000000-0005-0000-0000-00004D250000}"/>
    <cellStyle name="Currency 3 4 2 2 3 3 4" xfId="5266" xr:uid="{00000000-0005-0000-0000-00004E250000}"/>
    <cellStyle name="Currency 3 4 2 2 3 3 4 2" xfId="34613" xr:uid="{00000000-0005-0000-0000-00004F250000}"/>
    <cellStyle name="Currency 3 4 2 2 3 3 5" xfId="5267" xr:uid="{00000000-0005-0000-0000-000050250000}"/>
    <cellStyle name="Currency 3 4 2 2 3 3 5 2" xfId="34614" xr:uid="{00000000-0005-0000-0000-000051250000}"/>
    <cellStyle name="Currency 3 4 2 2 3 3 6" xfId="5268" xr:uid="{00000000-0005-0000-0000-000052250000}"/>
    <cellStyle name="Currency 3 4 2 2 3 3 6 2" xfId="34615" xr:uid="{00000000-0005-0000-0000-000053250000}"/>
    <cellStyle name="Currency 3 4 2 2 3 3 7" xfId="34604" xr:uid="{00000000-0005-0000-0000-000054250000}"/>
    <cellStyle name="Currency 3 4 2 2 3 4" xfId="5269" xr:uid="{00000000-0005-0000-0000-000055250000}"/>
    <cellStyle name="Currency 3 4 2 2 3 4 2" xfId="5270" xr:uid="{00000000-0005-0000-0000-000056250000}"/>
    <cellStyle name="Currency 3 4 2 2 3 4 2 2" xfId="5271" xr:uid="{00000000-0005-0000-0000-000057250000}"/>
    <cellStyle name="Currency 3 4 2 2 3 4 2 2 2" xfId="34618" xr:uid="{00000000-0005-0000-0000-000058250000}"/>
    <cellStyle name="Currency 3 4 2 2 3 4 2 3" xfId="34617" xr:uid="{00000000-0005-0000-0000-000059250000}"/>
    <cellStyle name="Currency 3 4 2 2 3 4 3" xfId="5272" xr:uid="{00000000-0005-0000-0000-00005A250000}"/>
    <cellStyle name="Currency 3 4 2 2 3 4 3 2" xfId="34619" xr:uid="{00000000-0005-0000-0000-00005B250000}"/>
    <cellStyle name="Currency 3 4 2 2 3 4 4" xfId="5273" xr:uid="{00000000-0005-0000-0000-00005C250000}"/>
    <cellStyle name="Currency 3 4 2 2 3 4 4 2" xfId="34620" xr:uid="{00000000-0005-0000-0000-00005D250000}"/>
    <cellStyle name="Currency 3 4 2 2 3 4 5" xfId="5274" xr:uid="{00000000-0005-0000-0000-00005E250000}"/>
    <cellStyle name="Currency 3 4 2 2 3 4 5 2" xfId="34621" xr:uid="{00000000-0005-0000-0000-00005F250000}"/>
    <cellStyle name="Currency 3 4 2 2 3 4 6" xfId="34616" xr:uid="{00000000-0005-0000-0000-000060250000}"/>
    <cellStyle name="Currency 3 4 2 2 3 5" xfId="5275" xr:uid="{00000000-0005-0000-0000-000061250000}"/>
    <cellStyle name="Currency 3 4 2 2 3 5 2" xfId="5276" xr:uid="{00000000-0005-0000-0000-000062250000}"/>
    <cellStyle name="Currency 3 4 2 2 3 5 2 2" xfId="5277" xr:uid="{00000000-0005-0000-0000-000063250000}"/>
    <cellStyle name="Currency 3 4 2 2 3 5 2 2 2" xfId="34624" xr:uid="{00000000-0005-0000-0000-000064250000}"/>
    <cellStyle name="Currency 3 4 2 2 3 5 2 3" xfId="34623" xr:uid="{00000000-0005-0000-0000-000065250000}"/>
    <cellStyle name="Currency 3 4 2 2 3 5 3" xfId="5278" xr:uid="{00000000-0005-0000-0000-000066250000}"/>
    <cellStyle name="Currency 3 4 2 2 3 5 3 2" xfId="34625" xr:uid="{00000000-0005-0000-0000-000067250000}"/>
    <cellStyle name="Currency 3 4 2 2 3 5 4" xfId="5279" xr:uid="{00000000-0005-0000-0000-000068250000}"/>
    <cellStyle name="Currency 3 4 2 2 3 5 4 2" xfId="34626" xr:uid="{00000000-0005-0000-0000-000069250000}"/>
    <cellStyle name="Currency 3 4 2 2 3 5 5" xfId="5280" xr:uid="{00000000-0005-0000-0000-00006A250000}"/>
    <cellStyle name="Currency 3 4 2 2 3 5 5 2" xfId="34627" xr:uid="{00000000-0005-0000-0000-00006B250000}"/>
    <cellStyle name="Currency 3 4 2 2 3 5 6" xfId="34622" xr:uid="{00000000-0005-0000-0000-00006C250000}"/>
    <cellStyle name="Currency 3 4 2 2 3 6" xfId="5281" xr:uid="{00000000-0005-0000-0000-00006D250000}"/>
    <cellStyle name="Currency 3 4 2 2 3 6 2" xfId="5282" xr:uid="{00000000-0005-0000-0000-00006E250000}"/>
    <cellStyle name="Currency 3 4 2 2 3 6 2 2" xfId="5283" xr:uid="{00000000-0005-0000-0000-00006F250000}"/>
    <cellStyle name="Currency 3 4 2 2 3 6 2 2 2" xfId="34630" xr:uid="{00000000-0005-0000-0000-000070250000}"/>
    <cellStyle name="Currency 3 4 2 2 3 6 2 3" xfId="34629" xr:uid="{00000000-0005-0000-0000-000071250000}"/>
    <cellStyle name="Currency 3 4 2 2 3 6 3" xfId="5284" xr:uid="{00000000-0005-0000-0000-000072250000}"/>
    <cellStyle name="Currency 3 4 2 2 3 6 3 2" xfId="34631" xr:uid="{00000000-0005-0000-0000-000073250000}"/>
    <cellStyle name="Currency 3 4 2 2 3 6 4" xfId="5285" xr:uid="{00000000-0005-0000-0000-000074250000}"/>
    <cellStyle name="Currency 3 4 2 2 3 6 4 2" xfId="34632" xr:uid="{00000000-0005-0000-0000-000075250000}"/>
    <cellStyle name="Currency 3 4 2 2 3 6 5" xfId="34628" xr:uid="{00000000-0005-0000-0000-000076250000}"/>
    <cellStyle name="Currency 3 4 2 2 3 7" xfId="5286" xr:uid="{00000000-0005-0000-0000-000077250000}"/>
    <cellStyle name="Currency 3 4 2 2 3 7 2" xfId="5287" xr:uid="{00000000-0005-0000-0000-000078250000}"/>
    <cellStyle name="Currency 3 4 2 2 3 7 2 2" xfId="34634" xr:uid="{00000000-0005-0000-0000-000079250000}"/>
    <cellStyle name="Currency 3 4 2 2 3 7 3" xfId="5288" xr:uid="{00000000-0005-0000-0000-00007A250000}"/>
    <cellStyle name="Currency 3 4 2 2 3 7 3 2" xfId="34635" xr:uid="{00000000-0005-0000-0000-00007B250000}"/>
    <cellStyle name="Currency 3 4 2 2 3 7 4" xfId="34633" xr:uid="{00000000-0005-0000-0000-00007C250000}"/>
    <cellStyle name="Currency 3 4 2 2 3 8" xfId="5289" xr:uid="{00000000-0005-0000-0000-00007D250000}"/>
    <cellStyle name="Currency 3 4 2 2 3 8 2" xfId="34636" xr:uid="{00000000-0005-0000-0000-00007E250000}"/>
    <cellStyle name="Currency 3 4 2 2 3 9" xfId="5290" xr:uid="{00000000-0005-0000-0000-00007F250000}"/>
    <cellStyle name="Currency 3 4 2 2 3 9 2" xfId="34637" xr:uid="{00000000-0005-0000-0000-000080250000}"/>
    <cellStyle name="Currency 3 4 2 2 4" xfId="5291" xr:uid="{00000000-0005-0000-0000-000081250000}"/>
    <cellStyle name="Currency 3 4 2 2 4 2" xfId="5292" xr:uid="{00000000-0005-0000-0000-000082250000}"/>
    <cellStyle name="Currency 3 4 2 2 4 2 2" xfId="5293" xr:uid="{00000000-0005-0000-0000-000083250000}"/>
    <cellStyle name="Currency 3 4 2 2 4 2 2 2" xfId="5294" xr:uid="{00000000-0005-0000-0000-000084250000}"/>
    <cellStyle name="Currency 3 4 2 2 4 2 2 2 2" xfId="34641" xr:uid="{00000000-0005-0000-0000-000085250000}"/>
    <cellStyle name="Currency 3 4 2 2 4 2 2 3" xfId="34640" xr:uid="{00000000-0005-0000-0000-000086250000}"/>
    <cellStyle name="Currency 3 4 2 2 4 2 3" xfId="5295" xr:uid="{00000000-0005-0000-0000-000087250000}"/>
    <cellStyle name="Currency 3 4 2 2 4 2 3 2" xfId="34642" xr:uid="{00000000-0005-0000-0000-000088250000}"/>
    <cellStyle name="Currency 3 4 2 2 4 2 4" xfId="5296" xr:uid="{00000000-0005-0000-0000-000089250000}"/>
    <cellStyle name="Currency 3 4 2 2 4 2 4 2" xfId="34643" xr:uid="{00000000-0005-0000-0000-00008A250000}"/>
    <cellStyle name="Currency 3 4 2 2 4 2 5" xfId="5297" xr:uid="{00000000-0005-0000-0000-00008B250000}"/>
    <cellStyle name="Currency 3 4 2 2 4 2 5 2" xfId="34644" xr:uid="{00000000-0005-0000-0000-00008C250000}"/>
    <cellStyle name="Currency 3 4 2 2 4 2 6" xfId="34639" xr:uid="{00000000-0005-0000-0000-00008D250000}"/>
    <cellStyle name="Currency 3 4 2 2 4 3" xfId="5298" xr:uid="{00000000-0005-0000-0000-00008E250000}"/>
    <cellStyle name="Currency 3 4 2 2 4 3 2" xfId="5299" xr:uid="{00000000-0005-0000-0000-00008F250000}"/>
    <cellStyle name="Currency 3 4 2 2 4 3 2 2" xfId="5300" xr:uid="{00000000-0005-0000-0000-000090250000}"/>
    <cellStyle name="Currency 3 4 2 2 4 3 2 2 2" xfId="34647" xr:uid="{00000000-0005-0000-0000-000091250000}"/>
    <cellStyle name="Currency 3 4 2 2 4 3 2 3" xfId="34646" xr:uid="{00000000-0005-0000-0000-000092250000}"/>
    <cellStyle name="Currency 3 4 2 2 4 3 3" xfId="5301" xr:uid="{00000000-0005-0000-0000-000093250000}"/>
    <cellStyle name="Currency 3 4 2 2 4 3 3 2" xfId="34648" xr:uid="{00000000-0005-0000-0000-000094250000}"/>
    <cellStyle name="Currency 3 4 2 2 4 3 4" xfId="5302" xr:uid="{00000000-0005-0000-0000-000095250000}"/>
    <cellStyle name="Currency 3 4 2 2 4 3 4 2" xfId="34649" xr:uid="{00000000-0005-0000-0000-000096250000}"/>
    <cellStyle name="Currency 3 4 2 2 4 3 5" xfId="5303" xr:uid="{00000000-0005-0000-0000-000097250000}"/>
    <cellStyle name="Currency 3 4 2 2 4 3 5 2" xfId="34650" xr:uid="{00000000-0005-0000-0000-000098250000}"/>
    <cellStyle name="Currency 3 4 2 2 4 3 6" xfId="34645" xr:uid="{00000000-0005-0000-0000-000099250000}"/>
    <cellStyle name="Currency 3 4 2 2 4 4" xfId="5304" xr:uid="{00000000-0005-0000-0000-00009A250000}"/>
    <cellStyle name="Currency 3 4 2 2 4 4 2" xfId="5305" xr:uid="{00000000-0005-0000-0000-00009B250000}"/>
    <cellStyle name="Currency 3 4 2 2 4 4 2 2" xfId="34652" xr:uid="{00000000-0005-0000-0000-00009C250000}"/>
    <cellStyle name="Currency 3 4 2 2 4 4 3" xfId="34651" xr:uid="{00000000-0005-0000-0000-00009D250000}"/>
    <cellStyle name="Currency 3 4 2 2 4 5" xfId="5306" xr:uid="{00000000-0005-0000-0000-00009E250000}"/>
    <cellStyle name="Currency 3 4 2 2 4 5 2" xfId="34653" xr:uid="{00000000-0005-0000-0000-00009F250000}"/>
    <cellStyle name="Currency 3 4 2 2 4 6" xfId="5307" xr:uid="{00000000-0005-0000-0000-0000A0250000}"/>
    <cellStyle name="Currency 3 4 2 2 4 6 2" xfId="34654" xr:uid="{00000000-0005-0000-0000-0000A1250000}"/>
    <cellStyle name="Currency 3 4 2 2 4 7" xfId="5308" xr:uid="{00000000-0005-0000-0000-0000A2250000}"/>
    <cellStyle name="Currency 3 4 2 2 4 7 2" xfId="34655" xr:uid="{00000000-0005-0000-0000-0000A3250000}"/>
    <cellStyle name="Currency 3 4 2 2 4 8" xfId="34638" xr:uid="{00000000-0005-0000-0000-0000A4250000}"/>
    <cellStyle name="Currency 3 4 2 2 5" xfId="5309" xr:uid="{00000000-0005-0000-0000-0000A5250000}"/>
    <cellStyle name="Currency 3 4 2 2 5 2" xfId="5310" xr:uid="{00000000-0005-0000-0000-0000A6250000}"/>
    <cellStyle name="Currency 3 4 2 2 5 2 2" xfId="5311" xr:uid="{00000000-0005-0000-0000-0000A7250000}"/>
    <cellStyle name="Currency 3 4 2 2 5 2 2 2" xfId="5312" xr:uid="{00000000-0005-0000-0000-0000A8250000}"/>
    <cellStyle name="Currency 3 4 2 2 5 2 2 2 2" xfId="34659" xr:uid="{00000000-0005-0000-0000-0000A9250000}"/>
    <cellStyle name="Currency 3 4 2 2 5 2 2 3" xfId="34658" xr:uid="{00000000-0005-0000-0000-0000AA250000}"/>
    <cellStyle name="Currency 3 4 2 2 5 2 3" xfId="5313" xr:uid="{00000000-0005-0000-0000-0000AB250000}"/>
    <cellStyle name="Currency 3 4 2 2 5 2 3 2" xfId="34660" xr:uid="{00000000-0005-0000-0000-0000AC250000}"/>
    <cellStyle name="Currency 3 4 2 2 5 2 4" xfId="5314" xr:uid="{00000000-0005-0000-0000-0000AD250000}"/>
    <cellStyle name="Currency 3 4 2 2 5 2 4 2" xfId="34661" xr:uid="{00000000-0005-0000-0000-0000AE250000}"/>
    <cellStyle name="Currency 3 4 2 2 5 2 5" xfId="5315" xr:uid="{00000000-0005-0000-0000-0000AF250000}"/>
    <cellStyle name="Currency 3 4 2 2 5 2 5 2" xfId="34662" xr:uid="{00000000-0005-0000-0000-0000B0250000}"/>
    <cellStyle name="Currency 3 4 2 2 5 2 6" xfId="34657" xr:uid="{00000000-0005-0000-0000-0000B1250000}"/>
    <cellStyle name="Currency 3 4 2 2 5 3" xfId="5316" xr:uid="{00000000-0005-0000-0000-0000B2250000}"/>
    <cellStyle name="Currency 3 4 2 2 5 3 2" xfId="5317" xr:uid="{00000000-0005-0000-0000-0000B3250000}"/>
    <cellStyle name="Currency 3 4 2 2 5 3 2 2" xfId="34664" xr:uid="{00000000-0005-0000-0000-0000B4250000}"/>
    <cellStyle name="Currency 3 4 2 2 5 3 3" xfId="34663" xr:uid="{00000000-0005-0000-0000-0000B5250000}"/>
    <cellStyle name="Currency 3 4 2 2 5 4" xfId="5318" xr:uid="{00000000-0005-0000-0000-0000B6250000}"/>
    <cellStyle name="Currency 3 4 2 2 5 4 2" xfId="34665" xr:uid="{00000000-0005-0000-0000-0000B7250000}"/>
    <cellStyle name="Currency 3 4 2 2 5 5" xfId="5319" xr:uid="{00000000-0005-0000-0000-0000B8250000}"/>
    <cellStyle name="Currency 3 4 2 2 5 5 2" xfId="34666" xr:uid="{00000000-0005-0000-0000-0000B9250000}"/>
    <cellStyle name="Currency 3 4 2 2 5 6" xfId="5320" xr:uid="{00000000-0005-0000-0000-0000BA250000}"/>
    <cellStyle name="Currency 3 4 2 2 5 6 2" xfId="34667" xr:uid="{00000000-0005-0000-0000-0000BB250000}"/>
    <cellStyle name="Currency 3 4 2 2 5 7" xfId="34656" xr:uid="{00000000-0005-0000-0000-0000BC250000}"/>
    <cellStyle name="Currency 3 4 2 2 6" xfId="5321" xr:uid="{00000000-0005-0000-0000-0000BD250000}"/>
    <cellStyle name="Currency 3 4 2 2 6 2" xfId="5322" xr:uid="{00000000-0005-0000-0000-0000BE250000}"/>
    <cellStyle name="Currency 3 4 2 2 6 2 2" xfId="5323" xr:uid="{00000000-0005-0000-0000-0000BF250000}"/>
    <cellStyle name="Currency 3 4 2 2 6 2 2 2" xfId="34670" xr:uid="{00000000-0005-0000-0000-0000C0250000}"/>
    <cellStyle name="Currency 3 4 2 2 6 2 3" xfId="34669" xr:uid="{00000000-0005-0000-0000-0000C1250000}"/>
    <cellStyle name="Currency 3 4 2 2 6 3" xfId="5324" xr:uid="{00000000-0005-0000-0000-0000C2250000}"/>
    <cellStyle name="Currency 3 4 2 2 6 3 2" xfId="34671" xr:uid="{00000000-0005-0000-0000-0000C3250000}"/>
    <cellStyle name="Currency 3 4 2 2 6 4" xfId="5325" xr:uid="{00000000-0005-0000-0000-0000C4250000}"/>
    <cellStyle name="Currency 3 4 2 2 6 4 2" xfId="34672" xr:uid="{00000000-0005-0000-0000-0000C5250000}"/>
    <cellStyle name="Currency 3 4 2 2 6 5" xfId="5326" xr:uid="{00000000-0005-0000-0000-0000C6250000}"/>
    <cellStyle name="Currency 3 4 2 2 6 5 2" xfId="34673" xr:uid="{00000000-0005-0000-0000-0000C7250000}"/>
    <cellStyle name="Currency 3 4 2 2 6 6" xfId="34668" xr:uid="{00000000-0005-0000-0000-0000C8250000}"/>
    <cellStyle name="Currency 3 4 2 2 7" xfId="5327" xr:uid="{00000000-0005-0000-0000-0000C9250000}"/>
    <cellStyle name="Currency 3 4 2 2 7 2" xfId="5328" xr:uid="{00000000-0005-0000-0000-0000CA250000}"/>
    <cellStyle name="Currency 3 4 2 2 7 2 2" xfId="5329" xr:uid="{00000000-0005-0000-0000-0000CB250000}"/>
    <cellStyle name="Currency 3 4 2 2 7 2 2 2" xfId="34676" xr:uid="{00000000-0005-0000-0000-0000CC250000}"/>
    <cellStyle name="Currency 3 4 2 2 7 2 3" xfId="34675" xr:uid="{00000000-0005-0000-0000-0000CD250000}"/>
    <cellStyle name="Currency 3 4 2 2 7 3" xfId="5330" xr:uid="{00000000-0005-0000-0000-0000CE250000}"/>
    <cellStyle name="Currency 3 4 2 2 7 3 2" xfId="34677" xr:uid="{00000000-0005-0000-0000-0000CF250000}"/>
    <cellStyle name="Currency 3 4 2 2 7 4" xfId="5331" xr:uid="{00000000-0005-0000-0000-0000D0250000}"/>
    <cellStyle name="Currency 3 4 2 2 7 4 2" xfId="34678" xr:uid="{00000000-0005-0000-0000-0000D1250000}"/>
    <cellStyle name="Currency 3 4 2 2 7 5" xfId="5332" xr:uid="{00000000-0005-0000-0000-0000D2250000}"/>
    <cellStyle name="Currency 3 4 2 2 7 5 2" xfId="34679" xr:uid="{00000000-0005-0000-0000-0000D3250000}"/>
    <cellStyle name="Currency 3 4 2 2 7 6" xfId="34674" xr:uid="{00000000-0005-0000-0000-0000D4250000}"/>
    <cellStyle name="Currency 3 4 2 2 8" xfId="5333" xr:uid="{00000000-0005-0000-0000-0000D5250000}"/>
    <cellStyle name="Currency 3 4 2 2 8 2" xfId="5334" xr:uid="{00000000-0005-0000-0000-0000D6250000}"/>
    <cellStyle name="Currency 3 4 2 2 8 2 2" xfId="5335" xr:uid="{00000000-0005-0000-0000-0000D7250000}"/>
    <cellStyle name="Currency 3 4 2 2 8 2 2 2" xfId="34682" xr:uid="{00000000-0005-0000-0000-0000D8250000}"/>
    <cellStyle name="Currency 3 4 2 2 8 2 3" xfId="34681" xr:uid="{00000000-0005-0000-0000-0000D9250000}"/>
    <cellStyle name="Currency 3 4 2 2 8 3" xfId="5336" xr:uid="{00000000-0005-0000-0000-0000DA250000}"/>
    <cellStyle name="Currency 3 4 2 2 8 3 2" xfId="34683" xr:uid="{00000000-0005-0000-0000-0000DB250000}"/>
    <cellStyle name="Currency 3 4 2 2 8 4" xfId="5337" xr:uid="{00000000-0005-0000-0000-0000DC250000}"/>
    <cellStyle name="Currency 3 4 2 2 8 4 2" xfId="34684" xr:uid="{00000000-0005-0000-0000-0000DD250000}"/>
    <cellStyle name="Currency 3 4 2 2 8 5" xfId="34680" xr:uid="{00000000-0005-0000-0000-0000DE250000}"/>
    <cellStyle name="Currency 3 4 2 2 9" xfId="5338" xr:uid="{00000000-0005-0000-0000-0000DF250000}"/>
    <cellStyle name="Currency 3 4 2 2 9 2" xfId="5339" xr:uid="{00000000-0005-0000-0000-0000E0250000}"/>
    <cellStyle name="Currency 3 4 2 2 9 2 2" xfId="34686" xr:uid="{00000000-0005-0000-0000-0000E1250000}"/>
    <cellStyle name="Currency 3 4 2 2 9 3" xfId="5340" xr:uid="{00000000-0005-0000-0000-0000E2250000}"/>
    <cellStyle name="Currency 3 4 2 2 9 3 2" xfId="34687" xr:uid="{00000000-0005-0000-0000-0000E3250000}"/>
    <cellStyle name="Currency 3 4 2 2 9 4" xfId="34685" xr:uid="{00000000-0005-0000-0000-0000E4250000}"/>
    <cellStyle name="Currency 3 4 2 3" xfId="5341" xr:uid="{00000000-0005-0000-0000-0000E5250000}"/>
    <cellStyle name="Currency 3 4 2 3 10" xfId="5342" xr:uid="{00000000-0005-0000-0000-0000E6250000}"/>
    <cellStyle name="Currency 3 4 2 3 10 2" xfId="34689" xr:uid="{00000000-0005-0000-0000-0000E7250000}"/>
    <cellStyle name="Currency 3 4 2 3 11" xfId="5343" xr:uid="{00000000-0005-0000-0000-0000E8250000}"/>
    <cellStyle name="Currency 3 4 2 3 11 2" xfId="34690" xr:uid="{00000000-0005-0000-0000-0000E9250000}"/>
    <cellStyle name="Currency 3 4 2 3 12" xfId="34688" xr:uid="{00000000-0005-0000-0000-0000EA250000}"/>
    <cellStyle name="Currency 3 4 2 3 2" xfId="5344" xr:uid="{00000000-0005-0000-0000-0000EB250000}"/>
    <cellStyle name="Currency 3 4 2 3 2 10" xfId="5345" xr:uid="{00000000-0005-0000-0000-0000EC250000}"/>
    <cellStyle name="Currency 3 4 2 3 2 10 2" xfId="34692" xr:uid="{00000000-0005-0000-0000-0000ED250000}"/>
    <cellStyle name="Currency 3 4 2 3 2 11" xfId="34691" xr:uid="{00000000-0005-0000-0000-0000EE250000}"/>
    <cellStyle name="Currency 3 4 2 3 2 2" xfId="5346" xr:uid="{00000000-0005-0000-0000-0000EF250000}"/>
    <cellStyle name="Currency 3 4 2 3 2 2 2" xfId="5347" xr:uid="{00000000-0005-0000-0000-0000F0250000}"/>
    <cellStyle name="Currency 3 4 2 3 2 2 2 2" xfId="5348" xr:uid="{00000000-0005-0000-0000-0000F1250000}"/>
    <cellStyle name="Currency 3 4 2 3 2 2 2 2 2" xfId="5349" xr:uid="{00000000-0005-0000-0000-0000F2250000}"/>
    <cellStyle name="Currency 3 4 2 3 2 2 2 2 2 2" xfId="34696" xr:uid="{00000000-0005-0000-0000-0000F3250000}"/>
    <cellStyle name="Currency 3 4 2 3 2 2 2 2 3" xfId="34695" xr:uid="{00000000-0005-0000-0000-0000F4250000}"/>
    <cellStyle name="Currency 3 4 2 3 2 2 2 3" xfId="5350" xr:uid="{00000000-0005-0000-0000-0000F5250000}"/>
    <cellStyle name="Currency 3 4 2 3 2 2 2 3 2" xfId="34697" xr:uid="{00000000-0005-0000-0000-0000F6250000}"/>
    <cellStyle name="Currency 3 4 2 3 2 2 2 4" xfId="5351" xr:uid="{00000000-0005-0000-0000-0000F7250000}"/>
    <cellStyle name="Currency 3 4 2 3 2 2 2 4 2" xfId="34698" xr:uid="{00000000-0005-0000-0000-0000F8250000}"/>
    <cellStyle name="Currency 3 4 2 3 2 2 2 5" xfId="5352" xr:uid="{00000000-0005-0000-0000-0000F9250000}"/>
    <cellStyle name="Currency 3 4 2 3 2 2 2 5 2" xfId="34699" xr:uid="{00000000-0005-0000-0000-0000FA250000}"/>
    <cellStyle name="Currency 3 4 2 3 2 2 2 6" xfId="34694" xr:uid="{00000000-0005-0000-0000-0000FB250000}"/>
    <cellStyle name="Currency 3 4 2 3 2 2 3" xfId="5353" xr:uid="{00000000-0005-0000-0000-0000FC250000}"/>
    <cellStyle name="Currency 3 4 2 3 2 2 3 2" xfId="5354" xr:uid="{00000000-0005-0000-0000-0000FD250000}"/>
    <cellStyle name="Currency 3 4 2 3 2 2 3 2 2" xfId="34701" xr:uid="{00000000-0005-0000-0000-0000FE250000}"/>
    <cellStyle name="Currency 3 4 2 3 2 2 3 3" xfId="34700" xr:uid="{00000000-0005-0000-0000-0000FF250000}"/>
    <cellStyle name="Currency 3 4 2 3 2 2 4" xfId="5355" xr:uid="{00000000-0005-0000-0000-000000260000}"/>
    <cellStyle name="Currency 3 4 2 3 2 2 4 2" xfId="34702" xr:uid="{00000000-0005-0000-0000-000001260000}"/>
    <cellStyle name="Currency 3 4 2 3 2 2 5" xfId="5356" xr:uid="{00000000-0005-0000-0000-000002260000}"/>
    <cellStyle name="Currency 3 4 2 3 2 2 5 2" xfId="34703" xr:uid="{00000000-0005-0000-0000-000003260000}"/>
    <cellStyle name="Currency 3 4 2 3 2 2 6" xfId="5357" xr:uid="{00000000-0005-0000-0000-000004260000}"/>
    <cellStyle name="Currency 3 4 2 3 2 2 6 2" xfId="34704" xr:uid="{00000000-0005-0000-0000-000005260000}"/>
    <cellStyle name="Currency 3 4 2 3 2 2 7" xfId="34693" xr:uid="{00000000-0005-0000-0000-000006260000}"/>
    <cellStyle name="Currency 3 4 2 3 2 3" xfId="5358" xr:uid="{00000000-0005-0000-0000-000007260000}"/>
    <cellStyle name="Currency 3 4 2 3 2 3 2" xfId="5359" xr:uid="{00000000-0005-0000-0000-000008260000}"/>
    <cellStyle name="Currency 3 4 2 3 2 3 2 2" xfId="5360" xr:uid="{00000000-0005-0000-0000-000009260000}"/>
    <cellStyle name="Currency 3 4 2 3 2 3 2 2 2" xfId="5361" xr:uid="{00000000-0005-0000-0000-00000A260000}"/>
    <cellStyle name="Currency 3 4 2 3 2 3 2 2 2 2" xfId="34708" xr:uid="{00000000-0005-0000-0000-00000B260000}"/>
    <cellStyle name="Currency 3 4 2 3 2 3 2 2 3" xfId="34707" xr:uid="{00000000-0005-0000-0000-00000C260000}"/>
    <cellStyle name="Currency 3 4 2 3 2 3 2 3" xfId="5362" xr:uid="{00000000-0005-0000-0000-00000D260000}"/>
    <cellStyle name="Currency 3 4 2 3 2 3 2 3 2" xfId="34709" xr:uid="{00000000-0005-0000-0000-00000E260000}"/>
    <cellStyle name="Currency 3 4 2 3 2 3 2 4" xfId="5363" xr:uid="{00000000-0005-0000-0000-00000F260000}"/>
    <cellStyle name="Currency 3 4 2 3 2 3 2 4 2" xfId="34710" xr:uid="{00000000-0005-0000-0000-000010260000}"/>
    <cellStyle name="Currency 3 4 2 3 2 3 2 5" xfId="5364" xr:uid="{00000000-0005-0000-0000-000011260000}"/>
    <cellStyle name="Currency 3 4 2 3 2 3 2 5 2" xfId="34711" xr:uid="{00000000-0005-0000-0000-000012260000}"/>
    <cellStyle name="Currency 3 4 2 3 2 3 2 6" xfId="34706" xr:uid="{00000000-0005-0000-0000-000013260000}"/>
    <cellStyle name="Currency 3 4 2 3 2 3 3" xfId="5365" xr:uid="{00000000-0005-0000-0000-000014260000}"/>
    <cellStyle name="Currency 3 4 2 3 2 3 3 2" xfId="5366" xr:uid="{00000000-0005-0000-0000-000015260000}"/>
    <cellStyle name="Currency 3 4 2 3 2 3 3 2 2" xfId="34713" xr:uid="{00000000-0005-0000-0000-000016260000}"/>
    <cellStyle name="Currency 3 4 2 3 2 3 3 3" xfId="34712" xr:uid="{00000000-0005-0000-0000-000017260000}"/>
    <cellStyle name="Currency 3 4 2 3 2 3 4" xfId="5367" xr:uid="{00000000-0005-0000-0000-000018260000}"/>
    <cellStyle name="Currency 3 4 2 3 2 3 4 2" xfId="34714" xr:uid="{00000000-0005-0000-0000-000019260000}"/>
    <cellStyle name="Currency 3 4 2 3 2 3 5" xfId="5368" xr:uid="{00000000-0005-0000-0000-00001A260000}"/>
    <cellStyle name="Currency 3 4 2 3 2 3 5 2" xfId="34715" xr:uid="{00000000-0005-0000-0000-00001B260000}"/>
    <cellStyle name="Currency 3 4 2 3 2 3 6" xfId="5369" xr:uid="{00000000-0005-0000-0000-00001C260000}"/>
    <cellStyle name="Currency 3 4 2 3 2 3 6 2" xfId="34716" xr:uid="{00000000-0005-0000-0000-00001D260000}"/>
    <cellStyle name="Currency 3 4 2 3 2 3 7" xfId="34705" xr:uid="{00000000-0005-0000-0000-00001E260000}"/>
    <cellStyle name="Currency 3 4 2 3 2 4" xfId="5370" xr:uid="{00000000-0005-0000-0000-00001F260000}"/>
    <cellStyle name="Currency 3 4 2 3 2 4 2" xfId="5371" xr:uid="{00000000-0005-0000-0000-000020260000}"/>
    <cellStyle name="Currency 3 4 2 3 2 4 2 2" xfId="5372" xr:uid="{00000000-0005-0000-0000-000021260000}"/>
    <cellStyle name="Currency 3 4 2 3 2 4 2 2 2" xfId="34719" xr:uid="{00000000-0005-0000-0000-000022260000}"/>
    <cellStyle name="Currency 3 4 2 3 2 4 2 3" xfId="34718" xr:uid="{00000000-0005-0000-0000-000023260000}"/>
    <cellStyle name="Currency 3 4 2 3 2 4 3" xfId="5373" xr:uid="{00000000-0005-0000-0000-000024260000}"/>
    <cellStyle name="Currency 3 4 2 3 2 4 3 2" xfId="34720" xr:uid="{00000000-0005-0000-0000-000025260000}"/>
    <cellStyle name="Currency 3 4 2 3 2 4 4" xfId="5374" xr:uid="{00000000-0005-0000-0000-000026260000}"/>
    <cellStyle name="Currency 3 4 2 3 2 4 4 2" xfId="34721" xr:uid="{00000000-0005-0000-0000-000027260000}"/>
    <cellStyle name="Currency 3 4 2 3 2 4 5" xfId="5375" xr:uid="{00000000-0005-0000-0000-000028260000}"/>
    <cellStyle name="Currency 3 4 2 3 2 4 5 2" xfId="34722" xr:uid="{00000000-0005-0000-0000-000029260000}"/>
    <cellStyle name="Currency 3 4 2 3 2 4 6" xfId="34717" xr:uid="{00000000-0005-0000-0000-00002A260000}"/>
    <cellStyle name="Currency 3 4 2 3 2 5" xfId="5376" xr:uid="{00000000-0005-0000-0000-00002B260000}"/>
    <cellStyle name="Currency 3 4 2 3 2 5 2" xfId="5377" xr:uid="{00000000-0005-0000-0000-00002C260000}"/>
    <cellStyle name="Currency 3 4 2 3 2 5 2 2" xfId="5378" xr:uid="{00000000-0005-0000-0000-00002D260000}"/>
    <cellStyle name="Currency 3 4 2 3 2 5 2 2 2" xfId="34725" xr:uid="{00000000-0005-0000-0000-00002E260000}"/>
    <cellStyle name="Currency 3 4 2 3 2 5 2 3" xfId="34724" xr:uid="{00000000-0005-0000-0000-00002F260000}"/>
    <cellStyle name="Currency 3 4 2 3 2 5 3" xfId="5379" xr:uid="{00000000-0005-0000-0000-000030260000}"/>
    <cellStyle name="Currency 3 4 2 3 2 5 3 2" xfId="34726" xr:uid="{00000000-0005-0000-0000-000031260000}"/>
    <cellStyle name="Currency 3 4 2 3 2 5 4" xfId="5380" xr:uid="{00000000-0005-0000-0000-000032260000}"/>
    <cellStyle name="Currency 3 4 2 3 2 5 4 2" xfId="34727" xr:uid="{00000000-0005-0000-0000-000033260000}"/>
    <cellStyle name="Currency 3 4 2 3 2 5 5" xfId="5381" xr:uid="{00000000-0005-0000-0000-000034260000}"/>
    <cellStyle name="Currency 3 4 2 3 2 5 5 2" xfId="34728" xr:uid="{00000000-0005-0000-0000-000035260000}"/>
    <cellStyle name="Currency 3 4 2 3 2 5 6" xfId="34723" xr:uid="{00000000-0005-0000-0000-000036260000}"/>
    <cellStyle name="Currency 3 4 2 3 2 6" xfId="5382" xr:uid="{00000000-0005-0000-0000-000037260000}"/>
    <cellStyle name="Currency 3 4 2 3 2 6 2" xfId="5383" xr:uid="{00000000-0005-0000-0000-000038260000}"/>
    <cellStyle name="Currency 3 4 2 3 2 6 2 2" xfId="5384" xr:uid="{00000000-0005-0000-0000-000039260000}"/>
    <cellStyle name="Currency 3 4 2 3 2 6 2 2 2" xfId="34731" xr:uid="{00000000-0005-0000-0000-00003A260000}"/>
    <cellStyle name="Currency 3 4 2 3 2 6 2 3" xfId="34730" xr:uid="{00000000-0005-0000-0000-00003B260000}"/>
    <cellStyle name="Currency 3 4 2 3 2 6 3" xfId="5385" xr:uid="{00000000-0005-0000-0000-00003C260000}"/>
    <cellStyle name="Currency 3 4 2 3 2 6 3 2" xfId="34732" xr:uid="{00000000-0005-0000-0000-00003D260000}"/>
    <cellStyle name="Currency 3 4 2 3 2 6 4" xfId="5386" xr:uid="{00000000-0005-0000-0000-00003E260000}"/>
    <cellStyle name="Currency 3 4 2 3 2 6 4 2" xfId="34733" xr:uid="{00000000-0005-0000-0000-00003F260000}"/>
    <cellStyle name="Currency 3 4 2 3 2 6 5" xfId="34729" xr:uid="{00000000-0005-0000-0000-000040260000}"/>
    <cellStyle name="Currency 3 4 2 3 2 7" xfId="5387" xr:uid="{00000000-0005-0000-0000-000041260000}"/>
    <cellStyle name="Currency 3 4 2 3 2 7 2" xfId="5388" xr:uid="{00000000-0005-0000-0000-000042260000}"/>
    <cellStyle name="Currency 3 4 2 3 2 7 2 2" xfId="34735" xr:uid="{00000000-0005-0000-0000-000043260000}"/>
    <cellStyle name="Currency 3 4 2 3 2 7 3" xfId="5389" xr:uid="{00000000-0005-0000-0000-000044260000}"/>
    <cellStyle name="Currency 3 4 2 3 2 7 3 2" xfId="34736" xr:uid="{00000000-0005-0000-0000-000045260000}"/>
    <cellStyle name="Currency 3 4 2 3 2 7 4" xfId="34734" xr:uid="{00000000-0005-0000-0000-000046260000}"/>
    <cellStyle name="Currency 3 4 2 3 2 8" xfId="5390" xr:uid="{00000000-0005-0000-0000-000047260000}"/>
    <cellStyle name="Currency 3 4 2 3 2 8 2" xfId="34737" xr:uid="{00000000-0005-0000-0000-000048260000}"/>
    <cellStyle name="Currency 3 4 2 3 2 9" xfId="5391" xr:uid="{00000000-0005-0000-0000-000049260000}"/>
    <cellStyle name="Currency 3 4 2 3 2 9 2" xfId="34738" xr:uid="{00000000-0005-0000-0000-00004A260000}"/>
    <cellStyle name="Currency 3 4 2 3 3" xfId="5392" xr:uid="{00000000-0005-0000-0000-00004B260000}"/>
    <cellStyle name="Currency 3 4 2 3 3 2" xfId="5393" xr:uid="{00000000-0005-0000-0000-00004C260000}"/>
    <cellStyle name="Currency 3 4 2 3 3 2 2" xfId="5394" xr:uid="{00000000-0005-0000-0000-00004D260000}"/>
    <cellStyle name="Currency 3 4 2 3 3 2 2 2" xfId="5395" xr:uid="{00000000-0005-0000-0000-00004E260000}"/>
    <cellStyle name="Currency 3 4 2 3 3 2 2 2 2" xfId="34742" xr:uid="{00000000-0005-0000-0000-00004F260000}"/>
    <cellStyle name="Currency 3 4 2 3 3 2 2 3" xfId="34741" xr:uid="{00000000-0005-0000-0000-000050260000}"/>
    <cellStyle name="Currency 3 4 2 3 3 2 3" xfId="5396" xr:uid="{00000000-0005-0000-0000-000051260000}"/>
    <cellStyle name="Currency 3 4 2 3 3 2 3 2" xfId="34743" xr:uid="{00000000-0005-0000-0000-000052260000}"/>
    <cellStyle name="Currency 3 4 2 3 3 2 4" xfId="5397" xr:uid="{00000000-0005-0000-0000-000053260000}"/>
    <cellStyle name="Currency 3 4 2 3 3 2 4 2" xfId="34744" xr:uid="{00000000-0005-0000-0000-000054260000}"/>
    <cellStyle name="Currency 3 4 2 3 3 2 5" xfId="5398" xr:uid="{00000000-0005-0000-0000-000055260000}"/>
    <cellStyle name="Currency 3 4 2 3 3 2 5 2" xfId="34745" xr:uid="{00000000-0005-0000-0000-000056260000}"/>
    <cellStyle name="Currency 3 4 2 3 3 2 6" xfId="34740" xr:uid="{00000000-0005-0000-0000-000057260000}"/>
    <cellStyle name="Currency 3 4 2 3 3 3" xfId="5399" xr:uid="{00000000-0005-0000-0000-000058260000}"/>
    <cellStyle name="Currency 3 4 2 3 3 3 2" xfId="5400" xr:uid="{00000000-0005-0000-0000-000059260000}"/>
    <cellStyle name="Currency 3 4 2 3 3 3 2 2" xfId="5401" xr:uid="{00000000-0005-0000-0000-00005A260000}"/>
    <cellStyle name="Currency 3 4 2 3 3 3 2 2 2" xfId="34748" xr:uid="{00000000-0005-0000-0000-00005B260000}"/>
    <cellStyle name="Currency 3 4 2 3 3 3 2 3" xfId="34747" xr:uid="{00000000-0005-0000-0000-00005C260000}"/>
    <cellStyle name="Currency 3 4 2 3 3 3 3" xfId="5402" xr:uid="{00000000-0005-0000-0000-00005D260000}"/>
    <cellStyle name="Currency 3 4 2 3 3 3 3 2" xfId="34749" xr:uid="{00000000-0005-0000-0000-00005E260000}"/>
    <cellStyle name="Currency 3 4 2 3 3 3 4" xfId="5403" xr:uid="{00000000-0005-0000-0000-00005F260000}"/>
    <cellStyle name="Currency 3 4 2 3 3 3 4 2" xfId="34750" xr:uid="{00000000-0005-0000-0000-000060260000}"/>
    <cellStyle name="Currency 3 4 2 3 3 3 5" xfId="5404" xr:uid="{00000000-0005-0000-0000-000061260000}"/>
    <cellStyle name="Currency 3 4 2 3 3 3 5 2" xfId="34751" xr:uid="{00000000-0005-0000-0000-000062260000}"/>
    <cellStyle name="Currency 3 4 2 3 3 3 6" xfId="34746" xr:uid="{00000000-0005-0000-0000-000063260000}"/>
    <cellStyle name="Currency 3 4 2 3 3 4" xfId="5405" xr:uid="{00000000-0005-0000-0000-000064260000}"/>
    <cellStyle name="Currency 3 4 2 3 3 4 2" xfId="5406" xr:uid="{00000000-0005-0000-0000-000065260000}"/>
    <cellStyle name="Currency 3 4 2 3 3 4 2 2" xfId="34753" xr:uid="{00000000-0005-0000-0000-000066260000}"/>
    <cellStyle name="Currency 3 4 2 3 3 4 3" xfId="34752" xr:uid="{00000000-0005-0000-0000-000067260000}"/>
    <cellStyle name="Currency 3 4 2 3 3 5" xfId="5407" xr:uid="{00000000-0005-0000-0000-000068260000}"/>
    <cellStyle name="Currency 3 4 2 3 3 5 2" xfId="34754" xr:uid="{00000000-0005-0000-0000-000069260000}"/>
    <cellStyle name="Currency 3 4 2 3 3 6" xfId="5408" xr:uid="{00000000-0005-0000-0000-00006A260000}"/>
    <cellStyle name="Currency 3 4 2 3 3 6 2" xfId="34755" xr:uid="{00000000-0005-0000-0000-00006B260000}"/>
    <cellStyle name="Currency 3 4 2 3 3 7" xfId="5409" xr:uid="{00000000-0005-0000-0000-00006C260000}"/>
    <cellStyle name="Currency 3 4 2 3 3 7 2" xfId="34756" xr:uid="{00000000-0005-0000-0000-00006D260000}"/>
    <cellStyle name="Currency 3 4 2 3 3 8" xfId="34739" xr:uid="{00000000-0005-0000-0000-00006E260000}"/>
    <cellStyle name="Currency 3 4 2 3 4" xfId="5410" xr:uid="{00000000-0005-0000-0000-00006F260000}"/>
    <cellStyle name="Currency 3 4 2 3 4 2" xfId="5411" xr:uid="{00000000-0005-0000-0000-000070260000}"/>
    <cellStyle name="Currency 3 4 2 3 4 2 2" xfId="5412" xr:uid="{00000000-0005-0000-0000-000071260000}"/>
    <cellStyle name="Currency 3 4 2 3 4 2 2 2" xfId="5413" xr:uid="{00000000-0005-0000-0000-000072260000}"/>
    <cellStyle name="Currency 3 4 2 3 4 2 2 2 2" xfId="34760" xr:uid="{00000000-0005-0000-0000-000073260000}"/>
    <cellStyle name="Currency 3 4 2 3 4 2 2 3" xfId="34759" xr:uid="{00000000-0005-0000-0000-000074260000}"/>
    <cellStyle name="Currency 3 4 2 3 4 2 3" xfId="5414" xr:uid="{00000000-0005-0000-0000-000075260000}"/>
    <cellStyle name="Currency 3 4 2 3 4 2 3 2" xfId="34761" xr:uid="{00000000-0005-0000-0000-000076260000}"/>
    <cellStyle name="Currency 3 4 2 3 4 2 4" xfId="5415" xr:uid="{00000000-0005-0000-0000-000077260000}"/>
    <cellStyle name="Currency 3 4 2 3 4 2 4 2" xfId="34762" xr:uid="{00000000-0005-0000-0000-000078260000}"/>
    <cellStyle name="Currency 3 4 2 3 4 2 5" xfId="5416" xr:uid="{00000000-0005-0000-0000-000079260000}"/>
    <cellStyle name="Currency 3 4 2 3 4 2 5 2" xfId="34763" xr:uid="{00000000-0005-0000-0000-00007A260000}"/>
    <cellStyle name="Currency 3 4 2 3 4 2 6" xfId="34758" xr:uid="{00000000-0005-0000-0000-00007B260000}"/>
    <cellStyle name="Currency 3 4 2 3 4 3" xfId="5417" xr:uid="{00000000-0005-0000-0000-00007C260000}"/>
    <cellStyle name="Currency 3 4 2 3 4 3 2" xfId="5418" xr:uid="{00000000-0005-0000-0000-00007D260000}"/>
    <cellStyle name="Currency 3 4 2 3 4 3 2 2" xfId="34765" xr:uid="{00000000-0005-0000-0000-00007E260000}"/>
    <cellStyle name="Currency 3 4 2 3 4 3 3" xfId="34764" xr:uid="{00000000-0005-0000-0000-00007F260000}"/>
    <cellStyle name="Currency 3 4 2 3 4 4" xfId="5419" xr:uid="{00000000-0005-0000-0000-000080260000}"/>
    <cellStyle name="Currency 3 4 2 3 4 4 2" xfId="34766" xr:uid="{00000000-0005-0000-0000-000081260000}"/>
    <cellStyle name="Currency 3 4 2 3 4 5" xfId="5420" xr:uid="{00000000-0005-0000-0000-000082260000}"/>
    <cellStyle name="Currency 3 4 2 3 4 5 2" xfId="34767" xr:uid="{00000000-0005-0000-0000-000083260000}"/>
    <cellStyle name="Currency 3 4 2 3 4 6" xfId="5421" xr:uid="{00000000-0005-0000-0000-000084260000}"/>
    <cellStyle name="Currency 3 4 2 3 4 6 2" xfId="34768" xr:uid="{00000000-0005-0000-0000-000085260000}"/>
    <cellStyle name="Currency 3 4 2 3 4 7" xfId="34757" xr:uid="{00000000-0005-0000-0000-000086260000}"/>
    <cellStyle name="Currency 3 4 2 3 5" xfId="5422" xr:uid="{00000000-0005-0000-0000-000087260000}"/>
    <cellStyle name="Currency 3 4 2 3 5 2" xfId="5423" xr:uid="{00000000-0005-0000-0000-000088260000}"/>
    <cellStyle name="Currency 3 4 2 3 5 2 2" xfId="5424" xr:uid="{00000000-0005-0000-0000-000089260000}"/>
    <cellStyle name="Currency 3 4 2 3 5 2 2 2" xfId="34771" xr:uid="{00000000-0005-0000-0000-00008A260000}"/>
    <cellStyle name="Currency 3 4 2 3 5 2 3" xfId="34770" xr:uid="{00000000-0005-0000-0000-00008B260000}"/>
    <cellStyle name="Currency 3 4 2 3 5 3" xfId="5425" xr:uid="{00000000-0005-0000-0000-00008C260000}"/>
    <cellStyle name="Currency 3 4 2 3 5 3 2" xfId="34772" xr:uid="{00000000-0005-0000-0000-00008D260000}"/>
    <cellStyle name="Currency 3 4 2 3 5 4" xfId="5426" xr:uid="{00000000-0005-0000-0000-00008E260000}"/>
    <cellStyle name="Currency 3 4 2 3 5 4 2" xfId="34773" xr:uid="{00000000-0005-0000-0000-00008F260000}"/>
    <cellStyle name="Currency 3 4 2 3 5 5" xfId="5427" xr:uid="{00000000-0005-0000-0000-000090260000}"/>
    <cellStyle name="Currency 3 4 2 3 5 5 2" xfId="34774" xr:uid="{00000000-0005-0000-0000-000091260000}"/>
    <cellStyle name="Currency 3 4 2 3 5 6" xfId="34769" xr:uid="{00000000-0005-0000-0000-000092260000}"/>
    <cellStyle name="Currency 3 4 2 3 6" xfId="5428" xr:uid="{00000000-0005-0000-0000-000093260000}"/>
    <cellStyle name="Currency 3 4 2 3 6 2" xfId="5429" xr:uid="{00000000-0005-0000-0000-000094260000}"/>
    <cellStyle name="Currency 3 4 2 3 6 2 2" xfId="5430" xr:uid="{00000000-0005-0000-0000-000095260000}"/>
    <cellStyle name="Currency 3 4 2 3 6 2 2 2" xfId="34777" xr:uid="{00000000-0005-0000-0000-000096260000}"/>
    <cellStyle name="Currency 3 4 2 3 6 2 3" xfId="34776" xr:uid="{00000000-0005-0000-0000-000097260000}"/>
    <cellStyle name="Currency 3 4 2 3 6 3" xfId="5431" xr:uid="{00000000-0005-0000-0000-000098260000}"/>
    <cellStyle name="Currency 3 4 2 3 6 3 2" xfId="34778" xr:uid="{00000000-0005-0000-0000-000099260000}"/>
    <cellStyle name="Currency 3 4 2 3 6 4" xfId="5432" xr:uid="{00000000-0005-0000-0000-00009A260000}"/>
    <cellStyle name="Currency 3 4 2 3 6 4 2" xfId="34779" xr:uid="{00000000-0005-0000-0000-00009B260000}"/>
    <cellStyle name="Currency 3 4 2 3 6 5" xfId="5433" xr:uid="{00000000-0005-0000-0000-00009C260000}"/>
    <cellStyle name="Currency 3 4 2 3 6 5 2" xfId="34780" xr:uid="{00000000-0005-0000-0000-00009D260000}"/>
    <cellStyle name="Currency 3 4 2 3 6 6" xfId="34775" xr:uid="{00000000-0005-0000-0000-00009E260000}"/>
    <cellStyle name="Currency 3 4 2 3 7" xfId="5434" xr:uid="{00000000-0005-0000-0000-00009F260000}"/>
    <cellStyle name="Currency 3 4 2 3 7 2" xfId="5435" xr:uid="{00000000-0005-0000-0000-0000A0260000}"/>
    <cellStyle name="Currency 3 4 2 3 7 2 2" xfId="5436" xr:uid="{00000000-0005-0000-0000-0000A1260000}"/>
    <cellStyle name="Currency 3 4 2 3 7 2 2 2" xfId="34783" xr:uid="{00000000-0005-0000-0000-0000A2260000}"/>
    <cellStyle name="Currency 3 4 2 3 7 2 3" xfId="34782" xr:uid="{00000000-0005-0000-0000-0000A3260000}"/>
    <cellStyle name="Currency 3 4 2 3 7 3" xfId="5437" xr:uid="{00000000-0005-0000-0000-0000A4260000}"/>
    <cellStyle name="Currency 3 4 2 3 7 3 2" xfId="34784" xr:uid="{00000000-0005-0000-0000-0000A5260000}"/>
    <cellStyle name="Currency 3 4 2 3 7 4" xfId="5438" xr:uid="{00000000-0005-0000-0000-0000A6260000}"/>
    <cellStyle name="Currency 3 4 2 3 7 4 2" xfId="34785" xr:uid="{00000000-0005-0000-0000-0000A7260000}"/>
    <cellStyle name="Currency 3 4 2 3 7 5" xfId="34781" xr:uid="{00000000-0005-0000-0000-0000A8260000}"/>
    <cellStyle name="Currency 3 4 2 3 8" xfId="5439" xr:uid="{00000000-0005-0000-0000-0000A9260000}"/>
    <cellStyle name="Currency 3 4 2 3 8 2" xfId="5440" xr:uid="{00000000-0005-0000-0000-0000AA260000}"/>
    <cellStyle name="Currency 3 4 2 3 8 2 2" xfId="34787" xr:uid="{00000000-0005-0000-0000-0000AB260000}"/>
    <cellStyle name="Currency 3 4 2 3 8 3" xfId="5441" xr:uid="{00000000-0005-0000-0000-0000AC260000}"/>
    <cellStyle name="Currency 3 4 2 3 8 3 2" xfId="34788" xr:uid="{00000000-0005-0000-0000-0000AD260000}"/>
    <cellStyle name="Currency 3 4 2 3 8 4" xfId="34786" xr:uid="{00000000-0005-0000-0000-0000AE260000}"/>
    <cellStyle name="Currency 3 4 2 3 9" xfId="5442" xr:uid="{00000000-0005-0000-0000-0000AF260000}"/>
    <cellStyle name="Currency 3 4 2 3 9 2" xfId="34789" xr:uid="{00000000-0005-0000-0000-0000B0260000}"/>
    <cellStyle name="Currency 3 4 2 4" xfId="5443" xr:uid="{00000000-0005-0000-0000-0000B1260000}"/>
    <cellStyle name="Currency 3 4 2 4 10" xfId="5444" xr:uid="{00000000-0005-0000-0000-0000B2260000}"/>
    <cellStyle name="Currency 3 4 2 4 10 2" xfId="34791" xr:uid="{00000000-0005-0000-0000-0000B3260000}"/>
    <cellStyle name="Currency 3 4 2 4 11" xfId="34790" xr:uid="{00000000-0005-0000-0000-0000B4260000}"/>
    <cellStyle name="Currency 3 4 2 4 2" xfId="5445" xr:uid="{00000000-0005-0000-0000-0000B5260000}"/>
    <cellStyle name="Currency 3 4 2 4 2 2" xfId="5446" xr:uid="{00000000-0005-0000-0000-0000B6260000}"/>
    <cellStyle name="Currency 3 4 2 4 2 2 2" xfId="5447" xr:uid="{00000000-0005-0000-0000-0000B7260000}"/>
    <cellStyle name="Currency 3 4 2 4 2 2 2 2" xfId="5448" xr:uid="{00000000-0005-0000-0000-0000B8260000}"/>
    <cellStyle name="Currency 3 4 2 4 2 2 2 2 2" xfId="34795" xr:uid="{00000000-0005-0000-0000-0000B9260000}"/>
    <cellStyle name="Currency 3 4 2 4 2 2 2 3" xfId="34794" xr:uid="{00000000-0005-0000-0000-0000BA260000}"/>
    <cellStyle name="Currency 3 4 2 4 2 2 3" xfId="5449" xr:uid="{00000000-0005-0000-0000-0000BB260000}"/>
    <cellStyle name="Currency 3 4 2 4 2 2 3 2" xfId="34796" xr:uid="{00000000-0005-0000-0000-0000BC260000}"/>
    <cellStyle name="Currency 3 4 2 4 2 2 4" xfId="5450" xr:uid="{00000000-0005-0000-0000-0000BD260000}"/>
    <cellStyle name="Currency 3 4 2 4 2 2 4 2" xfId="34797" xr:uid="{00000000-0005-0000-0000-0000BE260000}"/>
    <cellStyle name="Currency 3 4 2 4 2 2 5" xfId="5451" xr:uid="{00000000-0005-0000-0000-0000BF260000}"/>
    <cellStyle name="Currency 3 4 2 4 2 2 5 2" xfId="34798" xr:uid="{00000000-0005-0000-0000-0000C0260000}"/>
    <cellStyle name="Currency 3 4 2 4 2 2 6" xfId="34793" xr:uid="{00000000-0005-0000-0000-0000C1260000}"/>
    <cellStyle name="Currency 3 4 2 4 2 3" xfId="5452" xr:uid="{00000000-0005-0000-0000-0000C2260000}"/>
    <cellStyle name="Currency 3 4 2 4 2 3 2" xfId="5453" xr:uid="{00000000-0005-0000-0000-0000C3260000}"/>
    <cellStyle name="Currency 3 4 2 4 2 3 2 2" xfId="34800" xr:uid="{00000000-0005-0000-0000-0000C4260000}"/>
    <cellStyle name="Currency 3 4 2 4 2 3 3" xfId="34799" xr:uid="{00000000-0005-0000-0000-0000C5260000}"/>
    <cellStyle name="Currency 3 4 2 4 2 4" xfId="5454" xr:uid="{00000000-0005-0000-0000-0000C6260000}"/>
    <cellStyle name="Currency 3 4 2 4 2 4 2" xfId="34801" xr:uid="{00000000-0005-0000-0000-0000C7260000}"/>
    <cellStyle name="Currency 3 4 2 4 2 5" xfId="5455" xr:uid="{00000000-0005-0000-0000-0000C8260000}"/>
    <cellStyle name="Currency 3 4 2 4 2 5 2" xfId="34802" xr:uid="{00000000-0005-0000-0000-0000C9260000}"/>
    <cellStyle name="Currency 3 4 2 4 2 6" xfId="5456" xr:uid="{00000000-0005-0000-0000-0000CA260000}"/>
    <cellStyle name="Currency 3 4 2 4 2 6 2" xfId="34803" xr:uid="{00000000-0005-0000-0000-0000CB260000}"/>
    <cellStyle name="Currency 3 4 2 4 2 7" xfId="34792" xr:uid="{00000000-0005-0000-0000-0000CC260000}"/>
    <cellStyle name="Currency 3 4 2 4 3" xfId="5457" xr:uid="{00000000-0005-0000-0000-0000CD260000}"/>
    <cellStyle name="Currency 3 4 2 4 3 2" xfId="5458" xr:uid="{00000000-0005-0000-0000-0000CE260000}"/>
    <cellStyle name="Currency 3 4 2 4 3 2 2" xfId="5459" xr:uid="{00000000-0005-0000-0000-0000CF260000}"/>
    <cellStyle name="Currency 3 4 2 4 3 2 2 2" xfId="5460" xr:uid="{00000000-0005-0000-0000-0000D0260000}"/>
    <cellStyle name="Currency 3 4 2 4 3 2 2 2 2" xfId="34807" xr:uid="{00000000-0005-0000-0000-0000D1260000}"/>
    <cellStyle name="Currency 3 4 2 4 3 2 2 3" xfId="34806" xr:uid="{00000000-0005-0000-0000-0000D2260000}"/>
    <cellStyle name="Currency 3 4 2 4 3 2 3" xfId="5461" xr:uid="{00000000-0005-0000-0000-0000D3260000}"/>
    <cellStyle name="Currency 3 4 2 4 3 2 3 2" xfId="34808" xr:uid="{00000000-0005-0000-0000-0000D4260000}"/>
    <cellStyle name="Currency 3 4 2 4 3 2 4" xfId="5462" xr:uid="{00000000-0005-0000-0000-0000D5260000}"/>
    <cellStyle name="Currency 3 4 2 4 3 2 4 2" xfId="34809" xr:uid="{00000000-0005-0000-0000-0000D6260000}"/>
    <cellStyle name="Currency 3 4 2 4 3 2 5" xfId="5463" xr:uid="{00000000-0005-0000-0000-0000D7260000}"/>
    <cellStyle name="Currency 3 4 2 4 3 2 5 2" xfId="34810" xr:uid="{00000000-0005-0000-0000-0000D8260000}"/>
    <cellStyle name="Currency 3 4 2 4 3 2 6" xfId="34805" xr:uid="{00000000-0005-0000-0000-0000D9260000}"/>
    <cellStyle name="Currency 3 4 2 4 3 3" xfId="5464" xr:uid="{00000000-0005-0000-0000-0000DA260000}"/>
    <cellStyle name="Currency 3 4 2 4 3 3 2" xfId="5465" xr:uid="{00000000-0005-0000-0000-0000DB260000}"/>
    <cellStyle name="Currency 3 4 2 4 3 3 2 2" xfId="34812" xr:uid="{00000000-0005-0000-0000-0000DC260000}"/>
    <cellStyle name="Currency 3 4 2 4 3 3 3" xfId="34811" xr:uid="{00000000-0005-0000-0000-0000DD260000}"/>
    <cellStyle name="Currency 3 4 2 4 3 4" xfId="5466" xr:uid="{00000000-0005-0000-0000-0000DE260000}"/>
    <cellStyle name="Currency 3 4 2 4 3 4 2" xfId="34813" xr:uid="{00000000-0005-0000-0000-0000DF260000}"/>
    <cellStyle name="Currency 3 4 2 4 3 5" xfId="5467" xr:uid="{00000000-0005-0000-0000-0000E0260000}"/>
    <cellStyle name="Currency 3 4 2 4 3 5 2" xfId="34814" xr:uid="{00000000-0005-0000-0000-0000E1260000}"/>
    <cellStyle name="Currency 3 4 2 4 3 6" xfId="5468" xr:uid="{00000000-0005-0000-0000-0000E2260000}"/>
    <cellStyle name="Currency 3 4 2 4 3 6 2" xfId="34815" xr:uid="{00000000-0005-0000-0000-0000E3260000}"/>
    <cellStyle name="Currency 3 4 2 4 3 7" xfId="34804" xr:uid="{00000000-0005-0000-0000-0000E4260000}"/>
    <cellStyle name="Currency 3 4 2 4 4" xfId="5469" xr:uid="{00000000-0005-0000-0000-0000E5260000}"/>
    <cellStyle name="Currency 3 4 2 4 4 2" xfId="5470" xr:uid="{00000000-0005-0000-0000-0000E6260000}"/>
    <cellStyle name="Currency 3 4 2 4 4 2 2" xfId="5471" xr:uid="{00000000-0005-0000-0000-0000E7260000}"/>
    <cellStyle name="Currency 3 4 2 4 4 2 2 2" xfId="34818" xr:uid="{00000000-0005-0000-0000-0000E8260000}"/>
    <cellStyle name="Currency 3 4 2 4 4 2 3" xfId="34817" xr:uid="{00000000-0005-0000-0000-0000E9260000}"/>
    <cellStyle name="Currency 3 4 2 4 4 3" xfId="5472" xr:uid="{00000000-0005-0000-0000-0000EA260000}"/>
    <cellStyle name="Currency 3 4 2 4 4 3 2" xfId="34819" xr:uid="{00000000-0005-0000-0000-0000EB260000}"/>
    <cellStyle name="Currency 3 4 2 4 4 4" xfId="5473" xr:uid="{00000000-0005-0000-0000-0000EC260000}"/>
    <cellStyle name="Currency 3 4 2 4 4 4 2" xfId="34820" xr:uid="{00000000-0005-0000-0000-0000ED260000}"/>
    <cellStyle name="Currency 3 4 2 4 4 5" xfId="5474" xr:uid="{00000000-0005-0000-0000-0000EE260000}"/>
    <cellStyle name="Currency 3 4 2 4 4 5 2" xfId="34821" xr:uid="{00000000-0005-0000-0000-0000EF260000}"/>
    <cellStyle name="Currency 3 4 2 4 4 6" xfId="34816" xr:uid="{00000000-0005-0000-0000-0000F0260000}"/>
    <cellStyle name="Currency 3 4 2 4 5" xfId="5475" xr:uid="{00000000-0005-0000-0000-0000F1260000}"/>
    <cellStyle name="Currency 3 4 2 4 5 2" xfId="5476" xr:uid="{00000000-0005-0000-0000-0000F2260000}"/>
    <cellStyle name="Currency 3 4 2 4 5 2 2" xfId="5477" xr:uid="{00000000-0005-0000-0000-0000F3260000}"/>
    <cellStyle name="Currency 3 4 2 4 5 2 2 2" xfId="34824" xr:uid="{00000000-0005-0000-0000-0000F4260000}"/>
    <cellStyle name="Currency 3 4 2 4 5 2 3" xfId="34823" xr:uid="{00000000-0005-0000-0000-0000F5260000}"/>
    <cellStyle name="Currency 3 4 2 4 5 3" xfId="5478" xr:uid="{00000000-0005-0000-0000-0000F6260000}"/>
    <cellStyle name="Currency 3 4 2 4 5 3 2" xfId="34825" xr:uid="{00000000-0005-0000-0000-0000F7260000}"/>
    <cellStyle name="Currency 3 4 2 4 5 4" xfId="5479" xr:uid="{00000000-0005-0000-0000-0000F8260000}"/>
    <cellStyle name="Currency 3 4 2 4 5 4 2" xfId="34826" xr:uid="{00000000-0005-0000-0000-0000F9260000}"/>
    <cellStyle name="Currency 3 4 2 4 5 5" xfId="5480" xr:uid="{00000000-0005-0000-0000-0000FA260000}"/>
    <cellStyle name="Currency 3 4 2 4 5 5 2" xfId="34827" xr:uid="{00000000-0005-0000-0000-0000FB260000}"/>
    <cellStyle name="Currency 3 4 2 4 5 6" xfId="34822" xr:uid="{00000000-0005-0000-0000-0000FC260000}"/>
    <cellStyle name="Currency 3 4 2 4 6" xfId="5481" xr:uid="{00000000-0005-0000-0000-0000FD260000}"/>
    <cellStyle name="Currency 3 4 2 4 6 2" xfId="5482" xr:uid="{00000000-0005-0000-0000-0000FE260000}"/>
    <cellStyle name="Currency 3 4 2 4 6 2 2" xfId="5483" xr:uid="{00000000-0005-0000-0000-0000FF260000}"/>
    <cellStyle name="Currency 3 4 2 4 6 2 2 2" xfId="34830" xr:uid="{00000000-0005-0000-0000-000000270000}"/>
    <cellStyle name="Currency 3 4 2 4 6 2 3" xfId="34829" xr:uid="{00000000-0005-0000-0000-000001270000}"/>
    <cellStyle name="Currency 3 4 2 4 6 3" xfId="5484" xr:uid="{00000000-0005-0000-0000-000002270000}"/>
    <cellStyle name="Currency 3 4 2 4 6 3 2" xfId="34831" xr:uid="{00000000-0005-0000-0000-000003270000}"/>
    <cellStyle name="Currency 3 4 2 4 6 4" xfId="5485" xr:uid="{00000000-0005-0000-0000-000004270000}"/>
    <cellStyle name="Currency 3 4 2 4 6 4 2" xfId="34832" xr:uid="{00000000-0005-0000-0000-000005270000}"/>
    <cellStyle name="Currency 3 4 2 4 6 5" xfId="34828" xr:uid="{00000000-0005-0000-0000-000006270000}"/>
    <cellStyle name="Currency 3 4 2 4 7" xfId="5486" xr:uid="{00000000-0005-0000-0000-000007270000}"/>
    <cellStyle name="Currency 3 4 2 4 7 2" xfId="5487" xr:uid="{00000000-0005-0000-0000-000008270000}"/>
    <cellStyle name="Currency 3 4 2 4 7 2 2" xfId="34834" xr:uid="{00000000-0005-0000-0000-000009270000}"/>
    <cellStyle name="Currency 3 4 2 4 7 3" xfId="5488" xr:uid="{00000000-0005-0000-0000-00000A270000}"/>
    <cellStyle name="Currency 3 4 2 4 7 3 2" xfId="34835" xr:uid="{00000000-0005-0000-0000-00000B270000}"/>
    <cellStyle name="Currency 3 4 2 4 7 4" xfId="34833" xr:uid="{00000000-0005-0000-0000-00000C270000}"/>
    <cellStyle name="Currency 3 4 2 4 8" xfId="5489" xr:uid="{00000000-0005-0000-0000-00000D270000}"/>
    <cellStyle name="Currency 3 4 2 4 8 2" xfId="34836" xr:uid="{00000000-0005-0000-0000-00000E270000}"/>
    <cellStyle name="Currency 3 4 2 4 9" xfId="5490" xr:uid="{00000000-0005-0000-0000-00000F270000}"/>
    <cellStyle name="Currency 3 4 2 4 9 2" xfId="34837" xr:uid="{00000000-0005-0000-0000-000010270000}"/>
    <cellStyle name="Currency 3 4 2 5" xfId="5491" xr:uid="{00000000-0005-0000-0000-000011270000}"/>
    <cellStyle name="Currency 3 4 2 5 2" xfId="5492" xr:uid="{00000000-0005-0000-0000-000012270000}"/>
    <cellStyle name="Currency 3 4 2 5 2 2" xfId="5493" xr:uid="{00000000-0005-0000-0000-000013270000}"/>
    <cellStyle name="Currency 3 4 2 5 2 2 2" xfId="5494" xr:uid="{00000000-0005-0000-0000-000014270000}"/>
    <cellStyle name="Currency 3 4 2 5 2 2 2 2" xfId="34841" xr:uid="{00000000-0005-0000-0000-000015270000}"/>
    <cellStyle name="Currency 3 4 2 5 2 2 3" xfId="34840" xr:uid="{00000000-0005-0000-0000-000016270000}"/>
    <cellStyle name="Currency 3 4 2 5 2 3" xfId="5495" xr:uid="{00000000-0005-0000-0000-000017270000}"/>
    <cellStyle name="Currency 3 4 2 5 2 3 2" xfId="34842" xr:uid="{00000000-0005-0000-0000-000018270000}"/>
    <cellStyle name="Currency 3 4 2 5 2 4" xfId="5496" xr:uid="{00000000-0005-0000-0000-000019270000}"/>
    <cellStyle name="Currency 3 4 2 5 2 4 2" xfId="34843" xr:uid="{00000000-0005-0000-0000-00001A270000}"/>
    <cellStyle name="Currency 3 4 2 5 2 5" xfId="5497" xr:uid="{00000000-0005-0000-0000-00001B270000}"/>
    <cellStyle name="Currency 3 4 2 5 2 5 2" xfId="34844" xr:uid="{00000000-0005-0000-0000-00001C270000}"/>
    <cellStyle name="Currency 3 4 2 5 2 6" xfId="34839" xr:uid="{00000000-0005-0000-0000-00001D270000}"/>
    <cellStyle name="Currency 3 4 2 5 3" xfId="5498" xr:uid="{00000000-0005-0000-0000-00001E270000}"/>
    <cellStyle name="Currency 3 4 2 5 3 2" xfId="5499" xr:uid="{00000000-0005-0000-0000-00001F270000}"/>
    <cellStyle name="Currency 3 4 2 5 3 2 2" xfId="5500" xr:uid="{00000000-0005-0000-0000-000020270000}"/>
    <cellStyle name="Currency 3 4 2 5 3 2 2 2" xfId="34847" xr:uid="{00000000-0005-0000-0000-000021270000}"/>
    <cellStyle name="Currency 3 4 2 5 3 2 3" xfId="34846" xr:uid="{00000000-0005-0000-0000-000022270000}"/>
    <cellStyle name="Currency 3 4 2 5 3 3" xfId="5501" xr:uid="{00000000-0005-0000-0000-000023270000}"/>
    <cellStyle name="Currency 3 4 2 5 3 3 2" xfId="34848" xr:uid="{00000000-0005-0000-0000-000024270000}"/>
    <cellStyle name="Currency 3 4 2 5 3 4" xfId="5502" xr:uid="{00000000-0005-0000-0000-000025270000}"/>
    <cellStyle name="Currency 3 4 2 5 3 4 2" xfId="34849" xr:uid="{00000000-0005-0000-0000-000026270000}"/>
    <cellStyle name="Currency 3 4 2 5 3 5" xfId="5503" xr:uid="{00000000-0005-0000-0000-000027270000}"/>
    <cellStyle name="Currency 3 4 2 5 3 5 2" xfId="34850" xr:uid="{00000000-0005-0000-0000-000028270000}"/>
    <cellStyle name="Currency 3 4 2 5 3 6" xfId="34845" xr:uid="{00000000-0005-0000-0000-000029270000}"/>
    <cellStyle name="Currency 3 4 2 5 4" xfId="5504" xr:uid="{00000000-0005-0000-0000-00002A270000}"/>
    <cellStyle name="Currency 3 4 2 5 4 2" xfId="5505" xr:uid="{00000000-0005-0000-0000-00002B270000}"/>
    <cellStyle name="Currency 3 4 2 5 4 2 2" xfId="34852" xr:uid="{00000000-0005-0000-0000-00002C270000}"/>
    <cellStyle name="Currency 3 4 2 5 4 3" xfId="34851" xr:uid="{00000000-0005-0000-0000-00002D270000}"/>
    <cellStyle name="Currency 3 4 2 5 5" xfId="5506" xr:uid="{00000000-0005-0000-0000-00002E270000}"/>
    <cellStyle name="Currency 3 4 2 5 5 2" xfId="34853" xr:uid="{00000000-0005-0000-0000-00002F270000}"/>
    <cellStyle name="Currency 3 4 2 5 6" xfId="5507" xr:uid="{00000000-0005-0000-0000-000030270000}"/>
    <cellStyle name="Currency 3 4 2 5 6 2" xfId="34854" xr:uid="{00000000-0005-0000-0000-000031270000}"/>
    <cellStyle name="Currency 3 4 2 5 7" xfId="5508" xr:uid="{00000000-0005-0000-0000-000032270000}"/>
    <cellStyle name="Currency 3 4 2 5 7 2" xfId="34855" xr:uid="{00000000-0005-0000-0000-000033270000}"/>
    <cellStyle name="Currency 3 4 2 5 8" xfId="34838" xr:uid="{00000000-0005-0000-0000-000034270000}"/>
    <cellStyle name="Currency 3 4 2 6" xfId="5509" xr:uid="{00000000-0005-0000-0000-000035270000}"/>
    <cellStyle name="Currency 3 4 2 6 2" xfId="5510" xr:uid="{00000000-0005-0000-0000-000036270000}"/>
    <cellStyle name="Currency 3 4 2 6 2 2" xfId="5511" xr:uid="{00000000-0005-0000-0000-000037270000}"/>
    <cellStyle name="Currency 3 4 2 6 2 2 2" xfId="5512" xr:uid="{00000000-0005-0000-0000-000038270000}"/>
    <cellStyle name="Currency 3 4 2 6 2 2 2 2" xfId="34859" xr:uid="{00000000-0005-0000-0000-000039270000}"/>
    <cellStyle name="Currency 3 4 2 6 2 2 3" xfId="34858" xr:uid="{00000000-0005-0000-0000-00003A270000}"/>
    <cellStyle name="Currency 3 4 2 6 2 3" xfId="5513" xr:uid="{00000000-0005-0000-0000-00003B270000}"/>
    <cellStyle name="Currency 3 4 2 6 2 3 2" xfId="34860" xr:uid="{00000000-0005-0000-0000-00003C270000}"/>
    <cellStyle name="Currency 3 4 2 6 2 4" xfId="5514" xr:uid="{00000000-0005-0000-0000-00003D270000}"/>
    <cellStyle name="Currency 3 4 2 6 2 4 2" xfId="34861" xr:uid="{00000000-0005-0000-0000-00003E270000}"/>
    <cellStyle name="Currency 3 4 2 6 2 5" xfId="5515" xr:uid="{00000000-0005-0000-0000-00003F270000}"/>
    <cellStyle name="Currency 3 4 2 6 2 5 2" xfId="34862" xr:uid="{00000000-0005-0000-0000-000040270000}"/>
    <cellStyle name="Currency 3 4 2 6 2 6" xfId="34857" xr:uid="{00000000-0005-0000-0000-000041270000}"/>
    <cellStyle name="Currency 3 4 2 6 3" xfId="5516" xr:uid="{00000000-0005-0000-0000-000042270000}"/>
    <cellStyle name="Currency 3 4 2 6 3 2" xfId="5517" xr:uid="{00000000-0005-0000-0000-000043270000}"/>
    <cellStyle name="Currency 3 4 2 6 3 2 2" xfId="34864" xr:uid="{00000000-0005-0000-0000-000044270000}"/>
    <cellStyle name="Currency 3 4 2 6 3 3" xfId="34863" xr:uid="{00000000-0005-0000-0000-000045270000}"/>
    <cellStyle name="Currency 3 4 2 6 4" xfId="5518" xr:uid="{00000000-0005-0000-0000-000046270000}"/>
    <cellStyle name="Currency 3 4 2 6 4 2" xfId="34865" xr:uid="{00000000-0005-0000-0000-000047270000}"/>
    <cellStyle name="Currency 3 4 2 6 5" xfId="5519" xr:uid="{00000000-0005-0000-0000-000048270000}"/>
    <cellStyle name="Currency 3 4 2 6 5 2" xfId="34866" xr:uid="{00000000-0005-0000-0000-000049270000}"/>
    <cellStyle name="Currency 3 4 2 6 6" xfId="5520" xr:uid="{00000000-0005-0000-0000-00004A270000}"/>
    <cellStyle name="Currency 3 4 2 6 6 2" xfId="34867" xr:uid="{00000000-0005-0000-0000-00004B270000}"/>
    <cellStyle name="Currency 3 4 2 6 7" xfId="34856" xr:uid="{00000000-0005-0000-0000-00004C270000}"/>
    <cellStyle name="Currency 3 4 2 7" xfId="5521" xr:uid="{00000000-0005-0000-0000-00004D270000}"/>
    <cellStyle name="Currency 3 4 2 7 2" xfId="5522" xr:uid="{00000000-0005-0000-0000-00004E270000}"/>
    <cellStyle name="Currency 3 4 2 7 2 2" xfId="5523" xr:uid="{00000000-0005-0000-0000-00004F270000}"/>
    <cellStyle name="Currency 3 4 2 7 2 2 2" xfId="34870" xr:uid="{00000000-0005-0000-0000-000050270000}"/>
    <cellStyle name="Currency 3 4 2 7 2 3" xfId="34869" xr:uid="{00000000-0005-0000-0000-000051270000}"/>
    <cellStyle name="Currency 3 4 2 7 3" xfId="5524" xr:uid="{00000000-0005-0000-0000-000052270000}"/>
    <cellStyle name="Currency 3 4 2 7 3 2" xfId="34871" xr:uid="{00000000-0005-0000-0000-000053270000}"/>
    <cellStyle name="Currency 3 4 2 7 4" xfId="5525" xr:uid="{00000000-0005-0000-0000-000054270000}"/>
    <cellStyle name="Currency 3 4 2 7 4 2" xfId="34872" xr:uid="{00000000-0005-0000-0000-000055270000}"/>
    <cellStyle name="Currency 3 4 2 7 5" xfId="5526" xr:uid="{00000000-0005-0000-0000-000056270000}"/>
    <cellStyle name="Currency 3 4 2 7 5 2" xfId="34873" xr:uid="{00000000-0005-0000-0000-000057270000}"/>
    <cellStyle name="Currency 3 4 2 7 6" xfId="34868" xr:uid="{00000000-0005-0000-0000-000058270000}"/>
    <cellStyle name="Currency 3 4 2 8" xfId="5527" xr:uid="{00000000-0005-0000-0000-000059270000}"/>
    <cellStyle name="Currency 3 4 2 8 2" xfId="5528" xr:uid="{00000000-0005-0000-0000-00005A270000}"/>
    <cellStyle name="Currency 3 4 2 8 2 2" xfId="5529" xr:uid="{00000000-0005-0000-0000-00005B270000}"/>
    <cellStyle name="Currency 3 4 2 8 2 2 2" xfId="34876" xr:uid="{00000000-0005-0000-0000-00005C270000}"/>
    <cellStyle name="Currency 3 4 2 8 2 3" xfId="34875" xr:uid="{00000000-0005-0000-0000-00005D270000}"/>
    <cellStyle name="Currency 3 4 2 8 3" xfId="5530" xr:uid="{00000000-0005-0000-0000-00005E270000}"/>
    <cellStyle name="Currency 3 4 2 8 3 2" xfId="34877" xr:uid="{00000000-0005-0000-0000-00005F270000}"/>
    <cellStyle name="Currency 3 4 2 8 4" xfId="5531" xr:uid="{00000000-0005-0000-0000-000060270000}"/>
    <cellStyle name="Currency 3 4 2 8 4 2" xfId="34878" xr:uid="{00000000-0005-0000-0000-000061270000}"/>
    <cellStyle name="Currency 3 4 2 8 5" xfId="5532" xr:uid="{00000000-0005-0000-0000-000062270000}"/>
    <cellStyle name="Currency 3 4 2 8 5 2" xfId="34879" xr:uid="{00000000-0005-0000-0000-000063270000}"/>
    <cellStyle name="Currency 3 4 2 8 6" xfId="34874" xr:uid="{00000000-0005-0000-0000-000064270000}"/>
    <cellStyle name="Currency 3 4 2 9" xfId="5533" xr:uid="{00000000-0005-0000-0000-000065270000}"/>
    <cellStyle name="Currency 3 4 2 9 2" xfId="5534" xr:uid="{00000000-0005-0000-0000-000066270000}"/>
    <cellStyle name="Currency 3 4 2 9 2 2" xfId="5535" xr:uid="{00000000-0005-0000-0000-000067270000}"/>
    <cellStyle name="Currency 3 4 2 9 2 2 2" xfId="34882" xr:uid="{00000000-0005-0000-0000-000068270000}"/>
    <cellStyle name="Currency 3 4 2 9 2 3" xfId="34881" xr:uid="{00000000-0005-0000-0000-000069270000}"/>
    <cellStyle name="Currency 3 4 2 9 3" xfId="5536" xr:uid="{00000000-0005-0000-0000-00006A270000}"/>
    <cellStyle name="Currency 3 4 2 9 3 2" xfId="34883" xr:uid="{00000000-0005-0000-0000-00006B270000}"/>
    <cellStyle name="Currency 3 4 2 9 4" xfId="5537" xr:uid="{00000000-0005-0000-0000-00006C270000}"/>
    <cellStyle name="Currency 3 4 2 9 4 2" xfId="34884" xr:uid="{00000000-0005-0000-0000-00006D270000}"/>
    <cellStyle name="Currency 3 4 2 9 5" xfId="34880" xr:uid="{00000000-0005-0000-0000-00006E270000}"/>
    <cellStyle name="Currency 3 4 3" xfId="5538" xr:uid="{00000000-0005-0000-0000-00006F270000}"/>
    <cellStyle name="Currency 3 4 3 10" xfId="5539" xr:uid="{00000000-0005-0000-0000-000070270000}"/>
    <cellStyle name="Currency 3 4 3 10 2" xfId="34886" xr:uid="{00000000-0005-0000-0000-000071270000}"/>
    <cellStyle name="Currency 3 4 3 11" xfId="5540" xr:uid="{00000000-0005-0000-0000-000072270000}"/>
    <cellStyle name="Currency 3 4 3 11 2" xfId="34887" xr:uid="{00000000-0005-0000-0000-000073270000}"/>
    <cellStyle name="Currency 3 4 3 12" xfId="5541" xr:uid="{00000000-0005-0000-0000-000074270000}"/>
    <cellStyle name="Currency 3 4 3 12 2" xfId="34888" xr:uid="{00000000-0005-0000-0000-000075270000}"/>
    <cellStyle name="Currency 3 4 3 13" xfId="34885" xr:uid="{00000000-0005-0000-0000-000076270000}"/>
    <cellStyle name="Currency 3 4 3 2" xfId="5542" xr:uid="{00000000-0005-0000-0000-000077270000}"/>
    <cellStyle name="Currency 3 4 3 2 10" xfId="5543" xr:uid="{00000000-0005-0000-0000-000078270000}"/>
    <cellStyle name="Currency 3 4 3 2 10 2" xfId="34890" xr:uid="{00000000-0005-0000-0000-000079270000}"/>
    <cellStyle name="Currency 3 4 3 2 11" xfId="5544" xr:uid="{00000000-0005-0000-0000-00007A270000}"/>
    <cellStyle name="Currency 3 4 3 2 11 2" xfId="34891" xr:uid="{00000000-0005-0000-0000-00007B270000}"/>
    <cellStyle name="Currency 3 4 3 2 12" xfId="34889" xr:uid="{00000000-0005-0000-0000-00007C270000}"/>
    <cellStyle name="Currency 3 4 3 2 2" xfId="5545" xr:uid="{00000000-0005-0000-0000-00007D270000}"/>
    <cellStyle name="Currency 3 4 3 2 2 10" xfId="5546" xr:uid="{00000000-0005-0000-0000-00007E270000}"/>
    <cellStyle name="Currency 3 4 3 2 2 10 2" xfId="34893" xr:uid="{00000000-0005-0000-0000-00007F270000}"/>
    <cellStyle name="Currency 3 4 3 2 2 11" xfId="34892" xr:uid="{00000000-0005-0000-0000-000080270000}"/>
    <cellStyle name="Currency 3 4 3 2 2 2" xfId="5547" xr:uid="{00000000-0005-0000-0000-000081270000}"/>
    <cellStyle name="Currency 3 4 3 2 2 2 2" xfId="5548" xr:uid="{00000000-0005-0000-0000-000082270000}"/>
    <cellStyle name="Currency 3 4 3 2 2 2 2 2" xfId="5549" xr:uid="{00000000-0005-0000-0000-000083270000}"/>
    <cellStyle name="Currency 3 4 3 2 2 2 2 2 2" xfId="5550" xr:uid="{00000000-0005-0000-0000-000084270000}"/>
    <cellStyle name="Currency 3 4 3 2 2 2 2 2 2 2" xfId="34897" xr:uid="{00000000-0005-0000-0000-000085270000}"/>
    <cellStyle name="Currency 3 4 3 2 2 2 2 2 3" xfId="34896" xr:uid="{00000000-0005-0000-0000-000086270000}"/>
    <cellStyle name="Currency 3 4 3 2 2 2 2 3" xfId="5551" xr:uid="{00000000-0005-0000-0000-000087270000}"/>
    <cellStyle name="Currency 3 4 3 2 2 2 2 3 2" xfId="34898" xr:uid="{00000000-0005-0000-0000-000088270000}"/>
    <cellStyle name="Currency 3 4 3 2 2 2 2 4" xfId="5552" xr:uid="{00000000-0005-0000-0000-000089270000}"/>
    <cellStyle name="Currency 3 4 3 2 2 2 2 4 2" xfId="34899" xr:uid="{00000000-0005-0000-0000-00008A270000}"/>
    <cellStyle name="Currency 3 4 3 2 2 2 2 5" xfId="5553" xr:uid="{00000000-0005-0000-0000-00008B270000}"/>
    <cellStyle name="Currency 3 4 3 2 2 2 2 5 2" xfId="34900" xr:uid="{00000000-0005-0000-0000-00008C270000}"/>
    <cellStyle name="Currency 3 4 3 2 2 2 2 6" xfId="34895" xr:uid="{00000000-0005-0000-0000-00008D270000}"/>
    <cellStyle name="Currency 3 4 3 2 2 2 3" xfId="5554" xr:uid="{00000000-0005-0000-0000-00008E270000}"/>
    <cellStyle name="Currency 3 4 3 2 2 2 3 2" xfId="5555" xr:uid="{00000000-0005-0000-0000-00008F270000}"/>
    <cellStyle name="Currency 3 4 3 2 2 2 3 2 2" xfId="34902" xr:uid="{00000000-0005-0000-0000-000090270000}"/>
    <cellStyle name="Currency 3 4 3 2 2 2 3 3" xfId="34901" xr:uid="{00000000-0005-0000-0000-000091270000}"/>
    <cellStyle name="Currency 3 4 3 2 2 2 4" xfId="5556" xr:uid="{00000000-0005-0000-0000-000092270000}"/>
    <cellStyle name="Currency 3 4 3 2 2 2 4 2" xfId="34903" xr:uid="{00000000-0005-0000-0000-000093270000}"/>
    <cellStyle name="Currency 3 4 3 2 2 2 5" xfId="5557" xr:uid="{00000000-0005-0000-0000-000094270000}"/>
    <cellStyle name="Currency 3 4 3 2 2 2 5 2" xfId="34904" xr:uid="{00000000-0005-0000-0000-000095270000}"/>
    <cellStyle name="Currency 3 4 3 2 2 2 6" xfId="5558" xr:uid="{00000000-0005-0000-0000-000096270000}"/>
    <cellStyle name="Currency 3 4 3 2 2 2 6 2" xfId="34905" xr:uid="{00000000-0005-0000-0000-000097270000}"/>
    <cellStyle name="Currency 3 4 3 2 2 2 7" xfId="34894" xr:uid="{00000000-0005-0000-0000-000098270000}"/>
    <cellStyle name="Currency 3 4 3 2 2 3" xfId="5559" xr:uid="{00000000-0005-0000-0000-000099270000}"/>
    <cellStyle name="Currency 3 4 3 2 2 3 2" xfId="5560" xr:uid="{00000000-0005-0000-0000-00009A270000}"/>
    <cellStyle name="Currency 3 4 3 2 2 3 2 2" xfId="5561" xr:uid="{00000000-0005-0000-0000-00009B270000}"/>
    <cellStyle name="Currency 3 4 3 2 2 3 2 2 2" xfId="5562" xr:uid="{00000000-0005-0000-0000-00009C270000}"/>
    <cellStyle name="Currency 3 4 3 2 2 3 2 2 2 2" xfId="34909" xr:uid="{00000000-0005-0000-0000-00009D270000}"/>
    <cellStyle name="Currency 3 4 3 2 2 3 2 2 3" xfId="34908" xr:uid="{00000000-0005-0000-0000-00009E270000}"/>
    <cellStyle name="Currency 3 4 3 2 2 3 2 3" xfId="5563" xr:uid="{00000000-0005-0000-0000-00009F270000}"/>
    <cellStyle name="Currency 3 4 3 2 2 3 2 3 2" xfId="34910" xr:uid="{00000000-0005-0000-0000-0000A0270000}"/>
    <cellStyle name="Currency 3 4 3 2 2 3 2 4" xfId="5564" xr:uid="{00000000-0005-0000-0000-0000A1270000}"/>
    <cellStyle name="Currency 3 4 3 2 2 3 2 4 2" xfId="34911" xr:uid="{00000000-0005-0000-0000-0000A2270000}"/>
    <cellStyle name="Currency 3 4 3 2 2 3 2 5" xfId="5565" xr:uid="{00000000-0005-0000-0000-0000A3270000}"/>
    <cellStyle name="Currency 3 4 3 2 2 3 2 5 2" xfId="34912" xr:uid="{00000000-0005-0000-0000-0000A4270000}"/>
    <cellStyle name="Currency 3 4 3 2 2 3 2 6" xfId="34907" xr:uid="{00000000-0005-0000-0000-0000A5270000}"/>
    <cellStyle name="Currency 3 4 3 2 2 3 3" xfId="5566" xr:uid="{00000000-0005-0000-0000-0000A6270000}"/>
    <cellStyle name="Currency 3 4 3 2 2 3 3 2" xfId="5567" xr:uid="{00000000-0005-0000-0000-0000A7270000}"/>
    <cellStyle name="Currency 3 4 3 2 2 3 3 2 2" xfId="34914" xr:uid="{00000000-0005-0000-0000-0000A8270000}"/>
    <cellStyle name="Currency 3 4 3 2 2 3 3 3" xfId="34913" xr:uid="{00000000-0005-0000-0000-0000A9270000}"/>
    <cellStyle name="Currency 3 4 3 2 2 3 4" xfId="5568" xr:uid="{00000000-0005-0000-0000-0000AA270000}"/>
    <cellStyle name="Currency 3 4 3 2 2 3 4 2" xfId="34915" xr:uid="{00000000-0005-0000-0000-0000AB270000}"/>
    <cellStyle name="Currency 3 4 3 2 2 3 5" xfId="5569" xr:uid="{00000000-0005-0000-0000-0000AC270000}"/>
    <cellStyle name="Currency 3 4 3 2 2 3 5 2" xfId="34916" xr:uid="{00000000-0005-0000-0000-0000AD270000}"/>
    <cellStyle name="Currency 3 4 3 2 2 3 6" xfId="5570" xr:uid="{00000000-0005-0000-0000-0000AE270000}"/>
    <cellStyle name="Currency 3 4 3 2 2 3 6 2" xfId="34917" xr:uid="{00000000-0005-0000-0000-0000AF270000}"/>
    <cellStyle name="Currency 3 4 3 2 2 3 7" xfId="34906" xr:uid="{00000000-0005-0000-0000-0000B0270000}"/>
    <cellStyle name="Currency 3 4 3 2 2 4" xfId="5571" xr:uid="{00000000-0005-0000-0000-0000B1270000}"/>
    <cellStyle name="Currency 3 4 3 2 2 4 2" xfId="5572" xr:uid="{00000000-0005-0000-0000-0000B2270000}"/>
    <cellStyle name="Currency 3 4 3 2 2 4 2 2" xfId="5573" xr:uid="{00000000-0005-0000-0000-0000B3270000}"/>
    <cellStyle name="Currency 3 4 3 2 2 4 2 2 2" xfId="34920" xr:uid="{00000000-0005-0000-0000-0000B4270000}"/>
    <cellStyle name="Currency 3 4 3 2 2 4 2 3" xfId="34919" xr:uid="{00000000-0005-0000-0000-0000B5270000}"/>
    <cellStyle name="Currency 3 4 3 2 2 4 3" xfId="5574" xr:uid="{00000000-0005-0000-0000-0000B6270000}"/>
    <cellStyle name="Currency 3 4 3 2 2 4 3 2" xfId="34921" xr:uid="{00000000-0005-0000-0000-0000B7270000}"/>
    <cellStyle name="Currency 3 4 3 2 2 4 4" xfId="5575" xr:uid="{00000000-0005-0000-0000-0000B8270000}"/>
    <cellStyle name="Currency 3 4 3 2 2 4 4 2" xfId="34922" xr:uid="{00000000-0005-0000-0000-0000B9270000}"/>
    <cellStyle name="Currency 3 4 3 2 2 4 5" xfId="5576" xr:uid="{00000000-0005-0000-0000-0000BA270000}"/>
    <cellStyle name="Currency 3 4 3 2 2 4 5 2" xfId="34923" xr:uid="{00000000-0005-0000-0000-0000BB270000}"/>
    <cellStyle name="Currency 3 4 3 2 2 4 6" xfId="34918" xr:uid="{00000000-0005-0000-0000-0000BC270000}"/>
    <cellStyle name="Currency 3 4 3 2 2 5" xfId="5577" xr:uid="{00000000-0005-0000-0000-0000BD270000}"/>
    <cellStyle name="Currency 3 4 3 2 2 5 2" xfId="5578" xr:uid="{00000000-0005-0000-0000-0000BE270000}"/>
    <cellStyle name="Currency 3 4 3 2 2 5 2 2" xfId="5579" xr:uid="{00000000-0005-0000-0000-0000BF270000}"/>
    <cellStyle name="Currency 3 4 3 2 2 5 2 2 2" xfId="34926" xr:uid="{00000000-0005-0000-0000-0000C0270000}"/>
    <cellStyle name="Currency 3 4 3 2 2 5 2 3" xfId="34925" xr:uid="{00000000-0005-0000-0000-0000C1270000}"/>
    <cellStyle name="Currency 3 4 3 2 2 5 3" xfId="5580" xr:uid="{00000000-0005-0000-0000-0000C2270000}"/>
    <cellStyle name="Currency 3 4 3 2 2 5 3 2" xfId="34927" xr:uid="{00000000-0005-0000-0000-0000C3270000}"/>
    <cellStyle name="Currency 3 4 3 2 2 5 4" xfId="5581" xr:uid="{00000000-0005-0000-0000-0000C4270000}"/>
    <cellStyle name="Currency 3 4 3 2 2 5 4 2" xfId="34928" xr:uid="{00000000-0005-0000-0000-0000C5270000}"/>
    <cellStyle name="Currency 3 4 3 2 2 5 5" xfId="5582" xr:uid="{00000000-0005-0000-0000-0000C6270000}"/>
    <cellStyle name="Currency 3 4 3 2 2 5 5 2" xfId="34929" xr:uid="{00000000-0005-0000-0000-0000C7270000}"/>
    <cellStyle name="Currency 3 4 3 2 2 5 6" xfId="34924" xr:uid="{00000000-0005-0000-0000-0000C8270000}"/>
    <cellStyle name="Currency 3 4 3 2 2 6" xfId="5583" xr:uid="{00000000-0005-0000-0000-0000C9270000}"/>
    <cellStyle name="Currency 3 4 3 2 2 6 2" xfId="5584" xr:uid="{00000000-0005-0000-0000-0000CA270000}"/>
    <cellStyle name="Currency 3 4 3 2 2 6 2 2" xfId="5585" xr:uid="{00000000-0005-0000-0000-0000CB270000}"/>
    <cellStyle name="Currency 3 4 3 2 2 6 2 2 2" xfId="34932" xr:uid="{00000000-0005-0000-0000-0000CC270000}"/>
    <cellStyle name="Currency 3 4 3 2 2 6 2 3" xfId="34931" xr:uid="{00000000-0005-0000-0000-0000CD270000}"/>
    <cellStyle name="Currency 3 4 3 2 2 6 3" xfId="5586" xr:uid="{00000000-0005-0000-0000-0000CE270000}"/>
    <cellStyle name="Currency 3 4 3 2 2 6 3 2" xfId="34933" xr:uid="{00000000-0005-0000-0000-0000CF270000}"/>
    <cellStyle name="Currency 3 4 3 2 2 6 4" xfId="5587" xr:uid="{00000000-0005-0000-0000-0000D0270000}"/>
    <cellStyle name="Currency 3 4 3 2 2 6 4 2" xfId="34934" xr:uid="{00000000-0005-0000-0000-0000D1270000}"/>
    <cellStyle name="Currency 3 4 3 2 2 6 5" xfId="34930" xr:uid="{00000000-0005-0000-0000-0000D2270000}"/>
    <cellStyle name="Currency 3 4 3 2 2 7" xfId="5588" xr:uid="{00000000-0005-0000-0000-0000D3270000}"/>
    <cellStyle name="Currency 3 4 3 2 2 7 2" xfId="5589" xr:uid="{00000000-0005-0000-0000-0000D4270000}"/>
    <cellStyle name="Currency 3 4 3 2 2 7 2 2" xfId="34936" xr:uid="{00000000-0005-0000-0000-0000D5270000}"/>
    <cellStyle name="Currency 3 4 3 2 2 7 3" xfId="5590" xr:uid="{00000000-0005-0000-0000-0000D6270000}"/>
    <cellStyle name="Currency 3 4 3 2 2 7 3 2" xfId="34937" xr:uid="{00000000-0005-0000-0000-0000D7270000}"/>
    <cellStyle name="Currency 3 4 3 2 2 7 4" xfId="34935" xr:uid="{00000000-0005-0000-0000-0000D8270000}"/>
    <cellStyle name="Currency 3 4 3 2 2 8" xfId="5591" xr:uid="{00000000-0005-0000-0000-0000D9270000}"/>
    <cellStyle name="Currency 3 4 3 2 2 8 2" xfId="34938" xr:uid="{00000000-0005-0000-0000-0000DA270000}"/>
    <cellStyle name="Currency 3 4 3 2 2 9" xfId="5592" xr:uid="{00000000-0005-0000-0000-0000DB270000}"/>
    <cellStyle name="Currency 3 4 3 2 2 9 2" xfId="34939" xr:uid="{00000000-0005-0000-0000-0000DC270000}"/>
    <cellStyle name="Currency 3 4 3 2 3" xfId="5593" xr:uid="{00000000-0005-0000-0000-0000DD270000}"/>
    <cellStyle name="Currency 3 4 3 2 3 2" xfId="5594" xr:uid="{00000000-0005-0000-0000-0000DE270000}"/>
    <cellStyle name="Currency 3 4 3 2 3 2 2" xfId="5595" xr:uid="{00000000-0005-0000-0000-0000DF270000}"/>
    <cellStyle name="Currency 3 4 3 2 3 2 2 2" xfId="5596" xr:uid="{00000000-0005-0000-0000-0000E0270000}"/>
    <cellStyle name="Currency 3 4 3 2 3 2 2 2 2" xfId="34943" xr:uid="{00000000-0005-0000-0000-0000E1270000}"/>
    <cellStyle name="Currency 3 4 3 2 3 2 2 3" xfId="34942" xr:uid="{00000000-0005-0000-0000-0000E2270000}"/>
    <cellStyle name="Currency 3 4 3 2 3 2 3" xfId="5597" xr:uid="{00000000-0005-0000-0000-0000E3270000}"/>
    <cellStyle name="Currency 3 4 3 2 3 2 3 2" xfId="34944" xr:uid="{00000000-0005-0000-0000-0000E4270000}"/>
    <cellStyle name="Currency 3 4 3 2 3 2 4" xfId="5598" xr:uid="{00000000-0005-0000-0000-0000E5270000}"/>
    <cellStyle name="Currency 3 4 3 2 3 2 4 2" xfId="34945" xr:uid="{00000000-0005-0000-0000-0000E6270000}"/>
    <cellStyle name="Currency 3 4 3 2 3 2 5" xfId="5599" xr:uid="{00000000-0005-0000-0000-0000E7270000}"/>
    <cellStyle name="Currency 3 4 3 2 3 2 5 2" xfId="34946" xr:uid="{00000000-0005-0000-0000-0000E8270000}"/>
    <cellStyle name="Currency 3 4 3 2 3 2 6" xfId="34941" xr:uid="{00000000-0005-0000-0000-0000E9270000}"/>
    <cellStyle name="Currency 3 4 3 2 3 3" xfId="5600" xr:uid="{00000000-0005-0000-0000-0000EA270000}"/>
    <cellStyle name="Currency 3 4 3 2 3 3 2" xfId="5601" xr:uid="{00000000-0005-0000-0000-0000EB270000}"/>
    <cellStyle name="Currency 3 4 3 2 3 3 2 2" xfId="5602" xr:uid="{00000000-0005-0000-0000-0000EC270000}"/>
    <cellStyle name="Currency 3 4 3 2 3 3 2 2 2" xfId="34949" xr:uid="{00000000-0005-0000-0000-0000ED270000}"/>
    <cellStyle name="Currency 3 4 3 2 3 3 2 3" xfId="34948" xr:uid="{00000000-0005-0000-0000-0000EE270000}"/>
    <cellStyle name="Currency 3 4 3 2 3 3 3" xfId="5603" xr:uid="{00000000-0005-0000-0000-0000EF270000}"/>
    <cellStyle name="Currency 3 4 3 2 3 3 3 2" xfId="34950" xr:uid="{00000000-0005-0000-0000-0000F0270000}"/>
    <cellStyle name="Currency 3 4 3 2 3 3 4" xfId="5604" xr:uid="{00000000-0005-0000-0000-0000F1270000}"/>
    <cellStyle name="Currency 3 4 3 2 3 3 4 2" xfId="34951" xr:uid="{00000000-0005-0000-0000-0000F2270000}"/>
    <cellStyle name="Currency 3 4 3 2 3 3 5" xfId="5605" xr:uid="{00000000-0005-0000-0000-0000F3270000}"/>
    <cellStyle name="Currency 3 4 3 2 3 3 5 2" xfId="34952" xr:uid="{00000000-0005-0000-0000-0000F4270000}"/>
    <cellStyle name="Currency 3 4 3 2 3 3 6" xfId="34947" xr:uid="{00000000-0005-0000-0000-0000F5270000}"/>
    <cellStyle name="Currency 3 4 3 2 3 4" xfId="5606" xr:uid="{00000000-0005-0000-0000-0000F6270000}"/>
    <cellStyle name="Currency 3 4 3 2 3 4 2" xfId="5607" xr:uid="{00000000-0005-0000-0000-0000F7270000}"/>
    <cellStyle name="Currency 3 4 3 2 3 4 2 2" xfId="34954" xr:uid="{00000000-0005-0000-0000-0000F8270000}"/>
    <cellStyle name="Currency 3 4 3 2 3 4 3" xfId="34953" xr:uid="{00000000-0005-0000-0000-0000F9270000}"/>
    <cellStyle name="Currency 3 4 3 2 3 5" xfId="5608" xr:uid="{00000000-0005-0000-0000-0000FA270000}"/>
    <cellStyle name="Currency 3 4 3 2 3 5 2" xfId="34955" xr:uid="{00000000-0005-0000-0000-0000FB270000}"/>
    <cellStyle name="Currency 3 4 3 2 3 6" xfId="5609" xr:uid="{00000000-0005-0000-0000-0000FC270000}"/>
    <cellStyle name="Currency 3 4 3 2 3 6 2" xfId="34956" xr:uid="{00000000-0005-0000-0000-0000FD270000}"/>
    <cellStyle name="Currency 3 4 3 2 3 7" xfId="5610" xr:uid="{00000000-0005-0000-0000-0000FE270000}"/>
    <cellStyle name="Currency 3 4 3 2 3 7 2" xfId="34957" xr:uid="{00000000-0005-0000-0000-0000FF270000}"/>
    <cellStyle name="Currency 3 4 3 2 3 8" xfId="34940" xr:uid="{00000000-0005-0000-0000-000000280000}"/>
    <cellStyle name="Currency 3 4 3 2 4" xfId="5611" xr:uid="{00000000-0005-0000-0000-000001280000}"/>
    <cellStyle name="Currency 3 4 3 2 4 2" xfId="5612" xr:uid="{00000000-0005-0000-0000-000002280000}"/>
    <cellStyle name="Currency 3 4 3 2 4 2 2" xfId="5613" xr:uid="{00000000-0005-0000-0000-000003280000}"/>
    <cellStyle name="Currency 3 4 3 2 4 2 2 2" xfId="5614" xr:uid="{00000000-0005-0000-0000-000004280000}"/>
    <cellStyle name="Currency 3 4 3 2 4 2 2 2 2" xfId="34961" xr:uid="{00000000-0005-0000-0000-000005280000}"/>
    <cellStyle name="Currency 3 4 3 2 4 2 2 3" xfId="34960" xr:uid="{00000000-0005-0000-0000-000006280000}"/>
    <cellStyle name="Currency 3 4 3 2 4 2 3" xfId="5615" xr:uid="{00000000-0005-0000-0000-000007280000}"/>
    <cellStyle name="Currency 3 4 3 2 4 2 3 2" xfId="34962" xr:uid="{00000000-0005-0000-0000-000008280000}"/>
    <cellStyle name="Currency 3 4 3 2 4 2 4" xfId="5616" xr:uid="{00000000-0005-0000-0000-000009280000}"/>
    <cellStyle name="Currency 3 4 3 2 4 2 4 2" xfId="34963" xr:uid="{00000000-0005-0000-0000-00000A280000}"/>
    <cellStyle name="Currency 3 4 3 2 4 2 5" xfId="5617" xr:uid="{00000000-0005-0000-0000-00000B280000}"/>
    <cellStyle name="Currency 3 4 3 2 4 2 5 2" xfId="34964" xr:uid="{00000000-0005-0000-0000-00000C280000}"/>
    <cellStyle name="Currency 3 4 3 2 4 2 6" xfId="34959" xr:uid="{00000000-0005-0000-0000-00000D280000}"/>
    <cellStyle name="Currency 3 4 3 2 4 3" xfId="5618" xr:uid="{00000000-0005-0000-0000-00000E280000}"/>
    <cellStyle name="Currency 3 4 3 2 4 3 2" xfId="5619" xr:uid="{00000000-0005-0000-0000-00000F280000}"/>
    <cellStyle name="Currency 3 4 3 2 4 3 2 2" xfId="34966" xr:uid="{00000000-0005-0000-0000-000010280000}"/>
    <cellStyle name="Currency 3 4 3 2 4 3 3" xfId="34965" xr:uid="{00000000-0005-0000-0000-000011280000}"/>
    <cellStyle name="Currency 3 4 3 2 4 4" xfId="5620" xr:uid="{00000000-0005-0000-0000-000012280000}"/>
    <cellStyle name="Currency 3 4 3 2 4 4 2" xfId="34967" xr:uid="{00000000-0005-0000-0000-000013280000}"/>
    <cellStyle name="Currency 3 4 3 2 4 5" xfId="5621" xr:uid="{00000000-0005-0000-0000-000014280000}"/>
    <cellStyle name="Currency 3 4 3 2 4 5 2" xfId="34968" xr:uid="{00000000-0005-0000-0000-000015280000}"/>
    <cellStyle name="Currency 3 4 3 2 4 6" xfId="5622" xr:uid="{00000000-0005-0000-0000-000016280000}"/>
    <cellStyle name="Currency 3 4 3 2 4 6 2" xfId="34969" xr:uid="{00000000-0005-0000-0000-000017280000}"/>
    <cellStyle name="Currency 3 4 3 2 4 7" xfId="34958" xr:uid="{00000000-0005-0000-0000-000018280000}"/>
    <cellStyle name="Currency 3 4 3 2 5" xfId="5623" xr:uid="{00000000-0005-0000-0000-000019280000}"/>
    <cellStyle name="Currency 3 4 3 2 5 2" xfId="5624" xr:uid="{00000000-0005-0000-0000-00001A280000}"/>
    <cellStyle name="Currency 3 4 3 2 5 2 2" xfId="5625" xr:uid="{00000000-0005-0000-0000-00001B280000}"/>
    <cellStyle name="Currency 3 4 3 2 5 2 2 2" xfId="34972" xr:uid="{00000000-0005-0000-0000-00001C280000}"/>
    <cellStyle name="Currency 3 4 3 2 5 2 3" xfId="34971" xr:uid="{00000000-0005-0000-0000-00001D280000}"/>
    <cellStyle name="Currency 3 4 3 2 5 3" xfId="5626" xr:uid="{00000000-0005-0000-0000-00001E280000}"/>
    <cellStyle name="Currency 3 4 3 2 5 3 2" xfId="34973" xr:uid="{00000000-0005-0000-0000-00001F280000}"/>
    <cellStyle name="Currency 3 4 3 2 5 4" xfId="5627" xr:uid="{00000000-0005-0000-0000-000020280000}"/>
    <cellStyle name="Currency 3 4 3 2 5 4 2" xfId="34974" xr:uid="{00000000-0005-0000-0000-000021280000}"/>
    <cellStyle name="Currency 3 4 3 2 5 5" xfId="5628" xr:uid="{00000000-0005-0000-0000-000022280000}"/>
    <cellStyle name="Currency 3 4 3 2 5 5 2" xfId="34975" xr:uid="{00000000-0005-0000-0000-000023280000}"/>
    <cellStyle name="Currency 3 4 3 2 5 6" xfId="34970" xr:uid="{00000000-0005-0000-0000-000024280000}"/>
    <cellStyle name="Currency 3 4 3 2 6" xfId="5629" xr:uid="{00000000-0005-0000-0000-000025280000}"/>
    <cellStyle name="Currency 3 4 3 2 6 2" xfId="5630" xr:uid="{00000000-0005-0000-0000-000026280000}"/>
    <cellStyle name="Currency 3 4 3 2 6 2 2" xfId="5631" xr:uid="{00000000-0005-0000-0000-000027280000}"/>
    <cellStyle name="Currency 3 4 3 2 6 2 2 2" xfId="34978" xr:uid="{00000000-0005-0000-0000-000028280000}"/>
    <cellStyle name="Currency 3 4 3 2 6 2 3" xfId="34977" xr:uid="{00000000-0005-0000-0000-000029280000}"/>
    <cellStyle name="Currency 3 4 3 2 6 3" xfId="5632" xr:uid="{00000000-0005-0000-0000-00002A280000}"/>
    <cellStyle name="Currency 3 4 3 2 6 3 2" xfId="34979" xr:uid="{00000000-0005-0000-0000-00002B280000}"/>
    <cellStyle name="Currency 3 4 3 2 6 4" xfId="5633" xr:uid="{00000000-0005-0000-0000-00002C280000}"/>
    <cellStyle name="Currency 3 4 3 2 6 4 2" xfId="34980" xr:uid="{00000000-0005-0000-0000-00002D280000}"/>
    <cellStyle name="Currency 3 4 3 2 6 5" xfId="5634" xr:uid="{00000000-0005-0000-0000-00002E280000}"/>
    <cellStyle name="Currency 3 4 3 2 6 5 2" xfId="34981" xr:uid="{00000000-0005-0000-0000-00002F280000}"/>
    <cellStyle name="Currency 3 4 3 2 6 6" xfId="34976" xr:uid="{00000000-0005-0000-0000-000030280000}"/>
    <cellStyle name="Currency 3 4 3 2 7" xfId="5635" xr:uid="{00000000-0005-0000-0000-000031280000}"/>
    <cellStyle name="Currency 3 4 3 2 7 2" xfId="5636" xr:uid="{00000000-0005-0000-0000-000032280000}"/>
    <cellStyle name="Currency 3 4 3 2 7 2 2" xfId="5637" xr:uid="{00000000-0005-0000-0000-000033280000}"/>
    <cellStyle name="Currency 3 4 3 2 7 2 2 2" xfId="34984" xr:uid="{00000000-0005-0000-0000-000034280000}"/>
    <cellStyle name="Currency 3 4 3 2 7 2 3" xfId="34983" xr:uid="{00000000-0005-0000-0000-000035280000}"/>
    <cellStyle name="Currency 3 4 3 2 7 3" xfId="5638" xr:uid="{00000000-0005-0000-0000-000036280000}"/>
    <cellStyle name="Currency 3 4 3 2 7 3 2" xfId="34985" xr:uid="{00000000-0005-0000-0000-000037280000}"/>
    <cellStyle name="Currency 3 4 3 2 7 4" xfId="5639" xr:uid="{00000000-0005-0000-0000-000038280000}"/>
    <cellStyle name="Currency 3 4 3 2 7 4 2" xfId="34986" xr:uid="{00000000-0005-0000-0000-000039280000}"/>
    <cellStyle name="Currency 3 4 3 2 7 5" xfId="34982" xr:uid="{00000000-0005-0000-0000-00003A280000}"/>
    <cellStyle name="Currency 3 4 3 2 8" xfId="5640" xr:uid="{00000000-0005-0000-0000-00003B280000}"/>
    <cellStyle name="Currency 3 4 3 2 8 2" xfId="5641" xr:uid="{00000000-0005-0000-0000-00003C280000}"/>
    <cellStyle name="Currency 3 4 3 2 8 2 2" xfId="34988" xr:uid="{00000000-0005-0000-0000-00003D280000}"/>
    <cellStyle name="Currency 3 4 3 2 8 3" xfId="5642" xr:uid="{00000000-0005-0000-0000-00003E280000}"/>
    <cellStyle name="Currency 3 4 3 2 8 3 2" xfId="34989" xr:uid="{00000000-0005-0000-0000-00003F280000}"/>
    <cellStyle name="Currency 3 4 3 2 8 4" xfId="34987" xr:uid="{00000000-0005-0000-0000-000040280000}"/>
    <cellStyle name="Currency 3 4 3 2 9" xfId="5643" xr:uid="{00000000-0005-0000-0000-000041280000}"/>
    <cellStyle name="Currency 3 4 3 2 9 2" xfId="34990" xr:uid="{00000000-0005-0000-0000-000042280000}"/>
    <cellStyle name="Currency 3 4 3 3" xfId="5644" xr:uid="{00000000-0005-0000-0000-000043280000}"/>
    <cellStyle name="Currency 3 4 3 3 10" xfId="5645" xr:uid="{00000000-0005-0000-0000-000044280000}"/>
    <cellStyle name="Currency 3 4 3 3 10 2" xfId="34992" xr:uid="{00000000-0005-0000-0000-000045280000}"/>
    <cellStyle name="Currency 3 4 3 3 11" xfId="34991" xr:uid="{00000000-0005-0000-0000-000046280000}"/>
    <cellStyle name="Currency 3 4 3 3 2" xfId="5646" xr:uid="{00000000-0005-0000-0000-000047280000}"/>
    <cellStyle name="Currency 3 4 3 3 2 2" xfId="5647" xr:uid="{00000000-0005-0000-0000-000048280000}"/>
    <cellStyle name="Currency 3 4 3 3 2 2 2" xfId="5648" xr:uid="{00000000-0005-0000-0000-000049280000}"/>
    <cellStyle name="Currency 3 4 3 3 2 2 2 2" xfId="5649" xr:uid="{00000000-0005-0000-0000-00004A280000}"/>
    <cellStyle name="Currency 3 4 3 3 2 2 2 2 2" xfId="34996" xr:uid="{00000000-0005-0000-0000-00004B280000}"/>
    <cellStyle name="Currency 3 4 3 3 2 2 2 3" xfId="34995" xr:uid="{00000000-0005-0000-0000-00004C280000}"/>
    <cellStyle name="Currency 3 4 3 3 2 2 3" xfId="5650" xr:uid="{00000000-0005-0000-0000-00004D280000}"/>
    <cellStyle name="Currency 3 4 3 3 2 2 3 2" xfId="34997" xr:uid="{00000000-0005-0000-0000-00004E280000}"/>
    <cellStyle name="Currency 3 4 3 3 2 2 4" xfId="5651" xr:uid="{00000000-0005-0000-0000-00004F280000}"/>
    <cellStyle name="Currency 3 4 3 3 2 2 4 2" xfId="34998" xr:uid="{00000000-0005-0000-0000-000050280000}"/>
    <cellStyle name="Currency 3 4 3 3 2 2 5" xfId="5652" xr:uid="{00000000-0005-0000-0000-000051280000}"/>
    <cellStyle name="Currency 3 4 3 3 2 2 5 2" xfId="34999" xr:uid="{00000000-0005-0000-0000-000052280000}"/>
    <cellStyle name="Currency 3 4 3 3 2 2 6" xfId="34994" xr:uid="{00000000-0005-0000-0000-000053280000}"/>
    <cellStyle name="Currency 3 4 3 3 2 3" xfId="5653" xr:uid="{00000000-0005-0000-0000-000054280000}"/>
    <cellStyle name="Currency 3 4 3 3 2 3 2" xfId="5654" xr:uid="{00000000-0005-0000-0000-000055280000}"/>
    <cellStyle name="Currency 3 4 3 3 2 3 2 2" xfId="35001" xr:uid="{00000000-0005-0000-0000-000056280000}"/>
    <cellStyle name="Currency 3 4 3 3 2 3 3" xfId="35000" xr:uid="{00000000-0005-0000-0000-000057280000}"/>
    <cellStyle name="Currency 3 4 3 3 2 4" xfId="5655" xr:uid="{00000000-0005-0000-0000-000058280000}"/>
    <cellStyle name="Currency 3 4 3 3 2 4 2" xfId="35002" xr:uid="{00000000-0005-0000-0000-000059280000}"/>
    <cellStyle name="Currency 3 4 3 3 2 5" xfId="5656" xr:uid="{00000000-0005-0000-0000-00005A280000}"/>
    <cellStyle name="Currency 3 4 3 3 2 5 2" xfId="35003" xr:uid="{00000000-0005-0000-0000-00005B280000}"/>
    <cellStyle name="Currency 3 4 3 3 2 6" xfId="5657" xr:uid="{00000000-0005-0000-0000-00005C280000}"/>
    <cellStyle name="Currency 3 4 3 3 2 6 2" xfId="35004" xr:uid="{00000000-0005-0000-0000-00005D280000}"/>
    <cellStyle name="Currency 3 4 3 3 2 7" xfId="34993" xr:uid="{00000000-0005-0000-0000-00005E280000}"/>
    <cellStyle name="Currency 3 4 3 3 3" xfId="5658" xr:uid="{00000000-0005-0000-0000-00005F280000}"/>
    <cellStyle name="Currency 3 4 3 3 3 2" xfId="5659" xr:uid="{00000000-0005-0000-0000-000060280000}"/>
    <cellStyle name="Currency 3 4 3 3 3 2 2" xfId="5660" xr:uid="{00000000-0005-0000-0000-000061280000}"/>
    <cellStyle name="Currency 3 4 3 3 3 2 2 2" xfId="5661" xr:uid="{00000000-0005-0000-0000-000062280000}"/>
    <cellStyle name="Currency 3 4 3 3 3 2 2 2 2" xfId="35008" xr:uid="{00000000-0005-0000-0000-000063280000}"/>
    <cellStyle name="Currency 3 4 3 3 3 2 2 3" xfId="35007" xr:uid="{00000000-0005-0000-0000-000064280000}"/>
    <cellStyle name="Currency 3 4 3 3 3 2 3" xfId="5662" xr:uid="{00000000-0005-0000-0000-000065280000}"/>
    <cellStyle name="Currency 3 4 3 3 3 2 3 2" xfId="35009" xr:uid="{00000000-0005-0000-0000-000066280000}"/>
    <cellStyle name="Currency 3 4 3 3 3 2 4" xfId="5663" xr:uid="{00000000-0005-0000-0000-000067280000}"/>
    <cellStyle name="Currency 3 4 3 3 3 2 4 2" xfId="35010" xr:uid="{00000000-0005-0000-0000-000068280000}"/>
    <cellStyle name="Currency 3 4 3 3 3 2 5" xfId="5664" xr:uid="{00000000-0005-0000-0000-000069280000}"/>
    <cellStyle name="Currency 3 4 3 3 3 2 5 2" xfId="35011" xr:uid="{00000000-0005-0000-0000-00006A280000}"/>
    <cellStyle name="Currency 3 4 3 3 3 2 6" xfId="35006" xr:uid="{00000000-0005-0000-0000-00006B280000}"/>
    <cellStyle name="Currency 3 4 3 3 3 3" xfId="5665" xr:uid="{00000000-0005-0000-0000-00006C280000}"/>
    <cellStyle name="Currency 3 4 3 3 3 3 2" xfId="5666" xr:uid="{00000000-0005-0000-0000-00006D280000}"/>
    <cellStyle name="Currency 3 4 3 3 3 3 2 2" xfId="35013" xr:uid="{00000000-0005-0000-0000-00006E280000}"/>
    <cellStyle name="Currency 3 4 3 3 3 3 3" xfId="35012" xr:uid="{00000000-0005-0000-0000-00006F280000}"/>
    <cellStyle name="Currency 3 4 3 3 3 4" xfId="5667" xr:uid="{00000000-0005-0000-0000-000070280000}"/>
    <cellStyle name="Currency 3 4 3 3 3 4 2" xfId="35014" xr:uid="{00000000-0005-0000-0000-000071280000}"/>
    <cellStyle name="Currency 3 4 3 3 3 5" xfId="5668" xr:uid="{00000000-0005-0000-0000-000072280000}"/>
    <cellStyle name="Currency 3 4 3 3 3 5 2" xfId="35015" xr:uid="{00000000-0005-0000-0000-000073280000}"/>
    <cellStyle name="Currency 3 4 3 3 3 6" xfId="5669" xr:uid="{00000000-0005-0000-0000-000074280000}"/>
    <cellStyle name="Currency 3 4 3 3 3 6 2" xfId="35016" xr:uid="{00000000-0005-0000-0000-000075280000}"/>
    <cellStyle name="Currency 3 4 3 3 3 7" xfId="35005" xr:uid="{00000000-0005-0000-0000-000076280000}"/>
    <cellStyle name="Currency 3 4 3 3 4" xfId="5670" xr:uid="{00000000-0005-0000-0000-000077280000}"/>
    <cellStyle name="Currency 3 4 3 3 4 2" xfId="5671" xr:uid="{00000000-0005-0000-0000-000078280000}"/>
    <cellStyle name="Currency 3 4 3 3 4 2 2" xfId="5672" xr:uid="{00000000-0005-0000-0000-000079280000}"/>
    <cellStyle name="Currency 3 4 3 3 4 2 2 2" xfId="35019" xr:uid="{00000000-0005-0000-0000-00007A280000}"/>
    <cellStyle name="Currency 3 4 3 3 4 2 3" xfId="35018" xr:uid="{00000000-0005-0000-0000-00007B280000}"/>
    <cellStyle name="Currency 3 4 3 3 4 3" xfId="5673" xr:uid="{00000000-0005-0000-0000-00007C280000}"/>
    <cellStyle name="Currency 3 4 3 3 4 3 2" xfId="35020" xr:uid="{00000000-0005-0000-0000-00007D280000}"/>
    <cellStyle name="Currency 3 4 3 3 4 4" xfId="5674" xr:uid="{00000000-0005-0000-0000-00007E280000}"/>
    <cellStyle name="Currency 3 4 3 3 4 4 2" xfId="35021" xr:uid="{00000000-0005-0000-0000-00007F280000}"/>
    <cellStyle name="Currency 3 4 3 3 4 5" xfId="5675" xr:uid="{00000000-0005-0000-0000-000080280000}"/>
    <cellStyle name="Currency 3 4 3 3 4 5 2" xfId="35022" xr:uid="{00000000-0005-0000-0000-000081280000}"/>
    <cellStyle name="Currency 3 4 3 3 4 6" xfId="35017" xr:uid="{00000000-0005-0000-0000-000082280000}"/>
    <cellStyle name="Currency 3 4 3 3 5" xfId="5676" xr:uid="{00000000-0005-0000-0000-000083280000}"/>
    <cellStyle name="Currency 3 4 3 3 5 2" xfId="5677" xr:uid="{00000000-0005-0000-0000-000084280000}"/>
    <cellStyle name="Currency 3 4 3 3 5 2 2" xfId="5678" xr:uid="{00000000-0005-0000-0000-000085280000}"/>
    <cellStyle name="Currency 3 4 3 3 5 2 2 2" xfId="35025" xr:uid="{00000000-0005-0000-0000-000086280000}"/>
    <cellStyle name="Currency 3 4 3 3 5 2 3" xfId="35024" xr:uid="{00000000-0005-0000-0000-000087280000}"/>
    <cellStyle name="Currency 3 4 3 3 5 3" xfId="5679" xr:uid="{00000000-0005-0000-0000-000088280000}"/>
    <cellStyle name="Currency 3 4 3 3 5 3 2" xfId="35026" xr:uid="{00000000-0005-0000-0000-000089280000}"/>
    <cellStyle name="Currency 3 4 3 3 5 4" xfId="5680" xr:uid="{00000000-0005-0000-0000-00008A280000}"/>
    <cellStyle name="Currency 3 4 3 3 5 4 2" xfId="35027" xr:uid="{00000000-0005-0000-0000-00008B280000}"/>
    <cellStyle name="Currency 3 4 3 3 5 5" xfId="5681" xr:uid="{00000000-0005-0000-0000-00008C280000}"/>
    <cellStyle name="Currency 3 4 3 3 5 5 2" xfId="35028" xr:uid="{00000000-0005-0000-0000-00008D280000}"/>
    <cellStyle name="Currency 3 4 3 3 5 6" xfId="35023" xr:uid="{00000000-0005-0000-0000-00008E280000}"/>
    <cellStyle name="Currency 3 4 3 3 6" xfId="5682" xr:uid="{00000000-0005-0000-0000-00008F280000}"/>
    <cellStyle name="Currency 3 4 3 3 6 2" xfId="5683" xr:uid="{00000000-0005-0000-0000-000090280000}"/>
    <cellStyle name="Currency 3 4 3 3 6 2 2" xfId="5684" xr:uid="{00000000-0005-0000-0000-000091280000}"/>
    <cellStyle name="Currency 3 4 3 3 6 2 2 2" xfId="35031" xr:uid="{00000000-0005-0000-0000-000092280000}"/>
    <cellStyle name="Currency 3 4 3 3 6 2 3" xfId="35030" xr:uid="{00000000-0005-0000-0000-000093280000}"/>
    <cellStyle name="Currency 3 4 3 3 6 3" xfId="5685" xr:uid="{00000000-0005-0000-0000-000094280000}"/>
    <cellStyle name="Currency 3 4 3 3 6 3 2" xfId="35032" xr:uid="{00000000-0005-0000-0000-000095280000}"/>
    <cellStyle name="Currency 3 4 3 3 6 4" xfId="5686" xr:uid="{00000000-0005-0000-0000-000096280000}"/>
    <cellStyle name="Currency 3 4 3 3 6 4 2" xfId="35033" xr:uid="{00000000-0005-0000-0000-000097280000}"/>
    <cellStyle name="Currency 3 4 3 3 6 5" xfId="35029" xr:uid="{00000000-0005-0000-0000-000098280000}"/>
    <cellStyle name="Currency 3 4 3 3 7" xfId="5687" xr:uid="{00000000-0005-0000-0000-000099280000}"/>
    <cellStyle name="Currency 3 4 3 3 7 2" xfId="5688" xr:uid="{00000000-0005-0000-0000-00009A280000}"/>
    <cellStyle name="Currency 3 4 3 3 7 2 2" xfId="35035" xr:uid="{00000000-0005-0000-0000-00009B280000}"/>
    <cellStyle name="Currency 3 4 3 3 7 3" xfId="5689" xr:uid="{00000000-0005-0000-0000-00009C280000}"/>
    <cellStyle name="Currency 3 4 3 3 7 3 2" xfId="35036" xr:uid="{00000000-0005-0000-0000-00009D280000}"/>
    <cellStyle name="Currency 3 4 3 3 7 4" xfId="35034" xr:uid="{00000000-0005-0000-0000-00009E280000}"/>
    <cellStyle name="Currency 3 4 3 3 8" xfId="5690" xr:uid="{00000000-0005-0000-0000-00009F280000}"/>
    <cellStyle name="Currency 3 4 3 3 8 2" xfId="35037" xr:uid="{00000000-0005-0000-0000-0000A0280000}"/>
    <cellStyle name="Currency 3 4 3 3 9" xfId="5691" xr:uid="{00000000-0005-0000-0000-0000A1280000}"/>
    <cellStyle name="Currency 3 4 3 3 9 2" xfId="35038" xr:uid="{00000000-0005-0000-0000-0000A2280000}"/>
    <cellStyle name="Currency 3 4 3 4" xfId="5692" xr:uid="{00000000-0005-0000-0000-0000A3280000}"/>
    <cellStyle name="Currency 3 4 3 4 2" xfId="5693" xr:uid="{00000000-0005-0000-0000-0000A4280000}"/>
    <cellStyle name="Currency 3 4 3 4 2 2" xfId="5694" xr:uid="{00000000-0005-0000-0000-0000A5280000}"/>
    <cellStyle name="Currency 3 4 3 4 2 2 2" xfId="5695" xr:uid="{00000000-0005-0000-0000-0000A6280000}"/>
    <cellStyle name="Currency 3 4 3 4 2 2 2 2" xfId="35042" xr:uid="{00000000-0005-0000-0000-0000A7280000}"/>
    <cellStyle name="Currency 3 4 3 4 2 2 3" xfId="35041" xr:uid="{00000000-0005-0000-0000-0000A8280000}"/>
    <cellStyle name="Currency 3 4 3 4 2 3" xfId="5696" xr:uid="{00000000-0005-0000-0000-0000A9280000}"/>
    <cellStyle name="Currency 3 4 3 4 2 3 2" xfId="35043" xr:uid="{00000000-0005-0000-0000-0000AA280000}"/>
    <cellStyle name="Currency 3 4 3 4 2 4" xfId="5697" xr:uid="{00000000-0005-0000-0000-0000AB280000}"/>
    <cellStyle name="Currency 3 4 3 4 2 4 2" xfId="35044" xr:uid="{00000000-0005-0000-0000-0000AC280000}"/>
    <cellStyle name="Currency 3 4 3 4 2 5" xfId="5698" xr:uid="{00000000-0005-0000-0000-0000AD280000}"/>
    <cellStyle name="Currency 3 4 3 4 2 5 2" xfId="35045" xr:uid="{00000000-0005-0000-0000-0000AE280000}"/>
    <cellStyle name="Currency 3 4 3 4 2 6" xfId="35040" xr:uid="{00000000-0005-0000-0000-0000AF280000}"/>
    <cellStyle name="Currency 3 4 3 4 3" xfId="5699" xr:uid="{00000000-0005-0000-0000-0000B0280000}"/>
    <cellStyle name="Currency 3 4 3 4 3 2" xfId="5700" xr:uid="{00000000-0005-0000-0000-0000B1280000}"/>
    <cellStyle name="Currency 3 4 3 4 3 2 2" xfId="5701" xr:uid="{00000000-0005-0000-0000-0000B2280000}"/>
    <cellStyle name="Currency 3 4 3 4 3 2 2 2" xfId="35048" xr:uid="{00000000-0005-0000-0000-0000B3280000}"/>
    <cellStyle name="Currency 3 4 3 4 3 2 3" xfId="35047" xr:uid="{00000000-0005-0000-0000-0000B4280000}"/>
    <cellStyle name="Currency 3 4 3 4 3 3" xfId="5702" xr:uid="{00000000-0005-0000-0000-0000B5280000}"/>
    <cellStyle name="Currency 3 4 3 4 3 3 2" xfId="35049" xr:uid="{00000000-0005-0000-0000-0000B6280000}"/>
    <cellStyle name="Currency 3 4 3 4 3 4" xfId="5703" xr:uid="{00000000-0005-0000-0000-0000B7280000}"/>
    <cellStyle name="Currency 3 4 3 4 3 4 2" xfId="35050" xr:uid="{00000000-0005-0000-0000-0000B8280000}"/>
    <cellStyle name="Currency 3 4 3 4 3 5" xfId="5704" xr:uid="{00000000-0005-0000-0000-0000B9280000}"/>
    <cellStyle name="Currency 3 4 3 4 3 5 2" xfId="35051" xr:uid="{00000000-0005-0000-0000-0000BA280000}"/>
    <cellStyle name="Currency 3 4 3 4 3 6" xfId="35046" xr:uid="{00000000-0005-0000-0000-0000BB280000}"/>
    <cellStyle name="Currency 3 4 3 4 4" xfId="5705" xr:uid="{00000000-0005-0000-0000-0000BC280000}"/>
    <cellStyle name="Currency 3 4 3 4 4 2" xfId="5706" xr:uid="{00000000-0005-0000-0000-0000BD280000}"/>
    <cellStyle name="Currency 3 4 3 4 4 2 2" xfId="35053" xr:uid="{00000000-0005-0000-0000-0000BE280000}"/>
    <cellStyle name="Currency 3 4 3 4 4 3" xfId="35052" xr:uid="{00000000-0005-0000-0000-0000BF280000}"/>
    <cellStyle name="Currency 3 4 3 4 5" xfId="5707" xr:uid="{00000000-0005-0000-0000-0000C0280000}"/>
    <cellStyle name="Currency 3 4 3 4 5 2" xfId="35054" xr:uid="{00000000-0005-0000-0000-0000C1280000}"/>
    <cellStyle name="Currency 3 4 3 4 6" xfId="5708" xr:uid="{00000000-0005-0000-0000-0000C2280000}"/>
    <cellStyle name="Currency 3 4 3 4 6 2" xfId="35055" xr:uid="{00000000-0005-0000-0000-0000C3280000}"/>
    <cellStyle name="Currency 3 4 3 4 7" xfId="5709" xr:uid="{00000000-0005-0000-0000-0000C4280000}"/>
    <cellStyle name="Currency 3 4 3 4 7 2" xfId="35056" xr:uid="{00000000-0005-0000-0000-0000C5280000}"/>
    <cellStyle name="Currency 3 4 3 4 8" xfId="35039" xr:uid="{00000000-0005-0000-0000-0000C6280000}"/>
    <cellStyle name="Currency 3 4 3 5" xfId="5710" xr:uid="{00000000-0005-0000-0000-0000C7280000}"/>
    <cellStyle name="Currency 3 4 3 5 2" xfId="5711" xr:uid="{00000000-0005-0000-0000-0000C8280000}"/>
    <cellStyle name="Currency 3 4 3 5 2 2" xfId="5712" xr:uid="{00000000-0005-0000-0000-0000C9280000}"/>
    <cellStyle name="Currency 3 4 3 5 2 2 2" xfId="5713" xr:uid="{00000000-0005-0000-0000-0000CA280000}"/>
    <cellStyle name="Currency 3 4 3 5 2 2 2 2" xfId="35060" xr:uid="{00000000-0005-0000-0000-0000CB280000}"/>
    <cellStyle name="Currency 3 4 3 5 2 2 3" xfId="35059" xr:uid="{00000000-0005-0000-0000-0000CC280000}"/>
    <cellStyle name="Currency 3 4 3 5 2 3" xfId="5714" xr:uid="{00000000-0005-0000-0000-0000CD280000}"/>
    <cellStyle name="Currency 3 4 3 5 2 3 2" xfId="35061" xr:uid="{00000000-0005-0000-0000-0000CE280000}"/>
    <cellStyle name="Currency 3 4 3 5 2 4" xfId="5715" xr:uid="{00000000-0005-0000-0000-0000CF280000}"/>
    <cellStyle name="Currency 3 4 3 5 2 4 2" xfId="35062" xr:uid="{00000000-0005-0000-0000-0000D0280000}"/>
    <cellStyle name="Currency 3 4 3 5 2 5" xfId="5716" xr:uid="{00000000-0005-0000-0000-0000D1280000}"/>
    <cellStyle name="Currency 3 4 3 5 2 5 2" xfId="35063" xr:uid="{00000000-0005-0000-0000-0000D2280000}"/>
    <cellStyle name="Currency 3 4 3 5 2 6" xfId="35058" xr:uid="{00000000-0005-0000-0000-0000D3280000}"/>
    <cellStyle name="Currency 3 4 3 5 3" xfId="5717" xr:uid="{00000000-0005-0000-0000-0000D4280000}"/>
    <cellStyle name="Currency 3 4 3 5 3 2" xfId="5718" xr:uid="{00000000-0005-0000-0000-0000D5280000}"/>
    <cellStyle name="Currency 3 4 3 5 3 2 2" xfId="35065" xr:uid="{00000000-0005-0000-0000-0000D6280000}"/>
    <cellStyle name="Currency 3 4 3 5 3 3" xfId="35064" xr:uid="{00000000-0005-0000-0000-0000D7280000}"/>
    <cellStyle name="Currency 3 4 3 5 4" xfId="5719" xr:uid="{00000000-0005-0000-0000-0000D8280000}"/>
    <cellStyle name="Currency 3 4 3 5 4 2" xfId="35066" xr:uid="{00000000-0005-0000-0000-0000D9280000}"/>
    <cellStyle name="Currency 3 4 3 5 5" xfId="5720" xr:uid="{00000000-0005-0000-0000-0000DA280000}"/>
    <cellStyle name="Currency 3 4 3 5 5 2" xfId="35067" xr:uid="{00000000-0005-0000-0000-0000DB280000}"/>
    <cellStyle name="Currency 3 4 3 5 6" xfId="5721" xr:uid="{00000000-0005-0000-0000-0000DC280000}"/>
    <cellStyle name="Currency 3 4 3 5 6 2" xfId="35068" xr:uid="{00000000-0005-0000-0000-0000DD280000}"/>
    <cellStyle name="Currency 3 4 3 5 7" xfId="35057" xr:uid="{00000000-0005-0000-0000-0000DE280000}"/>
    <cellStyle name="Currency 3 4 3 6" xfId="5722" xr:uid="{00000000-0005-0000-0000-0000DF280000}"/>
    <cellStyle name="Currency 3 4 3 6 2" xfId="5723" xr:uid="{00000000-0005-0000-0000-0000E0280000}"/>
    <cellStyle name="Currency 3 4 3 6 2 2" xfId="5724" xr:uid="{00000000-0005-0000-0000-0000E1280000}"/>
    <cellStyle name="Currency 3 4 3 6 2 2 2" xfId="35071" xr:uid="{00000000-0005-0000-0000-0000E2280000}"/>
    <cellStyle name="Currency 3 4 3 6 2 3" xfId="35070" xr:uid="{00000000-0005-0000-0000-0000E3280000}"/>
    <cellStyle name="Currency 3 4 3 6 3" xfId="5725" xr:uid="{00000000-0005-0000-0000-0000E4280000}"/>
    <cellStyle name="Currency 3 4 3 6 3 2" xfId="35072" xr:uid="{00000000-0005-0000-0000-0000E5280000}"/>
    <cellStyle name="Currency 3 4 3 6 4" xfId="5726" xr:uid="{00000000-0005-0000-0000-0000E6280000}"/>
    <cellStyle name="Currency 3 4 3 6 4 2" xfId="35073" xr:uid="{00000000-0005-0000-0000-0000E7280000}"/>
    <cellStyle name="Currency 3 4 3 6 5" xfId="5727" xr:uid="{00000000-0005-0000-0000-0000E8280000}"/>
    <cellStyle name="Currency 3 4 3 6 5 2" xfId="35074" xr:uid="{00000000-0005-0000-0000-0000E9280000}"/>
    <cellStyle name="Currency 3 4 3 6 6" xfId="35069" xr:uid="{00000000-0005-0000-0000-0000EA280000}"/>
    <cellStyle name="Currency 3 4 3 7" xfId="5728" xr:uid="{00000000-0005-0000-0000-0000EB280000}"/>
    <cellStyle name="Currency 3 4 3 7 2" xfId="5729" xr:uid="{00000000-0005-0000-0000-0000EC280000}"/>
    <cellStyle name="Currency 3 4 3 7 2 2" xfId="5730" xr:uid="{00000000-0005-0000-0000-0000ED280000}"/>
    <cellStyle name="Currency 3 4 3 7 2 2 2" xfId="35077" xr:uid="{00000000-0005-0000-0000-0000EE280000}"/>
    <cellStyle name="Currency 3 4 3 7 2 3" xfId="35076" xr:uid="{00000000-0005-0000-0000-0000EF280000}"/>
    <cellStyle name="Currency 3 4 3 7 3" xfId="5731" xr:uid="{00000000-0005-0000-0000-0000F0280000}"/>
    <cellStyle name="Currency 3 4 3 7 3 2" xfId="35078" xr:uid="{00000000-0005-0000-0000-0000F1280000}"/>
    <cellStyle name="Currency 3 4 3 7 4" xfId="5732" xr:uid="{00000000-0005-0000-0000-0000F2280000}"/>
    <cellStyle name="Currency 3 4 3 7 4 2" xfId="35079" xr:uid="{00000000-0005-0000-0000-0000F3280000}"/>
    <cellStyle name="Currency 3 4 3 7 5" xfId="5733" xr:uid="{00000000-0005-0000-0000-0000F4280000}"/>
    <cellStyle name="Currency 3 4 3 7 5 2" xfId="35080" xr:uid="{00000000-0005-0000-0000-0000F5280000}"/>
    <cellStyle name="Currency 3 4 3 7 6" xfId="35075" xr:uid="{00000000-0005-0000-0000-0000F6280000}"/>
    <cellStyle name="Currency 3 4 3 8" xfId="5734" xr:uid="{00000000-0005-0000-0000-0000F7280000}"/>
    <cellStyle name="Currency 3 4 3 8 2" xfId="5735" xr:uid="{00000000-0005-0000-0000-0000F8280000}"/>
    <cellStyle name="Currency 3 4 3 8 2 2" xfId="5736" xr:uid="{00000000-0005-0000-0000-0000F9280000}"/>
    <cellStyle name="Currency 3 4 3 8 2 2 2" xfId="35083" xr:uid="{00000000-0005-0000-0000-0000FA280000}"/>
    <cellStyle name="Currency 3 4 3 8 2 3" xfId="35082" xr:uid="{00000000-0005-0000-0000-0000FB280000}"/>
    <cellStyle name="Currency 3 4 3 8 3" xfId="5737" xr:uid="{00000000-0005-0000-0000-0000FC280000}"/>
    <cellStyle name="Currency 3 4 3 8 3 2" xfId="35084" xr:uid="{00000000-0005-0000-0000-0000FD280000}"/>
    <cellStyle name="Currency 3 4 3 8 4" xfId="5738" xr:uid="{00000000-0005-0000-0000-0000FE280000}"/>
    <cellStyle name="Currency 3 4 3 8 4 2" xfId="35085" xr:uid="{00000000-0005-0000-0000-0000FF280000}"/>
    <cellStyle name="Currency 3 4 3 8 5" xfId="35081" xr:uid="{00000000-0005-0000-0000-000000290000}"/>
    <cellStyle name="Currency 3 4 3 9" xfId="5739" xr:uid="{00000000-0005-0000-0000-000001290000}"/>
    <cellStyle name="Currency 3 4 3 9 2" xfId="5740" xr:uid="{00000000-0005-0000-0000-000002290000}"/>
    <cellStyle name="Currency 3 4 3 9 2 2" xfId="35087" xr:uid="{00000000-0005-0000-0000-000003290000}"/>
    <cellStyle name="Currency 3 4 3 9 3" xfId="5741" xr:uid="{00000000-0005-0000-0000-000004290000}"/>
    <cellStyle name="Currency 3 4 3 9 3 2" xfId="35088" xr:uid="{00000000-0005-0000-0000-000005290000}"/>
    <cellStyle name="Currency 3 4 3 9 4" xfId="35086" xr:uid="{00000000-0005-0000-0000-000006290000}"/>
    <cellStyle name="Currency 3 4 4" xfId="5742" xr:uid="{00000000-0005-0000-0000-000007290000}"/>
    <cellStyle name="Currency 3 4 4 10" xfId="5743" xr:uid="{00000000-0005-0000-0000-000008290000}"/>
    <cellStyle name="Currency 3 4 4 10 2" xfId="35090" xr:uid="{00000000-0005-0000-0000-000009290000}"/>
    <cellStyle name="Currency 3 4 4 11" xfId="5744" xr:uid="{00000000-0005-0000-0000-00000A290000}"/>
    <cellStyle name="Currency 3 4 4 11 2" xfId="35091" xr:uid="{00000000-0005-0000-0000-00000B290000}"/>
    <cellStyle name="Currency 3 4 4 12" xfId="35089" xr:uid="{00000000-0005-0000-0000-00000C290000}"/>
    <cellStyle name="Currency 3 4 4 2" xfId="5745" xr:uid="{00000000-0005-0000-0000-00000D290000}"/>
    <cellStyle name="Currency 3 4 4 2 10" xfId="5746" xr:uid="{00000000-0005-0000-0000-00000E290000}"/>
    <cellStyle name="Currency 3 4 4 2 10 2" xfId="35093" xr:uid="{00000000-0005-0000-0000-00000F290000}"/>
    <cellStyle name="Currency 3 4 4 2 11" xfId="35092" xr:uid="{00000000-0005-0000-0000-000010290000}"/>
    <cellStyle name="Currency 3 4 4 2 2" xfId="5747" xr:uid="{00000000-0005-0000-0000-000011290000}"/>
    <cellStyle name="Currency 3 4 4 2 2 2" xfId="5748" xr:uid="{00000000-0005-0000-0000-000012290000}"/>
    <cellStyle name="Currency 3 4 4 2 2 2 2" xfId="5749" xr:uid="{00000000-0005-0000-0000-000013290000}"/>
    <cellStyle name="Currency 3 4 4 2 2 2 2 2" xfId="5750" xr:uid="{00000000-0005-0000-0000-000014290000}"/>
    <cellStyle name="Currency 3 4 4 2 2 2 2 2 2" xfId="35097" xr:uid="{00000000-0005-0000-0000-000015290000}"/>
    <cellStyle name="Currency 3 4 4 2 2 2 2 3" xfId="35096" xr:uid="{00000000-0005-0000-0000-000016290000}"/>
    <cellStyle name="Currency 3 4 4 2 2 2 3" xfId="5751" xr:uid="{00000000-0005-0000-0000-000017290000}"/>
    <cellStyle name="Currency 3 4 4 2 2 2 3 2" xfId="35098" xr:uid="{00000000-0005-0000-0000-000018290000}"/>
    <cellStyle name="Currency 3 4 4 2 2 2 4" xfId="5752" xr:uid="{00000000-0005-0000-0000-000019290000}"/>
    <cellStyle name="Currency 3 4 4 2 2 2 4 2" xfId="35099" xr:uid="{00000000-0005-0000-0000-00001A290000}"/>
    <cellStyle name="Currency 3 4 4 2 2 2 5" xfId="5753" xr:uid="{00000000-0005-0000-0000-00001B290000}"/>
    <cellStyle name="Currency 3 4 4 2 2 2 5 2" xfId="35100" xr:uid="{00000000-0005-0000-0000-00001C290000}"/>
    <cellStyle name="Currency 3 4 4 2 2 2 6" xfId="35095" xr:uid="{00000000-0005-0000-0000-00001D290000}"/>
    <cellStyle name="Currency 3 4 4 2 2 3" xfId="5754" xr:uid="{00000000-0005-0000-0000-00001E290000}"/>
    <cellStyle name="Currency 3 4 4 2 2 3 2" xfId="5755" xr:uid="{00000000-0005-0000-0000-00001F290000}"/>
    <cellStyle name="Currency 3 4 4 2 2 3 2 2" xfId="35102" xr:uid="{00000000-0005-0000-0000-000020290000}"/>
    <cellStyle name="Currency 3 4 4 2 2 3 3" xfId="35101" xr:uid="{00000000-0005-0000-0000-000021290000}"/>
    <cellStyle name="Currency 3 4 4 2 2 4" xfId="5756" xr:uid="{00000000-0005-0000-0000-000022290000}"/>
    <cellStyle name="Currency 3 4 4 2 2 4 2" xfId="35103" xr:uid="{00000000-0005-0000-0000-000023290000}"/>
    <cellStyle name="Currency 3 4 4 2 2 5" xfId="5757" xr:uid="{00000000-0005-0000-0000-000024290000}"/>
    <cellStyle name="Currency 3 4 4 2 2 5 2" xfId="35104" xr:uid="{00000000-0005-0000-0000-000025290000}"/>
    <cellStyle name="Currency 3 4 4 2 2 6" xfId="5758" xr:uid="{00000000-0005-0000-0000-000026290000}"/>
    <cellStyle name="Currency 3 4 4 2 2 6 2" xfId="35105" xr:uid="{00000000-0005-0000-0000-000027290000}"/>
    <cellStyle name="Currency 3 4 4 2 2 7" xfId="35094" xr:uid="{00000000-0005-0000-0000-000028290000}"/>
    <cellStyle name="Currency 3 4 4 2 3" xfId="5759" xr:uid="{00000000-0005-0000-0000-000029290000}"/>
    <cellStyle name="Currency 3 4 4 2 3 2" xfId="5760" xr:uid="{00000000-0005-0000-0000-00002A290000}"/>
    <cellStyle name="Currency 3 4 4 2 3 2 2" xfId="5761" xr:uid="{00000000-0005-0000-0000-00002B290000}"/>
    <cellStyle name="Currency 3 4 4 2 3 2 2 2" xfId="5762" xr:uid="{00000000-0005-0000-0000-00002C290000}"/>
    <cellStyle name="Currency 3 4 4 2 3 2 2 2 2" xfId="35109" xr:uid="{00000000-0005-0000-0000-00002D290000}"/>
    <cellStyle name="Currency 3 4 4 2 3 2 2 3" xfId="35108" xr:uid="{00000000-0005-0000-0000-00002E290000}"/>
    <cellStyle name="Currency 3 4 4 2 3 2 3" xfId="5763" xr:uid="{00000000-0005-0000-0000-00002F290000}"/>
    <cellStyle name="Currency 3 4 4 2 3 2 3 2" xfId="35110" xr:uid="{00000000-0005-0000-0000-000030290000}"/>
    <cellStyle name="Currency 3 4 4 2 3 2 4" xfId="5764" xr:uid="{00000000-0005-0000-0000-000031290000}"/>
    <cellStyle name="Currency 3 4 4 2 3 2 4 2" xfId="35111" xr:uid="{00000000-0005-0000-0000-000032290000}"/>
    <cellStyle name="Currency 3 4 4 2 3 2 5" xfId="5765" xr:uid="{00000000-0005-0000-0000-000033290000}"/>
    <cellStyle name="Currency 3 4 4 2 3 2 5 2" xfId="35112" xr:uid="{00000000-0005-0000-0000-000034290000}"/>
    <cellStyle name="Currency 3 4 4 2 3 2 6" xfId="35107" xr:uid="{00000000-0005-0000-0000-000035290000}"/>
    <cellStyle name="Currency 3 4 4 2 3 3" xfId="5766" xr:uid="{00000000-0005-0000-0000-000036290000}"/>
    <cellStyle name="Currency 3 4 4 2 3 3 2" xfId="5767" xr:uid="{00000000-0005-0000-0000-000037290000}"/>
    <cellStyle name="Currency 3 4 4 2 3 3 2 2" xfId="35114" xr:uid="{00000000-0005-0000-0000-000038290000}"/>
    <cellStyle name="Currency 3 4 4 2 3 3 3" xfId="35113" xr:uid="{00000000-0005-0000-0000-000039290000}"/>
    <cellStyle name="Currency 3 4 4 2 3 4" xfId="5768" xr:uid="{00000000-0005-0000-0000-00003A290000}"/>
    <cellStyle name="Currency 3 4 4 2 3 4 2" xfId="35115" xr:uid="{00000000-0005-0000-0000-00003B290000}"/>
    <cellStyle name="Currency 3 4 4 2 3 5" xfId="5769" xr:uid="{00000000-0005-0000-0000-00003C290000}"/>
    <cellStyle name="Currency 3 4 4 2 3 5 2" xfId="35116" xr:uid="{00000000-0005-0000-0000-00003D290000}"/>
    <cellStyle name="Currency 3 4 4 2 3 6" xfId="5770" xr:uid="{00000000-0005-0000-0000-00003E290000}"/>
    <cellStyle name="Currency 3 4 4 2 3 6 2" xfId="35117" xr:uid="{00000000-0005-0000-0000-00003F290000}"/>
    <cellStyle name="Currency 3 4 4 2 3 7" xfId="35106" xr:uid="{00000000-0005-0000-0000-000040290000}"/>
    <cellStyle name="Currency 3 4 4 2 4" xfId="5771" xr:uid="{00000000-0005-0000-0000-000041290000}"/>
    <cellStyle name="Currency 3 4 4 2 4 2" xfId="5772" xr:uid="{00000000-0005-0000-0000-000042290000}"/>
    <cellStyle name="Currency 3 4 4 2 4 2 2" xfId="5773" xr:uid="{00000000-0005-0000-0000-000043290000}"/>
    <cellStyle name="Currency 3 4 4 2 4 2 2 2" xfId="35120" xr:uid="{00000000-0005-0000-0000-000044290000}"/>
    <cellStyle name="Currency 3 4 4 2 4 2 3" xfId="35119" xr:uid="{00000000-0005-0000-0000-000045290000}"/>
    <cellStyle name="Currency 3 4 4 2 4 3" xfId="5774" xr:uid="{00000000-0005-0000-0000-000046290000}"/>
    <cellStyle name="Currency 3 4 4 2 4 3 2" xfId="35121" xr:uid="{00000000-0005-0000-0000-000047290000}"/>
    <cellStyle name="Currency 3 4 4 2 4 4" xfId="5775" xr:uid="{00000000-0005-0000-0000-000048290000}"/>
    <cellStyle name="Currency 3 4 4 2 4 4 2" xfId="35122" xr:uid="{00000000-0005-0000-0000-000049290000}"/>
    <cellStyle name="Currency 3 4 4 2 4 5" xfId="5776" xr:uid="{00000000-0005-0000-0000-00004A290000}"/>
    <cellStyle name="Currency 3 4 4 2 4 5 2" xfId="35123" xr:uid="{00000000-0005-0000-0000-00004B290000}"/>
    <cellStyle name="Currency 3 4 4 2 4 6" xfId="35118" xr:uid="{00000000-0005-0000-0000-00004C290000}"/>
    <cellStyle name="Currency 3 4 4 2 5" xfId="5777" xr:uid="{00000000-0005-0000-0000-00004D290000}"/>
    <cellStyle name="Currency 3 4 4 2 5 2" xfId="5778" xr:uid="{00000000-0005-0000-0000-00004E290000}"/>
    <cellStyle name="Currency 3 4 4 2 5 2 2" xfId="5779" xr:uid="{00000000-0005-0000-0000-00004F290000}"/>
    <cellStyle name="Currency 3 4 4 2 5 2 2 2" xfId="35126" xr:uid="{00000000-0005-0000-0000-000050290000}"/>
    <cellStyle name="Currency 3 4 4 2 5 2 3" xfId="35125" xr:uid="{00000000-0005-0000-0000-000051290000}"/>
    <cellStyle name="Currency 3 4 4 2 5 3" xfId="5780" xr:uid="{00000000-0005-0000-0000-000052290000}"/>
    <cellStyle name="Currency 3 4 4 2 5 3 2" xfId="35127" xr:uid="{00000000-0005-0000-0000-000053290000}"/>
    <cellStyle name="Currency 3 4 4 2 5 4" xfId="5781" xr:uid="{00000000-0005-0000-0000-000054290000}"/>
    <cellStyle name="Currency 3 4 4 2 5 4 2" xfId="35128" xr:uid="{00000000-0005-0000-0000-000055290000}"/>
    <cellStyle name="Currency 3 4 4 2 5 5" xfId="5782" xr:uid="{00000000-0005-0000-0000-000056290000}"/>
    <cellStyle name="Currency 3 4 4 2 5 5 2" xfId="35129" xr:uid="{00000000-0005-0000-0000-000057290000}"/>
    <cellStyle name="Currency 3 4 4 2 5 6" xfId="35124" xr:uid="{00000000-0005-0000-0000-000058290000}"/>
    <cellStyle name="Currency 3 4 4 2 6" xfId="5783" xr:uid="{00000000-0005-0000-0000-000059290000}"/>
    <cellStyle name="Currency 3 4 4 2 6 2" xfId="5784" xr:uid="{00000000-0005-0000-0000-00005A290000}"/>
    <cellStyle name="Currency 3 4 4 2 6 2 2" xfId="5785" xr:uid="{00000000-0005-0000-0000-00005B290000}"/>
    <cellStyle name="Currency 3 4 4 2 6 2 2 2" xfId="35132" xr:uid="{00000000-0005-0000-0000-00005C290000}"/>
    <cellStyle name="Currency 3 4 4 2 6 2 3" xfId="35131" xr:uid="{00000000-0005-0000-0000-00005D290000}"/>
    <cellStyle name="Currency 3 4 4 2 6 3" xfId="5786" xr:uid="{00000000-0005-0000-0000-00005E290000}"/>
    <cellStyle name="Currency 3 4 4 2 6 3 2" xfId="35133" xr:uid="{00000000-0005-0000-0000-00005F290000}"/>
    <cellStyle name="Currency 3 4 4 2 6 4" xfId="5787" xr:uid="{00000000-0005-0000-0000-000060290000}"/>
    <cellStyle name="Currency 3 4 4 2 6 4 2" xfId="35134" xr:uid="{00000000-0005-0000-0000-000061290000}"/>
    <cellStyle name="Currency 3 4 4 2 6 5" xfId="35130" xr:uid="{00000000-0005-0000-0000-000062290000}"/>
    <cellStyle name="Currency 3 4 4 2 7" xfId="5788" xr:uid="{00000000-0005-0000-0000-000063290000}"/>
    <cellStyle name="Currency 3 4 4 2 7 2" xfId="5789" xr:uid="{00000000-0005-0000-0000-000064290000}"/>
    <cellStyle name="Currency 3 4 4 2 7 2 2" xfId="35136" xr:uid="{00000000-0005-0000-0000-000065290000}"/>
    <cellStyle name="Currency 3 4 4 2 7 3" xfId="5790" xr:uid="{00000000-0005-0000-0000-000066290000}"/>
    <cellStyle name="Currency 3 4 4 2 7 3 2" xfId="35137" xr:uid="{00000000-0005-0000-0000-000067290000}"/>
    <cellStyle name="Currency 3 4 4 2 7 4" xfId="35135" xr:uid="{00000000-0005-0000-0000-000068290000}"/>
    <cellStyle name="Currency 3 4 4 2 8" xfId="5791" xr:uid="{00000000-0005-0000-0000-000069290000}"/>
    <cellStyle name="Currency 3 4 4 2 8 2" xfId="35138" xr:uid="{00000000-0005-0000-0000-00006A290000}"/>
    <cellStyle name="Currency 3 4 4 2 9" xfId="5792" xr:uid="{00000000-0005-0000-0000-00006B290000}"/>
    <cellStyle name="Currency 3 4 4 2 9 2" xfId="35139" xr:uid="{00000000-0005-0000-0000-00006C290000}"/>
    <cellStyle name="Currency 3 4 4 3" xfId="5793" xr:uid="{00000000-0005-0000-0000-00006D290000}"/>
    <cellStyle name="Currency 3 4 4 3 2" xfId="5794" xr:uid="{00000000-0005-0000-0000-00006E290000}"/>
    <cellStyle name="Currency 3 4 4 3 2 2" xfId="5795" xr:uid="{00000000-0005-0000-0000-00006F290000}"/>
    <cellStyle name="Currency 3 4 4 3 2 2 2" xfId="5796" xr:uid="{00000000-0005-0000-0000-000070290000}"/>
    <cellStyle name="Currency 3 4 4 3 2 2 2 2" xfId="35143" xr:uid="{00000000-0005-0000-0000-000071290000}"/>
    <cellStyle name="Currency 3 4 4 3 2 2 3" xfId="35142" xr:uid="{00000000-0005-0000-0000-000072290000}"/>
    <cellStyle name="Currency 3 4 4 3 2 3" xfId="5797" xr:uid="{00000000-0005-0000-0000-000073290000}"/>
    <cellStyle name="Currency 3 4 4 3 2 3 2" xfId="35144" xr:uid="{00000000-0005-0000-0000-000074290000}"/>
    <cellStyle name="Currency 3 4 4 3 2 4" xfId="5798" xr:uid="{00000000-0005-0000-0000-000075290000}"/>
    <cellStyle name="Currency 3 4 4 3 2 4 2" xfId="35145" xr:uid="{00000000-0005-0000-0000-000076290000}"/>
    <cellStyle name="Currency 3 4 4 3 2 5" xfId="5799" xr:uid="{00000000-0005-0000-0000-000077290000}"/>
    <cellStyle name="Currency 3 4 4 3 2 5 2" xfId="35146" xr:uid="{00000000-0005-0000-0000-000078290000}"/>
    <cellStyle name="Currency 3 4 4 3 2 6" xfId="35141" xr:uid="{00000000-0005-0000-0000-000079290000}"/>
    <cellStyle name="Currency 3 4 4 3 3" xfId="5800" xr:uid="{00000000-0005-0000-0000-00007A290000}"/>
    <cellStyle name="Currency 3 4 4 3 3 2" xfId="5801" xr:uid="{00000000-0005-0000-0000-00007B290000}"/>
    <cellStyle name="Currency 3 4 4 3 3 2 2" xfId="5802" xr:uid="{00000000-0005-0000-0000-00007C290000}"/>
    <cellStyle name="Currency 3 4 4 3 3 2 2 2" xfId="35149" xr:uid="{00000000-0005-0000-0000-00007D290000}"/>
    <cellStyle name="Currency 3 4 4 3 3 2 3" xfId="35148" xr:uid="{00000000-0005-0000-0000-00007E290000}"/>
    <cellStyle name="Currency 3 4 4 3 3 3" xfId="5803" xr:uid="{00000000-0005-0000-0000-00007F290000}"/>
    <cellStyle name="Currency 3 4 4 3 3 3 2" xfId="35150" xr:uid="{00000000-0005-0000-0000-000080290000}"/>
    <cellStyle name="Currency 3 4 4 3 3 4" xfId="5804" xr:uid="{00000000-0005-0000-0000-000081290000}"/>
    <cellStyle name="Currency 3 4 4 3 3 4 2" xfId="35151" xr:uid="{00000000-0005-0000-0000-000082290000}"/>
    <cellStyle name="Currency 3 4 4 3 3 5" xfId="5805" xr:uid="{00000000-0005-0000-0000-000083290000}"/>
    <cellStyle name="Currency 3 4 4 3 3 5 2" xfId="35152" xr:uid="{00000000-0005-0000-0000-000084290000}"/>
    <cellStyle name="Currency 3 4 4 3 3 6" xfId="35147" xr:uid="{00000000-0005-0000-0000-000085290000}"/>
    <cellStyle name="Currency 3 4 4 3 4" xfId="5806" xr:uid="{00000000-0005-0000-0000-000086290000}"/>
    <cellStyle name="Currency 3 4 4 3 4 2" xfId="5807" xr:uid="{00000000-0005-0000-0000-000087290000}"/>
    <cellStyle name="Currency 3 4 4 3 4 2 2" xfId="35154" xr:uid="{00000000-0005-0000-0000-000088290000}"/>
    <cellStyle name="Currency 3 4 4 3 4 3" xfId="35153" xr:uid="{00000000-0005-0000-0000-000089290000}"/>
    <cellStyle name="Currency 3 4 4 3 5" xfId="5808" xr:uid="{00000000-0005-0000-0000-00008A290000}"/>
    <cellStyle name="Currency 3 4 4 3 5 2" xfId="35155" xr:uid="{00000000-0005-0000-0000-00008B290000}"/>
    <cellStyle name="Currency 3 4 4 3 6" xfId="5809" xr:uid="{00000000-0005-0000-0000-00008C290000}"/>
    <cellStyle name="Currency 3 4 4 3 6 2" xfId="35156" xr:uid="{00000000-0005-0000-0000-00008D290000}"/>
    <cellStyle name="Currency 3 4 4 3 7" xfId="5810" xr:uid="{00000000-0005-0000-0000-00008E290000}"/>
    <cellStyle name="Currency 3 4 4 3 7 2" xfId="35157" xr:uid="{00000000-0005-0000-0000-00008F290000}"/>
    <cellStyle name="Currency 3 4 4 3 8" xfId="35140" xr:uid="{00000000-0005-0000-0000-000090290000}"/>
    <cellStyle name="Currency 3 4 4 4" xfId="5811" xr:uid="{00000000-0005-0000-0000-000091290000}"/>
    <cellStyle name="Currency 3 4 4 4 2" xfId="5812" xr:uid="{00000000-0005-0000-0000-000092290000}"/>
    <cellStyle name="Currency 3 4 4 4 2 2" xfId="5813" xr:uid="{00000000-0005-0000-0000-000093290000}"/>
    <cellStyle name="Currency 3 4 4 4 2 2 2" xfId="5814" xr:uid="{00000000-0005-0000-0000-000094290000}"/>
    <cellStyle name="Currency 3 4 4 4 2 2 2 2" xfId="35161" xr:uid="{00000000-0005-0000-0000-000095290000}"/>
    <cellStyle name="Currency 3 4 4 4 2 2 3" xfId="35160" xr:uid="{00000000-0005-0000-0000-000096290000}"/>
    <cellStyle name="Currency 3 4 4 4 2 3" xfId="5815" xr:uid="{00000000-0005-0000-0000-000097290000}"/>
    <cellStyle name="Currency 3 4 4 4 2 3 2" xfId="35162" xr:uid="{00000000-0005-0000-0000-000098290000}"/>
    <cellStyle name="Currency 3 4 4 4 2 4" xfId="5816" xr:uid="{00000000-0005-0000-0000-000099290000}"/>
    <cellStyle name="Currency 3 4 4 4 2 4 2" xfId="35163" xr:uid="{00000000-0005-0000-0000-00009A290000}"/>
    <cellStyle name="Currency 3 4 4 4 2 5" xfId="5817" xr:uid="{00000000-0005-0000-0000-00009B290000}"/>
    <cellStyle name="Currency 3 4 4 4 2 5 2" xfId="35164" xr:uid="{00000000-0005-0000-0000-00009C290000}"/>
    <cellStyle name="Currency 3 4 4 4 2 6" xfId="35159" xr:uid="{00000000-0005-0000-0000-00009D290000}"/>
    <cellStyle name="Currency 3 4 4 4 3" xfId="5818" xr:uid="{00000000-0005-0000-0000-00009E290000}"/>
    <cellStyle name="Currency 3 4 4 4 3 2" xfId="5819" xr:uid="{00000000-0005-0000-0000-00009F290000}"/>
    <cellStyle name="Currency 3 4 4 4 3 2 2" xfId="35166" xr:uid="{00000000-0005-0000-0000-0000A0290000}"/>
    <cellStyle name="Currency 3 4 4 4 3 3" xfId="35165" xr:uid="{00000000-0005-0000-0000-0000A1290000}"/>
    <cellStyle name="Currency 3 4 4 4 4" xfId="5820" xr:uid="{00000000-0005-0000-0000-0000A2290000}"/>
    <cellStyle name="Currency 3 4 4 4 4 2" xfId="35167" xr:uid="{00000000-0005-0000-0000-0000A3290000}"/>
    <cellStyle name="Currency 3 4 4 4 5" xfId="5821" xr:uid="{00000000-0005-0000-0000-0000A4290000}"/>
    <cellStyle name="Currency 3 4 4 4 5 2" xfId="35168" xr:uid="{00000000-0005-0000-0000-0000A5290000}"/>
    <cellStyle name="Currency 3 4 4 4 6" xfId="5822" xr:uid="{00000000-0005-0000-0000-0000A6290000}"/>
    <cellStyle name="Currency 3 4 4 4 6 2" xfId="35169" xr:uid="{00000000-0005-0000-0000-0000A7290000}"/>
    <cellStyle name="Currency 3 4 4 4 7" xfId="35158" xr:uid="{00000000-0005-0000-0000-0000A8290000}"/>
    <cellStyle name="Currency 3 4 4 5" xfId="5823" xr:uid="{00000000-0005-0000-0000-0000A9290000}"/>
    <cellStyle name="Currency 3 4 4 5 2" xfId="5824" xr:uid="{00000000-0005-0000-0000-0000AA290000}"/>
    <cellStyle name="Currency 3 4 4 5 2 2" xfId="5825" xr:uid="{00000000-0005-0000-0000-0000AB290000}"/>
    <cellStyle name="Currency 3 4 4 5 2 2 2" xfId="35172" xr:uid="{00000000-0005-0000-0000-0000AC290000}"/>
    <cellStyle name="Currency 3 4 4 5 2 3" xfId="35171" xr:uid="{00000000-0005-0000-0000-0000AD290000}"/>
    <cellStyle name="Currency 3 4 4 5 3" xfId="5826" xr:uid="{00000000-0005-0000-0000-0000AE290000}"/>
    <cellStyle name="Currency 3 4 4 5 3 2" xfId="35173" xr:uid="{00000000-0005-0000-0000-0000AF290000}"/>
    <cellStyle name="Currency 3 4 4 5 4" xfId="5827" xr:uid="{00000000-0005-0000-0000-0000B0290000}"/>
    <cellStyle name="Currency 3 4 4 5 4 2" xfId="35174" xr:uid="{00000000-0005-0000-0000-0000B1290000}"/>
    <cellStyle name="Currency 3 4 4 5 5" xfId="5828" xr:uid="{00000000-0005-0000-0000-0000B2290000}"/>
    <cellStyle name="Currency 3 4 4 5 5 2" xfId="35175" xr:uid="{00000000-0005-0000-0000-0000B3290000}"/>
    <cellStyle name="Currency 3 4 4 5 6" xfId="35170" xr:uid="{00000000-0005-0000-0000-0000B4290000}"/>
    <cellStyle name="Currency 3 4 4 6" xfId="5829" xr:uid="{00000000-0005-0000-0000-0000B5290000}"/>
    <cellStyle name="Currency 3 4 4 6 2" xfId="5830" xr:uid="{00000000-0005-0000-0000-0000B6290000}"/>
    <cellStyle name="Currency 3 4 4 6 2 2" xfId="5831" xr:uid="{00000000-0005-0000-0000-0000B7290000}"/>
    <cellStyle name="Currency 3 4 4 6 2 2 2" xfId="35178" xr:uid="{00000000-0005-0000-0000-0000B8290000}"/>
    <cellStyle name="Currency 3 4 4 6 2 3" xfId="35177" xr:uid="{00000000-0005-0000-0000-0000B9290000}"/>
    <cellStyle name="Currency 3 4 4 6 3" xfId="5832" xr:uid="{00000000-0005-0000-0000-0000BA290000}"/>
    <cellStyle name="Currency 3 4 4 6 3 2" xfId="35179" xr:uid="{00000000-0005-0000-0000-0000BB290000}"/>
    <cellStyle name="Currency 3 4 4 6 4" xfId="5833" xr:uid="{00000000-0005-0000-0000-0000BC290000}"/>
    <cellStyle name="Currency 3 4 4 6 4 2" xfId="35180" xr:uid="{00000000-0005-0000-0000-0000BD290000}"/>
    <cellStyle name="Currency 3 4 4 6 5" xfId="5834" xr:uid="{00000000-0005-0000-0000-0000BE290000}"/>
    <cellStyle name="Currency 3 4 4 6 5 2" xfId="35181" xr:uid="{00000000-0005-0000-0000-0000BF290000}"/>
    <cellStyle name="Currency 3 4 4 6 6" xfId="35176" xr:uid="{00000000-0005-0000-0000-0000C0290000}"/>
    <cellStyle name="Currency 3 4 4 7" xfId="5835" xr:uid="{00000000-0005-0000-0000-0000C1290000}"/>
    <cellStyle name="Currency 3 4 4 7 2" xfId="5836" xr:uid="{00000000-0005-0000-0000-0000C2290000}"/>
    <cellStyle name="Currency 3 4 4 7 2 2" xfId="5837" xr:uid="{00000000-0005-0000-0000-0000C3290000}"/>
    <cellStyle name="Currency 3 4 4 7 2 2 2" xfId="35184" xr:uid="{00000000-0005-0000-0000-0000C4290000}"/>
    <cellStyle name="Currency 3 4 4 7 2 3" xfId="35183" xr:uid="{00000000-0005-0000-0000-0000C5290000}"/>
    <cellStyle name="Currency 3 4 4 7 3" xfId="5838" xr:uid="{00000000-0005-0000-0000-0000C6290000}"/>
    <cellStyle name="Currency 3 4 4 7 3 2" xfId="35185" xr:uid="{00000000-0005-0000-0000-0000C7290000}"/>
    <cellStyle name="Currency 3 4 4 7 4" xfId="5839" xr:uid="{00000000-0005-0000-0000-0000C8290000}"/>
    <cellStyle name="Currency 3 4 4 7 4 2" xfId="35186" xr:uid="{00000000-0005-0000-0000-0000C9290000}"/>
    <cellStyle name="Currency 3 4 4 7 5" xfId="35182" xr:uid="{00000000-0005-0000-0000-0000CA290000}"/>
    <cellStyle name="Currency 3 4 4 8" xfId="5840" xr:uid="{00000000-0005-0000-0000-0000CB290000}"/>
    <cellStyle name="Currency 3 4 4 8 2" xfId="5841" xr:uid="{00000000-0005-0000-0000-0000CC290000}"/>
    <cellStyle name="Currency 3 4 4 8 2 2" xfId="35188" xr:uid="{00000000-0005-0000-0000-0000CD290000}"/>
    <cellStyle name="Currency 3 4 4 8 3" xfId="5842" xr:uid="{00000000-0005-0000-0000-0000CE290000}"/>
    <cellStyle name="Currency 3 4 4 8 3 2" xfId="35189" xr:uid="{00000000-0005-0000-0000-0000CF290000}"/>
    <cellStyle name="Currency 3 4 4 8 4" xfId="35187" xr:uid="{00000000-0005-0000-0000-0000D0290000}"/>
    <cellStyle name="Currency 3 4 4 9" xfId="5843" xr:uid="{00000000-0005-0000-0000-0000D1290000}"/>
    <cellStyle name="Currency 3 4 4 9 2" xfId="35190" xr:uid="{00000000-0005-0000-0000-0000D2290000}"/>
    <cellStyle name="Currency 3 4 5" xfId="5844" xr:uid="{00000000-0005-0000-0000-0000D3290000}"/>
    <cellStyle name="Currency 3 4 5 10" xfId="5845" xr:uid="{00000000-0005-0000-0000-0000D4290000}"/>
    <cellStyle name="Currency 3 4 5 10 2" xfId="35192" xr:uid="{00000000-0005-0000-0000-0000D5290000}"/>
    <cellStyle name="Currency 3 4 5 11" xfId="35191" xr:uid="{00000000-0005-0000-0000-0000D6290000}"/>
    <cellStyle name="Currency 3 4 5 2" xfId="5846" xr:uid="{00000000-0005-0000-0000-0000D7290000}"/>
    <cellStyle name="Currency 3 4 5 2 2" xfId="5847" xr:uid="{00000000-0005-0000-0000-0000D8290000}"/>
    <cellStyle name="Currency 3 4 5 2 2 2" xfId="5848" xr:uid="{00000000-0005-0000-0000-0000D9290000}"/>
    <cellStyle name="Currency 3 4 5 2 2 2 2" xfId="5849" xr:uid="{00000000-0005-0000-0000-0000DA290000}"/>
    <cellStyle name="Currency 3 4 5 2 2 2 2 2" xfId="35196" xr:uid="{00000000-0005-0000-0000-0000DB290000}"/>
    <cellStyle name="Currency 3 4 5 2 2 2 3" xfId="35195" xr:uid="{00000000-0005-0000-0000-0000DC290000}"/>
    <cellStyle name="Currency 3 4 5 2 2 3" xfId="5850" xr:uid="{00000000-0005-0000-0000-0000DD290000}"/>
    <cellStyle name="Currency 3 4 5 2 2 3 2" xfId="35197" xr:uid="{00000000-0005-0000-0000-0000DE290000}"/>
    <cellStyle name="Currency 3 4 5 2 2 4" xfId="5851" xr:uid="{00000000-0005-0000-0000-0000DF290000}"/>
    <cellStyle name="Currency 3 4 5 2 2 4 2" xfId="35198" xr:uid="{00000000-0005-0000-0000-0000E0290000}"/>
    <cellStyle name="Currency 3 4 5 2 2 5" xfId="5852" xr:uid="{00000000-0005-0000-0000-0000E1290000}"/>
    <cellStyle name="Currency 3 4 5 2 2 5 2" xfId="35199" xr:uid="{00000000-0005-0000-0000-0000E2290000}"/>
    <cellStyle name="Currency 3 4 5 2 2 6" xfId="35194" xr:uid="{00000000-0005-0000-0000-0000E3290000}"/>
    <cellStyle name="Currency 3 4 5 2 3" xfId="5853" xr:uid="{00000000-0005-0000-0000-0000E4290000}"/>
    <cellStyle name="Currency 3 4 5 2 3 2" xfId="5854" xr:uid="{00000000-0005-0000-0000-0000E5290000}"/>
    <cellStyle name="Currency 3 4 5 2 3 2 2" xfId="35201" xr:uid="{00000000-0005-0000-0000-0000E6290000}"/>
    <cellStyle name="Currency 3 4 5 2 3 3" xfId="35200" xr:uid="{00000000-0005-0000-0000-0000E7290000}"/>
    <cellStyle name="Currency 3 4 5 2 4" xfId="5855" xr:uid="{00000000-0005-0000-0000-0000E8290000}"/>
    <cellStyle name="Currency 3 4 5 2 4 2" xfId="35202" xr:uid="{00000000-0005-0000-0000-0000E9290000}"/>
    <cellStyle name="Currency 3 4 5 2 5" xfId="5856" xr:uid="{00000000-0005-0000-0000-0000EA290000}"/>
    <cellStyle name="Currency 3 4 5 2 5 2" xfId="35203" xr:uid="{00000000-0005-0000-0000-0000EB290000}"/>
    <cellStyle name="Currency 3 4 5 2 6" xfId="5857" xr:uid="{00000000-0005-0000-0000-0000EC290000}"/>
    <cellStyle name="Currency 3 4 5 2 6 2" xfId="35204" xr:uid="{00000000-0005-0000-0000-0000ED290000}"/>
    <cellStyle name="Currency 3 4 5 2 7" xfId="35193" xr:uid="{00000000-0005-0000-0000-0000EE290000}"/>
    <cellStyle name="Currency 3 4 5 3" xfId="5858" xr:uid="{00000000-0005-0000-0000-0000EF290000}"/>
    <cellStyle name="Currency 3 4 5 3 2" xfId="5859" xr:uid="{00000000-0005-0000-0000-0000F0290000}"/>
    <cellStyle name="Currency 3 4 5 3 2 2" xfId="5860" xr:uid="{00000000-0005-0000-0000-0000F1290000}"/>
    <cellStyle name="Currency 3 4 5 3 2 2 2" xfId="5861" xr:uid="{00000000-0005-0000-0000-0000F2290000}"/>
    <cellStyle name="Currency 3 4 5 3 2 2 2 2" xfId="35208" xr:uid="{00000000-0005-0000-0000-0000F3290000}"/>
    <cellStyle name="Currency 3 4 5 3 2 2 3" xfId="35207" xr:uid="{00000000-0005-0000-0000-0000F4290000}"/>
    <cellStyle name="Currency 3 4 5 3 2 3" xfId="5862" xr:uid="{00000000-0005-0000-0000-0000F5290000}"/>
    <cellStyle name="Currency 3 4 5 3 2 3 2" xfId="35209" xr:uid="{00000000-0005-0000-0000-0000F6290000}"/>
    <cellStyle name="Currency 3 4 5 3 2 4" xfId="5863" xr:uid="{00000000-0005-0000-0000-0000F7290000}"/>
    <cellStyle name="Currency 3 4 5 3 2 4 2" xfId="35210" xr:uid="{00000000-0005-0000-0000-0000F8290000}"/>
    <cellStyle name="Currency 3 4 5 3 2 5" xfId="5864" xr:uid="{00000000-0005-0000-0000-0000F9290000}"/>
    <cellStyle name="Currency 3 4 5 3 2 5 2" xfId="35211" xr:uid="{00000000-0005-0000-0000-0000FA290000}"/>
    <cellStyle name="Currency 3 4 5 3 2 6" xfId="35206" xr:uid="{00000000-0005-0000-0000-0000FB290000}"/>
    <cellStyle name="Currency 3 4 5 3 3" xfId="5865" xr:uid="{00000000-0005-0000-0000-0000FC290000}"/>
    <cellStyle name="Currency 3 4 5 3 3 2" xfId="5866" xr:uid="{00000000-0005-0000-0000-0000FD290000}"/>
    <cellStyle name="Currency 3 4 5 3 3 2 2" xfId="35213" xr:uid="{00000000-0005-0000-0000-0000FE290000}"/>
    <cellStyle name="Currency 3 4 5 3 3 3" xfId="35212" xr:uid="{00000000-0005-0000-0000-0000FF290000}"/>
    <cellStyle name="Currency 3 4 5 3 4" xfId="5867" xr:uid="{00000000-0005-0000-0000-0000002A0000}"/>
    <cellStyle name="Currency 3 4 5 3 4 2" xfId="35214" xr:uid="{00000000-0005-0000-0000-0000012A0000}"/>
    <cellStyle name="Currency 3 4 5 3 5" xfId="5868" xr:uid="{00000000-0005-0000-0000-0000022A0000}"/>
    <cellStyle name="Currency 3 4 5 3 5 2" xfId="35215" xr:uid="{00000000-0005-0000-0000-0000032A0000}"/>
    <cellStyle name="Currency 3 4 5 3 6" xfId="5869" xr:uid="{00000000-0005-0000-0000-0000042A0000}"/>
    <cellStyle name="Currency 3 4 5 3 6 2" xfId="35216" xr:uid="{00000000-0005-0000-0000-0000052A0000}"/>
    <cellStyle name="Currency 3 4 5 3 7" xfId="35205" xr:uid="{00000000-0005-0000-0000-0000062A0000}"/>
    <cellStyle name="Currency 3 4 5 4" xfId="5870" xr:uid="{00000000-0005-0000-0000-0000072A0000}"/>
    <cellStyle name="Currency 3 4 5 4 2" xfId="5871" xr:uid="{00000000-0005-0000-0000-0000082A0000}"/>
    <cellStyle name="Currency 3 4 5 4 2 2" xfId="5872" xr:uid="{00000000-0005-0000-0000-0000092A0000}"/>
    <cellStyle name="Currency 3 4 5 4 2 2 2" xfId="35219" xr:uid="{00000000-0005-0000-0000-00000A2A0000}"/>
    <cellStyle name="Currency 3 4 5 4 2 3" xfId="35218" xr:uid="{00000000-0005-0000-0000-00000B2A0000}"/>
    <cellStyle name="Currency 3 4 5 4 3" xfId="5873" xr:uid="{00000000-0005-0000-0000-00000C2A0000}"/>
    <cellStyle name="Currency 3 4 5 4 3 2" xfId="35220" xr:uid="{00000000-0005-0000-0000-00000D2A0000}"/>
    <cellStyle name="Currency 3 4 5 4 4" xfId="5874" xr:uid="{00000000-0005-0000-0000-00000E2A0000}"/>
    <cellStyle name="Currency 3 4 5 4 4 2" xfId="35221" xr:uid="{00000000-0005-0000-0000-00000F2A0000}"/>
    <cellStyle name="Currency 3 4 5 4 5" xfId="5875" xr:uid="{00000000-0005-0000-0000-0000102A0000}"/>
    <cellStyle name="Currency 3 4 5 4 5 2" xfId="35222" xr:uid="{00000000-0005-0000-0000-0000112A0000}"/>
    <cellStyle name="Currency 3 4 5 4 6" xfId="35217" xr:uid="{00000000-0005-0000-0000-0000122A0000}"/>
    <cellStyle name="Currency 3 4 5 5" xfId="5876" xr:uid="{00000000-0005-0000-0000-0000132A0000}"/>
    <cellStyle name="Currency 3 4 5 5 2" xfId="5877" xr:uid="{00000000-0005-0000-0000-0000142A0000}"/>
    <cellStyle name="Currency 3 4 5 5 2 2" xfId="5878" xr:uid="{00000000-0005-0000-0000-0000152A0000}"/>
    <cellStyle name="Currency 3 4 5 5 2 2 2" xfId="35225" xr:uid="{00000000-0005-0000-0000-0000162A0000}"/>
    <cellStyle name="Currency 3 4 5 5 2 3" xfId="35224" xr:uid="{00000000-0005-0000-0000-0000172A0000}"/>
    <cellStyle name="Currency 3 4 5 5 3" xfId="5879" xr:uid="{00000000-0005-0000-0000-0000182A0000}"/>
    <cellStyle name="Currency 3 4 5 5 3 2" xfId="35226" xr:uid="{00000000-0005-0000-0000-0000192A0000}"/>
    <cellStyle name="Currency 3 4 5 5 4" xfId="5880" xr:uid="{00000000-0005-0000-0000-00001A2A0000}"/>
    <cellStyle name="Currency 3 4 5 5 4 2" xfId="35227" xr:uid="{00000000-0005-0000-0000-00001B2A0000}"/>
    <cellStyle name="Currency 3 4 5 5 5" xfId="5881" xr:uid="{00000000-0005-0000-0000-00001C2A0000}"/>
    <cellStyle name="Currency 3 4 5 5 5 2" xfId="35228" xr:uid="{00000000-0005-0000-0000-00001D2A0000}"/>
    <cellStyle name="Currency 3 4 5 5 6" xfId="35223" xr:uid="{00000000-0005-0000-0000-00001E2A0000}"/>
    <cellStyle name="Currency 3 4 5 6" xfId="5882" xr:uid="{00000000-0005-0000-0000-00001F2A0000}"/>
    <cellStyle name="Currency 3 4 5 6 2" xfId="5883" xr:uid="{00000000-0005-0000-0000-0000202A0000}"/>
    <cellStyle name="Currency 3 4 5 6 2 2" xfId="5884" xr:uid="{00000000-0005-0000-0000-0000212A0000}"/>
    <cellStyle name="Currency 3 4 5 6 2 2 2" xfId="35231" xr:uid="{00000000-0005-0000-0000-0000222A0000}"/>
    <cellStyle name="Currency 3 4 5 6 2 3" xfId="35230" xr:uid="{00000000-0005-0000-0000-0000232A0000}"/>
    <cellStyle name="Currency 3 4 5 6 3" xfId="5885" xr:uid="{00000000-0005-0000-0000-0000242A0000}"/>
    <cellStyle name="Currency 3 4 5 6 3 2" xfId="35232" xr:uid="{00000000-0005-0000-0000-0000252A0000}"/>
    <cellStyle name="Currency 3 4 5 6 4" xfId="5886" xr:uid="{00000000-0005-0000-0000-0000262A0000}"/>
    <cellStyle name="Currency 3 4 5 6 4 2" xfId="35233" xr:uid="{00000000-0005-0000-0000-0000272A0000}"/>
    <cellStyle name="Currency 3 4 5 6 5" xfId="35229" xr:uid="{00000000-0005-0000-0000-0000282A0000}"/>
    <cellStyle name="Currency 3 4 5 7" xfId="5887" xr:uid="{00000000-0005-0000-0000-0000292A0000}"/>
    <cellStyle name="Currency 3 4 5 7 2" xfId="5888" xr:uid="{00000000-0005-0000-0000-00002A2A0000}"/>
    <cellStyle name="Currency 3 4 5 7 2 2" xfId="35235" xr:uid="{00000000-0005-0000-0000-00002B2A0000}"/>
    <cellStyle name="Currency 3 4 5 7 3" xfId="5889" xr:uid="{00000000-0005-0000-0000-00002C2A0000}"/>
    <cellStyle name="Currency 3 4 5 7 3 2" xfId="35236" xr:uid="{00000000-0005-0000-0000-00002D2A0000}"/>
    <cellStyle name="Currency 3 4 5 7 4" xfId="35234" xr:uid="{00000000-0005-0000-0000-00002E2A0000}"/>
    <cellStyle name="Currency 3 4 5 8" xfId="5890" xr:uid="{00000000-0005-0000-0000-00002F2A0000}"/>
    <cellStyle name="Currency 3 4 5 8 2" xfId="35237" xr:uid="{00000000-0005-0000-0000-0000302A0000}"/>
    <cellStyle name="Currency 3 4 5 9" xfId="5891" xr:uid="{00000000-0005-0000-0000-0000312A0000}"/>
    <cellStyle name="Currency 3 4 5 9 2" xfId="35238" xr:uid="{00000000-0005-0000-0000-0000322A0000}"/>
    <cellStyle name="Currency 3 4 6" xfId="5892" xr:uid="{00000000-0005-0000-0000-0000332A0000}"/>
    <cellStyle name="Currency 3 4 6 2" xfId="5893" xr:uid="{00000000-0005-0000-0000-0000342A0000}"/>
    <cellStyle name="Currency 3 4 6 2 2" xfId="5894" xr:uid="{00000000-0005-0000-0000-0000352A0000}"/>
    <cellStyle name="Currency 3 4 6 2 2 2" xfId="5895" xr:uid="{00000000-0005-0000-0000-0000362A0000}"/>
    <cellStyle name="Currency 3 4 6 2 2 2 2" xfId="35242" xr:uid="{00000000-0005-0000-0000-0000372A0000}"/>
    <cellStyle name="Currency 3 4 6 2 2 3" xfId="35241" xr:uid="{00000000-0005-0000-0000-0000382A0000}"/>
    <cellStyle name="Currency 3 4 6 2 3" xfId="5896" xr:uid="{00000000-0005-0000-0000-0000392A0000}"/>
    <cellStyle name="Currency 3 4 6 2 3 2" xfId="35243" xr:uid="{00000000-0005-0000-0000-00003A2A0000}"/>
    <cellStyle name="Currency 3 4 6 2 4" xfId="5897" xr:uid="{00000000-0005-0000-0000-00003B2A0000}"/>
    <cellStyle name="Currency 3 4 6 2 4 2" xfId="35244" xr:uid="{00000000-0005-0000-0000-00003C2A0000}"/>
    <cellStyle name="Currency 3 4 6 2 5" xfId="5898" xr:uid="{00000000-0005-0000-0000-00003D2A0000}"/>
    <cellStyle name="Currency 3 4 6 2 5 2" xfId="35245" xr:uid="{00000000-0005-0000-0000-00003E2A0000}"/>
    <cellStyle name="Currency 3 4 6 2 6" xfId="35240" xr:uid="{00000000-0005-0000-0000-00003F2A0000}"/>
    <cellStyle name="Currency 3 4 6 3" xfId="5899" xr:uid="{00000000-0005-0000-0000-0000402A0000}"/>
    <cellStyle name="Currency 3 4 6 3 2" xfId="5900" xr:uid="{00000000-0005-0000-0000-0000412A0000}"/>
    <cellStyle name="Currency 3 4 6 3 2 2" xfId="5901" xr:uid="{00000000-0005-0000-0000-0000422A0000}"/>
    <cellStyle name="Currency 3 4 6 3 2 2 2" xfId="35248" xr:uid="{00000000-0005-0000-0000-0000432A0000}"/>
    <cellStyle name="Currency 3 4 6 3 2 3" xfId="35247" xr:uid="{00000000-0005-0000-0000-0000442A0000}"/>
    <cellStyle name="Currency 3 4 6 3 3" xfId="5902" xr:uid="{00000000-0005-0000-0000-0000452A0000}"/>
    <cellStyle name="Currency 3 4 6 3 3 2" xfId="35249" xr:uid="{00000000-0005-0000-0000-0000462A0000}"/>
    <cellStyle name="Currency 3 4 6 3 4" xfId="5903" xr:uid="{00000000-0005-0000-0000-0000472A0000}"/>
    <cellStyle name="Currency 3 4 6 3 4 2" xfId="35250" xr:uid="{00000000-0005-0000-0000-0000482A0000}"/>
    <cellStyle name="Currency 3 4 6 3 5" xfId="5904" xr:uid="{00000000-0005-0000-0000-0000492A0000}"/>
    <cellStyle name="Currency 3 4 6 3 5 2" xfId="35251" xr:uid="{00000000-0005-0000-0000-00004A2A0000}"/>
    <cellStyle name="Currency 3 4 6 3 6" xfId="35246" xr:uid="{00000000-0005-0000-0000-00004B2A0000}"/>
    <cellStyle name="Currency 3 4 6 4" xfId="5905" xr:uid="{00000000-0005-0000-0000-00004C2A0000}"/>
    <cellStyle name="Currency 3 4 6 4 2" xfId="5906" xr:uid="{00000000-0005-0000-0000-00004D2A0000}"/>
    <cellStyle name="Currency 3 4 6 4 2 2" xfId="35253" xr:uid="{00000000-0005-0000-0000-00004E2A0000}"/>
    <cellStyle name="Currency 3 4 6 4 3" xfId="35252" xr:uid="{00000000-0005-0000-0000-00004F2A0000}"/>
    <cellStyle name="Currency 3 4 6 5" xfId="5907" xr:uid="{00000000-0005-0000-0000-0000502A0000}"/>
    <cellStyle name="Currency 3 4 6 5 2" xfId="35254" xr:uid="{00000000-0005-0000-0000-0000512A0000}"/>
    <cellStyle name="Currency 3 4 6 6" xfId="5908" xr:uid="{00000000-0005-0000-0000-0000522A0000}"/>
    <cellStyle name="Currency 3 4 6 6 2" xfId="35255" xr:uid="{00000000-0005-0000-0000-0000532A0000}"/>
    <cellStyle name="Currency 3 4 6 7" xfId="5909" xr:uid="{00000000-0005-0000-0000-0000542A0000}"/>
    <cellStyle name="Currency 3 4 6 7 2" xfId="35256" xr:uid="{00000000-0005-0000-0000-0000552A0000}"/>
    <cellStyle name="Currency 3 4 6 8" xfId="35239" xr:uid="{00000000-0005-0000-0000-0000562A0000}"/>
    <cellStyle name="Currency 3 4 7" xfId="5910" xr:uid="{00000000-0005-0000-0000-0000572A0000}"/>
    <cellStyle name="Currency 3 4 7 2" xfId="5911" xr:uid="{00000000-0005-0000-0000-0000582A0000}"/>
    <cellStyle name="Currency 3 4 7 2 2" xfId="5912" xr:uid="{00000000-0005-0000-0000-0000592A0000}"/>
    <cellStyle name="Currency 3 4 7 2 2 2" xfId="5913" xr:uid="{00000000-0005-0000-0000-00005A2A0000}"/>
    <cellStyle name="Currency 3 4 7 2 2 2 2" xfId="35260" xr:uid="{00000000-0005-0000-0000-00005B2A0000}"/>
    <cellStyle name="Currency 3 4 7 2 2 3" xfId="35259" xr:uid="{00000000-0005-0000-0000-00005C2A0000}"/>
    <cellStyle name="Currency 3 4 7 2 3" xfId="5914" xr:uid="{00000000-0005-0000-0000-00005D2A0000}"/>
    <cellStyle name="Currency 3 4 7 2 3 2" xfId="35261" xr:uid="{00000000-0005-0000-0000-00005E2A0000}"/>
    <cellStyle name="Currency 3 4 7 2 4" xfId="5915" xr:uid="{00000000-0005-0000-0000-00005F2A0000}"/>
    <cellStyle name="Currency 3 4 7 2 4 2" xfId="35262" xr:uid="{00000000-0005-0000-0000-0000602A0000}"/>
    <cellStyle name="Currency 3 4 7 2 5" xfId="5916" xr:uid="{00000000-0005-0000-0000-0000612A0000}"/>
    <cellStyle name="Currency 3 4 7 2 5 2" xfId="35263" xr:uid="{00000000-0005-0000-0000-0000622A0000}"/>
    <cellStyle name="Currency 3 4 7 2 6" xfId="35258" xr:uid="{00000000-0005-0000-0000-0000632A0000}"/>
    <cellStyle name="Currency 3 4 7 3" xfId="5917" xr:uid="{00000000-0005-0000-0000-0000642A0000}"/>
    <cellStyle name="Currency 3 4 7 3 2" xfId="5918" xr:uid="{00000000-0005-0000-0000-0000652A0000}"/>
    <cellStyle name="Currency 3 4 7 3 2 2" xfId="35265" xr:uid="{00000000-0005-0000-0000-0000662A0000}"/>
    <cellStyle name="Currency 3 4 7 3 3" xfId="35264" xr:uid="{00000000-0005-0000-0000-0000672A0000}"/>
    <cellStyle name="Currency 3 4 7 4" xfId="5919" xr:uid="{00000000-0005-0000-0000-0000682A0000}"/>
    <cellStyle name="Currency 3 4 7 4 2" xfId="35266" xr:uid="{00000000-0005-0000-0000-0000692A0000}"/>
    <cellStyle name="Currency 3 4 7 5" xfId="5920" xr:uid="{00000000-0005-0000-0000-00006A2A0000}"/>
    <cellStyle name="Currency 3 4 7 5 2" xfId="35267" xr:uid="{00000000-0005-0000-0000-00006B2A0000}"/>
    <cellStyle name="Currency 3 4 7 6" xfId="5921" xr:uid="{00000000-0005-0000-0000-00006C2A0000}"/>
    <cellStyle name="Currency 3 4 7 6 2" xfId="35268" xr:uid="{00000000-0005-0000-0000-00006D2A0000}"/>
    <cellStyle name="Currency 3 4 7 7" xfId="35257" xr:uid="{00000000-0005-0000-0000-00006E2A0000}"/>
    <cellStyle name="Currency 3 4 8" xfId="5922" xr:uid="{00000000-0005-0000-0000-00006F2A0000}"/>
    <cellStyle name="Currency 3 4 8 2" xfId="5923" xr:uid="{00000000-0005-0000-0000-0000702A0000}"/>
    <cellStyle name="Currency 3 4 8 2 2" xfId="5924" xr:uid="{00000000-0005-0000-0000-0000712A0000}"/>
    <cellStyle name="Currency 3 4 8 2 2 2" xfId="35271" xr:uid="{00000000-0005-0000-0000-0000722A0000}"/>
    <cellStyle name="Currency 3 4 8 2 3" xfId="35270" xr:uid="{00000000-0005-0000-0000-0000732A0000}"/>
    <cellStyle name="Currency 3 4 8 3" xfId="5925" xr:uid="{00000000-0005-0000-0000-0000742A0000}"/>
    <cellStyle name="Currency 3 4 8 3 2" xfId="35272" xr:uid="{00000000-0005-0000-0000-0000752A0000}"/>
    <cellStyle name="Currency 3 4 8 4" xfId="5926" xr:uid="{00000000-0005-0000-0000-0000762A0000}"/>
    <cellStyle name="Currency 3 4 8 4 2" xfId="35273" xr:uid="{00000000-0005-0000-0000-0000772A0000}"/>
    <cellStyle name="Currency 3 4 8 5" xfId="5927" xr:uid="{00000000-0005-0000-0000-0000782A0000}"/>
    <cellStyle name="Currency 3 4 8 5 2" xfId="35274" xr:uid="{00000000-0005-0000-0000-0000792A0000}"/>
    <cellStyle name="Currency 3 4 8 6" xfId="35269" xr:uid="{00000000-0005-0000-0000-00007A2A0000}"/>
    <cellStyle name="Currency 3 4 9" xfId="5928" xr:uid="{00000000-0005-0000-0000-00007B2A0000}"/>
    <cellStyle name="Currency 3 4 9 2" xfId="5929" xr:uid="{00000000-0005-0000-0000-00007C2A0000}"/>
    <cellStyle name="Currency 3 4 9 2 2" xfId="5930" xr:uid="{00000000-0005-0000-0000-00007D2A0000}"/>
    <cellStyle name="Currency 3 4 9 2 2 2" xfId="35277" xr:uid="{00000000-0005-0000-0000-00007E2A0000}"/>
    <cellStyle name="Currency 3 4 9 2 3" xfId="35276" xr:uid="{00000000-0005-0000-0000-00007F2A0000}"/>
    <cellStyle name="Currency 3 4 9 3" xfId="5931" xr:uid="{00000000-0005-0000-0000-0000802A0000}"/>
    <cellStyle name="Currency 3 4 9 3 2" xfId="35278" xr:uid="{00000000-0005-0000-0000-0000812A0000}"/>
    <cellStyle name="Currency 3 4 9 4" xfId="5932" xr:uid="{00000000-0005-0000-0000-0000822A0000}"/>
    <cellStyle name="Currency 3 4 9 4 2" xfId="35279" xr:uid="{00000000-0005-0000-0000-0000832A0000}"/>
    <cellStyle name="Currency 3 4 9 5" xfId="5933" xr:uid="{00000000-0005-0000-0000-0000842A0000}"/>
    <cellStyle name="Currency 3 4 9 5 2" xfId="35280" xr:uid="{00000000-0005-0000-0000-0000852A0000}"/>
    <cellStyle name="Currency 3 4 9 6" xfId="35275" xr:uid="{00000000-0005-0000-0000-0000862A0000}"/>
    <cellStyle name="Currency 3 5" xfId="5934" xr:uid="{00000000-0005-0000-0000-0000872A0000}"/>
    <cellStyle name="Currency 3 5 10" xfId="5935" xr:uid="{00000000-0005-0000-0000-0000882A0000}"/>
    <cellStyle name="Currency 3 5 10 2" xfId="5936" xr:uid="{00000000-0005-0000-0000-0000892A0000}"/>
    <cellStyle name="Currency 3 5 10 2 2" xfId="35283" xr:uid="{00000000-0005-0000-0000-00008A2A0000}"/>
    <cellStyle name="Currency 3 5 10 3" xfId="5937" xr:uid="{00000000-0005-0000-0000-00008B2A0000}"/>
    <cellStyle name="Currency 3 5 10 3 2" xfId="35284" xr:uid="{00000000-0005-0000-0000-00008C2A0000}"/>
    <cellStyle name="Currency 3 5 10 4" xfId="35282" xr:uid="{00000000-0005-0000-0000-00008D2A0000}"/>
    <cellStyle name="Currency 3 5 11" xfId="5938" xr:uid="{00000000-0005-0000-0000-00008E2A0000}"/>
    <cellStyle name="Currency 3 5 11 2" xfId="35285" xr:uid="{00000000-0005-0000-0000-00008F2A0000}"/>
    <cellStyle name="Currency 3 5 12" xfId="5939" xr:uid="{00000000-0005-0000-0000-0000902A0000}"/>
    <cellStyle name="Currency 3 5 12 2" xfId="35286" xr:uid="{00000000-0005-0000-0000-0000912A0000}"/>
    <cellStyle name="Currency 3 5 13" xfId="5940" xr:uid="{00000000-0005-0000-0000-0000922A0000}"/>
    <cellStyle name="Currency 3 5 13 2" xfId="35287" xr:uid="{00000000-0005-0000-0000-0000932A0000}"/>
    <cellStyle name="Currency 3 5 14" xfId="5941" xr:uid="{00000000-0005-0000-0000-0000942A0000}"/>
    <cellStyle name="Currency 3 5 15" xfId="35281" xr:uid="{00000000-0005-0000-0000-0000952A0000}"/>
    <cellStyle name="Currency 3 5 2" xfId="5942" xr:uid="{00000000-0005-0000-0000-0000962A0000}"/>
    <cellStyle name="Currency 3 5 2 10" xfId="5943" xr:uid="{00000000-0005-0000-0000-0000972A0000}"/>
    <cellStyle name="Currency 3 5 2 10 2" xfId="35289" xr:uid="{00000000-0005-0000-0000-0000982A0000}"/>
    <cellStyle name="Currency 3 5 2 11" xfId="5944" xr:uid="{00000000-0005-0000-0000-0000992A0000}"/>
    <cellStyle name="Currency 3 5 2 11 2" xfId="35290" xr:uid="{00000000-0005-0000-0000-00009A2A0000}"/>
    <cellStyle name="Currency 3 5 2 12" xfId="5945" xr:uid="{00000000-0005-0000-0000-00009B2A0000}"/>
    <cellStyle name="Currency 3 5 2 12 2" xfId="35291" xr:uid="{00000000-0005-0000-0000-00009C2A0000}"/>
    <cellStyle name="Currency 3 5 2 13" xfId="5946" xr:uid="{00000000-0005-0000-0000-00009D2A0000}"/>
    <cellStyle name="Currency 3 5 2 14" xfId="35288" xr:uid="{00000000-0005-0000-0000-00009E2A0000}"/>
    <cellStyle name="Currency 3 5 2 2" xfId="5947" xr:uid="{00000000-0005-0000-0000-00009F2A0000}"/>
    <cellStyle name="Currency 3 5 2 2 10" xfId="5948" xr:uid="{00000000-0005-0000-0000-0000A02A0000}"/>
    <cellStyle name="Currency 3 5 2 2 10 2" xfId="35293" xr:uid="{00000000-0005-0000-0000-0000A12A0000}"/>
    <cellStyle name="Currency 3 5 2 2 11" xfId="5949" xr:uid="{00000000-0005-0000-0000-0000A22A0000}"/>
    <cellStyle name="Currency 3 5 2 2 11 2" xfId="35294" xr:uid="{00000000-0005-0000-0000-0000A32A0000}"/>
    <cellStyle name="Currency 3 5 2 2 12" xfId="35292" xr:uid="{00000000-0005-0000-0000-0000A42A0000}"/>
    <cellStyle name="Currency 3 5 2 2 2" xfId="5950" xr:uid="{00000000-0005-0000-0000-0000A52A0000}"/>
    <cellStyle name="Currency 3 5 2 2 2 10" xfId="5951" xr:uid="{00000000-0005-0000-0000-0000A62A0000}"/>
    <cellStyle name="Currency 3 5 2 2 2 10 2" xfId="35296" xr:uid="{00000000-0005-0000-0000-0000A72A0000}"/>
    <cellStyle name="Currency 3 5 2 2 2 11" xfId="35295" xr:uid="{00000000-0005-0000-0000-0000A82A0000}"/>
    <cellStyle name="Currency 3 5 2 2 2 2" xfId="5952" xr:uid="{00000000-0005-0000-0000-0000A92A0000}"/>
    <cellStyle name="Currency 3 5 2 2 2 2 2" xfId="5953" xr:uid="{00000000-0005-0000-0000-0000AA2A0000}"/>
    <cellStyle name="Currency 3 5 2 2 2 2 2 2" xfId="5954" xr:uid="{00000000-0005-0000-0000-0000AB2A0000}"/>
    <cellStyle name="Currency 3 5 2 2 2 2 2 2 2" xfId="5955" xr:uid="{00000000-0005-0000-0000-0000AC2A0000}"/>
    <cellStyle name="Currency 3 5 2 2 2 2 2 2 2 2" xfId="35300" xr:uid="{00000000-0005-0000-0000-0000AD2A0000}"/>
    <cellStyle name="Currency 3 5 2 2 2 2 2 2 3" xfId="35299" xr:uid="{00000000-0005-0000-0000-0000AE2A0000}"/>
    <cellStyle name="Currency 3 5 2 2 2 2 2 3" xfId="5956" xr:uid="{00000000-0005-0000-0000-0000AF2A0000}"/>
    <cellStyle name="Currency 3 5 2 2 2 2 2 3 2" xfId="35301" xr:uid="{00000000-0005-0000-0000-0000B02A0000}"/>
    <cellStyle name="Currency 3 5 2 2 2 2 2 4" xfId="5957" xr:uid="{00000000-0005-0000-0000-0000B12A0000}"/>
    <cellStyle name="Currency 3 5 2 2 2 2 2 4 2" xfId="35302" xr:uid="{00000000-0005-0000-0000-0000B22A0000}"/>
    <cellStyle name="Currency 3 5 2 2 2 2 2 5" xfId="5958" xr:uid="{00000000-0005-0000-0000-0000B32A0000}"/>
    <cellStyle name="Currency 3 5 2 2 2 2 2 5 2" xfId="35303" xr:uid="{00000000-0005-0000-0000-0000B42A0000}"/>
    <cellStyle name="Currency 3 5 2 2 2 2 2 6" xfId="35298" xr:uid="{00000000-0005-0000-0000-0000B52A0000}"/>
    <cellStyle name="Currency 3 5 2 2 2 2 3" xfId="5959" xr:uid="{00000000-0005-0000-0000-0000B62A0000}"/>
    <cellStyle name="Currency 3 5 2 2 2 2 3 2" xfId="5960" xr:uid="{00000000-0005-0000-0000-0000B72A0000}"/>
    <cellStyle name="Currency 3 5 2 2 2 2 3 2 2" xfId="35305" xr:uid="{00000000-0005-0000-0000-0000B82A0000}"/>
    <cellStyle name="Currency 3 5 2 2 2 2 3 3" xfId="35304" xr:uid="{00000000-0005-0000-0000-0000B92A0000}"/>
    <cellStyle name="Currency 3 5 2 2 2 2 4" xfId="5961" xr:uid="{00000000-0005-0000-0000-0000BA2A0000}"/>
    <cellStyle name="Currency 3 5 2 2 2 2 4 2" xfId="35306" xr:uid="{00000000-0005-0000-0000-0000BB2A0000}"/>
    <cellStyle name="Currency 3 5 2 2 2 2 5" xfId="5962" xr:uid="{00000000-0005-0000-0000-0000BC2A0000}"/>
    <cellStyle name="Currency 3 5 2 2 2 2 5 2" xfId="35307" xr:uid="{00000000-0005-0000-0000-0000BD2A0000}"/>
    <cellStyle name="Currency 3 5 2 2 2 2 6" xfId="5963" xr:uid="{00000000-0005-0000-0000-0000BE2A0000}"/>
    <cellStyle name="Currency 3 5 2 2 2 2 6 2" xfId="35308" xr:uid="{00000000-0005-0000-0000-0000BF2A0000}"/>
    <cellStyle name="Currency 3 5 2 2 2 2 7" xfId="35297" xr:uid="{00000000-0005-0000-0000-0000C02A0000}"/>
    <cellStyle name="Currency 3 5 2 2 2 3" xfId="5964" xr:uid="{00000000-0005-0000-0000-0000C12A0000}"/>
    <cellStyle name="Currency 3 5 2 2 2 3 2" xfId="5965" xr:uid="{00000000-0005-0000-0000-0000C22A0000}"/>
    <cellStyle name="Currency 3 5 2 2 2 3 2 2" xfId="5966" xr:uid="{00000000-0005-0000-0000-0000C32A0000}"/>
    <cellStyle name="Currency 3 5 2 2 2 3 2 2 2" xfId="5967" xr:uid="{00000000-0005-0000-0000-0000C42A0000}"/>
    <cellStyle name="Currency 3 5 2 2 2 3 2 2 2 2" xfId="35312" xr:uid="{00000000-0005-0000-0000-0000C52A0000}"/>
    <cellStyle name="Currency 3 5 2 2 2 3 2 2 3" xfId="35311" xr:uid="{00000000-0005-0000-0000-0000C62A0000}"/>
    <cellStyle name="Currency 3 5 2 2 2 3 2 3" xfId="5968" xr:uid="{00000000-0005-0000-0000-0000C72A0000}"/>
    <cellStyle name="Currency 3 5 2 2 2 3 2 3 2" xfId="35313" xr:uid="{00000000-0005-0000-0000-0000C82A0000}"/>
    <cellStyle name="Currency 3 5 2 2 2 3 2 4" xfId="5969" xr:uid="{00000000-0005-0000-0000-0000C92A0000}"/>
    <cellStyle name="Currency 3 5 2 2 2 3 2 4 2" xfId="35314" xr:uid="{00000000-0005-0000-0000-0000CA2A0000}"/>
    <cellStyle name="Currency 3 5 2 2 2 3 2 5" xfId="5970" xr:uid="{00000000-0005-0000-0000-0000CB2A0000}"/>
    <cellStyle name="Currency 3 5 2 2 2 3 2 5 2" xfId="35315" xr:uid="{00000000-0005-0000-0000-0000CC2A0000}"/>
    <cellStyle name="Currency 3 5 2 2 2 3 2 6" xfId="35310" xr:uid="{00000000-0005-0000-0000-0000CD2A0000}"/>
    <cellStyle name="Currency 3 5 2 2 2 3 3" xfId="5971" xr:uid="{00000000-0005-0000-0000-0000CE2A0000}"/>
    <cellStyle name="Currency 3 5 2 2 2 3 3 2" xfId="5972" xr:uid="{00000000-0005-0000-0000-0000CF2A0000}"/>
    <cellStyle name="Currency 3 5 2 2 2 3 3 2 2" xfId="35317" xr:uid="{00000000-0005-0000-0000-0000D02A0000}"/>
    <cellStyle name="Currency 3 5 2 2 2 3 3 3" xfId="35316" xr:uid="{00000000-0005-0000-0000-0000D12A0000}"/>
    <cellStyle name="Currency 3 5 2 2 2 3 4" xfId="5973" xr:uid="{00000000-0005-0000-0000-0000D22A0000}"/>
    <cellStyle name="Currency 3 5 2 2 2 3 4 2" xfId="35318" xr:uid="{00000000-0005-0000-0000-0000D32A0000}"/>
    <cellStyle name="Currency 3 5 2 2 2 3 5" xfId="5974" xr:uid="{00000000-0005-0000-0000-0000D42A0000}"/>
    <cellStyle name="Currency 3 5 2 2 2 3 5 2" xfId="35319" xr:uid="{00000000-0005-0000-0000-0000D52A0000}"/>
    <cellStyle name="Currency 3 5 2 2 2 3 6" xfId="5975" xr:uid="{00000000-0005-0000-0000-0000D62A0000}"/>
    <cellStyle name="Currency 3 5 2 2 2 3 6 2" xfId="35320" xr:uid="{00000000-0005-0000-0000-0000D72A0000}"/>
    <cellStyle name="Currency 3 5 2 2 2 3 7" xfId="35309" xr:uid="{00000000-0005-0000-0000-0000D82A0000}"/>
    <cellStyle name="Currency 3 5 2 2 2 4" xfId="5976" xr:uid="{00000000-0005-0000-0000-0000D92A0000}"/>
    <cellStyle name="Currency 3 5 2 2 2 4 2" xfId="5977" xr:uid="{00000000-0005-0000-0000-0000DA2A0000}"/>
    <cellStyle name="Currency 3 5 2 2 2 4 2 2" xfId="5978" xr:uid="{00000000-0005-0000-0000-0000DB2A0000}"/>
    <cellStyle name="Currency 3 5 2 2 2 4 2 2 2" xfId="35323" xr:uid="{00000000-0005-0000-0000-0000DC2A0000}"/>
    <cellStyle name="Currency 3 5 2 2 2 4 2 3" xfId="35322" xr:uid="{00000000-0005-0000-0000-0000DD2A0000}"/>
    <cellStyle name="Currency 3 5 2 2 2 4 3" xfId="5979" xr:uid="{00000000-0005-0000-0000-0000DE2A0000}"/>
    <cellStyle name="Currency 3 5 2 2 2 4 3 2" xfId="35324" xr:uid="{00000000-0005-0000-0000-0000DF2A0000}"/>
    <cellStyle name="Currency 3 5 2 2 2 4 4" xfId="5980" xr:uid="{00000000-0005-0000-0000-0000E02A0000}"/>
    <cellStyle name="Currency 3 5 2 2 2 4 4 2" xfId="35325" xr:uid="{00000000-0005-0000-0000-0000E12A0000}"/>
    <cellStyle name="Currency 3 5 2 2 2 4 5" xfId="5981" xr:uid="{00000000-0005-0000-0000-0000E22A0000}"/>
    <cellStyle name="Currency 3 5 2 2 2 4 5 2" xfId="35326" xr:uid="{00000000-0005-0000-0000-0000E32A0000}"/>
    <cellStyle name="Currency 3 5 2 2 2 4 6" xfId="35321" xr:uid="{00000000-0005-0000-0000-0000E42A0000}"/>
    <cellStyle name="Currency 3 5 2 2 2 5" xfId="5982" xr:uid="{00000000-0005-0000-0000-0000E52A0000}"/>
    <cellStyle name="Currency 3 5 2 2 2 5 2" xfId="5983" xr:uid="{00000000-0005-0000-0000-0000E62A0000}"/>
    <cellStyle name="Currency 3 5 2 2 2 5 2 2" xfId="5984" xr:uid="{00000000-0005-0000-0000-0000E72A0000}"/>
    <cellStyle name="Currency 3 5 2 2 2 5 2 2 2" xfId="35329" xr:uid="{00000000-0005-0000-0000-0000E82A0000}"/>
    <cellStyle name="Currency 3 5 2 2 2 5 2 3" xfId="35328" xr:uid="{00000000-0005-0000-0000-0000E92A0000}"/>
    <cellStyle name="Currency 3 5 2 2 2 5 3" xfId="5985" xr:uid="{00000000-0005-0000-0000-0000EA2A0000}"/>
    <cellStyle name="Currency 3 5 2 2 2 5 3 2" xfId="35330" xr:uid="{00000000-0005-0000-0000-0000EB2A0000}"/>
    <cellStyle name="Currency 3 5 2 2 2 5 4" xfId="5986" xr:uid="{00000000-0005-0000-0000-0000EC2A0000}"/>
    <cellStyle name="Currency 3 5 2 2 2 5 4 2" xfId="35331" xr:uid="{00000000-0005-0000-0000-0000ED2A0000}"/>
    <cellStyle name="Currency 3 5 2 2 2 5 5" xfId="5987" xr:uid="{00000000-0005-0000-0000-0000EE2A0000}"/>
    <cellStyle name="Currency 3 5 2 2 2 5 5 2" xfId="35332" xr:uid="{00000000-0005-0000-0000-0000EF2A0000}"/>
    <cellStyle name="Currency 3 5 2 2 2 5 6" xfId="35327" xr:uid="{00000000-0005-0000-0000-0000F02A0000}"/>
    <cellStyle name="Currency 3 5 2 2 2 6" xfId="5988" xr:uid="{00000000-0005-0000-0000-0000F12A0000}"/>
    <cellStyle name="Currency 3 5 2 2 2 6 2" xfId="5989" xr:uid="{00000000-0005-0000-0000-0000F22A0000}"/>
    <cellStyle name="Currency 3 5 2 2 2 6 2 2" xfId="5990" xr:uid="{00000000-0005-0000-0000-0000F32A0000}"/>
    <cellStyle name="Currency 3 5 2 2 2 6 2 2 2" xfId="35335" xr:uid="{00000000-0005-0000-0000-0000F42A0000}"/>
    <cellStyle name="Currency 3 5 2 2 2 6 2 3" xfId="35334" xr:uid="{00000000-0005-0000-0000-0000F52A0000}"/>
    <cellStyle name="Currency 3 5 2 2 2 6 3" xfId="5991" xr:uid="{00000000-0005-0000-0000-0000F62A0000}"/>
    <cellStyle name="Currency 3 5 2 2 2 6 3 2" xfId="35336" xr:uid="{00000000-0005-0000-0000-0000F72A0000}"/>
    <cellStyle name="Currency 3 5 2 2 2 6 4" xfId="5992" xr:uid="{00000000-0005-0000-0000-0000F82A0000}"/>
    <cellStyle name="Currency 3 5 2 2 2 6 4 2" xfId="35337" xr:uid="{00000000-0005-0000-0000-0000F92A0000}"/>
    <cellStyle name="Currency 3 5 2 2 2 6 5" xfId="35333" xr:uid="{00000000-0005-0000-0000-0000FA2A0000}"/>
    <cellStyle name="Currency 3 5 2 2 2 7" xfId="5993" xr:uid="{00000000-0005-0000-0000-0000FB2A0000}"/>
    <cellStyle name="Currency 3 5 2 2 2 7 2" xfId="5994" xr:uid="{00000000-0005-0000-0000-0000FC2A0000}"/>
    <cellStyle name="Currency 3 5 2 2 2 7 2 2" xfId="35339" xr:uid="{00000000-0005-0000-0000-0000FD2A0000}"/>
    <cellStyle name="Currency 3 5 2 2 2 7 3" xfId="5995" xr:uid="{00000000-0005-0000-0000-0000FE2A0000}"/>
    <cellStyle name="Currency 3 5 2 2 2 7 3 2" xfId="35340" xr:uid="{00000000-0005-0000-0000-0000FF2A0000}"/>
    <cellStyle name="Currency 3 5 2 2 2 7 4" xfId="35338" xr:uid="{00000000-0005-0000-0000-0000002B0000}"/>
    <cellStyle name="Currency 3 5 2 2 2 8" xfId="5996" xr:uid="{00000000-0005-0000-0000-0000012B0000}"/>
    <cellStyle name="Currency 3 5 2 2 2 8 2" xfId="35341" xr:uid="{00000000-0005-0000-0000-0000022B0000}"/>
    <cellStyle name="Currency 3 5 2 2 2 9" xfId="5997" xr:uid="{00000000-0005-0000-0000-0000032B0000}"/>
    <cellStyle name="Currency 3 5 2 2 2 9 2" xfId="35342" xr:uid="{00000000-0005-0000-0000-0000042B0000}"/>
    <cellStyle name="Currency 3 5 2 2 3" xfId="5998" xr:uid="{00000000-0005-0000-0000-0000052B0000}"/>
    <cellStyle name="Currency 3 5 2 2 3 2" xfId="5999" xr:uid="{00000000-0005-0000-0000-0000062B0000}"/>
    <cellStyle name="Currency 3 5 2 2 3 2 2" xfId="6000" xr:uid="{00000000-0005-0000-0000-0000072B0000}"/>
    <cellStyle name="Currency 3 5 2 2 3 2 2 2" xfId="6001" xr:uid="{00000000-0005-0000-0000-0000082B0000}"/>
    <cellStyle name="Currency 3 5 2 2 3 2 2 2 2" xfId="35346" xr:uid="{00000000-0005-0000-0000-0000092B0000}"/>
    <cellStyle name="Currency 3 5 2 2 3 2 2 3" xfId="35345" xr:uid="{00000000-0005-0000-0000-00000A2B0000}"/>
    <cellStyle name="Currency 3 5 2 2 3 2 3" xfId="6002" xr:uid="{00000000-0005-0000-0000-00000B2B0000}"/>
    <cellStyle name="Currency 3 5 2 2 3 2 3 2" xfId="35347" xr:uid="{00000000-0005-0000-0000-00000C2B0000}"/>
    <cellStyle name="Currency 3 5 2 2 3 2 4" xfId="6003" xr:uid="{00000000-0005-0000-0000-00000D2B0000}"/>
    <cellStyle name="Currency 3 5 2 2 3 2 4 2" xfId="35348" xr:uid="{00000000-0005-0000-0000-00000E2B0000}"/>
    <cellStyle name="Currency 3 5 2 2 3 2 5" xfId="6004" xr:uid="{00000000-0005-0000-0000-00000F2B0000}"/>
    <cellStyle name="Currency 3 5 2 2 3 2 5 2" xfId="35349" xr:uid="{00000000-0005-0000-0000-0000102B0000}"/>
    <cellStyle name="Currency 3 5 2 2 3 2 6" xfId="35344" xr:uid="{00000000-0005-0000-0000-0000112B0000}"/>
    <cellStyle name="Currency 3 5 2 2 3 3" xfId="6005" xr:uid="{00000000-0005-0000-0000-0000122B0000}"/>
    <cellStyle name="Currency 3 5 2 2 3 3 2" xfId="6006" xr:uid="{00000000-0005-0000-0000-0000132B0000}"/>
    <cellStyle name="Currency 3 5 2 2 3 3 2 2" xfId="6007" xr:uid="{00000000-0005-0000-0000-0000142B0000}"/>
    <cellStyle name="Currency 3 5 2 2 3 3 2 2 2" xfId="35352" xr:uid="{00000000-0005-0000-0000-0000152B0000}"/>
    <cellStyle name="Currency 3 5 2 2 3 3 2 3" xfId="35351" xr:uid="{00000000-0005-0000-0000-0000162B0000}"/>
    <cellStyle name="Currency 3 5 2 2 3 3 3" xfId="6008" xr:uid="{00000000-0005-0000-0000-0000172B0000}"/>
    <cellStyle name="Currency 3 5 2 2 3 3 3 2" xfId="35353" xr:uid="{00000000-0005-0000-0000-0000182B0000}"/>
    <cellStyle name="Currency 3 5 2 2 3 3 4" xfId="6009" xr:uid="{00000000-0005-0000-0000-0000192B0000}"/>
    <cellStyle name="Currency 3 5 2 2 3 3 4 2" xfId="35354" xr:uid="{00000000-0005-0000-0000-00001A2B0000}"/>
    <cellStyle name="Currency 3 5 2 2 3 3 5" xfId="6010" xr:uid="{00000000-0005-0000-0000-00001B2B0000}"/>
    <cellStyle name="Currency 3 5 2 2 3 3 5 2" xfId="35355" xr:uid="{00000000-0005-0000-0000-00001C2B0000}"/>
    <cellStyle name="Currency 3 5 2 2 3 3 6" xfId="35350" xr:uid="{00000000-0005-0000-0000-00001D2B0000}"/>
    <cellStyle name="Currency 3 5 2 2 3 4" xfId="6011" xr:uid="{00000000-0005-0000-0000-00001E2B0000}"/>
    <cellStyle name="Currency 3 5 2 2 3 4 2" xfId="6012" xr:uid="{00000000-0005-0000-0000-00001F2B0000}"/>
    <cellStyle name="Currency 3 5 2 2 3 4 2 2" xfId="35357" xr:uid="{00000000-0005-0000-0000-0000202B0000}"/>
    <cellStyle name="Currency 3 5 2 2 3 4 3" xfId="35356" xr:uid="{00000000-0005-0000-0000-0000212B0000}"/>
    <cellStyle name="Currency 3 5 2 2 3 5" xfId="6013" xr:uid="{00000000-0005-0000-0000-0000222B0000}"/>
    <cellStyle name="Currency 3 5 2 2 3 5 2" xfId="35358" xr:uid="{00000000-0005-0000-0000-0000232B0000}"/>
    <cellStyle name="Currency 3 5 2 2 3 6" xfId="6014" xr:uid="{00000000-0005-0000-0000-0000242B0000}"/>
    <cellStyle name="Currency 3 5 2 2 3 6 2" xfId="35359" xr:uid="{00000000-0005-0000-0000-0000252B0000}"/>
    <cellStyle name="Currency 3 5 2 2 3 7" xfId="6015" xr:uid="{00000000-0005-0000-0000-0000262B0000}"/>
    <cellStyle name="Currency 3 5 2 2 3 7 2" xfId="35360" xr:uid="{00000000-0005-0000-0000-0000272B0000}"/>
    <cellStyle name="Currency 3 5 2 2 3 8" xfId="35343" xr:uid="{00000000-0005-0000-0000-0000282B0000}"/>
    <cellStyle name="Currency 3 5 2 2 4" xfId="6016" xr:uid="{00000000-0005-0000-0000-0000292B0000}"/>
    <cellStyle name="Currency 3 5 2 2 4 2" xfId="6017" xr:uid="{00000000-0005-0000-0000-00002A2B0000}"/>
    <cellStyle name="Currency 3 5 2 2 4 2 2" xfId="6018" xr:uid="{00000000-0005-0000-0000-00002B2B0000}"/>
    <cellStyle name="Currency 3 5 2 2 4 2 2 2" xfId="6019" xr:uid="{00000000-0005-0000-0000-00002C2B0000}"/>
    <cellStyle name="Currency 3 5 2 2 4 2 2 2 2" xfId="35364" xr:uid="{00000000-0005-0000-0000-00002D2B0000}"/>
    <cellStyle name="Currency 3 5 2 2 4 2 2 3" xfId="35363" xr:uid="{00000000-0005-0000-0000-00002E2B0000}"/>
    <cellStyle name="Currency 3 5 2 2 4 2 3" xfId="6020" xr:uid="{00000000-0005-0000-0000-00002F2B0000}"/>
    <cellStyle name="Currency 3 5 2 2 4 2 3 2" xfId="35365" xr:uid="{00000000-0005-0000-0000-0000302B0000}"/>
    <cellStyle name="Currency 3 5 2 2 4 2 4" xfId="6021" xr:uid="{00000000-0005-0000-0000-0000312B0000}"/>
    <cellStyle name="Currency 3 5 2 2 4 2 4 2" xfId="35366" xr:uid="{00000000-0005-0000-0000-0000322B0000}"/>
    <cellStyle name="Currency 3 5 2 2 4 2 5" xfId="6022" xr:uid="{00000000-0005-0000-0000-0000332B0000}"/>
    <cellStyle name="Currency 3 5 2 2 4 2 5 2" xfId="35367" xr:uid="{00000000-0005-0000-0000-0000342B0000}"/>
    <cellStyle name="Currency 3 5 2 2 4 2 6" xfId="35362" xr:uid="{00000000-0005-0000-0000-0000352B0000}"/>
    <cellStyle name="Currency 3 5 2 2 4 3" xfId="6023" xr:uid="{00000000-0005-0000-0000-0000362B0000}"/>
    <cellStyle name="Currency 3 5 2 2 4 3 2" xfId="6024" xr:uid="{00000000-0005-0000-0000-0000372B0000}"/>
    <cellStyle name="Currency 3 5 2 2 4 3 2 2" xfId="35369" xr:uid="{00000000-0005-0000-0000-0000382B0000}"/>
    <cellStyle name="Currency 3 5 2 2 4 3 3" xfId="35368" xr:uid="{00000000-0005-0000-0000-0000392B0000}"/>
    <cellStyle name="Currency 3 5 2 2 4 4" xfId="6025" xr:uid="{00000000-0005-0000-0000-00003A2B0000}"/>
    <cellStyle name="Currency 3 5 2 2 4 4 2" xfId="35370" xr:uid="{00000000-0005-0000-0000-00003B2B0000}"/>
    <cellStyle name="Currency 3 5 2 2 4 5" xfId="6026" xr:uid="{00000000-0005-0000-0000-00003C2B0000}"/>
    <cellStyle name="Currency 3 5 2 2 4 5 2" xfId="35371" xr:uid="{00000000-0005-0000-0000-00003D2B0000}"/>
    <cellStyle name="Currency 3 5 2 2 4 6" xfId="6027" xr:uid="{00000000-0005-0000-0000-00003E2B0000}"/>
    <cellStyle name="Currency 3 5 2 2 4 6 2" xfId="35372" xr:uid="{00000000-0005-0000-0000-00003F2B0000}"/>
    <cellStyle name="Currency 3 5 2 2 4 7" xfId="35361" xr:uid="{00000000-0005-0000-0000-0000402B0000}"/>
    <cellStyle name="Currency 3 5 2 2 5" xfId="6028" xr:uid="{00000000-0005-0000-0000-0000412B0000}"/>
    <cellStyle name="Currency 3 5 2 2 5 2" xfId="6029" xr:uid="{00000000-0005-0000-0000-0000422B0000}"/>
    <cellStyle name="Currency 3 5 2 2 5 2 2" xfId="6030" xr:uid="{00000000-0005-0000-0000-0000432B0000}"/>
    <cellStyle name="Currency 3 5 2 2 5 2 2 2" xfId="35375" xr:uid="{00000000-0005-0000-0000-0000442B0000}"/>
    <cellStyle name="Currency 3 5 2 2 5 2 3" xfId="35374" xr:uid="{00000000-0005-0000-0000-0000452B0000}"/>
    <cellStyle name="Currency 3 5 2 2 5 3" xfId="6031" xr:uid="{00000000-0005-0000-0000-0000462B0000}"/>
    <cellStyle name="Currency 3 5 2 2 5 3 2" xfId="35376" xr:uid="{00000000-0005-0000-0000-0000472B0000}"/>
    <cellStyle name="Currency 3 5 2 2 5 4" xfId="6032" xr:uid="{00000000-0005-0000-0000-0000482B0000}"/>
    <cellStyle name="Currency 3 5 2 2 5 4 2" xfId="35377" xr:uid="{00000000-0005-0000-0000-0000492B0000}"/>
    <cellStyle name="Currency 3 5 2 2 5 5" xfId="6033" xr:uid="{00000000-0005-0000-0000-00004A2B0000}"/>
    <cellStyle name="Currency 3 5 2 2 5 5 2" xfId="35378" xr:uid="{00000000-0005-0000-0000-00004B2B0000}"/>
    <cellStyle name="Currency 3 5 2 2 5 6" xfId="35373" xr:uid="{00000000-0005-0000-0000-00004C2B0000}"/>
    <cellStyle name="Currency 3 5 2 2 6" xfId="6034" xr:uid="{00000000-0005-0000-0000-00004D2B0000}"/>
    <cellStyle name="Currency 3 5 2 2 6 2" xfId="6035" xr:uid="{00000000-0005-0000-0000-00004E2B0000}"/>
    <cellStyle name="Currency 3 5 2 2 6 2 2" xfId="6036" xr:uid="{00000000-0005-0000-0000-00004F2B0000}"/>
    <cellStyle name="Currency 3 5 2 2 6 2 2 2" xfId="35381" xr:uid="{00000000-0005-0000-0000-0000502B0000}"/>
    <cellStyle name="Currency 3 5 2 2 6 2 3" xfId="35380" xr:uid="{00000000-0005-0000-0000-0000512B0000}"/>
    <cellStyle name="Currency 3 5 2 2 6 3" xfId="6037" xr:uid="{00000000-0005-0000-0000-0000522B0000}"/>
    <cellStyle name="Currency 3 5 2 2 6 3 2" xfId="35382" xr:uid="{00000000-0005-0000-0000-0000532B0000}"/>
    <cellStyle name="Currency 3 5 2 2 6 4" xfId="6038" xr:uid="{00000000-0005-0000-0000-0000542B0000}"/>
    <cellStyle name="Currency 3 5 2 2 6 4 2" xfId="35383" xr:uid="{00000000-0005-0000-0000-0000552B0000}"/>
    <cellStyle name="Currency 3 5 2 2 6 5" xfId="6039" xr:uid="{00000000-0005-0000-0000-0000562B0000}"/>
    <cellStyle name="Currency 3 5 2 2 6 5 2" xfId="35384" xr:uid="{00000000-0005-0000-0000-0000572B0000}"/>
    <cellStyle name="Currency 3 5 2 2 6 6" xfId="35379" xr:uid="{00000000-0005-0000-0000-0000582B0000}"/>
    <cellStyle name="Currency 3 5 2 2 7" xfId="6040" xr:uid="{00000000-0005-0000-0000-0000592B0000}"/>
    <cellStyle name="Currency 3 5 2 2 7 2" xfId="6041" xr:uid="{00000000-0005-0000-0000-00005A2B0000}"/>
    <cellStyle name="Currency 3 5 2 2 7 2 2" xfId="6042" xr:uid="{00000000-0005-0000-0000-00005B2B0000}"/>
    <cellStyle name="Currency 3 5 2 2 7 2 2 2" xfId="35387" xr:uid="{00000000-0005-0000-0000-00005C2B0000}"/>
    <cellStyle name="Currency 3 5 2 2 7 2 3" xfId="35386" xr:uid="{00000000-0005-0000-0000-00005D2B0000}"/>
    <cellStyle name="Currency 3 5 2 2 7 3" xfId="6043" xr:uid="{00000000-0005-0000-0000-00005E2B0000}"/>
    <cellStyle name="Currency 3 5 2 2 7 3 2" xfId="35388" xr:uid="{00000000-0005-0000-0000-00005F2B0000}"/>
    <cellStyle name="Currency 3 5 2 2 7 4" xfId="6044" xr:uid="{00000000-0005-0000-0000-0000602B0000}"/>
    <cellStyle name="Currency 3 5 2 2 7 4 2" xfId="35389" xr:uid="{00000000-0005-0000-0000-0000612B0000}"/>
    <cellStyle name="Currency 3 5 2 2 7 5" xfId="35385" xr:uid="{00000000-0005-0000-0000-0000622B0000}"/>
    <cellStyle name="Currency 3 5 2 2 8" xfId="6045" xr:uid="{00000000-0005-0000-0000-0000632B0000}"/>
    <cellStyle name="Currency 3 5 2 2 8 2" xfId="6046" xr:uid="{00000000-0005-0000-0000-0000642B0000}"/>
    <cellStyle name="Currency 3 5 2 2 8 2 2" xfId="35391" xr:uid="{00000000-0005-0000-0000-0000652B0000}"/>
    <cellStyle name="Currency 3 5 2 2 8 3" xfId="6047" xr:uid="{00000000-0005-0000-0000-0000662B0000}"/>
    <cellStyle name="Currency 3 5 2 2 8 3 2" xfId="35392" xr:uid="{00000000-0005-0000-0000-0000672B0000}"/>
    <cellStyle name="Currency 3 5 2 2 8 4" xfId="35390" xr:uid="{00000000-0005-0000-0000-0000682B0000}"/>
    <cellStyle name="Currency 3 5 2 2 9" xfId="6048" xr:uid="{00000000-0005-0000-0000-0000692B0000}"/>
    <cellStyle name="Currency 3 5 2 2 9 2" xfId="35393" xr:uid="{00000000-0005-0000-0000-00006A2B0000}"/>
    <cellStyle name="Currency 3 5 2 3" xfId="6049" xr:uid="{00000000-0005-0000-0000-00006B2B0000}"/>
    <cellStyle name="Currency 3 5 2 3 10" xfId="6050" xr:uid="{00000000-0005-0000-0000-00006C2B0000}"/>
    <cellStyle name="Currency 3 5 2 3 10 2" xfId="35395" xr:uid="{00000000-0005-0000-0000-00006D2B0000}"/>
    <cellStyle name="Currency 3 5 2 3 11" xfId="35394" xr:uid="{00000000-0005-0000-0000-00006E2B0000}"/>
    <cellStyle name="Currency 3 5 2 3 2" xfId="6051" xr:uid="{00000000-0005-0000-0000-00006F2B0000}"/>
    <cellStyle name="Currency 3 5 2 3 2 2" xfId="6052" xr:uid="{00000000-0005-0000-0000-0000702B0000}"/>
    <cellStyle name="Currency 3 5 2 3 2 2 2" xfId="6053" xr:uid="{00000000-0005-0000-0000-0000712B0000}"/>
    <cellStyle name="Currency 3 5 2 3 2 2 2 2" xfId="6054" xr:uid="{00000000-0005-0000-0000-0000722B0000}"/>
    <cellStyle name="Currency 3 5 2 3 2 2 2 2 2" xfId="35399" xr:uid="{00000000-0005-0000-0000-0000732B0000}"/>
    <cellStyle name="Currency 3 5 2 3 2 2 2 3" xfId="35398" xr:uid="{00000000-0005-0000-0000-0000742B0000}"/>
    <cellStyle name="Currency 3 5 2 3 2 2 3" xfId="6055" xr:uid="{00000000-0005-0000-0000-0000752B0000}"/>
    <cellStyle name="Currency 3 5 2 3 2 2 3 2" xfId="35400" xr:uid="{00000000-0005-0000-0000-0000762B0000}"/>
    <cellStyle name="Currency 3 5 2 3 2 2 4" xfId="6056" xr:uid="{00000000-0005-0000-0000-0000772B0000}"/>
    <cellStyle name="Currency 3 5 2 3 2 2 4 2" xfId="35401" xr:uid="{00000000-0005-0000-0000-0000782B0000}"/>
    <cellStyle name="Currency 3 5 2 3 2 2 5" xfId="6057" xr:uid="{00000000-0005-0000-0000-0000792B0000}"/>
    <cellStyle name="Currency 3 5 2 3 2 2 5 2" xfId="35402" xr:uid="{00000000-0005-0000-0000-00007A2B0000}"/>
    <cellStyle name="Currency 3 5 2 3 2 2 6" xfId="35397" xr:uid="{00000000-0005-0000-0000-00007B2B0000}"/>
    <cellStyle name="Currency 3 5 2 3 2 3" xfId="6058" xr:uid="{00000000-0005-0000-0000-00007C2B0000}"/>
    <cellStyle name="Currency 3 5 2 3 2 3 2" xfId="6059" xr:uid="{00000000-0005-0000-0000-00007D2B0000}"/>
    <cellStyle name="Currency 3 5 2 3 2 3 2 2" xfId="35404" xr:uid="{00000000-0005-0000-0000-00007E2B0000}"/>
    <cellStyle name="Currency 3 5 2 3 2 3 3" xfId="35403" xr:uid="{00000000-0005-0000-0000-00007F2B0000}"/>
    <cellStyle name="Currency 3 5 2 3 2 4" xfId="6060" xr:uid="{00000000-0005-0000-0000-0000802B0000}"/>
    <cellStyle name="Currency 3 5 2 3 2 4 2" xfId="35405" xr:uid="{00000000-0005-0000-0000-0000812B0000}"/>
    <cellStyle name="Currency 3 5 2 3 2 5" xfId="6061" xr:uid="{00000000-0005-0000-0000-0000822B0000}"/>
    <cellStyle name="Currency 3 5 2 3 2 5 2" xfId="35406" xr:uid="{00000000-0005-0000-0000-0000832B0000}"/>
    <cellStyle name="Currency 3 5 2 3 2 6" xfId="6062" xr:uid="{00000000-0005-0000-0000-0000842B0000}"/>
    <cellStyle name="Currency 3 5 2 3 2 6 2" xfId="35407" xr:uid="{00000000-0005-0000-0000-0000852B0000}"/>
    <cellStyle name="Currency 3 5 2 3 2 7" xfId="35396" xr:uid="{00000000-0005-0000-0000-0000862B0000}"/>
    <cellStyle name="Currency 3 5 2 3 3" xfId="6063" xr:uid="{00000000-0005-0000-0000-0000872B0000}"/>
    <cellStyle name="Currency 3 5 2 3 3 2" xfId="6064" xr:uid="{00000000-0005-0000-0000-0000882B0000}"/>
    <cellStyle name="Currency 3 5 2 3 3 2 2" xfId="6065" xr:uid="{00000000-0005-0000-0000-0000892B0000}"/>
    <cellStyle name="Currency 3 5 2 3 3 2 2 2" xfId="6066" xr:uid="{00000000-0005-0000-0000-00008A2B0000}"/>
    <cellStyle name="Currency 3 5 2 3 3 2 2 2 2" xfId="35411" xr:uid="{00000000-0005-0000-0000-00008B2B0000}"/>
    <cellStyle name="Currency 3 5 2 3 3 2 2 3" xfId="35410" xr:uid="{00000000-0005-0000-0000-00008C2B0000}"/>
    <cellStyle name="Currency 3 5 2 3 3 2 3" xfId="6067" xr:uid="{00000000-0005-0000-0000-00008D2B0000}"/>
    <cellStyle name="Currency 3 5 2 3 3 2 3 2" xfId="35412" xr:uid="{00000000-0005-0000-0000-00008E2B0000}"/>
    <cellStyle name="Currency 3 5 2 3 3 2 4" xfId="6068" xr:uid="{00000000-0005-0000-0000-00008F2B0000}"/>
    <cellStyle name="Currency 3 5 2 3 3 2 4 2" xfId="35413" xr:uid="{00000000-0005-0000-0000-0000902B0000}"/>
    <cellStyle name="Currency 3 5 2 3 3 2 5" xfId="6069" xr:uid="{00000000-0005-0000-0000-0000912B0000}"/>
    <cellStyle name="Currency 3 5 2 3 3 2 5 2" xfId="35414" xr:uid="{00000000-0005-0000-0000-0000922B0000}"/>
    <cellStyle name="Currency 3 5 2 3 3 2 6" xfId="35409" xr:uid="{00000000-0005-0000-0000-0000932B0000}"/>
    <cellStyle name="Currency 3 5 2 3 3 3" xfId="6070" xr:uid="{00000000-0005-0000-0000-0000942B0000}"/>
    <cellStyle name="Currency 3 5 2 3 3 3 2" xfId="6071" xr:uid="{00000000-0005-0000-0000-0000952B0000}"/>
    <cellStyle name="Currency 3 5 2 3 3 3 2 2" xfId="35416" xr:uid="{00000000-0005-0000-0000-0000962B0000}"/>
    <cellStyle name="Currency 3 5 2 3 3 3 3" xfId="35415" xr:uid="{00000000-0005-0000-0000-0000972B0000}"/>
    <cellStyle name="Currency 3 5 2 3 3 4" xfId="6072" xr:uid="{00000000-0005-0000-0000-0000982B0000}"/>
    <cellStyle name="Currency 3 5 2 3 3 4 2" xfId="35417" xr:uid="{00000000-0005-0000-0000-0000992B0000}"/>
    <cellStyle name="Currency 3 5 2 3 3 5" xfId="6073" xr:uid="{00000000-0005-0000-0000-00009A2B0000}"/>
    <cellStyle name="Currency 3 5 2 3 3 5 2" xfId="35418" xr:uid="{00000000-0005-0000-0000-00009B2B0000}"/>
    <cellStyle name="Currency 3 5 2 3 3 6" xfId="6074" xr:uid="{00000000-0005-0000-0000-00009C2B0000}"/>
    <cellStyle name="Currency 3 5 2 3 3 6 2" xfId="35419" xr:uid="{00000000-0005-0000-0000-00009D2B0000}"/>
    <cellStyle name="Currency 3 5 2 3 3 7" xfId="35408" xr:uid="{00000000-0005-0000-0000-00009E2B0000}"/>
    <cellStyle name="Currency 3 5 2 3 4" xfId="6075" xr:uid="{00000000-0005-0000-0000-00009F2B0000}"/>
    <cellStyle name="Currency 3 5 2 3 4 2" xfId="6076" xr:uid="{00000000-0005-0000-0000-0000A02B0000}"/>
    <cellStyle name="Currency 3 5 2 3 4 2 2" xfId="6077" xr:uid="{00000000-0005-0000-0000-0000A12B0000}"/>
    <cellStyle name="Currency 3 5 2 3 4 2 2 2" xfId="35422" xr:uid="{00000000-0005-0000-0000-0000A22B0000}"/>
    <cellStyle name="Currency 3 5 2 3 4 2 3" xfId="35421" xr:uid="{00000000-0005-0000-0000-0000A32B0000}"/>
    <cellStyle name="Currency 3 5 2 3 4 3" xfId="6078" xr:uid="{00000000-0005-0000-0000-0000A42B0000}"/>
    <cellStyle name="Currency 3 5 2 3 4 3 2" xfId="35423" xr:uid="{00000000-0005-0000-0000-0000A52B0000}"/>
    <cellStyle name="Currency 3 5 2 3 4 4" xfId="6079" xr:uid="{00000000-0005-0000-0000-0000A62B0000}"/>
    <cellStyle name="Currency 3 5 2 3 4 4 2" xfId="35424" xr:uid="{00000000-0005-0000-0000-0000A72B0000}"/>
    <cellStyle name="Currency 3 5 2 3 4 5" xfId="6080" xr:uid="{00000000-0005-0000-0000-0000A82B0000}"/>
    <cellStyle name="Currency 3 5 2 3 4 5 2" xfId="35425" xr:uid="{00000000-0005-0000-0000-0000A92B0000}"/>
    <cellStyle name="Currency 3 5 2 3 4 6" xfId="35420" xr:uid="{00000000-0005-0000-0000-0000AA2B0000}"/>
    <cellStyle name="Currency 3 5 2 3 5" xfId="6081" xr:uid="{00000000-0005-0000-0000-0000AB2B0000}"/>
    <cellStyle name="Currency 3 5 2 3 5 2" xfId="6082" xr:uid="{00000000-0005-0000-0000-0000AC2B0000}"/>
    <cellStyle name="Currency 3 5 2 3 5 2 2" xfId="6083" xr:uid="{00000000-0005-0000-0000-0000AD2B0000}"/>
    <cellStyle name="Currency 3 5 2 3 5 2 2 2" xfId="35428" xr:uid="{00000000-0005-0000-0000-0000AE2B0000}"/>
    <cellStyle name="Currency 3 5 2 3 5 2 3" xfId="35427" xr:uid="{00000000-0005-0000-0000-0000AF2B0000}"/>
    <cellStyle name="Currency 3 5 2 3 5 3" xfId="6084" xr:uid="{00000000-0005-0000-0000-0000B02B0000}"/>
    <cellStyle name="Currency 3 5 2 3 5 3 2" xfId="35429" xr:uid="{00000000-0005-0000-0000-0000B12B0000}"/>
    <cellStyle name="Currency 3 5 2 3 5 4" xfId="6085" xr:uid="{00000000-0005-0000-0000-0000B22B0000}"/>
    <cellStyle name="Currency 3 5 2 3 5 4 2" xfId="35430" xr:uid="{00000000-0005-0000-0000-0000B32B0000}"/>
    <cellStyle name="Currency 3 5 2 3 5 5" xfId="6086" xr:uid="{00000000-0005-0000-0000-0000B42B0000}"/>
    <cellStyle name="Currency 3 5 2 3 5 5 2" xfId="35431" xr:uid="{00000000-0005-0000-0000-0000B52B0000}"/>
    <cellStyle name="Currency 3 5 2 3 5 6" xfId="35426" xr:uid="{00000000-0005-0000-0000-0000B62B0000}"/>
    <cellStyle name="Currency 3 5 2 3 6" xfId="6087" xr:uid="{00000000-0005-0000-0000-0000B72B0000}"/>
    <cellStyle name="Currency 3 5 2 3 6 2" xfId="6088" xr:uid="{00000000-0005-0000-0000-0000B82B0000}"/>
    <cellStyle name="Currency 3 5 2 3 6 2 2" xfId="6089" xr:uid="{00000000-0005-0000-0000-0000B92B0000}"/>
    <cellStyle name="Currency 3 5 2 3 6 2 2 2" xfId="35434" xr:uid="{00000000-0005-0000-0000-0000BA2B0000}"/>
    <cellStyle name="Currency 3 5 2 3 6 2 3" xfId="35433" xr:uid="{00000000-0005-0000-0000-0000BB2B0000}"/>
    <cellStyle name="Currency 3 5 2 3 6 3" xfId="6090" xr:uid="{00000000-0005-0000-0000-0000BC2B0000}"/>
    <cellStyle name="Currency 3 5 2 3 6 3 2" xfId="35435" xr:uid="{00000000-0005-0000-0000-0000BD2B0000}"/>
    <cellStyle name="Currency 3 5 2 3 6 4" xfId="6091" xr:uid="{00000000-0005-0000-0000-0000BE2B0000}"/>
    <cellStyle name="Currency 3 5 2 3 6 4 2" xfId="35436" xr:uid="{00000000-0005-0000-0000-0000BF2B0000}"/>
    <cellStyle name="Currency 3 5 2 3 6 5" xfId="35432" xr:uid="{00000000-0005-0000-0000-0000C02B0000}"/>
    <cellStyle name="Currency 3 5 2 3 7" xfId="6092" xr:uid="{00000000-0005-0000-0000-0000C12B0000}"/>
    <cellStyle name="Currency 3 5 2 3 7 2" xfId="6093" xr:uid="{00000000-0005-0000-0000-0000C22B0000}"/>
    <cellStyle name="Currency 3 5 2 3 7 2 2" xfId="35438" xr:uid="{00000000-0005-0000-0000-0000C32B0000}"/>
    <cellStyle name="Currency 3 5 2 3 7 3" xfId="6094" xr:uid="{00000000-0005-0000-0000-0000C42B0000}"/>
    <cellStyle name="Currency 3 5 2 3 7 3 2" xfId="35439" xr:uid="{00000000-0005-0000-0000-0000C52B0000}"/>
    <cellStyle name="Currency 3 5 2 3 7 4" xfId="35437" xr:uid="{00000000-0005-0000-0000-0000C62B0000}"/>
    <cellStyle name="Currency 3 5 2 3 8" xfId="6095" xr:uid="{00000000-0005-0000-0000-0000C72B0000}"/>
    <cellStyle name="Currency 3 5 2 3 8 2" xfId="35440" xr:uid="{00000000-0005-0000-0000-0000C82B0000}"/>
    <cellStyle name="Currency 3 5 2 3 9" xfId="6096" xr:uid="{00000000-0005-0000-0000-0000C92B0000}"/>
    <cellStyle name="Currency 3 5 2 3 9 2" xfId="35441" xr:uid="{00000000-0005-0000-0000-0000CA2B0000}"/>
    <cellStyle name="Currency 3 5 2 4" xfId="6097" xr:uid="{00000000-0005-0000-0000-0000CB2B0000}"/>
    <cellStyle name="Currency 3 5 2 4 2" xfId="6098" xr:uid="{00000000-0005-0000-0000-0000CC2B0000}"/>
    <cellStyle name="Currency 3 5 2 4 2 2" xfId="6099" xr:uid="{00000000-0005-0000-0000-0000CD2B0000}"/>
    <cellStyle name="Currency 3 5 2 4 2 2 2" xfId="6100" xr:uid="{00000000-0005-0000-0000-0000CE2B0000}"/>
    <cellStyle name="Currency 3 5 2 4 2 2 2 2" xfId="35445" xr:uid="{00000000-0005-0000-0000-0000CF2B0000}"/>
    <cellStyle name="Currency 3 5 2 4 2 2 3" xfId="35444" xr:uid="{00000000-0005-0000-0000-0000D02B0000}"/>
    <cellStyle name="Currency 3 5 2 4 2 3" xfId="6101" xr:uid="{00000000-0005-0000-0000-0000D12B0000}"/>
    <cellStyle name="Currency 3 5 2 4 2 3 2" xfId="35446" xr:uid="{00000000-0005-0000-0000-0000D22B0000}"/>
    <cellStyle name="Currency 3 5 2 4 2 4" xfId="6102" xr:uid="{00000000-0005-0000-0000-0000D32B0000}"/>
    <cellStyle name="Currency 3 5 2 4 2 4 2" xfId="35447" xr:uid="{00000000-0005-0000-0000-0000D42B0000}"/>
    <cellStyle name="Currency 3 5 2 4 2 5" xfId="6103" xr:uid="{00000000-0005-0000-0000-0000D52B0000}"/>
    <cellStyle name="Currency 3 5 2 4 2 5 2" xfId="35448" xr:uid="{00000000-0005-0000-0000-0000D62B0000}"/>
    <cellStyle name="Currency 3 5 2 4 2 6" xfId="35443" xr:uid="{00000000-0005-0000-0000-0000D72B0000}"/>
    <cellStyle name="Currency 3 5 2 4 3" xfId="6104" xr:uid="{00000000-0005-0000-0000-0000D82B0000}"/>
    <cellStyle name="Currency 3 5 2 4 3 2" xfId="6105" xr:uid="{00000000-0005-0000-0000-0000D92B0000}"/>
    <cellStyle name="Currency 3 5 2 4 3 2 2" xfId="6106" xr:uid="{00000000-0005-0000-0000-0000DA2B0000}"/>
    <cellStyle name="Currency 3 5 2 4 3 2 2 2" xfId="35451" xr:uid="{00000000-0005-0000-0000-0000DB2B0000}"/>
    <cellStyle name="Currency 3 5 2 4 3 2 3" xfId="35450" xr:uid="{00000000-0005-0000-0000-0000DC2B0000}"/>
    <cellStyle name="Currency 3 5 2 4 3 3" xfId="6107" xr:uid="{00000000-0005-0000-0000-0000DD2B0000}"/>
    <cellStyle name="Currency 3 5 2 4 3 3 2" xfId="35452" xr:uid="{00000000-0005-0000-0000-0000DE2B0000}"/>
    <cellStyle name="Currency 3 5 2 4 3 4" xfId="6108" xr:uid="{00000000-0005-0000-0000-0000DF2B0000}"/>
    <cellStyle name="Currency 3 5 2 4 3 4 2" xfId="35453" xr:uid="{00000000-0005-0000-0000-0000E02B0000}"/>
    <cellStyle name="Currency 3 5 2 4 3 5" xfId="6109" xr:uid="{00000000-0005-0000-0000-0000E12B0000}"/>
    <cellStyle name="Currency 3 5 2 4 3 5 2" xfId="35454" xr:uid="{00000000-0005-0000-0000-0000E22B0000}"/>
    <cellStyle name="Currency 3 5 2 4 3 6" xfId="35449" xr:uid="{00000000-0005-0000-0000-0000E32B0000}"/>
    <cellStyle name="Currency 3 5 2 4 4" xfId="6110" xr:uid="{00000000-0005-0000-0000-0000E42B0000}"/>
    <cellStyle name="Currency 3 5 2 4 4 2" xfId="6111" xr:uid="{00000000-0005-0000-0000-0000E52B0000}"/>
    <cellStyle name="Currency 3 5 2 4 4 2 2" xfId="35456" xr:uid="{00000000-0005-0000-0000-0000E62B0000}"/>
    <cellStyle name="Currency 3 5 2 4 4 3" xfId="35455" xr:uid="{00000000-0005-0000-0000-0000E72B0000}"/>
    <cellStyle name="Currency 3 5 2 4 5" xfId="6112" xr:uid="{00000000-0005-0000-0000-0000E82B0000}"/>
    <cellStyle name="Currency 3 5 2 4 5 2" xfId="35457" xr:uid="{00000000-0005-0000-0000-0000E92B0000}"/>
    <cellStyle name="Currency 3 5 2 4 6" xfId="6113" xr:uid="{00000000-0005-0000-0000-0000EA2B0000}"/>
    <cellStyle name="Currency 3 5 2 4 6 2" xfId="35458" xr:uid="{00000000-0005-0000-0000-0000EB2B0000}"/>
    <cellStyle name="Currency 3 5 2 4 7" xfId="6114" xr:uid="{00000000-0005-0000-0000-0000EC2B0000}"/>
    <cellStyle name="Currency 3 5 2 4 7 2" xfId="35459" xr:uid="{00000000-0005-0000-0000-0000ED2B0000}"/>
    <cellStyle name="Currency 3 5 2 4 8" xfId="35442" xr:uid="{00000000-0005-0000-0000-0000EE2B0000}"/>
    <cellStyle name="Currency 3 5 2 5" xfId="6115" xr:uid="{00000000-0005-0000-0000-0000EF2B0000}"/>
    <cellStyle name="Currency 3 5 2 5 2" xfId="6116" xr:uid="{00000000-0005-0000-0000-0000F02B0000}"/>
    <cellStyle name="Currency 3 5 2 5 2 2" xfId="6117" xr:uid="{00000000-0005-0000-0000-0000F12B0000}"/>
    <cellStyle name="Currency 3 5 2 5 2 2 2" xfId="6118" xr:uid="{00000000-0005-0000-0000-0000F22B0000}"/>
    <cellStyle name="Currency 3 5 2 5 2 2 2 2" xfId="35463" xr:uid="{00000000-0005-0000-0000-0000F32B0000}"/>
    <cellStyle name="Currency 3 5 2 5 2 2 3" xfId="35462" xr:uid="{00000000-0005-0000-0000-0000F42B0000}"/>
    <cellStyle name="Currency 3 5 2 5 2 3" xfId="6119" xr:uid="{00000000-0005-0000-0000-0000F52B0000}"/>
    <cellStyle name="Currency 3 5 2 5 2 3 2" xfId="35464" xr:uid="{00000000-0005-0000-0000-0000F62B0000}"/>
    <cellStyle name="Currency 3 5 2 5 2 4" xfId="6120" xr:uid="{00000000-0005-0000-0000-0000F72B0000}"/>
    <cellStyle name="Currency 3 5 2 5 2 4 2" xfId="35465" xr:uid="{00000000-0005-0000-0000-0000F82B0000}"/>
    <cellStyle name="Currency 3 5 2 5 2 5" xfId="6121" xr:uid="{00000000-0005-0000-0000-0000F92B0000}"/>
    <cellStyle name="Currency 3 5 2 5 2 5 2" xfId="35466" xr:uid="{00000000-0005-0000-0000-0000FA2B0000}"/>
    <cellStyle name="Currency 3 5 2 5 2 6" xfId="35461" xr:uid="{00000000-0005-0000-0000-0000FB2B0000}"/>
    <cellStyle name="Currency 3 5 2 5 3" xfId="6122" xr:uid="{00000000-0005-0000-0000-0000FC2B0000}"/>
    <cellStyle name="Currency 3 5 2 5 3 2" xfId="6123" xr:uid="{00000000-0005-0000-0000-0000FD2B0000}"/>
    <cellStyle name="Currency 3 5 2 5 3 2 2" xfId="35468" xr:uid="{00000000-0005-0000-0000-0000FE2B0000}"/>
    <cellStyle name="Currency 3 5 2 5 3 3" xfId="35467" xr:uid="{00000000-0005-0000-0000-0000FF2B0000}"/>
    <cellStyle name="Currency 3 5 2 5 4" xfId="6124" xr:uid="{00000000-0005-0000-0000-0000002C0000}"/>
    <cellStyle name="Currency 3 5 2 5 4 2" xfId="35469" xr:uid="{00000000-0005-0000-0000-0000012C0000}"/>
    <cellStyle name="Currency 3 5 2 5 5" xfId="6125" xr:uid="{00000000-0005-0000-0000-0000022C0000}"/>
    <cellStyle name="Currency 3 5 2 5 5 2" xfId="35470" xr:uid="{00000000-0005-0000-0000-0000032C0000}"/>
    <cellStyle name="Currency 3 5 2 5 6" xfId="6126" xr:uid="{00000000-0005-0000-0000-0000042C0000}"/>
    <cellStyle name="Currency 3 5 2 5 6 2" xfId="35471" xr:uid="{00000000-0005-0000-0000-0000052C0000}"/>
    <cellStyle name="Currency 3 5 2 5 7" xfId="35460" xr:uid="{00000000-0005-0000-0000-0000062C0000}"/>
    <cellStyle name="Currency 3 5 2 6" xfId="6127" xr:uid="{00000000-0005-0000-0000-0000072C0000}"/>
    <cellStyle name="Currency 3 5 2 6 2" xfId="6128" xr:uid="{00000000-0005-0000-0000-0000082C0000}"/>
    <cellStyle name="Currency 3 5 2 6 2 2" xfId="6129" xr:uid="{00000000-0005-0000-0000-0000092C0000}"/>
    <cellStyle name="Currency 3 5 2 6 2 2 2" xfId="35474" xr:uid="{00000000-0005-0000-0000-00000A2C0000}"/>
    <cellStyle name="Currency 3 5 2 6 2 3" xfId="35473" xr:uid="{00000000-0005-0000-0000-00000B2C0000}"/>
    <cellStyle name="Currency 3 5 2 6 3" xfId="6130" xr:uid="{00000000-0005-0000-0000-00000C2C0000}"/>
    <cellStyle name="Currency 3 5 2 6 3 2" xfId="35475" xr:uid="{00000000-0005-0000-0000-00000D2C0000}"/>
    <cellStyle name="Currency 3 5 2 6 4" xfId="6131" xr:uid="{00000000-0005-0000-0000-00000E2C0000}"/>
    <cellStyle name="Currency 3 5 2 6 4 2" xfId="35476" xr:uid="{00000000-0005-0000-0000-00000F2C0000}"/>
    <cellStyle name="Currency 3 5 2 6 5" xfId="6132" xr:uid="{00000000-0005-0000-0000-0000102C0000}"/>
    <cellStyle name="Currency 3 5 2 6 5 2" xfId="35477" xr:uid="{00000000-0005-0000-0000-0000112C0000}"/>
    <cellStyle name="Currency 3 5 2 6 6" xfId="35472" xr:uid="{00000000-0005-0000-0000-0000122C0000}"/>
    <cellStyle name="Currency 3 5 2 7" xfId="6133" xr:uid="{00000000-0005-0000-0000-0000132C0000}"/>
    <cellStyle name="Currency 3 5 2 7 2" xfId="6134" xr:uid="{00000000-0005-0000-0000-0000142C0000}"/>
    <cellStyle name="Currency 3 5 2 7 2 2" xfId="6135" xr:uid="{00000000-0005-0000-0000-0000152C0000}"/>
    <cellStyle name="Currency 3 5 2 7 2 2 2" xfId="35480" xr:uid="{00000000-0005-0000-0000-0000162C0000}"/>
    <cellStyle name="Currency 3 5 2 7 2 3" xfId="35479" xr:uid="{00000000-0005-0000-0000-0000172C0000}"/>
    <cellStyle name="Currency 3 5 2 7 3" xfId="6136" xr:uid="{00000000-0005-0000-0000-0000182C0000}"/>
    <cellStyle name="Currency 3 5 2 7 3 2" xfId="35481" xr:uid="{00000000-0005-0000-0000-0000192C0000}"/>
    <cellStyle name="Currency 3 5 2 7 4" xfId="6137" xr:uid="{00000000-0005-0000-0000-00001A2C0000}"/>
    <cellStyle name="Currency 3 5 2 7 4 2" xfId="35482" xr:uid="{00000000-0005-0000-0000-00001B2C0000}"/>
    <cellStyle name="Currency 3 5 2 7 5" xfId="6138" xr:uid="{00000000-0005-0000-0000-00001C2C0000}"/>
    <cellStyle name="Currency 3 5 2 7 5 2" xfId="35483" xr:uid="{00000000-0005-0000-0000-00001D2C0000}"/>
    <cellStyle name="Currency 3 5 2 7 6" xfId="35478" xr:uid="{00000000-0005-0000-0000-00001E2C0000}"/>
    <cellStyle name="Currency 3 5 2 8" xfId="6139" xr:uid="{00000000-0005-0000-0000-00001F2C0000}"/>
    <cellStyle name="Currency 3 5 2 8 2" xfId="6140" xr:uid="{00000000-0005-0000-0000-0000202C0000}"/>
    <cellStyle name="Currency 3 5 2 8 2 2" xfId="6141" xr:uid="{00000000-0005-0000-0000-0000212C0000}"/>
    <cellStyle name="Currency 3 5 2 8 2 2 2" xfId="35486" xr:uid="{00000000-0005-0000-0000-0000222C0000}"/>
    <cellStyle name="Currency 3 5 2 8 2 3" xfId="35485" xr:uid="{00000000-0005-0000-0000-0000232C0000}"/>
    <cellStyle name="Currency 3 5 2 8 3" xfId="6142" xr:uid="{00000000-0005-0000-0000-0000242C0000}"/>
    <cellStyle name="Currency 3 5 2 8 3 2" xfId="35487" xr:uid="{00000000-0005-0000-0000-0000252C0000}"/>
    <cellStyle name="Currency 3 5 2 8 4" xfId="6143" xr:uid="{00000000-0005-0000-0000-0000262C0000}"/>
    <cellStyle name="Currency 3 5 2 8 4 2" xfId="35488" xr:uid="{00000000-0005-0000-0000-0000272C0000}"/>
    <cellStyle name="Currency 3 5 2 8 5" xfId="35484" xr:uid="{00000000-0005-0000-0000-0000282C0000}"/>
    <cellStyle name="Currency 3 5 2 9" xfId="6144" xr:uid="{00000000-0005-0000-0000-0000292C0000}"/>
    <cellStyle name="Currency 3 5 2 9 2" xfId="6145" xr:uid="{00000000-0005-0000-0000-00002A2C0000}"/>
    <cellStyle name="Currency 3 5 2 9 2 2" xfId="35490" xr:uid="{00000000-0005-0000-0000-00002B2C0000}"/>
    <cellStyle name="Currency 3 5 2 9 3" xfId="6146" xr:uid="{00000000-0005-0000-0000-00002C2C0000}"/>
    <cellStyle name="Currency 3 5 2 9 3 2" xfId="35491" xr:uid="{00000000-0005-0000-0000-00002D2C0000}"/>
    <cellStyle name="Currency 3 5 2 9 4" xfId="35489" xr:uid="{00000000-0005-0000-0000-00002E2C0000}"/>
    <cellStyle name="Currency 3 5 3" xfId="6147" xr:uid="{00000000-0005-0000-0000-00002F2C0000}"/>
    <cellStyle name="Currency 3 5 3 10" xfId="6148" xr:uid="{00000000-0005-0000-0000-0000302C0000}"/>
    <cellStyle name="Currency 3 5 3 10 2" xfId="35493" xr:uid="{00000000-0005-0000-0000-0000312C0000}"/>
    <cellStyle name="Currency 3 5 3 11" xfId="6149" xr:uid="{00000000-0005-0000-0000-0000322C0000}"/>
    <cellStyle name="Currency 3 5 3 11 2" xfId="35494" xr:uid="{00000000-0005-0000-0000-0000332C0000}"/>
    <cellStyle name="Currency 3 5 3 12" xfId="35492" xr:uid="{00000000-0005-0000-0000-0000342C0000}"/>
    <cellStyle name="Currency 3 5 3 2" xfId="6150" xr:uid="{00000000-0005-0000-0000-0000352C0000}"/>
    <cellStyle name="Currency 3 5 3 2 10" xfId="6151" xr:uid="{00000000-0005-0000-0000-0000362C0000}"/>
    <cellStyle name="Currency 3 5 3 2 10 2" xfId="35496" xr:uid="{00000000-0005-0000-0000-0000372C0000}"/>
    <cellStyle name="Currency 3 5 3 2 11" xfId="35495" xr:uid="{00000000-0005-0000-0000-0000382C0000}"/>
    <cellStyle name="Currency 3 5 3 2 2" xfId="6152" xr:uid="{00000000-0005-0000-0000-0000392C0000}"/>
    <cellStyle name="Currency 3 5 3 2 2 2" xfId="6153" xr:uid="{00000000-0005-0000-0000-00003A2C0000}"/>
    <cellStyle name="Currency 3 5 3 2 2 2 2" xfId="6154" xr:uid="{00000000-0005-0000-0000-00003B2C0000}"/>
    <cellStyle name="Currency 3 5 3 2 2 2 2 2" xfId="6155" xr:uid="{00000000-0005-0000-0000-00003C2C0000}"/>
    <cellStyle name="Currency 3 5 3 2 2 2 2 2 2" xfId="35500" xr:uid="{00000000-0005-0000-0000-00003D2C0000}"/>
    <cellStyle name="Currency 3 5 3 2 2 2 2 3" xfId="35499" xr:uid="{00000000-0005-0000-0000-00003E2C0000}"/>
    <cellStyle name="Currency 3 5 3 2 2 2 3" xfId="6156" xr:uid="{00000000-0005-0000-0000-00003F2C0000}"/>
    <cellStyle name="Currency 3 5 3 2 2 2 3 2" xfId="35501" xr:uid="{00000000-0005-0000-0000-0000402C0000}"/>
    <cellStyle name="Currency 3 5 3 2 2 2 4" xfId="6157" xr:uid="{00000000-0005-0000-0000-0000412C0000}"/>
    <cellStyle name="Currency 3 5 3 2 2 2 4 2" xfId="35502" xr:uid="{00000000-0005-0000-0000-0000422C0000}"/>
    <cellStyle name="Currency 3 5 3 2 2 2 5" xfId="6158" xr:uid="{00000000-0005-0000-0000-0000432C0000}"/>
    <cellStyle name="Currency 3 5 3 2 2 2 5 2" xfId="35503" xr:uid="{00000000-0005-0000-0000-0000442C0000}"/>
    <cellStyle name="Currency 3 5 3 2 2 2 6" xfId="35498" xr:uid="{00000000-0005-0000-0000-0000452C0000}"/>
    <cellStyle name="Currency 3 5 3 2 2 3" xfId="6159" xr:uid="{00000000-0005-0000-0000-0000462C0000}"/>
    <cellStyle name="Currency 3 5 3 2 2 3 2" xfId="6160" xr:uid="{00000000-0005-0000-0000-0000472C0000}"/>
    <cellStyle name="Currency 3 5 3 2 2 3 2 2" xfId="35505" xr:uid="{00000000-0005-0000-0000-0000482C0000}"/>
    <cellStyle name="Currency 3 5 3 2 2 3 3" xfId="35504" xr:uid="{00000000-0005-0000-0000-0000492C0000}"/>
    <cellStyle name="Currency 3 5 3 2 2 4" xfId="6161" xr:uid="{00000000-0005-0000-0000-00004A2C0000}"/>
    <cellStyle name="Currency 3 5 3 2 2 4 2" xfId="35506" xr:uid="{00000000-0005-0000-0000-00004B2C0000}"/>
    <cellStyle name="Currency 3 5 3 2 2 5" xfId="6162" xr:uid="{00000000-0005-0000-0000-00004C2C0000}"/>
    <cellStyle name="Currency 3 5 3 2 2 5 2" xfId="35507" xr:uid="{00000000-0005-0000-0000-00004D2C0000}"/>
    <cellStyle name="Currency 3 5 3 2 2 6" xfId="6163" xr:uid="{00000000-0005-0000-0000-00004E2C0000}"/>
    <cellStyle name="Currency 3 5 3 2 2 6 2" xfId="35508" xr:uid="{00000000-0005-0000-0000-00004F2C0000}"/>
    <cellStyle name="Currency 3 5 3 2 2 7" xfId="35497" xr:uid="{00000000-0005-0000-0000-0000502C0000}"/>
    <cellStyle name="Currency 3 5 3 2 3" xfId="6164" xr:uid="{00000000-0005-0000-0000-0000512C0000}"/>
    <cellStyle name="Currency 3 5 3 2 3 2" xfId="6165" xr:uid="{00000000-0005-0000-0000-0000522C0000}"/>
    <cellStyle name="Currency 3 5 3 2 3 2 2" xfId="6166" xr:uid="{00000000-0005-0000-0000-0000532C0000}"/>
    <cellStyle name="Currency 3 5 3 2 3 2 2 2" xfId="6167" xr:uid="{00000000-0005-0000-0000-0000542C0000}"/>
    <cellStyle name="Currency 3 5 3 2 3 2 2 2 2" xfId="35512" xr:uid="{00000000-0005-0000-0000-0000552C0000}"/>
    <cellStyle name="Currency 3 5 3 2 3 2 2 3" xfId="35511" xr:uid="{00000000-0005-0000-0000-0000562C0000}"/>
    <cellStyle name="Currency 3 5 3 2 3 2 3" xfId="6168" xr:uid="{00000000-0005-0000-0000-0000572C0000}"/>
    <cellStyle name="Currency 3 5 3 2 3 2 3 2" xfId="35513" xr:uid="{00000000-0005-0000-0000-0000582C0000}"/>
    <cellStyle name="Currency 3 5 3 2 3 2 4" xfId="6169" xr:uid="{00000000-0005-0000-0000-0000592C0000}"/>
    <cellStyle name="Currency 3 5 3 2 3 2 4 2" xfId="35514" xr:uid="{00000000-0005-0000-0000-00005A2C0000}"/>
    <cellStyle name="Currency 3 5 3 2 3 2 5" xfId="6170" xr:uid="{00000000-0005-0000-0000-00005B2C0000}"/>
    <cellStyle name="Currency 3 5 3 2 3 2 5 2" xfId="35515" xr:uid="{00000000-0005-0000-0000-00005C2C0000}"/>
    <cellStyle name="Currency 3 5 3 2 3 2 6" xfId="35510" xr:uid="{00000000-0005-0000-0000-00005D2C0000}"/>
    <cellStyle name="Currency 3 5 3 2 3 3" xfId="6171" xr:uid="{00000000-0005-0000-0000-00005E2C0000}"/>
    <cellStyle name="Currency 3 5 3 2 3 3 2" xfId="6172" xr:uid="{00000000-0005-0000-0000-00005F2C0000}"/>
    <cellStyle name="Currency 3 5 3 2 3 3 2 2" xfId="35517" xr:uid="{00000000-0005-0000-0000-0000602C0000}"/>
    <cellStyle name="Currency 3 5 3 2 3 3 3" xfId="35516" xr:uid="{00000000-0005-0000-0000-0000612C0000}"/>
    <cellStyle name="Currency 3 5 3 2 3 4" xfId="6173" xr:uid="{00000000-0005-0000-0000-0000622C0000}"/>
    <cellStyle name="Currency 3 5 3 2 3 4 2" xfId="35518" xr:uid="{00000000-0005-0000-0000-0000632C0000}"/>
    <cellStyle name="Currency 3 5 3 2 3 5" xfId="6174" xr:uid="{00000000-0005-0000-0000-0000642C0000}"/>
    <cellStyle name="Currency 3 5 3 2 3 5 2" xfId="35519" xr:uid="{00000000-0005-0000-0000-0000652C0000}"/>
    <cellStyle name="Currency 3 5 3 2 3 6" xfId="6175" xr:uid="{00000000-0005-0000-0000-0000662C0000}"/>
    <cellStyle name="Currency 3 5 3 2 3 6 2" xfId="35520" xr:uid="{00000000-0005-0000-0000-0000672C0000}"/>
    <cellStyle name="Currency 3 5 3 2 3 7" xfId="35509" xr:uid="{00000000-0005-0000-0000-0000682C0000}"/>
    <cellStyle name="Currency 3 5 3 2 4" xfId="6176" xr:uid="{00000000-0005-0000-0000-0000692C0000}"/>
    <cellStyle name="Currency 3 5 3 2 4 2" xfId="6177" xr:uid="{00000000-0005-0000-0000-00006A2C0000}"/>
    <cellStyle name="Currency 3 5 3 2 4 2 2" xfId="6178" xr:uid="{00000000-0005-0000-0000-00006B2C0000}"/>
    <cellStyle name="Currency 3 5 3 2 4 2 2 2" xfId="35523" xr:uid="{00000000-0005-0000-0000-00006C2C0000}"/>
    <cellStyle name="Currency 3 5 3 2 4 2 3" xfId="35522" xr:uid="{00000000-0005-0000-0000-00006D2C0000}"/>
    <cellStyle name="Currency 3 5 3 2 4 3" xfId="6179" xr:uid="{00000000-0005-0000-0000-00006E2C0000}"/>
    <cellStyle name="Currency 3 5 3 2 4 3 2" xfId="35524" xr:uid="{00000000-0005-0000-0000-00006F2C0000}"/>
    <cellStyle name="Currency 3 5 3 2 4 4" xfId="6180" xr:uid="{00000000-0005-0000-0000-0000702C0000}"/>
    <cellStyle name="Currency 3 5 3 2 4 4 2" xfId="35525" xr:uid="{00000000-0005-0000-0000-0000712C0000}"/>
    <cellStyle name="Currency 3 5 3 2 4 5" xfId="6181" xr:uid="{00000000-0005-0000-0000-0000722C0000}"/>
    <cellStyle name="Currency 3 5 3 2 4 5 2" xfId="35526" xr:uid="{00000000-0005-0000-0000-0000732C0000}"/>
    <cellStyle name="Currency 3 5 3 2 4 6" xfId="35521" xr:uid="{00000000-0005-0000-0000-0000742C0000}"/>
    <cellStyle name="Currency 3 5 3 2 5" xfId="6182" xr:uid="{00000000-0005-0000-0000-0000752C0000}"/>
    <cellStyle name="Currency 3 5 3 2 5 2" xfId="6183" xr:uid="{00000000-0005-0000-0000-0000762C0000}"/>
    <cellStyle name="Currency 3 5 3 2 5 2 2" xfId="6184" xr:uid="{00000000-0005-0000-0000-0000772C0000}"/>
    <cellStyle name="Currency 3 5 3 2 5 2 2 2" xfId="35529" xr:uid="{00000000-0005-0000-0000-0000782C0000}"/>
    <cellStyle name="Currency 3 5 3 2 5 2 3" xfId="35528" xr:uid="{00000000-0005-0000-0000-0000792C0000}"/>
    <cellStyle name="Currency 3 5 3 2 5 3" xfId="6185" xr:uid="{00000000-0005-0000-0000-00007A2C0000}"/>
    <cellStyle name="Currency 3 5 3 2 5 3 2" xfId="35530" xr:uid="{00000000-0005-0000-0000-00007B2C0000}"/>
    <cellStyle name="Currency 3 5 3 2 5 4" xfId="6186" xr:uid="{00000000-0005-0000-0000-00007C2C0000}"/>
    <cellStyle name="Currency 3 5 3 2 5 4 2" xfId="35531" xr:uid="{00000000-0005-0000-0000-00007D2C0000}"/>
    <cellStyle name="Currency 3 5 3 2 5 5" xfId="6187" xr:uid="{00000000-0005-0000-0000-00007E2C0000}"/>
    <cellStyle name="Currency 3 5 3 2 5 5 2" xfId="35532" xr:uid="{00000000-0005-0000-0000-00007F2C0000}"/>
    <cellStyle name="Currency 3 5 3 2 5 6" xfId="35527" xr:uid="{00000000-0005-0000-0000-0000802C0000}"/>
    <cellStyle name="Currency 3 5 3 2 6" xfId="6188" xr:uid="{00000000-0005-0000-0000-0000812C0000}"/>
    <cellStyle name="Currency 3 5 3 2 6 2" xfId="6189" xr:uid="{00000000-0005-0000-0000-0000822C0000}"/>
    <cellStyle name="Currency 3 5 3 2 6 2 2" xfId="6190" xr:uid="{00000000-0005-0000-0000-0000832C0000}"/>
    <cellStyle name="Currency 3 5 3 2 6 2 2 2" xfId="35535" xr:uid="{00000000-0005-0000-0000-0000842C0000}"/>
    <cellStyle name="Currency 3 5 3 2 6 2 3" xfId="35534" xr:uid="{00000000-0005-0000-0000-0000852C0000}"/>
    <cellStyle name="Currency 3 5 3 2 6 3" xfId="6191" xr:uid="{00000000-0005-0000-0000-0000862C0000}"/>
    <cellStyle name="Currency 3 5 3 2 6 3 2" xfId="35536" xr:uid="{00000000-0005-0000-0000-0000872C0000}"/>
    <cellStyle name="Currency 3 5 3 2 6 4" xfId="6192" xr:uid="{00000000-0005-0000-0000-0000882C0000}"/>
    <cellStyle name="Currency 3 5 3 2 6 4 2" xfId="35537" xr:uid="{00000000-0005-0000-0000-0000892C0000}"/>
    <cellStyle name="Currency 3 5 3 2 6 5" xfId="35533" xr:uid="{00000000-0005-0000-0000-00008A2C0000}"/>
    <cellStyle name="Currency 3 5 3 2 7" xfId="6193" xr:uid="{00000000-0005-0000-0000-00008B2C0000}"/>
    <cellStyle name="Currency 3 5 3 2 7 2" xfId="6194" xr:uid="{00000000-0005-0000-0000-00008C2C0000}"/>
    <cellStyle name="Currency 3 5 3 2 7 2 2" xfId="35539" xr:uid="{00000000-0005-0000-0000-00008D2C0000}"/>
    <cellStyle name="Currency 3 5 3 2 7 3" xfId="6195" xr:uid="{00000000-0005-0000-0000-00008E2C0000}"/>
    <cellStyle name="Currency 3 5 3 2 7 3 2" xfId="35540" xr:uid="{00000000-0005-0000-0000-00008F2C0000}"/>
    <cellStyle name="Currency 3 5 3 2 7 4" xfId="35538" xr:uid="{00000000-0005-0000-0000-0000902C0000}"/>
    <cellStyle name="Currency 3 5 3 2 8" xfId="6196" xr:uid="{00000000-0005-0000-0000-0000912C0000}"/>
    <cellStyle name="Currency 3 5 3 2 8 2" xfId="35541" xr:uid="{00000000-0005-0000-0000-0000922C0000}"/>
    <cellStyle name="Currency 3 5 3 2 9" xfId="6197" xr:uid="{00000000-0005-0000-0000-0000932C0000}"/>
    <cellStyle name="Currency 3 5 3 2 9 2" xfId="35542" xr:uid="{00000000-0005-0000-0000-0000942C0000}"/>
    <cellStyle name="Currency 3 5 3 3" xfId="6198" xr:uid="{00000000-0005-0000-0000-0000952C0000}"/>
    <cellStyle name="Currency 3 5 3 3 2" xfId="6199" xr:uid="{00000000-0005-0000-0000-0000962C0000}"/>
    <cellStyle name="Currency 3 5 3 3 2 2" xfId="6200" xr:uid="{00000000-0005-0000-0000-0000972C0000}"/>
    <cellStyle name="Currency 3 5 3 3 2 2 2" xfId="6201" xr:uid="{00000000-0005-0000-0000-0000982C0000}"/>
    <cellStyle name="Currency 3 5 3 3 2 2 2 2" xfId="35546" xr:uid="{00000000-0005-0000-0000-0000992C0000}"/>
    <cellStyle name="Currency 3 5 3 3 2 2 3" xfId="35545" xr:uid="{00000000-0005-0000-0000-00009A2C0000}"/>
    <cellStyle name="Currency 3 5 3 3 2 3" xfId="6202" xr:uid="{00000000-0005-0000-0000-00009B2C0000}"/>
    <cellStyle name="Currency 3 5 3 3 2 3 2" xfId="35547" xr:uid="{00000000-0005-0000-0000-00009C2C0000}"/>
    <cellStyle name="Currency 3 5 3 3 2 4" xfId="6203" xr:uid="{00000000-0005-0000-0000-00009D2C0000}"/>
    <cellStyle name="Currency 3 5 3 3 2 4 2" xfId="35548" xr:uid="{00000000-0005-0000-0000-00009E2C0000}"/>
    <cellStyle name="Currency 3 5 3 3 2 5" xfId="6204" xr:uid="{00000000-0005-0000-0000-00009F2C0000}"/>
    <cellStyle name="Currency 3 5 3 3 2 5 2" xfId="35549" xr:uid="{00000000-0005-0000-0000-0000A02C0000}"/>
    <cellStyle name="Currency 3 5 3 3 2 6" xfId="35544" xr:uid="{00000000-0005-0000-0000-0000A12C0000}"/>
    <cellStyle name="Currency 3 5 3 3 3" xfId="6205" xr:uid="{00000000-0005-0000-0000-0000A22C0000}"/>
    <cellStyle name="Currency 3 5 3 3 3 2" xfId="6206" xr:uid="{00000000-0005-0000-0000-0000A32C0000}"/>
    <cellStyle name="Currency 3 5 3 3 3 2 2" xfId="6207" xr:uid="{00000000-0005-0000-0000-0000A42C0000}"/>
    <cellStyle name="Currency 3 5 3 3 3 2 2 2" xfId="35552" xr:uid="{00000000-0005-0000-0000-0000A52C0000}"/>
    <cellStyle name="Currency 3 5 3 3 3 2 3" xfId="35551" xr:uid="{00000000-0005-0000-0000-0000A62C0000}"/>
    <cellStyle name="Currency 3 5 3 3 3 3" xfId="6208" xr:uid="{00000000-0005-0000-0000-0000A72C0000}"/>
    <cellStyle name="Currency 3 5 3 3 3 3 2" xfId="35553" xr:uid="{00000000-0005-0000-0000-0000A82C0000}"/>
    <cellStyle name="Currency 3 5 3 3 3 4" xfId="6209" xr:uid="{00000000-0005-0000-0000-0000A92C0000}"/>
    <cellStyle name="Currency 3 5 3 3 3 4 2" xfId="35554" xr:uid="{00000000-0005-0000-0000-0000AA2C0000}"/>
    <cellStyle name="Currency 3 5 3 3 3 5" xfId="6210" xr:uid="{00000000-0005-0000-0000-0000AB2C0000}"/>
    <cellStyle name="Currency 3 5 3 3 3 5 2" xfId="35555" xr:uid="{00000000-0005-0000-0000-0000AC2C0000}"/>
    <cellStyle name="Currency 3 5 3 3 3 6" xfId="35550" xr:uid="{00000000-0005-0000-0000-0000AD2C0000}"/>
    <cellStyle name="Currency 3 5 3 3 4" xfId="6211" xr:uid="{00000000-0005-0000-0000-0000AE2C0000}"/>
    <cellStyle name="Currency 3 5 3 3 4 2" xfId="6212" xr:uid="{00000000-0005-0000-0000-0000AF2C0000}"/>
    <cellStyle name="Currency 3 5 3 3 4 2 2" xfId="35557" xr:uid="{00000000-0005-0000-0000-0000B02C0000}"/>
    <cellStyle name="Currency 3 5 3 3 4 3" xfId="35556" xr:uid="{00000000-0005-0000-0000-0000B12C0000}"/>
    <cellStyle name="Currency 3 5 3 3 5" xfId="6213" xr:uid="{00000000-0005-0000-0000-0000B22C0000}"/>
    <cellStyle name="Currency 3 5 3 3 5 2" xfId="35558" xr:uid="{00000000-0005-0000-0000-0000B32C0000}"/>
    <cellStyle name="Currency 3 5 3 3 6" xfId="6214" xr:uid="{00000000-0005-0000-0000-0000B42C0000}"/>
    <cellStyle name="Currency 3 5 3 3 6 2" xfId="35559" xr:uid="{00000000-0005-0000-0000-0000B52C0000}"/>
    <cellStyle name="Currency 3 5 3 3 7" xfId="6215" xr:uid="{00000000-0005-0000-0000-0000B62C0000}"/>
    <cellStyle name="Currency 3 5 3 3 7 2" xfId="35560" xr:uid="{00000000-0005-0000-0000-0000B72C0000}"/>
    <cellStyle name="Currency 3 5 3 3 8" xfId="35543" xr:uid="{00000000-0005-0000-0000-0000B82C0000}"/>
    <cellStyle name="Currency 3 5 3 4" xfId="6216" xr:uid="{00000000-0005-0000-0000-0000B92C0000}"/>
    <cellStyle name="Currency 3 5 3 4 2" xfId="6217" xr:uid="{00000000-0005-0000-0000-0000BA2C0000}"/>
    <cellStyle name="Currency 3 5 3 4 2 2" xfId="6218" xr:uid="{00000000-0005-0000-0000-0000BB2C0000}"/>
    <cellStyle name="Currency 3 5 3 4 2 2 2" xfId="6219" xr:uid="{00000000-0005-0000-0000-0000BC2C0000}"/>
    <cellStyle name="Currency 3 5 3 4 2 2 2 2" xfId="35564" xr:uid="{00000000-0005-0000-0000-0000BD2C0000}"/>
    <cellStyle name="Currency 3 5 3 4 2 2 3" xfId="35563" xr:uid="{00000000-0005-0000-0000-0000BE2C0000}"/>
    <cellStyle name="Currency 3 5 3 4 2 3" xfId="6220" xr:uid="{00000000-0005-0000-0000-0000BF2C0000}"/>
    <cellStyle name="Currency 3 5 3 4 2 3 2" xfId="35565" xr:uid="{00000000-0005-0000-0000-0000C02C0000}"/>
    <cellStyle name="Currency 3 5 3 4 2 4" xfId="6221" xr:uid="{00000000-0005-0000-0000-0000C12C0000}"/>
    <cellStyle name="Currency 3 5 3 4 2 4 2" xfId="35566" xr:uid="{00000000-0005-0000-0000-0000C22C0000}"/>
    <cellStyle name="Currency 3 5 3 4 2 5" xfId="6222" xr:uid="{00000000-0005-0000-0000-0000C32C0000}"/>
    <cellStyle name="Currency 3 5 3 4 2 5 2" xfId="35567" xr:uid="{00000000-0005-0000-0000-0000C42C0000}"/>
    <cellStyle name="Currency 3 5 3 4 2 6" xfId="35562" xr:uid="{00000000-0005-0000-0000-0000C52C0000}"/>
    <cellStyle name="Currency 3 5 3 4 3" xfId="6223" xr:uid="{00000000-0005-0000-0000-0000C62C0000}"/>
    <cellStyle name="Currency 3 5 3 4 3 2" xfId="6224" xr:uid="{00000000-0005-0000-0000-0000C72C0000}"/>
    <cellStyle name="Currency 3 5 3 4 3 2 2" xfId="35569" xr:uid="{00000000-0005-0000-0000-0000C82C0000}"/>
    <cellStyle name="Currency 3 5 3 4 3 3" xfId="35568" xr:uid="{00000000-0005-0000-0000-0000C92C0000}"/>
    <cellStyle name="Currency 3 5 3 4 4" xfId="6225" xr:uid="{00000000-0005-0000-0000-0000CA2C0000}"/>
    <cellStyle name="Currency 3 5 3 4 4 2" xfId="35570" xr:uid="{00000000-0005-0000-0000-0000CB2C0000}"/>
    <cellStyle name="Currency 3 5 3 4 5" xfId="6226" xr:uid="{00000000-0005-0000-0000-0000CC2C0000}"/>
    <cellStyle name="Currency 3 5 3 4 5 2" xfId="35571" xr:uid="{00000000-0005-0000-0000-0000CD2C0000}"/>
    <cellStyle name="Currency 3 5 3 4 6" xfId="6227" xr:uid="{00000000-0005-0000-0000-0000CE2C0000}"/>
    <cellStyle name="Currency 3 5 3 4 6 2" xfId="35572" xr:uid="{00000000-0005-0000-0000-0000CF2C0000}"/>
    <cellStyle name="Currency 3 5 3 4 7" xfId="35561" xr:uid="{00000000-0005-0000-0000-0000D02C0000}"/>
    <cellStyle name="Currency 3 5 3 5" xfId="6228" xr:uid="{00000000-0005-0000-0000-0000D12C0000}"/>
    <cellStyle name="Currency 3 5 3 5 2" xfId="6229" xr:uid="{00000000-0005-0000-0000-0000D22C0000}"/>
    <cellStyle name="Currency 3 5 3 5 2 2" xfId="6230" xr:uid="{00000000-0005-0000-0000-0000D32C0000}"/>
    <cellStyle name="Currency 3 5 3 5 2 2 2" xfId="35575" xr:uid="{00000000-0005-0000-0000-0000D42C0000}"/>
    <cellStyle name="Currency 3 5 3 5 2 3" xfId="35574" xr:uid="{00000000-0005-0000-0000-0000D52C0000}"/>
    <cellStyle name="Currency 3 5 3 5 3" xfId="6231" xr:uid="{00000000-0005-0000-0000-0000D62C0000}"/>
    <cellStyle name="Currency 3 5 3 5 3 2" xfId="35576" xr:uid="{00000000-0005-0000-0000-0000D72C0000}"/>
    <cellStyle name="Currency 3 5 3 5 4" xfId="6232" xr:uid="{00000000-0005-0000-0000-0000D82C0000}"/>
    <cellStyle name="Currency 3 5 3 5 4 2" xfId="35577" xr:uid="{00000000-0005-0000-0000-0000D92C0000}"/>
    <cellStyle name="Currency 3 5 3 5 5" xfId="6233" xr:uid="{00000000-0005-0000-0000-0000DA2C0000}"/>
    <cellStyle name="Currency 3 5 3 5 5 2" xfId="35578" xr:uid="{00000000-0005-0000-0000-0000DB2C0000}"/>
    <cellStyle name="Currency 3 5 3 5 6" xfId="35573" xr:uid="{00000000-0005-0000-0000-0000DC2C0000}"/>
    <cellStyle name="Currency 3 5 3 6" xfId="6234" xr:uid="{00000000-0005-0000-0000-0000DD2C0000}"/>
    <cellStyle name="Currency 3 5 3 6 2" xfId="6235" xr:uid="{00000000-0005-0000-0000-0000DE2C0000}"/>
    <cellStyle name="Currency 3 5 3 6 2 2" xfId="6236" xr:uid="{00000000-0005-0000-0000-0000DF2C0000}"/>
    <cellStyle name="Currency 3 5 3 6 2 2 2" xfId="35581" xr:uid="{00000000-0005-0000-0000-0000E02C0000}"/>
    <cellStyle name="Currency 3 5 3 6 2 3" xfId="35580" xr:uid="{00000000-0005-0000-0000-0000E12C0000}"/>
    <cellStyle name="Currency 3 5 3 6 3" xfId="6237" xr:uid="{00000000-0005-0000-0000-0000E22C0000}"/>
    <cellStyle name="Currency 3 5 3 6 3 2" xfId="35582" xr:uid="{00000000-0005-0000-0000-0000E32C0000}"/>
    <cellStyle name="Currency 3 5 3 6 4" xfId="6238" xr:uid="{00000000-0005-0000-0000-0000E42C0000}"/>
    <cellStyle name="Currency 3 5 3 6 4 2" xfId="35583" xr:uid="{00000000-0005-0000-0000-0000E52C0000}"/>
    <cellStyle name="Currency 3 5 3 6 5" xfId="6239" xr:uid="{00000000-0005-0000-0000-0000E62C0000}"/>
    <cellStyle name="Currency 3 5 3 6 5 2" xfId="35584" xr:uid="{00000000-0005-0000-0000-0000E72C0000}"/>
    <cellStyle name="Currency 3 5 3 6 6" xfId="35579" xr:uid="{00000000-0005-0000-0000-0000E82C0000}"/>
    <cellStyle name="Currency 3 5 3 7" xfId="6240" xr:uid="{00000000-0005-0000-0000-0000E92C0000}"/>
    <cellStyle name="Currency 3 5 3 7 2" xfId="6241" xr:uid="{00000000-0005-0000-0000-0000EA2C0000}"/>
    <cellStyle name="Currency 3 5 3 7 2 2" xfId="6242" xr:uid="{00000000-0005-0000-0000-0000EB2C0000}"/>
    <cellStyle name="Currency 3 5 3 7 2 2 2" xfId="35587" xr:uid="{00000000-0005-0000-0000-0000EC2C0000}"/>
    <cellStyle name="Currency 3 5 3 7 2 3" xfId="35586" xr:uid="{00000000-0005-0000-0000-0000ED2C0000}"/>
    <cellStyle name="Currency 3 5 3 7 3" xfId="6243" xr:uid="{00000000-0005-0000-0000-0000EE2C0000}"/>
    <cellStyle name="Currency 3 5 3 7 3 2" xfId="35588" xr:uid="{00000000-0005-0000-0000-0000EF2C0000}"/>
    <cellStyle name="Currency 3 5 3 7 4" xfId="6244" xr:uid="{00000000-0005-0000-0000-0000F02C0000}"/>
    <cellStyle name="Currency 3 5 3 7 4 2" xfId="35589" xr:uid="{00000000-0005-0000-0000-0000F12C0000}"/>
    <cellStyle name="Currency 3 5 3 7 5" xfId="35585" xr:uid="{00000000-0005-0000-0000-0000F22C0000}"/>
    <cellStyle name="Currency 3 5 3 8" xfId="6245" xr:uid="{00000000-0005-0000-0000-0000F32C0000}"/>
    <cellStyle name="Currency 3 5 3 8 2" xfId="6246" xr:uid="{00000000-0005-0000-0000-0000F42C0000}"/>
    <cellStyle name="Currency 3 5 3 8 2 2" xfId="35591" xr:uid="{00000000-0005-0000-0000-0000F52C0000}"/>
    <cellStyle name="Currency 3 5 3 8 3" xfId="6247" xr:uid="{00000000-0005-0000-0000-0000F62C0000}"/>
    <cellStyle name="Currency 3 5 3 8 3 2" xfId="35592" xr:uid="{00000000-0005-0000-0000-0000F72C0000}"/>
    <cellStyle name="Currency 3 5 3 8 4" xfId="35590" xr:uid="{00000000-0005-0000-0000-0000F82C0000}"/>
    <cellStyle name="Currency 3 5 3 9" xfId="6248" xr:uid="{00000000-0005-0000-0000-0000F92C0000}"/>
    <cellStyle name="Currency 3 5 3 9 2" xfId="35593" xr:uid="{00000000-0005-0000-0000-0000FA2C0000}"/>
    <cellStyle name="Currency 3 5 4" xfId="6249" xr:uid="{00000000-0005-0000-0000-0000FB2C0000}"/>
    <cellStyle name="Currency 3 5 4 10" xfId="6250" xr:uid="{00000000-0005-0000-0000-0000FC2C0000}"/>
    <cellStyle name="Currency 3 5 4 10 2" xfId="35595" xr:uid="{00000000-0005-0000-0000-0000FD2C0000}"/>
    <cellStyle name="Currency 3 5 4 11" xfId="35594" xr:uid="{00000000-0005-0000-0000-0000FE2C0000}"/>
    <cellStyle name="Currency 3 5 4 2" xfId="6251" xr:uid="{00000000-0005-0000-0000-0000FF2C0000}"/>
    <cellStyle name="Currency 3 5 4 2 2" xfId="6252" xr:uid="{00000000-0005-0000-0000-0000002D0000}"/>
    <cellStyle name="Currency 3 5 4 2 2 2" xfId="6253" xr:uid="{00000000-0005-0000-0000-0000012D0000}"/>
    <cellStyle name="Currency 3 5 4 2 2 2 2" xfId="6254" xr:uid="{00000000-0005-0000-0000-0000022D0000}"/>
    <cellStyle name="Currency 3 5 4 2 2 2 2 2" xfId="35599" xr:uid="{00000000-0005-0000-0000-0000032D0000}"/>
    <cellStyle name="Currency 3 5 4 2 2 2 3" xfId="35598" xr:uid="{00000000-0005-0000-0000-0000042D0000}"/>
    <cellStyle name="Currency 3 5 4 2 2 3" xfId="6255" xr:uid="{00000000-0005-0000-0000-0000052D0000}"/>
    <cellStyle name="Currency 3 5 4 2 2 3 2" xfId="35600" xr:uid="{00000000-0005-0000-0000-0000062D0000}"/>
    <cellStyle name="Currency 3 5 4 2 2 4" xfId="6256" xr:uid="{00000000-0005-0000-0000-0000072D0000}"/>
    <cellStyle name="Currency 3 5 4 2 2 4 2" xfId="35601" xr:uid="{00000000-0005-0000-0000-0000082D0000}"/>
    <cellStyle name="Currency 3 5 4 2 2 5" xfId="6257" xr:uid="{00000000-0005-0000-0000-0000092D0000}"/>
    <cellStyle name="Currency 3 5 4 2 2 5 2" xfId="35602" xr:uid="{00000000-0005-0000-0000-00000A2D0000}"/>
    <cellStyle name="Currency 3 5 4 2 2 6" xfId="35597" xr:uid="{00000000-0005-0000-0000-00000B2D0000}"/>
    <cellStyle name="Currency 3 5 4 2 3" xfId="6258" xr:uid="{00000000-0005-0000-0000-00000C2D0000}"/>
    <cellStyle name="Currency 3 5 4 2 3 2" xfId="6259" xr:uid="{00000000-0005-0000-0000-00000D2D0000}"/>
    <cellStyle name="Currency 3 5 4 2 3 2 2" xfId="35604" xr:uid="{00000000-0005-0000-0000-00000E2D0000}"/>
    <cellStyle name="Currency 3 5 4 2 3 3" xfId="35603" xr:uid="{00000000-0005-0000-0000-00000F2D0000}"/>
    <cellStyle name="Currency 3 5 4 2 4" xfId="6260" xr:uid="{00000000-0005-0000-0000-0000102D0000}"/>
    <cellStyle name="Currency 3 5 4 2 4 2" xfId="35605" xr:uid="{00000000-0005-0000-0000-0000112D0000}"/>
    <cellStyle name="Currency 3 5 4 2 5" xfId="6261" xr:uid="{00000000-0005-0000-0000-0000122D0000}"/>
    <cellStyle name="Currency 3 5 4 2 5 2" xfId="35606" xr:uid="{00000000-0005-0000-0000-0000132D0000}"/>
    <cellStyle name="Currency 3 5 4 2 6" xfId="6262" xr:uid="{00000000-0005-0000-0000-0000142D0000}"/>
    <cellStyle name="Currency 3 5 4 2 6 2" xfId="35607" xr:uid="{00000000-0005-0000-0000-0000152D0000}"/>
    <cellStyle name="Currency 3 5 4 2 7" xfId="35596" xr:uid="{00000000-0005-0000-0000-0000162D0000}"/>
    <cellStyle name="Currency 3 5 4 3" xfId="6263" xr:uid="{00000000-0005-0000-0000-0000172D0000}"/>
    <cellStyle name="Currency 3 5 4 3 2" xfId="6264" xr:uid="{00000000-0005-0000-0000-0000182D0000}"/>
    <cellStyle name="Currency 3 5 4 3 2 2" xfId="6265" xr:uid="{00000000-0005-0000-0000-0000192D0000}"/>
    <cellStyle name="Currency 3 5 4 3 2 2 2" xfId="6266" xr:uid="{00000000-0005-0000-0000-00001A2D0000}"/>
    <cellStyle name="Currency 3 5 4 3 2 2 2 2" xfId="35611" xr:uid="{00000000-0005-0000-0000-00001B2D0000}"/>
    <cellStyle name="Currency 3 5 4 3 2 2 3" xfId="35610" xr:uid="{00000000-0005-0000-0000-00001C2D0000}"/>
    <cellStyle name="Currency 3 5 4 3 2 3" xfId="6267" xr:uid="{00000000-0005-0000-0000-00001D2D0000}"/>
    <cellStyle name="Currency 3 5 4 3 2 3 2" xfId="35612" xr:uid="{00000000-0005-0000-0000-00001E2D0000}"/>
    <cellStyle name="Currency 3 5 4 3 2 4" xfId="6268" xr:uid="{00000000-0005-0000-0000-00001F2D0000}"/>
    <cellStyle name="Currency 3 5 4 3 2 4 2" xfId="35613" xr:uid="{00000000-0005-0000-0000-0000202D0000}"/>
    <cellStyle name="Currency 3 5 4 3 2 5" xfId="6269" xr:uid="{00000000-0005-0000-0000-0000212D0000}"/>
    <cellStyle name="Currency 3 5 4 3 2 5 2" xfId="35614" xr:uid="{00000000-0005-0000-0000-0000222D0000}"/>
    <cellStyle name="Currency 3 5 4 3 2 6" xfId="35609" xr:uid="{00000000-0005-0000-0000-0000232D0000}"/>
    <cellStyle name="Currency 3 5 4 3 3" xfId="6270" xr:uid="{00000000-0005-0000-0000-0000242D0000}"/>
    <cellStyle name="Currency 3 5 4 3 3 2" xfId="6271" xr:uid="{00000000-0005-0000-0000-0000252D0000}"/>
    <cellStyle name="Currency 3 5 4 3 3 2 2" xfId="35616" xr:uid="{00000000-0005-0000-0000-0000262D0000}"/>
    <cellStyle name="Currency 3 5 4 3 3 3" xfId="35615" xr:uid="{00000000-0005-0000-0000-0000272D0000}"/>
    <cellStyle name="Currency 3 5 4 3 4" xfId="6272" xr:uid="{00000000-0005-0000-0000-0000282D0000}"/>
    <cellStyle name="Currency 3 5 4 3 4 2" xfId="35617" xr:uid="{00000000-0005-0000-0000-0000292D0000}"/>
    <cellStyle name="Currency 3 5 4 3 5" xfId="6273" xr:uid="{00000000-0005-0000-0000-00002A2D0000}"/>
    <cellStyle name="Currency 3 5 4 3 5 2" xfId="35618" xr:uid="{00000000-0005-0000-0000-00002B2D0000}"/>
    <cellStyle name="Currency 3 5 4 3 6" xfId="6274" xr:uid="{00000000-0005-0000-0000-00002C2D0000}"/>
    <cellStyle name="Currency 3 5 4 3 6 2" xfId="35619" xr:uid="{00000000-0005-0000-0000-00002D2D0000}"/>
    <cellStyle name="Currency 3 5 4 3 7" xfId="35608" xr:uid="{00000000-0005-0000-0000-00002E2D0000}"/>
    <cellStyle name="Currency 3 5 4 4" xfId="6275" xr:uid="{00000000-0005-0000-0000-00002F2D0000}"/>
    <cellStyle name="Currency 3 5 4 4 2" xfId="6276" xr:uid="{00000000-0005-0000-0000-0000302D0000}"/>
    <cellStyle name="Currency 3 5 4 4 2 2" xfId="6277" xr:uid="{00000000-0005-0000-0000-0000312D0000}"/>
    <cellStyle name="Currency 3 5 4 4 2 2 2" xfId="35622" xr:uid="{00000000-0005-0000-0000-0000322D0000}"/>
    <cellStyle name="Currency 3 5 4 4 2 3" xfId="35621" xr:uid="{00000000-0005-0000-0000-0000332D0000}"/>
    <cellStyle name="Currency 3 5 4 4 3" xfId="6278" xr:uid="{00000000-0005-0000-0000-0000342D0000}"/>
    <cellStyle name="Currency 3 5 4 4 3 2" xfId="35623" xr:uid="{00000000-0005-0000-0000-0000352D0000}"/>
    <cellStyle name="Currency 3 5 4 4 4" xfId="6279" xr:uid="{00000000-0005-0000-0000-0000362D0000}"/>
    <cellStyle name="Currency 3 5 4 4 4 2" xfId="35624" xr:uid="{00000000-0005-0000-0000-0000372D0000}"/>
    <cellStyle name="Currency 3 5 4 4 5" xfId="6280" xr:uid="{00000000-0005-0000-0000-0000382D0000}"/>
    <cellStyle name="Currency 3 5 4 4 5 2" xfId="35625" xr:uid="{00000000-0005-0000-0000-0000392D0000}"/>
    <cellStyle name="Currency 3 5 4 4 6" xfId="35620" xr:uid="{00000000-0005-0000-0000-00003A2D0000}"/>
    <cellStyle name="Currency 3 5 4 5" xfId="6281" xr:uid="{00000000-0005-0000-0000-00003B2D0000}"/>
    <cellStyle name="Currency 3 5 4 5 2" xfId="6282" xr:uid="{00000000-0005-0000-0000-00003C2D0000}"/>
    <cellStyle name="Currency 3 5 4 5 2 2" xfId="6283" xr:uid="{00000000-0005-0000-0000-00003D2D0000}"/>
    <cellStyle name="Currency 3 5 4 5 2 2 2" xfId="35628" xr:uid="{00000000-0005-0000-0000-00003E2D0000}"/>
    <cellStyle name="Currency 3 5 4 5 2 3" xfId="35627" xr:uid="{00000000-0005-0000-0000-00003F2D0000}"/>
    <cellStyle name="Currency 3 5 4 5 3" xfId="6284" xr:uid="{00000000-0005-0000-0000-0000402D0000}"/>
    <cellStyle name="Currency 3 5 4 5 3 2" xfId="35629" xr:uid="{00000000-0005-0000-0000-0000412D0000}"/>
    <cellStyle name="Currency 3 5 4 5 4" xfId="6285" xr:uid="{00000000-0005-0000-0000-0000422D0000}"/>
    <cellStyle name="Currency 3 5 4 5 4 2" xfId="35630" xr:uid="{00000000-0005-0000-0000-0000432D0000}"/>
    <cellStyle name="Currency 3 5 4 5 5" xfId="6286" xr:uid="{00000000-0005-0000-0000-0000442D0000}"/>
    <cellStyle name="Currency 3 5 4 5 5 2" xfId="35631" xr:uid="{00000000-0005-0000-0000-0000452D0000}"/>
    <cellStyle name="Currency 3 5 4 5 6" xfId="35626" xr:uid="{00000000-0005-0000-0000-0000462D0000}"/>
    <cellStyle name="Currency 3 5 4 6" xfId="6287" xr:uid="{00000000-0005-0000-0000-0000472D0000}"/>
    <cellStyle name="Currency 3 5 4 6 2" xfId="6288" xr:uid="{00000000-0005-0000-0000-0000482D0000}"/>
    <cellStyle name="Currency 3 5 4 6 2 2" xfId="6289" xr:uid="{00000000-0005-0000-0000-0000492D0000}"/>
    <cellStyle name="Currency 3 5 4 6 2 2 2" xfId="35634" xr:uid="{00000000-0005-0000-0000-00004A2D0000}"/>
    <cellStyle name="Currency 3 5 4 6 2 3" xfId="35633" xr:uid="{00000000-0005-0000-0000-00004B2D0000}"/>
    <cellStyle name="Currency 3 5 4 6 3" xfId="6290" xr:uid="{00000000-0005-0000-0000-00004C2D0000}"/>
    <cellStyle name="Currency 3 5 4 6 3 2" xfId="35635" xr:uid="{00000000-0005-0000-0000-00004D2D0000}"/>
    <cellStyle name="Currency 3 5 4 6 4" xfId="6291" xr:uid="{00000000-0005-0000-0000-00004E2D0000}"/>
    <cellStyle name="Currency 3 5 4 6 4 2" xfId="35636" xr:uid="{00000000-0005-0000-0000-00004F2D0000}"/>
    <cellStyle name="Currency 3 5 4 6 5" xfId="35632" xr:uid="{00000000-0005-0000-0000-0000502D0000}"/>
    <cellStyle name="Currency 3 5 4 7" xfId="6292" xr:uid="{00000000-0005-0000-0000-0000512D0000}"/>
    <cellStyle name="Currency 3 5 4 7 2" xfId="6293" xr:uid="{00000000-0005-0000-0000-0000522D0000}"/>
    <cellStyle name="Currency 3 5 4 7 2 2" xfId="35638" xr:uid="{00000000-0005-0000-0000-0000532D0000}"/>
    <cellStyle name="Currency 3 5 4 7 3" xfId="6294" xr:uid="{00000000-0005-0000-0000-0000542D0000}"/>
    <cellStyle name="Currency 3 5 4 7 3 2" xfId="35639" xr:uid="{00000000-0005-0000-0000-0000552D0000}"/>
    <cellStyle name="Currency 3 5 4 7 4" xfId="35637" xr:uid="{00000000-0005-0000-0000-0000562D0000}"/>
    <cellStyle name="Currency 3 5 4 8" xfId="6295" xr:uid="{00000000-0005-0000-0000-0000572D0000}"/>
    <cellStyle name="Currency 3 5 4 8 2" xfId="35640" xr:uid="{00000000-0005-0000-0000-0000582D0000}"/>
    <cellStyle name="Currency 3 5 4 9" xfId="6296" xr:uid="{00000000-0005-0000-0000-0000592D0000}"/>
    <cellStyle name="Currency 3 5 4 9 2" xfId="35641" xr:uid="{00000000-0005-0000-0000-00005A2D0000}"/>
    <cellStyle name="Currency 3 5 5" xfId="6297" xr:uid="{00000000-0005-0000-0000-00005B2D0000}"/>
    <cellStyle name="Currency 3 5 5 2" xfId="6298" xr:uid="{00000000-0005-0000-0000-00005C2D0000}"/>
    <cellStyle name="Currency 3 5 5 2 2" xfId="6299" xr:uid="{00000000-0005-0000-0000-00005D2D0000}"/>
    <cellStyle name="Currency 3 5 5 2 2 2" xfId="6300" xr:uid="{00000000-0005-0000-0000-00005E2D0000}"/>
    <cellStyle name="Currency 3 5 5 2 2 2 2" xfId="35645" xr:uid="{00000000-0005-0000-0000-00005F2D0000}"/>
    <cellStyle name="Currency 3 5 5 2 2 3" xfId="35644" xr:uid="{00000000-0005-0000-0000-0000602D0000}"/>
    <cellStyle name="Currency 3 5 5 2 3" xfId="6301" xr:uid="{00000000-0005-0000-0000-0000612D0000}"/>
    <cellStyle name="Currency 3 5 5 2 3 2" xfId="35646" xr:uid="{00000000-0005-0000-0000-0000622D0000}"/>
    <cellStyle name="Currency 3 5 5 2 4" xfId="6302" xr:uid="{00000000-0005-0000-0000-0000632D0000}"/>
    <cellStyle name="Currency 3 5 5 2 4 2" xfId="35647" xr:uid="{00000000-0005-0000-0000-0000642D0000}"/>
    <cellStyle name="Currency 3 5 5 2 5" xfId="6303" xr:uid="{00000000-0005-0000-0000-0000652D0000}"/>
    <cellStyle name="Currency 3 5 5 2 5 2" xfId="35648" xr:uid="{00000000-0005-0000-0000-0000662D0000}"/>
    <cellStyle name="Currency 3 5 5 2 6" xfId="35643" xr:uid="{00000000-0005-0000-0000-0000672D0000}"/>
    <cellStyle name="Currency 3 5 5 3" xfId="6304" xr:uid="{00000000-0005-0000-0000-0000682D0000}"/>
    <cellStyle name="Currency 3 5 5 3 2" xfId="6305" xr:uid="{00000000-0005-0000-0000-0000692D0000}"/>
    <cellStyle name="Currency 3 5 5 3 2 2" xfId="6306" xr:uid="{00000000-0005-0000-0000-00006A2D0000}"/>
    <cellStyle name="Currency 3 5 5 3 2 2 2" xfId="35651" xr:uid="{00000000-0005-0000-0000-00006B2D0000}"/>
    <cellStyle name="Currency 3 5 5 3 2 3" xfId="35650" xr:uid="{00000000-0005-0000-0000-00006C2D0000}"/>
    <cellStyle name="Currency 3 5 5 3 3" xfId="6307" xr:uid="{00000000-0005-0000-0000-00006D2D0000}"/>
    <cellStyle name="Currency 3 5 5 3 3 2" xfId="35652" xr:uid="{00000000-0005-0000-0000-00006E2D0000}"/>
    <cellStyle name="Currency 3 5 5 3 4" xfId="6308" xr:uid="{00000000-0005-0000-0000-00006F2D0000}"/>
    <cellStyle name="Currency 3 5 5 3 4 2" xfId="35653" xr:uid="{00000000-0005-0000-0000-0000702D0000}"/>
    <cellStyle name="Currency 3 5 5 3 5" xfId="6309" xr:uid="{00000000-0005-0000-0000-0000712D0000}"/>
    <cellStyle name="Currency 3 5 5 3 5 2" xfId="35654" xr:uid="{00000000-0005-0000-0000-0000722D0000}"/>
    <cellStyle name="Currency 3 5 5 3 6" xfId="35649" xr:uid="{00000000-0005-0000-0000-0000732D0000}"/>
    <cellStyle name="Currency 3 5 5 4" xfId="6310" xr:uid="{00000000-0005-0000-0000-0000742D0000}"/>
    <cellStyle name="Currency 3 5 5 4 2" xfId="6311" xr:uid="{00000000-0005-0000-0000-0000752D0000}"/>
    <cellStyle name="Currency 3 5 5 4 2 2" xfId="35656" xr:uid="{00000000-0005-0000-0000-0000762D0000}"/>
    <cellStyle name="Currency 3 5 5 4 3" xfId="35655" xr:uid="{00000000-0005-0000-0000-0000772D0000}"/>
    <cellStyle name="Currency 3 5 5 5" xfId="6312" xr:uid="{00000000-0005-0000-0000-0000782D0000}"/>
    <cellStyle name="Currency 3 5 5 5 2" xfId="35657" xr:uid="{00000000-0005-0000-0000-0000792D0000}"/>
    <cellStyle name="Currency 3 5 5 6" xfId="6313" xr:uid="{00000000-0005-0000-0000-00007A2D0000}"/>
    <cellStyle name="Currency 3 5 5 6 2" xfId="35658" xr:uid="{00000000-0005-0000-0000-00007B2D0000}"/>
    <cellStyle name="Currency 3 5 5 7" xfId="6314" xr:uid="{00000000-0005-0000-0000-00007C2D0000}"/>
    <cellStyle name="Currency 3 5 5 7 2" xfId="35659" xr:uid="{00000000-0005-0000-0000-00007D2D0000}"/>
    <cellStyle name="Currency 3 5 5 8" xfId="35642" xr:uid="{00000000-0005-0000-0000-00007E2D0000}"/>
    <cellStyle name="Currency 3 5 6" xfId="6315" xr:uid="{00000000-0005-0000-0000-00007F2D0000}"/>
    <cellStyle name="Currency 3 5 6 2" xfId="6316" xr:uid="{00000000-0005-0000-0000-0000802D0000}"/>
    <cellStyle name="Currency 3 5 6 2 2" xfId="6317" xr:uid="{00000000-0005-0000-0000-0000812D0000}"/>
    <cellStyle name="Currency 3 5 6 2 2 2" xfId="6318" xr:uid="{00000000-0005-0000-0000-0000822D0000}"/>
    <cellStyle name="Currency 3 5 6 2 2 2 2" xfId="35663" xr:uid="{00000000-0005-0000-0000-0000832D0000}"/>
    <cellStyle name="Currency 3 5 6 2 2 3" xfId="35662" xr:uid="{00000000-0005-0000-0000-0000842D0000}"/>
    <cellStyle name="Currency 3 5 6 2 3" xfId="6319" xr:uid="{00000000-0005-0000-0000-0000852D0000}"/>
    <cellStyle name="Currency 3 5 6 2 3 2" xfId="35664" xr:uid="{00000000-0005-0000-0000-0000862D0000}"/>
    <cellStyle name="Currency 3 5 6 2 4" xfId="6320" xr:uid="{00000000-0005-0000-0000-0000872D0000}"/>
    <cellStyle name="Currency 3 5 6 2 4 2" xfId="35665" xr:uid="{00000000-0005-0000-0000-0000882D0000}"/>
    <cellStyle name="Currency 3 5 6 2 5" xfId="6321" xr:uid="{00000000-0005-0000-0000-0000892D0000}"/>
    <cellStyle name="Currency 3 5 6 2 5 2" xfId="35666" xr:uid="{00000000-0005-0000-0000-00008A2D0000}"/>
    <cellStyle name="Currency 3 5 6 2 6" xfId="35661" xr:uid="{00000000-0005-0000-0000-00008B2D0000}"/>
    <cellStyle name="Currency 3 5 6 3" xfId="6322" xr:uid="{00000000-0005-0000-0000-00008C2D0000}"/>
    <cellStyle name="Currency 3 5 6 3 2" xfId="6323" xr:uid="{00000000-0005-0000-0000-00008D2D0000}"/>
    <cellStyle name="Currency 3 5 6 3 2 2" xfId="35668" xr:uid="{00000000-0005-0000-0000-00008E2D0000}"/>
    <cellStyle name="Currency 3 5 6 3 3" xfId="35667" xr:uid="{00000000-0005-0000-0000-00008F2D0000}"/>
    <cellStyle name="Currency 3 5 6 4" xfId="6324" xr:uid="{00000000-0005-0000-0000-0000902D0000}"/>
    <cellStyle name="Currency 3 5 6 4 2" xfId="35669" xr:uid="{00000000-0005-0000-0000-0000912D0000}"/>
    <cellStyle name="Currency 3 5 6 5" xfId="6325" xr:uid="{00000000-0005-0000-0000-0000922D0000}"/>
    <cellStyle name="Currency 3 5 6 5 2" xfId="35670" xr:uid="{00000000-0005-0000-0000-0000932D0000}"/>
    <cellStyle name="Currency 3 5 6 6" xfId="6326" xr:uid="{00000000-0005-0000-0000-0000942D0000}"/>
    <cellStyle name="Currency 3 5 6 6 2" xfId="35671" xr:uid="{00000000-0005-0000-0000-0000952D0000}"/>
    <cellStyle name="Currency 3 5 6 7" xfId="35660" xr:uid="{00000000-0005-0000-0000-0000962D0000}"/>
    <cellStyle name="Currency 3 5 7" xfId="6327" xr:uid="{00000000-0005-0000-0000-0000972D0000}"/>
    <cellStyle name="Currency 3 5 7 2" xfId="6328" xr:uid="{00000000-0005-0000-0000-0000982D0000}"/>
    <cellStyle name="Currency 3 5 7 2 2" xfId="6329" xr:uid="{00000000-0005-0000-0000-0000992D0000}"/>
    <cellStyle name="Currency 3 5 7 2 2 2" xfId="35674" xr:uid="{00000000-0005-0000-0000-00009A2D0000}"/>
    <cellStyle name="Currency 3 5 7 2 3" xfId="35673" xr:uid="{00000000-0005-0000-0000-00009B2D0000}"/>
    <cellStyle name="Currency 3 5 7 3" xfId="6330" xr:uid="{00000000-0005-0000-0000-00009C2D0000}"/>
    <cellStyle name="Currency 3 5 7 3 2" xfId="35675" xr:uid="{00000000-0005-0000-0000-00009D2D0000}"/>
    <cellStyle name="Currency 3 5 7 4" xfId="6331" xr:uid="{00000000-0005-0000-0000-00009E2D0000}"/>
    <cellStyle name="Currency 3 5 7 4 2" xfId="35676" xr:uid="{00000000-0005-0000-0000-00009F2D0000}"/>
    <cellStyle name="Currency 3 5 7 5" xfId="6332" xr:uid="{00000000-0005-0000-0000-0000A02D0000}"/>
    <cellStyle name="Currency 3 5 7 5 2" xfId="35677" xr:uid="{00000000-0005-0000-0000-0000A12D0000}"/>
    <cellStyle name="Currency 3 5 7 6" xfId="35672" xr:uid="{00000000-0005-0000-0000-0000A22D0000}"/>
    <cellStyle name="Currency 3 5 8" xfId="6333" xr:uid="{00000000-0005-0000-0000-0000A32D0000}"/>
    <cellStyle name="Currency 3 5 8 2" xfId="6334" xr:uid="{00000000-0005-0000-0000-0000A42D0000}"/>
    <cellStyle name="Currency 3 5 8 2 2" xfId="6335" xr:uid="{00000000-0005-0000-0000-0000A52D0000}"/>
    <cellStyle name="Currency 3 5 8 2 2 2" xfId="35680" xr:uid="{00000000-0005-0000-0000-0000A62D0000}"/>
    <cellStyle name="Currency 3 5 8 2 3" xfId="35679" xr:uid="{00000000-0005-0000-0000-0000A72D0000}"/>
    <cellStyle name="Currency 3 5 8 3" xfId="6336" xr:uid="{00000000-0005-0000-0000-0000A82D0000}"/>
    <cellStyle name="Currency 3 5 8 3 2" xfId="35681" xr:uid="{00000000-0005-0000-0000-0000A92D0000}"/>
    <cellStyle name="Currency 3 5 8 4" xfId="6337" xr:uid="{00000000-0005-0000-0000-0000AA2D0000}"/>
    <cellStyle name="Currency 3 5 8 4 2" xfId="35682" xr:uid="{00000000-0005-0000-0000-0000AB2D0000}"/>
    <cellStyle name="Currency 3 5 8 5" xfId="6338" xr:uid="{00000000-0005-0000-0000-0000AC2D0000}"/>
    <cellStyle name="Currency 3 5 8 5 2" xfId="35683" xr:uid="{00000000-0005-0000-0000-0000AD2D0000}"/>
    <cellStyle name="Currency 3 5 8 6" xfId="35678" xr:uid="{00000000-0005-0000-0000-0000AE2D0000}"/>
    <cellStyle name="Currency 3 5 9" xfId="6339" xr:uid="{00000000-0005-0000-0000-0000AF2D0000}"/>
    <cellStyle name="Currency 3 5 9 2" xfId="6340" xr:uid="{00000000-0005-0000-0000-0000B02D0000}"/>
    <cellStyle name="Currency 3 5 9 2 2" xfId="6341" xr:uid="{00000000-0005-0000-0000-0000B12D0000}"/>
    <cellStyle name="Currency 3 5 9 2 2 2" xfId="35686" xr:uid="{00000000-0005-0000-0000-0000B22D0000}"/>
    <cellStyle name="Currency 3 5 9 2 3" xfId="35685" xr:uid="{00000000-0005-0000-0000-0000B32D0000}"/>
    <cellStyle name="Currency 3 5 9 3" xfId="6342" xr:uid="{00000000-0005-0000-0000-0000B42D0000}"/>
    <cellStyle name="Currency 3 5 9 3 2" xfId="35687" xr:uid="{00000000-0005-0000-0000-0000B52D0000}"/>
    <cellStyle name="Currency 3 5 9 4" xfId="6343" xr:uid="{00000000-0005-0000-0000-0000B62D0000}"/>
    <cellStyle name="Currency 3 5 9 4 2" xfId="35688" xr:uid="{00000000-0005-0000-0000-0000B72D0000}"/>
    <cellStyle name="Currency 3 5 9 5" xfId="35684" xr:uid="{00000000-0005-0000-0000-0000B82D0000}"/>
    <cellStyle name="Currency 3 6" xfId="6344" xr:uid="{00000000-0005-0000-0000-0000B92D0000}"/>
    <cellStyle name="Currency 3 6 10" xfId="6345" xr:uid="{00000000-0005-0000-0000-0000BA2D0000}"/>
    <cellStyle name="Currency 3 6 10 2" xfId="35690" xr:uid="{00000000-0005-0000-0000-0000BB2D0000}"/>
    <cellStyle name="Currency 3 6 11" xfId="6346" xr:uid="{00000000-0005-0000-0000-0000BC2D0000}"/>
    <cellStyle name="Currency 3 6 11 2" xfId="35691" xr:uid="{00000000-0005-0000-0000-0000BD2D0000}"/>
    <cellStyle name="Currency 3 6 12" xfId="6347" xr:uid="{00000000-0005-0000-0000-0000BE2D0000}"/>
    <cellStyle name="Currency 3 6 12 2" xfId="35692" xr:uid="{00000000-0005-0000-0000-0000BF2D0000}"/>
    <cellStyle name="Currency 3 6 13" xfId="6348" xr:uid="{00000000-0005-0000-0000-0000C02D0000}"/>
    <cellStyle name="Currency 3 6 14" xfId="35689" xr:uid="{00000000-0005-0000-0000-0000C12D0000}"/>
    <cellStyle name="Currency 3 6 2" xfId="6349" xr:uid="{00000000-0005-0000-0000-0000C22D0000}"/>
    <cellStyle name="Currency 3 6 2 10" xfId="6350" xr:uid="{00000000-0005-0000-0000-0000C32D0000}"/>
    <cellStyle name="Currency 3 6 2 10 2" xfId="35694" xr:uid="{00000000-0005-0000-0000-0000C42D0000}"/>
    <cellStyle name="Currency 3 6 2 11" xfId="6351" xr:uid="{00000000-0005-0000-0000-0000C52D0000}"/>
    <cellStyle name="Currency 3 6 2 11 2" xfId="35695" xr:uid="{00000000-0005-0000-0000-0000C62D0000}"/>
    <cellStyle name="Currency 3 6 2 12" xfId="35693" xr:uid="{00000000-0005-0000-0000-0000C72D0000}"/>
    <cellStyle name="Currency 3 6 2 2" xfId="6352" xr:uid="{00000000-0005-0000-0000-0000C82D0000}"/>
    <cellStyle name="Currency 3 6 2 2 10" xfId="6353" xr:uid="{00000000-0005-0000-0000-0000C92D0000}"/>
    <cellStyle name="Currency 3 6 2 2 10 2" xfId="35697" xr:uid="{00000000-0005-0000-0000-0000CA2D0000}"/>
    <cellStyle name="Currency 3 6 2 2 11" xfId="35696" xr:uid="{00000000-0005-0000-0000-0000CB2D0000}"/>
    <cellStyle name="Currency 3 6 2 2 2" xfId="6354" xr:uid="{00000000-0005-0000-0000-0000CC2D0000}"/>
    <cellStyle name="Currency 3 6 2 2 2 2" xfId="6355" xr:uid="{00000000-0005-0000-0000-0000CD2D0000}"/>
    <cellStyle name="Currency 3 6 2 2 2 2 2" xfId="6356" xr:uid="{00000000-0005-0000-0000-0000CE2D0000}"/>
    <cellStyle name="Currency 3 6 2 2 2 2 2 2" xfId="6357" xr:uid="{00000000-0005-0000-0000-0000CF2D0000}"/>
    <cellStyle name="Currency 3 6 2 2 2 2 2 2 2" xfId="35701" xr:uid="{00000000-0005-0000-0000-0000D02D0000}"/>
    <cellStyle name="Currency 3 6 2 2 2 2 2 3" xfId="35700" xr:uid="{00000000-0005-0000-0000-0000D12D0000}"/>
    <cellStyle name="Currency 3 6 2 2 2 2 3" xfId="6358" xr:uid="{00000000-0005-0000-0000-0000D22D0000}"/>
    <cellStyle name="Currency 3 6 2 2 2 2 3 2" xfId="35702" xr:uid="{00000000-0005-0000-0000-0000D32D0000}"/>
    <cellStyle name="Currency 3 6 2 2 2 2 4" xfId="6359" xr:uid="{00000000-0005-0000-0000-0000D42D0000}"/>
    <cellStyle name="Currency 3 6 2 2 2 2 4 2" xfId="35703" xr:uid="{00000000-0005-0000-0000-0000D52D0000}"/>
    <cellStyle name="Currency 3 6 2 2 2 2 5" xfId="6360" xr:uid="{00000000-0005-0000-0000-0000D62D0000}"/>
    <cellStyle name="Currency 3 6 2 2 2 2 5 2" xfId="35704" xr:uid="{00000000-0005-0000-0000-0000D72D0000}"/>
    <cellStyle name="Currency 3 6 2 2 2 2 6" xfId="35699" xr:uid="{00000000-0005-0000-0000-0000D82D0000}"/>
    <cellStyle name="Currency 3 6 2 2 2 3" xfId="6361" xr:uid="{00000000-0005-0000-0000-0000D92D0000}"/>
    <cellStyle name="Currency 3 6 2 2 2 3 2" xfId="6362" xr:uid="{00000000-0005-0000-0000-0000DA2D0000}"/>
    <cellStyle name="Currency 3 6 2 2 2 3 2 2" xfId="35706" xr:uid="{00000000-0005-0000-0000-0000DB2D0000}"/>
    <cellStyle name="Currency 3 6 2 2 2 3 3" xfId="35705" xr:uid="{00000000-0005-0000-0000-0000DC2D0000}"/>
    <cellStyle name="Currency 3 6 2 2 2 4" xfId="6363" xr:uid="{00000000-0005-0000-0000-0000DD2D0000}"/>
    <cellStyle name="Currency 3 6 2 2 2 4 2" xfId="35707" xr:uid="{00000000-0005-0000-0000-0000DE2D0000}"/>
    <cellStyle name="Currency 3 6 2 2 2 5" xfId="6364" xr:uid="{00000000-0005-0000-0000-0000DF2D0000}"/>
    <cellStyle name="Currency 3 6 2 2 2 5 2" xfId="35708" xr:uid="{00000000-0005-0000-0000-0000E02D0000}"/>
    <cellStyle name="Currency 3 6 2 2 2 6" xfId="6365" xr:uid="{00000000-0005-0000-0000-0000E12D0000}"/>
    <cellStyle name="Currency 3 6 2 2 2 6 2" xfId="35709" xr:uid="{00000000-0005-0000-0000-0000E22D0000}"/>
    <cellStyle name="Currency 3 6 2 2 2 7" xfId="35698" xr:uid="{00000000-0005-0000-0000-0000E32D0000}"/>
    <cellStyle name="Currency 3 6 2 2 3" xfId="6366" xr:uid="{00000000-0005-0000-0000-0000E42D0000}"/>
    <cellStyle name="Currency 3 6 2 2 3 2" xfId="6367" xr:uid="{00000000-0005-0000-0000-0000E52D0000}"/>
    <cellStyle name="Currency 3 6 2 2 3 2 2" xfId="6368" xr:uid="{00000000-0005-0000-0000-0000E62D0000}"/>
    <cellStyle name="Currency 3 6 2 2 3 2 2 2" xfId="6369" xr:uid="{00000000-0005-0000-0000-0000E72D0000}"/>
    <cellStyle name="Currency 3 6 2 2 3 2 2 2 2" xfId="35713" xr:uid="{00000000-0005-0000-0000-0000E82D0000}"/>
    <cellStyle name="Currency 3 6 2 2 3 2 2 3" xfId="35712" xr:uid="{00000000-0005-0000-0000-0000E92D0000}"/>
    <cellStyle name="Currency 3 6 2 2 3 2 3" xfId="6370" xr:uid="{00000000-0005-0000-0000-0000EA2D0000}"/>
    <cellStyle name="Currency 3 6 2 2 3 2 3 2" xfId="35714" xr:uid="{00000000-0005-0000-0000-0000EB2D0000}"/>
    <cellStyle name="Currency 3 6 2 2 3 2 4" xfId="6371" xr:uid="{00000000-0005-0000-0000-0000EC2D0000}"/>
    <cellStyle name="Currency 3 6 2 2 3 2 4 2" xfId="35715" xr:uid="{00000000-0005-0000-0000-0000ED2D0000}"/>
    <cellStyle name="Currency 3 6 2 2 3 2 5" xfId="6372" xr:uid="{00000000-0005-0000-0000-0000EE2D0000}"/>
    <cellStyle name="Currency 3 6 2 2 3 2 5 2" xfId="35716" xr:uid="{00000000-0005-0000-0000-0000EF2D0000}"/>
    <cellStyle name="Currency 3 6 2 2 3 2 6" xfId="35711" xr:uid="{00000000-0005-0000-0000-0000F02D0000}"/>
    <cellStyle name="Currency 3 6 2 2 3 3" xfId="6373" xr:uid="{00000000-0005-0000-0000-0000F12D0000}"/>
    <cellStyle name="Currency 3 6 2 2 3 3 2" xfId="6374" xr:uid="{00000000-0005-0000-0000-0000F22D0000}"/>
    <cellStyle name="Currency 3 6 2 2 3 3 2 2" xfId="35718" xr:uid="{00000000-0005-0000-0000-0000F32D0000}"/>
    <cellStyle name="Currency 3 6 2 2 3 3 3" xfId="35717" xr:uid="{00000000-0005-0000-0000-0000F42D0000}"/>
    <cellStyle name="Currency 3 6 2 2 3 4" xfId="6375" xr:uid="{00000000-0005-0000-0000-0000F52D0000}"/>
    <cellStyle name="Currency 3 6 2 2 3 4 2" xfId="35719" xr:uid="{00000000-0005-0000-0000-0000F62D0000}"/>
    <cellStyle name="Currency 3 6 2 2 3 5" xfId="6376" xr:uid="{00000000-0005-0000-0000-0000F72D0000}"/>
    <cellStyle name="Currency 3 6 2 2 3 5 2" xfId="35720" xr:uid="{00000000-0005-0000-0000-0000F82D0000}"/>
    <cellStyle name="Currency 3 6 2 2 3 6" xfId="6377" xr:uid="{00000000-0005-0000-0000-0000F92D0000}"/>
    <cellStyle name="Currency 3 6 2 2 3 6 2" xfId="35721" xr:uid="{00000000-0005-0000-0000-0000FA2D0000}"/>
    <cellStyle name="Currency 3 6 2 2 3 7" xfId="35710" xr:uid="{00000000-0005-0000-0000-0000FB2D0000}"/>
    <cellStyle name="Currency 3 6 2 2 4" xfId="6378" xr:uid="{00000000-0005-0000-0000-0000FC2D0000}"/>
    <cellStyle name="Currency 3 6 2 2 4 2" xfId="6379" xr:uid="{00000000-0005-0000-0000-0000FD2D0000}"/>
    <cellStyle name="Currency 3 6 2 2 4 2 2" xfId="6380" xr:uid="{00000000-0005-0000-0000-0000FE2D0000}"/>
    <cellStyle name="Currency 3 6 2 2 4 2 2 2" xfId="35724" xr:uid="{00000000-0005-0000-0000-0000FF2D0000}"/>
    <cellStyle name="Currency 3 6 2 2 4 2 3" xfId="35723" xr:uid="{00000000-0005-0000-0000-0000002E0000}"/>
    <cellStyle name="Currency 3 6 2 2 4 3" xfId="6381" xr:uid="{00000000-0005-0000-0000-0000012E0000}"/>
    <cellStyle name="Currency 3 6 2 2 4 3 2" xfId="35725" xr:uid="{00000000-0005-0000-0000-0000022E0000}"/>
    <cellStyle name="Currency 3 6 2 2 4 4" xfId="6382" xr:uid="{00000000-0005-0000-0000-0000032E0000}"/>
    <cellStyle name="Currency 3 6 2 2 4 4 2" xfId="35726" xr:uid="{00000000-0005-0000-0000-0000042E0000}"/>
    <cellStyle name="Currency 3 6 2 2 4 5" xfId="6383" xr:uid="{00000000-0005-0000-0000-0000052E0000}"/>
    <cellStyle name="Currency 3 6 2 2 4 5 2" xfId="35727" xr:uid="{00000000-0005-0000-0000-0000062E0000}"/>
    <cellStyle name="Currency 3 6 2 2 4 6" xfId="35722" xr:uid="{00000000-0005-0000-0000-0000072E0000}"/>
    <cellStyle name="Currency 3 6 2 2 5" xfId="6384" xr:uid="{00000000-0005-0000-0000-0000082E0000}"/>
    <cellStyle name="Currency 3 6 2 2 5 2" xfId="6385" xr:uid="{00000000-0005-0000-0000-0000092E0000}"/>
    <cellStyle name="Currency 3 6 2 2 5 2 2" xfId="6386" xr:uid="{00000000-0005-0000-0000-00000A2E0000}"/>
    <cellStyle name="Currency 3 6 2 2 5 2 2 2" xfId="35730" xr:uid="{00000000-0005-0000-0000-00000B2E0000}"/>
    <cellStyle name="Currency 3 6 2 2 5 2 3" xfId="35729" xr:uid="{00000000-0005-0000-0000-00000C2E0000}"/>
    <cellStyle name="Currency 3 6 2 2 5 3" xfId="6387" xr:uid="{00000000-0005-0000-0000-00000D2E0000}"/>
    <cellStyle name="Currency 3 6 2 2 5 3 2" xfId="35731" xr:uid="{00000000-0005-0000-0000-00000E2E0000}"/>
    <cellStyle name="Currency 3 6 2 2 5 4" xfId="6388" xr:uid="{00000000-0005-0000-0000-00000F2E0000}"/>
    <cellStyle name="Currency 3 6 2 2 5 4 2" xfId="35732" xr:uid="{00000000-0005-0000-0000-0000102E0000}"/>
    <cellStyle name="Currency 3 6 2 2 5 5" xfId="6389" xr:uid="{00000000-0005-0000-0000-0000112E0000}"/>
    <cellStyle name="Currency 3 6 2 2 5 5 2" xfId="35733" xr:uid="{00000000-0005-0000-0000-0000122E0000}"/>
    <cellStyle name="Currency 3 6 2 2 5 6" xfId="35728" xr:uid="{00000000-0005-0000-0000-0000132E0000}"/>
    <cellStyle name="Currency 3 6 2 2 6" xfId="6390" xr:uid="{00000000-0005-0000-0000-0000142E0000}"/>
    <cellStyle name="Currency 3 6 2 2 6 2" xfId="6391" xr:uid="{00000000-0005-0000-0000-0000152E0000}"/>
    <cellStyle name="Currency 3 6 2 2 6 2 2" xfId="6392" xr:uid="{00000000-0005-0000-0000-0000162E0000}"/>
    <cellStyle name="Currency 3 6 2 2 6 2 2 2" xfId="35736" xr:uid="{00000000-0005-0000-0000-0000172E0000}"/>
    <cellStyle name="Currency 3 6 2 2 6 2 3" xfId="35735" xr:uid="{00000000-0005-0000-0000-0000182E0000}"/>
    <cellStyle name="Currency 3 6 2 2 6 3" xfId="6393" xr:uid="{00000000-0005-0000-0000-0000192E0000}"/>
    <cellStyle name="Currency 3 6 2 2 6 3 2" xfId="35737" xr:uid="{00000000-0005-0000-0000-00001A2E0000}"/>
    <cellStyle name="Currency 3 6 2 2 6 4" xfId="6394" xr:uid="{00000000-0005-0000-0000-00001B2E0000}"/>
    <cellStyle name="Currency 3 6 2 2 6 4 2" xfId="35738" xr:uid="{00000000-0005-0000-0000-00001C2E0000}"/>
    <cellStyle name="Currency 3 6 2 2 6 5" xfId="35734" xr:uid="{00000000-0005-0000-0000-00001D2E0000}"/>
    <cellStyle name="Currency 3 6 2 2 7" xfId="6395" xr:uid="{00000000-0005-0000-0000-00001E2E0000}"/>
    <cellStyle name="Currency 3 6 2 2 7 2" xfId="6396" xr:uid="{00000000-0005-0000-0000-00001F2E0000}"/>
    <cellStyle name="Currency 3 6 2 2 7 2 2" xfId="35740" xr:uid="{00000000-0005-0000-0000-0000202E0000}"/>
    <cellStyle name="Currency 3 6 2 2 7 3" xfId="6397" xr:uid="{00000000-0005-0000-0000-0000212E0000}"/>
    <cellStyle name="Currency 3 6 2 2 7 3 2" xfId="35741" xr:uid="{00000000-0005-0000-0000-0000222E0000}"/>
    <cellStyle name="Currency 3 6 2 2 7 4" xfId="35739" xr:uid="{00000000-0005-0000-0000-0000232E0000}"/>
    <cellStyle name="Currency 3 6 2 2 8" xfId="6398" xr:uid="{00000000-0005-0000-0000-0000242E0000}"/>
    <cellStyle name="Currency 3 6 2 2 8 2" xfId="35742" xr:uid="{00000000-0005-0000-0000-0000252E0000}"/>
    <cellStyle name="Currency 3 6 2 2 9" xfId="6399" xr:uid="{00000000-0005-0000-0000-0000262E0000}"/>
    <cellStyle name="Currency 3 6 2 2 9 2" xfId="35743" xr:uid="{00000000-0005-0000-0000-0000272E0000}"/>
    <cellStyle name="Currency 3 6 2 3" xfId="6400" xr:uid="{00000000-0005-0000-0000-0000282E0000}"/>
    <cellStyle name="Currency 3 6 2 3 2" xfId="6401" xr:uid="{00000000-0005-0000-0000-0000292E0000}"/>
    <cellStyle name="Currency 3 6 2 3 2 2" xfId="6402" xr:uid="{00000000-0005-0000-0000-00002A2E0000}"/>
    <cellStyle name="Currency 3 6 2 3 2 2 2" xfId="6403" xr:uid="{00000000-0005-0000-0000-00002B2E0000}"/>
    <cellStyle name="Currency 3 6 2 3 2 2 2 2" xfId="35747" xr:uid="{00000000-0005-0000-0000-00002C2E0000}"/>
    <cellStyle name="Currency 3 6 2 3 2 2 3" xfId="35746" xr:uid="{00000000-0005-0000-0000-00002D2E0000}"/>
    <cellStyle name="Currency 3 6 2 3 2 3" xfId="6404" xr:uid="{00000000-0005-0000-0000-00002E2E0000}"/>
    <cellStyle name="Currency 3 6 2 3 2 3 2" xfId="35748" xr:uid="{00000000-0005-0000-0000-00002F2E0000}"/>
    <cellStyle name="Currency 3 6 2 3 2 4" xfId="6405" xr:uid="{00000000-0005-0000-0000-0000302E0000}"/>
    <cellStyle name="Currency 3 6 2 3 2 4 2" xfId="35749" xr:uid="{00000000-0005-0000-0000-0000312E0000}"/>
    <cellStyle name="Currency 3 6 2 3 2 5" xfId="6406" xr:uid="{00000000-0005-0000-0000-0000322E0000}"/>
    <cellStyle name="Currency 3 6 2 3 2 5 2" xfId="35750" xr:uid="{00000000-0005-0000-0000-0000332E0000}"/>
    <cellStyle name="Currency 3 6 2 3 2 6" xfId="35745" xr:uid="{00000000-0005-0000-0000-0000342E0000}"/>
    <cellStyle name="Currency 3 6 2 3 3" xfId="6407" xr:uid="{00000000-0005-0000-0000-0000352E0000}"/>
    <cellStyle name="Currency 3 6 2 3 3 2" xfId="6408" xr:uid="{00000000-0005-0000-0000-0000362E0000}"/>
    <cellStyle name="Currency 3 6 2 3 3 2 2" xfId="6409" xr:uid="{00000000-0005-0000-0000-0000372E0000}"/>
    <cellStyle name="Currency 3 6 2 3 3 2 2 2" xfId="35753" xr:uid="{00000000-0005-0000-0000-0000382E0000}"/>
    <cellStyle name="Currency 3 6 2 3 3 2 3" xfId="35752" xr:uid="{00000000-0005-0000-0000-0000392E0000}"/>
    <cellStyle name="Currency 3 6 2 3 3 3" xfId="6410" xr:uid="{00000000-0005-0000-0000-00003A2E0000}"/>
    <cellStyle name="Currency 3 6 2 3 3 3 2" xfId="35754" xr:uid="{00000000-0005-0000-0000-00003B2E0000}"/>
    <cellStyle name="Currency 3 6 2 3 3 4" xfId="6411" xr:uid="{00000000-0005-0000-0000-00003C2E0000}"/>
    <cellStyle name="Currency 3 6 2 3 3 4 2" xfId="35755" xr:uid="{00000000-0005-0000-0000-00003D2E0000}"/>
    <cellStyle name="Currency 3 6 2 3 3 5" xfId="6412" xr:uid="{00000000-0005-0000-0000-00003E2E0000}"/>
    <cellStyle name="Currency 3 6 2 3 3 5 2" xfId="35756" xr:uid="{00000000-0005-0000-0000-00003F2E0000}"/>
    <cellStyle name="Currency 3 6 2 3 3 6" xfId="35751" xr:uid="{00000000-0005-0000-0000-0000402E0000}"/>
    <cellStyle name="Currency 3 6 2 3 4" xfId="6413" xr:uid="{00000000-0005-0000-0000-0000412E0000}"/>
    <cellStyle name="Currency 3 6 2 3 4 2" xfId="6414" xr:uid="{00000000-0005-0000-0000-0000422E0000}"/>
    <cellStyle name="Currency 3 6 2 3 4 2 2" xfId="35758" xr:uid="{00000000-0005-0000-0000-0000432E0000}"/>
    <cellStyle name="Currency 3 6 2 3 4 3" xfId="35757" xr:uid="{00000000-0005-0000-0000-0000442E0000}"/>
    <cellStyle name="Currency 3 6 2 3 5" xfId="6415" xr:uid="{00000000-0005-0000-0000-0000452E0000}"/>
    <cellStyle name="Currency 3 6 2 3 5 2" xfId="35759" xr:uid="{00000000-0005-0000-0000-0000462E0000}"/>
    <cellStyle name="Currency 3 6 2 3 6" xfId="6416" xr:uid="{00000000-0005-0000-0000-0000472E0000}"/>
    <cellStyle name="Currency 3 6 2 3 6 2" xfId="35760" xr:uid="{00000000-0005-0000-0000-0000482E0000}"/>
    <cellStyle name="Currency 3 6 2 3 7" xfId="6417" xr:uid="{00000000-0005-0000-0000-0000492E0000}"/>
    <cellStyle name="Currency 3 6 2 3 7 2" xfId="35761" xr:uid="{00000000-0005-0000-0000-00004A2E0000}"/>
    <cellStyle name="Currency 3 6 2 3 8" xfId="35744" xr:uid="{00000000-0005-0000-0000-00004B2E0000}"/>
    <cellStyle name="Currency 3 6 2 4" xfId="6418" xr:uid="{00000000-0005-0000-0000-00004C2E0000}"/>
    <cellStyle name="Currency 3 6 2 4 2" xfId="6419" xr:uid="{00000000-0005-0000-0000-00004D2E0000}"/>
    <cellStyle name="Currency 3 6 2 4 2 2" xfId="6420" xr:uid="{00000000-0005-0000-0000-00004E2E0000}"/>
    <cellStyle name="Currency 3 6 2 4 2 2 2" xfId="6421" xr:uid="{00000000-0005-0000-0000-00004F2E0000}"/>
    <cellStyle name="Currency 3 6 2 4 2 2 2 2" xfId="35765" xr:uid="{00000000-0005-0000-0000-0000502E0000}"/>
    <cellStyle name="Currency 3 6 2 4 2 2 3" xfId="35764" xr:uid="{00000000-0005-0000-0000-0000512E0000}"/>
    <cellStyle name="Currency 3 6 2 4 2 3" xfId="6422" xr:uid="{00000000-0005-0000-0000-0000522E0000}"/>
    <cellStyle name="Currency 3 6 2 4 2 3 2" xfId="35766" xr:uid="{00000000-0005-0000-0000-0000532E0000}"/>
    <cellStyle name="Currency 3 6 2 4 2 4" xfId="6423" xr:uid="{00000000-0005-0000-0000-0000542E0000}"/>
    <cellStyle name="Currency 3 6 2 4 2 4 2" xfId="35767" xr:uid="{00000000-0005-0000-0000-0000552E0000}"/>
    <cellStyle name="Currency 3 6 2 4 2 5" xfId="6424" xr:uid="{00000000-0005-0000-0000-0000562E0000}"/>
    <cellStyle name="Currency 3 6 2 4 2 5 2" xfId="35768" xr:uid="{00000000-0005-0000-0000-0000572E0000}"/>
    <cellStyle name="Currency 3 6 2 4 2 6" xfId="35763" xr:uid="{00000000-0005-0000-0000-0000582E0000}"/>
    <cellStyle name="Currency 3 6 2 4 3" xfId="6425" xr:uid="{00000000-0005-0000-0000-0000592E0000}"/>
    <cellStyle name="Currency 3 6 2 4 3 2" xfId="6426" xr:uid="{00000000-0005-0000-0000-00005A2E0000}"/>
    <cellStyle name="Currency 3 6 2 4 3 2 2" xfId="35770" xr:uid="{00000000-0005-0000-0000-00005B2E0000}"/>
    <cellStyle name="Currency 3 6 2 4 3 3" xfId="35769" xr:uid="{00000000-0005-0000-0000-00005C2E0000}"/>
    <cellStyle name="Currency 3 6 2 4 4" xfId="6427" xr:uid="{00000000-0005-0000-0000-00005D2E0000}"/>
    <cellStyle name="Currency 3 6 2 4 4 2" xfId="35771" xr:uid="{00000000-0005-0000-0000-00005E2E0000}"/>
    <cellStyle name="Currency 3 6 2 4 5" xfId="6428" xr:uid="{00000000-0005-0000-0000-00005F2E0000}"/>
    <cellStyle name="Currency 3 6 2 4 5 2" xfId="35772" xr:uid="{00000000-0005-0000-0000-0000602E0000}"/>
    <cellStyle name="Currency 3 6 2 4 6" xfId="6429" xr:uid="{00000000-0005-0000-0000-0000612E0000}"/>
    <cellStyle name="Currency 3 6 2 4 6 2" xfId="35773" xr:uid="{00000000-0005-0000-0000-0000622E0000}"/>
    <cellStyle name="Currency 3 6 2 4 7" xfId="35762" xr:uid="{00000000-0005-0000-0000-0000632E0000}"/>
    <cellStyle name="Currency 3 6 2 5" xfId="6430" xr:uid="{00000000-0005-0000-0000-0000642E0000}"/>
    <cellStyle name="Currency 3 6 2 5 2" xfId="6431" xr:uid="{00000000-0005-0000-0000-0000652E0000}"/>
    <cellStyle name="Currency 3 6 2 5 2 2" xfId="6432" xr:uid="{00000000-0005-0000-0000-0000662E0000}"/>
    <cellStyle name="Currency 3 6 2 5 2 2 2" xfId="35776" xr:uid="{00000000-0005-0000-0000-0000672E0000}"/>
    <cellStyle name="Currency 3 6 2 5 2 3" xfId="35775" xr:uid="{00000000-0005-0000-0000-0000682E0000}"/>
    <cellStyle name="Currency 3 6 2 5 3" xfId="6433" xr:uid="{00000000-0005-0000-0000-0000692E0000}"/>
    <cellStyle name="Currency 3 6 2 5 3 2" xfId="35777" xr:uid="{00000000-0005-0000-0000-00006A2E0000}"/>
    <cellStyle name="Currency 3 6 2 5 4" xfId="6434" xr:uid="{00000000-0005-0000-0000-00006B2E0000}"/>
    <cellStyle name="Currency 3 6 2 5 4 2" xfId="35778" xr:uid="{00000000-0005-0000-0000-00006C2E0000}"/>
    <cellStyle name="Currency 3 6 2 5 5" xfId="6435" xr:uid="{00000000-0005-0000-0000-00006D2E0000}"/>
    <cellStyle name="Currency 3 6 2 5 5 2" xfId="35779" xr:uid="{00000000-0005-0000-0000-00006E2E0000}"/>
    <cellStyle name="Currency 3 6 2 5 6" xfId="35774" xr:uid="{00000000-0005-0000-0000-00006F2E0000}"/>
    <cellStyle name="Currency 3 6 2 6" xfId="6436" xr:uid="{00000000-0005-0000-0000-0000702E0000}"/>
    <cellStyle name="Currency 3 6 2 6 2" xfId="6437" xr:uid="{00000000-0005-0000-0000-0000712E0000}"/>
    <cellStyle name="Currency 3 6 2 6 2 2" xfId="6438" xr:uid="{00000000-0005-0000-0000-0000722E0000}"/>
    <cellStyle name="Currency 3 6 2 6 2 2 2" xfId="35782" xr:uid="{00000000-0005-0000-0000-0000732E0000}"/>
    <cellStyle name="Currency 3 6 2 6 2 3" xfId="35781" xr:uid="{00000000-0005-0000-0000-0000742E0000}"/>
    <cellStyle name="Currency 3 6 2 6 3" xfId="6439" xr:uid="{00000000-0005-0000-0000-0000752E0000}"/>
    <cellStyle name="Currency 3 6 2 6 3 2" xfId="35783" xr:uid="{00000000-0005-0000-0000-0000762E0000}"/>
    <cellStyle name="Currency 3 6 2 6 4" xfId="6440" xr:uid="{00000000-0005-0000-0000-0000772E0000}"/>
    <cellStyle name="Currency 3 6 2 6 4 2" xfId="35784" xr:uid="{00000000-0005-0000-0000-0000782E0000}"/>
    <cellStyle name="Currency 3 6 2 6 5" xfId="6441" xr:uid="{00000000-0005-0000-0000-0000792E0000}"/>
    <cellStyle name="Currency 3 6 2 6 5 2" xfId="35785" xr:uid="{00000000-0005-0000-0000-00007A2E0000}"/>
    <cellStyle name="Currency 3 6 2 6 6" xfId="35780" xr:uid="{00000000-0005-0000-0000-00007B2E0000}"/>
    <cellStyle name="Currency 3 6 2 7" xfId="6442" xr:uid="{00000000-0005-0000-0000-00007C2E0000}"/>
    <cellStyle name="Currency 3 6 2 7 2" xfId="6443" xr:uid="{00000000-0005-0000-0000-00007D2E0000}"/>
    <cellStyle name="Currency 3 6 2 7 2 2" xfId="6444" xr:uid="{00000000-0005-0000-0000-00007E2E0000}"/>
    <cellStyle name="Currency 3 6 2 7 2 2 2" xfId="35788" xr:uid="{00000000-0005-0000-0000-00007F2E0000}"/>
    <cellStyle name="Currency 3 6 2 7 2 3" xfId="35787" xr:uid="{00000000-0005-0000-0000-0000802E0000}"/>
    <cellStyle name="Currency 3 6 2 7 3" xfId="6445" xr:uid="{00000000-0005-0000-0000-0000812E0000}"/>
    <cellStyle name="Currency 3 6 2 7 3 2" xfId="35789" xr:uid="{00000000-0005-0000-0000-0000822E0000}"/>
    <cellStyle name="Currency 3 6 2 7 4" xfId="6446" xr:uid="{00000000-0005-0000-0000-0000832E0000}"/>
    <cellStyle name="Currency 3 6 2 7 4 2" xfId="35790" xr:uid="{00000000-0005-0000-0000-0000842E0000}"/>
    <cellStyle name="Currency 3 6 2 7 5" xfId="35786" xr:uid="{00000000-0005-0000-0000-0000852E0000}"/>
    <cellStyle name="Currency 3 6 2 8" xfId="6447" xr:uid="{00000000-0005-0000-0000-0000862E0000}"/>
    <cellStyle name="Currency 3 6 2 8 2" xfId="6448" xr:uid="{00000000-0005-0000-0000-0000872E0000}"/>
    <cellStyle name="Currency 3 6 2 8 2 2" xfId="35792" xr:uid="{00000000-0005-0000-0000-0000882E0000}"/>
    <cellStyle name="Currency 3 6 2 8 3" xfId="6449" xr:uid="{00000000-0005-0000-0000-0000892E0000}"/>
    <cellStyle name="Currency 3 6 2 8 3 2" xfId="35793" xr:uid="{00000000-0005-0000-0000-00008A2E0000}"/>
    <cellStyle name="Currency 3 6 2 8 4" xfId="35791" xr:uid="{00000000-0005-0000-0000-00008B2E0000}"/>
    <cellStyle name="Currency 3 6 2 9" xfId="6450" xr:uid="{00000000-0005-0000-0000-00008C2E0000}"/>
    <cellStyle name="Currency 3 6 2 9 2" xfId="35794" xr:uid="{00000000-0005-0000-0000-00008D2E0000}"/>
    <cellStyle name="Currency 3 6 3" xfId="6451" xr:uid="{00000000-0005-0000-0000-00008E2E0000}"/>
    <cellStyle name="Currency 3 6 3 10" xfId="6452" xr:uid="{00000000-0005-0000-0000-00008F2E0000}"/>
    <cellStyle name="Currency 3 6 3 10 2" xfId="35796" xr:uid="{00000000-0005-0000-0000-0000902E0000}"/>
    <cellStyle name="Currency 3 6 3 11" xfId="35795" xr:uid="{00000000-0005-0000-0000-0000912E0000}"/>
    <cellStyle name="Currency 3 6 3 2" xfId="6453" xr:uid="{00000000-0005-0000-0000-0000922E0000}"/>
    <cellStyle name="Currency 3 6 3 2 2" xfId="6454" xr:uid="{00000000-0005-0000-0000-0000932E0000}"/>
    <cellStyle name="Currency 3 6 3 2 2 2" xfId="6455" xr:uid="{00000000-0005-0000-0000-0000942E0000}"/>
    <cellStyle name="Currency 3 6 3 2 2 2 2" xfId="6456" xr:uid="{00000000-0005-0000-0000-0000952E0000}"/>
    <cellStyle name="Currency 3 6 3 2 2 2 2 2" xfId="35800" xr:uid="{00000000-0005-0000-0000-0000962E0000}"/>
    <cellStyle name="Currency 3 6 3 2 2 2 3" xfId="35799" xr:uid="{00000000-0005-0000-0000-0000972E0000}"/>
    <cellStyle name="Currency 3 6 3 2 2 3" xfId="6457" xr:uid="{00000000-0005-0000-0000-0000982E0000}"/>
    <cellStyle name="Currency 3 6 3 2 2 3 2" xfId="35801" xr:uid="{00000000-0005-0000-0000-0000992E0000}"/>
    <cellStyle name="Currency 3 6 3 2 2 4" xfId="6458" xr:uid="{00000000-0005-0000-0000-00009A2E0000}"/>
    <cellStyle name="Currency 3 6 3 2 2 4 2" xfId="35802" xr:uid="{00000000-0005-0000-0000-00009B2E0000}"/>
    <cellStyle name="Currency 3 6 3 2 2 5" xfId="6459" xr:uid="{00000000-0005-0000-0000-00009C2E0000}"/>
    <cellStyle name="Currency 3 6 3 2 2 5 2" xfId="35803" xr:uid="{00000000-0005-0000-0000-00009D2E0000}"/>
    <cellStyle name="Currency 3 6 3 2 2 6" xfId="35798" xr:uid="{00000000-0005-0000-0000-00009E2E0000}"/>
    <cellStyle name="Currency 3 6 3 2 3" xfId="6460" xr:uid="{00000000-0005-0000-0000-00009F2E0000}"/>
    <cellStyle name="Currency 3 6 3 2 3 2" xfId="6461" xr:uid="{00000000-0005-0000-0000-0000A02E0000}"/>
    <cellStyle name="Currency 3 6 3 2 3 2 2" xfId="35805" xr:uid="{00000000-0005-0000-0000-0000A12E0000}"/>
    <cellStyle name="Currency 3 6 3 2 3 3" xfId="35804" xr:uid="{00000000-0005-0000-0000-0000A22E0000}"/>
    <cellStyle name="Currency 3 6 3 2 4" xfId="6462" xr:uid="{00000000-0005-0000-0000-0000A32E0000}"/>
    <cellStyle name="Currency 3 6 3 2 4 2" xfId="35806" xr:uid="{00000000-0005-0000-0000-0000A42E0000}"/>
    <cellStyle name="Currency 3 6 3 2 5" xfId="6463" xr:uid="{00000000-0005-0000-0000-0000A52E0000}"/>
    <cellStyle name="Currency 3 6 3 2 5 2" xfId="35807" xr:uid="{00000000-0005-0000-0000-0000A62E0000}"/>
    <cellStyle name="Currency 3 6 3 2 6" xfId="6464" xr:uid="{00000000-0005-0000-0000-0000A72E0000}"/>
    <cellStyle name="Currency 3 6 3 2 6 2" xfId="35808" xr:uid="{00000000-0005-0000-0000-0000A82E0000}"/>
    <cellStyle name="Currency 3 6 3 2 7" xfId="35797" xr:uid="{00000000-0005-0000-0000-0000A92E0000}"/>
    <cellStyle name="Currency 3 6 3 3" xfId="6465" xr:uid="{00000000-0005-0000-0000-0000AA2E0000}"/>
    <cellStyle name="Currency 3 6 3 3 2" xfId="6466" xr:uid="{00000000-0005-0000-0000-0000AB2E0000}"/>
    <cellStyle name="Currency 3 6 3 3 2 2" xfId="6467" xr:uid="{00000000-0005-0000-0000-0000AC2E0000}"/>
    <cellStyle name="Currency 3 6 3 3 2 2 2" xfId="6468" xr:uid="{00000000-0005-0000-0000-0000AD2E0000}"/>
    <cellStyle name="Currency 3 6 3 3 2 2 2 2" xfId="35812" xr:uid="{00000000-0005-0000-0000-0000AE2E0000}"/>
    <cellStyle name="Currency 3 6 3 3 2 2 3" xfId="35811" xr:uid="{00000000-0005-0000-0000-0000AF2E0000}"/>
    <cellStyle name="Currency 3 6 3 3 2 3" xfId="6469" xr:uid="{00000000-0005-0000-0000-0000B02E0000}"/>
    <cellStyle name="Currency 3 6 3 3 2 3 2" xfId="35813" xr:uid="{00000000-0005-0000-0000-0000B12E0000}"/>
    <cellStyle name="Currency 3 6 3 3 2 4" xfId="6470" xr:uid="{00000000-0005-0000-0000-0000B22E0000}"/>
    <cellStyle name="Currency 3 6 3 3 2 4 2" xfId="35814" xr:uid="{00000000-0005-0000-0000-0000B32E0000}"/>
    <cellStyle name="Currency 3 6 3 3 2 5" xfId="6471" xr:uid="{00000000-0005-0000-0000-0000B42E0000}"/>
    <cellStyle name="Currency 3 6 3 3 2 5 2" xfId="35815" xr:uid="{00000000-0005-0000-0000-0000B52E0000}"/>
    <cellStyle name="Currency 3 6 3 3 2 6" xfId="35810" xr:uid="{00000000-0005-0000-0000-0000B62E0000}"/>
    <cellStyle name="Currency 3 6 3 3 3" xfId="6472" xr:uid="{00000000-0005-0000-0000-0000B72E0000}"/>
    <cellStyle name="Currency 3 6 3 3 3 2" xfId="6473" xr:uid="{00000000-0005-0000-0000-0000B82E0000}"/>
    <cellStyle name="Currency 3 6 3 3 3 2 2" xfId="35817" xr:uid="{00000000-0005-0000-0000-0000B92E0000}"/>
    <cellStyle name="Currency 3 6 3 3 3 3" xfId="35816" xr:uid="{00000000-0005-0000-0000-0000BA2E0000}"/>
    <cellStyle name="Currency 3 6 3 3 4" xfId="6474" xr:uid="{00000000-0005-0000-0000-0000BB2E0000}"/>
    <cellStyle name="Currency 3 6 3 3 4 2" xfId="35818" xr:uid="{00000000-0005-0000-0000-0000BC2E0000}"/>
    <cellStyle name="Currency 3 6 3 3 5" xfId="6475" xr:uid="{00000000-0005-0000-0000-0000BD2E0000}"/>
    <cellStyle name="Currency 3 6 3 3 5 2" xfId="35819" xr:uid="{00000000-0005-0000-0000-0000BE2E0000}"/>
    <cellStyle name="Currency 3 6 3 3 6" xfId="6476" xr:uid="{00000000-0005-0000-0000-0000BF2E0000}"/>
    <cellStyle name="Currency 3 6 3 3 6 2" xfId="35820" xr:uid="{00000000-0005-0000-0000-0000C02E0000}"/>
    <cellStyle name="Currency 3 6 3 3 7" xfId="35809" xr:uid="{00000000-0005-0000-0000-0000C12E0000}"/>
    <cellStyle name="Currency 3 6 3 4" xfId="6477" xr:uid="{00000000-0005-0000-0000-0000C22E0000}"/>
    <cellStyle name="Currency 3 6 3 4 2" xfId="6478" xr:uid="{00000000-0005-0000-0000-0000C32E0000}"/>
    <cellStyle name="Currency 3 6 3 4 2 2" xfId="6479" xr:uid="{00000000-0005-0000-0000-0000C42E0000}"/>
    <cellStyle name="Currency 3 6 3 4 2 2 2" xfId="35823" xr:uid="{00000000-0005-0000-0000-0000C52E0000}"/>
    <cellStyle name="Currency 3 6 3 4 2 3" xfId="35822" xr:uid="{00000000-0005-0000-0000-0000C62E0000}"/>
    <cellStyle name="Currency 3 6 3 4 3" xfId="6480" xr:uid="{00000000-0005-0000-0000-0000C72E0000}"/>
    <cellStyle name="Currency 3 6 3 4 3 2" xfId="35824" xr:uid="{00000000-0005-0000-0000-0000C82E0000}"/>
    <cellStyle name="Currency 3 6 3 4 4" xfId="6481" xr:uid="{00000000-0005-0000-0000-0000C92E0000}"/>
    <cellStyle name="Currency 3 6 3 4 4 2" xfId="35825" xr:uid="{00000000-0005-0000-0000-0000CA2E0000}"/>
    <cellStyle name="Currency 3 6 3 4 5" xfId="6482" xr:uid="{00000000-0005-0000-0000-0000CB2E0000}"/>
    <cellStyle name="Currency 3 6 3 4 5 2" xfId="35826" xr:uid="{00000000-0005-0000-0000-0000CC2E0000}"/>
    <cellStyle name="Currency 3 6 3 4 6" xfId="35821" xr:uid="{00000000-0005-0000-0000-0000CD2E0000}"/>
    <cellStyle name="Currency 3 6 3 5" xfId="6483" xr:uid="{00000000-0005-0000-0000-0000CE2E0000}"/>
    <cellStyle name="Currency 3 6 3 5 2" xfId="6484" xr:uid="{00000000-0005-0000-0000-0000CF2E0000}"/>
    <cellStyle name="Currency 3 6 3 5 2 2" xfId="6485" xr:uid="{00000000-0005-0000-0000-0000D02E0000}"/>
    <cellStyle name="Currency 3 6 3 5 2 2 2" xfId="35829" xr:uid="{00000000-0005-0000-0000-0000D12E0000}"/>
    <cellStyle name="Currency 3 6 3 5 2 3" xfId="35828" xr:uid="{00000000-0005-0000-0000-0000D22E0000}"/>
    <cellStyle name="Currency 3 6 3 5 3" xfId="6486" xr:uid="{00000000-0005-0000-0000-0000D32E0000}"/>
    <cellStyle name="Currency 3 6 3 5 3 2" xfId="35830" xr:uid="{00000000-0005-0000-0000-0000D42E0000}"/>
    <cellStyle name="Currency 3 6 3 5 4" xfId="6487" xr:uid="{00000000-0005-0000-0000-0000D52E0000}"/>
    <cellStyle name="Currency 3 6 3 5 4 2" xfId="35831" xr:uid="{00000000-0005-0000-0000-0000D62E0000}"/>
    <cellStyle name="Currency 3 6 3 5 5" xfId="6488" xr:uid="{00000000-0005-0000-0000-0000D72E0000}"/>
    <cellStyle name="Currency 3 6 3 5 5 2" xfId="35832" xr:uid="{00000000-0005-0000-0000-0000D82E0000}"/>
    <cellStyle name="Currency 3 6 3 5 6" xfId="35827" xr:uid="{00000000-0005-0000-0000-0000D92E0000}"/>
    <cellStyle name="Currency 3 6 3 6" xfId="6489" xr:uid="{00000000-0005-0000-0000-0000DA2E0000}"/>
    <cellStyle name="Currency 3 6 3 6 2" xfId="6490" xr:uid="{00000000-0005-0000-0000-0000DB2E0000}"/>
    <cellStyle name="Currency 3 6 3 6 2 2" xfId="6491" xr:uid="{00000000-0005-0000-0000-0000DC2E0000}"/>
    <cellStyle name="Currency 3 6 3 6 2 2 2" xfId="35835" xr:uid="{00000000-0005-0000-0000-0000DD2E0000}"/>
    <cellStyle name="Currency 3 6 3 6 2 3" xfId="35834" xr:uid="{00000000-0005-0000-0000-0000DE2E0000}"/>
    <cellStyle name="Currency 3 6 3 6 3" xfId="6492" xr:uid="{00000000-0005-0000-0000-0000DF2E0000}"/>
    <cellStyle name="Currency 3 6 3 6 3 2" xfId="35836" xr:uid="{00000000-0005-0000-0000-0000E02E0000}"/>
    <cellStyle name="Currency 3 6 3 6 4" xfId="6493" xr:uid="{00000000-0005-0000-0000-0000E12E0000}"/>
    <cellStyle name="Currency 3 6 3 6 4 2" xfId="35837" xr:uid="{00000000-0005-0000-0000-0000E22E0000}"/>
    <cellStyle name="Currency 3 6 3 6 5" xfId="35833" xr:uid="{00000000-0005-0000-0000-0000E32E0000}"/>
    <cellStyle name="Currency 3 6 3 7" xfId="6494" xr:uid="{00000000-0005-0000-0000-0000E42E0000}"/>
    <cellStyle name="Currency 3 6 3 7 2" xfId="6495" xr:uid="{00000000-0005-0000-0000-0000E52E0000}"/>
    <cellStyle name="Currency 3 6 3 7 2 2" xfId="35839" xr:uid="{00000000-0005-0000-0000-0000E62E0000}"/>
    <cellStyle name="Currency 3 6 3 7 3" xfId="6496" xr:uid="{00000000-0005-0000-0000-0000E72E0000}"/>
    <cellStyle name="Currency 3 6 3 7 3 2" xfId="35840" xr:uid="{00000000-0005-0000-0000-0000E82E0000}"/>
    <cellStyle name="Currency 3 6 3 7 4" xfId="35838" xr:uid="{00000000-0005-0000-0000-0000E92E0000}"/>
    <cellStyle name="Currency 3 6 3 8" xfId="6497" xr:uid="{00000000-0005-0000-0000-0000EA2E0000}"/>
    <cellStyle name="Currency 3 6 3 8 2" xfId="35841" xr:uid="{00000000-0005-0000-0000-0000EB2E0000}"/>
    <cellStyle name="Currency 3 6 3 9" xfId="6498" xr:uid="{00000000-0005-0000-0000-0000EC2E0000}"/>
    <cellStyle name="Currency 3 6 3 9 2" xfId="35842" xr:uid="{00000000-0005-0000-0000-0000ED2E0000}"/>
    <cellStyle name="Currency 3 6 4" xfId="6499" xr:uid="{00000000-0005-0000-0000-0000EE2E0000}"/>
    <cellStyle name="Currency 3 6 4 2" xfId="6500" xr:uid="{00000000-0005-0000-0000-0000EF2E0000}"/>
    <cellStyle name="Currency 3 6 4 2 2" xfId="6501" xr:uid="{00000000-0005-0000-0000-0000F02E0000}"/>
    <cellStyle name="Currency 3 6 4 2 2 2" xfId="6502" xr:uid="{00000000-0005-0000-0000-0000F12E0000}"/>
    <cellStyle name="Currency 3 6 4 2 2 2 2" xfId="35846" xr:uid="{00000000-0005-0000-0000-0000F22E0000}"/>
    <cellStyle name="Currency 3 6 4 2 2 3" xfId="35845" xr:uid="{00000000-0005-0000-0000-0000F32E0000}"/>
    <cellStyle name="Currency 3 6 4 2 3" xfId="6503" xr:uid="{00000000-0005-0000-0000-0000F42E0000}"/>
    <cellStyle name="Currency 3 6 4 2 3 2" xfId="35847" xr:uid="{00000000-0005-0000-0000-0000F52E0000}"/>
    <cellStyle name="Currency 3 6 4 2 4" xfId="6504" xr:uid="{00000000-0005-0000-0000-0000F62E0000}"/>
    <cellStyle name="Currency 3 6 4 2 4 2" xfId="35848" xr:uid="{00000000-0005-0000-0000-0000F72E0000}"/>
    <cellStyle name="Currency 3 6 4 2 5" xfId="6505" xr:uid="{00000000-0005-0000-0000-0000F82E0000}"/>
    <cellStyle name="Currency 3 6 4 2 5 2" xfId="35849" xr:uid="{00000000-0005-0000-0000-0000F92E0000}"/>
    <cellStyle name="Currency 3 6 4 2 6" xfId="35844" xr:uid="{00000000-0005-0000-0000-0000FA2E0000}"/>
    <cellStyle name="Currency 3 6 4 3" xfId="6506" xr:uid="{00000000-0005-0000-0000-0000FB2E0000}"/>
    <cellStyle name="Currency 3 6 4 3 2" xfId="6507" xr:uid="{00000000-0005-0000-0000-0000FC2E0000}"/>
    <cellStyle name="Currency 3 6 4 3 2 2" xfId="6508" xr:uid="{00000000-0005-0000-0000-0000FD2E0000}"/>
    <cellStyle name="Currency 3 6 4 3 2 2 2" xfId="35852" xr:uid="{00000000-0005-0000-0000-0000FE2E0000}"/>
    <cellStyle name="Currency 3 6 4 3 2 3" xfId="35851" xr:uid="{00000000-0005-0000-0000-0000FF2E0000}"/>
    <cellStyle name="Currency 3 6 4 3 3" xfId="6509" xr:uid="{00000000-0005-0000-0000-0000002F0000}"/>
    <cellStyle name="Currency 3 6 4 3 3 2" xfId="35853" xr:uid="{00000000-0005-0000-0000-0000012F0000}"/>
    <cellStyle name="Currency 3 6 4 3 4" xfId="6510" xr:uid="{00000000-0005-0000-0000-0000022F0000}"/>
    <cellStyle name="Currency 3 6 4 3 4 2" xfId="35854" xr:uid="{00000000-0005-0000-0000-0000032F0000}"/>
    <cellStyle name="Currency 3 6 4 3 5" xfId="6511" xr:uid="{00000000-0005-0000-0000-0000042F0000}"/>
    <cellStyle name="Currency 3 6 4 3 5 2" xfId="35855" xr:uid="{00000000-0005-0000-0000-0000052F0000}"/>
    <cellStyle name="Currency 3 6 4 3 6" xfId="35850" xr:uid="{00000000-0005-0000-0000-0000062F0000}"/>
    <cellStyle name="Currency 3 6 4 4" xfId="6512" xr:uid="{00000000-0005-0000-0000-0000072F0000}"/>
    <cellStyle name="Currency 3 6 4 4 2" xfId="6513" xr:uid="{00000000-0005-0000-0000-0000082F0000}"/>
    <cellStyle name="Currency 3 6 4 4 2 2" xfId="35857" xr:uid="{00000000-0005-0000-0000-0000092F0000}"/>
    <cellStyle name="Currency 3 6 4 4 3" xfId="35856" xr:uid="{00000000-0005-0000-0000-00000A2F0000}"/>
    <cellStyle name="Currency 3 6 4 5" xfId="6514" xr:uid="{00000000-0005-0000-0000-00000B2F0000}"/>
    <cellStyle name="Currency 3 6 4 5 2" xfId="35858" xr:uid="{00000000-0005-0000-0000-00000C2F0000}"/>
    <cellStyle name="Currency 3 6 4 6" xfId="6515" xr:uid="{00000000-0005-0000-0000-00000D2F0000}"/>
    <cellStyle name="Currency 3 6 4 6 2" xfId="35859" xr:uid="{00000000-0005-0000-0000-00000E2F0000}"/>
    <cellStyle name="Currency 3 6 4 7" xfId="6516" xr:uid="{00000000-0005-0000-0000-00000F2F0000}"/>
    <cellStyle name="Currency 3 6 4 7 2" xfId="35860" xr:uid="{00000000-0005-0000-0000-0000102F0000}"/>
    <cellStyle name="Currency 3 6 4 8" xfId="35843" xr:uid="{00000000-0005-0000-0000-0000112F0000}"/>
    <cellStyle name="Currency 3 6 5" xfId="6517" xr:uid="{00000000-0005-0000-0000-0000122F0000}"/>
    <cellStyle name="Currency 3 6 5 2" xfId="6518" xr:uid="{00000000-0005-0000-0000-0000132F0000}"/>
    <cellStyle name="Currency 3 6 5 2 2" xfId="6519" xr:uid="{00000000-0005-0000-0000-0000142F0000}"/>
    <cellStyle name="Currency 3 6 5 2 2 2" xfId="6520" xr:uid="{00000000-0005-0000-0000-0000152F0000}"/>
    <cellStyle name="Currency 3 6 5 2 2 2 2" xfId="35864" xr:uid="{00000000-0005-0000-0000-0000162F0000}"/>
    <cellStyle name="Currency 3 6 5 2 2 3" xfId="35863" xr:uid="{00000000-0005-0000-0000-0000172F0000}"/>
    <cellStyle name="Currency 3 6 5 2 3" xfId="6521" xr:uid="{00000000-0005-0000-0000-0000182F0000}"/>
    <cellStyle name="Currency 3 6 5 2 3 2" xfId="35865" xr:uid="{00000000-0005-0000-0000-0000192F0000}"/>
    <cellStyle name="Currency 3 6 5 2 4" xfId="6522" xr:uid="{00000000-0005-0000-0000-00001A2F0000}"/>
    <cellStyle name="Currency 3 6 5 2 4 2" xfId="35866" xr:uid="{00000000-0005-0000-0000-00001B2F0000}"/>
    <cellStyle name="Currency 3 6 5 2 5" xfId="6523" xr:uid="{00000000-0005-0000-0000-00001C2F0000}"/>
    <cellStyle name="Currency 3 6 5 2 5 2" xfId="35867" xr:uid="{00000000-0005-0000-0000-00001D2F0000}"/>
    <cellStyle name="Currency 3 6 5 2 6" xfId="35862" xr:uid="{00000000-0005-0000-0000-00001E2F0000}"/>
    <cellStyle name="Currency 3 6 5 3" xfId="6524" xr:uid="{00000000-0005-0000-0000-00001F2F0000}"/>
    <cellStyle name="Currency 3 6 5 3 2" xfId="6525" xr:uid="{00000000-0005-0000-0000-0000202F0000}"/>
    <cellStyle name="Currency 3 6 5 3 2 2" xfId="35869" xr:uid="{00000000-0005-0000-0000-0000212F0000}"/>
    <cellStyle name="Currency 3 6 5 3 3" xfId="35868" xr:uid="{00000000-0005-0000-0000-0000222F0000}"/>
    <cellStyle name="Currency 3 6 5 4" xfId="6526" xr:uid="{00000000-0005-0000-0000-0000232F0000}"/>
    <cellStyle name="Currency 3 6 5 4 2" xfId="35870" xr:uid="{00000000-0005-0000-0000-0000242F0000}"/>
    <cellStyle name="Currency 3 6 5 5" xfId="6527" xr:uid="{00000000-0005-0000-0000-0000252F0000}"/>
    <cellStyle name="Currency 3 6 5 5 2" xfId="35871" xr:uid="{00000000-0005-0000-0000-0000262F0000}"/>
    <cellStyle name="Currency 3 6 5 6" xfId="6528" xr:uid="{00000000-0005-0000-0000-0000272F0000}"/>
    <cellStyle name="Currency 3 6 5 6 2" xfId="35872" xr:uid="{00000000-0005-0000-0000-0000282F0000}"/>
    <cellStyle name="Currency 3 6 5 7" xfId="35861" xr:uid="{00000000-0005-0000-0000-0000292F0000}"/>
    <cellStyle name="Currency 3 6 6" xfId="6529" xr:uid="{00000000-0005-0000-0000-00002A2F0000}"/>
    <cellStyle name="Currency 3 6 6 2" xfId="6530" xr:uid="{00000000-0005-0000-0000-00002B2F0000}"/>
    <cellStyle name="Currency 3 6 6 2 2" xfId="6531" xr:uid="{00000000-0005-0000-0000-00002C2F0000}"/>
    <cellStyle name="Currency 3 6 6 2 2 2" xfId="35875" xr:uid="{00000000-0005-0000-0000-00002D2F0000}"/>
    <cellStyle name="Currency 3 6 6 2 3" xfId="35874" xr:uid="{00000000-0005-0000-0000-00002E2F0000}"/>
    <cellStyle name="Currency 3 6 6 3" xfId="6532" xr:uid="{00000000-0005-0000-0000-00002F2F0000}"/>
    <cellStyle name="Currency 3 6 6 3 2" xfId="35876" xr:uid="{00000000-0005-0000-0000-0000302F0000}"/>
    <cellStyle name="Currency 3 6 6 4" xfId="6533" xr:uid="{00000000-0005-0000-0000-0000312F0000}"/>
    <cellStyle name="Currency 3 6 6 4 2" xfId="35877" xr:uid="{00000000-0005-0000-0000-0000322F0000}"/>
    <cellStyle name="Currency 3 6 6 5" xfId="6534" xr:uid="{00000000-0005-0000-0000-0000332F0000}"/>
    <cellStyle name="Currency 3 6 6 5 2" xfId="35878" xr:uid="{00000000-0005-0000-0000-0000342F0000}"/>
    <cellStyle name="Currency 3 6 6 6" xfId="35873" xr:uid="{00000000-0005-0000-0000-0000352F0000}"/>
    <cellStyle name="Currency 3 6 7" xfId="6535" xr:uid="{00000000-0005-0000-0000-0000362F0000}"/>
    <cellStyle name="Currency 3 6 7 2" xfId="6536" xr:uid="{00000000-0005-0000-0000-0000372F0000}"/>
    <cellStyle name="Currency 3 6 7 2 2" xfId="6537" xr:uid="{00000000-0005-0000-0000-0000382F0000}"/>
    <cellStyle name="Currency 3 6 7 2 2 2" xfId="35881" xr:uid="{00000000-0005-0000-0000-0000392F0000}"/>
    <cellStyle name="Currency 3 6 7 2 3" xfId="35880" xr:uid="{00000000-0005-0000-0000-00003A2F0000}"/>
    <cellStyle name="Currency 3 6 7 3" xfId="6538" xr:uid="{00000000-0005-0000-0000-00003B2F0000}"/>
    <cellStyle name="Currency 3 6 7 3 2" xfId="35882" xr:uid="{00000000-0005-0000-0000-00003C2F0000}"/>
    <cellStyle name="Currency 3 6 7 4" xfId="6539" xr:uid="{00000000-0005-0000-0000-00003D2F0000}"/>
    <cellStyle name="Currency 3 6 7 4 2" xfId="35883" xr:uid="{00000000-0005-0000-0000-00003E2F0000}"/>
    <cellStyle name="Currency 3 6 7 5" xfId="6540" xr:uid="{00000000-0005-0000-0000-00003F2F0000}"/>
    <cellStyle name="Currency 3 6 7 5 2" xfId="35884" xr:uid="{00000000-0005-0000-0000-0000402F0000}"/>
    <cellStyle name="Currency 3 6 7 6" xfId="35879" xr:uid="{00000000-0005-0000-0000-0000412F0000}"/>
    <cellStyle name="Currency 3 6 8" xfId="6541" xr:uid="{00000000-0005-0000-0000-0000422F0000}"/>
    <cellStyle name="Currency 3 6 8 2" xfId="6542" xr:uid="{00000000-0005-0000-0000-0000432F0000}"/>
    <cellStyle name="Currency 3 6 8 2 2" xfId="6543" xr:uid="{00000000-0005-0000-0000-0000442F0000}"/>
    <cellStyle name="Currency 3 6 8 2 2 2" xfId="35887" xr:uid="{00000000-0005-0000-0000-0000452F0000}"/>
    <cellStyle name="Currency 3 6 8 2 3" xfId="35886" xr:uid="{00000000-0005-0000-0000-0000462F0000}"/>
    <cellStyle name="Currency 3 6 8 3" xfId="6544" xr:uid="{00000000-0005-0000-0000-0000472F0000}"/>
    <cellStyle name="Currency 3 6 8 3 2" xfId="35888" xr:uid="{00000000-0005-0000-0000-0000482F0000}"/>
    <cellStyle name="Currency 3 6 8 4" xfId="6545" xr:uid="{00000000-0005-0000-0000-0000492F0000}"/>
    <cellStyle name="Currency 3 6 8 4 2" xfId="35889" xr:uid="{00000000-0005-0000-0000-00004A2F0000}"/>
    <cellStyle name="Currency 3 6 8 5" xfId="35885" xr:uid="{00000000-0005-0000-0000-00004B2F0000}"/>
    <cellStyle name="Currency 3 6 9" xfId="6546" xr:uid="{00000000-0005-0000-0000-00004C2F0000}"/>
    <cellStyle name="Currency 3 6 9 2" xfId="6547" xr:uid="{00000000-0005-0000-0000-00004D2F0000}"/>
    <cellStyle name="Currency 3 6 9 2 2" xfId="35891" xr:uid="{00000000-0005-0000-0000-00004E2F0000}"/>
    <cellStyle name="Currency 3 6 9 3" xfId="6548" xr:uid="{00000000-0005-0000-0000-00004F2F0000}"/>
    <cellStyle name="Currency 3 6 9 3 2" xfId="35892" xr:uid="{00000000-0005-0000-0000-0000502F0000}"/>
    <cellStyle name="Currency 3 6 9 4" xfId="35890" xr:uid="{00000000-0005-0000-0000-0000512F0000}"/>
    <cellStyle name="Currency 3 7" xfId="6549" xr:uid="{00000000-0005-0000-0000-0000522F0000}"/>
    <cellStyle name="Currency 3 7 10" xfId="6550" xr:uid="{00000000-0005-0000-0000-0000532F0000}"/>
    <cellStyle name="Currency 3 7 10 2" xfId="35894" xr:uid="{00000000-0005-0000-0000-0000542F0000}"/>
    <cellStyle name="Currency 3 7 11" xfId="6551" xr:uid="{00000000-0005-0000-0000-0000552F0000}"/>
    <cellStyle name="Currency 3 7 11 2" xfId="35895" xr:uid="{00000000-0005-0000-0000-0000562F0000}"/>
    <cellStyle name="Currency 3 7 12" xfId="6552" xr:uid="{00000000-0005-0000-0000-0000572F0000}"/>
    <cellStyle name="Currency 3 7 13" xfId="35893" xr:uid="{00000000-0005-0000-0000-0000582F0000}"/>
    <cellStyle name="Currency 3 7 2" xfId="6553" xr:uid="{00000000-0005-0000-0000-0000592F0000}"/>
    <cellStyle name="Currency 3 7 2 10" xfId="6554" xr:uid="{00000000-0005-0000-0000-00005A2F0000}"/>
    <cellStyle name="Currency 3 7 2 10 2" xfId="35897" xr:uid="{00000000-0005-0000-0000-00005B2F0000}"/>
    <cellStyle name="Currency 3 7 2 11" xfId="35896" xr:uid="{00000000-0005-0000-0000-00005C2F0000}"/>
    <cellStyle name="Currency 3 7 2 2" xfId="6555" xr:uid="{00000000-0005-0000-0000-00005D2F0000}"/>
    <cellStyle name="Currency 3 7 2 2 2" xfId="6556" xr:uid="{00000000-0005-0000-0000-00005E2F0000}"/>
    <cellStyle name="Currency 3 7 2 2 2 2" xfId="6557" xr:uid="{00000000-0005-0000-0000-00005F2F0000}"/>
    <cellStyle name="Currency 3 7 2 2 2 2 2" xfId="6558" xr:uid="{00000000-0005-0000-0000-0000602F0000}"/>
    <cellStyle name="Currency 3 7 2 2 2 2 2 2" xfId="35901" xr:uid="{00000000-0005-0000-0000-0000612F0000}"/>
    <cellStyle name="Currency 3 7 2 2 2 2 3" xfId="35900" xr:uid="{00000000-0005-0000-0000-0000622F0000}"/>
    <cellStyle name="Currency 3 7 2 2 2 3" xfId="6559" xr:uid="{00000000-0005-0000-0000-0000632F0000}"/>
    <cellStyle name="Currency 3 7 2 2 2 3 2" xfId="35902" xr:uid="{00000000-0005-0000-0000-0000642F0000}"/>
    <cellStyle name="Currency 3 7 2 2 2 4" xfId="6560" xr:uid="{00000000-0005-0000-0000-0000652F0000}"/>
    <cellStyle name="Currency 3 7 2 2 2 4 2" xfId="35903" xr:uid="{00000000-0005-0000-0000-0000662F0000}"/>
    <cellStyle name="Currency 3 7 2 2 2 5" xfId="6561" xr:uid="{00000000-0005-0000-0000-0000672F0000}"/>
    <cellStyle name="Currency 3 7 2 2 2 5 2" xfId="35904" xr:uid="{00000000-0005-0000-0000-0000682F0000}"/>
    <cellStyle name="Currency 3 7 2 2 2 6" xfId="35899" xr:uid="{00000000-0005-0000-0000-0000692F0000}"/>
    <cellStyle name="Currency 3 7 2 2 3" xfId="6562" xr:uid="{00000000-0005-0000-0000-00006A2F0000}"/>
    <cellStyle name="Currency 3 7 2 2 3 2" xfId="6563" xr:uid="{00000000-0005-0000-0000-00006B2F0000}"/>
    <cellStyle name="Currency 3 7 2 2 3 2 2" xfId="35906" xr:uid="{00000000-0005-0000-0000-00006C2F0000}"/>
    <cellStyle name="Currency 3 7 2 2 3 3" xfId="35905" xr:uid="{00000000-0005-0000-0000-00006D2F0000}"/>
    <cellStyle name="Currency 3 7 2 2 4" xfId="6564" xr:uid="{00000000-0005-0000-0000-00006E2F0000}"/>
    <cellStyle name="Currency 3 7 2 2 4 2" xfId="35907" xr:uid="{00000000-0005-0000-0000-00006F2F0000}"/>
    <cellStyle name="Currency 3 7 2 2 5" xfId="6565" xr:uid="{00000000-0005-0000-0000-0000702F0000}"/>
    <cellStyle name="Currency 3 7 2 2 5 2" xfId="35908" xr:uid="{00000000-0005-0000-0000-0000712F0000}"/>
    <cellStyle name="Currency 3 7 2 2 6" xfId="6566" xr:uid="{00000000-0005-0000-0000-0000722F0000}"/>
    <cellStyle name="Currency 3 7 2 2 6 2" xfId="35909" xr:uid="{00000000-0005-0000-0000-0000732F0000}"/>
    <cellStyle name="Currency 3 7 2 2 7" xfId="35898" xr:uid="{00000000-0005-0000-0000-0000742F0000}"/>
    <cellStyle name="Currency 3 7 2 3" xfId="6567" xr:uid="{00000000-0005-0000-0000-0000752F0000}"/>
    <cellStyle name="Currency 3 7 2 3 2" xfId="6568" xr:uid="{00000000-0005-0000-0000-0000762F0000}"/>
    <cellStyle name="Currency 3 7 2 3 2 2" xfId="6569" xr:uid="{00000000-0005-0000-0000-0000772F0000}"/>
    <cellStyle name="Currency 3 7 2 3 2 2 2" xfId="6570" xr:uid="{00000000-0005-0000-0000-0000782F0000}"/>
    <cellStyle name="Currency 3 7 2 3 2 2 2 2" xfId="35913" xr:uid="{00000000-0005-0000-0000-0000792F0000}"/>
    <cellStyle name="Currency 3 7 2 3 2 2 3" xfId="35912" xr:uid="{00000000-0005-0000-0000-00007A2F0000}"/>
    <cellStyle name="Currency 3 7 2 3 2 3" xfId="6571" xr:uid="{00000000-0005-0000-0000-00007B2F0000}"/>
    <cellStyle name="Currency 3 7 2 3 2 3 2" xfId="35914" xr:uid="{00000000-0005-0000-0000-00007C2F0000}"/>
    <cellStyle name="Currency 3 7 2 3 2 4" xfId="6572" xr:uid="{00000000-0005-0000-0000-00007D2F0000}"/>
    <cellStyle name="Currency 3 7 2 3 2 4 2" xfId="35915" xr:uid="{00000000-0005-0000-0000-00007E2F0000}"/>
    <cellStyle name="Currency 3 7 2 3 2 5" xfId="6573" xr:uid="{00000000-0005-0000-0000-00007F2F0000}"/>
    <cellStyle name="Currency 3 7 2 3 2 5 2" xfId="35916" xr:uid="{00000000-0005-0000-0000-0000802F0000}"/>
    <cellStyle name="Currency 3 7 2 3 2 6" xfId="35911" xr:uid="{00000000-0005-0000-0000-0000812F0000}"/>
    <cellStyle name="Currency 3 7 2 3 3" xfId="6574" xr:uid="{00000000-0005-0000-0000-0000822F0000}"/>
    <cellStyle name="Currency 3 7 2 3 3 2" xfId="6575" xr:uid="{00000000-0005-0000-0000-0000832F0000}"/>
    <cellStyle name="Currency 3 7 2 3 3 2 2" xfId="35918" xr:uid="{00000000-0005-0000-0000-0000842F0000}"/>
    <cellStyle name="Currency 3 7 2 3 3 3" xfId="35917" xr:uid="{00000000-0005-0000-0000-0000852F0000}"/>
    <cellStyle name="Currency 3 7 2 3 4" xfId="6576" xr:uid="{00000000-0005-0000-0000-0000862F0000}"/>
    <cellStyle name="Currency 3 7 2 3 4 2" xfId="35919" xr:uid="{00000000-0005-0000-0000-0000872F0000}"/>
    <cellStyle name="Currency 3 7 2 3 5" xfId="6577" xr:uid="{00000000-0005-0000-0000-0000882F0000}"/>
    <cellStyle name="Currency 3 7 2 3 5 2" xfId="35920" xr:uid="{00000000-0005-0000-0000-0000892F0000}"/>
    <cellStyle name="Currency 3 7 2 3 6" xfId="6578" xr:uid="{00000000-0005-0000-0000-00008A2F0000}"/>
    <cellStyle name="Currency 3 7 2 3 6 2" xfId="35921" xr:uid="{00000000-0005-0000-0000-00008B2F0000}"/>
    <cellStyle name="Currency 3 7 2 3 7" xfId="35910" xr:uid="{00000000-0005-0000-0000-00008C2F0000}"/>
    <cellStyle name="Currency 3 7 2 4" xfId="6579" xr:uid="{00000000-0005-0000-0000-00008D2F0000}"/>
    <cellStyle name="Currency 3 7 2 4 2" xfId="6580" xr:uid="{00000000-0005-0000-0000-00008E2F0000}"/>
    <cellStyle name="Currency 3 7 2 4 2 2" xfId="6581" xr:uid="{00000000-0005-0000-0000-00008F2F0000}"/>
    <cellStyle name="Currency 3 7 2 4 2 2 2" xfId="35924" xr:uid="{00000000-0005-0000-0000-0000902F0000}"/>
    <cellStyle name="Currency 3 7 2 4 2 3" xfId="35923" xr:uid="{00000000-0005-0000-0000-0000912F0000}"/>
    <cellStyle name="Currency 3 7 2 4 3" xfId="6582" xr:uid="{00000000-0005-0000-0000-0000922F0000}"/>
    <cellStyle name="Currency 3 7 2 4 3 2" xfId="35925" xr:uid="{00000000-0005-0000-0000-0000932F0000}"/>
    <cellStyle name="Currency 3 7 2 4 4" xfId="6583" xr:uid="{00000000-0005-0000-0000-0000942F0000}"/>
    <cellStyle name="Currency 3 7 2 4 4 2" xfId="35926" xr:uid="{00000000-0005-0000-0000-0000952F0000}"/>
    <cellStyle name="Currency 3 7 2 4 5" xfId="6584" xr:uid="{00000000-0005-0000-0000-0000962F0000}"/>
    <cellStyle name="Currency 3 7 2 4 5 2" xfId="35927" xr:uid="{00000000-0005-0000-0000-0000972F0000}"/>
    <cellStyle name="Currency 3 7 2 4 6" xfId="35922" xr:uid="{00000000-0005-0000-0000-0000982F0000}"/>
    <cellStyle name="Currency 3 7 2 5" xfId="6585" xr:uid="{00000000-0005-0000-0000-0000992F0000}"/>
    <cellStyle name="Currency 3 7 2 5 2" xfId="6586" xr:uid="{00000000-0005-0000-0000-00009A2F0000}"/>
    <cellStyle name="Currency 3 7 2 5 2 2" xfId="6587" xr:uid="{00000000-0005-0000-0000-00009B2F0000}"/>
    <cellStyle name="Currency 3 7 2 5 2 2 2" xfId="35930" xr:uid="{00000000-0005-0000-0000-00009C2F0000}"/>
    <cellStyle name="Currency 3 7 2 5 2 3" xfId="35929" xr:uid="{00000000-0005-0000-0000-00009D2F0000}"/>
    <cellStyle name="Currency 3 7 2 5 3" xfId="6588" xr:uid="{00000000-0005-0000-0000-00009E2F0000}"/>
    <cellStyle name="Currency 3 7 2 5 3 2" xfId="35931" xr:uid="{00000000-0005-0000-0000-00009F2F0000}"/>
    <cellStyle name="Currency 3 7 2 5 4" xfId="6589" xr:uid="{00000000-0005-0000-0000-0000A02F0000}"/>
    <cellStyle name="Currency 3 7 2 5 4 2" xfId="35932" xr:uid="{00000000-0005-0000-0000-0000A12F0000}"/>
    <cellStyle name="Currency 3 7 2 5 5" xfId="6590" xr:uid="{00000000-0005-0000-0000-0000A22F0000}"/>
    <cellStyle name="Currency 3 7 2 5 5 2" xfId="35933" xr:uid="{00000000-0005-0000-0000-0000A32F0000}"/>
    <cellStyle name="Currency 3 7 2 5 6" xfId="35928" xr:uid="{00000000-0005-0000-0000-0000A42F0000}"/>
    <cellStyle name="Currency 3 7 2 6" xfId="6591" xr:uid="{00000000-0005-0000-0000-0000A52F0000}"/>
    <cellStyle name="Currency 3 7 2 6 2" xfId="6592" xr:uid="{00000000-0005-0000-0000-0000A62F0000}"/>
    <cellStyle name="Currency 3 7 2 6 2 2" xfId="6593" xr:uid="{00000000-0005-0000-0000-0000A72F0000}"/>
    <cellStyle name="Currency 3 7 2 6 2 2 2" xfId="35936" xr:uid="{00000000-0005-0000-0000-0000A82F0000}"/>
    <cellStyle name="Currency 3 7 2 6 2 3" xfId="35935" xr:uid="{00000000-0005-0000-0000-0000A92F0000}"/>
    <cellStyle name="Currency 3 7 2 6 3" xfId="6594" xr:uid="{00000000-0005-0000-0000-0000AA2F0000}"/>
    <cellStyle name="Currency 3 7 2 6 3 2" xfId="35937" xr:uid="{00000000-0005-0000-0000-0000AB2F0000}"/>
    <cellStyle name="Currency 3 7 2 6 4" xfId="6595" xr:uid="{00000000-0005-0000-0000-0000AC2F0000}"/>
    <cellStyle name="Currency 3 7 2 6 4 2" xfId="35938" xr:uid="{00000000-0005-0000-0000-0000AD2F0000}"/>
    <cellStyle name="Currency 3 7 2 6 5" xfId="35934" xr:uid="{00000000-0005-0000-0000-0000AE2F0000}"/>
    <cellStyle name="Currency 3 7 2 7" xfId="6596" xr:uid="{00000000-0005-0000-0000-0000AF2F0000}"/>
    <cellStyle name="Currency 3 7 2 7 2" xfId="6597" xr:uid="{00000000-0005-0000-0000-0000B02F0000}"/>
    <cellStyle name="Currency 3 7 2 7 2 2" xfId="35940" xr:uid="{00000000-0005-0000-0000-0000B12F0000}"/>
    <cellStyle name="Currency 3 7 2 7 3" xfId="6598" xr:uid="{00000000-0005-0000-0000-0000B22F0000}"/>
    <cellStyle name="Currency 3 7 2 7 3 2" xfId="35941" xr:uid="{00000000-0005-0000-0000-0000B32F0000}"/>
    <cellStyle name="Currency 3 7 2 7 4" xfId="35939" xr:uid="{00000000-0005-0000-0000-0000B42F0000}"/>
    <cellStyle name="Currency 3 7 2 8" xfId="6599" xr:uid="{00000000-0005-0000-0000-0000B52F0000}"/>
    <cellStyle name="Currency 3 7 2 8 2" xfId="35942" xr:uid="{00000000-0005-0000-0000-0000B62F0000}"/>
    <cellStyle name="Currency 3 7 2 9" xfId="6600" xr:uid="{00000000-0005-0000-0000-0000B72F0000}"/>
    <cellStyle name="Currency 3 7 2 9 2" xfId="35943" xr:uid="{00000000-0005-0000-0000-0000B82F0000}"/>
    <cellStyle name="Currency 3 7 3" xfId="6601" xr:uid="{00000000-0005-0000-0000-0000B92F0000}"/>
    <cellStyle name="Currency 3 7 3 2" xfId="6602" xr:uid="{00000000-0005-0000-0000-0000BA2F0000}"/>
    <cellStyle name="Currency 3 7 3 2 2" xfId="6603" xr:uid="{00000000-0005-0000-0000-0000BB2F0000}"/>
    <cellStyle name="Currency 3 7 3 2 2 2" xfId="6604" xr:uid="{00000000-0005-0000-0000-0000BC2F0000}"/>
    <cellStyle name="Currency 3 7 3 2 2 2 2" xfId="35947" xr:uid="{00000000-0005-0000-0000-0000BD2F0000}"/>
    <cellStyle name="Currency 3 7 3 2 2 3" xfId="35946" xr:uid="{00000000-0005-0000-0000-0000BE2F0000}"/>
    <cellStyle name="Currency 3 7 3 2 3" xfId="6605" xr:uid="{00000000-0005-0000-0000-0000BF2F0000}"/>
    <cellStyle name="Currency 3 7 3 2 3 2" xfId="35948" xr:uid="{00000000-0005-0000-0000-0000C02F0000}"/>
    <cellStyle name="Currency 3 7 3 2 4" xfId="6606" xr:uid="{00000000-0005-0000-0000-0000C12F0000}"/>
    <cellStyle name="Currency 3 7 3 2 4 2" xfId="35949" xr:uid="{00000000-0005-0000-0000-0000C22F0000}"/>
    <cellStyle name="Currency 3 7 3 2 5" xfId="6607" xr:uid="{00000000-0005-0000-0000-0000C32F0000}"/>
    <cellStyle name="Currency 3 7 3 2 5 2" xfId="35950" xr:uid="{00000000-0005-0000-0000-0000C42F0000}"/>
    <cellStyle name="Currency 3 7 3 2 6" xfId="35945" xr:uid="{00000000-0005-0000-0000-0000C52F0000}"/>
    <cellStyle name="Currency 3 7 3 3" xfId="6608" xr:uid="{00000000-0005-0000-0000-0000C62F0000}"/>
    <cellStyle name="Currency 3 7 3 3 2" xfId="6609" xr:uid="{00000000-0005-0000-0000-0000C72F0000}"/>
    <cellStyle name="Currency 3 7 3 3 2 2" xfId="6610" xr:uid="{00000000-0005-0000-0000-0000C82F0000}"/>
    <cellStyle name="Currency 3 7 3 3 2 2 2" xfId="35953" xr:uid="{00000000-0005-0000-0000-0000C92F0000}"/>
    <cellStyle name="Currency 3 7 3 3 2 3" xfId="35952" xr:uid="{00000000-0005-0000-0000-0000CA2F0000}"/>
    <cellStyle name="Currency 3 7 3 3 3" xfId="6611" xr:uid="{00000000-0005-0000-0000-0000CB2F0000}"/>
    <cellStyle name="Currency 3 7 3 3 3 2" xfId="35954" xr:uid="{00000000-0005-0000-0000-0000CC2F0000}"/>
    <cellStyle name="Currency 3 7 3 3 4" xfId="6612" xr:uid="{00000000-0005-0000-0000-0000CD2F0000}"/>
    <cellStyle name="Currency 3 7 3 3 4 2" xfId="35955" xr:uid="{00000000-0005-0000-0000-0000CE2F0000}"/>
    <cellStyle name="Currency 3 7 3 3 5" xfId="6613" xr:uid="{00000000-0005-0000-0000-0000CF2F0000}"/>
    <cellStyle name="Currency 3 7 3 3 5 2" xfId="35956" xr:uid="{00000000-0005-0000-0000-0000D02F0000}"/>
    <cellStyle name="Currency 3 7 3 3 6" xfId="35951" xr:uid="{00000000-0005-0000-0000-0000D12F0000}"/>
    <cellStyle name="Currency 3 7 3 4" xfId="6614" xr:uid="{00000000-0005-0000-0000-0000D22F0000}"/>
    <cellStyle name="Currency 3 7 3 4 2" xfId="6615" xr:uid="{00000000-0005-0000-0000-0000D32F0000}"/>
    <cellStyle name="Currency 3 7 3 4 2 2" xfId="35958" xr:uid="{00000000-0005-0000-0000-0000D42F0000}"/>
    <cellStyle name="Currency 3 7 3 4 3" xfId="35957" xr:uid="{00000000-0005-0000-0000-0000D52F0000}"/>
    <cellStyle name="Currency 3 7 3 5" xfId="6616" xr:uid="{00000000-0005-0000-0000-0000D62F0000}"/>
    <cellStyle name="Currency 3 7 3 5 2" xfId="35959" xr:uid="{00000000-0005-0000-0000-0000D72F0000}"/>
    <cellStyle name="Currency 3 7 3 6" xfId="6617" xr:uid="{00000000-0005-0000-0000-0000D82F0000}"/>
    <cellStyle name="Currency 3 7 3 6 2" xfId="35960" xr:uid="{00000000-0005-0000-0000-0000D92F0000}"/>
    <cellStyle name="Currency 3 7 3 7" xfId="6618" xr:uid="{00000000-0005-0000-0000-0000DA2F0000}"/>
    <cellStyle name="Currency 3 7 3 7 2" xfId="35961" xr:uid="{00000000-0005-0000-0000-0000DB2F0000}"/>
    <cellStyle name="Currency 3 7 3 8" xfId="35944" xr:uid="{00000000-0005-0000-0000-0000DC2F0000}"/>
    <cellStyle name="Currency 3 7 4" xfId="6619" xr:uid="{00000000-0005-0000-0000-0000DD2F0000}"/>
    <cellStyle name="Currency 3 7 4 2" xfId="6620" xr:uid="{00000000-0005-0000-0000-0000DE2F0000}"/>
    <cellStyle name="Currency 3 7 4 2 2" xfId="6621" xr:uid="{00000000-0005-0000-0000-0000DF2F0000}"/>
    <cellStyle name="Currency 3 7 4 2 2 2" xfId="6622" xr:uid="{00000000-0005-0000-0000-0000E02F0000}"/>
    <cellStyle name="Currency 3 7 4 2 2 2 2" xfId="35965" xr:uid="{00000000-0005-0000-0000-0000E12F0000}"/>
    <cellStyle name="Currency 3 7 4 2 2 3" xfId="35964" xr:uid="{00000000-0005-0000-0000-0000E22F0000}"/>
    <cellStyle name="Currency 3 7 4 2 3" xfId="6623" xr:uid="{00000000-0005-0000-0000-0000E32F0000}"/>
    <cellStyle name="Currency 3 7 4 2 3 2" xfId="35966" xr:uid="{00000000-0005-0000-0000-0000E42F0000}"/>
    <cellStyle name="Currency 3 7 4 2 4" xfId="6624" xr:uid="{00000000-0005-0000-0000-0000E52F0000}"/>
    <cellStyle name="Currency 3 7 4 2 4 2" xfId="35967" xr:uid="{00000000-0005-0000-0000-0000E62F0000}"/>
    <cellStyle name="Currency 3 7 4 2 5" xfId="6625" xr:uid="{00000000-0005-0000-0000-0000E72F0000}"/>
    <cellStyle name="Currency 3 7 4 2 5 2" xfId="35968" xr:uid="{00000000-0005-0000-0000-0000E82F0000}"/>
    <cellStyle name="Currency 3 7 4 2 6" xfId="35963" xr:uid="{00000000-0005-0000-0000-0000E92F0000}"/>
    <cellStyle name="Currency 3 7 4 3" xfId="6626" xr:uid="{00000000-0005-0000-0000-0000EA2F0000}"/>
    <cellStyle name="Currency 3 7 4 3 2" xfId="6627" xr:uid="{00000000-0005-0000-0000-0000EB2F0000}"/>
    <cellStyle name="Currency 3 7 4 3 2 2" xfId="35970" xr:uid="{00000000-0005-0000-0000-0000EC2F0000}"/>
    <cellStyle name="Currency 3 7 4 3 3" xfId="35969" xr:uid="{00000000-0005-0000-0000-0000ED2F0000}"/>
    <cellStyle name="Currency 3 7 4 4" xfId="6628" xr:uid="{00000000-0005-0000-0000-0000EE2F0000}"/>
    <cellStyle name="Currency 3 7 4 4 2" xfId="35971" xr:uid="{00000000-0005-0000-0000-0000EF2F0000}"/>
    <cellStyle name="Currency 3 7 4 5" xfId="6629" xr:uid="{00000000-0005-0000-0000-0000F02F0000}"/>
    <cellStyle name="Currency 3 7 4 5 2" xfId="35972" xr:uid="{00000000-0005-0000-0000-0000F12F0000}"/>
    <cellStyle name="Currency 3 7 4 6" xfId="6630" xr:uid="{00000000-0005-0000-0000-0000F22F0000}"/>
    <cellStyle name="Currency 3 7 4 6 2" xfId="35973" xr:uid="{00000000-0005-0000-0000-0000F32F0000}"/>
    <cellStyle name="Currency 3 7 4 7" xfId="35962" xr:uid="{00000000-0005-0000-0000-0000F42F0000}"/>
    <cellStyle name="Currency 3 7 5" xfId="6631" xr:uid="{00000000-0005-0000-0000-0000F52F0000}"/>
    <cellStyle name="Currency 3 7 5 2" xfId="6632" xr:uid="{00000000-0005-0000-0000-0000F62F0000}"/>
    <cellStyle name="Currency 3 7 5 2 2" xfId="6633" xr:uid="{00000000-0005-0000-0000-0000F72F0000}"/>
    <cellStyle name="Currency 3 7 5 2 2 2" xfId="35976" xr:uid="{00000000-0005-0000-0000-0000F82F0000}"/>
    <cellStyle name="Currency 3 7 5 2 3" xfId="35975" xr:uid="{00000000-0005-0000-0000-0000F92F0000}"/>
    <cellStyle name="Currency 3 7 5 3" xfId="6634" xr:uid="{00000000-0005-0000-0000-0000FA2F0000}"/>
    <cellStyle name="Currency 3 7 5 3 2" xfId="35977" xr:uid="{00000000-0005-0000-0000-0000FB2F0000}"/>
    <cellStyle name="Currency 3 7 5 4" xfId="6635" xr:uid="{00000000-0005-0000-0000-0000FC2F0000}"/>
    <cellStyle name="Currency 3 7 5 4 2" xfId="35978" xr:uid="{00000000-0005-0000-0000-0000FD2F0000}"/>
    <cellStyle name="Currency 3 7 5 5" xfId="6636" xr:uid="{00000000-0005-0000-0000-0000FE2F0000}"/>
    <cellStyle name="Currency 3 7 5 5 2" xfId="35979" xr:uid="{00000000-0005-0000-0000-0000FF2F0000}"/>
    <cellStyle name="Currency 3 7 5 6" xfId="35974" xr:uid="{00000000-0005-0000-0000-000000300000}"/>
    <cellStyle name="Currency 3 7 6" xfId="6637" xr:uid="{00000000-0005-0000-0000-000001300000}"/>
    <cellStyle name="Currency 3 7 6 2" xfId="6638" xr:uid="{00000000-0005-0000-0000-000002300000}"/>
    <cellStyle name="Currency 3 7 6 2 2" xfId="6639" xr:uid="{00000000-0005-0000-0000-000003300000}"/>
    <cellStyle name="Currency 3 7 6 2 2 2" xfId="35982" xr:uid="{00000000-0005-0000-0000-000004300000}"/>
    <cellStyle name="Currency 3 7 6 2 3" xfId="35981" xr:uid="{00000000-0005-0000-0000-000005300000}"/>
    <cellStyle name="Currency 3 7 6 3" xfId="6640" xr:uid="{00000000-0005-0000-0000-000006300000}"/>
    <cellStyle name="Currency 3 7 6 3 2" xfId="35983" xr:uid="{00000000-0005-0000-0000-000007300000}"/>
    <cellStyle name="Currency 3 7 6 4" xfId="6641" xr:uid="{00000000-0005-0000-0000-000008300000}"/>
    <cellStyle name="Currency 3 7 6 4 2" xfId="35984" xr:uid="{00000000-0005-0000-0000-000009300000}"/>
    <cellStyle name="Currency 3 7 6 5" xfId="6642" xr:uid="{00000000-0005-0000-0000-00000A300000}"/>
    <cellStyle name="Currency 3 7 6 5 2" xfId="35985" xr:uid="{00000000-0005-0000-0000-00000B300000}"/>
    <cellStyle name="Currency 3 7 6 6" xfId="35980" xr:uid="{00000000-0005-0000-0000-00000C300000}"/>
    <cellStyle name="Currency 3 7 7" xfId="6643" xr:uid="{00000000-0005-0000-0000-00000D300000}"/>
    <cellStyle name="Currency 3 7 7 2" xfId="6644" xr:uid="{00000000-0005-0000-0000-00000E300000}"/>
    <cellStyle name="Currency 3 7 7 2 2" xfId="6645" xr:uid="{00000000-0005-0000-0000-00000F300000}"/>
    <cellStyle name="Currency 3 7 7 2 2 2" xfId="35988" xr:uid="{00000000-0005-0000-0000-000010300000}"/>
    <cellStyle name="Currency 3 7 7 2 3" xfId="35987" xr:uid="{00000000-0005-0000-0000-000011300000}"/>
    <cellStyle name="Currency 3 7 7 3" xfId="6646" xr:uid="{00000000-0005-0000-0000-000012300000}"/>
    <cellStyle name="Currency 3 7 7 3 2" xfId="35989" xr:uid="{00000000-0005-0000-0000-000013300000}"/>
    <cellStyle name="Currency 3 7 7 4" xfId="6647" xr:uid="{00000000-0005-0000-0000-000014300000}"/>
    <cellStyle name="Currency 3 7 7 4 2" xfId="35990" xr:uid="{00000000-0005-0000-0000-000015300000}"/>
    <cellStyle name="Currency 3 7 7 5" xfId="35986" xr:uid="{00000000-0005-0000-0000-000016300000}"/>
    <cellStyle name="Currency 3 7 8" xfId="6648" xr:uid="{00000000-0005-0000-0000-000017300000}"/>
    <cellStyle name="Currency 3 7 8 2" xfId="6649" xr:uid="{00000000-0005-0000-0000-000018300000}"/>
    <cellStyle name="Currency 3 7 8 2 2" xfId="35992" xr:uid="{00000000-0005-0000-0000-000019300000}"/>
    <cellStyle name="Currency 3 7 8 3" xfId="6650" xr:uid="{00000000-0005-0000-0000-00001A300000}"/>
    <cellStyle name="Currency 3 7 8 3 2" xfId="35993" xr:uid="{00000000-0005-0000-0000-00001B300000}"/>
    <cellStyle name="Currency 3 7 8 4" xfId="35991" xr:uid="{00000000-0005-0000-0000-00001C300000}"/>
    <cellStyle name="Currency 3 7 9" xfId="6651" xr:uid="{00000000-0005-0000-0000-00001D300000}"/>
    <cellStyle name="Currency 3 7 9 2" xfId="35994" xr:uid="{00000000-0005-0000-0000-00001E300000}"/>
    <cellStyle name="Currency 3 8" xfId="6652" xr:uid="{00000000-0005-0000-0000-00001F300000}"/>
    <cellStyle name="Currency 3 8 10" xfId="6653" xr:uid="{00000000-0005-0000-0000-000020300000}"/>
    <cellStyle name="Currency 3 8 10 2" xfId="35996" xr:uid="{00000000-0005-0000-0000-000021300000}"/>
    <cellStyle name="Currency 3 8 11" xfId="6654" xr:uid="{00000000-0005-0000-0000-000022300000}"/>
    <cellStyle name="Currency 3 8 12" xfId="35995" xr:uid="{00000000-0005-0000-0000-000023300000}"/>
    <cellStyle name="Currency 3 8 2" xfId="6655" xr:uid="{00000000-0005-0000-0000-000024300000}"/>
    <cellStyle name="Currency 3 8 2 2" xfId="6656" xr:uid="{00000000-0005-0000-0000-000025300000}"/>
    <cellStyle name="Currency 3 8 2 2 2" xfId="6657" xr:uid="{00000000-0005-0000-0000-000026300000}"/>
    <cellStyle name="Currency 3 8 2 2 2 2" xfId="6658" xr:uid="{00000000-0005-0000-0000-000027300000}"/>
    <cellStyle name="Currency 3 8 2 2 2 2 2" xfId="36000" xr:uid="{00000000-0005-0000-0000-000028300000}"/>
    <cellStyle name="Currency 3 8 2 2 2 3" xfId="35999" xr:uid="{00000000-0005-0000-0000-000029300000}"/>
    <cellStyle name="Currency 3 8 2 2 3" xfId="6659" xr:uid="{00000000-0005-0000-0000-00002A300000}"/>
    <cellStyle name="Currency 3 8 2 2 3 2" xfId="36001" xr:uid="{00000000-0005-0000-0000-00002B300000}"/>
    <cellStyle name="Currency 3 8 2 2 4" xfId="6660" xr:uid="{00000000-0005-0000-0000-00002C300000}"/>
    <cellStyle name="Currency 3 8 2 2 4 2" xfId="36002" xr:uid="{00000000-0005-0000-0000-00002D300000}"/>
    <cellStyle name="Currency 3 8 2 2 5" xfId="6661" xr:uid="{00000000-0005-0000-0000-00002E300000}"/>
    <cellStyle name="Currency 3 8 2 2 5 2" xfId="36003" xr:uid="{00000000-0005-0000-0000-00002F300000}"/>
    <cellStyle name="Currency 3 8 2 2 6" xfId="35998" xr:uid="{00000000-0005-0000-0000-000030300000}"/>
    <cellStyle name="Currency 3 8 2 3" xfId="6662" xr:uid="{00000000-0005-0000-0000-000031300000}"/>
    <cellStyle name="Currency 3 8 2 3 2" xfId="6663" xr:uid="{00000000-0005-0000-0000-000032300000}"/>
    <cellStyle name="Currency 3 8 2 3 2 2" xfId="36005" xr:uid="{00000000-0005-0000-0000-000033300000}"/>
    <cellStyle name="Currency 3 8 2 3 3" xfId="36004" xr:uid="{00000000-0005-0000-0000-000034300000}"/>
    <cellStyle name="Currency 3 8 2 4" xfId="6664" xr:uid="{00000000-0005-0000-0000-000035300000}"/>
    <cellStyle name="Currency 3 8 2 4 2" xfId="36006" xr:uid="{00000000-0005-0000-0000-000036300000}"/>
    <cellStyle name="Currency 3 8 2 5" xfId="6665" xr:uid="{00000000-0005-0000-0000-000037300000}"/>
    <cellStyle name="Currency 3 8 2 5 2" xfId="36007" xr:uid="{00000000-0005-0000-0000-000038300000}"/>
    <cellStyle name="Currency 3 8 2 6" xfId="6666" xr:uid="{00000000-0005-0000-0000-000039300000}"/>
    <cellStyle name="Currency 3 8 2 6 2" xfId="36008" xr:uid="{00000000-0005-0000-0000-00003A300000}"/>
    <cellStyle name="Currency 3 8 2 7" xfId="35997" xr:uid="{00000000-0005-0000-0000-00003B300000}"/>
    <cellStyle name="Currency 3 8 3" xfId="6667" xr:uid="{00000000-0005-0000-0000-00003C300000}"/>
    <cellStyle name="Currency 3 8 3 2" xfId="6668" xr:uid="{00000000-0005-0000-0000-00003D300000}"/>
    <cellStyle name="Currency 3 8 3 2 2" xfId="6669" xr:uid="{00000000-0005-0000-0000-00003E300000}"/>
    <cellStyle name="Currency 3 8 3 2 2 2" xfId="6670" xr:uid="{00000000-0005-0000-0000-00003F300000}"/>
    <cellStyle name="Currency 3 8 3 2 2 2 2" xfId="36012" xr:uid="{00000000-0005-0000-0000-000040300000}"/>
    <cellStyle name="Currency 3 8 3 2 2 3" xfId="36011" xr:uid="{00000000-0005-0000-0000-000041300000}"/>
    <cellStyle name="Currency 3 8 3 2 3" xfId="6671" xr:uid="{00000000-0005-0000-0000-000042300000}"/>
    <cellStyle name="Currency 3 8 3 2 3 2" xfId="36013" xr:uid="{00000000-0005-0000-0000-000043300000}"/>
    <cellStyle name="Currency 3 8 3 2 4" xfId="6672" xr:uid="{00000000-0005-0000-0000-000044300000}"/>
    <cellStyle name="Currency 3 8 3 2 4 2" xfId="36014" xr:uid="{00000000-0005-0000-0000-000045300000}"/>
    <cellStyle name="Currency 3 8 3 2 5" xfId="6673" xr:uid="{00000000-0005-0000-0000-000046300000}"/>
    <cellStyle name="Currency 3 8 3 2 5 2" xfId="36015" xr:uid="{00000000-0005-0000-0000-000047300000}"/>
    <cellStyle name="Currency 3 8 3 2 6" xfId="36010" xr:uid="{00000000-0005-0000-0000-000048300000}"/>
    <cellStyle name="Currency 3 8 3 3" xfId="6674" xr:uid="{00000000-0005-0000-0000-000049300000}"/>
    <cellStyle name="Currency 3 8 3 3 2" xfId="6675" xr:uid="{00000000-0005-0000-0000-00004A300000}"/>
    <cellStyle name="Currency 3 8 3 3 2 2" xfId="36017" xr:uid="{00000000-0005-0000-0000-00004B300000}"/>
    <cellStyle name="Currency 3 8 3 3 3" xfId="36016" xr:uid="{00000000-0005-0000-0000-00004C300000}"/>
    <cellStyle name="Currency 3 8 3 4" xfId="6676" xr:uid="{00000000-0005-0000-0000-00004D300000}"/>
    <cellStyle name="Currency 3 8 3 4 2" xfId="36018" xr:uid="{00000000-0005-0000-0000-00004E300000}"/>
    <cellStyle name="Currency 3 8 3 5" xfId="6677" xr:uid="{00000000-0005-0000-0000-00004F300000}"/>
    <cellStyle name="Currency 3 8 3 5 2" xfId="36019" xr:uid="{00000000-0005-0000-0000-000050300000}"/>
    <cellStyle name="Currency 3 8 3 6" xfId="6678" xr:uid="{00000000-0005-0000-0000-000051300000}"/>
    <cellStyle name="Currency 3 8 3 6 2" xfId="36020" xr:uid="{00000000-0005-0000-0000-000052300000}"/>
    <cellStyle name="Currency 3 8 3 7" xfId="36009" xr:uid="{00000000-0005-0000-0000-000053300000}"/>
    <cellStyle name="Currency 3 8 4" xfId="6679" xr:uid="{00000000-0005-0000-0000-000054300000}"/>
    <cellStyle name="Currency 3 8 4 2" xfId="6680" xr:uid="{00000000-0005-0000-0000-000055300000}"/>
    <cellStyle name="Currency 3 8 4 2 2" xfId="6681" xr:uid="{00000000-0005-0000-0000-000056300000}"/>
    <cellStyle name="Currency 3 8 4 2 2 2" xfId="36023" xr:uid="{00000000-0005-0000-0000-000057300000}"/>
    <cellStyle name="Currency 3 8 4 2 3" xfId="36022" xr:uid="{00000000-0005-0000-0000-000058300000}"/>
    <cellStyle name="Currency 3 8 4 3" xfId="6682" xr:uid="{00000000-0005-0000-0000-000059300000}"/>
    <cellStyle name="Currency 3 8 4 3 2" xfId="36024" xr:uid="{00000000-0005-0000-0000-00005A300000}"/>
    <cellStyle name="Currency 3 8 4 4" xfId="6683" xr:uid="{00000000-0005-0000-0000-00005B300000}"/>
    <cellStyle name="Currency 3 8 4 4 2" xfId="36025" xr:uid="{00000000-0005-0000-0000-00005C300000}"/>
    <cellStyle name="Currency 3 8 4 5" xfId="6684" xr:uid="{00000000-0005-0000-0000-00005D300000}"/>
    <cellStyle name="Currency 3 8 4 5 2" xfId="36026" xr:uid="{00000000-0005-0000-0000-00005E300000}"/>
    <cellStyle name="Currency 3 8 4 6" xfId="36021" xr:uid="{00000000-0005-0000-0000-00005F300000}"/>
    <cellStyle name="Currency 3 8 5" xfId="6685" xr:uid="{00000000-0005-0000-0000-000060300000}"/>
    <cellStyle name="Currency 3 8 5 2" xfId="6686" xr:uid="{00000000-0005-0000-0000-000061300000}"/>
    <cellStyle name="Currency 3 8 5 2 2" xfId="6687" xr:uid="{00000000-0005-0000-0000-000062300000}"/>
    <cellStyle name="Currency 3 8 5 2 2 2" xfId="36029" xr:uid="{00000000-0005-0000-0000-000063300000}"/>
    <cellStyle name="Currency 3 8 5 2 3" xfId="36028" xr:uid="{00000000-0005-0000-0000-000064300000}"/>
    <cellStyle name="Currency 3 8 5 3" xfId="6688" xr:uid="{00000000-0005-0000-0000-000065300000}"/>
    <cellStyle name="Currency 3 8 5 3 2" xfId="36030" xr:uid="{00000000-0005-0000-0000-000066300000}"/>
    <cellStyle name="Currency 3 8 5 4" xfId="6689" xr:uid="{00000000-0005-0000-0000-000067300000}"/>
    <cellStyle name="Currency 3 8 5 4 2" xfId="36031" xr:uid="{00000000-0005-0000-0000-000068300000}"/>
    <cellStyle name="Currency 3 8 5 5" xfId="6690" xr:uid="{00000000-0005-0000-0000-000069300000}"/>
    <cellStyle name="Currency 3 8 5 5 2" xfId="36032" xr:uid="{00000000-0005-0000-0000-00006A300000}"/>
    <cellStyle name="Currency 3 8 5 6" xfId="36027" xr:uid="{00000000-0005-0000-0000-00006B300000}"/>
    <cellStyle name="Currency 3 8 6" xfId="6691" xr:uid="{00000000-0005-0000-0000-00006C300000}"/>
    <cellStyle name="Currency 3 8 6 2" xfId="6692" xr:uid="{00000000-0005-0000-0000-00006D300000}"/>
    <cellStyle name="Currency 3 8 6 2 2" xfId="6693" xr:uid="{00000000-0005-0000-0000-00006E300000}"/>
    <cellStyle name="Currency 3 8 6 2 2 2" xfId="36035" xr:uid="{00000000-0005-0000-0000-00006F300000}"/>
    <cellStyle name="Currency 3 8 6 2 3" xfId="36034" xr:uid="{00000000-0005-0000-0000-000070300000}"/>
    <cellStyle name="Currency 3 8 6 3" xfId="6694" xr:uid="{00000000-0005-0000-0000-000071300000}"/>
    <cellStyle name="Currency 3 8 6 3 2" xfId="36036" xr:uid="{00000000-0005-0000-0000-000072300000}"/>
    <cellStyle name="Currency 3 8 6 4" xfId="6695" xr:uid="{00000000-0005-0000-0000-000073300000}"/>
    <cellStyle name="Currency 3 8 6 4 2" xfId="36037" xr:uid="{00000000-0005-0000-0000-000074300000}"/>
    <cellStyle name="Currency 3 8 6 5" xfId="36033" xr:uid="{00000000-0005-0000-0000-000075300000}"/>
    <cellStyle name="Currency 3 8 7" xfId="6696" xr:uid="{00000000-0005-0000-0000-000076300000}"/>
    <cellStyle name="Currency 3 8 7 2" xfId="6697" xr:uid="{00000000-0005-0000-0000-000077300000}"/>
    <cellStyle name="Currency 3 8 7 2 2" xfId="36039" xr:uid="{00000000-0005-0000-0000-000078300000}"/>
    <cellStyle name="Currency 3 8 7 3" xfId="6698" xr:uid="{00000000-0005-0000-0000-000079300000}"/>
    <cellStyle name="Currency 3 8 7 3 2" xfId="36040" xr:uid="{00000000-0005-0000-0000-00007A300000}"/>
    <cellStyle name="Currency 3 8 7 4" xfId="36038" xr:uid="{00000000-0005-0000-0000-00007B300000}"/>
    <cellStyle name="Currency 3 8 8" xfId="6699" xr:uid="{00000000-0005-0000-0000-00007C300000}"/>
    <cellStyle name="Currency 3 8 8 2" xfId="36041" xr:uid="{00000000-0005-0000-0000-00007D300000}"/>
    <cellStyle name="Currency 3 8 9" xfId="6700" xr:uid="{00000000-0005-0000-0000-00007E300000}"/>
    <cellStyle name="Currency 3 8 9 2" xfId="36042" xr:uid="{00000000-0005-0000-0000-00007F300000}"/>
    <cellStyle name="Currency 3 9" xfId="6701" xr:uid="{00000000-0005-0000-0000-000080300000}"/>
    <cellStyle name="Currency 3 9 2" xfId="6702" xr:uid="{00000000-0005-0000-0000-000081300000}"/>
    <cellStyle name="Currency 3 9 2 2" xfId="6703" xr:uid="{00000000-0005-0000-0000-000082300000}"/>
    <cellStyle name="Currency 3 9 2 2 2" xfId="6704" xr:uid="{00000000-0005-0000-0000-000083300000}"/>
    <cellStyle name="Currency 3 9 2 2 2 2" xfId="36046" xr:uid="{00000000-0005-0000-0000-000084300000}"/>
    <cellStyle name="Currency 3 9 2 2 3" xfId="36045" xr:uid="{00000000-0005-0000-0000-000085300000}"/>
    <cellStyle name="Currency 3 9 2 3" xfId="6705" xr:uid="{00000000-0005-0000-0000-000086300000}"/>
    <cellStyle name="Currency 3 9 2 3 2" xfId="36047" xr:uid="{00000000-0005-0000-0000-000087300000}"/>
    <cellStyle name="Currency 3 9 2 4" xfId="6706" xr:uid="{00000000-0005-0000-0000-000088300000}"/>
    <cellStyle name="Currency 3 9 2 4 2" xfId="36048" xr:uid="{00000000-0005-0000-0000-000089300000}"/>
    <cellStyle name="Currency 3 9 2 5" xfId="6707" xr:uid="{00000000-0005-0000-0000-00008A300000}"/>
    <cellStyle name="Currency 3 9 2 5 2" xfId="36049" xr:uid="{00000000-0005-0000-0000-00008B300000}"/>
    <cellStyle name="Currency 3 9 2 6" xfId="36044" xr:uid="{00000000-0005-0000-0000-00008C300000}"/>
    <cellStyle name="Currency 3 9 3" xfId="6708" xr:uid="{00000000-0005-0000-0000-00008D300000}"/>
    <cellStyle name="Currency 3 9 3 2" xfId="6709" xr:uid="{00000000-0005-0000-0000-00008E300000}"/>
    <cellStyle name="Currency 3 9 3 2 2" xfId="6710" xr:uid="{00000000-0005-0000-0000-00008F300000}"/>
    <cellStyle name="Currency 3 9 3 2 2 2" xfId="36052" xr:uid="{00000000-0005-0000-0000-000090300000}"/>
    <cellStyle name="Currency 3 9 3 2 3" xfId="36051" xr:uid="{00000000-0005-0000-0000-000091300000}"/>
    <cellStyle name="Currency 3 9 3 3" xfId="6711" xr:uid="{00000000-0005-0000-0000-000092300000}"/>
    <cellStyle name="Currency 3 9 3 3 2" xfId="36053" xr:uid="{00000000-0005-0000-0000-000093300000}"/>
    <cellStyle name="Currency 3 9 3 4" xfId="6712" xr:uid="{00000000-0005-0000-0000-000094300000}"/>
    <cellStyle name="Currency 3 9 3 4 2" xfId="36054" xr:uid="{00000000-0005-0000-0000-000095300000}"/>
    <cellStyle name="Currency 3 9 3 5" xfId="6713" xr:uid="{00000000-0005-0000-0000-000096300000}"/>
    <cellStyle name="Currency 3 9 3 5 2" xfId="36055" xr:uid="{00000000-0005-0000-0000-000097300000}"/>
    <cellStyle name="Currency 3 9 3 6" xfId="36050" xr:uid="{00000000-0005-0000-0000-000098300000}"/>
    <cellStyle name="Currency 3 9 4" xfId="6714" xr:uid="{00000000-0005-0000-0000-000099300000}"/>
    <cellStyle name="Currency 3 9 4 2" xfId="6715" xr:uid="{00000000-0005-0000-0000-00009A300000}"/>
    <cellStyle name="Currency 3 9 4 2 2" xfId="36057" xr:uid="{00000000-0005-0000-0000-00009B300000}"/>
    <cellStyle name="Currency 3 9 4 3" xfId="36056" xr:uid="{00000000-0005-0000-0000-00009C300000}"/>
    <cellStyle name="Currency 3 9 5" xfId="6716" xr:uid="{00000000-0005-0000-0000-00009D300000}"/>
    <cellStyle name="Currency 3 9 5 2" xfId="36058" xr:uid="{00000000-0005-0000-0000-00009E300000}"/>
    <cellStyle name="Currency 3 9 6" xfId="6717" xr:uid="{00000000-0005-0000-0000-00009F300000}"/>
    <cellStyle name="Currency 3 9 6 2" xfId="36059" xr:uid="{00000000-0005-0000-0000-0000A0300000}"/>
    <cellStyle name="Currency 3 9 7" xfId="6718" xr:uid="{00000000-0005-0000-0000-0000A1300000}"/>
    <cellStyle name="Currency 3 9 7 2" xfId="36060" xr:uid="{00000000-0005-0000-0000-0000A2300000}"/>
    <cellStyle name="Currency 3 9 8" xfId="36043" xr:uid="{00000000-0005-0000-0000-0000A3300000}"/>
    <cellStyle name="Currency 30" xfId="6719" xr:uid="{00000000-0005-0000-0000-0000A4300000}"/>
    <cellStyle name="Currency 30 2" xfId="6720" xr:uid="{00000000-0005-0000-0000-0000A5300000}"/>
    <cellStyle name="Currency 30 3" xfId="6721" xr:uid="{00000000-0005-0000-0000-0000A6300000}"/>
    <cellStyle name="Currency 31" xfId="6722" xr:uid="{00000000-0005-0000-0000-0000A7300000}"/>
    <cellStyle name="Currency 31 2" xfId="6723" xr:uid="{00000000-0005-0000-0000-0000A8300000}"/>
    <cellStyle name="Currency 31 2 2" xfId="6724" xr:uid="{00000000-0005-0000-0000-0000A9300000}"/>
    <cellStyle name="Currency 31 2 3" xfId="6725" xr:uid="{00000000-0005-0000-0000-0000AA300000}"/>
    <cellStyle name="Currency 31 3" xfId="6726" xr:uid="{00000000-0005-0000-0000-0000AB300000}"/>
    <cellStyle name="Currency 31 4" xfId="6727" xr:uid="{00000000-0005-0000-0000-0000AC300000}"/>
    <cellStyle name="Currency 31 4 2" xfId="6728" xr:uid="{00000000-0005-0000-0000-0000AD300000}"/>
    <cellStyle name="Currency 31 4 3" xfId="6729" xr:uid="{00000000-0005-0000-0000-0000AE300000}"/>
    <cellStyle name="Currency 31 5" xfId="6730" xr:uid="{00000000-0005-0000-0000-0000AF300000}"/>
    <cellStyle name="Currency 31 5 2" xfId="6731" xr:uid="{00000000-0005-0000-0000-0000B0300000}"/>
    <cellStyle name="Currency 31 6" xfId="6732" xr:uid="{00000000-0005-0000-0000-0000B1300000}"/>
    <cellStyle name="Currency 32" xfId="6733" xr:uid="{00000000-0005-0000-0000-0000B2300000}"/>
    <cellStyle name="Currency 32 10" xfId="6734" xr:uid="{00000000-0005-0000-0000-0000B3300000}"/>
    <cellStyle name="Currency 32 10 2" xfId="36061" xr:uid="{00000000-0005-0000-0000-0000B4300000}"/>
    <cellStyle name="Currency 32 2" xfId="6735" xr:uid="{00000000-0005-0000-0000-0000B5300000}"/>
    <cellStyle name="Currency 32 2 2" xfId="6736" xr:uid="{00000000-0005-0000-0000-0000B6300000}"/>
    <cellStyle name="Currency 32 2 3" xfId="6737" xr:uid="{00000000-0005-0000-0000-0000B7300000}"/>
    <cellStyle name="Currency 32 2 3 2" xfId="36062" xr:uid="{00000000-0005-0000-0000-0000B8300000}"/>
    <cellStyle name="Currency 32 3" xfId="6738" xr:uid="{00000000-0005-0000-0000-0000B9300000}"/>
    <cellStyle name="Currency 32 4" xfId="6739" xr:uid="{00000000-0005-0000-0000-0000BA300000}"/>
    <cellStyle name="Currency 32 4 2" xfId="6740" xr:uid="{00000000-0005-0000-0000-0000BB300000}"/>
    <cellStyle name="Currency 32 4 2 2" xfId="6741" xr:uid="{00000000-0005-0000-0000-0000BC300000}"/>
    <cellStyle name="Currency 32 4 2 2 2" xfId="36065" xr:uid="{00000000-0005-0000-0000-0000BD300000}"/>
    <cellStyle name="Currency 32 4 2 3" xfId="36064" xr:uid="{00000000-0005-0000-0000-0000BE300000}"/>
    <cellStyle name="Currency 32 4 3" xfId="6742" xr:uid="{00000000-0005-0000-0000-0000BF300000}"/>
    <cellStyle name="Currency 32 4 3 2" xfId="36066" xr:uid="{00000000-0005-0000-0000-0000C0300000}"/>
    <cellStyle name="Currency 32 4 4" xfId="36063" xr:uid="{00000000-0005-0000-0000-0000C1300000}"/>
    <cellStyle name="Currency 32 5" xfId="6743" xr:uid="{00000000-0005-0000-0000-0000C2300000}"/>
    <cellStyle name="Currency 32 5 2" xfId="6744" xr:uid="{00000000-0005-0000-0000-0000C3300000}"/>
    <cellStyle name="Currency 32 5 2 2" xfId="6745" xr:uid="{00000000-0005-0000-0000-0000C4300000}"/>
    <cellStyle name="Currency 32 5 2 2 2" xfId="36069" xr:uid="{00000000-0005-0000-0000-0000C5300000}"/>
    <cellStyle name="Currency 32 5 2 3" xfId="36068" xr:uid="{00000000-0005-0000-0000-0000C6300000}"/>
    <cellStyle name="Currency 32 5 3" xfId="6746" xr:uid="{00000000-0005-0000-0000-0000C7300000}"/>
    <cellStyle name="Currency 32 5 4" xfId="6747" xr:uid="{00000000-0005-0000-0000-0000C8300000}"/>
    <cellStyle name="Currency 32 5 4 2" xfId="36070" xr:uid="{00000000-0005-0000-0000-0000C9300000}"/>
    <cellStyle name="Currency 32 5 5" xfId="36067" xr:uid="{00000000-0005-0000-0000-0000CA300000}"/>
    <cellStyle name="Currency 32 6" xfId="6748" xr:uid="{00000000-0005-0000-0000-0000CB300000}"/>
    <cellStyle name="Currency 32 6 2" xfId="6749" xr:uid="{00000000-0005-0000-0000-0000CC300000}"/>
    <cellStyle name="Currency 32 6 2 2" xfId="36072" xr:uid="{00000000-0005-0000-0000-0000CD300000}"/>
    <cellStyle name="Currency 32 6 3" xfId="36071" xr:uid="{00000000-0005-0000-0000-0000CE300000}"/>
    <cellStyle name="Currency 32 7" xfId="6750" xr:uid="{00000000-0005-0000-0000-0000CF300000}"/>
    <cellStyle name="Currency 32 7 2" xfId="36073" xr:uid="{00000000-0005-0000-0000-0000D0300000}"/>
    <cellStyle name="Currency 32 8" xfId="6751" xr:uid="{00000000-0005-0000-0000-0000D1300000}"/>
    <cellStyle name="Currency 32 8 2" xfId="36074" xr:uid="{00000000-0005-0000-0000-0000D2300000}"/>
    <cellStyle name="Currency 32 9" xfId="6752" xr:uid="{00000000-0005-0000-0000-0000D3300000}"/>
    <cellStyle name="Currency 32 9 2" xfId="36075" xr:uid="{00000000-0005-0000-0000-0000D4300000}"/>
    <cellStyle name="Currency 33" xfId="6753" xr:uid="{00000000-0005-0000-0000-0000D5300000}"/>
    <cellStyle name="Currency 33 2" xfId="6754" xr:uid="{00000000-0005-0000-0000-0000D6300000}"/>
    <cellStyle name="Currency 33 2 2" xfId="6755" xr:uid="{00000000-0005-0000-0000-0000D7300000}"/>
    <cellStyle name="Currency 33 3" xfId="6756" xr:uid="{00000000-0005-0000-0000-0000D8300000}"/>
    <cellStyle name="Currency 33 3 2" xfId="36076" xr:uid="{00000000-0005-0000-0000-0000D9300000}"/>
    <cellStyle name="Currency 33 4" xfId="6757" xr:uid="{00000000-0005-0000-0000-0000DA300000}"/>
    <cellStyle name="Currency 33 4 2" xfId="36077" xr:uid="{00000000-0005-0000-0000-0000DB300000}"/>
    <cellStyle name="Currency 33 5" xfId="6758" xr:uid="{00000000-0005-0000-0000-0000DC300000}"/>
    <cellStyle name="Currency 33 5 2" xfId="36078" xr:uid="{00000000-0005-0000-0000-0000DD300000}"/>
    <cellStyle name="Currency 34" xfId="6759" xr:uid="{00000000-0005-0000-0000-0000DE300000}"/>
    <cellStyle name="Currency 34 2" xfId="6760" xr:uid="{00000000-0005-0000-0000-0000DF300000}"/>
    <cellStyle name="Currency 34 3" xfId="6761" xr:uid="{00000000-0005-0000-0000-0000E0300000}"/>
    <cellStyle name="Currency 34 4" xfId="6762" xr:uid="{00000000-0005-0000-0000-0000E1300000}"/>
    <cellStyle name="Currency 35" xfId="6763" xr:uid="{00000000-0005-0000-0000-0000E2300000}"/>
    <cellStyle name="Currency 35 2" xfId="6764" xr:uid="{00000000-0005-0000-0000-0000E3300000}"/>
    <cellStyle name="Currency 36" xfId="6765" xr:uid="{00000000-0005-0000-0000-0000E4300000}"/>
    <cellStyle name="Currency 36 2" xfId="6766" xr:uid="{00000000-0005-0000-0000-0000E5300000}"/>
    <cellStyle name="Currency 36 3" xfId="6767" xr:uid="{00000000-0005-0000-0000-0000E6300000}"/>
    <cellStyle name="Currency 37" xfId="6768" xr:uid="{00000000-0005-0000-0000-0000E7300000}"/>
    <cellStyle name="Currency 37 2" xfId="6769" xr:uid="{00000000-0005-0000-0000-0000E8300000}"/>
    <cellStyle name="Currency 37 3" xfId="6770" xr:uid="{00000000-0005-0000-0000-0000E9300000}"/>
    <cellStyle name="Currency 38" xfId="6771" xr:uid="{00000000-0005-0000-0000-0000EA300000}"/>
    <cellStyle name="Currency 39" xfId="6772" xr:uid="{00000000-0005-0000-0000-0000EB300000}"/>
    <cellStyle name="Currency 4" xfId="182" xr:uid="{00000000-0005-0000-0000-0000EC300000}"/>
    <cellStyle name="Currency 4 2" xfId="183" xr:uid="{00000000-0005-0000-0000-0000ED300000}"/>
    <cellStyle name="Currency 4 2 2" xfId="6773" xr:uid="{00000000-0005-0000-0000-0000EE300000}"/>
    <cellStyle name="Currency 4 2 2 2" xfId="6774" xr:uid="{00000000-0005-0000-0000-0000EF300000}"/>
    <cellStyle name="Currency 4 2 2 2 2" xfId="6775" xr:uid="{00000000-0005-0000-0000-0000F0300000}"/>
    <cellStyle name="Currency 4 2 2 2 2 2" xfId="6776" xr:uid="{00000000-0005-0000-0000-0000F1300000}"/>
    <cellStyle name="Currency 4 2 2 2 2 2 2" xfId="36082" xr:uid="{00000000-0005-0000-0000-0000F2300000}"/>
    <cellStyle name="Currency 4 2 2 2 2 3" xfId="36081" xr:uid="{00000000-0005-0000-0000-0000F3300000}"/>
    <cellStyle name="Currency 4 2 2 2 3" xfId="6777" xr:uid="{00000000-0005-0000-0000-0000F4300000}"/>
    <cellStyle name="Currency 4 2 2 2 3 2" xfId="36083" xr:uid="{00000000-0005-0000-0000-0000F5300000}"/>
    <cellStyle name="Currency 4 2 2 2 4" xfId="6778" xr:uid="{00000000-0005-0000-0000-0000F6300000}"/>
    <cellStyle name="Currency 4 2 2 2 4 2" xfId="36084" xr:uid="{00000000-0005-0000-0000-0000F7300000}"/>
    <cellStyle name="Currency 4 2 2 2 5" xfId="6779" xr:uid="{00000000-0005-0000-0000-0000F8300000}"/>
    <cellStyle name="Currency 4 2 2 2 5 2" xfId="36085" xr:uid="{00000000-0005-0000-0000-0000F9300000}"/>
    <cellStyle name="Currency 4 2 2 2 6" xfId="36080" xr:uid="{00000000-0005-0000-0000-0000FA300000}"/>
    <cellStyle name="Currency 4 2 2 3" xfId="6780" xr:uid="{00000000-0005-0000-0000-0000FB300000}"/>
    <cellStyle name="Currency 4 2 2 3 2" xfId="6781" xr:uid="{00000000-0005-0000-0000-0000FC300000}"/>
    <cellStyle name="Currency 4 2 2 3 2 2" xfId="36087" xr:uid="{00000000-0005-0000-0000-0000FD300000}"/>
    <cellStyle name="Currency 4 2 2 3 3" xfId="36086" xr:uid="{00000000-0005-0000-0000-0000FE300000}"/>
    <cellStyle name="Currency 4 2 2 4" xfId="6782" xr:uid="{00000000-0005-0000-0000-0000FF300000}"/>
    <cellStyle name="Currency 4 2 2 4 2" xfId="36088" xr:uid="{00000000-0005-0000-0000-000000310000}"/>
    <cellStyle name="Currency 4 2 2 5" xfId="6783" xr:uid="{00000000-0005-0000-0000-000001310000}"/>
    <cellStyle name="Currency 4 2 2 5 2" xfId="36089" xr:uid="{00000000-0005-0000-0000-000002310000}"/>
    <cellStyle name="Currency 4 2 2 6" xfId="6784" xr:uid="{00000000-0005-0000-0000-000003310000}"/>
    <cellStyle name="Currency 4 2 2 6 2" xfId="36090" xr:uid="{00000000-0005-0000-0000-000004310000}"/>
    <cellStyle name="Currency 4 2 2 7" xfId="36079" xr:uid="{00000000-0005-0000-0000-000005310000}"/>
    <cellStyle name="Currency 4 2 3" xfId="6785" xr:uid="{00000000-0005-0000-0000-000006310000}"/>
    <cellStyle name="Currency 4 2 3 2" xfId="6786" xr:uid="{00000000-0005-0000-0000-000007310000}"/>
    <cellStyle name="Currency 4 2 3 2 2" xfId="6787" xr:uid="{00000000-0005-0000-0000-000008310000}"/>
    <cellStyle name="Currency 4 2 3 2 2 2" xfId="36093" xr:uid="{00000000-0005-0000-0000-000009310000}"/>
    <cellStyle name="Currency 4 2 3 2 3" xfId="36092" xr:uid="{00000000-0005-0000-0000-00000A310000}"/>
    <cellStyle name="Currency 4 2 3 3" xfId="6788" xr:uid="{00000000-0005-0000-0000-00000B310000}"/>
    <cellStyle name="Currency 4 2 3 3 2" xfId="36094" xr:uid="{00000000-0005-0000-0000-00000C310000}"/>
    <cellStyle name="Currency 4 2 3 4" xfId="6789" xr:uid="{00000000-0005-0000-0000-00000D310000}"/>
    <cellStyle name="Currency 4 2 3 4 2" xfId="36095" xr:uid="{00000000-0005-0000-0000-00000E310000}"/>
    <cellStyle name="Currency 4 2 3 5" xfId="6790" xr:uid="{00000000-0005-0000-0000-00000F310000}"/>
    <cellStyle name="Currency 4 2 3 5 2" xfId="36096" xr:uid="{00000000-0005-0000-0000-000010310000}"/>
    <cellStyle name="Currency 4 2 3 6" xfId="36091" xr:uid="{00000000-0005-0000-0000-000011310000}"/>
    <cellStyle name="Currency 4 2 4" xfId="6791" xr:uid="{00000000-0005-0000-0000-000012310000}"/>
    <cellStyle name="Currency 4 2 4 2" xfId="6792" xr:uid="{00000000-0005-0000-0000-000013310000}"/>
    <cellStyle name="Currency 4 2 4 2 2" xfId="36098" xr:uid="{00000000-0005-0000-0000-000014310000}"/>
    <cellStyle name="Currency 4 2 4 3" xfId="36097" xr:uid="{00000000-0005-0000-0000-000015310000}"/>
    <cellStyle name="Currency 4 2 5" xfId="6793" xr:uid="{00000000-0005-0000-0000-000016310000}"/>
    <cellStyle name="Currency 4 2 5 2" xfId="36099" xr:uid="{00000000-0005-0000-0000-000017310000}"/>
    <cellStyle name="Currency 4 2 6" xfId="6794" xr:uid="{00000000-0005-0000-0000-000018310000}"/>
    <cellStyle name="Currency 4 2 6 2" xfId="36100" xr:uid="{00000000-0005-0000-0000-000019310000}"/>
    <cellStyle name="Currency 4 2 7" xfId="6795" xr:uid="{00000000-0005-0000-0000-00001A310000}"/>
    <cellStyle name="Currency 4 2 7 2" xfId="36101" xr:uid="{00000000-0005-0000-0000-00001B310000}"/>
    <cellStyle name="Currency 4 2 8" xfId="6796" xr:uid="{00000000-0005-0000-0000-00001C310000}"/>
    <cellStyle name="Currency 4 3" xfId="6797" xr:uid="{00000000-0005-0000-0000-00001D310000}"/>
    <cellStyle name="Currency 4 3 2" xfId="6798" xr:uid="{00000000-0005-0000-0000-00001E310000}"/>
    <cellStyle name="Currency 4 3 2 2" xfId="6799" xr:uid="{00000000-0005-0000-0000-00001F310000}"/>
    <cellStyle name="Currency 4 3 2 2 2" xfId="6800" xr:uid="{00000000-0005-0000-0000-000020310000}"/>
    <cellStyle name="Currency 4 3 2 2 2 2" xfId="36105" xr:uid="{00000000-0005-0000-0000-000021310000}"/>
    <cellStyle name="Currency 4 3 2 2 3" xfId="36104" xr:uid="{00000000-0005-0000-0000-000022310000}"/>
    <cellStyle name="Currency 4 3 2 3" xfId="6801" xr:uid="{00000000-0005-0000-0000-000023310000}"/>
    <cellStyle name="Currency 4 3 2 3 2" xfId="36106" xr:uid="{00000000-0005-0000-0000-000024310000}"/>
    <cellStyle name="Currency 4 3 2 4" xfId="6802" xr:uid="{00000000-0005-0000-0000-000025310000}"/>
    <cellStyle name="Currency 4 3 2 4 2" xfId="36107" xr:uid="{00000000-0005-0000-0000-000026310000}"/>
    <cellStyle name="Currency 4 3 2 5" xfId="6803" xr:uid="{00000000-0005-0000-0000-000027310000}"/>
    <cellStyle name="Currency 4 3 2 5 2" xfId="36108" xr:uid="{00000000-0005-0000-0000-000028310000}"/>
    <cellStyle name="Currency 4 3 2 6" xfId="36103" xr:uid="{00000000-0005-0000-0000-000029310000}"/>
    <cellStyle name="Currency 4 3 3" xfId="6804" xr:uid="{00000000-0005-0000-0000-00002A310000}"/>
    <cellStyle name="Currency 4 3 3 2" xfId="6805" xr:uid="{00000000-0005-0000-0000-00002B310000}"/>
    <cellStyle name="Currency 4 3 3 2 2" xfId="36110" xr:uid="{00000000-0005-0000-0000-00002C310000}"/>
    <cellStyle name="Currency 4 3 3 3" xfId="36109" xr:uid="{00000000-0005-0000-0000-00002D310000}"/>
    <cellStyle name="Currency 4 3 4" xfId="6806" xr:uid="{00000000-0005-0000-0000-00002E310000}"/>
    <cellStyle name="Currency 4 3 4 2" xfId="36111" xr:uid="{00000000-0005-0000-0000-00002F310000}"/>
    <cellStyle name="Currency 4 3 5" xfId="6807" xr:uid="{00000000-0005-0000-0000-000030310000}"/>
    <cellStyle name="Currency 4 3 5 2" xfId="36112" xr:uid="{00000000-0005-0000-0000-000031310000}"/>
    <cellStyle name="Currency 4 3 6" xfId="6808" xr:uid="{00000000-0005-0000-0000-000032310000}"/>
    <cellStyle name="Currency 4 3 6 2" xfId="36113" xr:uid="{00000000-0005-0000-0000-000033310000}"/>
    <cellStyle name="Currency 4 3 7" xfId="6809" xr:uid="{00000000-0005-0000-0000-000034310000}"/>
    <cellStyle name="Currency 4 3 8" xfId="36102" xr:uid="{00000000-0005-0000-0000-000035310000}"/>
    <cellStyle name="Currency 4 4" xfId="6810" xr:uid="{00000000-0005-0000-0000-000036310000}"/>
    <cellStyle name="Currency 4 5" xfId="6811" xr:uid="{00000000-0005-0000-0000-000037310000}"/>
    <cellStyle name="Currency 5" xfId="6812" xr:uid="{00000000-0005-0000-0000-000038310000}"/>
    <cellStyle name="Currency 5 2" xfId="6813" xr:uid="{00000000-0005-0000-0000-000039310000}"/>
    <cellStyle name="Currency 5 2 2" xfId="6814" xr:uid="{00000000-0005-0000-0000-00003A310000}"/>
    <cellStyle name="Currency 5 2 2 2" xfId="6815" xr:uid="{00000000-0005-0000-0000-00003B310000}"/>
    <cellStyle name="Currency 5 2 2 2 2" xfId="6816" xr:uid="{00000000-0005-0000-0000-00003C310000}"/>
    <cellStyle name="Currency 5 2 2 2 2 2" xfId="36116" xr:uid="{00000000-0005-0000-0000-00003D310000}"/>
    <cellStyle name="Currency 5 2 2 2 3" xfId="36115" xr:uid="{00000000-0005-0000-0000-00003E310000}"/>
    <cellStyle name="Currency 5 2 2 3" xfId="6817" xr:uid="{00000000-0005-0000-0000-00003F310000}"/>
    <cellStyle name="Currency 5 2 2 3 2" xfId="36117" xr:uid="{00000000-0005-0000-0000-000040310000}"/>
    <cellStyle name="Currency 5 2 2 4" xfId="6818" xr:uid="{00000000-0005-0000-0000-000041310000}"/>
    <cellStyle name="Currency 5 2 2 4 2" xfId="36118" xr:uid="{00000000-0005-0000-0000-000042310000}"/>
    <cellStyle name="Currency 5 2 2 5" xfId="6819" xr:uid="{00000000-0005-0000-0000-000043310000}"/>
    <cellStyle name="Currency 5 2 2 5 2" xfId="36119" xr:uid="{00000000-0005-0000-0000-000044310000}"/>
    <cellStyle name="Currency 5 2 2 6" xfId="36114" xr:uid="{00000000-0005-0000-0000-000045310000}"/>
    <cellStyle name="Currency 5 2 3" xfId="6820" xr:uid="{00000000-0005-0000-0000-000046310000}"/>
    <cellStyle name="Currency 5 2 3 2" xfId="6821" xr:uid="{00000000-0005-0000-0000-000047310000}"/>
    <cellStyle name="Currency 5 2 3 2 2" xfId="36121" xr:uid="{00000000-0005-0000-0000-000048310000}"/>
    <cellStyle name="Currency 5 2 3 3" xfId="36120" xr:uid="{00000000-0005-0000-0000-000049310000}"/>
    <cellStyle name="Currency 5 2 4" xfId="6822" xr:uid="{00000000-0005-0000-0000-00004A310000}"/>
    <cellStyle name="Currency 5 2 4 2" xfId="36122" xr:uid="{00000000-0005-0000-0000-00004B310000}"/>
    <cellStyle name="Currency 5 2 5" xfId="6823" xr:uid="{00000000-0005-0000-0000-00004C310000}"/>
    <cellStyle name="Currency 5 2 5 2" xfId="36123" xr:uid="{00000000-0005-0000-0000-00004D310000}"/>
    <cellStyle name="Currency 5 2 6" xfId="6824" xr:uid="{00000000-0005-0000-0000-00004E310000}"/>
    <cellStyle name="Currency 5 2 6 2" xfId="36124" xr:uid="{00000000-0005-0000-0000-00004F310000}"/>
    <cellStyle name="Currency 5 2 7" xfId="6825" xr:uid="{00000000-0005-0000-0000-000050310000}"/>
    <cellStyle name="Currency 5 3" xfId="6826" xr:uid="{00000000-0005-0000-0000-000051310000}"/>
    <cellStyle name="Currency 5 4" xfId="6827" xr:uid="{00000000-0005-0000-0000-000052310000}"/>
    <cellStyle name="Currency 6" xfId="6828" xr:uid="{00000000-0005-0000-0000-000053310000}"/>
    <cellStyle name="Currency 6 2" xfId="6829" xr:uid="{00000000-0005-0000-0000-000054310000}"/>
    <cellStyle name="Currency 6 2 2" xfId="6830" xr:uid="{00000000-0005-0000-0000-000055310000}"/>
    <cellStyle name="Currency 6 2 2 2" xfId="6831" xr:uid="{00000000-0005-0000-0000-000056310000}"/>
    <cellStyle name="Currency 6 2 2 2 2" xfId="6832" xr:uid="{00000000-0005-0000-0000-000057310000}"/>
    <cellStyle name="Currency 6 2 2 2 2 2" xfId="36127" xr:uid="{00000000-0005-0000-0000-000058310000}"/>
    <cellStyle name="Currency 6 2 2 2 3" xfId="36126" xr:uid="{00000000-0005-0000-0000-000059310000}"/>
    <cellStyle name="Currency 6 2 2 3" xfId="6833" xr:uid="{00000000-0005-0000-0000-00005A310000}"/>
    <cellStyle name="Currency 6 2 2 3 2" xfId="36128" xr:uid="{00000000-0005-0000-0000-00005B310000}"/>
    <cellStyle name="Currency 6 2 2 4" xfId="6834" xr:uid="{00000000-0005-0000-0000-00005C310000}"/>
    <cellStyle name="Currency 6 2 2 4 2" xfId="36129" xr:uid="{00000000-0005-0000-0000-00005D310000}"/>
    <cellStyle name="Currency 6 2 2 5" xfId="6835" xr:uid="{00000000-0005-0000-0000-00005E310000}"/>
    <cellStyle name="Currency 6 2 2 5 2" xfId="36130" xr:uid="{00000000-0005-0000-0000-00005F310000}"/>
    <cellStyle name="Currency 6 2 2 6" xfId="36125" xr:uid="{00000000-0005-0000-0000-000060310000}"/>
    <cellStyle name="Currency 6 2 3" xfId="6836" xr:uid="{00000000-0005-0000-0000-000061310000}"/>
    <cellStyle name="Currency 6 2 3 2" xfId="6837" xr:uid="{00000000-0005-0000-0000-000062310000}"/>
    <cellStyle name="Currency 6 2 3 2 2" xfId="36132" xr:uid="{00000000-0005-0000-0000-000063310000}"/>
    <cellStyle name="Currency 6 2 3 3" xfId="36131" xr:uid="{00000000-0005-0000-0000-000064310000}"/>
    <cellStyle name="Currency 6 2 4" xfId="6838" xr:uid="{00000000-0005-0000-0000-000065310000}"/>
    <cellStyle name="Currency 6 2 4 2" xfId="36133" xr:uid="{00000000-0005-0000-0000-000066310000}"/>
    <cellStyle name="Currency 6 2 5" xfId="6839" xr:uid="{00000000-0005-0000-0000-000067310000}"/>
    <cellStyle name="Currency 6 2 5 2" xfId="36134" xr:uid="{00000000-0005-0000-0000-000068310000}"/>
    <cellStyle name="Currency 6 2 6" xfId="6840" xr:uid="{00000000-0005-0000-0000-000069310000}"/>
    <cellStyle name="Currency 6 2 6 2" xfId="36135" xr:uid="{00000000-0005-0000-0000-00006A310000}"/>
    <cellStyle name="Currency 6 2 7" xfId="6841" xr:uid="{00000000-0005-0000-0000-00006B310000}"/>
    <cellStyle name="Currency 6 3" xfId="6842" xr:uid="{00000000-0005-0000-0000-00006C310000}"/>
    <cellStyle name="Currency 6 4" xfId="6843" xr:uid="{00000000-0005-0000-0000-00006D310000}"/>
    <cellStyle name="Currency 7" xfId="6844" xr:uid="{00000000-0005-0000-0000-00006E310000}"/>
    <cellStyle name="Currency 7 2" xfId="6845" xr:uid="{00000000-0005-0000-0000-00006F310000}"/>
    <cellStyle name="Currency 7 3" xfId="6846" xr:uid="{00000000-0005-0000-0000-000070310000}"/>
    <cellStyle name="Currency 8" xfId="6847" xr:uid="{00000000-0005-0000-0000-000071310000}"/>
    <cellStyle name="Currency 8 2" xfId="6848" xr:uid="{00000000-0005-0000-0000-000072310000}"/>
    <cellStyle name="Currency 8 3" xfId="6849" xr:uid="{00000000-0005-0000-0000-000073310000}"/>
    <cellStyle name="Currency 9" xfId="6850" xr:uid="{00000000-0005-0000-0000-000074310000}"/>
    <cellStyle name="Currency 9 2" xfId="6851" xr:uid="{00000000-0005-0000-0000-000075310000}"/>
    <cellStyle name="Currency 9 3" xfId="6852" xr:uid="{00000000-0005-0000-0000-000076310000}"/>
    <cellStyle name="Currency0" xfId="184" xr:uid="{00000000-0005-0000-0000-000077310000}"/>
    <cellStyle name="Currency0 2" xfId="6853" xr:uid="{00000000-0005-0000-0000-000078310000}"/>
    <cellStyle name="Currency0 2 2" xfId="6854" xr:uid="{00000000-0005-0000-0000-000079310000}"/>
    <cellStyle name="Currency0 3" xfId="6855" xr:uid="{00000000-0005-0000-0000-00007A310000}"/>
    <cellStyle name="Currency0 3 2" xfId="6856" xr:uid="{00000000-0005-0000-0000-00007B310000}"/>
    <cellStyle name="Currency0 4" xfId="6857" xr:uid="{00000000-0005-0000-0000-00007C310000}"/>
    <cellStyle name="Currency0 4 2" xfId="6858" xr:uid="{00000000-0005-0000-0000-00007D310000}"/>
    <cellStyle name="Currency0 4 2 2" xfId="6859" xr:uid="{00000000-0005-0000-0000-00007E310000}"/>
    <cellStyle name="Currency0 4 3" xfId="6860" xr:uid="{00000000-0005-0000-0000-00007F310000}"/>
    <cellStyle name="Currency0 5" xfId="6861" xr:uid="{00000000-0005-0000-0000-000080310000}"/>
    <cellStyle name="Data" xfId="6862" xr:uid="{00000000-0005-0000-0000-000081310000}"/>
    <cellStyle name="DataEntry" xfId="6863" xr:uid="{00000000-0005-0000-0000-000082310000}"/>
    <cellStyle name="DataEntry%" xfId="6864" xr:uid="{00000000-0005-0000-0000-000083310000}"/>
    <cellStyle name="Date" xfId="185" xr:uid="{00000000-0005-0000-0000-000084310000}"/>
    <cellStyle name="Date 2" xfId="6865" xr:uid="{00000000-0005-0000-0000-000085310000}"/>
    <cellStyle name="Date 2 2" xfId="6866" xr:uid="{00000000-0005-0000-0000-000086310000}"/>
    <cellStyle name="Date 3" xfId="6867" xr:uid="{00000000-0005-0000-0000-000087310000}"/>
    <cellStyle name="Date 3 2" xfId="6868" xr:uid="{00000000-0005-0000-0000-000088310000}"/>
    <cellStyle name="Date 4" xfId="6869" xr:uid="{00000000-0005-0000-0000-000089310000}"/>
    <cellStyle name="Date 4 2" xfId="6870" xr:uid="{00000000-0005-0000-0000-00008A310000}"/>
    <cellStyle name="Date 4 2 2" xfId="6871" xr:uid="{00000000-0005-0000-0000-00008B310000}"/>
    <cellStyle name="Date 4 3" xfId="6872" xr:uid="{00000000-0005-0000-0000-00008C310000}"/>
    <cellStyle name="Date 5" xfId="6873" xr:uid="{00000000-0005-0000-0000-00008D310000}"/>
    <cellStyle name="Date 6" xfId="6874" xr:uid="{00000000-0005-0000-0000-00008E310000}"/>
    <cellStyle name="Date Short" xfId="6875" xr:uid="{00000000-0005-0000-0000-00008F310000}"/>
    <cellStyle name="DealTypeStyle" xfId="6876" xr:uid="{00000000-0005-0000-0000-000090310000}"/>
    <cellStyle name="Debit" xfId="6877" xr:uid="{00000000-0005-0000-0000-000091310000}"/>
    <cellStyle name="Debit subtotal" xfId="6878" xr:uid="{00000000-0005-0000-0000-000092310000}"/>
    <cellStyle name="Debit Total" xfId="6879" xr:uid="{00000000-0005-0000-0000-000093310000}"/>
    <cellStyle name="DELTA" xfId="6880" xr:uid="{00000000-0005-0000-0000-000094310000}"/>
    <cellStyle name="Dezimal_PERSONAL" xfId="6881" xr:uid="{00000000-0005-0000-0000-000095310000}"/>
    <cellStyle name="Encabezado 4" xfId="6882" xr:uid="{00000000-0005-0000-0000-000096310000}"/>
    <cellStyle name="Énfasis1" xfId="6883" xr:uid="{00000000-0005-0000-0000-000097310000}"/>
    <cellStyle name="Énfasis2" xfId="6884" xr:uid="{00000000-0005-0000-0000-000098310000}"/>
    <cellStyle name="Énfasis3" xfId="6885" xr:uid="{00000000-0005-0000-0000-000099310000}"/>
    <cellStyle name="Énfasis4" xfId="6886" xr:uid="{00000000-0005-0000-0000-00009A310000}"/>
    <cellStyle name="Énfasis5" xfId="6887" xr:uid="{00000000-0005-0000-0000-00009B310000}"/>
    <cellStyle name="Énfasis6" xfId="6888" xr:uid="{00000000-0005-0000-0000-00009C310000}"/>
    <cellStyle name="Enter Currency (0)" xfId="6889" xr:uid="{00000000-0005-0000-0000-00009D310000}"/>
    <cellStyle name="Enter Currency (2)" xfId="6890" xr:uid="{00000000-0005-0000-0000-00009E310000}"/>
    <cellStyle name="Enter Units (0)" xfId="6891" xr:uid="{00000000-0005-0000-0000-00009F310000}"/>
    <cellStyle name="Enter Units (1)" xfId="6892" xr:uid="{00000000-0005-0000-0000-0000A0310000}"/>
    <cellStyle name="Enter Units (2)" xfId="6893" xr:uid="{00000000-0005-0000-0000-0000A1310000}"/>
    <cellStyle name="Entered" xfId="6894" xr:uid="{00000000-0005-0000-0000-0000A2310000}"/>
    <cellStyle name="Entrada" xfId="6895" xr:uid="{00000000-0005-0000-0000-0000A3310000}"/>
    <cellStyle name="Euro" xfId="6896" xr:uid="{00000000-0005-0000-0000-0000A4310000}"/>
    <cellStyle name="Euro 2" xfId="6897" xr:uid="{00000000-0005-0000-0000-0000A5310000}"/>
    <cellStyle name="Euro 3" xfId="6898" xr:uid="{00000000-0005-0000-0000-0000A6310000}"/>
    <cellStyle name="Explanatory Text 2" xfId="6899" xr:uid="{00000000-0005-0000-0000-0000A7310000}"/>
    <cellStyle name="Explanatory Text 2 2" xfId="6900" xr:uid="{00000000-0005-0000-0000-0000A8310000}"/>
    <cellStyle name="Explanatory Text 3" xfId="6901" xr:uid="{00000000-0005-0000-0000-0000A9310000}"/>
    <cellStyle name="Explanatory Text 3 2" xfId="6902" xr:uid="{00000000-0005-0000-0000-0000AA310000}"/>
    <cellStyle name="Explanatory Text 4" xfId="6903" xr:uid="{00000000-0005-0000-0000-0000AB310000}"/>
    <cellStyle name="F2" xfId="6904" xr:uid="{00000000-0005-0000-0000-0000AC310000}"/>
    <cellStyle name="Fixed" xfId="186" xr:uid="{00000000-0005-0000-0000-0000AD310000}"/>
    <cellStyle name="Fixed 2" xfId="6905" xr:uid="{00000000-0005-0000-0000-0000AE310000}"/>
    <cellStyle name="Fixed 2 2" xfId="6906" xr:uid="{00000000-0005-0000-0000-0000AF310000}"/>
    <cellStyle name="Fixed 3" xfId="6907" xr:uid="{00000000-0005-0000-0000-0000B0310000}"/>
    <cellStyle name="Fixed 3 2" xfId="6908" xr:uid="{00000000-0005-0000-0000-0000B1310000}"/>
    <cellStyle name="Fixed 4" xfId="6909" xr:uid="{00000000-0005-0000-0000-0000B2310000}"/>
    <cellStyle name="Fixed 4 2" xfId="6910" xr:uid="{00000000-0005-0000-0000-0000B3310000}"/>
    <cellStyle name="Fixed 4 2 2" xfId="6911" xr:uid="{00000000-0005-0000-0000-0000B4310000}"/>
    <cellStyle name="Fixed 4 3" xfId="6912" xr:uid="{00000000-0005-0000-0000-0000B5310000}"/>
    <cellStyle name="Fixed 5" xfId="6913" xr:uid="{00000000-0005-0000-0000-0000B6310000}"/>
    <cellStyle name="Followed Hyperlink 2" xfId="6914" xr:uid="{00000000-0005-0000-0000-0000B7310000}"/>
    <cellStyle name="Followed Hyperlink 3" xfId="6915" xr:uid="{00000000-0005-0000-0000-0000B8310000}"/>
    <cellStyle name="Followed Hyperlink 4" xfId="6916" xr:uid="{00000000-0005-0000-0000-0000B9310000}"/>
    <cellStyle name="Followed Hyperlink 5" xfId="6917" xr:uid="{00000000-0005-0000-0000-0000BA310000}"/>
    <cellStyle name="Followed Hyperlink 6" xfId="6918" xr:uid="{00000000-0005-0000-0000-0000BB310000}"/>
    <cellStyle name="Followed Hyperlink 7" xfId="6919" xr:uid="{00000000-0005-0000-0000-0000BC310000}"/>
    <cellStyle name="Followed Hyperlink 8" xfId="6920" xr:uid="{00000000-0005-0000-0000-0000BD310000}"/>
    <cellStyle name="Followed Hyperlink 9" xfId="6921" xr:uid="{00000000-0005-0000-0000-0000BE310000}"/>
    <cellStyle name="Good 2" xfId="6922" xr:uid="{00000000-0005-0000-0000-0000BF310000}"/>
    <cellStyle name="Good 2 2" xfId="6923" xr:uid="{00000000-0005-0000-0000-0000C0310000}"/>
    <cellStyle name="Good 2 3" xfId="6924" xr:uid="{00000000-0005-0000-0000-0000C1310000}"/>
    <cellStyle name="Good 2 4" xfId="6925" xr:uid="{00000000-0005-0000-0000-0000C2310000}"/>
    <cellStyle name="Good 3" xfId="6926" xr:uid="{00000000-0005-0000-0000-0000C3310000}"/>
    <cellStyle name="Good 3 2" xfId="6927" xr:uid="{00000000-0005-0000-0000-0000C4310000}"/>
    <cellStyle name="Good 4" xfId="6928" xr:uid="{00000000-0005-0000-0000-0000C5310000}"/>
    <cellStyle name="Grey" xfId="6929" xr:uid="{00000000-0005-0000-0000-0000C6310000}"/>
    <cellStyle name="H641.H642" xfId="187" xr:uid="{00000000-0005-0000-0000-0000C7310000}"/>
    <cellStyle name="H641.H642 2" xfId="6930" xr:uid="{00000000-0005-0000-0000-0000C8310000}"/>
    <cellStyle name="H641.H642 2 2" xfId="6931" xr:uid="{00000000-0005-0000-0000-0000C9310000}"/>
    <cellStyle name="H641.H642 3" xfId="6932" xr:uid="{00000000-0005-0000-0000-0000CA310000}"/>
    <cellStyle name="H641.H642 3 2" xfId="6933" xr:uid="{00000000-0005-0000-0000-0000CB310000}"/>
    <cellStyle name="H641.H642 4" xfId="6934" xr:uid="{00000000-0005-0000-0000-0000CC310000}"/>
    <cellStyle name="H641.H642 4 2" xfId="6935" xr:uid="{00000000-0005-0000-0000-0000CD310000}"/>
    <cellStyle name="H641.H642 4 2 2" xfId="6936" xr:uid="{00000000-0005-0000-0000-0000CE310000}"/>
    <cellStyle name="H641.H642 4 3" xfId="6937" xr:uid="{00000000-0005-0000-0000-0000CF310000}"/>
    <cellStyle name="H641.H642 5" xfId="6938" xr:uid="{00000000-0005-0000-0000-0000D0310000}"/>
    <cellStyle name="HEAD" xfId="6939" xr:uid="{00000000-0005-0000-0000-0000D1310000}"/>
    <cellStyle name="Header" xfId="6940" xr:uid="{00000000-0005-0000-0000-0000D2310000}"/>
    <cellStyle name="Header1" xfId="6941" xr:uid="{00000000-0005-0000-0000-0000D3310000}"/>
    <cellStyle name="Header2" xfId="6942" xr:uid="{00000000-0005-0000-0000-0000D4310000}"/>
    <cellStyle name="HeaderGroup" xfId="6943" xr:uid="{00000000-0005-0000-0000-0000D5310000}"/>
    <cellStyle name="HEADING" xfId="6944" xr:uid="{00000000-0005-0000-0000-0000D6310000}"/>
    <cellStyle name="Heading 1 2" xfId="6945" xr:uid="{00000000-0005-0000-0000-0000D7310000}"/>
    <cellStyle name="Heading 1 2 2" xfId="6946" xr:uid="{00000000-0005-0000-0000-0000D8310000}"/>
    <cellStyle name="Heading 1 3" xfId="6947" xr:uid="{00000000-0005-0000-0000-0000D9310000}"/>
    <cellStyle name="Heading 1 3 2" xfId="6948" xr:uid="{00000000-0005-0000-0000-0000DA310000}"/>
    <cellStyle name="Heading 1 4" xfId="6949" xr:uid="{00000000-0005-0000-0000-0000DB310000}"/>
    <cellStyle name="Heading 1 5" xfId="6950" xr:uid="{00000000-0005-0000-0000-0000DC310000}"/>
    <cellStyle name="Heading 2 2" xfId="6951" xr:uid="{00000000-0005-0000-0000-0000DD310000}"/>
    <cellStyle name="Heading 2 2 2" xfId="6952" xr:uid="{00000000-0005-0000-0000-0000DE310000}"/>
    <cellStyle name="Heading 2 3" xfId="6953" xr:uid="{00000000-0005-0000-0000-0000DF310000}"/>
    <cellStyle name="Heading 2 3 2" xfId="6954" xr:uid="{00000000-0005-0000-0000-0000E0310000}"/>
    <cellStyle name="Heading 2 4" xfId="6955" xr:uid="{00000000-0005-0000-0000-0000E1310000}"/>
    <cellStyle name="Heading 2 5" xfId="6956" xr:uid="{00000000-0005-0000-0000-0000E2310000}"/>
    <cellStyle name="Heading 3 2" xfId="6957" xr:uid="{00000000-0005-0000-0000-0000E3310000}"/>
    <cellStyle name="Heading 3 2 2" xfId="6958" xr:uid="{00000000-0005-0000-0000-0000E4310000}"/>
    <cellStyle name="Heading 3 3" xfId="6959" xr:uid="{00000000-0005-0000-0000-0000E5310000}"/>
    <cellStyle name="Heading 3 3 2" xfId="6960" xr:uid="{00000000-0005-0000-0000-0000E6310000}"/>
    <cellStyle name="Heading 3 4" xfId="6961" xr:uid="{00000000-0005-0000-0000-0000E7310000}"/>
    <cellStyle name="Heading 3 5" xfId="6962" xr:uid="{00000000-0005-0000-0000-0000E8310000}"/>
    <cellStyle name="Heading 4 2" xfId="6963" xr:uid="{00000000-0005-0000-0000-0000E9310000}"/>
    <cellStyle name="Heading 4 2 2" xfId="6964" xr:uid="{00000000-0005-0000-0000-0000EA310000}"/>
    <cellStyle name="Heading 4 3" xfId="6965" xr:uid="{00000000-0005-0000-0000-0000EB310000}"/>
    <cellStyle name="Heading 4 3 2" xfId="6966" xr:uid="{00000000-0005-0000-0000-0000EC310000}"/>
    <cellStyle name="Heading 4 4" xfId="6967" xr:uid="{00000000-0005-0000-0000-0000ED310000}"/>
    <cellStyle name="Heading 4 5" xfId="6968" xr:uid="{00000000-0005-0000-0000-0000EE310000}"/>
    <cellStyle name="Hipervínculo" xfId="6969" xr:uid="{00000000-0005-0000-0000-0000EF310000}"/>
    <cellStyle name="Hipervínculo 2" xfId="6970" xr:uid="{00000000-0005-0000-0000-0000F0310000}"/>
    <cellStyle name="Hipervínculo 3" xfId="6971" xr:uid="{00000000-0005-0000-0000-0000F1310000}"/>
    <cellStyle name="Hipervínculo visitado" xfId="6972" xr:uid="{00000000-0005-0000-0000-0000F2310000}"/>
    <cellStyle name="Hipervínculo visitado 2" xfId="6973" xr:uid="{00000000-0005-0000-0000-0000F3310000}"/>
    <cellStyle name="Hipervínculo visitado 3" xfId="6974" xr:uid="{00000000-0005-0000-0000-0000F4310000}"/>
    <cellStyle name="Hipervínculo_Inversiones" xfId="6975" xr:uid="{00000000-0005-0000-0000-0000F5310000}"/>
    <cellStyle name="Hours" xfId="188" xr:uid="{00000000-0005-0000-0000-0000F6310000}"/>
    <cellStyle name="Hyperlink 10" xfId="29957" xr:uid="{00000000-0005-0000-0000-0000F7310000}"/>
    <cellStyle name="Hyperlink 2" xfId="6976" xr:uid="{00000000-0005-0000-0000-0000F8310000}"/>
    <cellStyle name="Hyperlink 2 2" xfId="6977" xr:uid="{00000000-0005-0000-0000-0000F9310000}"/>
    <cellStyle name="Hyperlink 2 3" xfId="6978" xr:uid="{00000000-0005-0000-0000-0000FA310000}"/>
    <cellStyle name="Hyperlink 3" xfId="6979" xr:uid="{00000000-0005-0000-0000-0000FB310000}"/>
    <cellStyle name="Hyperlink 3 2" xfId="6980" xr:uid="{00000000-0005-0000-0000-0000FC310000}"/>
    <cellStyle name="Hyperlink 4" xfId="6981" xr:uid="{00000000-0005-0000-0000-0000FD310000}"/>
    <cellStyle name="Hyperlink 5" xfId="6982" xr:uid="{00000000-0005-0000-0000-0000FE310000}"/>
    <cellStyle name="Hyperlink 6" xfId="6983" xr:uid="{00000000-0005-0000-0000-0000FF310000}"/>
    <cellStyle name="Hyperlink 7" xfId="6984" xr:uid="{00000000-0005-0000-0000-000000320000}"/>
    <cellStyle name="Hyperlink 8" xfId="6985" xr:uid="{00000000-0005-0000-0000-000001320000}"/>
    <cellStyle name="Hyperlink 9" xfId="6986" xr:uid="{00000000-0005-0000-0000-000002320000}"/>
    <cellStyle name="Hyperlink seguido_ContrDepreciacao" xfId="6987" xr:uid="{00000000-0005-0000-0000-000003320000}"/>
    <cellStyle name="Incorrecto" xfId="6988" xr:uid="{00000000-0005-0000-0000-000004320000}"/>
    <cellStyle name="Input [yellow]" xfId="6989" xr:uid="{00000000-0005-0000-0000-000005320000}"/>
    <cellStyle name="Input 2" xfId="6990" xr:uid="{00000000-0005-0000-0000-000006320000}"/>
    <cellStyle name="Input 2 2" xfId="6991" xr:uid="{00000000-0005-0000-0000-000007320000}"/>
    <cellStyle name="Input 3" xfId="6992" xr:uid="{00000000-0005-0000-0000-000008320000}"/>
    <cellStyle name="Input 3 2" xfId="6993" xr:uid="{00000000-0005-0000-0000-000009320000}"/>
    <cellStyle name="Input 4" xfId="6994" xr:uid="{00000000-0005-0000-0000-00000A320000}"/>
    <cellStyle name="Input 5" xfId="6995" xr:uid="{00000000-0005-0000-0000-00000B320000}"/>
    <cellStyle name="Input 6" xfId="6996" xr:uid="{00000000-0005-0000-0000-00000C320000}"/>
    <cellStyle name="InputDescriptions" xfId="6997" xr:uid="{00000000-0005-0000-0000-00000D320000}"/>
    <cellStyle name="InputHeading1" xfId="6998" xr:uid="{00000000-0005-0000-0000-00000E320000}"/>
    <cellStyle name="Jun" xfId="6999" xr:uid="{00000000-0005-0000-0000-00000F320000}"/>
    <cellStyle name="Jun 2" xfId="7000" xr:uid="{00000000-0005-0000-0000-000010320000}"/>
    <cellStyle name="L_BORDER_A" xfId="7001" xr:uid="{00000000-0005-0000-0000-000011320000}"/>
    <cellStyle name="Lien hypertexte" xfId="7002" xr:uid="{00000000-0005-0000-0000-000012320000}"/>
    <cellStyle name="Lien hypertexte visité" xfId="7003" xr:uid="{00000000-0005-0000-0000-000013320000}"/>
    <cellStyle name="Lien hypertexte_Book2" xfId="7004" xr:uid="{00000000-0005-0000-0000-000014320000}"/>
    <cellStyle name="LineItemPrompt" xfId="7005" xr:uid="{00000000-0005-0000-0000-000015320000}"/>
    <cellStyle name="LineItemValue" xfId="7006" xr:uid="{00000000-0005-0000-0000-000016320000}"/>
    <cellStyle name="Link Currency (0)" xfId="7007" xr:uid="{00000000-0005-0000-0000-000017320000}"/>
    <cellStyle name="Link Currency (2)" xfId="7008" xr:uid="{00000000-0005-0000-0000-000018320000}"/>
    <cellStyle name="Link Units (0)" xfId="7009" xr:uid="{00000000-0005-0000-0000-000019320000}"/>
    <cellStyle name="Link Units (1)" xfId="7010" xr:uid="{00000000-0005-0000-0000-00001A320000}"/>
    <cellStyle name="Link Units (2)" xfId="7011" xr:uid="{00000000-0005-0000-0000-00001B320000}"/>
    <cellStyle name="Linked Cell 2" xfId="7012" xr:uid="{00000000-0005-0000-0000-00001C320000}"/>
    <cellStyle name="Linked Cell 2 2" xfId="7013" xr:uid="{00000000-0005-0000-0000-00001D320000}"/>
    <cellStyle name="Linked Cell 3" xfId="7014" xr:uid="{00000000-0005-0000-0000-00001E320000}"/>
    <cellStyle name="Linked Cell 3 2" xfId="7015" xr:uid="{00000000-0005-0000-0000-00001F320000}"/>
    <cellStyle name="Linked Cell 4" xfId="7016" xr:uid="{00000000-0005-0000-0000-000020320000}"/>
    <cellStyle name="Linked Cell 5" xfId="7017" xr:uid="{00000000-0005-0000-0000-000021320000}"/>
    <cellStyle name="Millares [0]_01-07-97" xfId="7018" xr:uid="{00000000-0005-0000-0000-000022320000}"/>
    <cellStyle name="Millares_01-07-97" xfId="7019" xr:uid="{00000000-0005-0000-0000-000023320000}"/>
    <cellStyle name="Milliers [0]_2000 Cal445" xfId="7020" xr:uid="{00000000-0005-0000-0000-000024320000}"/>
    <cellStyle name="Milliers_2000 Cal445" xfId="7021" xr:uid="{00000000-0005-0000-0000-000025320000}"/>
    <cellStyle name="Minutes" xfId="189" xr:uid="{00000000-0005-0000-0000-000026320000}"/>
    <cellStyle name="Moneda [0]_010197" xfId="7022" xr:uid="{00000000-0005-0000-0000-000027320000}"/>
    <cellStyle name="Moneda_010197" xfId="7023" xr:uid="{00000000-0005-0000-0000-000028320000}"/>
    <cellStyle name="Monétaire [0]_2000 Cal445" xfId="7024" xr:uid="{00000000-0005-0000-0000-000029320000}"/>
    <cellStyle name="Monétaire_2000 Cal445" xfId="7025" xr:uid="{00000000-0005-0000-0000-00002A320000}"/>
    <cellStyle name="Mon彋aire [0]_AR1194" xfId="7026" xr:uid="{00000000-0005-0000-0000-00002B320000}"/>
    <cellStyle name="Mon彋aire_AR1194" xfId="7027" xr:uid="{00000000-0005-0000-0000-00002C320000}"/>
    <cellStyle name="Neutral 2" xfId="7028" xr:uid="{00000000-0005-0000-0000-00002D320000}"/>
    <cellStyle name="Neutral 2 2" xfId="7029" xr:uid="{00000000-0005-0000-0000-00002E320000}"/>
    <cellStyle name="Neutral 3" xfId="7030" xr:uid="{00000000-0005-0000-0000-00002F320000}"/>
    <cellStyle name="Neutral 3 2" xfId="7031" xr:uid="{00000000-0005-0000-0000-000030320000}"/>
    <cellStyle name="Neutral 4" xfId="7032" xr:uid="{00000000-0005-0000-0000-000031320000}"/>
    <cellStyle name="Neutral 5" xfId="7033" xr:uid="{00000000-0005-0000-0000-000032320000}"/>
    <cellStyle name="no dec" xfId="190" xr:uid="{00000000-0005-0000-0000-000033320000}"/>
    <cellStyle name="no dec 2" xfId="191" xr:uid="{00000000-0005-0000-0000-000034320000}"/>
    <cellStyle name="no dec_E1a" xfId="192" xr:uid="{00000000-0005-0000-0000-000035320000}"/>
    <cellStyle name="Nobmal_001-E001" xfId="7034" xr:uid="{00000000-0005-0000-0000-000036320000}"/>
    <cellStyle name="NODECS" xfId="7035" xr:uid="{00000000-0005-0000-0000-000037320000}"/>
    <cellStyle name="No-definido" xfId="7036" xr:uid="{00000000-0005-0000-0000-000038320000}"/>
    <cellStyle name="Normal" xfId="0" builtinId="0"/>
    <cellStyle name="Normal - Style1" xfId="7037" xr:uid="{00000000-0005-0000-0000-00003A320000}"/>
    <cellStyle name="Normal 10" xfId="193" xr:uid="{00000000-0005-0000-0000-00003B320000}"/>
    <cellStyle name="Normal 10 10" xfId="7038" xr:uid="{00000000-0005-0000-0000-00003C320000}"/>
    <cellStyle name="Normal 10 10 2" xfId="7039" xr:uid="{00000000-0005-0000-0000-00003D320000}"/>
    <cellStyle name="Normal 10 10 2 2" xfId="7040" xr:uid="{00000000-0005-0000-0000-00003E320000}"/>
    <cellStyle name="Normal 10 10 2 2 2" xfId="7041" xr:uid="{00000000-0005-0000-0000-00003F320000}"/>
    <cellStyle name="Normal 10 10 2 2 2 2" xfId="36139" xr:uid="{00000000-0005-0000-0000-000040320000}"/>
    <cellStyle name="Normal 10 10 2 2 3" xfId="36138" xr:uid="{00000000-0005-0000-0000-000041320000}"/>
    <cellStyle name="Normal 10 10 2 3" xfId="7042" xr:uid="{00000000-0005-0000-0000-000042320000}"/>
    <cellStyle name="Normal 10 10 2 3 2" xfId="36140" xr:uid="{00000000-0005-0000-0000-000043320000}"/>
    <cellStyle name="Normal 10 10 2 4" xfId="7043" xr:uid="{00000000-0005-0000-0000-000044320000}"/>
    <cellStyle name="Normal 10 10 2 4 2" xfId="36141" xr:uid="{00000000-0005-0000-0000-000045320000}"/>
    <cellStyle name="Normal 10 10 2 5" xfId="7044" xr:uid="{00000000-0005-0000-0000-000046320000}"/>
    <cellStyle name="Normal 10 10 2 5 2" xfId="36142" xr:uid="{00000000-0005-0000-0000-000047320000}"/>
    <cellStyle name="Normal 10 10 2 6" xfId="36137" xr:uid="{00000000-0005-0000-0000-000048320000}"/>
    <cellStyle name="Normal 10 10 3" xfId="7045" xr:uid="{00000000-0005-0000-0000-000049320000}"/>
    <cellStyle name="Normal 10 10 3 2" xfId="7046" xr:uid="{00000000-0005-0000-0000-00004A320000}"/>
    <cellStyle name="Normal 10 10 3 2 2" xfId="36144" xr:uid="{00000000-0005-0000-0000-00004B320000}"/>
    <cellStyle name="Normal 10 10 3 3" xfId="36143" xr:uid="{00000000-0005-0000-0000-00004C320000}"/>
    <cellStyle name="Normal 10 10 4" xfId="7047" xr:uid="{00000000-0005-0000-0000-00004D320000}"/>
    <cellStyle name="Normal 10 10 4 2" xfId="36145" xr:uid="{00000000-0005-0000-0000-00004E320000}"/>
    <cellStyle name="Normal 10 10 5" xfId="7048" xr:uid="{00000000-0005-0000-0000-00004F320000}"/>
    <cellStyle name="Normal 10 10 5 2" xfId="36146" xr:uid="{00000000-0005-0000-0000-000050320000}"/>
    <cellStyle name="Normal 10 10 6" xfId="7049" xr:uid="{00000000-0005-0000-0000-000051320000}"/>
    <cellStyle name="Normal 10 10 6 2" xfId="36147" xr:uid="{00000000-0005-0000-0000-000052320000}"/>
    <cellStyle name="Normal 10 10 7" xfId="36136" xr:uid="{00000000-0005-0000-0000-000053320000}"/>
    <cellStyle name="Normal 10 11" xfId="7050" xr:uid="{00000000-0005-0000-0000-000054320000}"/>
    <cellStyle name="Normal 10 11 2" xfId="7051" xr:uid="{00000000-0005-0000-0000-000055320000}"/>
    <cellStyle name="Normal 10 11 2 2" xfId="7052" xr:uid="{00000000-0005-0000-0000-000056320000}"/>
    <cellStyle name="Normal 10 11 2 2 2" xfId="36149" xr:uid="{00000000-0005-0000-0000-000057320000}"/>
    <cellStyle name="Normal 10 11 2 3" xfId="36148" xr:uid="{00000000-0005-0000-0000-000058320000}"/>
    <cellStyle name="Normal 10 11 3" xfId="7053" xr:uid="{00000000-0005-0000-0000-000059320000}"/>
    <cellStyle name="Normal 10 11 3 2" xfId="36150" xr:uid="{00000000-0005-0000-0000-00005A320000}"/>
    <cellStyle name="Normal 10 11 4" xfId="7054" xr:uid="{00000000-0005-0000-0000-00005B320000}"/>
    <cellStyle name="Normal 10 11 4 2" xfId="36151" xr:uid="{00000000-0005-0000-0000-00005C320000}"/>
    <cellStyle name="Normal 10 11 5" xfId="7055" xr:uid="{00000000-0005-0000-0000-00005D320000}"/>
    <cellStyle name="Normal 10 11 5 2" xfId="36152" xr:uid="{00000000-0005-0000-0000-00005E320000}"/>
    <cellStyle name="Normal 10 11 6" xfId="29905" xr:uid="{00000000-0005-0000-0000-00005F320000}"/>
    <cellStyle name="Normal 10 11 6 2" xfId="58324" xr:uid="{00000000-0005-0000-0000-000060320000}"/>
    <cellStyle name="Normal 10 12" xfId="7056" xr:uid="{00000000-0005-0000-0000-000061320000}"/>
    <cellStyle name="Normal 10 12 2" xfId="7057" xr:uid="{00000000-0005-0000-0000-000062320000}"/>
    <cellStyle name="Normal 10 12 2 2" xfId="7058" xr:uid="{00000000-0005-0000-0000-000063320000}"/>
    <cellStyle name="Normal 10 12 2 2 2" xfId="36155" xr:uid="{00000000-0005-0000-0000-000064320000}"/>
    <cellStyle name="Normal 10 12 2 3" xfId="36154" xr:uid="{00000000-0005-0000-0000-000065320000}"/>
    <cellStyle name="Normal 10 12 3" xfId="7059" xr:uid="{00000000-0005-0000-0000-000066320000}"/>
    <cellStyle name="Normal 10 12 3 2" xfId="36156" xr:uid="{00000000-0005-0000-0000-000067320000}"/>
    <cellStyle name="Normal 10 12 4" xfId="7060" xr:uid="{00000000-0005-0000-0000-000068320000}"/>
    <cellStyle name="Normal 10 12 4 2" xfId="36157" xr:uid="{00000000-0005-0000-0000-000069320000}"/>
    <cellStyle name="Normal 10 12 5" xfId="7061" xr:uid="{00000000-0005-0000-0000-00006A320000}"/>
    <cellStyle name="Normal 10 12 5 2" xfId="36158" xr:uid="{00000000-0005-0000-0000-00006B320000}"/>
    <cellStyle name="Normal 10 12 6" xfId="36153" xr:uid="{00000000-0005-0000-0000-00006C320000}"/>
    <cellStyle name="Normal 10 13" xfId="7062" xr:uid="{00000000-0005-0000-0000-00006D320000}"/>
    <cellStyle name="Normal 10 13 2" xfId="7063" xr:uid="{00000000-0005-0000-0000-00006E320000}"/>
    <cellStyle name="Normal 10 13 2 2" xfId="7064" xr:uid="{00000000-0005-0000-0000-00006F320000}"/>
    <cellStyle name="Normal 10 13 2 2 2" xfId="36161" xr:uid="{00000000-0005-0000-0000-000070320000}"/>
    <cellStyle name="Normal 10 13 2 3" xfId="36160" xr:uid="{00000000-0005-0000-0000-000071320000}"/>
    <cellStyle name="Normal 10 13 3" xfId="7065" xr:uid="{00000000-0005-0000-0000-000072320000}"/>
    <cellStyle name="Normal 10 13 3 2" xfId="36162" xr:uid="{00000000-0005-0000-0000-000073320000}"/>
    <cellStyle name="Normal 10 13 4" xfId="7066" xr:uid="{00000000-0005-0000-0000-000074320000}"/>
    <cellStyle name="Normal 10 13 4 2" xfId="36163" xr:uid="{00000000-0005-0000-0000-000075320000}"/>
    <cellStyle name="Normal 10 13 5" xfId="36159" xr:uid="{00000000-0005-0000-0000-000076320000}"/>
    <cellStyle name="Normal 10 14" xfId="7067" xr:uid="{00000000-0005-0000-0000-000077320000}"/>
    <cellStyle name="Normal 10 14 2" xfId="7068" xr:uid="{00000000-0005-0000-0000-000078320000}"/>
    <cellStyle name="Normal 10 14 2 2" xfId="36165" xr:uid="{00000000-0005-0000-0000-000079320000}"/>
    <cellStyle name="Normal 10 14 3" xfId="7069" xr:uid="{00000000-0005-0000-0000-00007A320000}"/>
    <cellStyle name="Normal 10 14 3 2" xfId="36166" xr:uid="{00000000-0005-0000-0000-00007B320000}"/>
    <cellStyle name="Normal 10 14 4" xfId="36164" xr:uid="{00000000-0005-0000-0000-00007C320000}"/>
    <cellStyle name="Normal 10 15" xfId="7070" xr:uid="{00000000-0005-0000-0000-00007D320000}"/>
    <cellStyle name="Normal 10 15 2" xfId="36167" xr:uid="{00000000-0005-0000-0000-00007E320000}"/>
    <cellStyle name="Normal 10 16" xfId="7071" xr:uid="{00000000-0005-0000-0000-00007F320000}"/>
    <cellStyle name="Normal 10 16 2" xfId="36168" xr:uid="{00000000-0005-0000-0000-000080320000}"/>
    <cellStyle name="Normal 10 17" xfId="7072" xr:uid="{00000000-0005-0000-0000-000081320000}"/>
    <cellStyle name="Normal 10 17 2" xfId="36169" xr:uid="{00000000-0005-0000-0000-000082320000}"/>
    <cellStyle name="Normal 10 18" xfId="7073" xr:uid="{00000000-0005-0000-0000-000083320000}"/>
    <cellStyle name="Normal 10 2" xfId="194" xr:uid="{00000000-0005-0000-0000-000084320000}"/>
    <cellStyle name="Normal 10 2 10" xfId="7074" xr:uid="{00000000-0005-0000-0000-000085320000}"/>
    <cellStyle name="Normal 10 2 10 2" xfId="7075" xr:uid="{00000000-0005-0000-0000-000086320000}"/>
    <cellStyle name="Normal 10 2 10 2 2" xfId="7076" xr:uid="{00000000-0005-0000-0000-000087320000}"/>
    <cellStyle name="Normal 10 2 10 2 2 2" xfId="36172" xr:uid="{00000000-0005-0000-0000-000088320000}"/>
    <cellStyle name="Normal 10 2 10 2 3" xfId="36171" xr:uid="{00000000-0005-0000-0000-000089320000}"/>
    <cellStyle name="Normal 10 2 10 3" xfId="7077" xr:uid="{00000000-0005-0000-0000-00008A320000}"/>
    <cellStyle name="Normal 10 2 10 3 2" xfId="36173" xr:uid="{00000000-0005-0000-0000-00008B320000}"/>
    <cellStyle name="Normal 10 2 10 4" xfId="7078" xr:uid="{00000000-0005-0000-0000-00008C320000}"/>
    <cellStyle name="Normal 10 2 10 4 2" xfId="36174" xr:uid="{00000000-0005-0000-0000-00008D320000}"/>
    <cellStyle name="Normal 10 2 10 5" xfId="7079" xr:uid="{00000000-0005-0000-0000-00008E320000}"/>
    <cellStyle name="Normal 10 2 10 5 2" xfId="36175" xr:uid="{00000000-0005-0000-0000-00008F320000}"/>
    <cellStyle name="Normal 10 2 10 6" xfId="36170" xr:uid="{00000000-0005-0000-0000-000090320000}"/>
    <cellStyle name="Normal 10 2 11" xfId="7080" xr:uid="{00000000-0005-0000-0000-000091320000}"/>
    <cellStyle name="Normal 10 2 11 2" xfId="7081" xr:uid="{00000000-0005-0000-0000-000092320000}"/>
    <cellStyle name="Normal 10 2 11 2 2" xfId="7082" xr:uid="{00000000-0005-0000-0000-000093320000}"/>
    <cellStyle name="Normal 10 2 11 2 2 2" xfId="36178" xr:uid="{00000000-0005-0000-0000-000094320000}"/>
    <cellStyle name="Normal 10 2 11 2 3" xfId="36177" xr:uid="{00000000-0005-0000-0000-000095320000}"/>
    <cellStyle name="Normal 10 2 11 3" xfId="7083" xr:uid="{00000000-0005-0000-0000-000096320000}"/>
    <cellStyle name="Normal 10 2 11 3 2" xfId="36179" xr:uid="{00000000-0005-0000-0000-000097320000}"/>
    <cellStyle name="Normal 10 2 11 4" xfId="7084" xr:uid="{00000000-0005-0000-0000-000098320000}"/>
    <cellStyle name="Normal 10 2 11 4 2" xfId="36180" xr:uid="{00000000-0005-0000-0000-000099320000}"/>
    <cellStyle name="Normal 10 2 11 5" xfId="36176" xr:uid="{00000000-0005-0000-0000-00009A320000}"/>
    <cellStyle name="Normal 10 2 12" xfId="7085" xr:uid="{00000000-0005-0000-0000-00009B320000}"/>
    <cellStyle name="Normal 10 2 12 2" xfId="7086" xr:uid="{00000000-0005-0000-0000-00009C320000}"/>
    <cellStyle name="Normal 10 2 12 2 2" xfId="36182" xr:uid="{00000000-0005-0000-0000-00009D320000}"/>
    <cellStyle name="Normal 10 2 12 3" xfId="7087" xr:uid="{00000000-0005-0000-0000-00009E320000}"/>
    <cellStyle name="Normal 10 2 12 3 2" xfId="36183" xr:uid="{00000000-0005-0000-0000-00009F320000}"/>
    <cellStyle name="Normal 10 2 12 4" xfId="36181" xr:uid="{00000000-0005-0000-0000-0000A0320000}"/>
    <cellStyle name="Normal 10 2 13" xfId="7088" xr:uid="{00000000-0005-0000-0000-0000A1320000}"/>
    <cellStyle name="Normal 10 2 13 2" xfId="36184" xr:uid="{00000000-0005-0000-0000-0000A2320000}"/>
    <cellStyle name="Normal 10 2 14" xfId="7089" xr:uid="{00000000-0005-0000-0000-0000A3320000}"/>
    <cellStyle name="Normal 10 2 14 2" xfId="36185" xr:uid="{00000000-0005-0000-0000-0000A4320000}"/>
    <cellStyle name="Normal 10 2 15" xfId="7090" xr:uid="{00000000-0005-0000-0000-0000A5320000}"/>
    <cellStyle name="Normal 10 2 15 2" xfId="36186" xr:uid="{00000000-0005-0000-0000-0000A6320000}"/>
    <cellStyle name="Normal 10 2 16" xfId="7091" xr:uid="{00000000-0005-0000-0000-0000A7320000}"/>
    <cellStyle name="Normal 10 2 2" xfId="195" xr:uid="{00000000-0005-0000-0000-0000A8320000}"/>
    <cellStyle name="Normal 10 2 2 10" xfId="7092" xr:uid="{00000000-0005-0000-0000-0000A9320000}"/>
    <cellStyle name="Normal 10 2 2 10 2" xfId="7093" xr:uid="{00000000-0005-0000-0000-0000AA320000}"/>
    <cellStyle name="Normal 10 2 2 10 2 2" xfId="7094" xr:uid="{00000000-0005-0000-0000-0000AB320000}"/>
    <cellStyle name="Normal 10 2 2 10 2 2 2" xfId="36189" xr:uid="{00000000-0005-0000-0000-0000AC320000}"/>
    <cellStyle name="Normal 10 2 2 10 2 3" xfId="36188" xr:uid="{00000000-0005-0000-0000-0000AD320000}"/>
    <cellStyle name="Normal 10 2 2 10 3" xfId="7095" xr:uid="{00000000-0005-0000-0000-0000AE320000}"/>
    <cellStyle name="Normal 10 2 2 10 3 2" xfId="36190" xr:uid="{00000000-0005-0000-0000-0000AF320000}"/>
    <cellStyle name="Normal 10 2 2 10 4" xfId="7096" xr:uid="{00000000-0005-0000-0000-0000B0320000}"/>
    <cellStyle name="Normal 10 2 2 10 4 2" xfId="36191" xr:uid="{00000000-0005-0000-0000-0000B1320000}"/>
    <cellStyle name="Normal 10 2 2 10 5" xfId="36187" xr:uid="{00000000-0005-0000-0000-0000B2320000}"/>
    <cellStyle name="Normal 10 2 2 11" xfId="7097" xr:uid="{00000000-0005-0000-0000-0000B3320000}"/>
    <cellStyle name="Normal 10 2 2 11 2" xfId="7098" xr:uid="{00000000-0005-0000-0000-0000B4320000}"/>
    <cellStyle name="Normal 10 2 2 11 2 2" xfId="36193" xr:uid="{00000000-0005-0000-0000-0000B5320000}"/>
    <cellStyle name="Normal 10 2 2 11 3" xfId="7099" xr:uid="{00000000-0005-0000-0000-0000B6320000}"/>
    <cellStyle name="Normal 10 2 2 11 3 2" xfId="36194" xr:uid="{00000000-0005-0000-0000-0000B7320000}"/>
    <cellStyle name="Normal 10 2 2 11 4" xfId="36192" xr:uid="{00000000-0005-0000-0000-0000B8320000}"/>
    <cellStyle name="Normal 10 2 2 12" xfId="7100" xr:uid="{00000000-0005-0000-0000-0000B9320000}"/>
    <cellStyle name="Normal 10 2 2 12 2" xfId="36195" xr:uid="{00000000-0005-0000-0000-0000BA320000}"/>
    <cellStyle name="Normal 10 2 2 13" xfId="7101" xr:uid="{00000000-0005-0000-0000-0000BB320000}"/>
    <cellStyle name="Normal 10 2 2 13 2" xfId="36196" xr:uid="{00000000-0005-0000-0000-0000BC320000}"/>
    <cellStyle name="Normal 10 2 2 14" xfId="7102" xr:uid="{00000000-0005-0000-0000-0000BD320000}"/>
    <cellStyle name="Normal 10 2 2 14 2" xfId="36197" xr:uid="{00000000-0005-0000-0000-0000BE320000}"/>
    <cellStyle name="Normal 10 2 2 2" xfId="196" xr:uid="{00000000-0005-0000-0000-0000BF320000}"/>
    <cellStyle name="Normal 10 2 2 2 10" xfId="7103" xr:uid="{00000000-0005-0000-0000-0000C0320000}"/>
    <cellStyle name="Normal 10 2 2 2 10 2" xfId="7104" xr:uid="{00000000-0005-0000-0000-0000C1320000}"/>
    <cellStyle name="Normal 10 2 2 2 10 2 2" xfId="36199" xr:uid="{00000000-0005-0000-0000-0000C2320000}"/>
    <cellStyle name="Normal 10 2 2 2 10 3" xfId="7105" xr:uid="{00000000-0005-0000-0000-0000C3320000}"/>
    <cellStyle name="Normal 10 2 2 2 10 3 2" xfId="36200" xr:uid="{00000000-0005-0000-0000-0000C4320000}"/>
    <cellStyle name="Normal 10 2 2 2 10 4" xfId="36198" xr:uid="{00000000-0005-0000-0000-0000C5320000}"/>
    <cellStyle name="Normal 10 2 2 2 11" xfId="7106" xr:uid="{00000000-0005-0000-0000-0000C6320000}"/>
    <cellStyle name="Normal 10 2 2 2 11 2" xfId="36201" xr:uid="{00000000-0005-0000-0000-0000C7320000}"/>
    <cellStyle name="Normal 10 2 2 2 12" xfId="7107" xr:uid="{00000000-0005-0000-0000-0000C8320000}"/>
    <cellStyle name="Normal 10 2 2 2 12 2" xfId="36202" xr:uid="{00000000-0005-0000-0000-0000C9320000}"/>
    <cellStyle name="Normal 10 2 2 2 13" xfId="7108" xr:uid="{00000000-0005-0000-0000-0000CA320000}"/>
    <cellStyle name="Normal 10 2 2 2 13 2" xfId="36203" xr:uid="{00000000-0005-0000-0000-0000CB320000}"/>
    <cellStyle name="Normal 10 2 2 2 2" xfId="7109" xr:uid="{00000000-0005-0000-0000-0000CC320000}"/>
    <cellStyle name="Normal 10 2 2 2 2 10" xfId="7110" xr:uid="{00000000-0005-0000-0000-0000CD320000}"/>
    <cellStyle name="Normal 10 2 2 2 2 10 2" xfId="36205" xr:uid="{00000000-0005-0000-0000-0000CE320000}"/>
    <cellStyle name="Normal 10 2 2 2 2 11" xfId="7111" xr:uid="{00000000-0005-0000-0000-0000CF320000}"/>
    <cellStyle name="Normal 10 2 2 2 2 11 2" xfId="36206" xr:uid="{00000000-0005-0000-0000-0000D0320000}"/>
    <cellStyle name="Normal 10 2 2 2 2 12" xfId="7112" xr:uid="{00000000-0005-0000-0000-0000D1320000}"/>
    <cellStyle name="Normal 10 2 2 2 2 12 2" xfId="36207" xr:uid="{00000000-0005-0000-0000-0000D2320000}"/>
    <cellStyle name="Normal 10 2 2 2 2 13" xfId="36204" xr:uid="{00000000-0005-0000-0000-0000D3320000}"/>
    <cellStyle name="Normal 10 2 2 2 2 2" xfId="7113" xr:uid="{00000000-0005-0000-0000-0000D4320000}"/>
    <cellStyle name="Normal 10 2 2 2 2 2 10" xfId="7114" xr:uid="{00000000-0005-0000-0000-0000D5320000}"/>
    <cellStyle name="Normal 10 2 2 2 2 2 10 2" xfId="36209" xr:uid="{00000000-0005-0000-0000-0000D6320000}"/>
    <cellStyle name="Normal 10 2 2 2 2 2 11" xfId="7115" xr:uid="{00000000-0005-0000-0000-0000D7320000}"/>
    <cellStyle name="Normal 10 2 2 2 2 2 11 2" xfId="36210" xr:uid="{00000000-0005-0000-0000-0000D8320000}"/>
    <cellStyle name="Normal 10 2 2 2 2 2 12" xfId="36208" xr:uid="{00000000-0005-0000-0000-0000D9320000}"/>
    <cellStyle name="Normal 10 2 2 2 2 2 2" xfId="7116" xr:uid="{00000000-0005-0000-0000-0000DA320000}"/>
    <cellStyle name="Normal 10 2 2 2 2 2 2 10" xfId="7117" xr:uid="{00000000-0005-0000-0000-0000DB320000}"/>
    <cellStyle name="Normal 10 2 2 2 2 2 2 10 2" xfId="36212" xr:uid="{00000000-0005-0000-0000-0000DC320000}"/>
    <cellStyle name="Normal 10 2 2 2 2 2 2 11" xfId="36211" xr:uid="{00000000-0005-0000-0000-0000DD320000}"/>
    <cellStyle name="Normal 10 2 2 2 2 2 2 2" xfId="7118" xr:uid="{00000000-0005-0000-0000-0000DE320000}"/>
    <cellStyle name="Normal 10 2 2 2 2 2 2 2 2" xfId="7119" xr:uid="{00000000-0005-0000-0000-0000DF320000}"/>
    <cellStyle name="Normal 10 2 2 2 2 2 2 2 2 2" xfId="7120" xr:uid="{00000000-0005-0000-0000-0000E0320000}"/>
    <cellStyle name="Normal 10 2 2 2 2 2 2 2 2 2 2" xfId="7121" xr:uid="{00000000-0005-0000-0000-0000E1320000}"/>
    <cellStyle name="Normal 10 2 2 2 2 2 2 2 2 2 2 2" xfId="36216" xr:uid="{00000000-0005-0000-0000-0000E2320000}"/>
    <cellStyle name="Normal 10 2 2 2 2 2 2 2 2 2 3" xfId="36215" xr:uid="{00000000-0005-0000-0000-0000E3320000}"/>
    <cellStyle name="Normal 10 2 2 2 2 2 2 2 2 3" xfId="7122" xr:uid="{00000000-0005-0000-0000-0000E4320000}"/>
    <cellStyle name="Normal 10 2 2 2 2 2 2 2 2 3 2" xfId="36217" xr:uid="{00000000-0005-0000-0000-0000E5320000}"/>
    <cellStyle name="Normal 10 2 2 2 2 2 2 2 2 4" xfId="7123" xr:uid="{00000000-0005-0000-0000-0000E6320000}"/>
    <cellStyle name="Normal 10 2 2 2 2 2 2 2 2 4 2" xfId="36218" xr:uid="{00000000-0005-0000-0000-0000E7320000}"/>
    <cellStyle name="Normal 10 2 2 2 2 2 2 2 2 5" xfId="7124" xr:uid="{00000000-0005-0000-0000-0000E8320000}"/>
    <cellStyle name="Normal 10 2 2 2 2 2 2 2 2 5 2" xfId="36219" xr:uid="{00000000-0005-0000-0000-0000E9320000}"/>
    <cellStyle name="Normal 10 2 2 2 2 2 2 2 2 6" xfId="36214" xr:uid="{00000000-0005-0000-0000-0000EA320000}"/>
    <cellStyle name="Normal 10 2 2 2 2 2 2 2 3" xfId="7125" xr:uid="{00000000-0005-0000-0000-0000EB320000}"/>
    <cellStyle name="Normal 10 2 2 2 2 2 2 2 3 2" xfId="7126" xr:uid="{00000000-0005-0000-0000-0000EC320000}"/>
    <cellStyle name="Normal 10 2 2 2 2 2 2 2 3 2 2" xfId="36221" xr:uid="{00000000-0005-0000-0000-0000ED320000}"/>
    <cellStyle name="Normal 10 2 2 2 2 2 2 2 3 3" xfId="36220" xr:uid="{00000000-0005-0000-0000-0000EE320000}"/>
    <cellStyle name="Normal 10 2 2 2 2 2 2 2 4" xfId="7127" xr:uid="{00000000-0005-0000-0000-0000EF320000}"/>
    <cellStyle name="Normal 10 2 2 2 2 2 2 2 4 2" xfId="36222" xr:uid="{00000000-0005-0000-0000-0000F0320000}"/>
    <cellStyle name="Normal 10 2 2 2 2 2 2 2 5" xfId="7128" xr:uid="{00000000-0005-0000-0000-0000F1320000}"/>
    <cellStyle name="Normal 10 2 2 2 2 2 2 2 5 2" xfId="36223" xr:uid="{00000000-0005-0000-0000-0000F2320000}"/>
    <cellStyle name="Normal 10 2 2 2 2 2 2 2 6" xfId="7129" xr:uid="{00000000-0005-0000-0000-0000F3320000}"/>
    <cellStyle name="Normal 10 2 2 2 2 2 2 2 6 2" xfId="36224" xr:uid="{00000000-0005-0000-0000-0000F4320000}"/>
    <cellStyle name="Normal 10 2 2 2 2 2 2 2 7" xfId="36213" xr:uid="{00000000-0005-0000-0000-0000F5320000}"/>
    <cellStyle name="Normal 10 2 2 2 2 2 2 3" xfId="7130" xr:uid="{00000000-0005-0000-0000-0000F6320000}"/>
    <cellStyle name="Normal 10 2 2 2 2 2 2 3 2" xfId="7131" xr:uid="{00000000-0005-0000-0000-0000F7320000}"/>
    <cellStyle name="Normal 10 2 2 2 2 2 2 3 2 2" xfId="7132" xr:uid="{00000000-0005-0000-0000-0000F8320000}"/>
    <cellStyle name="Normal 10 2 2 2 2 2 2 3 2 2 2" xfId="7133" xr:uid="{00000000-0005-0000-0000-0000F9320000}"/>
    <cellStyle name="Normal 10 2 2 2 2 2 2 3 2 2 2 2" xfId="36228" xr:uid="{00000000-0005-0000-0000-0000FA320000}"/>
    <cellStyle name="Normal 10 2 2 2 2 2 2 3 2 2 3" xfId="36227" xr:uid="{00000000-0005-0000-0000-0000FB320000}"/>
    <cellStyle name="Normal 10 2 2 2 2 2 2 3 2 3" xfId="7134" xr:uid="{00000000-0005-0000-0000-0000FC320000}"/>
    <cellStyle name="Normal 10 2 2 2 2 2 2 3 2 3 2" xfId="36229" xr:uid="{00000000-0005-0000-0000-0000FD320000}"/>
    <cellStyle name="Normal 10 2 2 2 2 2 2 3 2 4" xfId="7135" xr:uid="{00000000-0005-0000-0000-0000FE320000}"/>
    <cellStyle name="Normal 10 2 2 2 2 2 2 3 2 4 2" xfId="36230" xr:uid="{00000000-0005-0000-0000-0000FF320000}"/>
    <cellStyle name="Normal 10 2 2 2 2 2 2 3 2 5" xfId="7136" xr:uid="{00000000-0005-0000-0000-000000330000}"/>
    <cellStyle name="Normal 10 2 2 2 2 2 2 3 2 5 2" xfId="36231" xr:uid="{00000000-0005-0000-0000-000001330000}"/>
    <cellStyle name="Normal 10 2 2 2 2 2 2 3 2 6" xfId="36226" xr:uid="{00000000-0005-0000-0000-000002330000}"/>
    <cellStyle name="Normal 10 2 2 2 2 2 2 3 3" xfId="7137" xr:uid="{00000000-0005-0000-0000-000003330000}"/>
    <cellStyle name="Normal 10 2 2 2 2 2 2 3 3 2" xfId="7138" xr:uid="{00000000-0005-0000-0000-000004330000}"/>
    <cellStyle name="Normal 10 2 2 2 2 2 2 3 3 2 2" xfId="36233" xr:uid="{00000000-0005-0000-0000-000005330000}"/>
    <cellStyle name="Normal 10 2 2 2 2 2 2 3 3 3" xfId="36232" xr:uid="{00000000-0005-0000-0000-000006330000}"/>
    <cellStyle name="Normal 10 2 2 2 2 2 2 3 4" xfId="7139" xr:uid="{00000000-0005-0000-0000-000007330000}"/>
    <cellStyle name="Normal 10 2 2 2 2 2 2 3 4 2" xfId="36234" xr:uid="{00000000-0005-0000-0000-000008330000}"/>
    <cellStyle name="Normal 10 2 2 2 2 2 2 3 5" xfId="7140" xr:uid="{00000000-0005-0000-0000-000009330000}"/>
    <cellStyle name="Normal 10 2 2 2 2 2 2 3 5 2" xfId="36235" xr:uid="{00000000-0005-0000-0000-00000A330000}"/>
    <cellStyle name="Normal 10 2 2 2 2 2 2 3 6" xfId="7141" xr:uid="{00000000-0005-0000-0000-00000B330000}"/>
    <cellStyle name="Normal 10 2 2 2 2 2 2 3 6 2" xfId="36236" xr:uid="{00000000-0005-0000-0000-00000C330000}"/>
    <cellStyle name="Normal 10 2 2 2 2 2 2 3 7" xfId="36225" xr:uid="{00000000-0005-0000-0000-00000D330000}"/>
    <cellStyle name="Normal 10 2 2 2 2 2 2 4" xfId="7142" xr:uid="{00000000-0005-0000-0000-00000E330000}"/>
    <cellStyle name="Normal 10 2 2 2 2 2 2 4 2" xfId="7143" xr:uid="{00000000-0005-0000-0000-00000F330000}"/>
    <cellStyle name="Normal 10 2 2 2 2 2 2 4 2 2" xfId="7144" xr:uid="{00000000-0005-0000-0000-000010330000}"/>
    <cellStyle name="Normal 10 2 2 2 2 2 2 4 2 2 2" xfId="36239" xr:uid="{00000000-0005-0000-0000-000011330000}"/>
    <cellStyle name="Normal 10 2 2 2 2 2 2 4 2 3" xfId="36238" xr:uid="{00000000-0005-0000-0000-000012330000}"/>
    <cellStyle name="Normal 10 2 2 2 2 2 2 4 3" xfId="7145" xr:uid="{00000000-0005-0000-0000-000013330000}"/>
    <cellStyle name="Normal 10 2 2 2 2 2 2 4 3 2" xfId="36240" xr:uid="{00000000-0005-0000-0000-000014330000}"/>
    <cellStyle name="Normal 10 2 2 2 2 2 2 4 4" xfId="7146" xr:uid="{00000000-0005-0000-0000-000015330000}"/>
    <cellStyle name="Normal 10 2 2 2 2 2 2 4 4 2" xfId="36241" xr:uid="{00000000-0005-0000-0000-000016330000}"/>
    <cellStyle name="Normal 10 2 2 2 2 2 2 4 5" xfId="7147" xr:uid="{00000000-0005-0000-0000-000017330000}"/>
    <cellStyle name="Normal 10 2 2 2 2 2 2 4 5 2" xfId="36242" xr:uid="{00000000-0005-0000-0000-000018330000}"/>
    <cellStyle name="Normal 10 2 2 2 2 2 2 4 6" xfId="36237" xr:uid="{00000000-0005-0000-0000-000019330000}"/>
    <cellStyle name="Normal 10 2 2 2 2 2 2 5" xfId="7148" xr:uid="{00000000-0005-0000-0000-00001A330000}"/>
    <cellStyle name="Normal 10 2 2 2 2 2 2 5 2" xfId="7149" xr:uid="{00000000-0005-0000-0000-00001B330000}"/>
    <cellStyle name="Normal 10 2 2 2 2 2 2 5 2 2" xfId="7150" xr:uid="{00000000-0005-0000-0000-00001C330000}"/>
    <cellStyle name="Normal 10 2 2 2 2 2 2 5 2 2 2" xfId="36245" xr:uid="{00000000-0005-0000-0000-00001D330000}"/>
    <cellStyle name="Normal 10 2 2 2 2 2 2 5 2 3" xfId="36244" xr:uid="{00000000-0005-0000-0000-00001E330000}"/>
    <cellStyle name="Normal 10 2 2 2 2 2 2 5 3" xfId="7151" xr:uid="{00000000-0005-0000-0000-00001F330000}"/>
    <cellStyle name="Normal 10 2 2 2 2 2 2 5 3 2" xfId="36246" xr:uid="{00000000-0005-0000-0000-000020330000}"/>
    <cellStyle name="Normal 10 2 2 2 2 2 2 5 4" xfId="7152" xr:uid="{00000000-0005-0000-0000-000021330000}"/>
    <cellStyle name="Normal 10 2 2 2 2 2 2 5 4 2" xfId="36247" xr:uid="{00000000-0005-0000-0000-000022330000}"/>
    <cellStyle name="Normal 10 2 2 2 2 2 2 5 5" xfId="7153" xr:uid="{00000000-0005-0000-0000-000023330000}"/>
    <cellStyle name="Normal 10 2 2 2 2 2 2 5 5 2" xfId="36248" xr:uid="{00000000-0005-0000-0000-000024330000}"/>
    <cellStyle name="Normal 10 2 2 2 2 2 2 5 6" xfId="36243" xr:uid="{00000000-0005-0000-0000-000025330000}"/>
    <cellStyle name="Normal 10 2 2 2 2 2 2 6" xfId="7154" xr:uid="{00000000-0005-0000-0000-000026330000}"/>
    <cellStyle name="Normal 10 2 2 2 2 2 2 6 2" xfId="7155" xr:uid="{00000000-0005-0000-0000-000027330000}"/>
    <cellStyle name="Normal 10 2 2 2 2 2 2 6 2 2" xfId="7156" xr:uid="{00000000-0005-0000-0000-000028330000}"/>
    <cellStyle name="Normal 10 2 2 2 2 2 2 6 2 2 2" xfId="36251" xr:uid="{00000000-0005-0000-0000-000029330000}"/>
    <cellStyle name="Normal 10 2 2 2 2 2 2 6 2 3" xfId="36250" xr:uid="{00000000-0005-0000-0000-00002A330000}"/>
    <cellStyle name="Normal 10 2 2 2 2 2 2 6 3" xfId="7157" xr:uid="{00000000-0005-0000-0000-00002B330000}"/>
    <cellStyle name="Normal 10 2 2 2 2 2 2 6 3 2" xfId="36252" xr:uid="{00000000-0005-0000-0000-00002C330000}"/>
    <cellStyle name="Normal 10 2 2 2 2 2 2 6 4" xfId="7158" xr:uid="{00000000-0005-0000-0000-00002D330000}"/>
    <cellStyle name="Normal 10 2 2 2 2 2 2 6 4 2" xfId="36253" xr:uid="{00000000-0005-0000-0000-00002E330000}"/>
    <cellStyle name="Normal 10 2 2 2 2 2 2 6 5" xfId="36249" xr:uid="{00000000-0005-0000-0000-00002F330000}"/>
    <cellStyle name="Normal 10 2 2 2 2 2 2 7" xfId="7159" xr:uid="{00000000-0005-0000-0000-000030330000}"/>
    <cellStyle name="Normal 10 2 2 2 2 2 2 7 2" xfId="7160" xr:uid="{00000000-0005-0000-0000-000031330000}"/>
    <cellStyle name="Normal 10 2 2 2 2 2 2 7 2 2" xfId="36255" xr:uid="{00000000-0005-0000-0000-000032330000}"/>
    <cellStyle name="Normal 10 2 2 2 2 2 2 7 3" xfId="7161" xr:uid="{00000000-0005-0000-0000-000033330000}"/>
    <cellStyle name="Normal 10 2 2 2 2 2 2 7 3 2" xfId="36256" xr:uid="{00000000-0005-0000-0000-000034330000}"/>
    <cellStyle name="Normal 10 2 2 2 2 2 2 7 4" xfId="36254" xr:uid="{00000000-0005-0000-0000-000035330000}"/>
    <cellStyle name="Normal 10 2 2 2 2 2 2 8" xfId="7162" xr:uid="{00000000-0005-0000-0000-000036330000}"/>
    <cellStyle name="Normal 10 2 2 2 2 2 2 8 2" xfId="36257" xr:uid="{00000000-0005-0000-0000-000037330000}"/>
    <cellStyle name="Normal 10 2 2 2 2 2 2 9" xfId="7163" xr:uid="{00000000-0005-0000-0000-000038330000}"/>
    <cellStyle name="Normal 10 2 2 2 2 2 2 9 2" xfId="36258" xr:uid="{00000000-0005-0000-0000-000039330000}"/>
    <cellStyle name="Normal 10 2 2 2 2 2 3" xfId="7164" xr:uid="{00000000-0005-0000-0000-00003A330000}"/>
    <cellStyle name="Normal 10 2 2 2 2 2 3 2" xfId="7165" xr:uid="{00000000-0005-0000-0000-00003B330000}"/>
    <cellStyle name="Normal 10 2 2 2 2 2 3 2 2" xfId="7166" xr:uid="{00000000-0005-0000-0000-00003C330000}"/>
    <cellStyle name="Normal 10 2 2 2 2 2 3 2 2 2" xfId="7167" xr:uid="{00000000-0005-0000-0000-00003D330000}"/>
    <cellStyle name="Normal 10 2 2 2 2 2 3 2 2 2 2" xfId="36262" xr:uid="{00000000-0005-0000-0000-00003E330000}"/>
    <cellStyle name="Normal 10 2 2 2 2 2 3 2 2 3" xfId="36261" xr:uid="{00000000-0005-0000-0000-00003F330000}"/>
    <cellStyle name="Normal 10 2 2 2 2 2 3 2 3" xfId="7168" xr:uid="{00000000-0005-0000-0000-000040330000}"/>
    <cellStyle name="Normal 10 2 2 2 2 2 3 2 3 2" xfId="36263" xr:uid="{00000000-0005-0000-0000-000041330000}"/>
    <cellStyle name="Normal 10 2 2 2 2 2 3 2 4" xfId="7169" xr:uid="{00000000-0005-0000-0000-000042330000}"/>
    <cellStyle name="Normal 10 2 2 2 2 2 3 2 4 2" xfId="36264" xr:uid="{00000000-0005-0000-0000-000043330000}"/>
    <cellStyle name="Normal 10 2 2 2 2 2 3 2 5" xfId="7170" xr:uid="{00000000-0005-0000-0000-000044330000}"/>
    <cellStyle name="Normal 10 2 2 2 2 2 3 2 5 2" xfId="36265" xr:uid="{00000000-0005-0000-0000-000045330000}"/>
    <cellStyle name="Normal 10 2 2 2 2 2 3 2 6" xfId="36260" xr:uid="{00000000-0005-0000-0000-000046330000}"/>
    <cellStyle name="Normal 10 2 2 2 2 2 3 3" xfId="7171" xr:uid="{00000000-0005-0000-0000-000047330000}"/>
    <cellStyle name="Normal 10 2 2 2 2 2 3 3 2" xfId="7172" xr:uid="{00000000-0005-0000-0000-000048330000}"/>
    <cellStyle name="Normal 10 2 2 2 2 2 3 3 2 2" xfId="7173" xr:uid="{00000000-0005-0000-0000-000049330000}"/>
    <cellStyle name="Normal 10 2 2 2 2 2 3 3 2 2 2" xfId="36268" xr:uid="{00000000-0005-0000-0000-00004A330000}"/>
    <cellStyle name="Normal 10 2 2 2 2 2 3 3 2 3" xfId="36267" xr:uid="{00000000-0005-0000-0000-00004B330000}"/>
    <cellStyle name="Normal 10 2 2 2 2 2 3 3 3" xfId="7174" xr:uid="{00000000-0005-0000-0000-00004C330000}"/>
    <cellStyle name="Normal 10 2 2 2 2 2 3 3 3 2" xfId="36269" xr:uid="{00000000-0005-0000-0000-00004D330000}"/>
    <cellStyle name="Normal 10 2 2 2 2 2 3 3 4" xfId="7175" xr:uid="{00000000-0005-0000-0000-00004E330000}"/>
    <cellStyle name="Normal 10 2 2 2 2 2 3 3 4 2" xfId="36270" xr:uid="{00000000-0005-0000-0000-00004F330000}"/>
    <cellStyle name="Normal 10 2 2 2 2 2 3 3 5" xfId="7176" xr:uid="{00000000-0005-0000-0000-000050330000}"/>
    <cellStyle name="Normal 10 2 2 2 2 2 3 3 5 2" xfId="36271" xr:uid="{00000000-0005-0000-0000-000051330000}"/>
    <cellStyle name="Normal 10 2 2 2 2 2 3 3 6" xfId="36266" xr:uid="{00000000-0005-0000-0000-000052330000}"/>
    <cellStyle name="Normal 10 2 2 2 2 2 3 4" xfId="7177" xr:uid="{00000000-0005-0000-0000-000053330000}"/>
    <cellStyle name="Normal 10 2 2 2 2 2 3 4 2" xfId="7178" xr:uid="{00000000-0005-0000-0000-000054330000}"/>
    <cellStyle name="Normal 10 2 2 2 2 2 3 4 2 2" xfId="36273" xr:uid="{00000000-0005-0000-0000-000055330000}"/>
    <cellStyle name="Normal 10 2 2 2 2 2 3 4 3" xfId="36272" xr:uid="{00000000-0005-0000-0000-000056330000}"/>
    <cellStyle name="Normal 10 2 2 2 2 2 3 5" xfId="7179" xr:uid="{00000000-0005-0000-0000-000057330000}"/>
    <cellStyle name="Normal 10 2 2 2 2 2 3 5 2" xfId="36274" xr:uid="{00000000-0005-0000-0000-000058330000}"/>
    <cellStyle name="Normal 10 2 2 2 2 2 3 6" xfId="7180" xr:uid="{00000000-0005-0000-0000-000059330000}"/>
    <cellStyle name="Normal 10 2 2 2 2 2 3 6 2" xfId="36275" xr:uid="{00000000-0005-0000-0000-00005A330000}"/>
    <cellStyle name="Normal 10 2 2 2 2 2 3 7" xfId="7181" xr:uid="{00000000-0005-0000-0000-00005B330000}"/>
    <cellStyle name="Normal 10 2 2 2 2 2 3 7 2" xfId="36276" xr:uid="{00000000-0005-0000-0000-00005C330000}"/>
    <cellStyle name="Normal 10 2 2 2 2 2 3 8" xfId="36259" xr:uid="{00000000-0005-0000-0000-00005D330000}"/>
    <cellStyle name="Normal 10 2 2 2 2 2 4" xfId="7182" xr:uid="{00000000-0005-0000-0000-00005E330000}"/>
    <cellStyle name="Normal 10 2 2 2 2 2 4 2" xfId="7183" xr:uid="{00000000-0005-0000-0000-00005F330000}"/>
    <cellStyle name="Normal 10 2 2 2 2 2 4 2 2" xfId="7184" xr:uid="{00000000-0005-0000-0000-000060330000}"/>
    <cellStyle name="Normal 10 2 2 2 2 2 4 2 2 2" xfId="7185" xr:uid="{00000000-0005-0000-0000-000061330000}"/>
    <cellStyle name="Normal 10 2 2 2 2 2 4 2 2 2 2" xfId="36280" xr:uid="{00000000-0005-0000-0000-000062330000}"/>
    <cellStyle name="Normal 10 2 2 2 2 2 4 2 2 3" xfId="36279" xr:uid="{00000000-0005-0000-0000-000063330000}"/>
    <cellStyle name="Normal 10 2 2 2 2 2 4 2 3" xfId="7186" xr:uid="{00000000-0005-0000-0000-000064330000}"/>
    <cellStyle name="Normal 10 2 2 2 2 2 4 2 3 2" xfId="36281" xr:uid="{00000000-0005-0000-0000-000065330000}"/>
    <cellStyle name="Normal 10 2 2 2 2 2 4 2 4" xfId="7187" xr:uid="{00000000-0005-0000-0000-000066330000}"/>
    <cellStyle name="Normal 10 2 2 2 2 2 4 2 4 2" xfId="36282" xr:uid="{00000000-0005-0000-0000-000067330000}"/>
    <cellStyle name="Normal 10 2 2 2 2 2 4 2 5" xfId="7188" xr:uid="{00000000-0005-0000-0000-000068330000}"/>
    <cellStyle name="Normal 10 2 2 2 2 2 4 2 5 2" xfId="36283" xr:uid="{00000000-0005-0000-0000-000069330000}"/>
    <cellStyle name="Normal 10 2 2 2 2 2 4 2 6" xfId="36278" xr:uid="{00000000-0005-0000-0000-00006A330000}"/>
    <cellStyle name="Normal 10 2 2 2 2 2 4 3" xfId="7189" xr:uid="{00000000-0005-0000-0000-00006B330000}"/>
    <cellStyle name="Normal 10 2 2 2 2 2 4 3 2" xfId="7190" xr:uid="{00000000-0005-0000-0000-00006C330000}"/>
    <cellStyle name="Normal 10 2 2 2 2 2 4 3 2 2" xfId="36285" xr:uid="{00000000-0005-0000-0000-00006D330000}"/>
    <cellStyle name="Normal 10 2 2 2 2 2 4 3 3" xfId="36284" xr:uid="{00000000-0005-0000-0000-00006E330000}"/>
    <cellStyle name="Normal 10 2 2 2 2 2 4 4" xfId="7191" xr:uid="{00000000-0005-0000-0000-00006F330000}"/>
    <cellStyle name="Normal 10 2 2 2 2 2 4 4 2" xfId="36286" xr:uid="{00000000-0005-0000-0000-000070330000}"/>
    <cellStyle name="Normal 10 2 2 2 2 2 4 5" xfId="7192" xr:uid="{00000000-0005-0000-0000-000071330000}"/>
    <cellStyle name="Normal 10 2 2 2 2 2 4 5 2" xfId="36287" xr:uid="{00000000-0005-0000-0000-000072330000}"/>
    <cellStyle name="Normal 10 2 2 2 2 2 4 6" xfId="7193" xr:uid="{00000000-0005-0000-0000-000073330000}"/>
    <cellStyle name="Normal 10 2 2 2 2 2 4 6 2" xfId="36288" xr:uid="{00000000-0005-0000-0000-000074330000}"/>
    <cellStyle name="Normal 10 2 2 2 2 2 4 7" xfId="36277" xr:uid="{00000000-0005-0000-0000-000075330000}"/>
    <cellStyle name="Normal 10 2 2 2 2 2 5" xfId="7194" xr:uid="{00000000-0005-0000-0000-000076330000}"/>
    <cellStyle name="Normal 10 2 2 2 2 2 5 2" xfId="7195" xr:uid="{00000000-0005-0000-0000-000077330000}"/>
    <cellStyle name="Normal 10 2 2 2 2 2 5 2 2" xfId="7196" xr:uid="{00000000-0005-0000-0000-000078330000}"/>
    <cellStyle name="Normal 10 2 2 2 2 2 5 2 2 2" xfId="36291" xr:uid="{00000000-0005-0000-0000-000079330000}"/>
    <cellStyle name="Normal 10 2 2 2 2 2 5 2 3" xfId="36290" xr:uid="{00000000-0005-0000-0000-00007A330000}"/>
    <cellStyle name="Normal 10 2 2 2 2 2 5 3" xfId="7197" xr:uid="{00000000-0005-0000-0000-00007B330000}"/>
    <cellStyle name="Normal 10 2 2 2 2 2 5 3 2" xfId="36292" xr:uid="{00000000-0005-0000-0000-00007C330000}"/>
    <cellStyle name="Normal 10 2 2 2 2 2 5 4" xfId="7198" xr:uid="{00000000-0005-0000-0000-00007D330000}"/>
    <cellStyle name="Normal 10 2 2 2 2 2 5 4 2" xfId="36293" xr:uid="{00000000-0005-0000-0000-00007E330000}"/>
    <cellStyle name="Normal 10 2 2 2 2 2 5 5" xfId="7199" xr:uid="{00000000-0005-0000-0000-00007F330000}"/>
    <cellStyle name="Normal 10 2 2 2 2 2 5 5 2" xfId="36294" xr:uid="{00000000-0005-0000-0000-000080330000}"/>
    <cellStyle name="Normal 10 2 2 2 2 2 5 6" xfId="36289" xr:uid="{00000000-0005-0000-0000-000081330000}"/>
    <cellStyle name="Normal 10 2 2 2 2 2 6" xfId="7200" xr:uid="{00000000-0005-0000-0000-000082330000}"/>
    <cellStyle name="Normal 10 2 2 2 2 2 6 2" xfId="7201" xr:uid="{00000000-0005-0000-0000-000083330000}"/>
    <cellStyle name="Normal 10 2 2 2 2 2 6 2 2" xfId="7202" xr:uid="{00000000-0005-0000-0000-000084330000}"/>
    <cellStyle name="Normal 10 2 2 2 2 2 6 2 2 2" xfId="36297" xr:uid="{00000000-0005-0000-0000-000085330000}"/>
    <cellStyle name="Normal 10 2 2 2 2 2 6 2 3" xfId="36296" xr:uid="{00000000-0005-0000-0000-000086330000}"/>
    <cellStyle name="Normal 10 2 2 2 2 2 6 3" xfId="7203" xr:uid="{00000000-0005-0000-0000-000087330000}"/>
    <cellStyle name="Normal 10 2 2 2 2 2 6 3 2" xfId="36298" xr:uid="{00000000-0005-0000-0000-000088330000}"/>
    <cellStyle name="Normal 10 2 2 2 2 2 6 4" xfId="7204" xr:uid="{00000000-0005-0000-0000-000089330000}"/>
    <cellStyle name="Normal 10 2 2 2 2 2 6 4 2" xfId="36299" xr:uid="{00000000-0005-0000-0000-00008A330000}"/>
    <cellStyle name="Normal 10 2 2 2 2 2 6 5" xfId="7205" xr:uid="{00000000-0005-0000-0000-00008B330000}"/>
    <cellStyle name="Normal 10 2 2 2 2 2 6 5 2" xfId="36300" xr:uid="{00000000-0005-0000-0000-00008C330000}"/>
    <cellStyle name="Normal 10 2 2 2 2 2 6 6" xfId="36295" xr:uid="{00000000-0005-0000-0000-00008D330000}"/>
    <cellStyle name="Normal 10 2 2 2 2 2 7" xfId="7206" xr:uid="{00000000-0005-0000-0000-00008E330000}"/>
    <cellStyle name="Normal 10 2 2 2 2 2 7 2" xfId="7207" xr:uid="{00000000-0005-0000-0000-00008F330000}"/>
    <cellStyle name="Normal 10 2 2 2 2 2 7 2 2" xfId="7208" xr:uid="{00000000-0005-0000-0000-000090330000}"/>
    <cellStyle name="Normal 10 2 2 2 2 2 7 2 2 2" xfId="36303" xr:uid="{00000000-0005-0000-0000-000091330000}"/>
    <cellStyle name="Normal 10 2 2 2 2 2 7 2 3" xfId="36302" xr:uid="{00000000-0005-0000-0000-000092330000}"/>
    <cellStyle name="Normal 10 2 2 2 2 2 7 3" xfId="7209" xr:uid="{00000000-0005-0000-0000-000093330000}"/>
    <cellStyle name="Normal 10 2 2 2 2 2 7 3 2" xfId="36304" xr:uid="{00000000-0005-0000-0000-000094330000}"/>
    <cellStyle name="Normal 10 2 2 2 2 2 7 4" xfId="7210" xr:uid="{00000000-0005-0000-0000-000095330000}"/>
    <cellStyle name="Normal 10 2 2 2 2 2 7 4 2" xfId="36305" xr:uid="{00000000-0005-0000-0000-000096330000}"/>
    <cellStyle name="Normal 10 2 2 2 2 2 7 5" xfId="36301" xr:uid="{00000000-0005-0000-0000-000097330000}"/>
    <cellStyle name="Normal 10 2 2 2 2 2 8" xfId="7211" xr:uid="{00000000-0005-0000-0000-000098330000}"/>
    <cellStyle name="Normal 10 2 2 2 2 2 8 2" xfId="7212" xr:uid="{00000000-0005-0000-0000-000099330000}"/>
    <cellStyle name="Normal 10 2 2 2 2 2 8 2 2" xfId="36307" xr:uid="{00000000-0005-0000-0000-00009A330000}"/>
    <cellStyle name="Normal 10 2 2 2 2 2 8 3" xfId="7213" xr:uid="{00000000-0005-0000-0000-00009B330000}"/>
    <cellStyle name="Normal 10 2 2 2 2 2 8 3 2" xfId="36308" xr:uid="{00000000-0005-0000-0000-00009C330000}"/>
    <cellStyle name="Normal 10 2 2 2 2 2 8 4" xfId="36306" xr:uid="{00000000-0005-0000-0000-00009D330000}"/>
    <cellStyle name="Normal 10 2 2 2 2 2 9" xfId="7214" xr:uid="{00000000-0005-0000-0000-00009E330000}"/>
    <cellStyle name="Normal 10 2 2 2 2 2 9 2" xfId="36309" xr:uid="{00000000-0005-0000-0000-00009F330000}"/>
    <cellStyle name="Normal 10 2 2 2 2 3" xfId="7215" xr:uid="{00000000-0005-0000-0000-0000A0330000}"/>
    <cellStyle name="Normal 10 2 2 2 2 3 10" xfId="7216" xr:uid="{00000000-0005-0000-0000-0000A1330000}"/>
    <cellStyle name="Normal 10 2 2 2 2 3 10 2" xfId="36311" xr:uid="{00000000-0005-0000-0000-0000A2330000}"/>
    <cellStyle name="Normal 10 2 2 2 2 3 11" xfId="36310" xr:uid="{00000000-0005-0000-0000-0000A3330000}"/>
    <cellStyle name="Normal 10 2 2 2 2 3 2" xfId="7217" xr:uid="{00000000-0005-0000-0000-0000A4330000}"/>
    <cellStyle name="Normal 10 2 2 2 2 3 2 2" xfId="7218" xr:uid="{00000000-0005-0000-0000-0000A5330000}"/>
    <cellStyle name="Normal 10 2 2 2 2 3 2 2 2" xfId="7219" xr:uid="{00000000-0005-0000-0000-0000A6330000}"/>
    <cellStyle name="Normal 10 2 2 2 2 3 2 2 2 2" xfId="7220" xr:uid="{00000000-0005-0000-0000-0000A7330000}"/>
    <cellStyle name="Normal 10 2 2 2 2 3 2 2 2 2 2" xfId="36315" xr:uid="{00000000-0005-0000-0000-0000A8330000}"/>
    <cellStyle name="Normal 10 2 2 2 2 3 2 2 2 3" xfId="36314" xr:uid="{00000000-0005-0000-0000-0000A9330000}"/>
    <cellStyle name="Normal 10 2 2 2 2 3 2 2 3" xfId="7221" xr:uid="{00000000-0005-0000-0000-0000AA330000}"/>
    <cellStyle name="Normal 10 2 2 2 2 3 2 2 3 2" xfId="36316" xr:uid="{00000000-0005-0000-0000-0000AB330000}"/>
    <cellStyle name="Normal 10 2 2 2 2 3 2 2 4" xfId="7222" xr:uid="{00000000-0005-0000-0000-0000AC330000}"/>
    <cellStyle name="Normal 10 2 2 2 2 3 2 2 4 2" xfId="36317" xr:uid="{00000000-0005-0000-0000-0000AD330000}"/>
    <cellStyle name="Normal 10 2 2 2 2 3 2 2 5" xfId="7223" xr:uid="{00000000-0005-0000-0000-0000AE330000}"/>
    <cellStyle name="Normal 10 2 2 2 2 3 2 2 5 2" xfId="36318" xr:uid="{00000000-0005-0000-0000-0000AF330000}"/>
    <cellStyle name="Normal 10 2 2 2 2 3 2 2 6" xfId="36313" xr:uid="{00000000-0005-0000-0000-0000B0330000}"/>
    <cellStyle name="Normal 10 2 2 2 2 3 2 3" xfId="7224" xr:uid="{00000000-0005-0000-0000-0000B1330000}"/>
    <cellStyle name="Normal 10 2 2 2 2 3 2 3 2" xfId="7225" xr:uid="{00000000-0005-0000-0000-0000B2330000}"/>
    <cellStyle name="Normal 10 2 2 2 2 3 2 3 2 2" xfId="36320" xr:uid="{00000000-0005-0000-0000-0000B3330000}"/>
    <cellStyle name="Normal 10 2 2 2 2 3 2 3 3" xfId="36319" xr:uid="{00000000-0005-0000-0000-0000B4330000}"/>
    <cellStyle name="Normal 10 2 2 2 2 3 2 4" xfId="7226" xr:uid="{00000000-0005-0000-0000-0000B5330000}"/>
    <cellStyle name="Normal 10 2 2 2 2 3 2 4 2" xfId="36321" xr:uid="{00000000-0005-0000-0000-0000B6330000}"/>
    <cellStyle name="Normal 10 2 2 2 2 3 2 5" xfId="7227" xr:uid="{00000000-0005-0000-0000-0000B7330000}"/>
    <cellStyle name="Normal 10 2 2 2 2 3 2 5 2" xfId="36322" xr:uid="{00000000-0005-0000-0000-0000B8330000}"/>
    <cellStyle name="Normal 10 2 2 2 2 3 2 6" xfId="7228" xr:uid="{00000000-0005-0000-0000-0000B9330000}"/>
    <cellStyle name="Normal 10 2 2 2 2 3 2 6 2" xfId="36323" xr:uid="{00000000-0005-0000-0000-0000BA330000}"/>
    <cellStyle name="Normal 10 2 2 2 2 3 2 7" xfId="36312" xr:uid="{00000000-0005-0000-0000-0000BB330000}"/>
    <cellStyle name="Normal 10 2 2 2 2 3 3" xfId="7229" xr:uid="{00000000-0005-0000-0000-0000BC330000}"/>
    <cellStyle name="Normal 10 2 2 2 2 3 3 2" xfId="7230" xr:uid="{00000000-0005-0000-0000-0000BD330000}"/>
    <cellStyle name="Normal 10 2 2 2 2 3 3 2 2" xfId="7231" xr:uid="{00000000-0005-0000-0000-0000BE330000}"/>
    <cellStyle name="Normal 10 2 2 2 2 3 3 2 2 2" xfId="7232" xr:uid="{00000000-0005-0000-0000-0000BF330000}"/>
    <cellStyle name="Normal 10 2 2 2 2 3 3 2 2 2 2" xfId="36327" xr:uid="{00000000-0005-0000-0000-0000C0330000}"/>
    <cellStyle name="Normal 10 2 2 2 2 3 3 2 2 3" xfId="36326" xr:uid="{00000000-0005-0000-0000-0000C1330000}"/>
    <cellStyle name="Normal 10 2 2 2 2 3 3 2 3" xfId="7233" xr:uid="{00000000-0005-0000-0000-0000C2330000}"/>
    <cellStyle name="Normal 10 2 2 2 2 3 3 2 3 2" xfId="36328" xr:uid="{00000000-0005-0000-0000-0000C3330000}"/>
    <cellStyle name="Normal 10 2 2 2 2 3 3 2 4" xfId="7234" xr:uid="{00000000-0005-0000-0000-0000C4330000}"/>
    <cellStyle name="Normal 10 2 2 2 2 3 3 2 4 2" xfId="36329" xr:uid="{00000000-0005-0000-0000-0000C5330000}"/>
    <cellStyle name="Normal 10 2 2 2 2 3 3 2 5" xfId="7235" xr:uid="{00000000-0005-0000-0000-0000C6330000}"/>
    <cellStyle name="Normal 10 2 2 2 2 3 3 2 5 2" xfId="36330" xr:uid="{00000000-0005-0000-0000-0000C7330000}"/>
    <cellStyle name="Normal 10 2 2 2 2 3 3 2 6" xfId="36325" xr:uid="{00000000-0005-0000-0000-0000C8330000}"/>
    <cellStyle name="Normal 10 2 2 2 2 3 3 3" xfId="7236" xr:uid="{00000000-0005-0000-0000-0000C9330000}"/>
    <cellStyle name="Normal 10 2 2 2 2 3 3 3 2" xfId="7237" xr:uid="{00000000-0005-0000-0000-0000CA330000}"/>
    <cellStyle name="Normal 10 2 2 2 2 3 3 3 2 2" xfId="36332" xr:uid="{00000000-0005-0000-0000-0000CB330000}"/>
    <cellStyle name="Normal 10 2 2 2 2 3 3 3 3" xfId="36331" xr:uid="{00000000-0005-0000-0000-0000CC330000}"/>
    <cellStyle name="Normal 10 2 2 2 2 3 3 4" xfId="7238" xr:uid="{00000000-0005-0000-0000-0000CD330000}"/>
    <cellStyle name="Normal 10 2 2 2 2 3 3 4 2" xfId="36333" xr:uid="{00000000-0005-0000-0000-0000CE330000}"/>
    <cellStyle name="Normal 10 2 2 2 2 3 3 5" xfId="7239" xr:uid="{00000000-0005-0000-0000-0000CF330000}"/>
    <cellStyle name="Normal 10 2 2 2 2 3 3 5 2" xfId="36334" xr:uid="{00000000-0005-0000-0000-0000D0330000}"/>
    <cellStyle name="Normal 10 2 2 2 2 3 3 6" xfId="7240" xr:uid="{00000000-0005-0000-0000-0000D1330000}"/>
    <cellStyle name="Normal 10 2 2 2 2 3 3 6 2" xfId="36335" xr:uid="{00000000-0005-0000-0000-0000D2330000}"/>
    <cellStyle name="Normal 10 2 2 2 2 3 3 7" xfId="36324" xr:uid="{00000000-0005-0000-0000-0000D3330000}"/>
    <cellStyle name="Normal 10 2 2 2 2 3 4" xfId="7241" xr:uid="{00000000-0005-0000-0000-0000D4330000}"/>
    <cellStyle name="Normal 10 2 2 2 2 3 4 2" xfId="7242" xr:uid="{00000000-0005-0000-0000-0000D5330000}"/>
    <cellStyle name="Normal 10 2 2 2 2 3 4 2 2" xfId="7243" xr:uid="{00000000-0005-0000-0000-0000D6330000}"/>
    <cellStyle name="Normal 10 2 2 2 2 3 4 2 2 2" xfId="36338" xr:uid="{00000000-0005-0000-0000-0000D7330000}"/>
    <cellStyle name="Normal 10 2 2 2 2 3 4 2 3" xfId="36337" xr:uid="{00000000-0005-0000-0000-0000D8330000}"/>
    <cellStyle name="Normal 10 2 2 2 2 3 4 3" xfId="7244" xr:uid="{00000000-0005-0000-0000-0000D9330000}"/>
    <cellStyle name="Normal 10 2 2 2 2 3 4 3 2" xfId="36339" xr:uid="{00000000-0005-0000-0000-0000DA330000}"/>
    <cellStyle name="Normal 10 2 2 2 2 3 4 4" xfId="7245" xr:uid="{00000000-0005-0000-0000-0000DB330000}"/>
    <cellStyle name="Normal 10 2 2 2 2 3 4 4 2" xfId="36340" xr:uid="{00000000-0005-0000-0000-0000DC330000}"/>
    <cellStyle name="Normal 10 2 2 2 2 3 4 5" xfId="7246" xr:uid="{00000000-0005-0000-0000-0000DD330000}"/>
    <cellStyle name="Normal 10 2 2 2 2 3 4 5 2" xfId="36341" xr:uid="{00000000-0005-0000-0000-0000DE330000}"/>
    <cellStyle name="Normal 10 2 2 2 2 3 4 6" xfId="36336" xr:uid="{00000000-0005-0000-0000-0000DF330000}"/>
    <cellStyle name="Normal 10 2 2 2 2 3 5" xfId="7247" xr:uid="{00000000-0005-0000-0000-0000E0330000}"/>
    <cellStyle name="Normal 10 2 2 2 2 3 5 2" xfId="7248" xr:uid="{00000000-0005-0000-0000-0000E1330000}"/>
    <cellStyle name="Normal 10 2 2 2 2 3 5 2 2" xfId="7249" xr:uid="{00000000-0005-0000-0000-0000E2330000}"/>
    <cellStyle name="Normal 10 2 2 2 2 3 5 2 2 2" xfId="36344" xr:uid="{00000000-0005-0000-0000-0000E3330000}"/>
    <cellStyle name="Normal 10 2 2 2 2 3 5 2 3" xfId="36343" xr:uid="{00000000-0005-0000-0000-0000E4330000}"/>
    <cellStyle name="Normal 10 2 2 2 2 3 5 3" xfId="7250" xr:uid="{00000000-0005-0000-0000-0000E5330000}"/>
    <cellStyle name="Normal 10 2 2 2 2 3 5 3 2" xfId="36345" xr:uid="{00000000-0005-0000-0000-0000E6330000}"/>
    <cellStyle name="Normal 10 2 2 2 2 3 5 4" xfId="7251" xr:uid="{00000000-0005-0000-0000-0000E7330000}"/>
    <cellStyle name="Normal 10 2 2 2 2 3 5 4 2" xfId="36346" xr:uid="{00000000-0005-0000-0000-0000E8330000}"/>
    <cellStyle name="Normal 10 2 2 2 2 3 5 5" xfId="7252" xr:uid="{00000000-0005-0000-0000-0000E9330000}"/>
    <cellStyle name="Normal 10 2 2 2 2 3 5 5 2" xfId="36347" xr:uid="{00000000-0005-0000-0000-0000EA330000}"/>
    <cellStyle name="Normal 10 2 2 2 2 3 5 6" xfId="36342" xr:uid="{00000000-0005-0000-0000-0000EB330000}"/>
    <cellStyle name="Normal 10 2 2 2 2 3 6" xfId="7253" xr:uid="{00000000-0005-0000-0000-0000EC330000}"/>
    <cellStyle name="Normal 10 2 2 2 2 3 6 2" xfId="7254" xr:uid="{00000000-0005-0000-0000-0000ED330000}"/>
    <cellStyle name="Normal 10 2 2 2 2 3 6 2 2" xfId="7255" xr:uid="{00000000-0005-0000-0000-0000EE330000}"/>
    <cellStyle name="Normal 10 2 2 2 2 3 6 2 2 2" xfId="36350" xr:uid="{00000000-0005-0000-0000-0000EF330000}"/>
    <cellStyle name="Normal 10 2 2 2 2 3 6 2 3" xfId="36349" xr:uid="{00000000-0005-0000-0000-0000F0330000}"/>
    <cellStyle name="Normal 10 2 2 2 2 3 6 3" xfId="7256" xr:uid="{00000000-0005-0000-0000-0000F1330000}"/>
    <cellStyle name="Normal 10 2 2 2 2 3 6 3 2" xfId="36351" xr:uid="{00000000-0005-0000-0000-0000F2330000}"/>
    <cellStyle name="Normal 10 2 2 2 2 3 6 4" xfId="7257" xr:uid="{00000000-0005-0000-0000-0000F3330000}"/>
    <cellStyle name="Normal 10 2 2 2 2 3 6 4 2" xfId="36352" xr:uid="{00000000-0005-0000-0000-0000F4330000}"/>
    <cellStyle name="Normal 10 2 2 2 2 3 6 5" xfId="36348" xr:uid="{00000000-0005-0000-0000-0000F5330000}"/>
    <cellStyle name="Normal 10 2 2 2 2 3 7" xfId="7258" xr:uid="{00000000-0005-0000-0000-0000F6330000}"/>
    <cellStyle name="Normal 10 2 2 2 2 3 7 2" xfId="7259" xr:uid="{00000000-0005-0000-0000-0000F7330000}"/>
    <cellStyle name="Normal 10 2 2 2 2 3 7 2 2" xfId="36354" xr:uid="{00000000-0005-0000-0000-0000F8330000}"/>
    <cellStyle name="Normal 10 2 2 2 2 3 7 3" xfId="7260" xr:uid="{00000000-0005-0000-0000-0000F9330000}"/>
    <cellStyle name="Normal 10 2 2 2 2 3 7 3 2" xfId="36355" xr:uid="{00000000-0005-0000-0000-0000FA330000}"/>
    <cellStyle name="Normal 10 2 2 2 2 3 7 4" xfId="36353" xr:uid="{00000000-0005-0000-0000-0000FB330000}"/>
    <cellStyle name="Normal 10 2 2 2 2 3 8" xfId="7261" xr:uid="{00000000-0005-0000-0000-0000FC330000}"/>
    <cellStyle name="Normal 10 2 2 2 2 3 8 2" xfId="36356" xr:uid="{00000000-0005-0000-0000-0000FD330000}"/>
    <cellStyle name="Normal 10 2 2 2 2 3 9" xfId="7262" xr:uid="{00000000-0005-0000-0000-0000FE330000}"/>
    <cellStyle name="Normal 10 2 2 2 2 3 9 2" xfId="36357" xr:uid="{00000000-0005-0000-0000-0000FF330000}"/>
    <cellStyle name="Normal 10 2 2 2 2 4" xfId="7263" xr:uid="{00000000-0005-0000-0000-000000340000}"/>
    <cellStyle name="Normal 10 2 2 2 2 4 2" xfId="7264" xr:uid="{00000000-0005-0000-0000-000001340000}"/>
    <cellStyle name="Normal 10 2 2 2 2 4 2 2" xfId="7265" xr:uid="{00000000-0005-0000-0000-000002340000}"/>
    <cellStyle name="Normal 10 2 2 2 2 4 2 2 2" xfId="7266" xr:uid="{00000000-0005-0000-0000-000003340000}"/>
    <cellStyle name="Normal 10 2 2 2 2 4 2 2 2 2" xfId="36361" xr:uid="{00000000-0005-0000-0000-000004340000}"/>
    <cellStyle name="Normal 10 2 2 2 2 4 2 2 3" xfId="36360" xr:uid="{00000000-0005-0000-0000-000005340000}"/>
    <cellStyle name="Normal 10 2 2 2 2 4 2 3" xfId="7267" xr:uid="{00000000-0005-0000-0000-000006340000}"/>
    <cellStyle name="Normal 10 2 2 2 2 4 2 3 2" xfId="36362" xr:uid="{00000000-0005-0000-0000-000007340000}"/>
    <cellStyle name="Normal 10 2 2 2 2 4 2 4" xfId="7268" xr:uid="{00000000-0005-0000-0000-000008340000}"/>
    <cellStyle name="Normal 10 2 2 2 2 4 2 4 2" xfId="36363" xr:uid="{00000000-0005-0000-0000-000009340000}"/>
    <cellStyle name="Normal 10 2 2 2 2 4 2 5" xfId="7269" xr:uid="{00000000-0005-0000-0000-00000A340000}"/>
    <cellStyle name="Normal 10 2 2 2 2 4 2 5 2" xfId="36364" xr:uid="{00000000-0005-0000-0000-00000B340000}"/>
    <cellStyle name="Normal 10 2 2 2 2 4 2 6" xfId="36359" xr:uid="{00000000-0005-0000-0000-00000C340000}"/>
    <cellStyle name="Normal 10 2 2 2 2 4 3" xfId="7270" xr:uid="{00000000-0005-0000-0000-00000D340000}"/>
    <cellStyle name="Normal 10 2 2 2 2 4 3 2" xfId="7271" xr:uid="{00000000-0005-0000-0000-00000E340000}"/>
    <cellStyle name="Normal 10 2 2 2 2 4 3 2 2" xfId="7272" xr:uid="{00000000-0005-0000-0000-00000F340000}"/>
    <cellStyle name="Normal 10 2 2 2 2 4 3 2 2 2" xfId="36367" xr:uid="{00000000-0005-0000-0000-000010340000}"/>
    <cellStyle name="Normal 10 2 2 2 2 4 3 2 3" xfId="36366" xr:uid="{00000000-0005-0000-0000-000011340000}"/>
    <cellStyle name="Normal 10 2 2 2 2 4 3 3" xfId="7273" xr:uid="{00000000-0005-0000-0000-000012340000}"/>
    <cellStyle name="Normal 10 2 2 2 2 4 3 3 2" xfId="36368" xr:uid="{00000000-0005-0000-0000-000013340000}"/>
    <cellStyle name="Normal 10 2 2 2 2 4 3 4" xfId="7274" xr:uid="{00000000-0005-0000-0000-000014340000}"/>
    <cellStyle name="Normal 10 2 2 2 2 4 3 4 2" xfId="36369" xr:uid="{00000000-0005-0000-0000-000015340000}"/>
    <cellStyle name="Normal 10 2 2 2 2 4 3 5" xfId="7275" xr:uid="{00000000-0005-0000-0000-000016340000}"/>
    <cellStyle name="Normal 10 2 2 2 2 4 3 5 2" xfId="36370" xr:uid="{00000000-0005-0000-0000-000017340000}"/>
    <cellStyle name="Normal 10 2 2 2 2 4 3 6" xfId="36365" xr:uid="{00000000-0005-0000-0000-000018340000}"/>
    <cellStyle name="Normal 10 2 2 2 2 4 4" xfId="7276" xr:uid="{00000000-0005-0000-0000-000019340000}"/>
    <cellStyle name="Normal 10 2 2 2 2 4 4 2" xfId="7277" xr:uid="{00000000-0005-0000-0000-00001A340000}"/>
    <cellStyle name="Normal 10 2 2 2 2 4 4 2 2" xfId="36372" xr:uid="{00000000-0005-0000-0000-00001B340000}"/>
    <cellStyle name="Normal 10 2 2 2 2 4 4 3" xfId="36371" xr:uid="{00000000-0005-0000-0000-00001C340000}"/>
    <cellStyle name="Normal 10 2 2 2 2 4 5" xfId="7278" xr:uid="{00000000-0005-0000-0000-00001D340000}"/>
    <cellStyle name="Normal 10 2 2 2 2 4 5 2" xfId="36373" xr:uid="{00000000-0005-0000-0000-00001E340000}"/>
    <cellStyle name="Normal 10 2 2 2 2 4 6" xfId="7279" xr:uid="{00000000-0005-0000-0000-00001F340000}"/>
    <cellStyle name="Normal 10 2 2 2 2 4 6 2" xfId="36374" xr:uid="{00000000-0005-0000-0000-000020340000}"/>
    <cellStyle name="Normal 10 2 2 2 2 4 7" xfId="7280" xr:uid="{00000000-0005-0000-0000-000021340000}"/>
    <cellStyle name="Normal 10 2 2 2 2 4 7 2" xfId="36375" xr:uid="{00000000-0005-0000-0000-000022340000}"/>
    <cellStyle name="Normal 10 2 2 2 2 4 8" xfId="36358" xr:uid="{00000000-0005-0000-0000-000023340000}"/>
    <cellStyle name="Normal 10 2 2 2 2 5" xfId="7281" xr:uid="{00000000-0005-0000-0000-000024340000}"/>
    <cellStyle name="Normal 10 2 2 2 2 5 2" xfId="7282" xr:uid="{00000000-0005-0000-0000-000025340000}"/>
    <cellStyle name="Normal 10 2 2 2 2 5 2 2" xfId="7283" xr:uid="{00000000-0005-0000-0000-000026340000}"/>
    <cellStyle name="Normal 10 2 2 2 2 5 2 2 2" xfId="7284" xr:uid="{00000000-0005-0000-0000-000027340000}"/>
    <cellStyle name="Normal 10 2 2 2 2 5 2 2 2 2" xfId="36379" xr:uid="{00000000-0005-0000-0000-000028340000}"/>
    <cellStyle name="Normal 10 2 2 2 2 5 2 2 3" xfId="36378" xr:uid="{00000000-0005-0000-0000-000029340000}"/>
    <cellStyle name="Normal 10 2 2 2 2 5 2 3" xfId="7285" xr:uid="{00000000-0005-0000-0000-00002A340000}"/>
    <cellStyle name="Normal 10 2 2 2 2 5 2 3 2" xfId="36380" xr:uid="{00000000-0005-0000-0000-00002B340000}"/>
    <cellStyle name="Normal 10 2 2 2 2 5 2 4" xfId="7286" xr:uid="{00000000-0005-0000-0000-00002C340000}"/>
    <cellStyle name="Normal 10 2 2 2 2 5 2 4 2" xfId="36381" xr:uid="{00000000-0005-0000-0000-00002D340000}"/>
    <cellStyle name="Normal 10 2 2 2 2 5 2 5" xfId="7287" xr:uid="{00000000-0005-0000-0000-00002E340000}"/>
    <cellStyle name="Normal 10 2 2 2 2 5 2 5 2" xfId="36382" xr:uid="{00000000-0005-0000-0000-00002F340000}"/>
    <cellStyle name="Normal 10 2 2 2 2 5 2 6" xfId="36377" xr:uid="{00000000-0005-0000-0000-000030340000}"/>
    <cellStyle name="Normal 10 2 2 2 2 5 3" xfId="7288" xr:uid="{00000000-0005-0000-0000-000031340000}"/>
    <cellStyle name="Normal 10 2 2 2 2 5 3 2" xfId="7289" xr:uid="{00000000-0005-0000-0000-000032340000}"/>
    <cellStyle name="Normal 10 2 2 2 2 5 3 2 2" xfId="36384" xr:uid="{00000000-0005-0000-0000-000033340000}"/>
    <cellStyle name="Normal 10 2 2 2 2 5 3 3" xfId="36383" xr:uid="{00000000-0005-0000-0000-000034340000}"/>
    <cellStyle name="Normal 10 2 2 2 2 5 4" xfId="7290" xr:uid="{00000000-0005-0000-0000-000035340000}"/>
    <cellStyle name="Normal 10 2 2 2 2 5 4 2" xfId="36385" xr:uid="{00000000-0005-0000-0000-000036340000}"/>
    <cellStyle name="Normal 10 2 2 2 2 5 5" xfId="7291" xr:uid="{00000000-0005-0000-0000-000037340000}"/>
    <cellStyle name="Normal 10 2 2 2 2 5 5 2" xfId="36386" xr:uid="{00000000-0005-0000-0000-000038340000}"/>
    <cellStyle name="Normal 10 2 2 2 2 5 6" xfId="7292" xr:uid="{00000000-0005-0000-0000-000039340000}"/>
    <cellStyle name="Normal 10 2 2 2 2 5 6 2" xfId="36387" xr:uid="{00000000-0005-0000-0000-00003A340000}"/>
    <cellStyle name="Normal 10 2 2 2 2 5 7" xfId="36376" xr:uid="{00000000-0005-0000-0000-00003B340000}"/>
    <cellStyle name="Normal 10 2 2 2 2 6" xfId="7293" xr:uid="{00000000-0005-0000-0000-00003C340000}"/>
    <cellStyle name="Normal 10 2 2 2 2 6 2" xfId="7294" xr:uid="{00000000-0005-0000-0000-00003D340000}"/>
    <cellStyle name="Normal 10 2 2 2 2 6 2 2" xfId="7295" xr:uid="{00000000-0005-0000-0000-00003E340000}"/>
    <cellStyle name="Normal 10 2 2 2 2 6 2 2 2" xfId="36390" xr:uid="{00000000-0005-0000-0000-00003F340000}"/>
    <cellStyle name="Normal 10 2 2 2 2 6 2 3" xfId="36389" xr:uid="{00000000-0005-0000-0000-000040340000}"/>
    <cellStyle name="Normal 10 2 2 2 2 6 3" xfId="7296" xr:uid="{00000000-0005-0000-0000-000041340000}"/>
    <cellStyle name="Normal 10 2 2 2 2 6 3 2" xfId="36391" xr:uid="{00000000-0005-0000-0000-000042340000}"/>
    <cellStyle name="Normal 10 2 2 2 2 6 4" xfId="7297" xr:uid="{00000000-0005-0000-0000-000043340000}"/>
    <cellStyle name="Normal 10 2 2 2 2 6 4 2" xfId="36392" xr:uid="{00000000-0005-0000-0000-000044340000}"/>
    <cellStyle name="Normal 10 2 2 2 2 6 5" xfId="7298" xr:uid="{00000000-0005-0000-0000-000045340000}"/>
    <cellStyle name="Normal 10 2 2 2 2 6 5 2" xfId="36393" xr:uid="{00000000-0005-0000-0000-000046340000}"/>
    <cellStyle name="Normal 10 2 2 2 2 6 6" xfId="36388" xr:uid="{00000000-0005-0000-0000-000047340000}"/>
    <cellStyle name="Normal 10 2 2 2 2 7" xfId="7299" xr:uid="{00000000-0005-0000-0000-000048340000}"/>
    <cellStyle name="Normal 10 2 2 2 2 7 2" xfId="7300" xr:uid="{00000000-0005-0000-0000-000049340000}"/>
    <cellStyle name="Normal 10 2 2 2 2 7 2 2" xfId="7301" xr:uid="{00000000-0005-0000-0000-00004A340000}"/>
    <cellStyle name="Normal 10 2 2 2 2 7 2 2 2" xfId="36396" xr:uid="{00000000-0005-0000-0000-00004B340000}"/>
    <cellStyle name="Normal 10 2 2 2 2 7 2 3" xfId="36395" xr:uid="{00000000-0005-0000-0000-00004C340000}"/>
    <cellStyle name="Normal 10 2 2 2 2 7 3" xfId="7302" xr:uid="{00000000-0005-0000-0000-00004D340000}"/>
    <cellStyle name="Normal 10 2 2 2 2 7 3 2" xfId="36397" xr:uid="{00000000-0005-0000-0000-00004E340000}"/>
    <cellStyle name="Normal 10 2 2 2 2 7 4" xfId="7303" xr:uid="{00000000-0005-0000-0000-00004F340000}"/>
    <cellStyle name="Normal 10 2 2 2 2 7 4 2" xfId="36398" xr:uid="{00000000-0005-0000-0000-000050340000}"/>
    <cellStyle name="Normal 10 2 2 2 2 7 5" xfId="7304" xr:uid="{00000000-0005-0000-0000-000051340000}"/>
    <cellStyle name="Normal 10 2 2 2 2 7 5 2" xfId="36399" xr:uid="{00000000-0005-0000-0000-000052340000}"/>
    <cellStyle name="Normal 10 2 2 2 2 7 6" xfId="36394" xr:uid="{00000000-0005-0000-0000-000053340000}"/>
    <cellStyle name="Normal 10 2 2 2 2 8" xfId="7305" xr:uid="{00000000-0005-0000-0000-000054340000}"/>
    <cellStyle name="Normal 10 2 2 2 2 8 2" xfId="7306" xr:uid="{00000000-0005-0000-0000-000055340000}"/>
    <cellStyle name="Normal 10 2 2 2 2 8 2 2" xfId="7307" xr:uid="{00000000-0005-0000-0000-000056340000}"/>
    <cellStyle name="Normal 10 2 2 2 2 8 2 2 2" xfId="36402" xr:uid="{00000000-0005-0000-0000-000057340000}"/>
    <cellStyle name="Normal 10 2 2 2 2 8 2 3" xfId="36401" xr:uid="{00000000-0005-0000-0000-000058340000}"/>
    <cellStyle name="Normal 10 2 2 2 2 8 3" xfId="7308" xr:uid="{00000000-0005-0000-0000-000059340000}"/>
    <cellStyle name="Normal 10 2 2 2 2 8 3 2" xfId="36403" xr:uid="{00000000-0005-0000-0000-00005A340000}"/>
    <cellStyle name="Normal 10 2 2 2 2 8 4" xfId="7309" xr:uid="{00000000-0005-0000-0000-00005B340000}"/>
    <cellStyle name="Normal 10 2 2 2 2 8 4 2" xfId="36404" xr:uid="{00000000-0005-0000-0000-00005C340000}"/>
    <cellStyle name="Normal 10 2 2 2 2 8 5" xfId="36400" xr:uid="{00000000-0005-0000-0000-00005D340000}"/>
    <cellStyle name="Normal 10 2 2 2 2 9" xfId="7310" xr:uid="{00000000-0005-0000-0000-00005E340000}"/>
    <cellStyle name="Normal 10 2 2 2 2 9 2" xfId="7311" xr:uid="{00000000-0005-0000-0000-00005F340000}"/>
    <cellStyle name="Normal 10 2 2 2 2 9 2 2" xfId="36406" xr:uid="{00000000-0005-0000-0000-000060340000}"/>
    <cellStyle name="Normal 10 2 2 2 2 9 3" xfId="7312" xr:uid="{00000000-0005-0000-0000-000061340000}"/>
    <cellStyle name="Normal 10 2 2 2 2 9 3 2" xfId="36407" xr:uid="{00000000-0005-0000-0000-000062340000}"/>
    <cellStyle name="Normal 10 2 2 2 2 9 4" xfId="36405" xr:uid="{00000000-0005-0000-0000-000063340000}"/>
    <cellStyle name="Normal 10 2 2 2 3" xfId="7313" xr:uid="{00000000-0005-0000-0000-000064340000}"/>
    <cellStyle name="Normal 10 2 2 2 3 10" xfId="7314" xr:uid="{00000000-0005-0000-0000-000065340000}"/>
    <cellStyle name="Normal 10 2 2 2 3 10 2" xfId="36409" xr:uid="{00000000-0005-0000-0000-000066340000}"/>
    <cellStyle name="Normal 10 2 2 2 3 11" xfId="7315" xr:uid="{00000000-0005-0000-0000-000067340000}"/>
    <cellStyle name="Normal 10 2 2 2 3 11 2" xfId="36410" xr:uid="{00000000-0005-0000-0000-000068340000}"/>
    <cellStyle name="Normal 10 2 2 2 3 12" xfId="36408" xr:uid="{00000000-0005-0000-0000-000069340000}"/>
    <cellStyle name="Normal 10 2 2 2 3 2" xfId="7316" xr:uid="{00000000-0005-0000-0000-00006A340000}"/>
    <cellStyle name="Normal 10 2 2 2 3 2 10" xfId="7317" xr:uid="{00000000-0005-0000-0000-00006B340000}"/>
    <cellStyle name="Normal 10 2 2 2 3 2 10 2" xfId="36412" xr:uid="{00000000-0005-0000-0000-00006C340000}"/>
    <cellStyle name="Normal 10 2 2 2 3 2 11" xfId="36411" xr:uid="{00000000-0005-0000-0000-00006D340000}"/>
    <cellStyle name="Normal 10 2 2 2 3 2 2" xfId="7318" xr:uid="{00000000-0005-0000-0000-00006E340000}"/>
    <cellStyle name="Normal 10 2 2 2 3 2 2 2" xfId="7319" xr:uid="{00000000-0005-0000-0000-00006F340000}"/>
    <cellStyle name="Normal 10 2 2 2 3 2 2 2 2" xfId="7320" xr:uid="{00000000-0005-0000-0000-000070340000}"/>
    <cellStyle name="Normal 10 2 2 2 3 2 2 2 2 2" xfId="7321" xr:uid="{00000000-0005-0000-0000-000071340000}"/>
    <cellStyle name="Normal 10 2 2 2 3 2 2 2 2 2 2" xfId="36416" xr:uid="{00000000-0005-0000-0000-000072340000}"/>
    <cellStyle name="Normal 10 2 2 2 3 2 2 2 2 3" xfId="36415" xr:uid="{00000000-0005-0000-0000-000073340000}"/>
    <cellStyle name="Normal 10 2 2 2 3 2 2 2 3" xfId="7322" xr:uid="{00000000-0005-0000-0000-000074340000}"/>
    <cellStyle name="Normal 10 2 2 2 3 2 2 2 3 2" xfId="36417" xr:uid="{00000000-0005-0000-0000-000075340000}"/>
    <cellStyle name="Normal 10 2 2 2 3 2 2 2 4" xfId="7323" xr:uid="{00000000-0005-0000-0000-000076340000}"/>
    <cellStyle name="Normal 10 2 2 2 3 2 2 2 4 2" xfId="36418" xr:uid="{00000000-0005-0000-0000-000077340000}"/>
    <cellStyle name="Normal 10 2 2 2 3 2 2 2 5" xfId="7324" xr:uid="{00000000-0005-0000-0000-000078340000}"/>
    <cellStyle name="Normal 10 2 2 2 3 2 2 2 5 2" xfId="36419" xr:uid="{00000000-0005-0000-0000-000079340000}"/>
    <cellStyle name="Normal 10 2 2 2 3 2 2 2 6" xfId="36414" xr:uid="{00000000-0005-0000-0000-00007A340000}"/>
    <cellStyle name="Normal 10 2 2 2 3 2 2 3" xfId="7325" xr:uid="{00000000-0005-0000-0000-00007B340000}"/>
    <cellStyle name="Normal 10 2 2 2 3 2 2 3 2" xfId="7326" xr:uid="{00000000-0005-0000-0000-00007C340000}"/>
    <cellStyle name="Normal 10 2 2 2 3 2 2 3 2 2" xfId="36421" xr:uid="{00000000-0005-0000-0000-00007D340000}"/>
    <cellStyle name="Normal 10 2 2 2 3 2 2 3 3" xfId="36420" xr:uid="{00000000-0005-0000-0000-00007E340000}"/>
    <cellStyle name="Normal 10 2 2 2 3 2 2 4" xfId="7327" xr:uid="{00000000-0005-0000-0000-00007F340000}"/>
    <cellStyle name="Normal 10 2 2 2 3 2 2 4 2" xfId="36422" xr:uid="{00000000-0005-0000-0000-000080340000}"/>
    <cellStyle name="Normal 10 2 2 2 3 2 2 5" xfId="7328" xr:uid="{00000000-0005-0000-0000-000081340000}"/>
    <cellStyle name="Normal 10 2 2 2 3 2 2 5 2" xfId="36423" xr:uid="{00000000-0005-0000-0000-000082340000}"/>
    <cellStyle name="Normal 10 2 2 2 3 2 2 6" xfId="7329" xr:uid="{00000000-0005-0000-0000-000083340000}"/>
    <cellStyle name="Normal 10 2 2 2 3 2 2 6 2" xfId="36424" xr:uid="{00000000-0005-0000-0000-000084340000}"/>
    <cellStyle name="Normal 10 2 2 2 3 2 2 7" xfId="36413" xr:uid="{00000000-0005-0000-0000-000085340000}"/>
    <cellStyle name="Normal 10 2 2 2 3 2 3" xfId="7330" xr:uid="{00000000-0005-0000-0000-000086340000}"/>
    <cellStyle name="Normal 10 2 2 2 3 2 3 2" xfId="7331" xr:uid="{00000000-0005-0000-0000-000087340000}"/>
    <cellStyle name="Normal 10 2 2 2 3 2 3 2 2" xfId="7332" xr:uid="{00000000-0005-0000-0000-000088340000}"/>
    <cellStyle name="Normal 10 2 2 2 3 2 3 2 2 2" xfId="7333" xr:uid="{00000000-0005-0000-0000-000089340000}"/>
    <cellStyle name="Normal 10 2 2 2 3 2 3 2 2 2 2" xfId="36428" xr:uid="{00000000-0005-0000-0000-00008A340000}"/>
    <cellStyle name="Normal 10 2 2 2 3 2 3 2 2 3" xfId="36427" xr:uid="{00000000-0005-0000-0000-00008B340000}"/>
    <cellStyle name="Normal 10 2 2 2 3 2 3 2 3" xfId="7334" xr:uid="{00000000-0005-0000-0000-00008C340000}"/>
    <cellStyle name="Normal 10 2 2 2 3 2 3 2 3 2" xfId="36429" xr:uid="{00000000-0005-0000-0000-00008D340000}"/>
    <cellStyle name="Normal 10 2 2 2 3 2 3 2 4" xfId="7335" xr:uid="{00000000-0005-0000-0000-00008E340000}"/>
    <cellStyle name="Normal 10 2 2 2 3 2 3 2 4 2" xfId="36430" xr:uid="{00000000-0005-0000-0000-00008F340000}"/>
    <cellStyle name="Normal 10 2 2 2 3 2 3 2 5" xfId="7336" xr:uid="{00000000-0005-0000-0000-000090340000}"/>
    <cellStyle name="Normal 10 2 2 2 3 2 3 2 5 2" xfId="36431" xr:uid="{00000000-0005-0000-0000-000091340000}"/>
    <cellStyle name="Normal 10 2 2 2 3 2 3 2 6" xfId="36426" xr:uid="{00000000-0005-0000-0000-000092340000}"/>
    <cellStyle name="Normal 10 2 2 2 3 2 3 3" xfId="7337" xr:uid="{00000000-0005-0000-0000-000093340000}"/>
    <cellStyle name="Normal 10 2 2 2 3 2 3 3 2" xfId="7338" xr:uid="{00000000-0005-0000-0000-000094340000}"/>
    <cellStyle name="Normal 10 2 2 2 3 2 3 3 2 2" xfId="36433" xr:uid="{00000000-0005-0000-0000-000095340000}"/>
    <cellStyle name="Normal 10 2 2 2 3 2 3 3 3" xfId="36432" xr:uid="{00000000-0005-0000-0000-000096340000}"/>
    <cellStyle name="Normal 10 2 2 2 3 2 3 4" xfId="7339" xr:uid="{00000000-0005-0000-0000-000097340000}"/>
    <cellStyle name="Normal 10 2 2 2 3 2 3 4 2" xfId="36434" xr:uid="{00000000-0005-0000-0000-000098340000}"/>
    <cellStyle name="Normal 10 2 2 2 3 2 3 5" xfId="7340" xr:uid="{00000000-0005-0000-0000-000099340000}"/>
    <cellStyle name="Normal 10 2 2 2 3 2 3 5 2" xfId="36435" xr:uid="{00000000-0005-0000-0000-00009A340000}"/>
    <cellStyle name="Normal 10 2 2 2 3 2 3 6" xfId="7341" xr:uid="{00000000-0005-0000-0000-00009B340000}"/>
    <cellStyle name="Normal 10 2 2 2 3 2 3 6 2" xfId="36436" xr:uid="{00000000-0005-0000-0000-00009C340000}"/>
    <cellStyle name="Normal 10 2 2 2 3 2 3 7" xfId="36425" xr:uid="{00000000-0005-0000-0000-00009D340000}"/>
    <cellStyle name="Normal 10 2 2 2 3 2 4" xfId="7342" xr:uid="{00000000-0005-0000-0000-00009E340000}"/>
    <cellStyle name="Normal 10 2 2 2 3 2 4 2" xfId="7343" xr:uid="{00000000-0005-0000-0000-00009F340000}"/>
    <cellStyle name="Normal 10 2 2 2 3 2 4 2 2" xfId="7344" xr:uid="{00000000-0005-0000-0000-0000A0340000}"/>
    <cellStyle name="Normal 10 2 2 2 3 2 4 2 2 2" xfId="36439" xr:uid="{00000000-0005-0000-0000-0000A1340000}"/>
    <cellStyle name="Normal 10 2 2 2 3 2 4 2 3" xfId="36438" xr:uid="{00000000-0005-0000-0000-0000A2340000}"/>
    <cellStyle name="Normal 10 2 2 2 3 2 4 3" xfId="7345" xr:uid="{00000000-0005-0000-0000-0000A3340000}"/>
    <cellStyle name="Normal 10 2 2 2 3 2 4 3 2" xfId="36440" xr:uid="{00000000-0005-0000-0000-0000A4340000}"/>
    <cellStyle name="Normal 10 2 2 2 3 2 4 4" xfId="7346" xr:uid="{00000000-0005-0000-0000-0000A5340000}"/>
    <cellStyle name="Normal 10 2 2 2 3 2 4 4 2" xfId="36441" xr:uid="{00000000-0005-0000-0000-0000A6340000}"/>
    <cellStyle name="Normal 10 2 2 2 3 2 4 5" xfId="7347" xr:uid="{00000000-0005-0000-0000-0000A7340000}"/>
    <cellStyle name="Normal 10 2 2 2 3 2 4 5 2" xfId="36442" xr:uid="{00000000-0005-0000-0000-0000A8340000}"/>
    <cellStyle name="Normal 10 2 2 2 3 2 4 6" xfId="36437" xr:uid="{00000000-0005-0000-0000-0000A9340000}"/>
    <cellStyle name="Normal 10 2 2 2 3 2 5" xfId="7348" xr:uid="{00000000-0005-0000-0000-0000AA340000}"/>
    <cellStyle name="Normal 10 2 2 2 3 2 5 2" xfId="7349" xr:uid="{00000000-0005-0000-0000-0000AB340000}"/>
    <cellStyle name="Normal 10 2 2 2 3 2 5 2 2" xfId="7350" xr:uid="{00000000-0005-0000-0000-0000AC340000}"/>
    <cellStyle name="Normal 10 2 2 2 3 2 5 2 2 2" xfId="36445" xr:uid="{00000000-0005-0000-0000-0000AD340000}"/>
    <cellStyle name="Normal 10 2 2 2 3 2 5 2 3" xfId="36444" xr:uid="{00000000-0005-0000-0000-0000AE340000}"/>
    <cellStyle name="Normal 10 2 2 2 3 2 5 3" xfId="7351" xr:uid="{00000000-0005-0000-0000-0000AF340000}"/>
    <cellStyle name="Normal 10 2 2 2 3 2 5 3 2" xfId="36446" xr:uid="{00000000-0005-0000-0000-0000B0340000}"/>
    <cellStyle name="Normal 10 2 2 2 3 2 5 4" xfId="7352" xr:uid="{00000000-0005-0000-0000-0000B1340000}"/>
    <cellStyle name="Normal 10 2 2 2 3 2 5 4 2" xfId="36447" xr:uid="{00000000-0005-0000-0000-0000B2340000}"/>
    <cellStyle name="Normal 10 2 2 2 3 2 5 5" xfId="7353" xr:uid="{00000000-0005-0000-0000-0000B3340000}"/>
    <cellStyle name="Normal 10 2 2 2 3 2 5 5 2" xfId="36448" xr:uid="{00000000-0005-0000-0000-0000B4340000}"/>
    <cellStyle name="Normal 10 2 2 2 3 2 5 6" xfId="36443" xr:uid="{00000000-0005-0000-0000-0000B5340000}"/>
    <cellStyle name="Normal 10 2 2 2 3 2 6" xfId="7354" xr:uid="{00000000-0005-0000-0000-0000B6340000}"/>
    <cellStyle name="Normal 10 2 2 2 3 2 6 2" xfId="7355" xr:uid="{00000000-0005-0000-0000-0000B7340000}"/>
    <cellStyle name="Normal 10 2 2 2 3 2 6 2 2" xfId="7356" xr:uid="{00000000-0005-0000-0000-0000B8340000}"/>
    <cellStyle name="Normal 10 2 2 2 3 2 6 2 2 2" xfId="36451" xr:uid="{00000000-0005-0000-0000-0000B9340000}"/>
    <cellStyle name="Normal 10 2 2 2 3 2 6 2 3" xfId="36450" xr:uid="{00000000-0005-0000-0000-0000BA340000}"/>
    <cellStyle name="Normal 10 2 2 2 3 2 6 3" xfId="7357" xr:uid="{00000000-0005-0000-0000-0000BB340000}"/>
    <cellStyle name="Normal 10 2 2 2 3 2 6 3 2" xfId="36452" xr:uid="{00000000-0005-0000-0000-0000BC340000}"/>
    <cellStyle name="Normal 10 2 2 2 3 2 6 4" xfId="7358" xr:uid="{00000000-0005-0000-0000-0000BD340000}"/>
    <cellStyle name="Normal 10 2 2 2 3 2 6 4 2" xfId="36453" xr:uid="{00000000-0005-0000-0000-0000BE340000}"/>
    <cellStyle name="Normal 10 2 2 2 3 2 6 5" xfId="36449" xr:uid="{00000000-0005-0000-0000-0000BF340000}"/>
    <cellStyle name="Normal 10 2 2 2 3 2 7" xfId="7359" xr:uid="{00000000-0005-0000-0000-0000C0340000}"/>
    <cellStyle name="Normal 10 2 2 2 3 2 7 2" xfId="7360" xr:uid="{00000000-0005-0000-0000-0000C1340000}"/>
    <cellStyle name="Normal 10 2 2 2 3 2 7 2 2" xfId="36455" xr:uid="{00000000-0005-0000-0000-0000C2340000}"/>
    <cellStyle name="Normal 10 2 2 2 3 2 7 3" xfId="7361" xr:uid="{00000000-0005-0000-0000-0000C3340000}"/>
    <cellStyle name="Normal 10 2 2 2 3 2 7 3 2" xfId="36456" xr:uid="{00000000-0005-0000-0000-0000C4340000}"/>
    <cellStyle name="Normal 10 2 2 2 3 2 7 4" xfId="36454" xr:uid="{00000000-0005-0000-0000-0000C5340000}"/>
    <cellStyle name="Normal 10 2 2 2 3 2 8" xfId="7362" xr:uid="{00000000-0005-0000-0000-0000C6340000}"/>
    <cellStyle name="Normal 10 2 2 2 3 2 8 2" xfId="36457" xr:uid="{00000000-0005-0000-0000-0000C7340000}"/>
    <cellStyle name="Normal 10 2 2 2 3 2 9" xfId="7363" xr:uid="{00000000-0005-0000-0000-0000C8340000}"/>
    <cellStyle name="Normal 10 2 2 2 3 2 9 2" xfId="36458" xr:uid="{00000000-0005-0000-0000-0000C9340000}"/>
    <cellStyle name="Normal 10 2 2 2 3 3" xfId="7364" xr:uid="{00000000-0005-0000-0000-0000CA340000}"/>
    <cellStyle name="Normal 10 2 2 2 3 3 2" xfId="7365" xr:uid="{00000000-0005-0000-0000-0000CB340000}"/>
    <cellStyle name="Normal 10 2 2 2 3 3 2 2" xfId="7366" xr:uid="{00000000-0005-0000-0000-0000CC340000}"/>
    <cellStyle name="Normal 10 2 2 2 3 3 2 2 2" xfId="7367" xr:uid="{00000000-0005-0000-0000-0000CD340000}"/>
    <cellStyle name="Normal 10 2 2 2 3 3 2 2 2 2" xfId="36462" xr:uid="{00000000-0005-0000-0000-0000CE340000}"/>
    <cellStyle name="Normal 10 2 2 2 3 3 2 2 3" xfId="36461" xr:uid="{00000000-0005-0000-0000-0000CF340000}"/>
    <cellStyle name="Normal 10 2 2 2 3 3 2 3" xfId="7368" xr:uid="{00000000-0005-0000-0000-0000D0340000}"/>
    <cellStyle name="Normal 10 2 2 2 3 3 2 3 2" xfId="36463" xr:uid="{00000000-0005-0000-0000-0000D1340000}"/>
    <cellStyle name="Normal 10 2 2 2 3 3 2 4" xfId="7369" xr:uid="{00000000-0005-0000-0000-0000D2340000}"/>
    <cellStyle name="Normal 10 2 2 2 3 3 2 4 2" xfId="36464" xr:uid="{00000000-0005-0000-0000-0000D3340000}"/>
    <cellStyle name="Normal 10 2 2 2 3 3 2 5" xfId="7370" xr:uid="{00000000-0005-0000-0000-0000D4340000}"/>
    <cellStyle name="Normal 10 2 2 2 3 3 2 5 2" xfId="36465" xr:uid="{00000000-0005-0000-0000-0000D5340000}"/>
    <cellStyle name="Normal 10 2 2 2 3 3 2 6" xfId="36460" xr:uid="{00000000-0005-0000-0000-0000D6340000}"/>
    <cellStyle name="Normal 10 2 2 2 3 3 3" xfId="7371" xr:uid="{00000000-0005-0000-0000-0000D7340000}"/>
    <cellStyle name="Normal 10 2 2 2 3 3 3 2" xfId="7372" xr:uid="{00000000-0005-0000-0000-0000D8340000}"/>
    <cellStyle name="Normal 10 2 2 2 3 3 3 2 2" xfId="7373" xr:uid="{00000000-0005-0000-0000-0000D9340000}"/>
    <cellStyle name="Normal 10 2 2 2 3 3 3 2 2 2" xfId="36468" xr:uid="{00000000-0005-0000-0000-0000DA340000}"/>
    <cellStyle name="Normal 10 2 2 2 3 3 3 2 3" xfId="36467" xr:uid="{00000000-0005-0000-0000-0000DB340000}"/>
    <cellStyle name="Normal 10 2 2 2 3 3 3 3" xfId="7374" xr:uid="{00000000-0005-0000-0000-0000DC340000}"/>
    <cellStyle name="Normal 10 2 2 2 3 3 3 3 2" xfId="36469" xr:uid="{00000000-0005-0000-0000-0000DD340000}"/>
    <cellStyle name="Normal 10 2 2 2 3 3 3 4" xfId="7375" xr:uid="{00000000-0005-0000-0000-0000DE340000}"/>
    <cellStyle name="Normal 10 2 2 2 3 3 3 4 2" xfId="36470" xr:uid="{00000000-0005-0000-0000-0000DF340000}"/>
    <cellStyle name="Normal 10 2 2 2 3 3 3 5" xfId="7376" xr:uid="{00000000-0005-0000-0000-0000E0340000}"/>
    <cellStyle name="Normal 10 2 2 2 3 3 3 5 2" xfId="36471" xr:uid="{00000000-0005-0000-0000-0000E1340000}"/>
    <cellStyle name="Normal 10 2 2 2 3 3 3 6" xfId="36466" xr:uid="{00000000-0005-0000-0000-0000E2340000}"/>
    <cellStyle name="Normal 10 2 2 2 3 3 4" xfId="7377" xr:uid="{00000000-0005-0000-0000-0000E3340000}"/>
    <cellStyle name="Normal 10 2 2 2 3 3 4 2" xfId="7378" xr:uid="{00000000-0005-0000-0000-0000E4340000}"/>
    <cellStyle name="Normal 10 2 2 2 3 3 4 2 2" xfId="36473" xr:uid="{00000000-0005-0000-0000-0000E5340000}"/>
    <cellStyle name="Normal 10 2 2 2 3 3 4 3" xfId="36472" xr:uid="{00000000-0005-0000-0000-0000E6340000}"/>
    <cellStyle name="Normal 10 2 2 2 3 3 5" xfId="7379" xr:uid="{00000000-0005-0000-0000-0000E7340000}"/>
    <cellStyle name="Normal 10 2 2 2 3 3 5 2" xfId="36474" xr:uid="{00000000-0005-0000-0000-0000E8340000}"/>
    <cellStyle name="Normal 10 2 2 2 3 3 6" xfId="7380" xr:uid="{00000000-0005-0000-0000-0000E9340000}"/>
    <cellStyle name="Normal 10 2 2 2 3 3 6 2" xfId="36475" xr:uid="{00000000-0005-0000-0000-0000EA340000}"/>
    <cellStyle name="Normal 10 2 2 2 3 3 7" xfId="7381" xr:uid="{00000000-0005-0000-0000-0000EB340000}"/>
    <cellStyle name="Normal 10 2 2 2 3 3 7 2" xfId="36476" xr:uid="{00000000-0005-0000-0000-0000EC340000}"/>
    <cellStyle name="Normal 10 2 2 2 3 3 8" xfId="36459" xr:uid="{00000000-0005-0000-0000-0000ED340000}"/>
    <cellStyle name="Normal 10 2 2 2 3 4" xfId="7382" xr:uid="{00000000-0005-0000-0000-0000EE340000}"/>
    <cellStyle name="Normal 10 2 2 2 3 4 2" xfId="7383" xr:uid="{00000000-0005-0000-0000-0000EF340000}"/>
    <cellStyle name="Normal 10 2 2 2 3 4 2 2" xfId="7384" xr:uid="{00000000-0005-0000-0000-0000F0340000}"/>
    <cellStyle name="Normal 10 2 2 2 3 4 2 2 2" xfId="7385" xr:uid="{00000000-0005-0000-0000-0000F1340000}"/>
    <cellStyle name="Normal 10 2 2 2 3 4 2 2 2 2" xfId="36480" xr:uid="{00000000-0005-0000-0000-0000F2340000}"/>
    <cellStyle name="Normal 10 2 2 2 3 4 2 2 3" xfId="36479" xr:uid="{00000000-0005-0000-0000-0000F3340000}"/>
    <cellStyle name="Normal 10 2 2 2 3 4 2 3" xfId="7386" xr:uid="{00000000-0005-0000-0000-0000F4340000}"/>
    <cellStyle name="Normal 10 2 2 2 3 4 2 3 2" xfId="36481" xr:uid="{00000000-0005-0000-0000-0000F5340000}"/>
    <cellStyle name="Normal 10 2 2 2 3 4 2 4" xfId="7387" xr:uid="{00000000-0005-0000-0000-0000F6340000}"/>
    <cellStyle name="Normal 10 2 2 2 3 4 2 4 2" xfId="36482" xr:uid="{00000000-0005-0000-0000-0000F7340000}"/>
    <cellStyle name="Normal 10 2 2 2 3 4 2 5" xfId="7388" xr:uid="{00000000-0005-0000-0000-0000F8340000}"/>
    <cellStyle name="Normal 10 2 2 2 3 4 2 5 2" xfId="36483" xr:uid="{00000000-0005-0000-0000-0000F9340000}"/>
    <cellStyle name="Normal 10 2 2 2 3 4 2 6" xfId="36478" xr:uid="{00000000-0005-0000-0000-0000FA340000}"/>
    <cellStyle name="Normal 10 2 2 2 3 4 3" xfId="7389" xr:uid="{00000000-0005-0000-0000-0000FB340000}"/>
    <cellStyle name="Normal 10 2 2 2 3 4 3 2" xfId="7390" xr:uid="{00000000-0005-0000-0000-0000FC340000}"/>
    <cellStyle name="Normal 10 2 2 2 3 4 3 2 2" xfId="36485" xr:uid="{00000000-0005-0000-0000-0000FD340000}"/>
    <cellStyle name="Normal 10 2 2 2 3 4 3 3" xfId="36484" xr:uid="{00000000-0005-0000-0000-0000FE340000}"/>
    <cellStyle name="Normal 10 2 2 2 3 4 4" xfId="7391" xr:uid="{00000000-0005-0000-0000-0000FF340000}"/>
    <cellStyle name="Normal 10 2 2 2 3 4 4 2" xfId="36486" xr:uid="{00000000-0005-0000-0000-000000350000}"/>
    <cellStyle name="Normal 10 2 2 2 3 4 5" xfId="7392" xr:uid="{00000000-0005-0000-0000-000001350000}"/>
    <cellStyle name="Normal 10 2 2 2 3 4 5 2" xfId="36487" xr:uid="{00000000-0005-0000-0000-000002350000}"/>
    <cellStyle name="Normal 10 2 2 2 3 4 6" xfId="7393" xr:uid="{00000000-0005-0000-0000-000003350000}"/>
    <cellStyle name="Normal 10 2 2 2 3 4 6 2" xfId="36488" xr:uid="{00000000-0005-0000-0000-000004350000}"/>
    <cellStyle name="Normal 10 2 2 2 3 4 7" xfId="36477" xr:uid="{00000000-0005-0000-0000-000005350000}"/>
    <cellStyle name="Normal 10 2 2 2 3 5" xfId="7394" xr:uid="{00000000-0005-0000-0000-000006350000}"/>
    <cellStyle name="Normal 10 2 2 2 3 5 2" xfId="7395" xr:uid="{00000000-0005-0000-0000-000007350000}"/>
    <cellStyle name="Normal 10 2 2 2 3 5 2 2" xfId="7396" xr:uid="{00000000-0005-0000-0000-000008350000}"/>
    <cellStyle name="Normal 10 2 2 2 3 5 2 2 2" xfId="36491" xr:uid="{00000000-0005-0000-0000-000009350000}"/>
    <cellStyle name="Normal 10 2 2 2 3 5 2 3" xfId="36490" xr:uid="{00000000-0005-0000-0000-00000A350000}"/>
    <cellStyle name="Normal 10 2 2 2 3 5 3" xfId="7397" xr:uid="{00000000-0005-0000-0000-00000B350000}"/>
    <cellStyle name="Normal 10 2 2 2 3 5 3 2" xfId="36492" xr:uid="{00000000-0005-0000-0000-00000C350000}"/>
    <cellStyle name="Normal 10 2 2 2 3 5 4" xfId="7398" xr:uid="{00000000-0005-0000-0000-00000D350000}"/>
    <cellStyle name="Normal 10 2 2 2 3 5 4 2" xfId="36493" xr:uid="{00000000-0005-0000-0000-00000E350000}"/>
    <cellStyle name="Normal 10 2 2 2 3 5 5" xfId="7399" xr:uid="{00000000-0005-0000-0000-00000F350000}"/>
    <cellStyle name="Normal 10 2 2 2 3 5 5 2" xfId="36494" xr:uid="{00000000-0005-0000-0000-000010350000}"/>
    <cellStyle name="Normal 10 2 2 2 3 5 6" xfId="36489" xr:uid="{00000000-0005-0000-0000-000011350000}"/>
    <cellStyle name="Normal 10 2 2 2 3 6" xfId="7400" xr:uid="{00000000-0005-0000-0000-000012350000}"/>
    <cellStyle name="Normal 10 2 2 2 3 6 2" xfId="7401" xr:uid="{00000000-0005-0000-0000-000013350000}"/>
    <cellStyle name="Normal 10 2 2 2 3 6 2 2" xfId="7402" xr:uid="{00000000-0005-0000-0000-000014350000}"/>
    <cellStyle name="Normal 10 2 2 2 3 6 2 2 2" xfId="36497" xr:uid="{00000000-0005-0000-0000-000015350000}"/>
    <cellStyle name="Normal 10 2 2 2 3 6 2 3" xfId="36496" xr:uid="{00000000-0005-0000-0000-000016350000}"/>
    <cellStyle name="Normal 10 2 2 2 3 6 3" xfId="7403" xr:uid="{00000000-0005-0000-0000-000017350000}"/>
    <cellStyle name="Normal 10 2 2 2 3 6 3 2" xfId="36498" xr:uid="{00000000-0005-0000-0000-000018350000}"/>
    <cellStyle name="Normal 10 2 2 2 3 6 4" xfId="7404" xr:uid="{00000000-0005-0000-0000-000019350000}"/>
    <cellStyle name="Normal 10 2 2 2 3 6 4 2" xfId="36499" xr:uid="{00000000-0005-0000-0000-00001A350000}"/>
    <cellStyle name="Normal 10 2 2 2 3 6 5" xfId="7405" xr:uid="{00000000-0005-0000-0000-00001B350000}"/>
    <cellStyle name="Normal 10 2 2 2 3 6 5 2" xfId="36500" xr:uid="{00000000-0005-0000-0000-00001C350000}"/>
    <cellStyle name="Normal 10 2 2 2 3 6 6" xfId="36495" xr:uid="{00000000-0005-0000-0000-00001D350000}"/>
    <cellStyle name="Normal 10 2 2 2 3 7" xfId="7406" xr:uid="{00000000-0005-0000-0000-00001E350000}"/>
    <cellStyle name="Normal 10 2 2 2 3 7 2" xfId="7407" xr:uid="{00000000-0005-0000-0000-00001F350000}"/>
    <cellStyle name="Normal 10 2 2 2 3 7 2 2" xfId="7408" xr:uid="{00000000-0005-0000-0000-000020350000}"/>
    <cellStyle name="Normal 10 2 2 2 3 7 2 2 2" xfId="36503" xr:uid="{00000000-0005-0000-0000-000021350000}"/>
    <cellStyle name="Normal 10 2 2 2 3 7 2 3" xfId="36502" xr:uid="{00000000-0005-0000-0000-000022350000}"/>
    <cellStyle name="Normal 10 2 2 2 3 7 3" xfId="7409" xr:uid="{00000000-0005-0000-0000-000023350000}"/>
    <cellStyle name="Normal 10 2 2 2 3 7 3 2" xfId="36504" xr:uid="{00000000-0005-0000-0000-000024350000}"/>
    <cellStyle name="Normal 10 2 2 2 3 7 4" xfId="7410" xr:uid="{00000000-0005-0000-0000-000025350000}"/>
    <cellStyle name="Normal 10 2 2 2 3 7 4 2" xfId="36505" xr:uid="{00000000-0005-0000-0000-000026350000}"/>
    <cellStyle name="Normal 10 2 2 2 3 7 5" xfId="36501" xr:uid="{00000000-0005-0000-0000-000027350000}"/>
    <cellStyle name="Normal 10 2 2 2 3 8" xfId="7411" xr:uid="{00000000-0005-0000-0000-000028350000}"/>
    <cellStyle name="Normal 10 2 2 2 3 8 2" xfId="7412" xr:uid="{00000000-0005-0000-0000-000029350000}"/>
    <cellStyle name="Normal 10 2 2 2 3 8 2 2" xfId="36507" xr:uid="{00000000-0005-0000-0000-00002A350000}"/>
    <cellStyle name="Normal 10 2 2 2 3 8 3" xfId="7413" xr:uid="{00000000-0005-0000-0000-00002B350000}"/>
    <cellStyle name="Normal 10 2 2 2 3 8 3 2" xfId="36508" xr:uid="{00000000-0005-0000-0000-00002C350000}"/>
    <cellStyle name="Normal 10 2 2 2 3 8 4" xfId="36506" xr:uid="{00000000-0005-0000-0000-00002D350000}"/>
    <cellStyle name="Normal 10 2 2 2 3 9" xfId="7414" xr:uid="{00000000-0005-0000-0000-00002E350000}"/>
    <cellStyle name="Normal 10 2 2 2 3 9 2" xfId="36509" xr:uid="{00000000-0005-0000-0000-00002F350000}"/>
    <cellStyle name="Normal 10 2 2 2 4" xfId="7415" xr:uid="{00000000-0005-0000-0000-000030350000}"/>
    <cellStyle name="Normal 10 2 2 2 4 10" xfId="7416" xr:uid="{00000000-0005-0000-0000-000031350000}"/>
    <cellStyle name="Normal 10 2 2 2 4 10 2" xfId="36511" xr:uid="{00000000-0005-0000-0000-000032350000}"/>
    <cellStyle name="Normal 10 2 2 2 4 11" xfId="36510" xr:uid="{00000000-0005-0000-0000-000033350000}"/>
    <cellStyle name="Normal 10 2 2 2 4 2" xfId="7417" xr:uid="{00000000-0005-0000-0000-000034350000}"/>
    <cellStyle name="Normal 10 2 2 2 4 2 2" xfId="7418" xr:uid="{00000000-0005-0000-0000-000035350000}"/>
    <cellStyle name="Normal 10 2 2 2 4 2 2 2" xfId="7419" xr:uid="{00000000-0005-0000-0000-000036350000}"/>
    <cellStyle name="Normal 10 2 2 2 4 2 2 2 2" xfId="7420" xr:uid="{00000000-0005-0000-0000-000037350000}"/>
    <cellStyle name="Normal 10 2 2 2 4 2 2 2 2 2" xfId="36515" xr:uid="{00000000-0005-0000-0000-000038350000}"/>
    <cellStyle name="Normal 10 2 2 2 4 2 2 2 3" xfId="36514" xr:uid="{00000000-0005-0000-0000-000039350000}"/>
    <cellStyle name="Normal 10 2 2 2 4 2 2 3" xfId="7421" xr:uid="{00000000-0005-0000-0000-00003A350000}"/>
    <cellStyle name="Normal 10 2 2 2 4 2 2 3 2" xfId="36516" xr:uid="{00000000-0005-0000-0000-00003B350000}"/>
    <cellStyle name="Normal 10 2 2 2 4 2 2 4" xfId="7422" xr:uid="{00000000-0005-0000-0000-00003C350000}"/>
    <cellStyle name="Normal 10 2 2 2 4 2 2 4 2" xfId="36517" xr:uid="{00000000-0005-0000-0000-00003D350000}"/>
    <cellStyle name="Normal 10 2 2 2 4 2 2 5" xfId="7423" xr:uid="{00000000-0005-0000-0000-00003E350000}"/>
    <cellStyle name="Normal 10 2 2 2 4 2 2 5 2" xfId="36518" xr:uid="{00000000-0005-0000-0000-00003F350000}"/>
    <cellStyle name="Normal 10 2 2 2 4 2 2 6" xfId="36513" xr:uid="{00000000-0005-0000-0000-000040350000}"/>
    <cellStyle name="Normal 10 2 2 2 4 2 3" xfId="7424" xr:uid="{00000000-0005-0000-0000-000041350000}"/>
    <cellStyle name="Normal 10 2 2 2 4 2 3 2" xfId="7425" xr:uid="{00000000-0005-0000-0000-000042350000}"/>
    <cellStyle name="Normal 10 2 2 2 4 2 3 2 2" xfId="36520" xr:uid="{00000000-0005-0000-0000-000043350000}"/>
    <cellStyle name="Normal 10 2 2 2 4 2 3 3" xfId="36519" xr:uid="{00000000-0005-0000-0000-000044350000}"/>
    <cellStyle name="Normal 10 2 2 2 4 2 4" xfId="7426" xr:uid="{00000000-0005-0000-0000-000045350000}"/>
    <cellStyle name="Normal 10 2 2 2 4 2 4 2" xfId="36521" xr:uid="{00000000-0005-0000-0000-000046350000}"/>
    <cellStyle name="Normal 10 2 2 2 4 2 5" xfId="7427" xr:uid="{00000000-0005-0000-0000-000047350000}"/>
    <cellStyle name="Normal 10 2 2 2 4 2 5 2" xfId="36522" xr:uid="{00000000-0005-0000-0000-000048350000}"/>
    <cellStyle name="Normal 10 2 2 2 4 2 6" xfId="7428" xr:uid="{00000000-0005-0000-0000-000049350000}"/>
    <cellStyle name="Normal 10 2 2 2 4 2 6 2" xfId="36523" xr:uid="{00000000-0005-0000-0000-00004A350000}"/>
    <cellStyle name="Normal 10 2 2 2 4 2 7" xfId="36512" xr:uid="{00000000-0005-0000-0000-00004B350000}"/>
    <cellStyle name="Normal 10 2 2 2 4 3" xfId="7429" xr:uid="{00000000-0005-0000-0000-00004C350000}"/>
    <cellStyle name="Normal 10 2 2 2 4 3 2" xfId="7430" xr:uid="{00000000-0005-0000-0000-00004D350000}"/>
    <cellStyle name="Normal 10 2 2 2 4 3 2 2" xfId="7431" xr:uid="{00000000-0005-0000-0000-00004E350000}"/>
    <cellStyle name="Normal 10 2 2 2 4 3 2 2 2" xfId="7432" xr:uid="{00000000-0005-0000-0000-00004F350000}"/>
    <cellStyle name="Normal 10 2 2 2 4 3 2 2 2 2" xfId="36527" xr:uid="{00000000-0005-0000-0000-000050350000}"/>
    <cellStyle name="Normal 10 2 2 2 4 3 2 2 3" xfId="36526" xr:uid="{00000000-0005-0000-0000-000051350000}"/>
    <cellStyle name="Normal 10 2 2 2 4 3 2 3" xfId="7433" xr:uid="{00000000-0005-0000-0000-000052350000}"/>
    <cellStyle name="Normal 10 2 2 2 4 3 2 3 2" xfId="36528" xr:uid="{00000000-0005-0000-0000-000053350000}"/>
    <cellStyle name="Normal 10 2 2 2 4 3 2 4" xfId="7434" xr:uid="{00000000-0005-0000-0000-000054350000}"/>
    <cellStyle name="Normal 10 2 2 2 4 3 2 4 2" xfId="36529" xr:uid="{00000000-0005-0000-0000-000055350000}"/>
    <cellStyle name="Normal 10 2 2 2 4 3 2 5" xfId="7435" xr:uid="{00000000-0005-0000-0000-000056350000}"/>
    <cellStyle name="Normal 10 2 2 2 4 3 2 5 2" xfId="36530" xr:uid="{00000000-0005-0000-0000-000057350000}"/>
    <cellStyle name="Normal 10 2 2 2 4 3 2 6" xfId="36525" xr:uid="{00000000-0005-0000-0000-000058350000}"/>
    <cellStyle name="Normal 10 2 2 2 4 3 3" xfId="7436" xr:uid="{00000000-0005-0000-0000-000059350000}"/>
    <cellStyle name="Normal 10 2 2 2 4 3 3 2" xfId="7437" xr:uid="{00000000-0005-0000-0000-00005A350000}"/>
    <cellStyle name="Normal 10 2 2 2 4 3 3 2 2" xfId="36532" xr:uid="{00000000-0005-0000-0000-00005B350000}"/>
    <cellStyle name="Normal 10 2 2 2 4 3 3 3" xfId="36531" xr:uid="{00000000-0005-0000-0000-00005C350000}"/>
    <cellStyle name="Normal 10 2 2 2 4 3 4" xfId="7438" xr:uid="{00000000-0005-0000-0000-00005D350000}"/>
    <cellStyle name="Normal 10 2 2 2 4 3 4 2" xfId="36533" xr:uid="{00000000-0005-0000-0000-00005E350000}"/>
    <cellStyle name="Normal 10 2 2 2 4 3 5" xfId="7439" xr:uid="{00000000-0005-0000-0000-00005F350000}"/>
    <cellStyle name="Normal 10 2 2 2 4 3 5 2" xfId="36534" xr:uid="{00000000-0005-0000-0000-000060350000}"/>
    <cellStyle name="Normal 10 2 2 2 4 3 6" xfId="7440" xr:uid="{00000000-0005-0000-0000-000061350000}"/>
    <cellStyle name="Normal 10 2 2 2 4 3 6 2" xfId="36535" xr:uid="{00000000-0005-0000-0000-000062350000}"/>
    <cellStyle name="Normal 10 2 2 2 4 3 7" xfId="36524" xr:uid="{00000000-0005-0000-0000-000063350000}"/>
    <cellStyle name="Normal 10 2 2 2 4 4" xfId="7441" xr:uid="{00000000-0005-0000-0000-000064350000}"/>
    <cellStyle name="Normal 10 2 2 2 4 4 2" xfId="7442" xr:uid="{00000000-0005-0000-0000-000065350000}"/>
    <cellStyle name="Normal 10 2 2 2 4 4 2 2" xfId="7443" xr:uid="{00000000-0005-0000-0000-000066350000}"/>
    <cellStyle name="Normal 10 2 2 2 4 4 2 2 2" xfId="36538" xr:uid="{00000000-0005-0000-0000-000067350000}"/>
    <cellStyle name="Normal 10 2 2 2 4 4 2 3" xfId="36537" xr:uid="{00000000-0005-0000-0000-000068350000}"/>
    <cellStyle name="Normal 10 2 2 2 4 4 3" xfId="7444" xr:uid="{00000000-0005-0000-0000-000069350000}"/>
    <cellStyle name="Normal 10 2 2 2 4 4 3 2" xfId="36539" xr:uid="{00000000-0005-0000-0000-00006A350000}"/>
    <cellStyle name="Normal 10 2 2 2 4 4 4" xfId="7445" xr:uid="{00000000-0005-0000-0000-00006B350000}"/>
    <cellStyle name="Normal 10 2 2 2 4 4 4 2" xfId="36540" xr:uid="{00000000-0005-0000-0000-00006C350000}"/>
    <cellStyle name="Normal 10 2 2 2 4 4 5" xfId="7446" xr:uid="{00000000-0005-0000-0000-00006D350000}"/>
    <cellStyle name="Normal 10 2 2 2 4 4 5 2" xfId="36541" xr:uid="{00000000-0005-0000-0000-00006E350000}"/>
    <cellStyle name="Normal 10 2 2 2 4 4 6" xfId="36536" xr:uid="{00000000-0005-0000-0000-00006F350000}"/>
    <cellStyle name="Normal 10 2 2 2 4 5" xfId="7447" xr:uid="{00000000-0005-0000-0000-000070350000}"/>
    <cellStyle name="Normal 10 2 2 2 4 5 2" xfId="7448" xr:uid="{00000000-0005-0000-0000-000071350000}"/>
    <cellStyle name="Normal 10 2 2 2 4 5 2 2" xfId="7449" xr:uid="{00000000-0005-0000-0000-000072350000}"/>
    <cellStyle name="Normal 10 2 2 2 4 5 2 2 2" xfId="36544" xr:uid="{00000000-0005-0000-0000-000073350000}"/>
    <cellStyle name="Normal 10 2 2 2 4 5 2 3" xfId="36543" xr:uid="{00000000-0005-0000-0000-000074350000}"/>
    <cellStyle name="Normal 10 2 2 2 4 5 3" xfId="7450" xr:uid="{00000000-0005-0000-0000-000075350000}"/>
    <cellStyle name="Normal 10 2 2 2 4 5 3 2" xfId="36545" xr:uid="{00000000-0005-0000-0000-000076350000}"/>
    <cellStyle name="Normal 10 2 2 2 4 5 4" xfId="7451" xr:uid="{00000000-0005-0000-0000-000077350000}"/>
    <cellStyle name="Normal 10 2 2 2 4 5 4 2" xfId="36546" xr:uid="{00000000-0005-0000-0000-000078350000}"/>
    <cellStyle name="Normal 10 2 2 2 4 5 5" xfId="7452" xr:uid="{00000000-0005-0000-0000-000079350000}"/>
    <cellStyle name="Normal 10 2 2 2 4 5 5 2" xfId="36547" xr:uid="{00000000-0005-0000-0000-00007A350000}"/>
    <cellStyle name="Normal 10 2 2 2 4 5 6" xfId="36542" xr:uid="{00000000-0005-0000-0000-00007B350000}"/>
    <cellStyle name="Normal 10 2 2 2 4 6" xfId="7453" xr:uid="{00000000-0005-0000-0000-00007C350000}"/>
    <cellStyle name="Normal 10 2 2 2 4 6 2" xfId="7454" xr:uid="{00000000-0005-0000-0000-00007D350000}"/>
    <cellStyle name="Normal 10 2 2 2 4 6 2 2" xfId="7455" xr:uid="{00000000-0005-0000-0000-00007E350000}"/>
    <cellStyle name="Normal 10 2 2 2 4 6 2 2 2" xfId="36550" xr:uid="{00000000-0005-0000-0000-00007F350000}"/>
    <cellStyle name="Normal 10 2 2 2 4 6 2 3" xfId="36549" xr:uid="{00000000-0005-0000-0000-000080350000}"/>
    <cellStyle name="Normal 10 2 2 2 4 6 3" xfId="7456" xr:uid="{00000000-0005-0000-0000-000081350000}"/>
    <cellStyle name="Normal 10 2 2 2 4 6 3 2" xfId="36551" xr:uid="{00000000-0005-0000-0000-000082350000}"/>
    <cellStyle name="Normal 10 2 2 2 4 6 4" xfId="7457" xr:uid="{00000000-0005-0000-0000-000083350000}"/>
    <cellStyle name="Normal 10 2 2 2 4 6 4 2" xfId="36552" xr:uid="{00000000-0005-0000-0000-000084350000}"/>
    <cellStyle name="Normal 10 2 2 2 4 6 5" xfId="36548" xr:uid="{00000000-0005-0000-0000-000085350000}"/>
    <cellStyle name="Normal 10 2 2 2 4 7" xfId="7458" xr:uid="{00000000-0005-0000-0000-000086350000}"/>
    <cellStyle name="Normal 10 2 2 2 4 7 2" xfId="7459" xr:uid="{00000000-0005-0000-0000-000087350000}"/>
    <cellStyle name="Normal 10 2 2 2 4 7 2 2" xfId="36554" xr:uid="{00000000-0005-0000-0000-000088350000}"/>
    <cellStyle name="Normal 10 2 2 2 4 7 3" xfId="7460" xr:uid="{00000000-0005-0000-0000-000089350000}"/>
    <cellStyle name="Normal 10 2 2 2 4 7 3 2" xfId="36555" xr:uid="{00000000-0005-0000-0000-00008A350000}"/>
    <cellStyle name="Normal 10 2 2 2 4 7 4" xfId="36553" xr:uid="{00000000-0005-0000-0000-00008B350000}"/>
    <cellStyle name="Normal 10 2 2 2 4 8" xfId="7461" xr:uid="{00000000-0005-0000-0000-00008C350000}"/>
    <cellStyle name="Normal 10 2 2 2 4 8 2" xfId="36556" xr:uid="{00000000-0005-0000-0000-00008D350000}"/>
    <cellStyle name="Normal 10 2 2 2 4 9" xfId="7462" xr:uid="{00000000-0005-0000-0000-00008E350000}"/>
    <cellStyle name="Normal 10 2 2 2 4 9 2" xfId="36557" xr:uid="{00000000-0005-0000-0000-00008F350000}"/>
    <cellStyle name="Normal 10 2 2 2 5" xfId="7463" xr:uid="{00000000-0005-0000-0000-000090350000}"/>
    <cellStyle name="Normal 10 2 2 2 5 2" xfId="7464" xr:uid="{00000000-0005-0000-0000-000091350000}"/>
    <cellStyle name="Normal 10 2 2 2 5 2 2" xfId="7465" xr:uid="{00000000-0005-0000-0000-000092350000}"/>
    <cellStyle name="Normal 10 2 2 2 5 2 2 2" xfId="7466" xr:uid="{00000000-0005-0000-0000-000093350000}"/>
    <cellStyle name="Normal 10 2 2 2 5 2 2 2 2" xfId="36561" xr:uid="{00000000-0005-0000-0000-000094350000}"/>
    <cellStyle name="Normal 10 2 2 2 5 2 2 3" xfId="36560" xr:uid="{00000000-0005-0000-0000-000095350000}"/>
    <cellStyle name="Normal 10 2 2 2 5 2 3" xfId="7467" xr:uid="{00000000-0005-0000-0000-000096350000}"/>
    <cellStyle name="Normal 10 2 2 2 5 2 3 2" xfId="36562" xr:uid="{00000000-0005-0000-0000-000097350000}"/>
    <cellStyle name="Normal 10 2 2 2 5 2 4" xfId="7468" xr:uid="{00000000-0005-0000-0000-000098350000}"/>
    <cellStyle name="Normal 10 2 2 2 5 2 4 2" xfId="36563" xr:uid="{00000000-0005-0000-0000-000099350000}"/>
    <cellStyle name="Normal 10 2 2 2 5 2 5" xfId="7469" xr:uid="{00000000-0005-0000-0000-00009A350000}"/>
    <cellStyle name="Normal 10 2 2 2 5 2 5 2" xfId="36564" xr:uid="{00000000-0005-0000-0000-00009B350000}"/>
    <cellStyle name="Normal 10 2 2 2 5 2 6" xfId="36559" xr:uid="{00000000-0005-0000-0000-00009C350000}"/>
    <cellStyle name="Normal 10 2 2 2 5 3" xfId="7470" xr:uid="{00000000-0005-0000-0000-00009D350000}"/>
    <cellStyle name="Normal 10 2 2 2 5 3 2" xfId="7471" xr:uid="{00000000-0005-0000-0000-00009E350000}"/>
    <cellStyle name="Normal 10 2 2 2 5 3 2 2" xfId="7472" xr:uid="{00000000-0005-0000-0000-00009F350000}"/>
    <cellStyle name="Normal 10 2 2 2 5 3 2 2 2" xfId="36567" xr:uid="{00000000-0005-0000-0000-0000A0350000}"/>
    <cellStyle name="Normal 10 2 2 2 5 3 2 3" xfId="36566" xr:uid="{00000000-0005-0000-0000-0000A1350000}"/>
    <cellStyle name="Normal 10 2 2 2 5 3 3" xfId="7473" xr:uid="{00000000-0005-0000-0000-0000A2350000}"/>
    <cellStyle name="Normal 10 2 2 2 5 3 3 2" xfId="36568" xr:uid="{00000000-0005-0000-0000-0000A3350000}"/>
    <cellStyle name="Normal 10 2 2 2 5 3 4" xfId="7474" xr:uid="{00000000-0005-0000-0000-0000A4350000}"/>
    <cellStyle name="Normal 10 2 2 2 5 3 4 2" xfId="36569" xr:uid="{00000000-0005-0000-0000-0000A5350000}"/>
    <cellStyle name="Normal 10 2 2 2 5 3 5" xfId="7475" xr:uid="{00000000-0005-0000-0000-0000A6350000}"/>
    <cellStyle name="Normal 10 2 2 2 5 3 5 2" xfId="36570" xr:uid="{00000000-0005-0000-0000-0000A7350000}"/>
    <cellStyle name="Normal 10 2 2 2 5 3 6" xfId="36565" xr:uid="{00000000-0005-0000-0000-0000A8350000}"/>
    <cellStyle name="Normal 10 2 2 2 5 4" xfId="7476" xr:uid="{00000000-0005-0000-0000-0000A9350000}"/>
    <cellStyle name="Normal 10 2 2 2 5 4 2" xfId="7477" xr:uid="{00000000-0005-0000-0000-0000AA350000}"/>
    <cellStyle name="Normal 10 2 2 2 5 4 2 2" xfId="36572" xr:uid="{00000000-0005-0000-0000-0000AB350000}"/>
    <cellStyle name="Normal 10 2 2 2 5 4 3" xfId="36571" xr:uid="{00000000-0005-0000-0000-0000AC350000}"/>
    <cellStyle name="Normal 10 2 2 2 5 5" xfId="7478" xr:uid="{00000000-0005-0000-0000-0000AD350000}"/>
    <cellStyle name="Normal 10 2 2 2 5 5 2" xfId="36573" xr:uid="{00000000-0005-0000-0000-0000AE350000}"/>
    <cellStyle name="Normal 10 2 2 2 5 6" xfId="7479" xr:uid="{00000000-0005-0000-0000-0000AF350000}"/>
    <cellStyle name="Normal 10 2 2 2 5 6 2" xfId="36574" xr:uid="{00000000-0005-0000-0000-0000B0350000}"/>
    <cellStyle name="Normal 10 2 2 2 5 7" xfId="7480" xr:uid="{00000000-0005-0000-0000-0000B1350000}"/>
    <cellStyle name="Normal 10 2 2 2 5 7 2" xfId="36575" xr:uid="{00000000-0005-0000-0000-0000B2350000}"/>
    <cellStyle name="Normal 10 2 2 2 5 8" xfId="36558" xr:uid="{00000000-0005-0000-0000-0000B3350000}"/>
    <cellStyle name="Normal 10 2 2 2 6" xfId="7481" xr:uid="{00000000-0005-0000-0000-0000B4350000}"/>
    <cellStyle name="Normal 10 2 2 2 6 2" xfId="7482" xr:uid="{00000000-0005-0000-0000-0000B5350000}"/>
    <cellStyle name="Normal 10 2 2 2 6 2 2" xfId="7483" xr:uid="{00000000-0005-0000-0000-0000B6350000}"/>
    <cellStyle name="Normal 10 2 2 2 6 2 2 2" xfId="7484" xr:uid="{00000000-0005-0000-0000-0000B7350000}"/>
    <cellStyle name="Normal 10 2 2 2 6 2 2 2 2" xfId="36579" xr:uid="{00000000-0005-0000-0000-0000B8350000}"/>
    <cellStyle name="Normal 10 2 2 2 6 2 2 3" xfId="36578" xr:uid="{00000000-0005-0000-0000-0000B9350000}"/>
    <cellStyle name="Normal 10 2 2 2 6 2 3" xfId="7485" xr:uid="{00000000-0005-0000-0000-0000BA350000}"/>
    <cellStyle name="Normal 10 2 2 2 6 2 3 2" xfId="36580" xr:uid="{00000000-0005-0000-0000-0000BB350000}"/>
    <cellStyle name="Normal 10 2 2 2 6 2 4" xfId="7486" xr:uid="{00000000-0005-0000-0000-0000BC350000}"/>
    <cellStyle name="Normal 10 2 2 2 6 2 4 2" xfId="36581" xr:uid="{00000000-0005-0000-0000-0000BD350000}"/>
    <cellStyle name="Normal 10 2 2 2 6 2 5" xfId="7487" xr:uid="{00000000-0005-0000-0000-0000BE350000}"/>
    <cellStyle name="Normal 10 2 2 2 6 2 5 2" xfId="36582" xr:uid="{00000000-0005-0000-0000-0000BF350000}"/>
    <cellStyle name="Normal 10 2 2 2 6 2 6" xfId="36577" xr:uid="{00000000-0005-0000-0000-0000C0350000}"/>
    <cellStyle name="Normal 10 2 2 2 6 3" xfId="7488" xr:uid="{00000000-0005-0000-0000-0000C1350000}"/>
    <cellStyle name="Normal 10 2 2 2 6 3 2" xfId="7489" xr:uid="{00000000-0005-0000-0000-0000C2350000}"/>
    <cellStyle name="Normal 10 2 2 2 6 3 2 2" xfId="36584" xr:uid="{00000000-0005-0000-0000-0000C3350000}"/>
    <cellStyle name="Normal 10 2 2 2 6 3 3" xfId="36583" xr:uid="{00000000-0005-0000-0000-0000C4350000}"/>
    <cellStyle name="Normal 10 2 2 2 6 4" xfId="7490" xr:uid="{00000000-0005-0000-0000-0000C5350000}"/>
    <cellStyle name="Normal 10 2 2 2 6 4 2" xfId="36585" xr:uid="{00000000-0005-0000-0000-0000C6350000}"/>
    <cellStyle name="Normal 10 2 2 2 6 5" xfId="7491" xr:uid="{00000000-0005-0000-0000-0000C7350000}"/>
    <cellStyle name="Normal 10 2 2 2 6 5 2" xfId="36586" xr:uid="{00000000-0005-0000-0000-0000C8350000}"/>
    <cellStyle name="Normal 10 2 2 2 6 6" xfId="7492" xr:uid="{00000000-0005-0000-0000-0000C9350000}"/>
    <cellStyle name="Normal 10 2 2 2 6 6 2" xfId="36587" xr:uid="{00000000-0005-0000-0000-0000CA350000}"/>
    <cellStyle name="Normal 10 2 2 2 6 7" xfId="36576" xr:uid="{00000000-0005-0000-0000-0000CB350000}"/>
    <cellStyle name="Normal 10 2 2 2 7" xfId="7493" xr:uid="{00000000-0005-0000-0000-0000CC350000}"/>
    <cellStyle name="Normal 10 2 2 2 7 2" xfId="7494" xr:uid="{00000000-0005-0000-0000-0000CD350000}"/>
    <cellStyle name="Normal 10 2 2 2 7 2 2" xfId="7495" xr:uid="{00000000-0005-0000-0000-0000CE350000}"/>
    <cellStyle name="Normal 10 2 2 2 7 2 2 2" xfId="36590" xr:uid="{00000000-0005-0000-0000-0000CF350000}"/>
    <cellStyle name="Normal 10 2 2 2 7 2 3" xfId="36589" xr:uid="{00000000-0005-0000-0000-0000D0350000}"/>
    <cellStyle name="Normal 10 2 2 2 7 3" xfId="7496" xr:uid="{00000000-0005-0000-0000-0000D1350000}"/>
    <cellStyle name="Normal 10 2 2 2 7 3 2" xfId="36591" xr:uid="{00000000-0005-0000-0000-0000D2350000}"/>
    <cellStyle name="Normal 10 2 2 2 7 4" xfId="7497" xr:uid="{00000000-0005-0000-0000-0000D3350000}"/>
    <cellStyle name="Normal 10 2 2 2 7 4 2" xfId="36592" xr:uid="{00000000-0005-0000-0000-0000D4350000}"/>
    <cellStyle name="Normal 10 2 2 2 7 5" xfId="7498" xr:uid="{00000000-0005-0000-0000-0000D5350000}"/>
    <cellStyle name="Normal 10 2 2 2 7 5 2" xfId="36593" xr:uid="{00000000-0005-0000-0000-0000D6350000}"/>
    <cellStyle name="Normal 10 2 2 2 7 6" xfId="36588" xr:uid="{00000000-0005-0000-0000-0000D7350000}"/>
    <cellStyle name="Normal 10 2 2 2 8" xfId="7499" xr:uid="{00000000-0005-0000-0000-0000D8350000}"/>
    <cellStyle name="Normal 10 2 2 2 8 2" xfId="7500" xr:uid="{00000000-0005-0000-0000-0000D9350000}"/>
    <cellStyle name="Normal 10 2 2 2 8 2 2" xfId="7501" xr:uid="{00000000-0005-0000-0000-0000DA350000}"/>
    <cellStyle name="Normal 10 2 2 2 8 2 2 2" xfId="36596" xr:uid="{00000000-0005-0000-0000-0000DB350000}"/>
    <cellStyle name="Normal 10 2 2 2 8 2 3" xfId="36595" xr:uid="{00000000-0005-0000-0000-0000DC350000}"/>
    <cellStyle name="Normal 10 2 2 2 8 3" xfId="7502" xr:uid="{00000000-0005-0000-0000-0000DD350000}"/>
    <cellStyle name="Normal 10 2 2 2 8 3 2" xfId="36597" xr:uid="{00000000-0005-0000-0000-0000DE350000}"/>
    <cellStyle name="Normal 10 2 2 2 8 4" xfId="7503" xr:uid="{00000000-0005-0000-0000-0000DF350000}"/>
    <cellStyle name="Normal 10 2 2 2 8 4 2" xfId="36598" xr:uid="{00000000-0005-0000-0000-0000E0350000}"/>
    <cellStyle name="Normal 10 2 2 2 8 5" xfId="7504" xr:uid="{00000000-0005-0000-0000-0000E1350000}"/>
    <cellStyle name="Normal 10 2 2 2 8 5 2" xfId="36599" xr:uid="{00000000-0005-0000-0000-0000E2350000}"/>
    <cellStyle name="Normal 10 2 2 2 8 6" xfId="36594" xr:uid="{00000000-0005-0000-0000-0000E3350000}"/>
    <cellStyle name="Normal 10 2 2 2 9" xfId="7505" xr:uid="{00000000-0005-0000-0000-0000E4350000}"/>
    <cellStyle name="Normal 10 2 2 2 9 2" xfId="7506" xr:uid="{00000000-0005-0000-0000-0000E5350000}"/>
    <cellStyle name="Normal 10 2 2 2 9 2 2" xfId="7507" xr:uid="{00000000-0005-0000-0000-0000E6350000}"/>
    <cellStyle name="Normal 10 2 2 2 9 2 2 2" xfId="36602" xr:uid="{00000000-0005-0000-0000-0000E7350000}"/>
    <cellStyle name="Normal 10 2 2 2 9 2 3" xfId="36601" xr:uid="{00000000-0005-0000-0000-0000E8350000}"/>
    <cellStyle name="Normal 10 2 2 2 9 3" xfId="7508" xr:uid="{00000000-0005-0000-0000-0000E9350000}"/>
    <cellStyle name="Normal 10 2 2 2 9 3 2" xfId="36603" xr:uid="{00000000-0005-0000-0000-0000EA350000}"/>
    <cellStyle name="Normal 10 2 2 2 9 4" xfId="7509" xr:uid="{00000000-0005-0000-0000-0000EB350000}"/>
    <cellStyle name="Normal 10 2 2 2 9 4 2" xfId="36604" xr:uid="{00000000-0005-0000-0000-0000EC350000}"/>
    <cellStyle name="Normal 10 2 2 2 9 5" xfId="36600" xr:uid="{00000000-0005-0000-0000-0000ED350000}"/>
    <cellStyle name="Normal 10 2 2 3" xfId="7510" xr:uid="{00000000-0005-0000-0000-0000EE350000}"/>
    <cellStyle name="Normal 10 2 2 3 10" xfId="7511" xr:uid="{00000000-0005-0000-0000-0000EF350000}"/>
    <cellStyle name="Normal 10 2 2 3 10 2" xfId="36606" xr:uid="{00000000-0005-0000-0000-0000F0350000}"/>
    <cellStyle name="Normal 10 2 2 3 11" xfId="7512" xr:uid="{00000000-0005-0000-0000-0000F1350000}"/>
    <cellStyle name="Normal 10 2 2 3 11 2" xfId="36607" xr:uid="{00000000-0005-0000-0000-0000F2350000}"/>
    <cellStyle name="Normal 10 2 2 3 12" xfId="7513" xr:uid="{00000000-0005-0000-0000-0000F3350000}"/>
    <cellStyle name="Normal 10 2 2 3 12 2" xfId="36608" xr:uid="{00000000-0005-0000-0000-0000F4350000}"/>
    <cellStyle name="Normal 10 2 2 3 13" xfId="36605" xr:uid="{00000000-0005-0000-0000-0000F5350000}"/>
    <cellStyle name="Normal 10 2 2 3 2" xfId="7514" xr:uid="{00000000-0005-0000-0000-0000F6350000}"/>
    <cellStyle name="Normal 10 2 2 3 2 10" xfId="7515" xr:uid="{00000000-0005-0000-0000-0000F7350000}"/>
    <cellStyle name="Normal 10 2 2 3 2 10 2" xfId="36610" xr:uid="{00000000-0005-0000-0000-0000F8350000}"/>
    <cellStyle name="Normal 10 2 2 3 2 11" xfId="7516" xr:uid="{00000000-0005-0000-0000-0000F9350000}"/>
    <cellStyle name="Normal 10 2 2 3 2 11 2" xfId="36611" xr:uid="{00000000-0005-0000-0000-0000FA350000}"/>
    <cellStyle name="Normal 10 2 2 3 2 12" xfId="36609" xr:uid="{00000000-0005-0000-0000-0000FB350000}"/>
    <cellStyle name="Normal 10 2 2 3 2 2" xfId="7517" xr:uid="{00000000-0005-0000-0000-0000FC350000}"/>
    <cellStyle name="Normal 10 2 2 3 2 2 10" xfId="7518" xr:uid="{00000000-0005-0000-0000-0000FD350000}"/>
    <cellStyle name="Normal 10 2 2 3 2 2 10 2" xfId="36613" xr:uid="{00000000-0005-0000-0000-0000FE350000}"/>
    <cellStyle name="Normal 10 2 2 3 2 2 11" xfId="36612" xr:uid="{00000000-0005-0000-0000-0000FF350000}"/>
    <cellStyle name="Normal 10 2 2 3 2 2 2" xfId="7519" xr:uid="{00000000-0005-0000-0000-000000360000}"/>
    <cellStyle name="Normal 10 2 2 3 2 2 2 2" xfId="7520" xr:uid="{00000000-0005-0000-0000-000001360000}"/>
    <cellStyle name="Normal 10 2 2 3 2 2 2 2 2" xfId="7521" xr:uid="{00000000-0005-0000-0000-000002360000}"/>
    <cellStyle name="Normal 10 2 2 3 2 2 2 2 2 2" xfId="7522" xr:uid="{00000000-0005-0000-0000-000003360000}"/>
    <cellStyle name="Normal 10 2 2 3 2 2 2 2 2 2 2" xfId="36617" xr:uid="{00000000-0005-0000-0000-000004360000}"/>
    <cellStyle name="Normal 10 2 2 3 2 2 2 2 2 3" xfId="36616" xr:uid="{00000000-0005-0000-0000-000005360000}"/>
    <cellStyle name="Normal 10 2 2 3 2 2 2 2 3" xfId="7523" xr:uid="{00000000-0005-0000-0000-000006360000}"/>
    <cellStyle name="Normal 10 2 2 3 2 2 2 2 3 2" xfId="36618" xr:uid="{00000000-0005-0000-0000-000007360000}"/>
    <cellStyle name="Normal 10 2 2 3 2 2 2 2 4" xfId="7524" xr:uid="{00000000-0005-0000-0000-000008360000}"/>
    <cellStyle name="Normal 10 2 2 3 2 2 2 2 4 2" xfId="36619" xr:uid="{00000000-0005-0000-0000-000009360000}"/>
    <cellStyle name="Normal 10 2 2 3 2 2 2 2 5" xfId="7525" xr:uid="{00000000-0005-0000-0000-00000A360000}"/>
    <cellStyle name="Normal 10 2 2 3 2 2 2 2 5 2" xfId="36620" xr:uid="{00000000-0005-0000-0000-00000B360000}"/>
    <cellStyle name="Normal 10 2 2 3 2 2 2 2 6" xfId="36615" xr:uid="{00000000-0005-0000-0000-00000C360000}"/>
    <cellStyle name="Normal 10 2 2 3 2 2 2 3" xfId="7526" xr:uid="{00000000-0005-0000-0000-00000D360000}"/>
    <cellStyle name="Normal 10 2 2 3 2 2 2 3 2" xfId="7527" xr:uid="{00000000-0005-0000-0000-00000E360000}"/>
    <cellStyle name="Normal 10 2 2 3 2 2 2 3 2 2" xfId="36622" xr:uid="{00000000-0005-0000-0000-00000F360000}"/>
    <cellStyle name="Normal 10 2 2 3 2 2 2 3 3" xfId="36621" xr:uid="{00000000-0005-0000-0000-000010360000}"/>
    <cellStyle name="Normal 10 2 2 3 2 2 2 4" xfId="7528" xr:uid="{00000000-0005-0000-0000-000011360000}"/>
    <cellStyle name="Normal 10 2 2 3 2 2 2 4 2" xfId="36623" xr:uid="{00000000-0005-0000-0000-000012360000}"/>
    <cellStyle name="Normal 10 2 2 3 2 2 2 5" xfId="7529" xr:uid="{00000000-0005-0000-0000-000013360000}"/>
    <cellStyle name="Normal 10 2 2 3 2 2 2 5 2" xfId="36624" xr:uid="{00000000-0005-0000-0000-000014360000}"/>
    <cellStyle name="Normal 10 2 2 3 2 2 2 6" xfId="7530" xr:uid="{00000000-0005-0000-0000-000015360000}"/>
    <cellStyle name="Normal 10 2 2 3 2 2 2 6 2" xfId="36625" xr:uid="{00000000-0005-0000-0000-000016360000}"/>
    <cellStyle name="Normal 10 2 2 3 2 2 2 7" xfId="36614" xr:uid="{00000000-0005-0000-0000-000017360000}"/>
    <cellStyle name="Normal 10 2 2 3 2 2 3" xfId="7531" xr:uid="{00000000-0005-0000-0000-000018360000}"/>
    <cellStyle name="Normal 10 2 2 3 2 2 3 2" xfId="7532" xr:uid="{00000000-0005-0000-0000-000019360000}"/>
    <cellStyle name="Normal 10 2 2 3 2 2 3 2 2" xfId="7533" xr:uid="{00000000-0005-0000-0000-00001A360000}"/>
    <cellStyle name="Normal 10 2 2 3 2 2 3 2 2 2" xfId="7534" xr:uid="{00000000-0005-0000-0000-00001B360000}"/>
    <cellStyle name="Normal 10 2 2 3 2 2 3 2 2 2 2" xfId="36629" xr:uid="{00000000-0005-0000-0000-00001C360000}"/>
    <cellStyle name="Normal 10 2 2 3 2 2 3 2 2 3" xfId="36628" xr:uid="{00000000-0005-0000-0000-00001D360000}"/>
    <cellStyle name="Normal 10 2 2 3 2 2 3 2 3" xfId="7535" xr:uid="{00000000-0005-0000-0000-00001E360000}"/>
    <cellStyle name="Normal 10 2 2 3 2 2 3 2 3 2" xfId="36630" xr:uid="{00000000-0005-0000-0000-00001F360000}"/>
    <cellStyle name="Normal 10 2 2 3 2 2 3 2 4" xfId="7536" xr:uid="{00000000-0005-0000-0000-000020360000}"/>
    <cellStyle name="Normal 10 2 2 3 2 2 3 2 4 2" xfId="36631" xr:uid="{00000000-0005-0000-0000-000021360000}"/>
    <cellStyle name="Normal 10 2 2 3 2 2 3 2 5" xfId="7537" xr:uid="{00000000-0005-0000-0000-000022360000}"/>
    <cellStyle name="Normal 10 2 2 3 2 2 3 2 5 2" xfId="36632" xr:uid="{00000000-0005-0000-0000-000023360000}"/>
    <cellStyle name="Normal 10 2 2 3 2 2 3 2 6" xfId="36627" xr:uid="{00000000-0005-0000-0000-000024360000}"/>
    <cellStyle name="Normal 10 2 2 3 2 2 3 3" xfId="7538" xr:uid="{00000000-0005-0000-0000-000025360000}"/>
    <cellStyle name="Normal 10 2 2 3 2 2 3 3 2" xfId="7539" xr:uid="{00000000-0005-0000-0000-000026360000}"/>
    <cellStyle name="Normal 10 2 2 3 2 2 3 3 2 2" xfId="36634" xr:uid="{00000000-0005-0000-0000-000027360000}"/>
    <cellStyle name="Normal 10 2 2 3 2 2 3 3 3" xfId="36633" xr:uid="{00000000-0005-0000-0000-000028360000}"/>
    <cellStyle name="Normal 10 2 2 3 2 2 3 4" xfId="7540" xr:uid="{00000000-0005-0000-0000-000029360000}"/>
    <cellStyle name="Normal 10 2 2 3 2 2 3 4 2" xfId="36635" xr:uid="{00000000-0005-0000-0000-00002A360000}"/>
    <cellStyle name="Normal 10 2 2 3 2 2 3 5" xfId="7541" xr:uid="{00000000-0005-0000-0000-00002B360000}"/>
    <cellStyle name="Normal 10 2 2 3 2 2 3 5 2" xfId="36636" xr:uid="{00000000-0005-0000-0000-00002C360000}"/>
    <cellStyle name="Normal 10 2 2 3 2 2 3 6" xfId="7542" xr:uid="{00000000-0005-0000-0000-00002D360000}"/>
    <cellStyle name="Normal 10 2 2 3 2 2 3 6 2" xfId="36637" xr:uid="{00000000-0005-0000-0000-00002E360000}"/>
    <cellStyle name="Normal 10 2 2 3 2 2 3 7" xfId="36626" xr:uid="{00000000-0005-0000-0000-00002F360000}"/>
    <cellStyle name="Normal 10 2 2 3 2 2 4" xfId="7543" xr:uid="{00000000-0005-0000-0000-000030360000}"/>
    <cellStyle name="Normal 10 2 2 3 2 2 4 2" xfId="7544" xr:uid="{00000000-0005-0000-0000-000031360000}"/>
    <cellStyle name="Normal 10 2 2 3 2 2 4 2 2" xfId="7545" xr:uid="{00000000-0005-0000-0000-000032360000}"/>
    <cellStyle name="Normal 10 2 2 3 2 2 4 2 2 2" xfId="36640" xr:uid="{00000000-0005-0000-0000-000033360000}"/>
    <cellStyle name="Normal 10 2 2 3 2 2 4 2 3" xfId="36639" xr:uid="{00000000-0005-0000-0000-000034360000}"/>
    <cellStyle name="Normal 10 2 2 3 2 2 4 3" xfId="7546" xr:uid="{00000000-0005-0000-0000-000035360000}"/>
    <cellStyle name="Normal 10 2 2 3 2 2 4 3 2" xfId="36641" xr:uid="{00000000-0005-0000-0000-000036360000}"/>
    <cellStyle name="Normal 10 2 2 3 2 2 4 4" xfId="7547" xr:uid="{00000000-0005-0000-0000-000037360000}"/>
    <cellStyle name="Normal 10 2 2 3 2 2 4 4 2" xfId="36642" xr:uid="{00000000-0005-0000-0000-000038360000}"/>
    <cellStyle name="Normal 10 2 2 3 2 2 4 5" xfId="7548" xr:uid="{00000000-0005-0000-0000-000039360000}"/>
    <cellStyle name="Normal 10 2 2 3 2 2 4 5 2" xfId="36643" xr:uid="{00000000-0005-0000-0000-00003A360000}"/>
    <cellStyle name="Normal 10 2 2 3 2 2 4 6" xfId="36638" xr:uid="{00000000-0005-0000-0000-00003B360000}"/>
    <cellStyle name="Normal 10 2 2 3 2 2 5" xfId="7549" xr:uid="{00000000-0005-0000-0000-00003C360000}"/>
    <cellStyle name="Normal 10 2 2 3 2 2 5 2" xfId="7550" xr:uid="{00000000-0005-0000-0000-00003D360000}"/>
    <cellStyle name="Normal 10 2 2 3 2 2 5 2 2" xfId="7551" xr:uid="{00000000-0005-0000-0000-00003E360000}"/>
    <cellStyle name="Normal 10 2 2 3 2 2 5 2 2 2" xfId="36646" xr:uid="{00000000-0005-0000-0000-00003F360000}"/>
    <cellStyle name="Normal 10 2 2 3 2 2 5 2 3" xfId="36645" xr:uid="{00000000-0005-0000-0000-000040360000}"/>
    <cellStyle name="Normal 10 2 2 3 2 2 5 3" xfId="7552" xr:uid="{00000000-0005-0000-0000-000041360000}"/>
    <cellStyle name="Normal 10 2 2 3 2 2 5 3 2" xfId="36647" xr:uid="{00000000-0005-0000-0000-000042360000}"/>
    <cellStyle name="Normal 10 2 2 3 2 2 5 4" xfId="7553" xr:uid="{00000000-0005-0000-0000-000043360000}"/>
    <cellStyle name="Normal 10 2 2 3 2 2 5 4 2" xfId="36648" xr:uid="{00000000-0005-0000-0000-000044360000}"/>
    <cellStyle name="Normal 10 2 2 3 2 2 5 5" xfId="7554" xr:uid="{00000000-0005-0000-0000-000045360000}"/>
    <cellStyle name="Normal 10 2 2 3 2 2 5 5 2" xfId="36649" xr:uid="{00000000-0005-0000-0000-000046360000}"/>
    <cellStyle name="Normal 10 2 2 3 2 2 5 6" xfId="36644" xr:uid="{00000000-0005-0000-0000-000047360000}"/>
    <cellStyle name="Normal 10 2 2 3 2 2 6" xfId="7555" xr:uid="{00000000-0005-0000-0000-000048360000}"/>
    <cellStyle name="Normal 10 2 2 3 2 2 6 2" xfId="7556" xr:uid="{00000000-0005-0000-0000-000049360000}"/>
    <cellStyle name="Normal 10 2 2 3 2 2 6 2 2" xfId="7557" xr:uid="{00000000-0005-0000-0000-00004A360000}"/>
    <cellStyle name="Normal 10 2 2 3 2 2 6 2 2 2" xfId="36652" xr:uid="{00000000-0005-0000-0000-00004B360000}"/>
    <cellStyle name="Normal 10 2 2 3 2 2 6 2 3" xfId="36651" xr:uid="{00000000-0005-0000-0000-00004C360000}"/>
    <cellStyle name="Normal 10 2 2 3 2 2 6 3" xfId="7558" xr:uid="{00000000-0005-0000-0000-00004D360000}"/>
    <cellStyle name="Normal 10 2 2 3 2 2 6 3 2" xfId="36653" xr:uid="{00000000-0005-0000-0000-00004E360000}"/>
    <cellStyle name="Normal 10 2 2 3 2 2 6 4" xfId="7559" xr:uid="{00000000-0005-0000-0000-00004F360000}"/>
    <cellStyle name="Normal 10 2 2 3 2 2 6 4 2" xfId="36654" xr:uid="{00000000-0005-0000-0000-000050360000}"/>
    <cellStyle name="Normal 10 2 2 3 2 2 6 5" xfId="36650" xr:uid="{00000000-0005-0000-0000-000051360000}"/>
    <cellStyle name="Normal 10 2 2 3 2 2 7" xfId="7560" xr:uid="{00000000-0005-0000-0000-000052360000}"/>
    <cellStyle name="Normal 10 2 2 3 2 2 7 2" xfId="7561" xr:uid="{00000000-0005-0000-0000-000053360000}"/>
    <cellStyle name="Normal 10 2 2 3 2 2 7 2 2" xfId="36656" xr:uid="{00000000-0005-0000-0000-000054360000}"/>
    <cellStyle name="Normal 10 2 2 3 2 2 7 3" xfId="7562" xr:uid="{00000000-0005-0000-0000-000055360000}"/>
    <cellStyle name="Normal 10 2 2 3 2 2 7 3 2" xfId="36657" xr:uid="{00000000-0005-0000-0000-000056360000}"/>
    <cellStyle name="Normal 10 2 2 3 2 2 7 4" xfId="36655" xr:uid="{00000000-0005-0000-0000-000057360000}"/>
    <cellStyle name="Normal 10 2 2 3 2 2 8" xfId="7563" xr:uid="{00000000-0005-0000-0000-000058360000}"/>
    <cellStyle name="Normal 10 2 2 3 2 2 8 2" xfId="36658" xr:uid="{00000000-0005-0000-0000-000059360000}"/>
    <cellStyle name="Normal 10 2 2 3 2 2 9" xfId="7564" xr:uid="{00000000-0005-0000-0000-00005A360000}"/>
    <cellStyle name="Normal 10 2 2 3 2 2 9 2" xfId="36659" xr:uid="{00000000-0005-0000-0000-00005B360000}"/>
    <cellStyle name="Normal 10 2 2 3 2 3" xfId="7565" xr:uid="{00000000-0005-0000-0000-00005C360000}"/>
    <cellStyle name="Normal 10 2 2 3 2 3 2" xfId="7566" xr:uid="{00000000-0005-0000-0000-00005D360000}"/>
    <cellStyle name="Normal 10 2 2 3 2 3 2 2" xfId="7567" xr:uid="{00000000-0005-0000-0000-00005E360000}"/>
    <cellStyle name="Normal 10 2 2 3 2 3 2 2 2" xfId="7568" xr:uid="{00000000-0005-0000-0000-00005F360000}"/>
    <cellStyle name="Normal 10 2 2 3 2 3 2 2 2 2" xfId="36663" xr:uid="{00000000-0005-0000-0000-000060360000}"/>
    <cellStyle name="Normal 10 2 2 3 2 3 2 2 3" xfId="36662" xr:uid="{00000000-0005-0000-0000-000061360000}"/>
    <cellStyle name="Normal 10 2 2 3 2 3 2 3" xfId="7569" xr:uid="{00000000-0005-0000-0000-000062360000}"/>
    <cellStyle name="Normal 10 2 2 3 2 3 2 3 2" xfId="36664" xr:uid="{00000000-0005-0000-0000-000063360000}"/>
    <cellStyle name="Normal 10 2 2 3 2 3 2 4" xfId="7570" xr:uid="{00000000-0005-0000-0000-000064360000}"/>
    <cellStyle name="Normal 10 2 2 3 2 3 2 4 2" xfId="36665" xr:uid="{00000000-0005-0000-0000-000065360000}"/>
    <cellStyle name="Normal 10 2 2 3 2 3 2 5" xfId="7571" xr:uid="{00000000-0005-0000-0000-000066360000}"/>
    <cellStyle name="Normal 10 2 2 3 2 3 2 5 2" xfId="36666" xr:uid="{00000000-0005-0000-0000-000067360000}"/>
    <cellStyle name="Normal 10 2 2 3 2 3 2 6" xfId="36661" xr:uid="{00000000-0005-0000-0000-000068360000}"/>
    <cellStyle name="Normal 10 2 2 3 2 3 3" xfId="7572" xr:uid="{00000000-0005-0000-0000-000069360000}"/>
    <cellStyle name="Normal 10 2 2 3 2 3 3 2" xfId="7573" xr:uid="{00000000-0005-0000-0000-00006A360000}"/>
    <cellStyle name="Normal 10 2 2 3 2 3 3 2 2" xfId="7574" xr:uid="{00000000-0005-0000-0000-00006B360000}"/>
    <cellStyle name="Normal 10 2 2 3 2 3 3 2 2 2" xfId="36669" xr:uid="{00000000-0005-0000-0000-00006C360000}"/>
    <cellStyle name="Normal 10 2 2 3 2 3 3 2 3" xfId="36668" xr:uid="{00000000-0005-0000-0000-00006D360000}"/>
    <cellStyle name="Normal 10 2 2 3 2 3 3 3" xfId="7575" xr:uid="{00000000-0005-0000-0000-00006E360000}"/>
    <cellStyle name="Normal 10 2 2 3 2 3 3 3 2" xfId="36670" xr:uid="{00000000-0005-0000-0000-00006F360000}"/>
    <cellStyle name="Normal 10 2 2 3 2 3 3 4" xfId="7576" xr:uid="{00000000-0005-0000-0000-000070360000}"/>
    <cellStyle name="Normal 10 2 2 3 2 3 3 4 2" xfId="36671" xr:uid="{00000000-0005-0000-0000-000071360000}"/>
    <cellStyle name="Normal 10 2 2 3 2 3 3 5" xfId="7577" xr:uid="{00000000-0005-0000-0000-000072360000}"/>
    <cellStyle name="Normal 10 2 2 3 2 3 3 5 2" xfId="36672" xr:uid="{00000000-0005-0000-0000-000073360000}"/>
    <cellStyle name="Normal 10 2 2 3 2 3 3 6" xfId="36667" xr:uid="{00000000-0005-0000-0000-000074360000}"/>
    <cellStyle name="Normal 10 2 2 3 2 3 4" xfId="7578" xr:uid="{00000000-0005-0000-0000-000075360000}"/>
    <cellStyle name="Normal 10 2 2 3 2 3 4 2" xfId="7579" xr:uid="{00000000-0005-0000-0000-000076360000}"/>
    <cellStyle name="Normal 10 2 2 3 2 3 4 2 2" xfId="36674" xr:uid="{00000000-0005-0000-0000-000077360000}"/>
    <cellStyle name="Normal 10 2 2 3 2 3 4 3" xfId="36673" xr:uid="{00000000-0005-0000-0000-000078360000}"/>
    <cellStyle name="Normal 10 2 2 3 2 3 5" xfId="7580" xr:uid="{00000000-0005-0000-0000-000079360000}"/>
    <cellStyle name="Normal 10 2 2 3 2 3 5 2" xfId="36675" xr:uid="{00000000-0005-0000-0000-00007A360000}"/>
    <cellStyle name="Normal 10 2 2 3 2 3 6" xfId="7581" xr:uid="{00000000-0005-0000-0000-00007B360000}"/>
    <cellStyle name="Normal 10 2 2 3 2 3 6 2" xfId="36676" xr:uid="{00000000-0005-0000-0000-00007C360000}"/>
    <cellStyle name="Normal 10 2 2 3 2 3 7" xfId="7582" xr:uid="{00000000-0005-0000-0000-00007D360000}"/>
    <cellStyle name="Normal 10 2 2 3 2 3 7 2" xfId="36677" xr:uid="{00000000-0005-0000-0000-00007E360000}"/>
    <cellStyle name="Normal 10 2 2 3 2 3 8" xfId="36660" xr:uid="{00000000-0005-0000-0000-00007F360000}"/>
    <cellStyle name="Normal 10 2 2 3 2 4" xfId="7583" xr:uid="{00000000-0005-0000-0000-000080360000}"/>
    <cellStyle name="Normal 10 2 2 3 2 4 2" xfId="7584" xr:uid="{00000000-0005-0000-0000-000081360000}"/>
    <cellStyle name="Normal 10 2 2 3 2 4 2 2" xfId="7585" xr:uid="{00000000-0005-0000-0000-000082360000}"/>
    <cellStyle name="Normal 10 2 2 3 2 4 2 2 2" xfId="7586" xr:uid="{00000000-0005-0000-0000-000083360000}"/>
    <cellStyle name="Normal 10 2 2 3 2 4 2 2 2 2" xfId="36681" xr:uid="{00000000-0005-0000-0000-000084360000}"/>
    <cellStyle name="Normal 10 2 2 3 2 4 2 2 3" xfId="36680" xr:uid="{00000000-0005-0000-0000-000085360000}"/>
    <cellStyle name="Normal 10 2 2 3 2 4 2 3" xfId="7587" xr:uid="{00000000-0005-0000-0000-000086360000}"/>
    <cellStyle name="Normal 10 2 2 3 2 4 2 3 2" xfId="36682" xr:uid="{00000000-0005-0000-0000-000087360000}"/>
    <cellStyle name="Normal 10 2 2 3 2 4 2 4" xfId="7588" xr:uid="{00000000-0005-0000-0000-000088360000}"/>
    <cellStyle name="Normal 10 2 2 3 2 4 2 4 2" xfId="36683" xr:uid="{00000000-0005-0000-0000-000089360000}"/>
    <cellStyle name="Normal 10 2 2 3 2 4 2 5" xfId="7589" xr:uid="{00000000-0005-0000-0000-00008A360000}"/>
    <cellStyle name="Normal 10 2 2 3 2 4 2 5 2" xfId="36684" xr:uid="{00000000-0005-0000-0000-00008B360000}"/>
    <cellStyle name="Normal 10 2 2 3 2 4 2 6" xfId="36679" xr:uid="{00000000-0005-0000-0000-00008C360000}"/>
    <cellStyle name="Normal 10 2 2 3 2 4 3" xfId="7590" xr:uid="{00000000-0005-0000-0000-00008D360000}"/>
    <cellStyle name="Normal 10 2 2 3 2 4 3 2" xfId="7591" xr:uid="{00000000-0005-0000-0000-00008E360000}"/>
    <cellStyle name="Normal 10 2 2 3 2 4 3 2 2" xfId="36686" xr:uid="{00000000-0005-0000-0000-00008F360000}"/>
    <cellStyle name="Normal 10 2 2 3 2 4 3 3" xfId="36685" xr:uid="{00000000-0005-0000-0000-000090360000}"/>
    <cellStyle name="Normal 10 2 2 3 2 4 4" xfId="7592" xr:uid="{00000000-0005-0000-0000-000091360000}"/>
    <cellStyle name="Normal 10 2 2 3 2 4 4 2" xfId="36687" xr:uid="{00000000-0005-0000-0000-000092360000}"/>
    <cellStyle name="Normal 10 2 2 3 2 4 5" xfId="7593" xr:uid="{00000000-0005-0000-0000-000093360000}"/>
    <cellStyle name="Normal 10 2 2 3 2 4 5 2" xfId="36688" xr:uid="{00000000-0005-0000-0000-000094360000}"/>
    <cellStyle name="Normal 10 2 2 3 2 4 6" xfId="7594" xr:uid="{00000000-0005-0000-0000-000095360000}"/>
    <cellStyle name="Normal 10 2 2 3 2 4 6 2" xfId="36689" xr:uid="{00000000-0005-0000-0000-000096360000}"/>
    <cellStyle name="Normal 10 2 2 3 2 4 7" xfId="36678" xr:uid="{00000000-0005-0000-0000-000097360000}"/>
    <cellStyle name="Normal 10 2 2 3 2 5" xfId="7595" xr:uid="{00000000-0005-0000-0000-000098360000}"/>
    <cellStyle name="Normal 10 2 2 3 2 5 2" xfId="7596" xr:uid="{00000000-0005-0000-0000-000099360000}"/>
    <cellStyle name="Normal 10 2 2 3 2 5 2 2" xfId="7597" xr:uid="{00000000-0005-0000-0000-00009A360000}"/>
    <cellStyle name="Normal 10 2 2 3 2 5 2 2 2" xfId="36692" xr:uid="{00000000-0005-0000-0000-00009B360000}"/>
    <cellStyle name="Normal 10 2 2 3 2 5 2 3" xfId="36691" xr:uid="{00000000-0005-0000-0000-00009C360000}"/>
    <cellStyle name="Normal 10 2 2 3 2 5 3" xfId="7598" xr:uid="{00000000-0005-0000-0000-00009D360000}"/>
    <cellStyle name="Normal 10 2 2 3 2 5 3 2" xfId="36693" xr:uid="{00000000-0005-0000-0000-00009E360000}"/>
    <cellStyle name="Normal 10 2 2 3 2 5 4" xfId="7599" xr:uid="{00000000-0005-0000-0000-00009F360000}"/>
    <cellStyle name="Normal 10 2 2 3 2 5 4 2" xfId="36694" xr:uid="{00000000-0005-0000-0000-0000A0360000}"/>
    <cellStyle name="Normal 10 2 2 3 2 5 5" xfId="7600" xr:uid="{00000000-0005-0000-0000-0000A1360000}"/>
    <cellStyle name="Normal 10 2 2 3 2 5 5 2" xfId="36695" xr:uid="{00000000-0005-0000-0000-0000A2360000}"/>
    <cellStyle name="Normal 10 2 2 3 2 5 6" xfId="36690" xr:uid="{00000000-0005-0000-0000-0000A3360000}"/>
    <cellStyle name="Normal 10 2 2 3 2 6" xfId="7601" xr:uid="{00000000-0005-0000-0000-0000A4360000}"/>
    <cellStyle name="Normal 10 2 2 3 2 6 2" xfId="7602" xr:uid="{00000000-0005-0000-0000-0000A5360000}"/>
    <cellStyle name="Normal 10 2 2 3 2 6 2 2" xfId="7603" xr:uid="{00000000-0005-0000-0000-0000A6360000}"/>
    <cellStyle name="Normal 10 2 2 3 2 6 2 2 2" xfId="36698" xr:uid="{00000000-0005-0000-0000-0000A7360000}"/>
    <cellStyle name="Normal 10 2 2 3 2 6 2 3" xfId="36697" xr:uid="{00000000-0005-0000-0000-0000A8360000}"/>
    <cellStyle name="Normal 10 2 2 3 2 6 3" xfId="7604" xr:uid="{00000000-0005-0000-0000-0000A9360000}"/>
    <cellStyle name="Normal 10 2 2 3 2 6 3 2" xfId="36699" xr:uid="{00000000-0005-0000-0000-0000AA360000}"/>
    <cellStyle name="Normal 10 2 2 3 2 6 4" xfId="7605" xr:uid="{00000000-0005-0000-0000-0000AB360000}"/>
    <cellStyle name="Normal 10 2 2 3 2 6 4 2" xfId="36700" xr:uid="{00000000-0005-0000-0000-0000AC360000}"/>
    <cellStyle name="Normal 10 2 2 3 2 6 5" xfId="7606" xr:uid="{00000000-0005-0000-0000-0000AD360000}"/>
    <cellStyle name="Normal 10 2 2 3 2 6 5 2" xfId="36701" xr:uid="{00000000-0005-0000-0000-0000AE360000}"/>
    <cellStyle name="Normal 10 2 2 3 2 6 6" xfId="36696" xr:uid="{00000000-0005-0000-0000-0000AF360000}"/>
    <cellStyle name="Normal 10 2 2 3 2 7" xfId="7607" xr:uid="{00000000-0005-0000-0000-0000B0360000}"/>
    <cellStyle name="Normal 10 2 2 3 2 7 2" xfId="7608" xr:uid="{00000000-0005-0000-0000-0000B1360000}"/>
    <cellStyle name="Normal 10 2 2 3 2 7 2 2" xfId="7609" xr:uid="{00000000-0005-0000-0000-0000B2360000}"/>
    <cellStyle name="Normal 10 2 2 3 2 7 2 2 2" xfId="36704" xr:uid="{00000000-0005-0000-0000-0000B3360000}"/>
    <cellStyle name="Normal 10 2 2 3 2 7 2 3" xfId="36703" xr:uid="{00000000-0005-0000-0000-0000B4360000}"/>
    <cellStyle name="Normal 10 2 2 3 2 7 3" xfId="7610" xr:uid="{00000000-0005-0000-0000-0000B5360000}"/>
    <cellStyle name="Normal 10 2 2 3 2 7 3 2" xfId="36705" xr:uid="{00000000-0005-0000-0000-0000B6360000}"/>
    <cellStyle name="Normal 10 2 2 3 2 7 4" xfId="7611" xr:uid="{00000000-0005-0000-0000-0000B7360000}"/>
    <cellStyle name="Normal 10 2 2 3 2 7 4 2" xfId="36706" xr:uid="{00000000-0005-0000-0000-0000B8360000}"/>
    <cellStyle name="Normal 10 2 2 3 2 7 5" xfId="36702" xr:uid="{00000000-0005-0000-0000-0000B9360000}"/>
    <cellStyle name="Normal 10 2 2 3 2 8" xfId="7612" xr:uid="{00000000-0005-0000-0000-0000BA360000}"/>
    <cellStyle name="Normal 10 2 2 3 2 8 2" xfId="7613" xr:uid="{00000000-0005-0000-0000-0000BB360000}"/>
    <cellStyle name="Normal 10 2 2 3 2 8 2 2" xfId="36708" xr:uid="{00000000-0005-0000-0000-0000BC360000}"/>
    <cellStyle name="Normal 10 2 2 3 2 8 3" xfId="7614" xr:uid="{00000000-0005-0000-0000-0000BD360000}"/>
    <cellStyle name="Normal 10 2 2 3 2 8 3 2" xfId="36709" xr:uid="{00000000-0005-0000-0000-0000BE360000}"/>
    <cellStyle name="Normal 10 2 2 3 2 8 4" xfId="36707" xr:uid="{00000000-0005-0000-0000-0000BF360000}"/>
    <cellStyle name="Normal 10 2 2 3 2 9" xfId="7615" xr:uid="{00000000-0005-0000-0000-0000C0360000}"/>
    <cellStyle name="Normal 10 2 2 3 2 9 2" xfId="36710" xr:uid="{00000000-0005-0000-0000-0000C1360000}"/>
    <cellStyle name="Normal 10 2 2 3 3" xfId="7616" xr:uid="{00000000-0005-0000-0000-0000C2360000}"/>
    <cellStyle name="Normal 10 2 2 3 3 10" xfId="7617" xr:uid="{00000000-0005-0000-0000-0000C3360000}"/>
    <cellStyle name="Normal 10 2 2 3 3 10 2" xfId="36712" xr:uid="{00000000-0005-0000-0000-0000C4360000}"/>
    <cellStyle name="Normal 10 2 2 3 3 11" xfId="36711" xr:uid="{00000000-0005-0000-0000-0000C5360000}"/>
    <cellStyle name="Normal 10 2 2 3 3 2" xfId="7618" xr:uid="{00000000-0005-0000-0000-0000C6360000}"/>
    <cellStyle name="Normal 10 2 2 3 3 2 2" xfId="7619" xr:uid="{00000000-0005-0000-0000-0000C7360000}"/>
    <cellStyle name="Normal 10 2 2 3 3 2 2 2" xfId="7620" xr:uid="{00000000-0005-0000-0000-0000C8360000}"/>
    <cellStyle name="Normal 10 2 2 3 3 2 2 2 2" xfId="7621" xr:uid="{00000000-0005-0000-0000-0000C9360000}"/>
    <cellStyle name="Normal 10 2 2 3 3 2 2 2 2 2" xfId="36716" xr:uid="{00000000-0005-0000-0000-0000CA360000}"/>
    <cellStyle name="Normal 10 2 2 3 3 2 2 2 3" xfId="36715" xr:uid="{00000000-0005-0000-0000-0000CB360000}"/>
    <cellStyle name="Normal 10 2 2 3 3 2 2 3" xfId="7622" xr:uid="{00000000-0005-0000-0000-0000CC360000}"/>
    <cellStyle name="Normal 10 2 2 3 3 2 2 3 2" xfId="36717" xr:uid="{00000000-0005-0000-0000-0000CD360000}"/>
    <cellStyle name="Normal 10 2 2 3 3 2 2 4" xfId="7623" xr:uid="{00000000-0005-0000-0000-0000CE360000}"/>
    <cellStyle name="Normal 10 2 2 3 3 2 2 4 2" xfId="36718" xr:uid="{00000000-0005-0000-0000-0000CF360000}"/>
    <cellStyle name="Normal 10 2 2 3 3 2 2 5" xfId="7624" xr:uid="{00000000-0005-0000-0000-0000D0360000}"/>
    <cellStyle name="Normal 10 2 2 3 3 2 2 5 2" xfId="36719" xr:uid="{00000000-0005-0000-0000-0000D1360000}"/>
    <cellStyle name="Normal 10 2 2 3 3 2 2 6" xfId="36714" xr:uid="{00000000-0005-0000-0000-0000D2360000}"/>
    <cellStyle name="Normal 10 2 2 3 3 2 3" xfId="7625" xr:uid="{00000000-0005-0000-0000-0000D3360000}"/>
    <cellStyle name="Normal 10 2 2 3 3 2 3 2" xfId="7626" xr:uid="{00000000-0005-0000-0000-0000D4360000}"/>
    <cellStyle name="Normal 10 2 2 3 3 2 3 2 2" xfId="36721" xr:uid="{00000000-0005-0000-0000-0000D5360000}"/>
    <cellStyle name="Normal 10 2 2 3 3 2 3 3" xfId="36720" xr:uid="{00000000-0005-0000-0000-0000D6360000}"/>
    <cellStyle name="Normal 10 2 2 3 3 2 4" xfId="7627" xr:uid="{00000000-0005-0000-0000-0000D7360000}"/>
    <cellStyle name="Normal 10 2 2 3 3 2 4 2" xfId="36722" xr:uid="{00000000-0005-0000-0000-0000D8360000}"/>
    <cellStyle name="Normal 10 2 2 3 3 2 5" xfId="7628" xr:uid="{00000000-0005-0000-0000-0000D9360000}"/>
    <cellStyle name="Normal 10 2 2 3 3 2 5 2" xfId="36723" xr:uid="{00000000-0005-0000-0000-0000DA360000}"/>
    <cellStyle name="Normal 10 2 2 3 3 2 6" xfId="7629" xr:uid="{00000000-0005-0000-0000-0000DB360000}"/>
    <cellStyle name="Normal 10 2 2 3 3 2 6 2" xfId="36724" xr:uid="{00000000-0005-0000-0000-0000DC360000}"/>
    <cellStyle name="Normal 10 2 2 3 3 2 7" xfId="36713" xr:uid="{00000000-0005-0000-0000-0000DD360000}"/>
    <cellStyle name="Normal 10 2 2 3 3 3" xfId="7630" xr:uid="{00000000-0005-0000-0000-0000DE360000}"/>
    <cellStyle name="Normal 10 2 2 3 3 3 2" xfId="7631" xr:uid="{00000000-0005-0000-0000-0000DF360000}"/>
    <cellStyle name="Normal 10 2 2 3 3 3 2 2" xfId="7632" xr:uid="{00000000-0005-0000-0000-0000E0360000}"/>
    <cellStyle name="Normal 10 2 2 3 3 3 2 2 2" xfId="7633" xr:uid="{00000000-0005-0000-0000-0000E1360000}"/>
    <cellStyle name="Normal 10 2 2 3 3 3 2 2 2 2" xfId="36728" xr:uid="{00000000-0005-0000-0000-0000E2360000}"/>
    <cellStyle name="Normal 10 2 2 3 3 3 2 2 3" xfId="36727" xr:uid="{00000000-0005-0000-0000-0000E3360000}"/>
    <cellStyle name="Normal 10 2 2 3 3 3 2 3" xfId="7634" xr:uid="{00000000-0005-0000-0000-0000E4360000}"/>
    <cellStyle name="Normal 10 2 2 3 3 3 2 3 2" xfId="36729" xr:uid="{00000000-0005-0000-0000-0000E5360000}"/>
    <cellStyle name="Normal 10 2 2 3 3 3 2 4" xfId="7635" xr:uid="{00000000-0005-0000-0000-0000E6360000}"/>
    <cellStyle name="Normal 10 2 2 3 3 3 2 4 2" xfId="36730" xr:uid="{00000000-0005-0000-0000-0000E7360000}"/>
    <cellStyle name="Normal 10 2 2 3 3 3 2 5" xfId="7636" xr:uid="{00000000-0005-0000-0000-0000E8360000}"/>
    <cellStyle name="Normal 10 2 2 3 3 3 2 5 2" xfId="36731" xr:uid="{00000000-0005-0000-0000-0000E9360000}"/>
    <cellStyle name="Normal 10 2 2 3 3 3 2 6" xfId="36726" xr:uid="{00000000-0005-0000-0000-0000EA360000}"/>
    <cellStyle name="Normal 10 2 2 3 3 3 3" xfId="7637" xr:uid="{00000000-0005-0000-0000-0000EB360000}"/>
    <cellStyle name="Normal 10 2 2 3 3 3 3 2" xfId="7638" xr:uid="{00000000-0005-0000-0000-0000EC360000}"/>
    <cellStyle name="Normal 10 2 2 3 3 3 3 2 2" xfId="36733" xr:uid="{00000000-0005-0000-0000-0000ED360000}"/>
    <cellStyle name="Normal 10 2 2 3 3 3 3 3" xfId="36732" xr:uid="{00000000-0005-0000-0000-0000EE360000}"/>
    <cellStyle name="Normal 10 2 2 3 3 3 4" xfId="7639" xr:uid="{00000000-0005-0000-0000-0000EF360000}"/>
    <cellStyle name="Normal 10 2 2 3 3 3 4 2" xfId="36734" xr:uid="{00000000-0005-0000-0000-0000F0360000}"/>
    <cellStyle name="Normal 10 2 2 3 3 3 5" xfId="7640" xr:uid="{00000000-0005-0000-0000-0000F1360000}"/>
    <cellStyle name="Normal 10 2 2 3 3 3 5 2" xfId="36735" xr:uid="{00000000-0005-0000-0000-0000F2360000}"/>
    <cellStyle name="Normal 10 2 2 3 3 3 6" xfId="7641" xr:uid="{00000000-0005-0000-0000-0000F3360000}"/>
    <cellStyle name="Normal 10 2 2 3 3 3 6 2" xfId="36736" xr:uid="{00000000-0005-0000-0000-0000F4360000}"/>
    <cellStyle name="Normal 10 2 2 3 3 3 7" xfId="36725" xr:uid="{00000000-0005-0000-0000-0000F5360000}"/>
    <cellStyle name="Normal 10 2 2 3 3 4" xfId="7642" xr:uid="{00000000-0005-0000-0000-0000F6360000}"/>
    <cellStyle name="Normal 10 2 2 3 3 4 2" xfId="7643" xr:uid="{00000000-0005-0000-0000-0000F7360000}"/>
    <cellStyle name="Normal 10 2 2 3 3 4 2 2" xfId="7644" xr:uid="{00000000-0005-0000-0000-0000F8360000}"/>
    <cellStyle name="Normal 10 2 2 3 3 4 2 2 2" xfId="36739" xr:uid="{00000000-0005-0000-0000-0000F9360000}"/>
    <cellStyle name="Normal 10 2 2 3 3 4 2 3" xfId="36738" xr:uid="{00000000-0005-0000-0000-0000FA360000}"/>
    <cellStyle name="Normal 10 2 2 3 3 4 3" xfId="7645" xr:uid="{00000000-0005-0000-0000-0000FB360000}"/>
    <cellStyle name="Normal 10 2 2 3 3 4 3 2" xfId="36740" xr:uid="{00000000-0005-0000-0000-0000FC360000}"/>
    <cellStyle name="Normal 10 2 2 3 3 4 4" xfId="7646" xr:uid="{00000000-0005-0000-0000-0000FD360000}"/>
    <cellStyle name="Normal 10 2 2 3 3 4 4 2" xfId="36741" xr:uid="{00000000-0005-0000-0000-0000FE360000}"/>
    <cellStyle name="Normal 10 2 2 3 3 4 5" xfId="7647" xr:uid="{00000000-0005-0000-0000-0000FF360000}"/>
    <cellStyle name="Normal 10 2 2 3 3 4 5 2" xfId="36742" xr:uid="{00000000-0005-0000-0000-000000370000}"/>
    <cellStyle name="Normal 10 2 2 3 3 4 6" xfId="36737" xr:uid="{00000000-0005-0000-0000-000001370000}"/>
    <cellStyle name="Normal 10 2 2 3 3 5" xfId="7648" xr:uid="{00000000-0005-0000-0000-000002370000}"/>
    <cellStyle name="Normal 10 2 2 3 3 5 2" xfId="7649" xr:uid="{00000000-0005-0000-0000-000003370000}"/>
    <cellStyle name="Normal 10 2 2 3 3 5 2 2" xfId="7650" xr:uid="{00000000-0005-0000-0000-000004370000}"/>
    <cellStyle name="Normal 10 2 2 3 3 5 2 2 2" xfId="36745" xr:uid="{00000000-0005-0000-0000-000005370000}"/>
    <cellStyle name="Normal 10 2 2 3 3 5 2 3" xfId="36744" xr:uid="{00000000-0005-0000-0000-000006370000}"/>
    <cellStyle name="Normal 10 2 2 3 3 5 3" xfId="7651" xr:uid="{00000000-0005-0000-0000-000007370000}"/>
    <cellStyle name="Normal 10 2 2 3 3 5 3 2" xfId="36746" xr:uid="{00000000-0005-0000-0000-000008370000}"/>
    <cellStyle name="Normal 10 2 2 3 3 5 4" xfId="7652" xr:uid="{00000000-0005-0000-0000-000009370000}"/>
    <cellStyle name="Normal 10 2 2 3 3 5 4 2" xfId="36747" xr:uid="{00000000-0005-0000-0000-00000A370000}"/>
    <cellStyle name="Normal 10 2 2 3 3 5 5" xfId="7653" xr:uid="{00000000-0005-0000-0000-00000B370000}"/>
    <cellStyle name="Normal 10 2 2 3 3 5 5 2" xfId="36748" xr:uid="{00000000-0005-0000-0000-00000C370000}"/>
    <cellStyle name="Normal 10 2 2 3 3 5 6" xfId="36743" xr:uid="{00000000-0005-0000-0000-00000D370000}"/>
    <cellStyle name="Normal 10 2 2 3 3 6" xfId="7654" xr:uid="{00000000-0005-0000-0000-00000E370000}"/>
    <cellStyle name="Normal 10 2 2 3 3 6 2" xfId="7655" xr:uid="{00000000-0005-0000-0000-00000F370000}"/>
    <cellStyle name="Normal 10 2 2 3 3 6 2 2" xfId="7656" xr:uid="{00000000-0005-0000-0000-000010370000}"/>
    <cellStyle name="Normal 10 2 2 3 3 6 2 2 2" xfId="36751" xr:uid="{00000000-0005-0000-0000-000011370000}"/>
    <cellStyle name="Normal 10 2 2 3 3 6 2 3" xfId="36750" xr:uid="{00000000-0005-0000-0000-000012370000}"/>
    <cellStyle name="Normal 10 2 2 3 3 6 3" xfId="7657" xr:uid="{00000000-0005-0000-0000-000013370000}"/>
    <cellStyle name="Normal 10 2 2 3 3 6 3 2" xfId="36752" xr:uid="{00000000-0005-0000-0000-000014370000}"/>
    <cellStyle name="Normal 10 2 2 3 3 6 4" xfId="7658" xr:uid="{00000000-0005-0000-0000-000015370000}"/>
    <cellStyle name="Normal 10 2 2 3 3 6 4 2" xfId="36753" xr:uid="{00000000-0005-0000-0000-000016370000}"/>
    <cellStyle name="Normal 10 2 2 3 3 6 5" xfId="36749" xr:uid="{00000000-0005-0000-0000-000017370000}"/>
    <cellStyle name="Normal 10 2 2 3 3 7" xfId="7659" xr:uid="{00000000-0005-0000-0000-000018370000}"/>
    <cellStyle name="Normal 10 2 2 3 3 7 2" xfId="7660" xr:uid="{00000000-0005-0000-0000-000019370000}"/>
    <cellStyle name="Normal 10 2 2 3 3 7 2 2" xfId="36755" xr:uid="{00000000-0005-0000-0000-00001A370000}"/>
    <cellStyle name="Normal 10 2 2 3 3 7 3" xfId="7661" xr:uid="{00000000-0005-0000-0000-00001B370000}"/>
    <cellStyle name="Normal 10 2 2 3 3 7 3 2" xfId="36756" xr:uid="{00000000-0005-0000-0000-00001C370000}"/>
    <cellStyle name="Normal 10 2 2 3 3 7 4" xfId="36754" xr:uid="{00000000-0005-0000-0000-00001D370000}"/>
    <cellStyle name="Normal 10 2 2 3 3 8" xfId="7662" xr:uid="{00000000-0005-0000-0000-00001E370000}"/>
    <cellStyle name="Normal 10 2 2 3 3 8 2" xfId="36757" xr:uid="{00000000-0005-0000-0000-00001F370000}"/>
    <cellStyle name="Normal 10 2 2 3 3 9" xfId="7663" xr:uid="{00000000-0005-0000-0000-000020370000}"/>
    <cellStyle name="Normal 10 2 2 3 3 9 2" xfId="36758" xr:uid="{00000000-0005-0000-0000-000021370000}"/>
    <cellStyle name="Normal 10 2 2 3 4" xfId="7664" xr:uid="{00000000-0005-0000-0000-000022370000}"/>
    <cellStyle name="Normal 10 2 2 3 4 2" xfId="7665" xr:uid="{00000000-0005-0000-0000-000023370000}"/>
    <cellStyle name="Normal 10 2 2 3 4 2 2" xfId="7666" xr:uid="{00000000-0005-0000-0000-000024370000}"/>
    <cellStyle name="Normal 10 2 2 3 4 2 2 2" xfId="7667" xr:uid="{00000000-0005-0000-0000-000025370000}"/>
    <cellStyle name="Normal 10 2 2 3 4 2 2 2 2" xfId="36762" xr:uid="{00000000-0005-0000-0000-000026370000}"/>
    <cellStyle name="Normal 10 2 2 3 4 2 2 3" xfId="36761" xr:uid="{00000000-0005-0000-0000-000027370000}"/>
    <cellStyle name="Normal 10 2 2 3 4 2 3" xfId="7668" xr:uid="{00000000-0005-0000-0000-000028370000}"/>
    <cellStyle name="Normal 10 2 2 3 4 2 3 2" xfId="36763" xr:uid="{00000000-0005-0000-0000-000029370000}"/>
    <cellStyle name="Normal 10 2 2 3 4 2 4" xfId="7669" xr:uid="{00000000-0005-0000-0000-00002A370000}"/>
    <cellStyle name="Normal 10 2 2 3 4 2 4 2" xfId="36764" xr:uid="{00000000-0005-0000-0000-00002B370000}"/>
    <cellStyle name="Normal 10 2 2 3 4 2 5" xfId="7670" xr:uid="{00000000-0005-0000-0000-00002C370000}"/>
    <cellStyle name="Normal 10 2 2 3 4 2 5 2" xfId="36765" xr:uid="{00000000-0005-0000-0000-00002D370000}"/>
    <cellStyle name="Normal 10 2 2 3 4 2 6" xfId="36760" xr:uid="{00000000-0005-0000-0000-00002E370000}"/>
    <cellStyle name="Normal 10 2 2 3 4 3" xfId="7671" xr:uid="{00000000-0005-0000-0000-00002F370000}"/>
    <cellStyle name="Normal 10 2 2 3 4 3 2" xfId="7672" xr:uid="{00000000-0005-0000-0000-000030370000}"/>
    <cellStyle name="Normal 10 2 2 3 4 3 2 2" xfId="7673" xr:uid="{00000000-0005-0000-0000-000031370000}"/>
    <cellStyle name="Normal 10 2 2 3 4 3 2 2 2" xfId="36768" xr:uid="{00000000-0005-0000-0000-000032370000}"/>
    <cellStyle name="Normal 10 2 2 3 4 3 2 3" xfId="36767" xr:uid="{00000000-0005-0000-0000-000033370000}"/>
    <cellStyle name="Normal 10 2 2 3 4 3 3" xfId="7674" xr:uid="{00000000-0005-0000-0000-000034370000}"/>
    <cellStyle name="Normal 10 2 2 3 4 3 3 2" xfId="36769" xr:uid="{00000000-0005-0000-0000-000035370000}"/>
    <cellStyle name="Normal 10 2 2 3 4 3 4" xfId="7675" xr:uid="{00000000-0005-0000-0000-000036370000}"/>
    <cellStyle name="Normal 10 2 2 3 4 3 4 2" xfId="36770" xr:uid="{00000000-0005-0000-0000-000037370000}"/>
    <cellStyle name="Normal 10 2 2 3 4 3 5" xfId="7676" xr:uid="{00000000-0005-0000-0000-000038370000}"/>
    <cellStyle name="Normal 10 2 2 3 4 3 5 2" xfId="36771" xr:uid="{00000000-0005-0000-0000-000039370000}"/>
    <cellStyle name="Normal 10 2 2 3 4 3 6" xfId="36766" xr:uid="{00000000-0005-0000-0000-00003A370000}"/>
    <cellStyle name="Normal 10 2 2 3 4 4" xfId="7677" xr:uid="{00000000-0005-0000-0000-00003B370000}"/>
    <cellStyle name="Normal 10 2 2 3 4 4 2" xfId="7678" xr:uid="{00000000-0005-0000-0000-00003C370000}"/>
    <cellStyle name="Normal 10 2 2 3 4 4 2 2" xfId="36773" xr:uid="{00000000-0005-0000-0000-00003D370000}"/>
    <cellStyle name="Normal 10 2 2 3 4 4 3" xfId="36772" xr:uid="{00000000-0005-0000-0000-00003E370000}"/>
    <cellStyle name="Normal 10 2 2 3 4 5" xfId="7679" xr:uid="{00000000-0005-0000-0000-00003F370000}"/>
    <cellStyle name="Normal 10 2 2 3 4 5 2" xfId="36774" xr:uid="{00000000-0005-0000-0000-000040370000}"/>
    <cellStyle name="Normal 10 2 2 3 4 6" xfId="7680" xr:uid="{00000000-0005-0000-0000-000041370000}"/>
    <cellStyle name="Normal 10 2 2 3 4 6 2" xfId="36775" xr:uid="{00000000-0005-0000-0000-000042370000}"/>
    <cellStyle name="Normal 10 2 2 3 4 7" xfId="7681" xr:uid="{00000000-0005-0000-0000-000043370000}"/>
    <cellStyle name="Normal 10 2 2 3 4 7 2" xfId="36776" xr:uid="{00000000-0005-0000-0000-000044370000}"/>
    <cellStyle name="Normal 10 2 2 3 4 8" xfId="36759" xr:uid="{00000000-0005-0000-0000-000045370000}"/>
    <cellStyle name="Normal 10 2 2 3 5" xfId="7682" xr:uid="{00000000-0005-0000-0000-000046370000}"/>
    <cellStyle name="Normal 10 2 2 3 5 2" xfId="7683" xr:uid="{00000000-0005-0000-0000-000047370000}"/>
    <cellStyle name="Normal 10 2 2 3 5 2 2" xfId="7684" xr:uid="{00000000-0005-0000-0000-000048370000}"/>
    <cellStyle name="Normal 10 2 2 3 5 2 2 2" xfId="7685" xr:uid="{00000000-0005-0000-0000-000049370000}"/>
    <cellStyle name="Normal 10 2 2 3 5 2 2 2 2" xfId="36780" xr:uid="{00000000-0005-0000-0000-00004A370000}"/>
    <cellStyle name="Normal 10 2 2 3 5 2 2 3" xfId="36779" xr:uid="{00000000-0005-0000-0000-00004B370000}"/>
    <cellStyle name="Normal 10 2 2 3 5 2 3" xfId="7686" xr:uid="{00000000-0005-0000-0000-00004C370000}"/>
    <cellStyle name="Normal 10 2 2 3 5 2 3 2" xfId="36781" xr:uid="{00000000-0005-0000-0000-00004D370000}"/>
    <cellStyle name="Normal 10 2 2 3 5 2 4" xfId="7687" xr:uid="{00000000-0005-0000-0000-00004E370000}"/>
    <cellStyle name="Normal 10 2 2 3 5 2 4 2" xfId="36782" xr:uid="{00000000-0005-0000-0000-00004F370000}"/>
    <cellStyle name="Normal 10 2 2 3 5 2 5" xfId="7688" xr:uid="{00000000-0005-0000-0000-000050370000}"/>
    <cellStyle name="Normal 10 2 2 3 5 2 5 2" xfId="36783" xr:uid="{00000000-0005-0000-0000-000051370000}"/>
    <cellStyle name="Normal 10 2 2 3 5 2 6" xfId="36778" xr:uid="{00000000-0005-0000-0000-000052370000}"/>
    <cellStyle name="Normal 10 2 2 3 5 3" xfId="7689" xr:uid="{00000000-0005-0000-0000-000053370000}"/>
    <cellStyle name="Normal 10 2 2 3 5 3 2" xfId="7690" xr:uid="{00000000-0005-0000-0000-000054370000}"/>
    <cellStyle name="Normal 10 2 2 3 5 3 2 2" xfId="36785" xr:uid="{00000000-0005-0000-0000-000055370000}"/>
    <cellStyle name="Normal 10 2 2 3 5 3 3" xfId="36784" xr:uid="{00000000-0005-0000-0000-000056370000}"/>
    <cellStyle name="Normal 10 2 2 3 5 4" xfId="7691" xr:uid="{00000000-0005-0000-0000-000057370000}"/>
    <cellStyle name="Normal 10 2 2 3 5 4 2" xfId="36786" xr:uid="{00000000-0005-0000-0000-000058370000}"/>
    <cellStyle name="Normal 10 2 2 3 5 5" xfId="7692" xr:uid="{00000000-0005-0000-0000-000059370000}"/>
    <cellStyle name="Normal 10 2 2 3 5 5 2" xfId="36787" xr:uid="{00000000-0005-0000-0000-00005A370000}"/>
    <cellStyle name="Normal 10 2 2 3 5 6" xfId="7693" xr:uid="{00000000-0005-0000-0000-00005B370000}"/>
    <cellStyle name="Normal 10 2 2 3 5 6 2" xfId="36788" xr:uid="{00000000-0005-0000-0000-00005C370000}"/>
    <cellStyle name="Normal 10 2 2 3 5 7" xfId="36777" xr:uid="{00000000-0005-0000-0000-00005D370000}"/>
    <cellStyle name="Normal 10 2 2 3 6" xfId="7694" xr:uid="{00000000-0005-0000-0000-00005E370000}"/>
    <cellStyle name="Normal 10 2 2 3 6 2" xfId="7695" xr:uid="{00000000-0005-0000-0000-00005F370000}"/>
    <cellStyle name="Normal 10 2 2 3 6 2 2" xfId="7696" xr:uid="{00000000-0005-0000-0000-000060370000}"/>
    <cellStyle name="Normal 10 2 2 3 6 2 2 2" xfId="36791" xr:uid="{00000000-0005-0000-0000-000061370000}"/>
    <cellStyle name="Normal 10 2 2 3 6 2 3" xfId="36790" xr:uid="{00000000-0005-0000-0000-000062370000}"/>
    <cellStyle name="Normal 10 2 2 3 6 3" xfId="7697" xr:uid="{00000000-0005-0000-0000-000063370000}"/>
    <cellStyle name="Normal 10 2 2 3 6 3 2" xfId="36792" xr:uid="{00000000-0005-0000-0000-000064370000}"/>
    <cellStyle name="Normal 10 2 2 3 6 4" xfId="7698" xr:uid="{00000000-0005-0000-0000-000065370000}"/>
    <cellStyle name="Normal 10 2 2 3 6 4 2" xfId="36793" xr:uid="{00000000-0005-0000-0000-000066370000}"/>
    <cellStyle name="Normal 10 2 2 3 6 5" xfId="7699" xr:uid="{00000000-0005-0000-0000-000067370000}"/>
    <cellStyle name="Normal 10 2 2 3 6 5 2" xfId="36794" xr:uid="{00000000-0005-0000-0000-000068370000}"/>
    <cellStyle name="Normal 10 2 2 3 6 6" xfId="36789" xr:uid="{00000000-0005-0000-0000-000069370000}"/>
    <cellStyle name="Normal 10 2 2 3 7" xfId="7700" xr:uid="{00000000-0005-0000-0000-00006A370000}"/>
    <cellStyle name="Normal 10 2 2 3 7 2" xfId="7701" xr:uid="{00000000-0005-0000-0000-00006B370000}"/>
    <cellStyle name="Normal 10 2 2 3 7 2 2" xfId="7702" xr:uid="{00000000-0005-0000-0000-00006C370000}"/>
    <cellStyle name="Normal 10 2 2 3 7 2 2 2" xfId="36797" xr:uid="{00000000-0005-0000-0000-00006D370000}"/>
    <cellStyle name="Normal 10 2 2 3 7 2 3" xfId="36796" xr:uid="{00000000-0005-0000-0000-00006E370000}"/>
    <cellStyle name="Normal 10 2 2 3 7 3" xfId="7703" xr:uid="{00000000-0005-0000-0000-00006F370000}"/>
    <cellStyle name="Normal 10 2 2 3 7 3 2" xfId="36798" xr:uid="{00000000-0005-0000-0000-000070370000}"/>
    <cellStyle name="Normal 10 2 2 3 7 4" xfId="7704" xr:uid="{00000000-0005-0000-0000-000071370000}"/>
    <cellStyle name="Normal 10 2 2 3 7 4 2" xfId="36799" xr:uid="{00000000-0005-0000-0000-000072370000}"/>
    <cellStyle name="Normal 10 2 2 3 7 5" xfId="7705" xr:uid="{00000000-0005-0000-0000-000073370000}"/>
    <cellStyle name="Normal 10 2 2 3 7 5 2" xfId="36800" xr:uid="{00000000-0005-0000-0000-000074370000}"/>
    <cellStyle name="Normal 10 2 2 3 7 6" xfId="36795" xr:uid="{00000000-0005-0000-0000-000075370000}"/>
    <cellStyle name="Normal 10 2 2 3 8" xfId="7706" xr:uid="{00000000-0005-0000-0000-000076370000}"/>
    <cellStyle name="Normal 10 2 2 3 8 2" xfId="7707" xr:uid="{00000000-0005-0000-0000-000077370000}"/>
    <cellStyle name="Normal 10 2 2 3 8 2 2" xfId="7708" xr:uid="{00000000-0005-0000-0000-000078370000}"/>
    <cellStyle name="Normal 10 2 2 3 8 2 2 2" xfId="36803" xr:uid="{00000000-0005-0000-0000-000079370000}"/>
    <cellStyle name="Normal 10 2 2 3 8 2 3" xfId="36802" xr:uid="{00000000-0005-0000-0000-00007A370000}"/>
    <cellStyle name="Normal 10 2 2 3 8 3" xfId="7709" xr:uid="{00000000-0005-0000-0000-00007B370000}"/>
    <cellStyle name="Normal 10 2 2 3 8 3 2" xfId="36804" xr:uid="{00000000-0005-0000-0000-00007C370000}"/>
    <cellStyle name="Normal 10 2 2 3 8 4" xfId="7710" xr:uid="{00000000-0005-0000-0000-00007D370000}"/>
    <cellStyle name="Normal 10 2 2 3 8 4 2" xfId="36805" xr:uid="{00000000-0005-0000-0000-00007E370000}"/>
    <cellStyle name="Normal 10 2 2 3 8 5" xfId="36801" xr:uid="{00000000-0005-0000-0000-00007F370000}"/>
    <cellStyle name="Normal 10 2 2 3 9" xfId="7711" xr:uid="{00000000-0005-0000-0000-000080370000}"/>
    <cellStyle name="Normal 10 2 2 3 9 2" xfId="7712" xr:uid="{00000000-0005-0000-0000-000081370000}"/>
    <cellStyle name="Normal 10 2 2 3 9 2 2" xfId="36807" xr:uid="{00000000-0005-0000-0000-000082370000}"/>
    <cellStyle name="Normal 10 2 2 3 9 3" xfId="7713" xr:uid="{00000000-0005-0000-0000-000083370000}"/>
    <cellStyle name="Normal 10 2 2 3 9 3 2" xfId="36808" xr:uid="{00000000-0005-0000-0000-000084370000}"/>
    <cellStyle name="Normal 10 2 2 3 9 4" xfId="36806" xr:uid="{00000000-0005-0000-0000-000085370000}"/>
    <cellStyle name="Normal 10 2 2 4" xfId="7714" xr:uid="{00000000-0005-0000-0000-000086370000}"/>
    <cellStyle name="Normal 10 2 2 4 10" xfId="7715" xr:uid="{00000000-0005-0000-0000-000087370000}"/>
    <cellStyle name="Normal 10 2 2 4 10 2" xfId="36810" xr:uid="{00000000-0005-0000-0000-000088370000}"/>
    <cellStyle name="Normal 10 2 2 4 11" xfId="7716" xr:uid="{00000000-0005-0000-0000-000089370000}"/>
    <cellStyle name="Normal 10 2 2 4 11 2" xfId="36811" xr:uid="{00000000-0005-0000-0000-00008A370000}"/>
    <cellStyle name="Normal 10 2 2 4 12" xfId="36809" xr:uid="{00000000-0005-0000-0000-00008B370000}"/>
    <cellStyle name="Normal 10 2 2 4 2" xfId="7717" xr:uid="{00000000-0005-0000-0000-00008C370000}"/>
    <cellStyle name="Normal 10 2 2 4 2 10" xfId="7718" xr:uid="{00000000-0005-0000-0000-00008D370000}"/>
    <cellStyle name="Normal 10 2 2 4 2 10 2" xfId="36813" xr:uid="{00000000-0005-0000-0000-00008E370000}"/>
    <cellStyle name="Normal 10 2 2 4 2 11" xfId="36812" xr:uid="{00000000-0005-0000-0000-00008F370000}"/>
    <cellStyle name="Normal 10 2 2 4 2 2" xfId="7719" xr:uid="{00000000-0005-0000-0000-000090370000}"/>
    <cellStyle name="Normal 10 2 2 4 2 2 2" xfId="7720" xr:uid="{00000000-0005-0000-0000-000091370000}"/>
    <cellStyle name="Normal 10 2 2 4 2 2 2 2" xfId="7721" xr:uid="{00000000-0005-0000-0000-000092370000}"/>
    <cellStyle name="Normal 10 2 2 4 2 2 2 2 2" xfId="7722" xr:uid="{00000000-0005-0000-0000-000093370000}"/>
    <cellStyle name="Normal 10 2 2 4 2 2 2 2 2 2" xfId="36817" xr:uid="{00000000-0005-0000-0000-000094370000}"/>
    <cellStyle name="Normal 10 2 2 4 2 2 2 2 3" xfId="36816" xr:uid="{00000000-0005-0000-0000-000095370000}"/>
    <cellStyle name="Normal 10 2 2 4 2 2 2 3" xfId="7723" xr:uid="{00000000-0005-0000-0000-000096370000}"/>
    <cellStyle name="Normal 10 2 2 4 2 2 2 3 2" xfId="36818" xr:uid="{00000000-0005-0000-0000-000097370000}"/>
    <cellStyle name="Normal 10 2 2 4 2 2 2 4" xfId="7724" xr:uid="{00000000-0005-0000-0000-000098370000}"/>
    <cellStyle name="Normal 10 2 2 4 2 2 2 4 2" xfId="36819" xr:uid="{00000000-0005-0000-0000-000099370000}"/>
    <cellStyle name="Normal 10 2 2 4 2 2 2 5" xfId="7725" xr:uid="{00000000-0005-0000-0000-00009A370000}"/>
    <cellStyle name="Normal 10 2 2 4 2 2 2 5 2" xfId="36820" xr:uid="{00000000-0005-0000-0000-00009B370000}"/>
    <cellStyle name="Normal 10 2 2 4 2 2 2 6" xfId="36815" xr:uid="{00000000-0005-0000-0000-00009C370000}"/>
    <cellStyle name="Normal 10 2 2 4 2 2 3" xfId="7726" xr:uid="{00000000-0005-0000-0000-00009D370000}"/>
    <cellStyle name="Normal 10 2 2 4 2 2 3 2" xfId="7727" xr:uid="{00000000-0005-0000-0000-00009E370000}"/>
    <cellStyle name="Normal 10 2 2 4 2 2 3 2 2" xfId="36822" xr:uid="{00000000-0005-0000-0000-00009F370000}"/>
    <cellStyle name="Normal 10 2 2 4 2 2 3 3" xfId="36821" xr:uid="{00000000-0005-0000-0000-0000A0370000}"/>
    <cellStyle name="Normal 10 2 2 4 2 2 4" xfId="7728" xr:uid="{00000000-0005-0000-0000-0000A1370000}"/>
    <cellStyle name="Normal 10 2 2 4 2 2 4 2" xfId="36823" xr:uid="{00000000-0005-0000-0000-0000A2370000}"/>
    <cellStyle name="Normal 10 2 2 4 2 2 5" xfId="7729" xr:uid="{00000000-0005-0000-0000-0000A3370000}"/>
    <cellStyle name="Normal 10 2 2 4 2 2 5 2" xfId="36824" xr:uid="{00000000-0005-0000-0000-0000A4370000}"/>
    <cellStyle name="Normal 10 2 2 4 2 2 6" xfId="7730" xr:uid="{00000000-0005-0000-0000-0000A5370000}"/>
    <cellStyle name="Normal 10 2 2 4 2 2 6 2" xfId="36825" xr:uid="{00000000-0005-0000-0000-0000A6370000}"/>
    <cellStyle name="Normal 10 2 2 4 2 2 7" xfId="36814" xr:uid="{00000000-0005-0000-0000-0000A7370000}"/>
    <cellStyle name="Normal 10 2 2 4 2 3" xfId="7731" xr:uid="{00000000-0005-0000-0000-0000A8370000}"/>
    <cellStyle name="Normal 10 2 2 4 2 3 2" xfId="7732" xr:uid="{00000000-0005-0000-0000-0000A9370000}"/>
    <cellStyle name="Normal 10 2 2 4 2 3 2 2" xfId="7733" xr:uid="{00000000-0005-0000-0000-0000AA370000}"/>
    <cellStyle name="Normal 10 2 2 4 2 3 2 2 2" xfId="7734" xr:uid="{00000000-0005-0000-0000-0000AB370000}"/>
    <cellStyle name="Normal 10 2 2 4 2 3 2 2 2 2" xfId="36829" xr:uid="{00000000-0005-0000-0000-0000AC370000}"/>
    <cellStyle name="Normal 10 2 2 4 2 3 2 2 3" xfId="36828" xr:uid="{00000000-0005-0000-0000-0000AD370000}"/>
    <cellStyle name="Normal 10 2 2 4 2 3 2 3" xfId="7735" xr:uid="{00000000-0005-0000-0000-0000AE370000}"/>
    <cellStyle name="Normal 10 2 2 4 2 3 2 3 2" xfId="36830" xr:uid="{00000000-0005-0000-0000-0000AF370000}"/>
    <cellStyle name="Normal 10 2 2 4 2 3 2 4" xfId="7736" xr:uid="{00000000-0005-0000-0000-0000B0370000}"/>
    <cellStyle name="Normal 10 2 2 4 2 3 2 4 2" xfId="36831" xr:uid="{00000000-0005-0000-0000-0000B1370000}"/>
    <cellStyle name="Normal 10 2 2 4 2 3 2 5" xfId="7737" xr:uid="{00000000-0005-0000-0000-0000B2370000}"/>
    <cellStyle name="Normal 10 2 2 4 2 3 2 5 2" xfId="36832" xr:uid="{00000000-0005-0000-0000-0000B3370000}"/>
    <cellStyle name="Normal 10 2 2 4 2 3 2 6" xfId="36827" xr:uid="{00000000-0005-0000-0000-0000B4370000}"/>
    <cellStyle name="Normal 10 2 2 4 2 3 3" xfId="7738" xr:uid="{00000000-0005-0000-0000-0000B5370000}"/>
    <cellStyle name="Normal 10 2 2 4 2 3 3 2" xfId="7739" xr:uid="{00000000-0005-0000-0000-0000B6370000}"/>
    <cellStyle name="Normal 10 2 2 4 2 3 3 2 2" xfId="36834" xr:uid="{00000000-0005-0000-0000-0000B7370000}"/>
    <cellStyle name="Normal 10 2 2 4 2 3 3 3" xfId="36833" xr:uid="{00000000-0005-0000-0000-0000B8370000}"/>
    <cellStyle name="Normal 10 2 2 4 2 3 4" xfId="7740" xr:uid="{00000000-0005-0000-0000-0000B9370000}"/>
    <cellStyle name="Normal 10 2 2 4 2 3 4 2" xfId="36835" xr:uid="{00000000-0005-0000-0000-0000BA370000}"/>
    <cellStyle name="Normal 10 2 2 4 2 3 5" xfId="7741" xr:uid="{00000000-0005-0000-0000-0000BB370000}"/>
    <cellStyle name="Normal 10 2 2 4 2 3 5 2" xfId="36836" xr:uid="{00000000-0005-0000-0000-0000BC370000}"/>
    <cellStyle name="Normal 10 2 2 4 2 3 6" xfId="7742" xr:uid="{00000000-0005-0000-0000-0000BD370000}"/>
    <cellStyle name="Normal 10 2 2 4 2 3 6 2" xfId="36837" xr:uid="{00000000-0005-0000-0000-0000BE370000}"/>
    <cellStyle name="Normal 10 2 2 4 2 3 7" xfId="36826" xr:uid="{00000000-0005-0000-0000-0000BF370000}"/>
    <cellStyle name="Normal 10 2 2 4 2 4" xfId="7743" xr:uid="{00000000-0005-0000-0000-0000C0370000}"/>
    <cellStyle name="Normal 10 2 2 4 2 4 2" xfId="7744" xr:uid="{00000000-0005-0000-0000-0000C1370000}"/>
    <cellStyle name="Normal 10 2 2 4 2 4 2 2" xfId="7745" xr:uid="{00000000-0005-0000-0000-0000C2370000}"/>
    <cellStyle name="Normal 10 2 2 4 2 4 2 2 2" xfId="36840" xr:uid="{00000000-0005-0000-0000-0000C3370000}"/>
    <cellStyle name="Normal 10 2 2 4 2 4 2 3" xfId="36839" xr:uid="{00000000-0005-0000-0000-0000C4370000}"/>
    <cellStyle name="Normal 10 2 2 4 2 4 3" xfId="7746" xr:uid="{00000000-0005-0000-0000-0000C5370000}"/>
    <cellStyle name="Normal 10 2 2 4 2 4 3 2" xfId="36841" xr:uid="{00000000-0005-0000-0000-0000C6370000}"/>
    <cellStyle name="Normal 10 2 2 4 2 4 4" xfId="7747" xr:uid="{00000000-0005-0000-0000-0000C7370000}"/>
    <cellStyle name="Normal 10 2 2 4 2 4 4 2" xfId="36842" xr:uid="{00000000-0005-0000-0000-0000C8370000}"/>
    <cellStyle name="Normal 10 2 2 4 2 4 5" xfId="7748" xr:uid="{00000000-0005-0000-0000-0000C9370000}"/>
    <cellStyle name="Normal 10 2 2 4 2 4 5 2" xfId="36843" xr:uid="{00000000-0005-0000-0000-0000CA370000}"/>
    <cellStyle name="Normal 10 2 2 4 2 4 6" xfId="36838" xr:uid="{00000000-0005-0000-0000-0000CB370000}"/>
    <cellStyle name="Normal 10 2 2 4 2 5" xfId="7749" xr:uid="{00000000-0005-0000-0000-0000CC370000}"/>
    <cellStyle name="Normal 10 2 2 4 2 5 2" xfId="7750" xr:uid="{00000000-0005-0000-0000-0000CD370000}"/>
    <cellStyle name="Normal 10 2 2 4 2 5 2 2" xfId="7751" xr:uid="{00000000-0005-0000-0000-0000CE370000}"/>
    <cellStyle name="Normal 10 2 2 4 2 5 2 2 2" xfId="36846" xr:uid="{00000000-0005-0000-0000-0000CF370000}"/>
    <cellStyle name="Normal 10 2 2 4 2 5 2 3" xfId="36845" xr:uid="{00000000-0005-0000-0000-0000D0370000}"/>
    <cellStyle name="Normal 10 2 2 4 2 5 3" xfId="7752" xr:uid="{00000000-0005-0000-0000-0000D1370000}"/>
    <cellStyle name="Normal 10 2 2 4 2 5 3 2" xfId="36847" xr:uid="{00000000-0005-0000-0000-0000D2370000}"/>
    <cellStyle name="Normal 10 2 2 4 2 5 4" xfId="7753" xr:uid="{00000000-0005-0000-0000-0000D3370000}"/>
    <cellStyle name="Normal 10 2 2 4 2 5 4 2" xfId="36848" xr:uid="{00000000-0005-0000-0000-0000D4370000}"/>
    <cellStyle name="Normal 10 2 2 4 2 5 5" xfId="7754" xr:uid="{00000000-0005-0000-0000-0000D5370000}"/>
    <cellStyle name="Normal 10 2 2 4 2 5 5 2" xfId="36849" xr:uid="{00000000-0005-0000-0000-0000D6370000}"/>
    <cellStyle name="Normal 10 2 2 4 2 5 6" xfId="36844" xr:uid="{00000000-0005-0000-0000-0000D7370000}"/>
    <cellStyle name="Normal 10 2 2 4 2 6" xfId="7755" xr:uid="{00000000-0005-0000-0000-0000D8370000}"/>
    <cellStyle name="Normal 10 2 2 4 2 6 2" xfId="7756" xr:uid="{00000000-0005-0000-0000-0000D9370000}"/>
    <cellStyle name="Normal 10 2 2 4 2 6 2 2" xfId="7757" xr:uid="{00000000-0005-0000-0000-0000DA370000}"/>
    <cellStyle name="Normal 10 2 2 4 2 6 2 2 2" xfId="36852" xr:uid="{00000000-0005-0000-0000-0000DB370000}"/>
    <cellStyle name="Normal 10 2 2 4 2 6 2 3" xfId="36851" xr:uid="{00000000-0005-0000-0000-0000DC370000}"/>
    <cellStyle name="Normal 10 2 2 4 2 6 3" xfId="7758" xr:uid="{00000000-0005-0000-0000-0000DD370000}"/>
    <cellStyle name="Normal 10 2 2 4 2 6 3 2" xfId="36853" xr:uid="{00000000-0005-0000-0000-0000DE370000}"/>
    <cellStyle name="Normal 10 2 2 4 2 6 4" xfId="7759" xr:uid="{00000000-0005-0000-0000-0000DF370000}"/>
    <cellStyle name="Normal 10 2 2 4 2 6 4 2" xfId="36854" xr:uid="{00000000-0005-0000-0000-0000E0370000}"/>
    <cellStyle name="Normal 10 2 2 4 2 6 5" xfId="36850" xr:uid="{00000000-0005-0000-0000-0000E1370000}"/>
    <cellStyle name="Normal 10 2 2 4 2 7" xfId="7760" xr:uid="{00000000-0005-0000-0000-0000E2370000}"/>
    <cellStyle name="Normal 10 2 2 4 2 7 2" xfId="7761" xr:uid="{00000000-0005-0000-0000-0000E3370000}"/>
    <cellStyle name="Normal 10 2 2 4 2 7 2 2" xfId="36856" xr:uid="{00000000-0005-0000-0000-0000E4370000}"/>
    <cellStyle name="Normal 10 2 2 4 2 7 3" xfId="7762" xr:uid="{00000000-0005-0000-0000-0000E5370000}"/>
    <cellStyle name="Normal 10 2 2 4 2 7 3 2" xfId="36857" xr:uid="{00000000-0005-0000-0000-0000E6370000}"/>
    <cellStyle name="Normal 10 2 2 4 2 7 4" xfId="36855" xr:uid="{00000000-0005-0000-0000-0000E7370000}"/>
    <cellStyle name="Normal 10 2 2 4 2 8" xfId="7763" xr:uid="{00000000-0005-0000-0000-0000E8370000}"/>
    <cellStyle name="Normal 10 2 2 4 2 8 2" xfId="36858" xr:uid="{00000000-0005-0000-0000-0000E9370000}"/>
    <cellStyle name="Normal 10 2 2 4 2 9" xfId="7764" xr:uid="{00000000-0005-0000-0000-0000EA370000}"/>
    <cellStyle name="Normal 10 2 2 4 2 9 2" xfId="36859" xr:uid="{00000000-0005-0000-0000-0000EB370000}"/>
    <cellStyle name="Normal 10 2 2 4 3" xfId="7765" xr:uid="{00000000-0005-0000-0000-0000EC370000}"/>
    <cellStyle name="Normal 10 2 2 4 3 2" xfId="7766" xr:uid="{00000000-0005-0000-0000-0000ED370000}"/>
    <cellStyle name="Normal 10 2 2 4 3 2 2" xfId="7767" xr:uid="{00000000-0005-0000-0000-0000EE370000}"/>
    <cellStyle name="Normal 10 2 2 4 3 2 2 2" xfId="7768" xr:uid="{00000000-0005-0000-0000-0000EF370000}"/>
    <cellStyle name="Normal 10 2 2 4 3 2 2 2 2" xfId="36863" xr:uid="{00000000-0005-0000-0000-0000F0370000}"/>
    <cellStyle name="Normal 10 2 2 4 3 2 2 3" xfId="36862" xr:uid="{00000000-0005-0000-0000-0000F1370000}"/>
    <cellStyle name="Normal 10 2 2 4 3 2 3" xfId="7769" xr:uid="{00000000-0005-0000-0000-0000F2370000}"/>
    <cellStyle name="Normal 10 2 2 4 3 2 3 2" xfId="36864" xr:uid="{00000000-0005-0000-0000-0000F3370000}"/>
    <cellStyle name="Normal 10 2 2 4 3 2 4" xfId="7770" xr:uid="{00000000-0005-0000-0000-0000F4370000}"/>
    <cellStyle name="Normal 10 2 2 4 3 2 4 2" xfId="36865" xr:uid="{00000000-0005-0000-0000-0000F5370000}"/>
    <cellStyle name="Normal 10 2 2 4 3 2 5" xfId="7771" xr:uid="{00000000-0005-0000-0000-0000F6370000}"/>
    <cellStyle name="Normal 10 2 2 4 3 2 5 2" xfId="36866" xr:uid="{00000000-0005-0000-0000-0000F7370000}"/>
    <cellStyle name="Normal 10 2 2 4 3 2 6" xfId="36861" xr:uid="{00000000-0005-0000-0000-0000F8370000}"/>
    <cellStyle name="Normal 10 2 2 4 3 3" xfId="7772" xr:uid="{00000000-0005-0000-0000-0000F9370000}"/>
    <cellStyle name="Normal 10 2 2 4 3 3 2" xfId="7773" xr:uid="{00000000-0005-0000-0000-0000FA370000}"/>
    <cellStyle name="Normal 10 2 2 4 3 3 2 2" xfId="7774" xr:uid="{00000000-0005-0000-0000-0000FB370000}"/>
    <cellStyle name="Normal 10 2 2 4 3 3 2 2 2" xfId="36869" xr:uid="{00000000-0005-0000-0000-0000FC370000}"/>
    <cellStyle name="Normal 10 2 2 4 3 3 2 3" xfId="36868" xr:uid="{00000000-0005-0000-0000-0000FD370000}"/>
    <cellStyle name="Normal 10 2 2 4 3 3 3" xfId="7775" xr:uid="{00000000-0005-0000-0000-0000FE370000}"/>
    <cellStyle name="Normal 10 2 2 4 3 3 3 2" xfId="36870" xr:uid="{00000000-0005-0000-0000-0000FF370000}"/>
    <cellStyle name="Normal 10 2 2 4 3 3 4" xfId="7776" xr:uid="{00000000-0005-0000-0000-000000380000}"/>
    <cellStyle name="Normal 10 2 2 4 3 3 4 2" xfId="36871" xr:uid="{00000000-0005-0000-0000-000001380000}"/>
    <cellStyle name="Normal 10 2 2 4 3 3 5" xfId="7777" xr:uid="{00000000-0005-0000-0000-000002380000}"/>
    <cellStyle name="Normal 10 2 2 4 3 3 5 2" xfId="36872" xr:uid="{00000000-0005-0000-0000-000003380000}"/>
    <cellStyle name="Normal 10 2 2 4 3 3 6" xfId="36867" xr:uid="{00000000-0005-0000-0000-000004380000}"/>
    <cellStyle name="Normal 10 2 2 4 3 4" xfId="7778" xr:uid="{00000000-0005-0000-0000-000005380000}"/>
    <cellStyle name="Normal 10 2 2 4 3 4 2" xfId="7779" xr:uid="{00000000-0005-0000-0000-000006380000}"/>
    <cellStyle name="Normal 10 2 2 4 3 4 2 2" xfId="36874" xr:uid="{00000000-0005-0000-0000-000007380000}"/>
    <cellStyle name="Normal 10 2 2 4 3 4 3" xfId="36873" xr:uid="{00000000-0005-0000-0000-000008380000}"/>
    <cellStyle name="Normal 10 2 2 4 3 5" xfId="7780" xr:uid="{00000000-0005-0000-0000-000009380000}"/>
    <cellStyle name="Normal 10 2 2 4 3 5 2" xfId="36875" xr:uid="{00000000-0005-0000-0000-00000A380000}"/>
    <cellStyle name="Normal 10 2 2 4 3 6" xfId="7781" xr:uid="{00000000-0005-0000-0000-00000B380000}"/>
    <cellStyle name="Normal 10 2 2 4 3 6 2" xfId="36876" xr:uid="{00000000-0005-0000-0000-00000C380000}"/>
    <cellStyle name="Normal 10 2 2 4 3 7" xfId="7782" xr:uid="{00000000-0005-0000-0000-00000D380000}"/>
    <cellStyle name="Normal 10 2 2 4 3 7 2" xfId="36877" xr:uid="{00000000-0005-0000-0000-00000E380000}"/>
    <cellStyle name="Normal 10 2 2 4 3 8" xfId="36860" xr:uid="{00000000-0005-0000-0000-00000F380000}"/>
    <cellStyle name="Normal 10 2 2 4 4" xfId="7783" xr:uid="{00000000-0005-0000-0000-000010380000}"/>
    <cellStyle name="Normal 10 2 2 4 4 2" xfId="7784" xr:uid="{00000000-0005-0000-0000-000011380000}"/>
    <cellStyle name="Normal 10 2 2 4 4 2 2" xfId="7785" xr:uid="{00000000-0005-0000-0000-000012380000}"/>
    <cellStyle name="Normal 10 2 2 4 4 2 2 2" xfId="7786" xr:uid="{00000000-0005-0000-0000-000013380000}"/>
    <cellStyle name="Normal 10 2 2 4 4 2 2 2 2" xfId="36881" xr:uid="{00000000-0005-0000-0000-000014380000}"/>
    <cellStyle name="Normal 10 2 2 4 4 2 2 3" xfId="36880" xr:uid="{00000000-0005-0000-0000-000015380000}"/>
    <cellStyle name="Normal 10 2 2 4 4 2 3" xfId="7787" xr:uid="{00000000-0005-0000-0000-000016380000}"/>
    <cellStyle name="Normal 10 2 2 4 4 2 3 2" xfId="36882" xr:uid="{00000000-0005-0000-0000-000017380000}"/>
    <cellStyle name="Normal 10 2 2 4 4 2 4" xfId="7788" xr:uid="{00000000-0005-0000-0000-000018380000}"/>
    <cellStyle name="Normal 10 2 2 4 4 2 4 2" xfId="36883" xr:uid="{00000000-0005-0000-0000-000019380000}"/>
    <cellStyle name="Normal 10 2 2 4 4 2 5" xfId="7789" xr:uid="{00000000-0005-0000-0000-00001A380000}"/>
    <cellStyle name="Normal 10 2 2 4 4 2 5 2" xfId="36884" xr:uid="{00000000-0005-0000-0000-00001B380000}"/>
    <cellStyle name="Normal 10 2 2 4 4 2 6" xfId="36879" xr:uid="{00000000-0005-0000-0000-00001C380000}"/>
    <cellStyle name="Normal 10 2 2 4 4 3" xfId="7790" xr:uid="{00000000-0005-0000-0000-00001D380000}"/>
    <cellStyle name="Normal 10 2 2 4 4 3 2" xfId="7791" xr:uid="{00000000-0005-0000-0000-00001E380000}"/>
    <cellStyle name="Normal 10 2 2 4 4 3 2 2" xfId="36886" xr:uid="{00000000-0005-0000-0000-00001F380000}"/>
    <cellStyle name="Normal 10 2 2 4 4 3 3" xfId="36885" xr:uid="{00000000-0005-0000-0000-000020380000}"/>
    <cellStyle name="Normal 10 2 2 4 4 4" xfId="7792" xr:uid="{00000000-0005-0000-0000-000021380000}"/>
    <cellStyle name="Normal 10 2 2 4 4 4 2" xfId="36887" xr:uid="{00000000-0005-0000-0000-000022380000}"/>
    <cellStyle name="Normal 10 2 2 4 4 5" xfId="7793" xr:uid="{00000000-0005-0000-0000-000023380000}"/>
    <cellStyle name="Normal 10 2 2 4 4 5 2" xfId="36888" xr:uid="{00000000-0005-0000-0000-000024380000}"/>
    <cellStyle name="Normal 10 2 2 4 4 6" xfId="7794" xr:uid="{00000000-0005-0000-0000-000025380000}"/>
    <cellStyle name="Normal 10 2 2 4 4 6 2" xfId="36889" xr:uid="{00000000-0005-0000-0000-000026380000}"/>
    <cellStyle name="Normal 10 2 2 4 4 7" xfId="36878" xr:uid="{00000000-0005-0000-0000-000027380000}"/>
    <cellStyle name="Normal 10 2 2 4 5" xfId="7795" xr:uid="{00000000-0005-0000-0000-000028380000}"/>
    <cellStyle name="Normal 10 2 2 4 5 2" xfId="7796" xr:uid="{00000000-0005-0000-0000-000029380000}"/>
    <cellStyle name="Normal 10 2 2 4 5 2 2" xfId="7797" xr:uid="{00000000-0005-0000-0000-00002A380000}"/>
    <cellStyle name="Normal 10 2 2 4 5 2 2 2" xfId="36892" xr:uid="{00000000-0005-0000-0000-00002B380000}"/>
    <cellStyle name="Normal 10 2 2 4 5 2 3" xfId="36891" xr:uid="{00000000-0005-0000-0000-00002C380000}"/>
    <cellStyle name="Normal 10 2 2 4 5 3" xfId="7798" xr:uid="{00000000-0005-0000-0000-00002D380000}"/>
    <cellStyle name="Normal 10 2 2 4 5 3 2" xfId="36893" xr:uid="{00000000-0005-0000-0000-00002E380000}"/>
    <cellStyle name="Normal 10 2 2 4 5 4" xfId="7799" xr:uid="{00000000-0005-0000-0000-00002F380000}"/>
    <cellStyle name="Normal 10 2 2 4 5 4 2" xfId="36894" xr:uid="{00000000-0005-0000-0000-000030380000}"/>
    <cellStyle name="Normal 10 2 2 4 5 5" xfId="7800" xr:uid="{00000000-0005-0000-0000-000031380000}"/>
    <cellStyle name="Normal 10 2 2 4 5 5 2" xfId="36895" xr:uid="{00000000-0005-0000-0000-000032380000}"/>
    <cellStyle name="Normal 10 2 2 4 5 6" xfId="36890" xr:uid="{00000000-0005-0000-0000-000033380000}"/>
    <cellStyle name="Normal 10 2 2 4 6" xfId="7801" xr:uid="{00000000-0005-0000-0000-000034380000}"/>
    <cellStyle name="Normal 10 2 2 4 6 2" xfId="7802" xr:uid="{00000000-0005-0000-0000-000035380000}"/>
    <cellStyle name="Normal 10 2 2 4 6 2 2" xfId="7803" xr:uid="{00000000-0005-0000-0000-000036380000}"/>
    <cellStyle name="Normal 10 2 2 4 6 2 2 2" xfId="36898" xr:uid="{00000000-0005-0000-0000-000037380000}"/>
    <cellStyle name="Normal 10 2 2 4 6 2 3" xfId="36897" xr:uid="{00000000-0005-0000-0000-000038380000}"/>
    <cellStyle name="Normal 10 2 2 4 6 3" xfId="7804" xr:uid="{00000000-0005-0000-0000-000039380000}"/>
    <cellStyle name="Normal 10 2 2 4 6 3 2" xfId="36899" xr:uid="{00000000-0005-0000-0000-00003A380000}"/>
    <cellStyle name="Normal 10 2 2 4 6 4" xfId="7805" xr:uid="{00000000-0005-0000-0000-00003B380000}"/>
    <cellStyle name="Normal 10 2 2 4 6 4 2" xfId="36900" xr:uid="{00000000-0005-0000-0000-00003C380000}"/>
    <cellStyle name="Normal 10 2 2 4 6 5" xfId="7806" xr:uid="{00000000-0005-0000-0000-00003D380000}"/>
    <cellStyle name="Normal 10 2 2 4 6 5 2" xfId="36901" xr:uid="{00000000-0005-0000-0000-00003E380000}"/>
    <cellStyle name="Normal 10 2 2 4 6 6" xfId="36896" xr:uid="{00000000-0005-0000-0000-00003F380000}"/>
    <cellStyle name="Normal 10 2 2 4 7" xfId="7807" xr:uid="{00000000-0005-0000-0000-000040380000}"/>
    <cellStyle name="Normal 10 2 2 4 7 2" xfId="7808" xr:uid="{00000000-0005-0000-0000-000041380000}"/>
    <cellStyle name="Normal 10 2 2 4 7 2 2" xfId="7809" xr:uid="{00000000-0005-0000-0000-000042380000}"/>
    <cellStyle name="Normal 10 2 2 4 7 2 2 2" xfId="36904" xr:uid="{00000000-0005-0000-0000-000043380000}"/>
    <cellStyle name="Normal 10 2 2 4 7 2 3" xfId="36903" xr:uid="{00000000-0005-0000-0000-000044380000}"/>
    <cellStyle name="Normal 10 2 2 4 7 3" xfId="7810" xr:uid="{00000000-0005-0000-0000-000045380000}"/>
    <cellStyle name="Normal 10 2 2 4 7 3 2" xfId="36905" xr:uid="{00000000-0005-0000-0000-000046380000}"/>
    <cellStyle name="Normal 10 2 2 4 7 4" xfId="7811" xr:uid="{00000000-0005-0000-0000-000047380000}"/>
    <cellStyle name="Normal 10 2 2 4 7 4 2" xfId="36906" xr:uid="{00000000-0005-0000-0000-000048380000}"/>
    <cellStyle name="Normal 10 2 2 4 7 5" xfId="36902" xr:uid="{00000000-0005-0000-0000-000049380000}"/>
    <cellStyle name="Normal 10 2 2 4 8" xfId="7812" xr:uid="{00000000-0005-0000-0000-00004A380000}"/>
    <cellStyle name="Normal 10 2 2 4 8 2" xfId="7813" xr:uid="{00000000-0005-0000-0000-00004B380000}"/>
    <cellStyle name="Normal 10 2 2 4 8 2 2" xfId="36908" xr:uid="{00000000-0005-0000-0000-00004C380000}"/>
    <cellStyle name="Normal 10 2 2 4 8 3" xfId="7814" xr:uid="{00000000-0005-0000-0000-00004D380000}"/>
    <cellStyle name="Normal 10 2 2 4 8 3 2" xfId="36909" xr:uid="{00000000-0005-0000-0000-00004E380000}"/>
    <cellStyle name="Normal 10 2 2 4 8 4" xfId="36907" xr:uid="{00000000-0005-0000-0000-00004F380000}"/>
    <cellStyle name="Normal 10 2 2 4 9" xfId="7815" xr:uid="{00000000-0005-0000-0000-000050380000}"/>
    <cellStyle name="Normal 10 2 2 4 9 2" xfId="36910" xr:uid="{00000000-0005-0000-0000-000051380000}"/>
    <cellStyle name="Normal 10 2 2 5" xfId="7816" xr:uid="{00000000-0005-0000-0000-000052380000}"/>
    <cellStyle name="Normal 10 2 2 5 10" xfId="7817" xr:uid="{00000000-0005-0000-0000-000053380000}"/>
    <cellStyle name="Normal 10 2 2 5 10 2" xfId="36912" xr:uid="{00000000-0005-0000-0000-000054380000}"/>
    <cellStyle name="Normal 10 2 2 5 11" xfId="36911" xr:uid="{00000000-0005-0000-0000-000055380000}"/>
    <cellStyle name="Normal 10 2 2 5 2" xfId="7818" xr:uid="{00000000-0005-0000-0000-000056380000}"/>
    <cellStyle name="Normal 10 2 2 5 2 2" xfId="7819" xr:uid="{00000000-0005-0000-0000-000057380000}"/>
    <cellStyle name="Normal 10 2 2 5 2 2 2" xfId="7820" xr:uid="{00000000-0005-0000-0000-000058380000}"/>
    <cellStyle name="Normal 10 2 2 5 2 2 2 2" xfId="7821" xr:uid="{00000000-0005-0000-0000-000059380000}"/>
    <cellStyle name="Normal 10 2 2 5 2 2 2 2 2" xfId="36916" xr:uid="{00000000-0005-0000-0000-00005A380000}"/>
    <cellStyle name="Normal 10 2 2 5 2 2 2 3" xfId="36915" xr:uid="{00000000-0005-0000-0000-00005B380000}"/>
    <cellStyle name="Normal 10 2 2 5 2 2 3" xfId="7822" xr:uid="{00000000-0005-0000-0000-00005C380000}"/>
    <cellStyle name="Normal 10 2 2 5 2 2 3 2" xfId="36917" xr:uid="{00000000-0005-0000-0000-00005D380000}"/>
    <cellStyle name="Normal 10 2 2 5 2 2 4" xfId="7823" xr:uid="{00000000-0005-0000-0000-00005E380000}"/>
    <cellStyle name="Normal 10 2 2 5 2 2 4 2" xfId="36918" xr:uid="{00000000-0005-0000-0000-00005F380000}"/>
    <cellStyle name="Normal 10 2 2 5 2 2 5" xfId="7824" xr:uid="{00000000-0005-0000-0000-000060380000}"/>
    <cellStyle name="Normal 10 2 2 5 2 2 5 2" xfId="36919" xr:uid="{00000000-0005-0000-0000-000061380000}"/>
    <cellStyle name="Normal 10 2 2 5 2 2 6" xfId="36914" xr:uid="{00000000-0005-0000-0000-000062380000}"/>
    <cellStyle name="Normal 10 2 2 5 2 3" xfId="7825" xr:uid="{00000000-0005-0000-0000-000063380000}"/>
    <cellStyle name="Normal 10 2 2 5 2 3 2" xfId="7826" xr:uid="{00000000-0005-0000-0000-000064380000}"/>
    <cellStyle name="Normal 10 2 2 5 2 3 2 2" xfId="36921" xr:uid="{00000000-0005-0000-0000-000065380000}"/>
    <cellStyle name="Normal 10 2 2 5 2 3 3" xfId="36920" xr:uid="{00000000-0005-0000-0000-000066380000}"/>
    <cellStyle name="Normal 10 2 2 5 2 4" xfId="7827" xr:uid="{00000000-0005-0000-0000-000067380000}"/>
    <cellStyle name="Normal 10 2 2 5 2 4 2" xfId="36922" xr:uid="{00000000-0005-0000-0000-000068380000}"/>
    <cellStyle name="Normal 10 2 2 5 2 5" xfId="7828" xr:uid="{00000000-0005-0000-0000-000069380000}"/>
    <cellStyle name="Normal 10 2 2 5 2 5 2" xfId="36923" xr:uid="{00000000-0005-0000-0000-00006A380000}"/>
    <cellStyle name="Normal 10 2 2 5 2 6" xfId="7829" xr:uid="{00000000-0005-0000-0000-00006B380000}"/>
    <cellStyle name="Normal 10 2 2 5 2 6 2" xfId="36924" xr:uid="{00000000-0005-0000-0000-00006C380000}"/>
    <cellStyle name="Normal 10 2 2 5 2 7" xfId="36913" xr:uid="{00000000-0005-0000-0000-00006D380000}"/>
    <cellStyle name="Normal 10 2 2 5 3" xfId="7830" xr:uid="{00000000-0005-0000-0000-00006E380000}"/>
    <cellStyle name="Normal 10 2 2 5 3 2" xfId="7831" xr:uid="{00000000-0005-0000-0000-00006F380000}"/>
    <cellStyle name="Normal 10 2 2 5 3 2 2" xfId="7832" xr:uid="{00000000-0005-0000-0000-000070380000}"/>
    <cellStyle name="Normal 10 2 2 5 3 2 2 2" xfId="7833" xr:uid="{00000000-0005-0000-0000-000071380000}"/>
    <cellStyle name="Normal 10 2 2 5 3 2 2 2 2" xfId="36928" xr:uid="{00000000-0005-0000-0000-000072380000}"/>
    <cellStyle name="Normal 10 2 2 5 3 2 2 3" xfId="36927" xr:uid="{00000000-0005-0000-0000-000073380000}"/>
    <cellStyle name="Normal 10 2 2 5 3 2 3" xfId="7834" xr:uid="{00000000-0005-0000-0000-000074380000}"/>
    <cellStyle name="Normal 10 2 2 5 3 2 3 2" xfId="36929" xr:uid="{00000000-0005-0000-0000-000075380000}"/>
    <cellStyle name="Normal 10 2 2 5 3 2 4" xfId="7835" xr:uid="{00000000-0005-0000-0000-000076380000}"/>
    <cellStyle name="Normal 10 2 2 5 3 2 4 2" xfId="36930" xr:uid="{00000000-0005-0000-0000-000077380000}"/>
    <cellStyle name="Normal 10 2 2 5 3 2 5" xfId="7836" xr:uid="{00000000-0005-0000-0000-000078380000}"/>
    <cellStyle name="Normal 10 2 2 5 3 2 5 2" xfId="36931" xr:uid="{00000000-0005-0000-0000-000079380000}"/>
    <cellStyle name="Normal 10 2 2 5 3 2 6" xfId="36926" xr:uid="{00000000-0005-0000-0000-00007A380000}"/>
    <cellStyle name="Normal 10 2 2 5 3 3" xfId="7837" xr:uid="{00000000-0005-0000-0000-00007B380000}"/>
    <cellStyle name="Normal 10 2 2 5 3 3 2" xfId="7838" xr:uid="{00000000-0005-0000-0000-00007C380000}"/>
    <cellStyle name="Normal 10 2 2 5 3 3 2 2" xfId="36933" xr:uid="{00000000-0005-0000-0000-00007D380000}"/>
    <cellStyle name="Normal 10 2 2 5 3 3 3" xfId="36932" xr:uid="{00000000-0005-0000-0000-00007E380000}"/>
    <cellStyle name="Normal 10 2 2 5 3 4" xfId="7839" xr:uid="{00000000-0005-0000-0000-00007F380000}"/>
    <cellStyle name="Normal 10 2 2 5 3 4 2" xfId="36934" xr:uid="{00000000-0005-0000-0000-000080380000}"/>
    <cellStyle name="Normal 10 2 2 5 3 5" xfId="7840" xr:uid="{00000000-0005-0000-0000-000081380000}"/>
    <cellStyle name="Normal 10 2 2 5 3 5 2" xfId="36935" xr:uid="{00000000-0005-0000-0000-000082380000}"/>
    <cellStyle name="Normal 10 2 2 5 3 6" xfId="7841" xr:uid="{00000000-0005-0000-0000-000083380000}"/>
    <cellStyle name="Normal 10 2 2 5 3 6 2" xfId="36936" xr:uid="{00000000-0005-0000-0000-000084380000}"/>
    <cellStyle name="Normal 10 2 2 5 3 7" xfId="36925" xr:uid="{00000000-0005-0000-0000-000085380000}"/>
    <cellStyle name="Normal 10 2 2 5 4" xfId="7842" xr:uid="{00000000-0005-0000-0000-000086380000}"/>
    <cellStyle name="Normal 10 2 2 5 4 2" xfId="7843" xr:uid="{00000000-0005-0000-0000-000087380000}"/>
    <cellStyle name="Normal 10 2 2 5 4 2 2" xfId="7844" xr:uid="{00000000-0005-0000-0000-000088380000}"/>
    <cellStyle name="Normal 10 2 2 5 4 2 2 2" xfId="36939" xr:uid="{00000000-0005-0000-0000-000089380000}"/>
    <cellStyle name="Normal 10 2 2 5 4 2 3" xfId="36938" xr:uid="{00000000-0005-0000-0000-00008A380000}"/>
    <cellStyle name="Normal 10 2 2 5 4 3" xfId="7845" xr:uid="{00000000-0005-0000-0000-00008B380000}"/>
    <cellStyle name="Normal 10 2 2 5 4 3 2" xfId="36940" xr:uid="{00000000-0005-0000-0000-00008C380000}"/>
    <cellStyle name="Normal 10 2 2 5 4 4" xfId="7846" xr:uid="{00000000-0005-0000-0000-00008D380000}"/>
    <cellStyle name="Normal 10 2 2 5 4 4 2" xfId="36941" xr:uid="{00000000-0005-0000-0000-00008E380000}"/>
    <cellStyle name="Normal 10 2 2 5 4 5" xfId="7847" xr:uid="{00000000-0005-0000-0000-00008F380000}"/>
    <cellStyle name="Normal 10 2 2 5 4 5 2" xfId="36942" xr:uid="{00000000-0005-0000-0000-000090380000}"/>
    <cellStyle name="Normal 10 2 2 5 4 6" xfId="36937" xr:uid="{00000000-0005-0000-0000-000091380000}"/>
    <cellStyle name="Normal 10 2 2 5 5" xfId="7848" xr:uid="{00000000-0005-0000-0000-000092380000}"/>
    <cellStyle name="Normal 10 2 2 5 5 2" xfId="7849" xr:uid="{00000000-0005-0000-0000-000093380000}"/>
    <cellStyle name="Normal 10 2 2 5 5 2 2" xfId="7850" xr:uid="{00000000-0005-0000-0000-000094380000}"/>
    <cellStyle name="Normal 10 2 2 5 5 2 2 2" xfId="36945" xr:uid="{00000000-0005-0000-0000-000095380000}"/>
    <cellStyle name="Normal 10 2 2 5 5 2 3" xfId="36944" xr:uid="{00000000-0005-0000-0000-000096380000}"/>
    <cellStyle name="Normal 10 2 2 5 5 3" xfId="7851" xr:uid="{00000000-0005-0000-0000-000097380000}"/>
    <cellStyle name="Normal 10 2 2 5 5 3 2" xfId="36946" xr:uid="{00000000-0005-0000-0000-000098380000}"/>
    <cellStyle name="Normal 10 2 2 5 5 4" xfId="7852" xr:uid="{00000000-0005-0000-0000-000099380000}"/>
    <cellStyle name="Normal 10 2 2 5 5 4 2" xfId="36947" xr:uid="{00000000-0005-0000-0000-00009A380000}"/>
    <cellStyle name="Normal 10 2 2 5 5 5" xfId="7853" xr:uid="{00000000-0005-0000-0000-00009B380000}"/>
    <cellStyle name="Normal 10 2 2 5 5 5 2" xfId="36948" xr:uid="{00000000-0005-0000-0000-00009C380000}"/>
    <cellStyle name="Normal 10 2 2 5 5 6" xfId="36943" xr:uid="{00000000-0005-0000-0000-00009D380000}"/>
    <cellStyle name="Normal 10 2 2 5 6" xfId="7854" xr:uid="{00000000-0005-0000-0000-00009E380000}"/>
    <cellStyle name="Normal 10 2 2 5 6 2" xfId="7855" xr:uid="{00000000-0005-0000-0000-00009F380000}"/>
    <cellStyle name="Normal 10 2 2 5 6 2 2" xfId="7856" xr:uid="{00000000-0005-0000-0000-0000A0380000}"/>
    <cellStyle name="Normal 10 2 2 5 6 2 2 2" xfId="36951" xr:uid="{00000000-0005-0000-0000-0000A1380000}"/>
    <cellStyle name="Normal 10 2 2 5 6 2 3" xfId="36950" xr:uid="{00000000-0005-0000-0000-0000A2380000}"/>
    <cellStyle name="Normal 10 2 2 5 6 3" xfId="7857" xr:uid="{00000000-0005-0000-0000-0000A3380000}"/>
    <cellStyle name="Normal 10 2 2 5 6 3 2" xfId="36952" xr:uid="{00000000-0005-0000-0000-0000A4380000}"/>
    <cellStyle name="Normal 10 2 2 5 6 4" xfId="7858" xr:uid="{00000000-0005-0000-0000-0000A5380000}"/>
    <cellStyle name="Normal 10 2 2 5 6 4 2" xfId="36953" xr:uid="{00000000-0005-0000-0000-0000A6380000}"/>
    <cellStyle name="Normal 10 2 2 5 6 5" xfId="36949" xr:uid="{00000000-0005-0000-0000-0000A7380000}"/>
    <cellStyle name="Normal 10 2 2 5 7" xfId="7859" xr:uid="{00000000-0005-0000-0000-0000A8380000}"/>
    <cellStyle name="Normal 10 2 2 5 7 2" xfId="7860" xr:uid="{00000000-0005-0000-0000-0000A9380000}"/>
    <cellStyle name="Normal 10 2 2 5 7 2 2" xfId="36955" xr:uid="{00000000-0005-0000-0000-0000AA380000}"/>
    <cellStyle name="Normal 10 2 2 5 7 3" xfId="7861" xr:uid="{00000000-0005-0000-0000-0000AB380000}"/>
    <cellStyle name="Normal 10 2 2 5 7 3 2" xfId="36956" xr:uid="{00000000-0005-0000-0000-0000AC380000}"/>
    <cellStyle name="Normal 10 2 2 5 7 4" xfId="36954" xr:uid="{00000000-0005-0000-0000-0000AD380000}"/>
    <cellStyle name="Normal 10 2 2 5 8" xfId="7862" xr:uid="{00000000-0005-0000-0000-0000AE380000}"/>
    <cellStyle name="Normal 10 2 2 5 8 2" xfId="36957" xr:uid="{00000000-0005-0000-0000-0000AF380000}"/>
    <cellStyle name="Normal 10 2 2 5 9" xfId="7863" xr:uid="{00000000-0005-0000-0000-0000B0380000}"/>
    <cellStyle name="Normal 10 2 2 5 9 2" xfId="36958" xr:uid="{00000000-0005-0000-0000-0000B1380000}"/>
    <cellStyle name="Normal 10 2 2 6" xfId="7864" xr:uid="{00000000-0005-0000-0000-0000B2380000}"/>
    <cellStyle name="Normal 10 2 2 6 2" xfId="7865" xr:uid="{00000000-0005-0000-0000-0000B3380000}"/>
    <cellStyle name="Normal 10 2 2 6 2 2" xfId="7866" xr:uid="{00000000-0005-0000-0000-0000B4380000}"/>
    <cellStyle name="Normal 10 2 2 6 2 2 2" xfId="7867" xr:uid="{00000000-0005-0000-0000-0000B5380000}"/>
    <cellStyle name="Normal 10 2 2 6 2 2 2 2" xfId="36962" xr:uid="{00000000-0005-0000-0000-0000B6380000}"/>
    <cellStyle name="Normal 10 2 2 6 2 2 3" xfId="36961" xr:uid="{00000000-0005-0000-0000-0000B7380000}"/>
    <cellStyle name="Normal 10 2 2 6 2 3" xfId="7868" xr:uid="{00000000-0005-0000-0000-0000B8380000}"/>
    <cellStyle name="Normal 10 2 2 6 2 3 2" xfId="36963" xr:uid="{00000000-0005-0000-0000-0000B9380000}"/>
    <cellStyle name="Normal 10 2 2 6 2 4" xfId="7869" xr:uid="{00000000-0005-0000-0000-0000BA380000}"/>
    <cellStyle name="Normal 10 2 2 6 2 4 2" xfId="36964" xr:uid="{00000000-0005-0000-0000-0000BB380000}"/>
    <cellStyle name="Normal 10 2 2 6 2 5" xfId="7870" xr:uid="{00000000-0005-0000-0000-0000BC380000}"/>
    <cellStyle name="Normal 10 2 2 6 2 5 2" xfId="36965" xr:uid="{00000000-0005-0000-0000-0000BD380000}"/>
    <cellStyle name="Normal 10 2 2 6 2 6" xfId="36960" xr:uid="{00000000-0005-0000-0000-0000BE380000}"/>
    <cellStyle name="Normal 10 2 2 6 3" xfId="7871" xr:uid="{00000000-0005-0000-0000-0000BF380000}"/>
    <cellStyle name="Normal 10 2 2 6 3 2" xfId="7872" xr:uid="{00000000-0005-0000-0000-0000C0380000}"/>
    <cellStyle name="Normal 10 2 2 6 3 2 2" xfId="7873" xr:uid="{00000000-0005-0000-0000-0000C1380000}"/>
    <cellStyle name="Normal 10 2 2 6 3 2 2 2" xfId="36968" xr:uid="{00000000-0005-0000-0000-0000C2380000}"/>
    <cellStyle name="Normal 10 2 2 6 3 2 3" xfId="36967" xr:uid="{00000000-0005-0000-0000-0000C3380000}"/>
    <cellStyle name="Normal 10 2 2 6 3 3" xfId="7874" xr:uid="{00000000-0005-0000-0000-0000C4380000}"/>
    <cellStyle name="Normal 10 2 2 6 3 3 2" xfId="36969" xr:uid="{00000000-0005-0000-0000-0000C5380000}"/>
    <cellStyle name="Normal 10 2 2 6 3 4" xfId="7875" xr:uid="{00000000-0005-0000-0000-0000C6380000}"/>
    <cellStyle name="Normal 10 2 2 6 3 4 2" xfId="36970" xr:uid="{00000000-0005-0000-0000-0000C7380000}"/>
    <cellStyle name="Normal 10 2 2 6 3 5" xfId="7876" xr:uid="{00000000-0005-0000-0000-0000C8380000}"/>
    <cellStyle name="Normal 10 2 2 6 3 5 2" xfId="36971" xr:uid="{00000000-0005-0000-0000-0000C9380000}"/>
    <cellStyle name="Normal 10 2 2 6 3 6" xfId="36966" xr:uid="{00000000-0005-0000-0000-0000CA380000}"/>
    <cellStyle name="Normal 10 2 2 6 4" xfId="7877" xr:uid="{00000000-0005-0000-0000-0000CB380000}"/>
    <cellStyle name="Normal 10 2 2 6 4 2" xfId="7878" xr:uid="{00000000-0005-0000-0000-0000CC380000}"/>
    <cellStyle name="Normal 10 2 2 6 4 2 2" xfId="36973" xr:uid="{00000000-0005-0000-0000-0000CD380000}"/>
    <cellStyle name="Normal 10 2 2 6 4 3" xfId="36972" xr:uid="{00000000-0005-0000-0000-0000CE380000}"/>
    <cellStyle name="Normal 10 2 2 6 5" xfId="7879" xr:uid="{00000000-0005-0000-0000-0000CF380000}"/>
    <cellStyle name="Normal 10 2 2 6 5 2" xfId="36974" xr:uid="{00000000-0005-0000-0000-0000D0380000}"/>
    <cellStyle name="Normal 10 2 2 6 6" xfId="7880" xr:uid="{00000000-0005-0000-0000-0000D1380000}"/>
    <cellStyle name="Normal 10 2 2 6 6 2" xfId="36975" xr:uid="{00000000-0005-0000-0000-0000D2380000}"/>
    <cellStyle name="Normal 10 2 2 6 7" xfId="7881" xr:uid="{00000000-0005-0000-0000-0000D3380000}"/>
    <cellStyle name="Normal 10 2 2 6 7 2" xfId="36976" xr:uid="{00000000-0005-0000-0000-0000D4380000}"/>
    <cellStyle name="Normal 10 2 2 6 8" xfId="36959" xr:uid="{00000000-0005-0000-0000-0000D5380000}"/>
    <cellStyle name="Normal 10 2 2 7" xfId="7882" xr:uid="{00000000-0005-0000-0000-0000D6380000}"/>
    <cellStyle name="Normal 10 2 2 7 2" xfId="7883" xr:uid="{00000000-0005-0000-0000-0000D7380000}"/>
    <cellStyle name="Normal 10 2 2 7 2 2" xfId="7884" xr:uid="{00000000-0005-0000-0000-0000D8380000}"/>
    <cellStyle name="Normal 10 2 2 7 2 2 2" xfId="7885" xr:uid="{00000000-0005-0000-0000-0000D9380000}"/>
    <cellStyle name="Normal 10 2 2 7 2 2 2 2" xfId="36980" xr:uid="{00000000-0005-0000-0000-0000DA380000}"/>
    <cellStyle name="Normal 10 2 2 7 2 2 3" xfId="36979" xr:uid="{00000000-0005-0000-0000-0000DB380000}"/>
    <cellStyle name="Normal 10 2 2 7 2 3" xfId="7886" xr:uid="{00000000-0005-0000-0000-0000DC380000}"/>
    <cellStyle name="Normal 10 2 2 7 2 3 2" xfId="36981" xr:uid="{00000000-0005-0000-0000-0000DD380000}"/>
    <cellStyle name="Normal 10 2 2 7 2 4" xfId="7887" xr:uid="{00000000-0005-0000-0000-0000DE380000}"/>
    <cellStyle name="Normal 10 2 2 7 2 4 2" xfId="36982" xr:uid="{00000000-0005-0000-0000-0000DF380000}"/>
    <cellStyle name="Normal 10 2 2 7 2 5" xfId="7888" xr:uid="{00000000-0005-0000-0000-0000E0380000}"/>
    <cellStyle name="Normal 10 2 2 7 2 5 2" xfId="36983" xr:uid="{00000000-0005-0000-0000-0000E1380000}"/>
    <cellStyle name="Normal 10 2 2 7 2 6" xfId="36978" xr:uid="{00000000-0005-0000-0000-0000E2380000}"/>
    <cellStyle name="Normal 10 2 2 7 3" xfId="7889" xr:uid="{00000000-0005-0000-0000-0000E3380000}"/>
    <cellStyle name="Normal 10 2 2 7 3 2" xfId="7890" xr:uid="{00000000-0005-0000-0000-0000E4380000}"/>
    <cellStyle name="Normal 10 2 2 7 3 2 2" xfId="36985" xr:uid="{00000000-0005-0000-0000-0000E5380000}"/>
    <cellStyle name="Normal 10 2 2 7 3 3" xfId="36984" xr:uid="{00000000-0005-0000-0000-0000E6380000}"/>
    <cellStyle name="Normal 10 2 2 7 4" xfId="7891" xr:uid="{00000000-0005-0000-0000-0000E7380000}"/>
    <cellStyle name="Normal 10 2 2 7 4 2" xfId="36986" xr:uid="{00000000-0005-0000-0000-0000E8380000}"/>
    <cellStyle name="Normal 10 2 2 7 5" xfId="7892" xr:uid="{00000000-0005-0000-0000-0000E9380000}"/>
    <cellStyle name="Normal 10 2 2 7 5 2" xfId="36987" xr:uid="{00000000-0005-0000-0000-0000EA380000}"/>
    <cellStyle name="Normal 10 2 2 7 6" xfId="7893" xr:uid="{00000000-0005-0000-0000-0000EB380000}"/>
    <cellStyle name="Normal 10 2 2 7 6 2" xfId="36988" xr:uid="{00000000-0005-0000-0000-0000EC380000}"/>
    <cellStyle name="Normal 10 2 2 7 7" xfId="36977" xr:uid="{00000000-0005-0000-0000-0000ED380000}"/>
    <cellStyle name="Normal 10 2 2 8" xfId="7894" xr:uid="{00000000-0005-0000-0000-0000EE380000}"/>
    <cellStyle name="Normal 10 2 2 8 2" xfId="7895" xr:uid="{00000000-0005-0000-0000-0000EF380000}"/>
    <cellStyle name="Normal 10 2 2 8 2 2" xfId="7896" xr:uid="{00000000-0005-0000-0000-0000F0380000}"/>
    <cellStyle name="Normal 10 2 2 8 2 2 2" xfId="36991" xr:uid="{00000000-0005-0000-0000-0000F1380000}"/>
    <cellStyle name="Normal 10 2 2 8 2 3" xfId="36990" xr:uid="{00000000-0005-0000-0000-0000F2380000}"/>
    <cellStyle name="Normal 10 2 2 8 3" xfId="7897" xr:uid="{00000000-0005-0000-0000-0000F3380000}"/>
    <cellStyle name="Normal 10 2 2 8 3 2" xfId="36992" xr:uid="{00000000-0005-0000-0000-0000F4380000}"/>
    <cellStyle name="Normal 10 2 2 8 4" xfId="7898" xr:uid="{00000000-0005-0000-0000-0000F5380000}"/>
    <cellStyle name="Normal 10 2 2 8 4 2" xfId="36993" xr:uid="{00000000-0005-0000-0000-0000F6380000}"/>
    <cellStyle name="Normal 10 2 2 8 5" xfId="7899" xr:uid="{00000000-0005-0000-0000-0000F7380000}"/>
    <cellStyle name="Normal 10 2 2 8 5 2" xfId="36994" xr:uid="{00000000-0005-0000-0000-0000F8380000}"/>
    <cellStyle name="Normal 10 2 2 8 6" xfId="36989" xr:uid="{00000000-0005-0000-0000-0000F9380000}"/>
    <cellStyle name="Normal 10 2 2 9" xfId="7900" xr:uid="{00000000-0005-0000-0000-0000FA380000}"/>
    <cellStyle name="Normal 10 2 2 9 2" xfId="7901" xr:uid="{00000000-0005-0000-0000-0000FB380000}"/>
    <cellStyle name="Normal 10 2 2 9 2 2" xfId="7902" xr:uid="{00000000-0005-0000-0000-0000FC380000}"/>
    <cellStyle name="Normal 10 2 2 9 2 2 2" xfId="36997" xr:uid="{00000000-0005-0000-0000-0000FD380000}"/>
    <cellStyle name="Normal 10 2 2 9 2 3" xfId="36996" xr:uid="{00000000-0005-0000-0000-0000FE380000}"/>
    <cellStyle name="Normal 10 2 2 9 3" xfId="7903" xr:uid="{00000000-0005-0000-0000-0000FF380000}"/>
    <cellStyle name="Normal 10 2 2 9 3 2" xfId="36998" xr:uid="{00000000-0005-0000-0000-000000390000}"/>
    <cellStyle name="Normal 10 2 2 9 4" xfId="7904" xr:uid="{00000000-0005-0000-0000-000001390000}"/>
    <cellStyle name="Normal 10 2 2 9 4 2" xfId="36999" xr:uid="{00000000-0005-0000-0000-000002390000}"/>
    <cellStyle name="Normal 10 2 2 9 5" xfId="7905" xr:uid="{00000000-0005-0000-0000-000003390000}"/>
    <cellStyle name="Normal 10 2 2 9 5 2" xfId="37000" xr:uid="{00000000-0005-0000-0000-000004390000}"/>
    <cellStyle name="Normal 10 2 2 9 6" xfId="36995" xr:uid="{00000000-0005-0000-0000-000005390000}"/>
    <cellStyle name="Normal 10 2 3" xfId="7906" xr:uid="{00000000-0005-0000-0000-000006390000}"/>
    <cellStyle name="Normal 10 2 3 10" xfId="7907" xr:uid="{00000000-0005-0000-0000-000007390000}"/>
    <cellStyle name="Normal 10 2 3 10 2" xfId="7908" xr:uid="{00000000-0005-0000-0000-000008390000}"/>
    <cellStyle name="Normal 10 2 3 10 2 2" xfId="37003" xr:uid="{00000000-0005-0000-0000-000009390000}"/>
    <cellStyle name="Normal 10 2 3 10 3" xfId="7909" xr:uid="{00000000-0005-0000-0000-00000A390000}"/>
    <cellStyle name="Normal 10 2 3 10 3 2" xfId="37004" xr:uid="{00000000-0005-0000-0000-00000B390000}"/>
    <cellStyle name="Normal 10 2 3 10 4" xfId="37002" xr:uid="{00000000-0005-0000-0000-00000C390000}"/>
    <cellStyle name="Normal 10 2 3 11" xfId="7910" xr:uid="{00000000-0005-0000-0000-00000D390000}"/>
    <cellStyle name="Normal 10 2 3 11 2" xfId="37005" xr:uid="{00000000-0005-0000-0000-00000E390000}"/>
    <cellStyle name="Normal 10 2 3 12" xfId="7911" xr:uid="{00000000-0005-0000-0000-00000F390000}"/>
    <cellStyle name="Normal 10 2 3 12 2" xfId="37006" xr:uid="{00000000-0005-0000-0000-000010390000}"/>
    <cellStyle name="Normal 10 2 3 13" xfId="7912" xr:uid="{00000000-0005-0000-0000-000011390000}"/>
    <cellStyle name="Normal 10 2 3 13 2" xfId="37007" xr:uid="{00000000-0005-0000-0000-000012390000}"/>
    <cellStyle name="Normal 10 2 3 14" xfId="37001" xr:uid="{00000000-0005-0000-0000-000013390000}"/>
    <cellStyle name="Normal 10 2 3 2" xfId="7913" xr:uid="{00000000-0005-0000-0000-000014390000}"/>
    <cellStyle name="Normal 10 2 3 2 10" xfId="7914" xr:uid="{00000000-0005-0000-0000-000015390000}"/>
    <cellStyle name="Normal 10 2 3 2 10 2" xfId="37009" xr:uid="{00000000-0005-0000-0000-000016390000}"/>
    <cellStyle name="Normal 10 2 3 2 11" xfId="7915" xr:uid="{00000000-0005-0000-0000-000017390000}"/>
    <cellStyle name="Normal 10 2 3 2 11 2" xfId="37010" xr:uid="{00000000-0005-0000-0000-000018390000}"/>
    <cellStyle name="Normal 10 2 3 2 12" xfId="7916" xr:uid="{00000000-0005-0000-0000-000019390000}"/>
    <cellStyle name="Normal 10 2 3 2 12 2" xfId="37011" xr:uid="{00000000-0005-0000-0000-00001A390000}"/>
    <cellStyle name="Normal 10 2 3 2 13" xfId="37008" xr:uid="{00000000-0005-0000-0000-00001B390000}"/>
    <cellStyle name="Normal 10 2 3 2 2" xfId="7917" xr:uid="{00000000-0005-0000-0000-00001C390000}"/>
    <cellStyle name="Normal 10 2 3 2 2 10" xfId="7918" xr:uid="{00000000-0005-0000-0000-00001D390000}"/>
    <cellStyle name="Normal 10 2 3 2 2 10 2" xfId="37013" xr:uid="{00000000-0005-0000-0000-00001E390000}"/>
    <cellStyle name="Normal 10 2 3 2 2 11" xfId="7919" xr:uid="{00000000-0005-0000-0000-00001F390000}"/>
    <cellStyle name="Normal 10 2 3 2 2 11 2" xfId="37014" xr:uid="{00000000-0005-0000-0000-000020390000}"/>
    <cellStyle name="Normal 10 2 3 2 2 12" xfId="37012" xr:uid="{00000000-0005-0000-0000-000021390000}"/>
    <cellStyle name="Normal 10 2 3 2 2 2" xfId="7920" xr:uid="{00000000-0005-0000-0000-000022390000}"/>
    <cellStyle name="Normal 10 2 3 2 2 2 10" xfId="7921" xr:uid="{00000000-0005-0000-0000-000023390000}"/>
    <cellStyle name="Normal 10 2 3 2 2 2 10 2" xfId="37016" xr:uid="{00000000-0005-0000-0000-000024390000}"/>
    <cellStyle name="Normal 10 2 3 2 2 2 11" xfId="37015" xr:uid="{00000000-0005-0000-0000-000025390000}"/>
    <cellStyle name="Normal 10 2 3 2 2 2 2" xfId="7922" xr:uid="{00000000-0005-0000-0000-000026390000}"/>
    <cellStyle name="Normal 10 2 3 2 2 2 2 2" xfId="7923" xr:uid="{00000000-0005-0000-0000-000027390000}"/>
    <cellStyle name="Normal 10 2 3 2 2 2 2 2 2" xfId="7924" xr:uid="{00000000-0005-0000-0000-000028390000}"/>
    <cellStyle name="Normal 10 2 3 2 2 2 2 2 2 2" xfId="7925" xr:uid="{00000000-0005-0000-0000-000029390000}"/>
    <cellStyle name="Normal 10 2 3 2 2 2 2 2 2 2 2" xfId="37020" xr:uid="{00000000-0005-0000-0000-00002A390000}"/>
    <cellStyle name="Normal 10 2 3 2 2 2 2 2 2 3" xfId="37019" xr:uid="{00000000-0005-0000-0000-00002B390000}"/>
    <cellStyle name="Normal 10 2 3 2 2 2 2 2 3" xfId="7926" xr:uid="{00000000-0005-0000-0000-00002C390000}"/>
    <cellStyle name="Normal 10 2 3 2 2 2 2 2 3 2" xfId="37021" xr:uid="{00000000-0005-0000-0000-00002D390000}"/>
    <cellStyle name="Normal 10 2 3 2 2 2 2 2 4" xfId="7927" xr:uid="{00000000-0005-0000-0000-00002E390000}"/>
    <cellStyle name="Normal 10 2 3 2 2 2 2 2 4 2" xfId="37022" xr:uid="{00000000-0005-0000-0000-00002F390000}"/>
    <cellStyle name="Normal 10 2 3 2 2 2 2 2 5" xfId="7928" xr:uid="{00000000-0005-0000-0000-000030390000}"/>
    <cellStyle name="Normal 10 2 3 2 2 2 2 2 5 2" xfId="37023" xr:uid="{00000000-0005-0000-0000-000031390000}"/>
    <cellStyle name="Normal 10 2 3 2 2 2 2 2 6" xfId="37018" xr:uid="{00000000-0005-0000-0000-000032390000}"/>
    <cellStyle name="Normal 10 2 3 2 2 2 2 3" xfId="7929" xr:uid="{00000000-0005-0000-0000-000033390000}"/>
    <cellStyle name="Normal 10 2 3 2 2 2 2 3 2" xfId="7930" xr:uid="{00000000-0005-0000-0000-000034390000}"/>
    <cellStyle name="Normal 10 2 3 2 2 2 2 3 2 2" xfId="37025" xr:uid="{00000000-0005-0000-0000-000035390000}"/>
    <cellStyle name="Normal 10 2 3 2 2 2 2 3 3" xfId="37024" xr:uid="{00000000-0005-0000-0000-000036390000}"/>
    <cellStyle name="Normal 10 2 3 2 2 2 2 4" xfId="7931" xr:uid="{00000000-0005-0000-0000-000037390000}"/>
    <cellStyle name="Normal 10 2 3 2 2 2 2 4 2" xfId="37026" xr:uid="{00000000-0005-0000-0000-000038390000}"/>
    <cellStyle name="Normal 10 2 3 2 2 2 2 5" xfId="7932" xr:uid="{00000000-0005-0000-0000-000039390000}"/>
    <cellStyle name="Normal 10 2 3 2 2 2 2 5 2" xfId="37027" xr:uid="{00000000-0005-0000-0000-00003A390000}"/>
    <cellStyle name="Normal 10 2 3 2 2 2 2 6" xfId="7933" xr:uid="{00000000-0005-0000-0000-00003B390000}"/>
    <cellStyle name="Normal 10 2 3 2 2 2 2 6 2" xfId="37028" xr:uid="{00000000-0005-0000-0000-00003C390000}"/>
    <cellStyle name="Normal 10 2 3 2 2 2 2 7" xfId="37017" xr:uid="{00000000-0005-0000-0000-00003D390000}"/>
    <cellStyle name="Normal 10 2 3 2 2 2 3" xfId="7934" xr:uid="{00000000-0005-0000-0000-00003E390000}"/>
    <cellStyle name="Normal 10 2 3 2 2 2 3 2" xfId="7935" xr:uid="{00000000-0005-0000-0000-00003F390000}"/>
    <cellStyle name="Normal 10 2 3 2 2 2 3 2 2" xfId="7936" xr:uid="{00000000-0005-0000-0000-000040390000}"/>
    <cellStyle name="Normal 10 2 3 2 2 2 3 2 2 2" xfId="7937" xr:uid="{00000000-0005-0000-0000-000041390000}"/>
    <cellStyle name="Normal 10 2 3 2 2 2 3 2 2 2 2" xfId="37032" xr:uid="{00000000-0005-0000-0000-000042390000}"/>
    <cellStyle name="Normal 10 2 3 2 2 2 3 2 2 3" xfId="37031" xr:uid="{00000000-0005-0000-0000-000043390000}"/>
    <cellStyle name="Normal 10 2 3 2 2 2 3 2 3" xfId="7938" xr:uid="{00000000-0005-0000-0000-000044390000}"/>
    <cellStyle name="Normal 10 2 3 2 2 2 3 2 3 2" xfId="37033" xr:uid="{00000000-0005-0000-0000-000045390000}"/>
    <cellStyle name="Normal 10 2 3 2 2 2 3 2 4" xfId="7939" xr:uid="{00000000-0005-0000-0000-000046390000}"/>
    <cellStyle name="Normal 10 2 3 2 2 2 3 2 4 2" xfId="37034" xr:uid="{00000000-0005-0000-0000-000047390000}"/>
    <cellStyle name="Normal 10 2 3 2 2 2 3 2 5" xfId="7940" xr:uid="{00000000-0005-0000-0000-000048390000}"/>
    <cellStyle name="Normal 10 2 3 2 2 2 3 2 5 2" xfId="37035" xr:uid="{00000000-0005-0000-0000-000049390000}"/>
    <cellStyle name="Normal 10 2 3 2 2 2 3 2 6" xfId="37030" xr:uid="{00000000-0005-0000-0000-00004A390000}"/>
    <cellStyle name="Normal 10 2 3 2 2 2 3 3" xfId="7941" xr:uid="{00000000-0005-0000-0000-00004B390000}"/>
    <cellStyle name="Normal 10 2 3 2 2 2 3 3 2" xfId="7942" xr:uid="{00000000-0005-0000-0000-00004C390000}"/>
    <cellStyle name="Normal 10 2 3 2 2 2 3 3 2 2" xfId="37037" xr:uid="{00000000-0005-0000-0000-00004D390000}"/>
    <cellStyle name="Normal 10 2 3 2 2 2 3 3 3" xfId="37036" xr:uid="{00000000-0005-0000-0000-00004E390000}"/>
    <cellStyle name="Normal 10 2 3 2 2 2 3 4" xfId="7943" xr:uid="{00000000-0005-0000-0000-00004F390000}"/>
    <cellStyle name="Normal 10 2 3 2 2 2 3 4 2" xfId="37038" xr:uid="{00000000-0005-0000-0000-000050390000}"/>
    <cellStyle name="Normal 10 2 3 2 2 2 3 5" xfId="7944" xr:uid="{00000000-0005-0000-0000-000051390000}"/>
    <cellStyle name="Normal 10 2 3 2 2 2 3 5 2" xfId="37039" xr:uid="{00000000-0005-0000-0000-000052390000}"/>
    <cellStyle name="Normal 10 2 3 2 2 2 3 6" xfId="7945" xr:uid="{00000000-0005-0000-0000-000053390000}"/>
    <cellStyle name="Normal 10 2 3 2 2 2 3 6 2" xfId="37040" xr:uid="{00000000-0005-0000-0000-000054390000}"/>
    <cellStyle name="Normal 10 2 3 2 2 2 3 7" xfId="37029" xr:uid="{00000000-0005-0000-0000-000055390000}"/>
    <cellStyle name="Normal 10 2 3 2 2 2 4" xfId="7946" xr:uid="{00000000-0005-0000-0000-000056390000}"/>
    <cellStyle name="Normal 10 2 3 2 2 2 4 2" xfId="7947" xr:uid="{00000000-0005-0000-0000-000057390000}"/>
    <cellStyle name="Normal 10 2 3 2 2 2 4 2 2" xfId="7948" xr:uid="{00000000-0005-0000-0000-000058390000}"/>
    <cellStyle name="Normal 10 2 3 2 2 2 4 2 2 2" xfId="37043" xr:uid="{00000000-0005-0000-0000-000059390000}"/>
    <cellStyle name="Normal 10 2 3 2 2 2 4 2 3" xfId="37042" xr:uid="{00000000-0005-0000-0000-00005A390000}"/>
    <cellStyle name="Normal 10 2 3 2 2 2 4 3" xfId="7949" xr:uid="{00000000-0005-0000-0000-00005B390000}"/>
    <cellStyle name="Normal 10 2 3 2 2 2 4 3 2" xfId="37044" xr:uid="{00000000-0005-0000-0000-00005C390000}"/>
    <cellStyle name="Normal 10 2 3 2 2 2 4 4" xfId="7950" xr:uid="{00000000-0005-0000-0000-00005D390000}"/>
    <cellStyle name="Normal 10 2 3 2 2 2 4 4 2" xfId="37045" xr:uid="{00000000-0005-0000-0000-00005E390000}"/>
    <cellStyle name="Normal 10 2 3 2 2 2 4 5" xfId="7951" xr:uid="{00000000-0005-0000-0000-00005F390000}"/>
    <cellStyle name="Normal 10 2 3 2 2 2 4 5 2" xfId="37046" xr:uid="{00000000-0005-0000-0000-000060390000}"/>
    <cellStyle name="Normal 10 2 3 2 2 2 4 6" xfId="37041" xr:uid="{00000000-0005-0000-0000-000061390000}"/>
    <cellStyle name="Normal 10 2 3 2 2 2 5" xfId="7952" xr:uid="{00000000-0005-0000-0000-000062390000}"/>
    <cellStyle name="Normal 10 2 3 2 2 2 5 2" xfId="7953" xr:uid="{00000000-0005-0000-0000-000063390000}"/>
    <cellStyle name="Normal 10 2 3 2 2 2 5 2 2" xfId="7954" xr:uid="{00000000-0005-0000-0000-000064390000}"/>
    <cellStyle name="Normal 10 2 3 2 2 2 5 2 2 2" xfId="37049" xr:uid="{00000000-0005-0000-0000-000065390000}"/>
    <cellStyle name="Normal 10 2 3 2 2 2 5 2 3" xfId="37048" xr:uid="{00000000-0005-0000-0000-000066390000}"/>
    <cellStyle name="Normal 10 2 3 2 2 2 5 3" xfId="7955" xr:uid="{00000000-0005-0000-0000-000067390000}"/>
    <cellStyle name="Normal 10 2 3 2 2 2 5 3 2" xfId="37050" xr:uid="{00000000-0005-0000-0000-000068390000}"/>
    <cellStyle name="Normal 10 2 3 2 2 2 5 4" xfId="7956" xr:uid="{00000000-0005-0000-0000-000069390000}"/>
    <cellStyle name="Normal 10 2 3 2 2 2 5 4 2" xfId="37051" xr:uid="{00000000-0005-0000-0000-00006A390000}"/>
    <cellStyle name="Normal 10 2 3 2 2 2 5 5" xfId="7957" xr:uid="{00000000-0005-0000-0000-00006B390000}"/>
    <cellStyle name="Normal 10 2 3 2 2 2 5 5 2" xfId="37052" xr:uid="{00000000-0005-0000-0000-00006C390000}"/>
    <cellStyle name="Normal 10 2 3 2 2 2 5 6" xfId="37047" xr:uid="{00000000-0005-0000-0000-00006D390000}"/>
    <cellStyle name="Normal 10 2 3 2 2 2 6" xfId="7958" xr:uid="{00000000-0005-0000-0000-00006E390000}"/>
    <cellStyle name="Normal 10 2 3 2 2 2 6 2" xfId="7959" xr:uid="{00000000-0005-0000-0000-00006F390000}"/>
    <cellStyle name="Normal 10 2 3 2 2 2 6 2 2" xfId="7960" xr:uid="{00000000-0005-0000-0000-000070390000}"/>
    <cellStyle name="Normal 10 2 3 2 2 2 6 2 2 2" xfId="37055" xr:uid="{00000000-0005-0000-0000-000071390000}"/>
    <cellStyle name="Normal 10 2 3 2 2 2 6 2 3" xfId="37054" xr:uid="{00000000-0005-0000-0000-000072390000}"/>
    <cellStyle name="Normal 10 2 3 2 2 2 6 3" xfId="7961" xr:uid="{00000000-0005-0000-0000-000073390000}"/>
    <cellStyle name="Normal 10 2 3 2 2 2 6 3 2" xfId="37056" xr:uid="{00000000-0005-0000-0000-000074390000}"/>
    <cellStyle name="Normal 10 2 3 2 2 2 6 4" xfId="7962" xr:uid="{00000000-0005-0000-0000-000075390000}"/>
    <cellStyle name="Normal 10 2 3 2 2 2 6 4 2" xfId="37057" xr:uid="{00000000-0005-0000-0000-000076390000}"/>
    <cellStyle name="Normal 10 2 3 2 2 2 6 5" xfId="37053" xr:uid="{00000000-0005-0000-0000-000077390000}"/>
    <cellStyle name="Normal 10 2 3 2 2 2 7" xfId="7963" xr:uid="{00000000-0005-0000-0000-000078390000}"/>
    <cellStyle name="Normal 10 2 3 2 2 2 7 2" xfId="7964" xr:uid="{00000000-0005-0000-0000-000079390000}"/>
    <cellStyle name="Normal 10 2 3 2 2 2 7 2 2" xfId="37059" xr:uid="{00000000-0005-0000-0000-00007A390000}"/>
    <cellStyle name="Normal 10 2 3 2 2 2 7 3" xfId="7965" xr:uid="{00000000-0005-0000-0000-00007B390000}"/>
    <cellStyle name="Normal 10 2 3 2 2 2 7 3 2" xfId="37060" xr:uid="{00000000-0005-0000-0000-00007C390000}"/>
    <cellStyle name="Normal 10 2 3 2 2 2 7 4" xfId="37058" xr:uid="{00000000-0005-0000-0000-00007D390000}"/>
    <cellStyle name="Normal 10 2 3 2 2 2 8" xfId="7966" xr:uid="{00000000-0005-0000-0000-00007E390000}"/>
    <cellStyle name="Normal 10 2 3 2 2 2 8 2" xfId="37061" xr:uid="{00000000-0005-0000-0000-00007F390000}"/>
    <cellStyle name="Normal 10 2 3 2 2 2 9" xfId="7967" xr:uid="{00000000-0005-0000-0000-000080390000}"/>
    <cellStyle name="Normal 10 2 3 2 2 2 9 2" xfId="37062" xr:uid="{00000000-0005-0000-0000-000081390000}"/>
    <cellStyle name="Normal 10 2 3 2 2 3" xfId="7968" xr:uid="{00000000-0005-0000-0000-000082390000}"/>
    <cellStyle name="Normal 10 2 3 2 2 3 2" xfId="7969" xr:uid="{00000000-0005-0000-0000-000083390000}"/>
    <cellStyle name="Normal 10 2 3 2 2 3 2 2" xfId="7970" xr:uid="{00000000-0005-0000-0000-000084390000}"/>
    <cellStyle name="Normal 10 2 3 2 2 3 2 2 2" xfId="7971" xr:uid="{00000000-0005-0000-0000-000085390000}"/>
    <cellStyle name="Normal 10 2 3 2 2 3 2 2 2 2" xfId="37066" xr:uid="{00000000-0005-0000-0000-000086390000}"/>
    <cellStyle name="Normal 10 2 3 2 2 3 2 2 3" xfId="37065" xr:uid="{00000000-0005-0000-0000-000087390000}"/>
    <cellStyle name="Normal 10 2 3 2 2 3 2 3" xfId="7972" xr:uid="{00000000-0005-0000-0000-000088390000}"/>
    <cellStyle name="Normal 10 2 3 2 2 3 2 3 2" xfId="37067" xr:uid="{00000000-0005-0000-0000-000089390000}"/>
    <cellStyle name="Normal 10 2 3 2 2 3 2 4" xfId="7973" xr:uid="{00000000-0005-0000-0000-00008A390000}"/>
    <cellStyle name="Normal 10 2 3 2 2 3 2 4 2" xfId="37068" xr:uid="{00000000-0005-0000-0000-00008B390000}"/>
    <cellStyle name="Normal 10 2 3 2 2 3 2 5" xfId="7974" xr:uid="{00000000-0005-0000-0000-00008C390000}"/>
    <cellStyle name="Normal 10 2 3 2 2 3 2 5 2" xfId="37069" xr:uid="{00000000-0005-0000-0000-00008D390000}"/>
    <cellStyle name="Normal 10 2 3 2 2 3 2 6" xfId="37064" xr:uid="{00000000-0005-0000-0000-00008E390000}"/>
    <cellStyle name="Normal 10 2 3 2 2 3 3" xfId="7975" xr:uid="{00000000-0005-0000-0000-00008F390000}"/>
    <cellStyle name="Normal 10 2 3 2 2 3 3 2" xfId="7976" xr:uid="{00000000-0005-0000-0000-000090390000}"/>
    <cellStyle name="Normal 10 2 3 2 2 3 3 2 2" xfId="7977" xr:uid="{00000000-0005-0000-0000-000091390000}"/>
    <cellStyle name="Normal 10 2 3 2 2 3 3 2 2 2" xfId="37072" xr:uid="{00000000-0005-0000-0000-000092390000}"/>
    <cellStyle name="Normal 10 2 3 2 2 3 3 2 3" xfId="37071" xr:uid="{00000000-0005-0000-0000-000093390000}"/>
    <cellStyle name="Normal 10 2 3 2 2 3 3 3" xfId="7978" xr:uid="{00000000-0005-0000-0000-000094390000}"/>
    <cellStyle name="Normal 10 2 3 2 2 3 3 3 2" xfId="37073" xr:uid="{00000000-0005-0000-0000-000095390000}"/>
    <cellStyle name="Normal 10 2 3 2 2 3 3 4" xfId="7979" xr:uid="{00000000-0005-0000-0000-000096390000}"/>
    <cellStyle name="Normal 10 2 3 2 2 3 3 4 2" xfId="37074" xr:uid="{00000000-0005-0000-0000-000097390000}"/>
    <cellStyle name="Normal 10 2 3 2 2 3 3 5" xfId="7980" xr:uid="{00000000-0005-0000-0000-000098390000}"/>
    <cellStyle name="Normal 10 2 3 2 2 3 3 5 2" xfId="37075" xr:uid="{00000000-0005-0000-0000-000099390000}"/>
    <cellStyle name="Normal 10 2 3 2 2 3 3 6" xfId="37070" xr:uid="{00000000-0005-0000-0000-00009A390000}"/>
    <cellStyle name="Normal 10 2 3 2 2 3 4" xfId="7981" xr:uid="{00000000-0005-0000-0000-00009B390000}"/>
    <cellStyle name="Normal 10 2 3 2 2 3 4 2" xfId="7982" xr:uid="{00000000-0005-0000-0000-00009C390000}"/>
    <cellStyle name="Normal 10 2 3 2 2 3 4 2 2" xfId="37077" xr:uid="{00000000-0005-0000-0000-00009D390000}"/>
    <cellStyle name="Normal 10 2 3 2 2 3 4 3" xfId="37076" xr:uid="{00000000-0005-0000-0000-00009E390000}"/>
    <cellStyle name="Normal 10 2 3 2 2 3 5" xfId="7983" xr:uid="{00000000-0005-0000-0000-00009F390000}"/>
    <cellStyle name="Normal 10 2 3 2 2 3 5 2" xfId="37078" xr:uid="{00000000-0005-0000-0000-0000A0390000}"/>
    <cellStyle name="Normal 10 2 3 2 2 3 6" xfId="7984" xr:uid="{00000000-0005-0000-0000-0000A1390000}"/>
    <cellStyle name="Normal 10 2 3 2 2 3 6 2" xfId="37079" xr:uid="{00000000-0005-0000-0000-0000A2390000}"/>
    <cellStyle name="Normal 10 2 3 2 2 3 7" xfId="7985" xr:uid="{00000000-0005-0000-0000-0000A3390000}"/>
    <cellStyle name="Normal 10 2 3 2 2 3 7 2" xfId="37080" xr:uid="{00000000-0005-0000-0000-0000A4390000}"/>
    <cellStyle name="Normal 10 2 3 2 2 3 8" xfId="37063" xr:uid="{00000000-0005-0000-0000-0000A5390000}"/>
    <cellStyle name="Normal 10 2 3 2 2 4" xfId="7986" xr:uid="{00000000-0005-0000-0000-0000A6390000}"/>
    <cellStyle name="Normal 10 2 3 2 2 4 2" xfId="7987" xr:uid="{00000000-0005-0000-0000-0000A7390000}"/>
    <cellStyle name="Normal 10 2 3 2 2 4 2 2" xfId="7988" xr:uid="{00000000-0005-0000-0000-0000A8390000}"/>
    <cellStyle name="Normal 10 2 3 2 2 4 2 2 2" xfId="7989" xr:uid="{00000000-0005-0000-0000-0000A9390000}"/>
    <cellStyle name="Normal 10 2 3 2 2 4 2 2 2 2" xfId="37084" xr:uid="{00000000-0005-0000-0000-0000AA390000}"/>
    <cellStyle name="Normal 10 2 3 2 2 4 2 2 3" xfId="37083" xr:uid="{00000000-0005-0000-0000-0000AB390000}"/>
    <cellStyle name="Normal 10 2 3 2 2 4 2 3" xfId="7990" xr:uid="{00000000-0005-0000-0000-0000AC390000}"/>
    <cellStyle name="Normal 10 2 3 2 2 4 2 3 2" xfId="37085" xr:uid="{00000000-0005-0000-0000-0000AD390000}"/>
    <cellStyle name="Normal 10 2 3 2 2 4 2 4" xfId="7991" xr:uid="{00000000-0005-0000-0000-0000AE390000}"/>
    <cellStyle name="Normal 10 2 3 2 2 4 2 4 2" xfId="37086" xr:uid="{00000000-0005-0000-0000-0000AF390000}"/>
    <cellStyle name="Normal 10 2 3 2 2 4 2 5" xfId="7992" xr:uid="{00000000-0005-0000-0000-0000B0390000}"/>
    <cellStyle name="Normal 10 2 3 2 2 4 2 5 2" xfId="37087" xr:uid="{00000000-0005-0000-0000-0000B1390000}"/>
    <cellStyle name="Normal 10 2 3 2 2 4 2 6" xfId="37082" xr:uid="{00000000-0005-0000-0000-0000B2390000}"/>
    <cellStyle name="Normal 10 2 3 2 2 4 3" xfId="7993" xr:uid="{00000000-0005-0000-0000-0000B3390000}"/>
    <cellStyle name="Normal 10 2 3 2 2 4 3 2" xfId="7994" xr:uid="{00000000-0005-0000-0000-0000B4390000}"/>
    <cellStyle name="Normal 10 2 3 2 2 4 3 2 2" xfId="37089" xr:uid="{00000000-0005-0000-0000-0000B5390000}"/>
    <cellStyle name="Normal 10 2 3 2 2 4 3 3" xfId="37088" xr:uid="{00000000-0005-0000-0000-0000B6390000}"/>
    <cellStyle name="Normal 10 2 3 2 2 4 4" xfId="7995" xr:uid="{00000000-0005-0000-0000-0000B7390000}"/>
    <cellStyle name="Normal 10 2 3 2 2 4 4 2" xfId="37090" xr:uid="{00000000-0005-0000-0000-0000B8390000}"/>
    <cellStyle name="Normal 10 2 3 2 2 4 5" xfId="7996" xr:uid="{00000000-0005-0000-0000-0000B9390000}"/>
    <cellStyle name="Normal 10 2 3 2 2 4 5 2" xfId="37091" xr:uid="{00000000-0005-0000-0000-0000BA390000}"/>
    <cellStyle name="Normal 10 2 3 2 2 4 6" xfId="7997" xr:uid="{00000000-0005-0000-0000-0000BB390000}"/>
    <cellStyle name="Normal 10 2 3 2 2 4 6 2" xfId="37092" xr:uid="{00000000-0005-0000-0000-0000BC390000}"/>
    <cellStyle name="Normal 10 2 3 2 2 4 7" xfId="37081" xr:uid="{00000000-0005-0000-0000-0000BD390000}"/>
    <cellStyle name="Normal 10 2 3 2 2 5" xfId="7998" xr:uid="{00000000-0005-0000-0000-0000BE390000}"/>
    <cellStyle name="Normal 10 2 3 2 2 5 2" xfId="7999" xr:uid="{00000000-0005-0000-0000-0000BF390000}"/>
    <cellStyle name="Normal 10 2 3 2 2 5 2 2" xfId="8000" xr:uid="{00000000-0005-0000-0000-0000C0390000}"/>
    <cellStyle name="Normal 10 2 3 2 2 5 2 2 2" xfId="37095" xr:uid="{00000000-0005-0000-0000-0000C1390000}"/>
    <cellStyle name="Normal 10 2 3 2 2 5 2 3" xfId="37094" xr:uid="{00000000-0005-0000-0000-0000C2390000}"/>
    <cellStyle name="Normal 10 2 3 2 2 5 3" xfId="8001" xr:uid="{00000000-0005-0000-0000-0000C3390000}"/>
    <cellStyle name="Normal 10 2 3 2 2 5 3 2" xfId="37096" xr:uid="{00000000-0005-0000-0000-0000C4390000}"/>
    <cellStyle name="Normal 10 2 3 2 2 5 4" xfId="8002" xr:uid="{00000000-0005-0000-0000-0000C5390000}"/>
    <cellStyle name="Normal 10 2 3 2 2 5 4 2" xfId="37097" xr:uid="{00000000-0005-0000-0000-0000C6390000}"/>
    <cellStyle name="Normal 10 2 3 2 2 5 5" xfId="8003" xr:uid="{00000000-0005-0000-0000-0000C7390000}"/>
    <cellStyle name="Normal 10 2 3 2 2 5 5 2" xfId="37098" xr:uid="{00000000-0005-0000-0000-0000C8390000}"/>
    <cellStyle name="Normal 10 2 3 2 2 5 6" xfId="37093" xr:uid="{00000000-0005-0000-0000-0000C9390000}"/>
    <cellStyle name="Normal 10 2 3 2 2 6" xfId="8004" xr:uid="{00000000-0005-0000-0000-0000CA390000}"/>
    <cellStyle name="Normal 10 2 3 2 2 6 2" xfId="8005" xr:uid="{00000000-0005-0000-0000-0000CB390000}"/>
    <cellStyle name="Normal 10 2 3 2 2 6 2 2" xfId="8006" xr:uid="{00000000-0005-0000-0000-0000CC390000}"/>
    <cellStyle name="Normal 10 2 3 2 2 6 2 2 2" xfId="37101" xr:uid="{00000000-0005-0000-0000-0000CD390000}"/>
    <cellStyle name="Normal 10 2 3 2 2 6 2 3" xfId="37100" xr:uid="{00000000-0005-0000-0000-0000CE390000}"/>
    <cellStyle name="Normal 10 2 3 2 2 6 3" xfId="8007" xr:uid="{00000000-0005-0000-0000-0000CF390000}"/>
    <cellStyle name="Normal 10 2 3 2 2 6 3 2" xfId="37102" xr:uid="{00000000-0005-0000-0000-0000D0390000}"/>
    <cellStyle name="Normal 10 2 3 2 2 6 4" xfId="8008" xr:uid="{00000000-0005-0000-0000-0000D1390000}"/>
    <cellStyle name="Normal 10 2 3 2 2 6 4 2" xfId="37103" xr:uid="{00000000-0005-0000-0000-0000D2390000}"/>
    <cellStyle name="Normal 10 2 3 2 2 6 5" xfId="8009" xr:uid="{00000000-0005-0000-0000-0000D3390000}"/>
    <cellStyle name="Normal 10 2 3 2 2 6 5 2" xfId="37104" xr:uid="{00000000-0005-0000-0000-0000D4390000}"/>
    <cellStyle name="Normal 10 2 3 2 2 6 6" xfId="37099" xr:uid="{00000000-0005-0000-0000-0000D5390000}"/>
    <cellStyle name="Normal 10 2 3 2 2 7" xfId="8010" xr:uid="{00000000-0005-0000-0000-0000D6390000}"/>
    <cellStyle name="Normal 10 2 3 2 2 7 2" xfId="8011" xr:uid="{00000000-0005-0000-0000-0000D7390000}"/>
    <cellStyle name="Normal 10 2 3 2 2 7 2 2" xfId="8012" xr:uid="{00000000-0005-0000-0000-0000D8390000}"/>
    <cellStyle name="Normal 10 2 3 2 2 7 2 2 2" xfId="37107" xr:uid="{00000000-0005-0000-0000-0000D9390000}"/>
    <cellStyle name="Normal 10 2 3 2 2 7 2 3" xfId="37106" xr:uid="{00000000-0005-0000-0000-0000DA390000}"/>
    <cellStyle name="Normal 10 2 3 2 2 7 3" xfId="8013" xr:uid="{00000000-0005-0000-0000-0000DB390000}"/>
    <cellStyle name="Normal 10 2 3 2 2 7 3 2" xfId="37108" xr:uid="{00000000-0005-0000-0000-0000DC390000}"/>
    <cellStyle name="Normal 10 2 3 2 2 7 4" xfId="8014" xr:uid="{00000000-0005-0000-0000-0000DD390000}"/>
    <cellStyle name="Normal 10 2 3 2 2 7 4 2" xfId="37109" xr:uid="{00000000-0005-0000-0000-0000DE390000}"/>
    <cellStyle name="Normal 10 2 3 2 2 7 5" xfId="37105" xr:uid="{00000000-0005-0000-0000-0000DF390000}"/>
    <cellStyle name="Normal 10 2 3 2 2 8" xfId="8015" xr:uid="{00000000-0005-0000-0000-0000E0390000}"/>
    <cellStyle name="Normal 10 2 3 2 2 8 2" xfId="8016" xr:uid="{00000000-0005-0000-0000-0000E1390000}"/>
    <cellStyle name="Normal 10 2 3 2 2 8 2 2" xfId="37111" xr:uid="{00000000-0005-0000-0000-0000E2390000}"/>
    <cellStyle name="Normal 10 2 3 2 2 8 3" xfId="8017" xr:uid="{00000000-0005-0000-0000-0000E3390000}"/>
    <cellStyle name="Normal 10 2 3 2 2 8 3 2" xfId="37112" xr:uid="{00000000-0005-0000-0000-0000E4390000}"/>
    <cellStyle name="Normal 10 2 3 2 2 8 4" xfId="37110" xr:uid="{00000000-0005-0000-0000-0000E5390000}"/>
    <cellStyle name="Normal 10 2 3 2 2 9" xfId="8018" xr:uid="{00000000-0005-0000-0000-0000E6390000}"/>
    <cellStyle name="Normal 10 2 3 2 2 9 2" xfId="37113" xr:uid="{00000000-0005-0000-0000-0000E7390000}"/>
    <cellStyle name="Normal 10 2 3 2 3" xfId="8019" xr:uid="{00000000-0005-0000-0000-0000E8390000}"/>
    <cellStyle name="Normal 10 2 3 2 3 10" xfId="8020" xr:uid="{00000000-0005-0000-0000-0000E9390000}"/>
    <cellStyle name="Normal 10 2 3 2 3 10 2" xfId="37115" xr:uid="{00000000-0005-0000-0000-0000EA390000}"/>
    <cellStyle name="Normal 10 2 3 2 3 11" xfId="37114" xr:uid="{00000000-0005-0000-0000-0000EB390000}"/>
    <cellStyle name="Normal 10 2 3 2 3 2" xfId="8021" xr:uid="{00000000-0005-0000-0000-0000EC390000}"/>
    <cellStyle name="Normal 10 2 3 2 3 2 2" xfId="8022" xr:uid="{00000000-0005-0000-0000-0000ED390000}"/>
    <cellStyle name="Normal 10 2 3 2 3 2 2 2" xfId="8023" xr:uid="{00000000-0005-0000-0000-0000EE390000}"/>
    <cellStyle name="Normal 10 2 3 2 3 2 2 2 2" xfId="8024" xr:uid="{00000000-0005-0000-0000-0000EF390000}"/>
    <cellStyle name="Normal 10 2 3 2 3 2 2 2 2 2" xfId="37119" xr:uid="{00000000-0005-0000-0000-0000F0390000}"/>
    <cellStyle name="Normal 10 2 3 2 3 2 2 2 3" xfId="37118" xr:uid="{00000000-0005-0000-0000-0000F1390000}"/>
    <cellStyle name="Normal 10 2 3 2 3 2 2 3" xfId="8025" xr:uid="{00000000-0005-0000-0000-0000F2390000}"/>
    <cellStyle name="Normal 10 2 3 2 3 2 2 3 2" xfId="37120" xr:uid="{00000000-0005-0000-0000-0000F3390000}"/>
    <cellStyle name="Normal 10 2 3 2 3 2 2 4" xfId="8026" xr:uid="{00000000-0005-0000-0000-0000F4390000}"/>
    <cellStyle name="Normal 10 2 3 2 3 2 2 4 2" xfId="37121" xr:uid="{00000000-0005-0000-0000-0000F5390000}"/>
    <cellStyle name="Normal 10 2 3 2 3 2 2 5" xfId="8027" xr:uid="{00000000-0005-0000-0000-0000F6390000}"/>
    <cellStyle name="Normal 10 2 3 2 3 2 2 5 2" xfId="37122" xr:uid="{00000000-0005-0000-0000-0000F7390000}"/>
    <cellStyle name="Normal 10 2 3 2 3 2 2 6" xfId="37117" xr:uid="{00000000-0005-0000-0000-0000F8390000}"/>
    <cellStyle name="Normal 10 2 3 2 3 2 3" xfId="8028" xr:uid="{00000000-0005-0000-0000-0000F9390000}"/>
    <cellStyle name="Normal 10 2 3 2 3 2 3 2" xfId="8029" xr:uid="{00000000-0005-0000-0000-0000FA390000}"/>
    <cellStyle name="Normal 10 2 3 2 3 2 3 2 2" xfId="37124" xr:uid="{00000000-0005-0000-0000-0000FB390000}"/>
    <cellStyle name="Normal 10 2 3 2 3 2 3 3" xfId="37123" xr:uid="{00000000-0005-0000-0000-0000FC390000}"/>
    <cellStyle name="Normal 10 2 3 2 3 2 4" xfId="8030" xr:uid="{00000000-0005-0000-0000-0000FD390000}"/>
    <cellStyle name="Normal 10 2 3 2 3 2 4 2" xfId="37125" xr:uid="{00000000-0005-0000-0000-0000FE390000}"/>
    <cellStyle name="Normal 10 2 3 2 3 2 5" xfId="8031" xr:uid="{00000000-0005-0000-0000-0000FF390000}"/>
    <cellStyle name="Normal 10 2 3 2 3 2 5 2" xfId="37126" xr:uid="{00000000-0005-0000-0000-0000003A0000}"/>
    <cellStyle name="Normal 10 2 3 2 3 2 6" xfId="8032" xr:uid="{00000000-0005-0000-0000-0000013A0000}"/>
    <cellStyle name="Normal 10 2 3 2 3 2 6 2" xfId="37127" xr:uid="{00000000-0005-0000-0000-0000023A0000}"/>
    <cellStyle name="Normal 10 2 3 2 3 2 7" xfId="37116" xr:uid="{00000000-0005-0000-0000-0000033A0000}"/>
    <cellStyle name="Normal 10 2 3 2 3 3" xfId="8033" xr:uid="{00000000-0005-0000-0000-0000043A0000}"/>
    <cellStyle name="Normal 10 2 3 2 3 3 2" xfId="8034" xr:uid="{00000000-0005-0000-0000-0000053A0000}"/>
    <cellStyle name="Normal 10 2 3 2 3 3 2 2" xfId="8035" xr:uid="{00000000-0005-0000-0000-0000063A0000}"/>
    <cellStyle name="Normal 10 2 3 2 3 3 2 2 2" xfId="8036" xr:uid="{00000000-0005-0000-0000-0000073A0000}"/>
    <cellStyle name="Normal 10 2 3 2 3 3 2 2 2 2" xfId="37131" xr:uid="{00000000-0005-0000-0000-0000083A0000}"/>
    <cellStyle name="Normal 10 2 3 2 3 3 2 2 3" xfId="37130" xr:uid="{00000000-0005-0000-0000-0000093A0000}"/>
    <cellStyle name="Normal 10 2 3 2 3 3 2 3" xfId="8037" xr:uid="{00000000-0005-0000-0000-00000A3A0000}"/>
    <cellStyle name="Normal 10 2 3 2 3 3 2 3 2" xfId="37132" xr:uid="{00000000-0005-0000-0000-00000B3A0000}"/>
    <cellStyle name="Normal 10 2 3 2 3 3 2 4" xfId="8038" xr:uid="{00000000-0005-0000-0000-00000C3A0000}"/>
    <cellStyle name="Normal 10 2 3 2 3 3 2 4 2" xfId="37133" xr:uid="{00000000-0005-0000-0000-00000D3A0000}"/>
    <cellStyle name="Normal 10 2 3 2 3 3 2 5" xfId="8039" xr:uid="{00000000-0005-0000-0000-00000E3A0000}"/>
    <cellStyle name="Normal 10 2 3 2 3 3 2 5 2" xfId="37134" xr:uid="{00000000-0005-0000-0000-00000F3A0000}"/>
    <cellStyle name="Normal 10 2 3 2 3 3 2 6" xfId="37129" xr:uid="{00000000-0005-0000-0000-0000103A0000}"/>
    <cellStyle name="Normal 10 2 3 2 3 3 3" xfId="8040" xr:uid="{00000000-0005-0000-0000-0000113A0000}"/>
    <cellStyle name="Normal 10 2 3 2 3 3 3 2" xfId="8041" xr:uid="{00000000-0005-0000-0000-0000123A0000}"/>
    <cellStyle name="Normal 10 2 3 2 3 3 3 2 2" xfId="37136" xr:uid="{00000000-0005-0000-0000-0000133A0000}"/>
    <cellStyle name="Normal 10 2 3 2 3 3 3 3" xfId="37135" xr:uid="{00000000-0005-0000-0000-0000143A0000}"/>
    <cellStyle name="Normal 10 2 3 2 3 3 4" xfId="8042" xr:uid="{00000000-0005-0000-0000-0000153A0000}"/>
    <cellStyle name="Normal 10 2 3 2 3 3 4 2" xfId="37137" xr:uid="{00000000-0005-0000-0000-0000163A0000}"/>
    <cellStyle name="Normal 10 2 3 2 3 3 5" xfId="8043" xr:uid="{00000000-0005-0000-0000-0000173A0000}"/>
    <cellStyle name="Normal 10 2 3 2 3 3 5 2" xfId="37138" xr:uid="{00000000-0005-0000-0000-0000183A0000}"/>
    <cellStyle name="Normal 10 2 3 2 3 3 6" xfId="8044" xr:uid="{00000000-0005-0000-0000-0000193A0000}"/>
    <cellStyle name="Normal 10 2 3 2 3 3 6 2" xfId="37139" xr:uid="{00000000-0005-0000-0000-00001A3A0000}"/>
    <cellStyle name="Normal 10 2 3 2 3 3 7" xfId="37128" xr:uid="{00000000-0005-0000-0000-00001B3A0000}"/>
    <cellStyle name="Normal 10 2 3 2 3 4" xfId="8045" xr:uid="{00000000-0005-0000-0000-00001C3A0000}"/>
    <cellStyle name="Normal 10 2 3 2 3 4 2" xfId="8046" xr:uid="{00000000-0005-0000-0000-00001D3A0000}"/>
    <cellStyle name="Normal 10 2 3 2 3 4 2 2" xfId="8047" xr:uid="{00000000-0005-0000-0000-00001E3A0000}"/>
    <cellStyle name="Normal 10 2 3 2 3 4 2 2 2" xfId="37142" xr:uid="{00000000-0005-0000-0000-00001F3A0000}"/>
    <cellStyle name="Normal 10 2 3 2 3 4 2 3" xfId="37141" xr:uid="{00000000-0005-0000-0000-0000203A0000}"/>
    <cellStyle name="Normal 10 2 3 2 3 4 3" xfId="8048" xr:uid="{00000000-0005-0000-0000-0000213A0000}"/>
    <cellStyle name="Normal 10 2 3 2 3 4 3 2" xfId="37143" xr:uid="{00000000-0005-0000-0000-0000223A0000}"/>
    <cellStyle name="Normal 10 2 3 2 3 4 4" xfId="8049" xr:uid="{00000000-0005-0000-0000-0000233A0000}"/>
    <cellStyle name="Normal 10 2 3 2 3 4 4 2" xfId="37144" xr:uid="{00000000-0005-0000-0000-0000243A0000}"/>
    <cellStyle name="Normal 10 2 3 2 3 4 5" xfId="8050" xr:uid="{00000000-0005-0000-0000-0000253A0000}"/>
    <cellStyle name="Normal 10 2 3 2 3 4 5 2" xfId="37145" xr:uid="{00000000-0005-0000-0000-0000263A0000}"/>
    <cellStyle name="Normal 10 2 3 2 3 4 6" xfId="37140" xr:uid="{00000000-0005-0000-0000-0000273A0000}"/>
    <cellStyle name="Normal 10 2 3 2 3 5" xfId="8051" xr:uid="{00000000-0005-0000-0000-0000283A0000}"/>
    <cellStyle name="Normal 10 2 3 2 3 5 2" xfId="8052" xr:uid="{00000000-0005-0000-0000-0000293A0000}"/>
    <cellStyle name="Normal 10 2 3 2 3 5 2 2" xfId="8053" xr:uid="{00000000-0005-0000-0000-00002A3A0000}"/>
    <cellStyle name="Normal 10 2 3 2 3 5 2 2 2" xfId="37148" xr:uid="{00000000-0005-0000-0000-00002B3A0000}"/>
    <cellStyle name="Normal 10 2 3 2 3 5 2 3" xfId="37147" xr:uid="{00000000-0005-0000-0000-00002C3A0000}"/>
    <cellStyle name="Normal 10 2 3 2 3 5 3" xfId="8054" xr:uid="{00000000-0005-0000-0000-00002D3A0000}"/>
    <cellStyle name="Normal 10 2 3 2 3 5 3 2" xfId="37149" xr:uid="{00000000-0005-0000-0000-00002E3A0000}"/>
    <cellStyle name="Normal 10 2 3 2 3 5 4" xfId="8055" xr:uid="{00000000-0005-0000-0000-00002F3A0000}"/>
    <cellStyle name="Normal 10 2 3 2 3 5 4 2" xfId="37150" xr:uid="{00000000-0005-0000-0000-0000303A0000}"/>
    <cellStyle name="Normal 10 2 3 2 3 5 5" xfId="8056" xr:uid="{00000000-0005-0000-0000-0000313A0000}"/>
    <cellStyle name="Normal 10 2 3 2 3 5 5 2" xfId="37151" xr:uid="{00000000-0005-0000-0000-0000323A0000}"/>
    <cellStyle name="Normal 10 2 3 2 3 5 6" xfId="37146" xr:uid="{00000000-0005-0000-0000-0000333A0000}"/>
    <cellStyle name="Normal 10 2 3 2 3 6" xfId="8057" xr:uid="{00000000-0005-0000-0000-0000343A0000}"/>
    <cellStyle name="Normal 10 2 3 2 3 6 2" xfId="8058" xr:uid="{00000000-0005-0000-0000-0000353A0000}"/>
    <cellStyle name="Normal 10 2 3 2 3 6 2 2" xfId="8059" xr:uid="{00000000-0005-0000-0000-0000363A0000}"/>
    <cellStyle name="Normal 10 2 3 2 3 6 2 2 2" xfId="37154" xr:uid="{00000000-0005-0000-0000-0000373A0000}"/>
    <cellStyle name="Normal 10 2 3 2 3 6 2 3" xfId="37153" xr:uid="{00000000-0005-0000-0000-0000383A0000}"/>
    <cellStyle name="Normal 10 2 3 2 3 6 3" xfId="8060" xr:uid="{00000000-0005-0000-0000-0000393A0000}"/>
    <cellStyle name="Normal 10 2 3 2 3 6 3 2" xfId="37155" xr:uid="{00000000-0005-0000-0000-00003A3A0000}"/>
    <cellStyle name="Normal 10 2 3 2 3 6 4" xfId="8061" xr:uid="{00000000-0005-0000-0000-00003B3A0000}"/>
    <cellStyle name="Normal 10 2 3 2 3 6 4 2" xfId="37156" xr:uid="{00000000-0005-0000-0000-00003C3A0000}"/>
    <cellStyle name="Normal 10 2 3 2 3 6 5" xfId="37152" xr:uid="{00000000-0005-0000-0000-00003D3A0000}"/>
    <cellStyle name="Normal 10 2 3 2 3 7" xfId="8062" xr:uid="{00000000-0005-0000-0000-00003E3A0000}"/>
    <cellStyle name="Normal 10 2 3 2 3 7 2" xfId="8063" xr:uid="{00000000-0005-0000-0000-00003F3A0000}"/>
    <cellStyle name="Normal 10 2 3 2 3 7 2 2" xfId="37158" xr:uid="{00000000-0005-0000-0000-0000403A0000}"/>
    <cellStyle name="Normal 10 2 3 2 3 7 3" xfId="8064" xr:uid="{00000000-0005-0000-0000-0000413A0000}"/>
    <cellStyle name="Normal 10 2 3 2 3 7 3 2" xfId="37159" xr:uid="{00000000-0005-0000-0000-0000423A0000}"/>
    <cellStyle name="Normal 10 2 3 2 3 7 4" xfId="37157" xr:uid="{00000000-0005-0000-0000-0000433A0000}"/>
    <cellStyle name="Normal 10 2 3 2 3 8" xfId="8065" xr:uid="{00000000-0005-0000-0000-0000443A0000}"/>
    <cellStyle name="Normal 10 2 3 2 3 8 2" xfId="37160" xr:uid="{00000000-0005-0000-0000-0000453A0000}"/>
    <cellStyle name="Normal 10 2 3 2 3 9" xfId="8066" xr:uid="{00000000-0005-0000-0000-0000463A0000}"/>
    <cellStyle name="Normal 10 2 3 2 3 9 2" xfId="37161" xr:uid="{00000000-0005-0000-0000-0000473A0000}"/>
    <cellStyle name="Normal 10 2 3 2 4" xfId="8067" xr:uid="{00000000-0005-0000-0000-0000483A0000}"/>
    <cellStyle name="Normal 10 2 3 2 4 2" xfId="8068" xr:uid="{00000000-0005-0000-0000-0000493A0000}"/>
    <cellStyle name="Normal 10 2 3 2 4 2 2" xfId="8069" xr:uid="{00000000-0005-0000-0000-00004A3A0000}"/>
    <cellStyle name="Normal 10 2 3 2 4 2 2 2" xfId="8070" xr:uid="{00000000-0005-0000-0000-00004B3A0000}"/>
    <cellStyle name="Normal 10 2 3 2 4 2 2 2 2" xfId="37165" xr:uid="{00000000-0005-0000-0000-00004C3A0000}"/>
    <cellStyle name="Normal 10 2 3 2 4 2 2 3" xfId="37164" xr:uid="{00000000-0005-0000-0000-00004D3A0000}"/>
    <cellStyle name="Normal 10 2 3 2 4 2 3" xfId="8071" xr:uid="{00000000-0005-0000-0000-00004E3A0000}"/>
    <cellStyle name="Normal 10 2 3 2 4 2 3 2" xfId="37166" xr:uid="{00000000-0005-0000-0000-00004F3A0000}"/>
    <cellStyle name="Normal 10 2 3 2 4 2 4" xfId="8072" xr:uid="{00000000-0005-0000-0000-0000503A0000}"/>
    <cellStyle name="Normal 10 2 3 2 4 2 4 2" xfId="37167" xr:uid="{00000000-0005-0000-0000-0000513A0000}"/>
    <cellStyle name="Normal 10 2 3 2 4 2 5" xfId="8073" xr:uid="{00000000-0005-0000-0000-0000523A0000}"/>
    <cellStyle name="Normal 10 2 3 2 4 2 5 2" xfId="37168" xr:uid="{00000000-0005-0000-0000-0000533A0000}"/>
    <cellStyle name="Normal 10 2 3 2 4 2 6" xfId="37163" xr:uid="{00000000-0005-0000-0000-0000543A0000}"/>
    <cellStyle name="Normal 10 2 3 2 4 3" xfId="8074" xr:uid="{00000000-0005-0000-0000-0000553A0000}"/>
    <cellStyle name="Normal 10 2 3 2 4 3 2" xfId="8075" xr:uid="{00000000-0005-0000-0000-0000563A0000}"/>
    <cellStyle name="Normal 10 2 3 2 4 3 2 2" xfId="8076" xr:uid="{00000000-0005-0000-0000-0000573A0000}"/>
    <cellStyle name="Normal 10 2 3 2 4 3 2 2 2" xfId="37171" xr:uid="{00000000-0005-0000-0000-0000583A0000}"/>
    <cellStyle name="Normal 10 2 3 2 4 3 2 3" xfId="37170" xr:uid="{00000000-0005-0000-0000-0000593A0000}"/>
    <cellStyle name="Normal 10 2 3 2 4 3 3" xfId="8077" xr:uid="{00000000-0005-0000-0000-00005A3A0000}"/>
    <cellStyle name="Normal 10 2 3 2 4 3 3 2" xfId="37172" xr:uid="{00000000-0005-0000-0000-00005B3A0000}"/>
    <cellStyle name="Normal 10 2 3 2 4 3 4" xfId="8078" xr:uid="{00000000-0005-0000-0000-00005C3A0000}"/>
    <cellStyle name="Normal 10 2 3 2 4 3 4 2" xfId="37173" xr:uid="{00000000-0005-0000-0000-00005D3A0000}"/>
    <cellStyle name="Normal 10 2 3 2 4 3 5" xfId="8079" xr:uid="{00000000-0005-0000-0000-00005E3A0000}"/>
    <cellStyle name="Normal 10 2 3 2 4 3 5 2" xfId="37174" xr:uid="{00000000-0005-0000-0000-00005F3A0000}"/>
    <cellStyle name="Normal 10 2 3 2 4 3 6" xfId="37169" xr:uid="{00000000-0005-0000-0000-0000603A0000}"/>
    <cellStyle name="Normal 10 2 3 2 4 4" xfId="8080" xr:uid="{00000000-0005-0000-0000-0000613A0000}"/>
    <cellStyle name="Normal 10 2 3 2 4 4 2" xfId="8081" xr:uid="{00000000-0005-0000-0000-0000623A0000}"/>
    <cellStyle name="Normal 10 2 3 2 4 4 2 2" xfId="37176" xr:uid="{00000000-0005-0000-0000-0000633A0000}"/>
    <cellStyle name="Normal 10 2 3 2 4 4 3" xfId="37175" xr:uid="{00000000-0005-0000-0000-0000643A0000}"/>
    <cellStyle name="Normal 10 2 3 2 4 5" xfId="8082" xr:uid="{00000000-0005-0000-0000-0000653A0000}"/>
    <cellStyle name="Normal 10 2 3 2 4 5 2" xfId="37177" xr:uid="{00000000-0005-0000-0000-0000663A0000}"/>
    <cellStyle name="Normal 10 2 3 2 4 6" xfId="8083" xr:uid="{00000000-0005-0000-0000-0000673A0000}"/>
    <cellStyle name="Normal 10 2 3 2 4 6 2" xfId="37178" xr:uid="{00000000-0005-0000-0000-0000683A0000}"/>
    <cellStyle name="Normal 10 2 3 2 4 7" xfId="8084" xr:uid="{00000000-0005-0000-0000-0000693A0000}"/>
    <cellStyle name="Normal 10 2 3 2 4 7 2" xfId="37179" xr:uid="{00000000-0005-0000-0000-00006A3A0000}"/>
    <cellStyle name="Normal 10 2 3 2 4 8" xfId="37162" xr:uid="{00000000-0005-0000-0000-00006B3A0000}"/>
    <cellStyle name="Normal 10 2 3 2 5" xfId="8085" xr:uid="{00000000-0005-0000-0000-00006C3A0000}"/>
    <cellStyle name="Normal 10 2 3 2 5 2" xfId="8086" xr:uid="{00000000-0005-0000-0000-00006D3A0000}"/>
    <cellStyle name="Normal 10 2 3 2 5 2 2" xfId="8087" xr:uid="{00000000-0005-0000-0000-00006E3A0000}"/>
    <cellStyle name="Normal 10 2 3 2 5 2 2 2" xfId="8088" xr:uid="{00000000-0005-0000-0000-00006F3A0000}"/>
    <cellStyle name="Normal 10 2 3 2 5 2 2 2 2" xfId="37183" xr:uid="{00000000-0005-0000-0000-0000703A0000}"/>
    <cellStyle name="Normal 10 2 3 2 5 2 2 3" xfId="37182" xr:uid="{00000000-0005-0000-0000-0000713A0000}"/>
    <cellStyle name="Normal 10 2 3 2 5 2 3" xfId="8089" xr:uid="{00000000-0005-0000-0000-0000723A0000}"/>
    <cellStyle name="Normal 10 2 3 2 5 2 3 2" xfId="37184" xr:uid="{00000000-0005-0000-0000-0000733A0000}"/>
    <cellStyle name="Normal 10 2 3 2 5 2 4" xfId="8090" xr:uid="{00000000-0005-0000-0000-0000743A0000}"/>
    <cellStyle name="Normal 10 2 3 2 5 2 4 2" xfId="37185" xr:uid="{00000000-0005-0000-0000-0000753A0000}"/>
    <cellStyle name="Normal 10 2 3 2 5 2 5" xfId="8091" xr:uid="{00000000-0005-0000-0000-0000763A0000}"/>
    <cellStyle name="Normal 10 2 3 2 5 2 5 2" xfId="37186" xr:uid="{00000000-0005-0000-0000-0000773A0000}"/>
    <cellStyle name="Normal 10 2 3 2 5 2 6" xfId="37181" xr:uid="{00000000-0005-0000-0000-0000783A0000}"/>
    <cellStyle name="Normal 10 2 3 2 5 3" xfId="8092" xr:uid="{00000000-0005-0000-0000-0000793A0000}"/>
    <cellStyle name="Normal 10 2 3 2 5 3 2" xfId="8093" xr:uid="{00000000-0005-0000-0000-00007A3A0000}"/>
    <cellStyle name="Normal 10 2 3 2 5 3 2 2" xfId="37188" xr:uid="{00000000-0005-0000-0000-00007B3A0000}"/>
    <cellStyle name="Normal 10 2 3 2 5 3 3" xfId="37187" xr:uid="{00000000-0005-0000-0000-00007C3A0000}"/>
    <cellStyle name="Normal 10 2 3 2 5 4" xfId="8094" xr:uid="{00000000-0005-0000-0000-00007D3A0000}"/>
    <cellStyle name="Normal 10 2 3 2 5 4 2" xfId="37189" xr:uid="{00000000-0005-0000-0000-00007E3A0000}"/>
    <cellStyle name="Normal 10 2 3 2 5 5" xfId="8095" xr:uid="{00000000-0005-0000-0000-00007F3A0000}"/>
    <cellStyle name="Normal 10 2 3 2 5 5 2" xfId="37190" xr:uid="{00000000-0005-0000-0000-0000803A0000}"/>
    <cellStyle name="Normal 10 2 3 2 5 6" xfId="8096" xr:uid="{00000000-0005-0000-0000-0000813A0000}"/>
    <cellStyle name="Normal 10 2 3 2 5 6 2" xfId="37191" xr:uid="{00000000-0005-0000-0000-0000823A0000}"/>
    <cellStyle name="Normal 10 2 3 2 5 7" xfId="37180" xr:uid="{00000000-0005-0000-0000-0000833A0000}"/>
    <cellStyle name="Normal 10 2 3 2 6" xfId="8097" xr:uid="{00000000-0005-0000-0000-0000843A0000}"/>
    <cellStyle name="Normal 10 2 3 2 6 2" xfId="8098" xr:uid="{00000000-0005-0000-0000-0000853A0000}"/>
    <cellStyle name="Normal 10 2 3 2 6 2 2" xfId="8099" xr:uid="{00000000-0005-0000-0000-0000863A0000}"/>
    <cellStyle name="Normal 10 2 3 2 6 2 2 2" xfId="37194" xr:uid="{00000000-0005-0000-0000-0000873A0000}"/>
    <cellStyle name="Normal 10 2 3 2 6 2 3" xfId="37193" xr:uid="{00000000-0005-0000-0000-0000883A0000}"/>
    <cellStyle name="Normal 10 2 3 2 6 3" xfId="8100" xr:uid="{00000000-0005-0000-0000-0000893A0000}"/>
    <cellStyle name="Normal 10 2 3 2 6 3 2" xfId="37195" xr:uid="{00000000-0005-0000-0000-00008A3A0000}"/>
    <cellStyle name="Normal 10 2 3 2 6 4" xfId="8101" xr:uid="{00000000-0005-0000-0000-00008B3A0000}"/>
    <cellStyle name="Normal 10 2 3 2 6 4 2" xfId="37196" xr:uid="{00000000-0005-0000-0000-00008C3A0000}"/>
    <cellStyle name="Normal 10 2 3 2 6 5" xfId="8102" xr:uid="{00000000-0005-0000-0000-00008D3A0000}"/>
    <cellStyle name="Normal 10 2 3 2 6 5 2" xfId="37197" xr:uid="{00000000-0005-0000-0000-00008E3A0000}"/>
    <cellStyle name="Normal 10 2 3 2 6 6" xfId="37192" xr:uid="{00000000-0005-0000-0000-00008F3A0000}"/>
    <cellStyle name="Normal 10 2 3 2 7" xfId="8103" xr:uid="{00000000-0005-0000-0000-0000903A0000}"/>
    <cellStyle name="Normal 10 2 3 2 7 2" xfId="8104" xr:uid="{00000000-0005-0000-0000-0000913A0000}"/>
    <cellStyle name="Normal 10 2 3 2 7 2 2" xfId="8105" xr:uid="{00000000-0005-0000-0000-0000923A0000}"/>
    <cellStyle name="Normal 10 2 3 2 7 2 2 2" xfId="37200" xr:uid="{00000000-0005-0000-0000-0000933A0000}"/>
    <cellStyle name="Normal 10 2 3 2 7 2 3" xfId="37199" xr:uid="{00000000-0005-0000-0000-0000943A0000}"/>
    <cellStyle name="Normal 10 2 3 2 7 3" xfId="8106" xr:uid="{00000000-0005-0000-0000-0000953A0000}"/>
    <cellStyle name="Normal 10 2 3 2 7 3 2" xfId="37201" xr:uid="{00000000-0005-0000-0000-0000963A0000}"/>
    <cellStyle name="Normal 10 2 3 2 7 4" xfId="8107" xr:uid="{00000000-0005-0000-0000-0000973A0000}"/>
    <cellStyle name="Normal 10 2 3 2 7 4 2" xfId="37202" xr:uid="{00000000-0005-0000-0000-0000983A0000}"/>
    <cellStyle name="Normal 10 2 3 2 7 5" xfId="8108" xr:uid="{00000000-0005-0000-0000-0000993A0000}"/>
    <cellStyle name="Normal 10 2 3 2 7 5 2" xfId="37203" xr:uid="{00000000-0005-0000-0000-00009A3A0000}"/>
    <cellStyle name="Normal 10 2 3 2 7 6" xfId="37198" xr:uid="{00000000-0005-0000-0000-00009B3A0000}"/>
    <cellStyle name="Normal 10 2 3 2 8" xfId="8109" xr:uid="{00000000-0005-0000-0000-00009C3A0000}"/>
    <cellStyle name="Normal 10 2 3 2 8 2" xfId="8110" xr:uid="{00000000-0005-0000-0000-00009D3A0000}"/>
    <cellStyle name="Normal 10 2 3 2 8 2 2" xfId="8111" xr:uid="{00000000-0005-0000-0000-00009E3A0000}"/>
    <cellStyle name="Normal 10 2 3 2 8 2 2 2" xfId="37206" xr:uid="{00000000-0005-0000-0000-00009F3A0000}"/>
    <cellStyle name="Normal 10 2 3 2 8 2 3" xfId="37205" xr:uid="{00000000-0005-0000-0000-0000A03A0000}"/>
    <cellStyle name="Normal 10 2 3 2 8 3" xfId="8112" xr:uid="{00000000-0005-0000-0000-0000A13A0000}"/>
    <cellStyle name="Normal 10 2 3 2 8 3 2" xfId="37207" xr:uid="{00000000-0005-0000-0000-0000A23A0000}"/>
    <cellStyle name="Normal 10 2 3 2 8 4" xfId="8113" xr:uid="{00000000-0005-0000-0000-0000A33A0000}"/>
    <cellStyle name="Normal 10 2 3 2 8 4 2" xfId="37208" xr:uid="{00000000-0005-0000-0000-0000A43A0000}"/>
    <cellStyle name="Normal 10 2 3 2 8 5" xfId="37204" xr:uid="{00000000-0005-0000-0000-0000A53A0000}"/>
    <cellStyle name="Normal 10 2 3 2 9" xfId="8114" xr:uid="{00000000-0005-0000-0000-0000A63A0000}"/>
    <cellStyle name="Normal 10 2 3 2 9 2" xfId="8115" xr:uid="{00000000-0005-0000-0000-0000A73A0000}"/>
    <cellStyle name="Normal 10 2 3 2 9 2 2" xfId="37210" xr:uid="{00000000-0005-0000-0000-0000A83A0000}"/>
    <cellStyle name="Normal 10 2 3 2 9 3" xfId="8116" xr:uid="{00000000-0005-0000-0000-0000A93A0000}"/>
    <cellStyle name="Normal 10 2 3 2 9 3 2" xfId="37211" xr:uid="{00000000-0005-0000-0000-0000AA3A0000}"/>
    <cellStyle name="Normal 10 2 3 2 9 4" xfId="37209" xr:uid="{00000000-0005-0000-0000-0000AB3A0000}"/>
    <cellStyle name="Normal 10 2 3 3" xfId="8117" xr:uid="{00000000-0005-0000-0000-0000AC3A0000}"/>
    <cellStyle name="Normal 10 2 3 3 10" xfId="8118" xr:uid="{00000000-0005-0000-0000-0000AD3A0000}"/>
    <cellStyle name="Normal 10 2 3 3 10 2" xfId="37213" xr:uid="{00000000-0005-0000-0000-0000AE3A0000}"/>
    <cellStyle name="Normal 10 2 3 3 11" xfId="8119" xr:uid="{00000000-0005-0000-0000-0000AF3A0000}"/>
    <cellStyle name="Normal 10 2 3 3 11 2" xfId="37214" xr:uid="{00000000-0005-0000-0000-0000B03A0000}"/>
    <cellStyle name="Normal 10 2 3 3 12" xfId="37212" xr:uid="{00000000-0005-0000-0000-0000B13A0000}"/>
    <cellStyle name="Normal 10 2 3 3 2" xfId="8120" xr:uid="{00000000-0005-0000-0000-0000B23A0000}"/>
    <cellStyle name="Normal 10 2 3 3 2 10" xfId="8121" xr:uid="{00000000-0005-0000-0000-0000B33A0000}"/>
    <cellStyle name="Normal 10 2 3 3 2 10 2" xfId="37216" xr:uid="{00000000-0005-0000-0000-0000B43A0000}"/>
    <cellStyle name="Normal 10 2 3 3 2 11" xfId="37215" xr:uid="{00000000-0005-0000-0000-0000B53A0000}"/>
    <cellStyle name="Normal 10 2 3 3 2 2" xfId="8122" xr:uid="{00000000-0005-0000-0000-0000B63A0000}"/>
    <cellStyle name="Normal 10 2 3 3 2 2 2" xfId="8123" xr:uid="{00000000-0005-0000-0000-0000B73A0000}"/>
    <cellStyle name="Normal 10 2 3 3 2 2 2 2" xfId="8124" xr:uid="{00000000-0005-0000-0000-0000B83A0000}"/>
    <cellStyle name="Normal 10 2 3 3 2 2 2 2 2" xfId="8125" xr:uid="{00000000-0005-0000-0000-0000B93A0000}"/>
    <cellStyle name="Normal 10 2 3 3 2 2 2 2 2 2" xfId="37220" xr:uid="{00000000-0005-0000-0000-0000BA3A0000}"/>
    <cellStyle name="Normal 10 2 3 3 2 2 2 2 3" xfId="37219" xr:uid="{00000000-0005-0000-0000-0000BB3A0000}"/>
    <cellStyle name="Normal 10 2 3 3 2 2 2 3" xfId="8126" xr:uid="{00000000-0005-0000-0000-0000BC3A0000}"/>
    <cellStyle name="Normal 10 2 3 3 2 2 2 3 2" xfId="37221" xr:uid="{00000000-0005-0000-0000-0000BD3A0000}"/>
    <cellStyle name="Normal 10 2 3 3 2 2 2 4" xfId="8127" xr:uid="{00000000-0005-0000-0000-0000BE3A0000}"/>
    <cellStyle name="Normal 10 2 3 3 2 2 2 4 2" xfId="37222" xr:uid="{00000000-0005-0000-0000-0000BF3A0000}"/>
    <cellStyle name="Normal 10 2 3 3 2 2 2 5" xfId="8128" xr:uid="{00000000-0005-0000-0000-0000C03A0000}"/>
    <cellStyle name="Normal 10 2 3 3 2 2 2 5 2" xfId="37223" xr:uid="{00000000-0005-0000-0000-0000C13A0000}"/>
    <cellStyle name="Normal 10 2 3 3 2 2 2 6" xfId="37218" xr:uid="{00000000-0005-0000-0000-0000C23A0000}"/>
    <cellStyle name="Normal 10 2 3 3 2 2 3" xfId="8129" xr:uid="{00000000-0005-0000-0000-0000C33A0000}"/>
    <cellStyle name="Normal 10 2 3 3 2 2 3 2" xfId="8130" xr:uid="{00000000-0005-0000-0000-0000C43A0000}"/>
    <cellStyle name="Normal 10 2 3 3 2 2 3 2 2" xfId="37225" xr:uid="{00000000-0005-0000-0000-0000C53A0000}"/>
    <cellStyle name="Normal 10 2 3 3 2 2 3 3" xfId="37224" xr:uid="{00000000-0005-0000-0000-0000C63A0000}"/>
    <cellStyle name="Normal 10 2 3 3 2 2 4" xfId="8131" xr:uid="{00000000-0005-0000-0000-0000C73A0000}"/>
    <cellStyle name="Normal 10 2 3 3 2 2 4 2" xfId="37226" xr:uid="{00000000-0005-0000-0000-0000C83A0000}"/>
    <cellStyle name="Normal 10 2 3 3 2 2 5" xfId="8132" xr:uid="{00000000-0005-0000-0000-0000C93A0000}"/>
    <cellStyle name="Normal 10 2 3 3 2 2 5 2" xfId="37227" xr:uid="{00000000-0005-0000-0000-0000CA3A0000}"/>
    <cellStyle name="Normal 10 2 3 3 2 2 6" xfId="8133" xr:uid="{00000000-0005-0000-0000-0000CB3A0000}"/>
    <cellStyle name="Normal 10 2 3 3 2 2 6 2" xfId="37228" xr:uid="{00000000-0005-0000-0000-0000CC3A0000}"/>
    <cellStyle name="Normal 10 2 3 3 2 2 7" xfId="37217" xr:uid="{00000000-0005-0000-0000-0000CD3A0000}"/>
    <cellStyle name="Normal 10 2 3 3 2 3" xfId="8134" xr:uid="{00000000-0005-0000-0000-0000CE3A0000}"/>
    <cellStyle name="Normal 10 2 3 3 2 3 2" xfId="8135" xr:uid="{00000000-0005-0000-0000-0000CF3A0000}"/>
    <cellStyle name="Normal 10 2 3 3 2 3 2 2" xfId="8136" xr:uid="{00000000-0005-0000-0000-0000D03A0000}"/>
    <cellStyle name="Normal 10 2 3 3 2 3 2 2 2" xfId="8137" xr:uid="{00000000-0005-0000-0000-0000D13A0000}"/>
    <cellStyle name="Normal 10 2 3 3 2 3 2 2 2 2" xfId="37232" xr:uid="{00000000-0005-0000-0000-0000D23A0000}"/>
    <cellStyle name="Normal 10 2 3 3 2 3 2 2 3" xfId="37231" xr:uid="{00000000-0005-0000-0000-0000D33A0000}"/>
    <cellStyle name="Normal 10 2 3 3 2 3 2 3" xfId="8138" xr:uid="{00000000-0005-0000-0000-0000D43A0000}"/>
    <cellStyle name="Normal 10 2 3 3 2 3 2 3 2" xfId="37233" xr:uid="{00000000-0005-0000-0000-0000D53A0000}"/>
    <cellStyle name="Normal 10 2 3 3 2 3 2 4" xfId="8139" xr:uid="{00000000-0005-0000-0000-0000D63A0000}"/>
    <cellStyle name="Normal 10 2 3 3 2 3 2 4 2" xfId="37234" xr:uid="{00000000-0005-0000-0000-0000D73A0000}"/>
    <cellStyle name="Normal 10 2 3 3 2 3 2 5" xfId="8140" xr:uid="{00000000-0005-0000-0000-0000D83A0000}"/>
    <cellStyle name="Normal 10 2 3 3 2 3 2 5 2" xfId="37235" xr:uid="{00000000-0005-0000-0000-0000D93A0000}"/>
    <cellStyle name="Normal 10 2 3 3 2 3 2 6" xfId="37230" xr:uid="{00000000-0005-0000-0000-0000DA3A0000}"/>
    <cellStyle name="Normal 10 2 3 3 2 3 3" xfId="8141" xr:uid="{00000000-0005-0000-0000-0000DB3A0000}"/>
    <cellStyle name="Normal 10 2 3 3 2 3 3 2" xfId="8142" xr:uid="{00000000-0005-0000-0000-0000DC3A0000}"/>
    <cellStyle name="Normal 10 2 3 3 2 3 3 2 2" xfId="37237" xr:uid="{00000000-0005-0000-0000-0000DD3A0000}"/>
    <cellStyle name="Normal 10 2 3 3 2 3 3 3" xfId="37236" xr:uid="{00000000-0005-0000-0000-0000DE3A0000}"/>
    <cellStyle name="Normal 10 2 3 3 2 3 4" xfId="8143" xr:uid="{00000000-0005-0000-0000-0000DF3A0000}"/>
    <cellStyle name="Normal 10 2 3 3 2 3 4 2" xfId="37238" xr:uid="{00000000-0005-0000-0000-0000E03A0000}"/>
    <cellStyle name="Normal 10 2 3 3 2 3 5" xfId="8144" xr:uid="{00000000-0005-0000-0000-0000E13A0000}"/>
    <cellStyle name="Normal 10 2 3 3 2 3 5 2" xfId="37239" xr:uid="{00000000-0005-0000-0000-0000E23A0000}"/>
    <cellStyle name="Normal 10 2 3 3 2 3 6" xfId="8145" xr:uid="{00000000-0005-0000-0000-0000E33A0000}"/>
    <cellStyle name="Normal 10 2 3 3 2 3 6 2" xfId="37240" xr:uid="{00000000-0005-0000-0000-0000E43A0000}"/>
    <cellStyle name="Normal 10 2 3 3 2 3 7" xfId="37229" xr:uid="{00000000-0005-0000-0000-0000E53A0000}"/>
    <cellStyle name="Normal 10 2 3 3 2 4" xfId="8146" xr:uid="{00000000-0005-0000-0000-0000E63A0000}"/>
    <cellStyle name="Normal 10 2 3 3 2 4 2" xfId="8147" xr:uid="{00000000-0005-0000-0000-0000E73A0000}"/>
    <cellStyle name="Normal 10 2 3 3 2 4 2 2" xfId="8148" xr:uid="{00000000-0005-0000-0000-0000E83A0000}"/>
    <cellStyle name="Normal 10 2 3 3 2 4 2 2 2" xfId="37243" xr:uid="{00000000-0005-0000-0000-0000E93A0000}"/>
    <cellStyle name="Normal 10 2 3 3 2 4 2 3" xfId="37242" xr:uid="{00000000-0005-0000-0000-0000EA3A0000}"/>
    <cellStyle name="Normal 10 2 3 3 2 4 3" xfId="8149" xr:uid="{00000000-0005-0000-0000-0000EB3A0000}"/>
    <cellStyle name="Normal 10 2 3 3 2 4 3 2" xfId="37244" xr:uid="{00000000-0005-0000-0000-0000EC3A0000}"/>
    <cellStyle name="Normal 10 2 3 3 2 4 4" xfId="8150" xr:uid="{00000000-0005-0000-0000-0000ED3A0000}"/>
    <cellStyle name="Normal 10 2 3 3 2 4 4 2" xfId="37245" xr:uid="{00000000-0005-0000-0000-0000EE3A0000}"/>
    <cellStyle name="Normal 10 2 3 3 2 4 5" xfId="8151" xr:uid="{00000000-0005-0000-0000-0000EF3A0000}"/>
    <cellStyle name="Normal 10 2 3 3 2 4 5 2" xfId="37246" xr:uid="{00000000-0005-0000-0000-0000F03A0000}"/>
    <cellStyle name="Normal 10 2 3 3 2 4 6" xfId="37241" xr:uid="{00000000-0005-0000-0000-0000F13A0000}"/>
    <cellStyle name="Normal 10 2 3 3 2 5" xfId="8152" xr:uid="{00000000-0005-0000-0000-0000F23A0000}"/>
    <cellStyle name="Normal 10 2 3 3 2 5 2" xfId="8153" xr:uid="{00000000-0005-0000-0000-0000F33A0000}"/>
    <cellStyle name="Normal 10 2 3 3 2 5 2 2" xfId="8154" xr:uid="{00000000-0005-0000-0000-0000F43A0000}"/>
    <cellStyle name="Normal 10 2 3 3 2 5 2 2 2" xfId="37249" xr:uid="{00000000-0005-0000-0000-0000F53A0000}"/>
    <cellStyle name="Normal 10 2 3 3 2 5 2 3" xfId="37248" xr:uid="{00000000-0005-0000-0000-0000F63A0000}"/>
    <cellStyle name="Normal 10 2 3 3 2 5 3" xfId="8155" xr:uid="{00000000-0005-0000-0000-0000F73A0000}"/>
    <cellStyle name="Normal 10 2 3 3 2 5 3 2" xfId="37250" xr:uid="{00000000-0005-0000-0000-0000F83A0000}"/>
    <cellStyle name="Normal 10 2 3 3 2 5 4" xfId="8156" xr:uid="{00000000-0005-0000-0000-0000F93A0000}"/>
    <cellStyle name="Normal 10 2 3 3 2 5 4 2" xfId="37251" xr:uid="{00000000-0005-0000-0000-0000FA3A0000}"/>
    <cellStyle name="Normal 10 2 3 3 2 5 5" xfId="8157" xr:uid="{00000000-0005-0000-0000-0000FB3A0000}"/>
    <cellStyle name="Normal 10 2 3 3 2 5 5 2" xfId="37252" xr:uid="{00000000-0005-0000-0000-0000FC3A0000}"/>
    <cellStyle name="Normal 10 2 3 3 2 5 6" xfId="37247" xr:uid="{00000000-0005-0000-0000-0000FD3A0000}"/>
    <cellStyle name="Normal 10 2 3 3 2 6" xfId="8158" xr:uid="{00000000-0005-0000-0000-0000FE3A0000}"/>
    <cellStyle name="Normal 10 2 3 3 2 6 2" xfId="8159" xr:uid="{00000000-0005-0000-0000-0000FF3A0000}"/>
    <cellStyle name="Normal 10 2 3 3 2 6 2 2" xfId="8160" xr:uid="{00000000-0005-0000-0000-0000003B0000}"/>
    <cellStyle name="Normal 10 2 3 3 2 6 2 2 2" xfId="37255" xr:uid="{00000000-0005-0000-0000-0000013B0000}"/>
    <cellStyle name="Normal 10 2 3 3 2 6 2 3" xfId="37254" xr:uid="{00000000-0005-0000-0000-0000023B0000}"/>
    <cellStyle name="Normal 10 2 3 3 2 6 3" xfId="8161" xr:uid="{00000000-0005-0000-0000-0000033B0000}"/>
    <cellStyle name="Normal 10 2 3 3 2 6 3 2" xfId="37256" xr:uid="{00000000-0005-0000-0000-0000043B0000}"/>
    <cellStyle name="Normal 10 2 3 3 2 6 4" xfId="8162" xr:uid="{00000000-0005-0000-0000-0000053B0000}"/>
    <cellStyle name="Normal 10 2 3 3 2 6 4 2" xfId="37257" xr:uid="{00000000-0005-0000-0000-0000063B0000}"/>
    <cellStyle name="Normal 10 2 3 3 2 6 5" xfId="37253" xr:uid="{00000000-0005-0000-0000-0000073B0000}"/>
    <cellStyle name="Normal 10 2 3 3 2 7" xfId="8163" xr:uid="{00000000-0005-0000-0000-0000083B0000}"/>
    <cellStyle name="Normal 10 2 3 3 2 7 2" xfId="8164" xr:uid="{00000000-0005-0000-0000-0000093B0000}"/>
    <cellStyle name="Normal 10 2 3 3 2 7 2 2" xfId="37259" xr:uid="{00000000-0005-0000-0000-00000A3B0000}"/>
    <cellStyle name="Normal 10 2 3 3 2 7 3" xfId="8165" xr:uid="{00000000-0005-0000-0000-00000B3B0000}"/>
    <cellStyle name="Normal 10 2 3 3 2 7 3 2" xfId="37260" xr:uid="{00000000-0005-0000-0000-00000C3B0000}"/>
    <cellStyle name="Normal 10 2 3 3 2 7 4" xfId="37258" xr:uid="{00000000-0005-0000-0000-00000D3B0000}"/>
    <cellStyle name="Normal 10 2 3 3 2 8" xfId="8166" xr:uid="{00000000-0005-0000-0000-00000E3B0000}"/>
    <cellStyle name="Normal 10 2 3 3 2 8 2" xfId="37261" xr:uid="{00000000-0005-0000-0000-00000F3B0000}"/>
    <cellStyle name="Normal 10 2 3 3 2 9" xfId="8167" xr:uid="{00000000-0005-0000-0000-0000103B0000}"/>
    <cellStyle name="Normal 10 2 3 3 2 9 2" xfId="37262" xr:uid="{00000000-0005-0000-0000-0000113B0000}"/>
    <cellStyle name="Normal 10 2 3 3 3" xfId="8168" xr:uid="{00000000-0005-0000-0000-0000123B0000}"/>
    <cellStyle name="Normal 10 2 3 3 3 2" xfId="8169" xr:uid="{00000000-0005-0000-0000-0000133B0000}"/>
    <cellStyle name="Normal 10 2 3 3 3 2 2" xfId="8170" xr:uid="{00000000-0005-0000-0000-0000143B0000}"/>
    <cellStyle name="Normal 10 2 3 3 3 2 2 2" xfId="8171" xr:uid="{00000000-0005-0000-0000-0000153B0000}"/>
    <cellStyle name="Normal 10 2 3 3 3 2 2 2 2" xfId="37266" xr:uid="{00000000-0005-0000-0000-0000163B0000}"/>
    <cellStyle name="Normal 10 2 3 3 3 2 2 3" xfId="37265" xr:uid="{00000000-0005-0000-0000-0000173B0000}"/>
    <cellStyle name="Normal 10 2 3 3 3 2 3" xfId="8172" xr:uid="{00000000-0005-0000-0000-0000183B0000}"/>
    <cellStyle name="Normal 10 2 3 3 3 2 3 2" xfId="37267" xr:uid="{00000000-0005-0000-0000-0000193B0000}"/>
    <cellStyle name="Normal 10 2 3 3 3 2 4" xfId="8173" xr:uid="{00000000-0005-0000-0000-00001A3B0000}"/>
    <cellStyle name="Normal 10 2 3 3 3 2 4 2" xfId="37268" xr:uid="{00000000-0005-0000-0000-00001B3B0000}"/>
    <cellStyle name="Normal 10 2 3 3 3 2 5" xfId="8174" xr:uid="{00000000-0005-0000-0000-00001C3B0000}"/>
    <cellStyle name="Normal 10 2 3 3 3 2 5 2" xfId="37269" xr:uid="{00000000-0005-0000-0000-00001D3B0000}"/>
    <cellStyle name="Normal 10 2 3 3 3 2 6" xfId="37264" xr:uid="{00000000-0005-0000-0000-00001E3B0000}"/>
    <cellStyle name="Normal 10 2 3 3 3 3" xfId="8175" xr:uid="{00000000-0005-0000-0000-00001F3B0000}"/>
    <cellStyle name="Normal 10 2 3 3 3 3 2" xfId="8176" xr:uid="{00000000-0005-0000-0000-0000203B0000}"/>
    <cellStyle name="Normal 10 2 3 3 3 3 2 2" xfId="8177" xr:uid="{00000000-0005-0000-0000-0000213B0000}"/>
    <cellStyle name="Normal 10 2 3 3 3 3 2 2 2" xfId="37272" xr:uid="{00000000-0005-0000-0000-0000223B0000}"/>
    <cellStyle name="Normal 10 2 3 3 3 3 2 3" xfId="37271" xr:uid="{00000000-0005-0000-0000-0000233B0000}"/>
    <cellStyle name="Normal 10 2 3 3 3 3 3" xfId="8178" xr:uid="{00000000-0005-0000-0000-0000243B0000}"/>
    <cellStyle name="Normal 10 2 3 3 3 3 3 2" xfId="37273" xr:uid="{00000000-0005-0000-0000-0000253B0000}"/>
    <cellStyle name="Normal 10 2 3 3 3 3 4" xfId="8179" xr:uid="{00000000-0005-0000-0000-0000263B0000}"/>
    <cellStyle name="Normal 10 2 3 3 3 3 4 2" xfId="37274" xr:uid="{00000000-0005-0000-0000-0000273B0000}"/>
    <cellStyle name="Normal 10 2 3 3 3 3 5" xfId="8180" xr:uid="{00000000-0005-0000-0000-0000283B0000}"/>
    <cellStyle name="Normal 10 2 3 3 3 3 5 2" xfId="37275" xr:uid="{00000000-0005-0000-0000-0000293B0000}"/>
    <cellStyle name="Normal 10 2 3 3 3 3 6" xfId="37270" xr:uid="{00000000-0005-0000-0000-00002A3B0000}"/>
    <cellStyle name="Normal 10 2 3 3 3 4" xfId="8181" xr:uid="{00000000-0005-0000-0000-00002B3B0000}"/>
    <cellStyle name="Normal 10 2 3 3 3 4 2" xfId="8182" xr:uid="{00000000-0005-0000-0000-00002C3B0000}"/>
    <cellStyle name="Normal 10 2 3 3 3 4 2 2" xfId="37277" xr:uid="{00000000-0005-0000-0000-00002D3B0000}"/>
    <cellStyle name="Normal 10 2 3 3 3 4 3" xfId="37276" xr:uid="{00000000-0005-0000-0000-00002E3B0000}"/>
    <cellStyle name="Normal 10 2 3 3 3 5" xfId="8183" xr:uid="{00000000-0005-0000-0000-00002F3B0000}"/>
    <cellStyle name="Normal 10 2 3 3 3 5 2" xfId="37278" xr:uid="{00000000-0005-0000-0000-0000303B0000}"/>
    <cellStyle name="Normal 10 2 3 3 3 6" xfId="8184" xr:uid="{00000000-0005-0000-0000-0000313B0000}"/>
    <cellStyle name="Normal 10 2 3 3 3 6 2" xfId="37279" xr:uid="{00000000-0005-0000-0000-0000323B0000}"/>
    <cellStyle name="Normal 10 2 3 3 3 7" xfId="8185" xr:uid="{00000000-0005-0000-0000-0000333B0000}"/>
    <cellStyle name="Normal 10 2 3 3 3 7 2" xfId="37280" xr:uid="{00000000-0005-0000-0000-0000343B0000}"/>
    <cellStyle name="Normal 10 2 3 3 3 8" xfId="37263" xr:uid="{00000000-0005-0000-0000-0000353B0000}"/>
    <cellStyle name="Normal 10 2 3 3 4" xfId="8186" xr:uid="{00000000-0005-0000-0000-0000363B0000}"/>
    <cellStyle name="Normal 10 2 3 3 4 2" xfId="8187" xr:uid="{00000000-0005-0000-0000-0000373B0000}"/>
    <cellStyle name="Normal 10 2 3 3 4 2 2" xfId="8188" xr:uid="{00000000-0005-0000-0000-0000383B0000}"/>
    <cellStyle name="Normal 10 2 3 3 4 2 2 2" xfId="8189" xr:uid="{00000000-0005-0000-0000-0000393B0000}"/>
    <cellStyle name="Normal 10 2 3 3 4 2 2 2 2" xfId="37284" xr:uid="{00000000-0005-0000-0000-00003A3B0000}"/>
    <cellStyle name="Normal 10 2 3 3 4 2 2 3" xfId="37283" xr:uid="{00000000-0005-0000-0000-00003B3B0000}"/>
    <cellStyle name="Normal 10 2 3 3 4 2 3" xfId="8190" xr:uid="{00000000-0005-0000-0000-00003C3B0000}"/>
    <cellStyle name="Normal 10 2 3 3 4 2 3 2" xfId="37285" xr:uid="{00000000-0005-0000-0000-00003D3B0000}"/>
    <cellStyle name="Normal 10 2 3 3 4 2 4" xfId="8191" xr:uid="{00000000-0005-0000-0000-00003E3B0000}"/>
    <cellStyle name="Normal 10 2 3 3 4 2 4 2" xfId="37286" xr:uid="{00000000-0005-0000-0000-00003F3B0000}"/>
    <cellStyle name="Normal 10 2 3 3 4 2 5" xfId="8192" xr:uid="{00000000-0005-0000-0000-0000403B0000}"/>
    <cellStyle name="Normal 10 2 3 3 4 2 5 2" xfId="37287" xr:uid="{00000000-0005-0000-0000-0000413B0000}"/>
    <cellStyle name="Normal 10 2 3 3 4 2 6" xfId="37282" xr:uid="{00000000-0005-0000-0000-0000423B0000}"/>
    <cellStyle name="Normal 10 2 3 3 4 3" xfId="8193" xr:uid="{00000000-0005-0000-0000-0000433B0000}"/>
    <cellStyle name="Normal 10 2 3 3 4 3 2" xfId="8194" xr:uid="{00000000-0005-0000-0000-0000443B0000}"/>
    <cellStyle name="Normal 10 2 3 3 4 3 2 2" xfId="37289" xr:uid="{00000000-0005-0000-0000-0000453B0000}"/>
    <cellStyle name="Normal 10 2 3 3 4 3 3" xfId="37288" xr:uid="{00000000-0005-0000-0000-0000463B0000}"/>
    <cellStyle name="Normal 10 2 3 3 4 4" xfId="8195" xr:uid="{00000000-0005-0000-0000-0000473B0000}"/>
    <cellStyle name="Normal 10 2 3 3 4 4 2" xfId="37290" xr:uid="{00000000-0005-0000-0000-0000483B0000}"/>
    <cellStyle name="Normal 10 2 3 3 4 5" xfId="8196" xr:uid="{00000000-0005-0000-0000-0000493B0000}"/>
    <cellStyle name="Normal 10 2 3 3 4 5 2" xfId="37291" xr:uid="{00000000-0005-0000-0000-00004A3B0000}"/>
    <cellStyle name="Normal 10 2 3 3 4 6" xfId="8197" xr:uid="{00000000-0005-0000-0000-00004B3B0000}"/>
    <cellStyle name="Normal 10 2 3 3 4 6 2" xfId="37292" xr:uid="{00000000-0005-0000-0000-00004C3B0000}"/>
    <cellStyle name="Normal 10 2 3 3 4 7" xfId="37281" xr:uid="{00000000-0005-0000-0000-00004D3B0000}"/>
    <cellStyle name="Normal 10 2 3 3 5" xfId="8198" xr:uid="{00000000-0005-0000-0000-00004E3B0000}"/>
    <cellStyle name="Normal 10 2 3 3 5 2" xfId="8199" xr:uid="{00000000-0005-0000-0000-00004F3B0000}"/>
    <cellStyle name="Normal 10 2 3 3 5 2 2" xfId="8200" xr:uid="{00000000-0005-0000-0000-0000503B0000}"/>
    <cellStyle name="Normal 10 2 3 3 5 2 2 2" xfId="37295" xr:uid="{00000000-0005-0000-0000-0000513B0000}"/>
    <cellStyle name="Normal 10 2 3 3 5 2 3" xfId="37294" xr:uid="{00000000-0005-0000-0000-0000523B0000}"/>
    <cellStyle name="Normal 10 2 3 3 5 3" xfId="8201" xr:uid="{00000000-0005-0000-0000-0000533B0000}"/>
    <cellStyle name="Normal 10 2 3 3 5 3 2" xfId="37296" xr:uid="{00000000-0005-0000-0000-0000543B0000}"/>
    <cellStyle name="Normal 10 2 3 3 5 4" xfId="8202" xr:uid="{00000000-0005-0000-0000-0000553B0000}"/>
    <cellStyle name="Normal 10 2 3 3 5 4 2" xfId="37297" xr:uid="{00000000-0005-0000-0000-0000563B0000}"/>
    <cellStyle name="Normal 10 2 3 3 5 5" xfId="8203" xr:uid="{00000000-0005-0000-0000-0000573B0000}"/>
    <cellStyle name="Normal 10 2 3 3 5 5 2" xfId="37298" xr:uid="{00000000-0005-0000-0000-0000583B0000}"/>
    <cellStyle name="Normal 10 2 3 3 5 6" xfId="37293" xr:uid="{00000000-0005-0000-0000-0000593B0000}"/>
    <cellStyle name="Normal 10 2 3 3 6" xfId="8204" xr:uid="{00000000-0005-0000-0000-00005A3B0000}"/>
    <cellStyle name="Normal 10 2 3 3 6 2" xfId="8205" xr:uid="{00000000-0005-0000-0000-00005B3B0000}"/>
    <cellStyle name="Normal 10 2 3 3 6 2 2" xfId="8206" xr:uid="{00000000-0005-0000-0000-00005C3B0000}"/>
    <cellStyle name="Normal 10 2 3 3 6 2 2 2" xfId="37301" xr:uid="{00000000-0005-0000-0000-00005D3B0000}"/>
    <cellStyle name="Normal 10 2 3 3 6 2 3" xfId="37300" xr:uid="{00000000-0005-0000-0000-00005E3B0000}"/>
    <cellStyle name="Normal 10 2 3 3 6 3" xfId="8207" xr:uid="{00000000-0005-0000-0000-00005F3B0000}"/>
    <cellStyle name="Normal 10 2 3 3 6 3 2" xfId="37302" xr:uid="{00000000-0005-0000-0000-0000603B0000}"/>
    <cellStyle name="Normal 10 2 3 3 6 4" xfId="8208" xr:uid="{00000000-0005-0000-0000-0000613B0000}"/>
    <cellStyle name="Normal 10 2 3 3 6 4 2" xfId="37303" xr:uid="{00000000-0005-0000-0000-0000623B0000}"/>
    <cellStyle name="Normal 10 2 3 3 6 5" xfId="8209" xr:uid="{00000000-0005-0000-0000-0000633B0000}"/>
    <cellStyle name="Normal 10 2 3 3 6 5 2" xfId="37304" xr:uid="{00000000-0005-0000-0000-0000643B0000}"/>
    <cellStyle name="Normal 10 2 3 3 6 6" xfId="37299" xr:uid="{00000000-0005-0000-0000-0000653B0000}"/>
    <cellStyle name="Normal 10 2 3 3 7" xfId="8210" xr:uid="{00000000-0005-0000-0000-0000663B0000}"/>
    <cellStyle name="Normal 10 2 3 3 7 2" xfId="8211" xr:uid="{00000000-0005-0000-0000-0000673B0000}"/>
    <cellStyle name="Normal 10 2 3 3 7 2 2" xfId="8212" xr:uid="{00000000-0005-0000-0000-0000683B0000}"/>
    <cellStyle name="Normal 10 2 3 3 7 2 2 2" xfId="37307" xr:uid="{00000000-0005-0000-0000-0000693B0000}"/>
    <cellStyle name="Normal 10 2 3 3 7 2 3" xfId="37306" xr:uid="{00000000-0005-0000-0000-00006A3B0000}"/>
    <cellStyle name="Normal 10 2 3 3 7 3" xfId="8213" xr:uid="{00000000-0005-0000-0000-00006B3B0000}"/>
    <cellStyle name="Normal 10 2 3 3 7 3 2" xfId="37308" xr:uid="{00000000-0005-0000-0000-00006C3B0000}"/>
    <cellStyle name="Normal 10 2 3 3 7 4" xfId="8214" xr:uid="{00000000-0005-0000-0000-00006D3B0000}"/>
    <cellStyle name="Normal 10 2 3 3 7 4 2" xfId="37309" xr:uid="{00000000-0005-0000-0000-00006E3B0000}"/>
    <cellStyle name="Normal 10 2 3 3 7 5" xfId="37305" xr:uid="{00000000-0005-0000-0000-00006F3B0000}"/>
    <cellStyle name="Normal 10 2 3 3 8" xfId="8215" xr:uid="{00000000-0005-0000-0000-0000703B0000}"/>
    <cellStyle name="Normal 10 2 3 3 8 2" xfId="8216" xr:uid="{00000000-0005-0000-0000-0000713B0000}"/>
    <cellStyle name="Normal 10 2 3 3 8 2 2" xfId="37311" xr:uid="{00000000-0005-0000-0000-0000723B0000}"/>
    <cellStyle name="Normal 10 2 3 3 8 3" xfId="8217" xr:uid="{00000000-0005-0000-0000-0000733B0000}"/>
    <cellStyle name="Normal 10 2 3 3 8 3 2" xfId="37312" xr:uid="{00000000-0005-0000-0000-0000743B0000}"/>
    <cellStyle name="Normal 10 2 3 3 8 4" xfId="37310" xr:uid="{00000000-0005-0000-0000-0000753B0000}"/>
    <cellStyle name="Normal 10 2 3 3 9" xfId="8218" xr:uid="{00000000-0005-0000-0000-0000763B0000}"/>
    <cellStyle name="Normal 10 2 3 3 9 2" xfId="37313" xr:uid="{00000000-0005-0000-0000-0000773B0000}"/>
    <cellStyle name="Normal 10 2 3 4" xfId="8219" xr:uid="{00000000-0005-0000-0000-0000783B0000}"/>
    <cellStyle name="Normal 10 2 3 4 10" xfId="8220" xr:uid="{00000000-0005-0000-0000-0000793B0000}"/>
    <cellStyle name="Normal 10 2 3 4 10 2" xfId="37315" xr:uid="{00000000-0005-0000-0000-00007A3B0000}"/>
    <cellStyle name="Normal 10 2 3 4 11" xfId="37314" xr:uid="{00000000-0005-0000-0000-00007B3B0000}"/>
    <cellStyle name="Normal 10 2 3 4 2" xfId="8221" xr:uid="{00000000-0005-0000-0000-00007C3B0000}"/>
    <cellStyle name="Normal 10 2 3 4 2 2" xfId="8222" xr:uid="{00000000-0005-0000-0000-00007D3B0000}"/>
    <cellStyle name="Normal 10 2 3 4 2 2 2" xfId="8223" xr:uid="{00000000-0005-0000-0000-00007E3B0000}"/>
    <cellStyle name="Normal 10 2 3 4 2 2 2 2" xfId="8224" xr:uid="{00000000-0005-0000-0000-00007F3B0000}"/>
    <cellStyle name="Normal 10 2 3 4 2 2 2 2 2" xfId="37319" xr:uid="{00000000-0005-0000-0000-0000803B0000}"/>
    <cellStyle name="Normal 10 2 3 4 2 2 2 3" xfId="37318" xr:uid="{00000000-0005-0000-0000-0000813B0000}"/>
    <cellStyle name="Normal 10 2 3 4 2 2 3" xfId="8225" xr:uid="{00000000-0005-0000-0000-0000823B0000}"/>
    <cellStyle name="Normal 10 2 3 4 2 2 3 2" xfId="37320" xr:uid="{00000000-0005-0000-0000-0000833B0000}"/>
    <cellStyle name="Normal 10 2 3 4 2 2 4" xfId="8226" xr:uid="{00000000-0005-0000-0000-0000843B0000}"/>
    <cellStyle name="Normal 10 2 3 4 2 2 4 2" xfId="37321" xr:uid="{00000000-0005-0000-0000-0000853B0000}"/>
    <cellStyle name="Normal 10 2 3 4 2 2 5" xfId="8227" xr:uid="{00000000-0005-0000-0000-0000863B0000}"/>
    <cellStyle name="Normal 10 2 3 4 2 2 5 2" xfId="37322" xr:uid="{00000000-0005-0000-0000-0000873B0000}"/>
    <cellStyle name="Normal 10 2 3 4 2 2 6" xfId="37317" xr:uid="{00000000-0005-0000-0000-0000883B0000}"/>
    <cellStyle name="Normal 10 2 3 4 2 3" xfId="8228" xr:uid="{00000000-0005-0000-0000-0000893B0000}"/>
    <cellStyle name="Normal 10 2 3 4 2 3 2" xfId="8229" xr:uid="{00000000-0005-0000-0000-00008A3B0000}"/>
    <cellStyle name="Normal 10 2 3 4 2 3 2 2" xfId="37324" xr:uid="{00000000-0005-0000-0000-00008B3B0000}"/>
    <cellStyle name="Normal 10 2 3 4 2 3 3" xfId="37323" xr:uid="{00000000-0005-0000-0000-00008C3B0000}"/>
    <cellStyle name="Normal 10 2 3 4 2 4" xfId="8230" xr:uid="{00000000-0005-0000-0000-00008D3B0000}"/>
    <cellStyle name="Normal 10 2 3 4 2 4 2" xfId="37325" xr:uid="{00000000-0005-0000-0000-00008E3B0000}"/>
    <cellStyle name="Normal 10 2 3 4 2 5" xfId="8231" xr:uid="{00000000-0005-0000-0000-00008F3B0000}"/>
    <cellStyle name="Normal 10 2 3 4 2 5 2" xfId="37326" xr:uid="{00000000-0005-0000-0000-0000903B0000}"/>
    <cellStyle name="Normal 10 2 3 4 2 6" xfId="8232" xr:uid="{00000000-0005-0000-0000-0000913B0000}"/>
    <cellStyle name="Normal 10 2 3 4 2 6 2" xfId="37327" xr:uid="{00000000-0005-0000-0000-0000923B0000}"/>
    <cellStyle name="Normal 10 2 3 4 2 7" xfId="37316" xr:uid="{00000000-0005-0000-0000-0000933B0000}"/>
    <cellStyle name="Normal 10 2 3 4 3" xfId="8233" xr:uid="{00000000-0005-0000-0000-0000943B0000}"/>
    <cellStyle name="Normal 10 2 3 4 3 2" xfId="8234" xr:uid="{00000000-0005-0000-0000-0000953B0000}"/>
    <cellStyle name="Normal 10 2 3 4 3 2 2" xfId="8235" xr:uid="{00000000-0005-0000-0000-0000963B0000}"/>
    <cellStyle name="Normal 10 2 3 4 3 2 2 2" xfId="8236" xr:uid="{00000000-0005-0000-0000-0000973B0000}"/>
    <cellStyle name="Normal 10 2 3 4 3 2 2 2 2" xfId="37331" xr:uid="{00000000-0005-0000-0000-0000983B0000}"/>
    <cellStyle name="Normal 10 2 3 4 3 2 2 3" xfId="37330" xr:uid="{00000000-0005-0000-0000-0000993B0000}"/>
    <cellStyle name="Normal 10 2 3 4 3 2 3" xfId="8237" xr:uid="{00000000-0005-0000-0000-00009A3B0000}"/>
    <cellStyle name="Normal 10 2 3 4 3 2 3 2" xfId="37332" xr:uid="{00000000-0005-0000-0000-00009B3B0000}"/>
    <cellStyle name="Normal 10 2 3 4 3 2 4" xfId="8238" xr:uid="{00000000-0005-0000-0000-00009C3B0000}"/>
    <cellStyle name="Normal 10 2 3 4 3 2 4 2" xfId="37333" xr:uid="{00000000-0005-0000-0000-00009D3B0000}"/>
    <cellStyle name="Normal 10 2 3 4 3 2 5" xfId="8239" xr:uid="{00000000-0005-0000-0000-00009E3B0000}"/>
    <cellStyle name="Normal 10 2 3 4 3 2 5 2" xfId="37334" xr:uid="{00000000-0005-0000-0000-00009F3B0000}"/>
    <cellStyle name="Normal 10 2 3 4 3 2 6" xfId="37329" xr:uid="{00000000-0005-0000-0000-0000A03B0000}"/>
    <cellStyle name="Normal 10 2 3 4 3 3" xfId="8240" xr:uid="{00000000-0005-0000-0000-0000A13B0000}"/>
    <cellStyle name="Normal 10 2 3 4 3 3 2" xfId="8241" xr:uid="{00000000-0005-0000-0000-0000A23B0000}"/>
    <cellStyle name="Normal 10 2 3 4 3 3 2 2" xfId="37336" xr:uid="{00000000-0005-0000-0000-0000A33B0000}"/>
    <cellStyle name="Normal 10 2 3 4 3 3 3" xfId="37335" xr:uid="{00000000-0005-0000-0000-0000A43B0000}"/>
    <cellStyle name="Normal 10 2 3 4 3 4" xfId="8242" xr:uid="{00000000-0005-0000-0000-0000A53B0000}"/>
    <cellStyle name="Normal 10 2 3 4 3 4 2" xfId="37337" xr:uid="{00000000-0005-0000-0000-0000A63B0000}"/>
    <cellStyle name="Normal 10 2 3 4 3 5" xfId="8243" xr:uid="{00000000-0005-0000-0000-0000A73B0000}"/>
    <cellStyle name="Normal 10 2 3 4 3 5 2" xfId="37338" xr:uid="{00000000-0005-0000-0000-0000A83B0000}"/>
    <cellStyle name="Normal 10 2 3 4 3 6" xfId="8244" xr:uid="{00000000-0005-0000-0000-0000A93B0000}"/>
    <cellStyle name="Normal 10 2 3 4 3 6 2" xfId="37339" xr:uid="{00000000-0005-0000-0000-0000AA3B0000}"/>
    <cellStyle name="Normal 10 2 3 4 3 7" xfId="37328" xr:uid="{00000000-0005-0000-0000-0000AB3B0000}"/>
    <cellStyle name="Normal 10 2 3 4 4" xfId="8245" xr:uid="{00000000-0005-0000-0000-0000AC3B0000}"/>
    <cellStyle name="Normal 10 2 3 4 4 2" xfId="8246" xr:uid="{00000000-0005-0000-0000-0000AD3B0000}"/>
    <cellStyle name="Normal 10 2 3 4 4 2 2" xfId="8247" xr:uid="{00000000-0005-0000-0000-0000AE3B0000}"/>
    <cellStyle name="Normal 10 2 3 4 4 2 2 2" xfId="37342" xr:uid="{00000000-0005-0000-0000-0000AF3B0000}"/>
    <cellStyle name="Normal 10 2 3 4 4 2 3" xfId="37341" xr:uid="{00000000-0005-0000-0000-0000B03B0000}"/>
    <cellStyle name="Normal 10 2 3 4 4 3" xfId="8248" xr:uid="{00000000-0005-0000-0000-0000B13B0000}"/>
    <cellStyle name="Normal 10 2 3 4 4 3 2" xfId="37343" xr:uid="{00000000-0005-0000-0000-0000B23B0000}"/>
    <cellStyle name="Normal 10 2 3 4 4 4" xfId="8249" xr:uid="{00000000-0005-0000-0000-0000B33B0000}"/>
    <cellStyle name="Normal 10 2 3 4 4 4 2" xfId="37344" xr:uid="{00000000-0005-0000-0000-0000B43B0000}"/>
    <cellStyle name="Normal 10 2 3 4 4 5" xfId="8250" xr:uid="{00000000-0005-0000-0000-0000B53B0000}"/>
    <cellStyle name="Normal 10 2 3 4 4 5 2" xfId="37345" xr:uid="{00000000-0005-0000-0000-0000B63B0000}"/>
    <cellStyle name="Normal 10 2 3 4 4 6" xfId="37340" xr:uid="{00000000-0005-0000-0000-0000B73B0000}"/>
    <cellStyle name="Normal 10 2 3 4 5" xfId="8251" xr:uid="{00000000-0005-0000-0000-0000B83B0000}"/>
    <cellStyle name="Normal 10 2 3 4 5 2" xfId="8252" xr:uid="{00000000-0005-0000-0000-0000B93B0000}"/>
    <cellStyle name="Normal 10 2 3 4 5 2 2" xfId="8253" xr:uid="{00000000-0005-0000-0000-0000BA3B0000}"/>
    <cellStyle name="Normal 10 2 3 4 5 2 2 2" xfId="37348" xr:uid="{00000000-0005-0000-0000-0000BB3B0000}"/>
    <cellStyle name="Normal 10 2 3 4 5 2 3" xfId="37347" xr:uid="{00000000-0005-0000-0000-0000BC3B0000}"/>
    <cellStyle name="Normal 10 2 3 4 5 3" xfId="8254" xr:uid="{00000000-0005-0000-0000-0000BD3B0000}"/>
    <cellStyle name="Normal 10 2 3 4 5 3 2" xfId="37349" xr:uid="{00000000-0005-0000-0000-0000BE3B0000}"/>
    <cellStyle name="Normal 10 2 3 4 5 4" xfId="8255" xr:uid="{00000000-0005-0000-0000-0000BF3B0000}"/>
    <cellStyle name="Normal 10 2 3 4 5 4 2" xfId="37350" xr:uid="{00000000-0005-0000-0000-0000C03B0000}"/>
    <cellStyle name="Normal 10 2 3 4 5 5" xfId="8256" xr:uid="{00000000-0005-0000-0000-0000C13B0000}"/>
    <cellStyle name="Normal 10 2 3 4 5 5 2" xfId="37351" xr:uid="{00000000-0005-0000-0000-0000C23B0000}"/>
    <cellStyle name="Normal 10 2 3 4 5 6" xfId="37346" xr:uid="{00000000-0005-0000-0000-0000C33B0000}"/>
    <cellStyle name="Normal 10 2 3 4 6" xfId="8257" xr:uid="{00000000-0005-0000-0000-0000C43B0000}"/>
    <cellStyle name="Normal 10 2 3 4 6 2" xfId="8258" xr:uid="{00000000-0005-0000-0000-0000C53B0000}"/>
    <cellStyle name="Normal 10 2 3 4 6 2 2" xfId="8259" xr:uid="{00000000-0005-0000-0000-0000C63B0000}"/>
    <cellStyle name="Normal 10 2 3 4 6 2 2 2" xfId="37354" xr:uid="{00000000-0005-0000-0000-0000C73B0000}"/>
    <cellStyle name="Normal 10 2 3 4 6 2 3" xfId="37353" xr:uid="{00000000-0005-0000-0000-0000C83B0000}"/>
    <cellStyle name="Normal 10 2 3 4 6 3" xfId="8260" xr:uid="{00000000-0005-0000-0000-0000C93B0000}"/>
    <cellStyle name="Normal 10 2 3 4 6 3 2" xfId="37355" xr:uid="{00000000-0005-0000-0000-0000CA3B0000}"/>
    <cellStyle name="Normal 10 2 3 4 6 4" xfId="8261" xr:uid="{00000000-0005-0000-0000-0000CB3B0000}"/>
    <cellStyle name="Normal 10 2 3 4 6 4 2" xfId="37356" xr:uid="{00000000-0005-0000-0000-0000CC3B0000}"/>
    <cellStyle name="Normal 10 2 3 4 6 5" xfId="37352" xr:uid="{00000000-0005-0000-0000-0000CD3B0000}"/>
    <cellStyle name="Normal 10 2 3 4 7" xfId="8262" xr:uid="{00000000-0005-0000-0000-0000CE3B0000}"/>
    <cellStyle name="Normal 10 2 3 4 7 2" xfId="8263" xr:uid="{00000000-0005-0000-0000-0000CF3B0000}"/>
    <cellStyle name="Normal 10 2 3 4 7 2 2" xfId="37358" xr:uid="{00000000-0005-0000-0000-0000D03B0000}"/>
    <cellStyle name="Normal 10 2 3 4 7 3" xfId="8264" xr:uid="{00000000-0005-0000-0000-0000D13B0000}"/>
    <cellStyle name="Normal 10 2 3 4 7 3 2" xfId="37359" xr:uid="{00000000-0005-0000-0000-0000D23B0000}"/>
    <cellStyle name="Normal 10 2 3 4 7 4" xfId="37357" xr:uid="{00000000-0005-0000-0000-0000D33B0000}"/>
    <cellStyle name="Normal 10 2 3 4 8" xfId="8265" xr:uid="{00000000-0005-0000-0000-0000D43B0000}"/>
    <cellStyle name="Normal 10 2 3 4 8 2" xfId="37360" xr:uid="{00000000-0005-0000-0000-0000D53B0000}"/>
    <cellStyle name="Normal 10 2 3 4 9" xfId="8266" xr:uid="{00000000-0005-0000-0000-0000D63B0000}"/>
    <cellStyle name="Normal 10 2 3 4 9 2" xfId="37361" xr:uid="{00000000-0005-0000-0000-0000D73B0000}"/>
    <cellStyle name="Normal 10 2 3 5" xfId="8267" xr:uid="{00000000-0005-0000-0000-0000D83B0000}"/>
    <cellStyle name="Normal 10 2 3 5 2" xfId="8268" xr:uid="{00000000-0005-0000-0000-0000D93B0000}"/>
    <cellStyle name="Normal 10 2 3 5 2 2" xfId="8269" xr:uid="{00000000-0005-0000-0000-0000DA3B0000}"/>
    <cellStyle name="Normal 10 2 3 5 2 2 2" xfId="8270" xr:uid="{00000000-0005-0000-0000-0000DB3B0000}"/>
    <cellStyle name="Normal 10 2 3 5 2 2 2 2" xfId="37365" xr:uid="{00000000-0005-0000-0000-0000DC3B0000}"/>
    <cellStyle name="Normal 10 2 3 5 2 2 3" xfId="37364" xr:uid="{00000000-0005-0000-0000-0000DD3B0000}"/>
    <cellStyle name="Normal 10 2 3 5 2 3" xfId="8271" xr:uid="{00000000-0005-0000-0000-0000DE3B0000}"/>
    <cellStyle name="Normal 10 2 3 5 2 3 2" xfId="37366" xr:uid="{00000000-0005-0000-0000-0000DF3B0000}"/>
    <cellStyle name="Normal 10 2 3 5 2 4" xfId="8272" xr:uid="{00000000-0005-0000-0000-0000E03B0000}"/>
    <cellStyle name="Normal 10 2 3 5 2 4 2" xfId="37367" xr:uid="{00000000-0005-0000-0000-0000E13B0000}"/>
    <cellStyle name="Normal 10 2 3 5 2 5" xfId="8273" xr:uid="{00000000-0005-0000-0000-0000E23B0000}"/>
    <cellStyle name="Normal 10 2 3 5 2 5 2" xfId="37368" xr:uid="{00000000-0005-0000-0000-0000E33B0000}"/>
    <cellStyle name="Normal 10 2 3 5 2 6" xfId="37363" xr:uid="{00000000-0005-0000-0000-0000E43B0000}"/>
    <cellStyle name="Normal 10 2 3 5 3" xfId="8274" xr:uid="{00000000-0005-0000-0000-0000E53B0000}"/>
    <cellStyle name="Normal 10 2 3 5 3 2" xfId="8275" xr:uid="{00000000-0005-0000-0000-0000E63B0000}"/>
    <cellStyle name="Normal 10 2 3 5 3 2 2" xfId="8276" xr:uid="{00000000-0005-0000-0000-0000E73B0000}"/>
    <cellStyle name="Normal 10 2 3 5 3 2 2 2" xfId="37371" xr:uid="{00000000-0005-0000-0000-0000E83B0000}"/>
    <cellStyle name="Normal 10 2 3 5 3 2 3" xfId="37370" xr:uid="{00000000-0005-0000-0000-0000E93B0000}"/>
    <cellStyle name="Normal 10 2 3 5 3 3" xfId="8277" xr:uid="{00000000-0005-0000-0000-0000EA3B0000}"/>
    <cellStyle name="Normal 10 2 3 5 3 3 2" xfId="37372" xr:uid="{00000000-0005-0000-0000-0000EB3B0000}"/>
    <cellStyle name="Normal 10 2 3 5 3 4" xfId="8278" xr:uid="{00000000-0005-0000-0000-0000EC3B0000}"/>
    <cellStyle name="Normal 10 2 3 5 3 4 2" xfId="37373" xr:uid="{00000000-0005-0000-0000-0000ED3B0000}"/>
    <cellStyle name="Normal 10 2 3 5 3 5" xfId="8279" xr:uid="{00000000-0005-0000-0000-0000EE3B0000}"/>
    <cellStyle name="Normal 10 2 3 5 3 5 2" xfId="37374" xr:uid="{00000000-0005-0000-0000-0000EF3B0000}"/>
    <cellStyle name="Normal 10 2 3 5 3 6" xfId="37369" xr:uid="{00000000-0005-0000-0000-0000F03B0000}"/>
    <cellStyle name="Normal 10 2 3 5 4" xfId="8280" xr:uid="{00000000-0005-0000-0000-0000F13B0000}"/>
    <cellStyle name="Normal 10 2 3 5 4 2" xfId="8281" xr:uid="{00000000-0005-0000-0000-0000F23B0000}"/>
    <cellStyle name="Normal 10 2 3 5 4 2 2" xfId="37376" xr:uid="{00000000-0005-0000-0000-0000F33B0000}"/>
    <cellStyle name="Normal 10 2 3 5 4 3" xfId="37375" xr:uid="{00000000-0005-0000-0000-0000F43B0000}"/>
    <cellStyle name="Normal 10 2 3 5 5" xfId="8282" xr:uid="{00000000-0005-0000-0000-0000F53B0000}"/>
    <cellStyle name="Normal 10 2 3 5 5 2" xfId="37377" xr:uid="{00000000-0005-0000-0000-0000F63B0000}"/>
    <cellStyle name="Normal 10 2 3 5 6" xfId="8283" xr:uid="{00000000-0005-0000-0000-0000F73B0000}"/>
    <cellStyle name="Normal 10 2 3 5 6 2" xfId="37378" xr:uid="{00000000-0005-0000-0000-0000F83B0000}"/>
    <cellStyle name="Normal 10 2 3 5 7" xfId="8284" xr:uid="{00000000-0005-0000-0000-0000F93B0000}"/>
    <cellStyle name="Normal 10 2 3 5 7 2" xfId="37379" xr:uid="{00000000-0005-0000-0000-0000FA3B0000}"/>
    <cellStyle name="Normal 10 2 3 5 8" xfId="37362" xr:uid="{00000000-0005-0000-0000-0000FB3B0000}"/>
    <cellStyle name="Normal 10 2 3 6" xfId="8285" xr:uid="{00000000-0005-0000-0000-0000FC3B0000}"/>
    <cellStyle name="Normal 10 2 3 6 2" xfId="8286" xr:uid="{00000000-0005-0000-0000-0000FD3B0000}"/>
    <cellStyle name="Normal 10 2 3 6 2 2" xfId="8287" xr:uid="{00000000-0005-0000-0000-0000FE3B0000}"/>
    <cellStyle name="Normal 10 2 3 6 2 2 2" xfId="8288" xr:uid="{00000000-0005-0000-0000-0000FF3B0000}"/>
    <cellStyle name="Normal 10 2 3 6 2 2 2 2" xfId="37383" xr:uid="{00000000-0005-0000-0000-0000003C0000}"/>
    <cellStyle name="Normal 10 2 3 6 2 2 3" xfId="37382" xr:uid="{00000000-0005-0000-0000-0000013C0000}"/>
    <cellStyle name="Normal 10 2 3 6 2 3" xfId="8289" xr:uid="{00000000-0005-0000-0000-0000023C0000}"/>
    <cellStyle name="Normal 10 2 3 6 2 3 2" xfId="37384" xr:uid="{00000000-0005-0000-0000-0000033C0000}"/>
    <cellStyle name="Normal 10 2 3 6 2 4" xfId="8290" xr:uid="{00000000-0005-0000-0000-0000043C0000}"/>
    <cellStyle name="Normal 10 2 3 6 2 4 2" xfId="37385" xr:uid="{00000000-0005-0000-0000-0000053C0000}"/>
    <cellStyle name="Normal 10 2 3 6 2 5" xfId="8291" xr:uid="{00000000-0005-0000-0000-0000063C0000}"/>
    <cellStyle name="Normal 10 2 3 6 2 5 2" xfId="37386" xr:uid="{00000000-0005-0000-0000-0000073C0000}"/>
    <cellStyle name="Normal 10 2 3 6 2 6" xfId="37381" xr:uid="{00000000-0005-0000-0000-0000083C0000}"/>
    <cellStyle name="Normal 10 2 3 6 3" xfId="8292" xr:uid="{00000000-0005-0000-0000-0000093C0000}"/>
    <cellStyle name="Normal 10 2 3 6 3 2" xfId="8293" xr:uid="{00000000-0005-0000-0000-00000A3C0000}"/>
    <cellStyle name="Normal 10 2 3 6 3 2 2" xfId="37388" xr:uid="{00000000-0005-0000-0000-00000B3C0000}"/>
    <cellStyle name="Normal 10 2 3 6 3 3" xfId="37387" xr:uid="{00000000-0005-0000-0000-00000C3C0000}"/>
    <cellStyle name="Normal 10 2 3 6 4" xfId="8294" xr:uid="{00000000-0005-0000-0000-00000D3C0000}"/>
    <cellStyle name="Normal 10 2 3 6 4 2" xfId="37389" xr:uid="{00000000-0005-0000-0000-00000E3C0000}"/>
    <cellStyle name="Normal 10 2 3 6 5" xfId="8295" xr:uid="{00000000-0005-0000-0000-00000F3C0000}"/>
    <cellStyle name="Normal 10 2 3 6 5 2" xfId="37390" xr:uid="{00000000-0005-0000-0000-0000103C0000}"/>
    <cellStyle name="Normal 10 2 3 6 6" xfId="8296" xr:uid="{00000000-0005-0000-0000-0000113C0000}"/>
    <cellStyle name="Normal 10 2 3 6 6 2" xfId="37391" xr:uid="{00000000-0005-0000-0000-0000123C0000}"/>
    <cellStyle name="Normal 10 2 3 6 7" xfId="37380" xr:uid="{00000000-0005-0000-0000-0000133C0000}"/>
    <cellStyle name="Normal 10 2 3 7" xfId="8297" xr:uid="{00000000-0005-0000-0000-0000143C0000}"/>
    <cellStyle name="Normal 10 2 3 7 2" xfId="8298" xr:uid="{00000000-0005-0000-0000-0000153C0000}"/>
    <cellStyle name="Normal 10 2 3 7 2 2" xfId="8299" xr:uid="{00000000-0005-0000-0000-0000163C0000}"/>
    <cellStyle name="Normal 10 2 3 7 2 2 2" xfId="37394" xr:uid="{00000000-0005-0000-0000-0000173C0000}"/>
    <cellStyle name="Normal 10 2 3 7 2 3" xfId="37393" xr:uid="{00000000-0005-0000-0000-0000183C0000}"/>
    <cellStyle name="Normal 10 2 3 7 3" xfId="8300" xr:uid="{00000000-0005-0000-0000-0000193C0000}"/>
    <cellStyle name="Normal 10 2 3 7 3 2" xfId="37395" xr:uid="{00000000-0005-0000-0000-00001A3C0000}"/>
    <cellStyle name="Normal 10 2 3 7 4" xfId="8301" xr:uid="{00000000-0005-0000-0000-00001B3C0000}"/>
    <cellStyle name="Normal 10 2 3 7 4 2" xfId="37396" xr:uid="{00000000-0005-0000-0000-00001C3C0000}"/>
    <cellStyle name="Normal 10 2 3 7 5" xfId="8302" xr:uid="{00000000-0005-0000-0000-00001D3C0000}"/>
    <cellStyle name="Normal 10 2 3 7 5 2" xfId="37397" xr:uid="{00000000-0005-0000-0000-00001E3C0000}"/>
    <cellStyle name="Normal 10 2 3 7 6" xfId="37392" xr:uid="{00000000-0005-0000-0000-00001F3C0000}"/>
    <cellStyle name="Normal 10 2 3 8" xfId="8303" xr:uid="{00000000-0005-0000-0000-0000203C0000}"/>
    <cellStyle name="Normal 10 2 3 8 2" xfId="8304" xr:uid="{00000000-0005-0000-0000-0000213C0000}"/>
    <cellStyle name="Normal 10 2 3 8 2 2" xfId="8305" xr:uid="{00000000-0005-0000-0000-0000223C0000}"/>
    <cellStyle name="Normal 10 2 3 8 2 2 2" xfId="37400" xr:uid="{00000000-0005-0000-0000-0000233C0000}"/>
    <cellStyle name="Normal 10 2 3 8 2 3" xfId="37399" xr:uid="{00000000-0005-0000-0000-0000243C0000}"/>
    <cellStyle name="Normal 10 2 3 8 3" xfId="8306" xr:uid="{00000000-0005-0000-0000-0000253C0000}"/>
    <cellStyle name="Normal 10 2 3 8 3 2" xfId="37401" xr:uid="{00000000-0005-0000-0000-0000263C0000}"/>
    <cellStyle name="Normal 10 2 3 8 4" xfId="8307" xr:uid="{00000000-0005-0000-0000-0000273C0000}"/>
    <cellStyle name="Normal 10 2 3 8 4 2" xfId="37402" xr:uid="{00000000-0005-0000-0000-0000283C0000}"/>
    <cellStyle name="Normal 10 2 3 8 5" xfId="8308" xr:uid="{00000000-0005-0000-0000-0000293C0000}"/>
    <cellStyle name="Normal 10 2 3 8 5 2" xfId="37403" xr:uid="{00000000-0005-0000-0000-00002A3C0000}"/>
    <cellStyle name="Normal 10 2 3 8 6" xfId="37398" xr:uid="{00000000-0005-0000-0000-00002B3C0000}"/>
    <cellStyle name="Normal 10 2 3 9" xfId="8309" xr:uid="{00000000-0005-0000-0000-00002C3C0000}"/>
    <cellStyle name="Normal 10 2 3 9 2" xfId="8310" xr:uid="{00000000-0005-0000-0000-00002D3C0000}"/>
    <cellStyle name="Normal 10 2 3 9 2 2" xfId="8311" xr:uid="{00000000-0005-0000-0000-00002E3C0000}"/>
    <cellStyle name="Normal 10 2 3 9 2 2 2" xfId="37406" xr:uid="{00000000-0005-0000-0000-00002F3C0000}"/>
    <cellStyle name="Normal 10 2 3 9 2 3" xfId="37405" xr:uid="{00000000-0005-0000-0000-0000303C0000}"/>
    <cellStyle name="Normal 10 2 3 9 3" xfId="8312" xr:uid="{00000000-0005-0000-0000-0000313C0000}"/>
    <cellStyle name="Normal 10 2 3 9 3 2" xfId="37407" xr:uid="{00000000-0005-0000-0000-0000323C0000}"/>
    <cellStyle name="Normal 10 2 3 9 4" xfId="8313" xr:uid="{00000000-0005-0000-0000-0000333C0000}"/>
    <cellStyle name="Normal 10 2 3 9 4 2" xfId="37408" xr:uid="{00000000-0005-0000-0000-0000343C0000}"/>
    <cellStyle name="Normal 10 2 3 9 5" xfId="37404" xr:uid="{00000000-0005-0000-0000-0000353C0000}"/>
    <cellStyle name="Normal 10 2 4" xfId="8314" xr:uid="{00000000-0005-0000-0000-0000363C0000}"/>
    <cellStyle name="Normal 10 2 4 10" xfId="8315" xr:uid="{00000000-0005-0000-0000-0000373C0000}"/>
    <cellStyle name="Normal 10 2 4 10 2" xfId="37410" xr:uid="{00000000-0005-0000-0000-0000383C0000}"/>
    <cellStyle name="Normal 10 2 4 11" xfId="8316" xr:uid="{00000000-0005-0000-0000-0000393C0000}"/>
    <cellStyle name="Normal 10 2 4 11 2" xfId="37411" xr:uid="{00000000-0005-0000-0000-00003A3C0000}"/>
    <cellStyle name="Normal 10 2 4 12" xfId="8317" xr:uid="{00000000-0005-0000-0000-00003B3C0000}"/>
    <cellStyle name="Normal 10 2 4 12 2" xfId="37412" xr:uid="{00000000-0005-0000-0000-00003C3C0000}"/>
    <cellStyle name="Normal 10 2 4 13" xfId="37409" xr:uid="{00000000-0005-0000-0000-00003D3C0000}"/>
    <cellStyle name="Normal 10 2 4 2" xfId="8318" xr:uid="{00000000-0005-0000-0000-00003E3C0000}"/>
    <cellStyle name="Normal 10 2 4 2 10" xfId="8319" xr:uid="{00000000-0005-0000-0000-00003F3C0000}"/>
    <cellStyle name="Normal 10 2 4 2 10 2" xfId="37414" xr:uid="{00000000-0005-0000-0000-0000403C0000}"/>
    <cellStyle name="Normal 10 2 4 2 11" xfId="8320" xr:uid="{00000000-0005-0000-0000-0000413C0000}"/>
    <cellStyle name="Normal 10 2 4 2 11 2" xfId="37415" xr:uid="{00000000-0005-0000-0000-0000423C0000}"/>
    <cellStyle name="Normal 10 2 4 2 12" xfId="37413" xr:uid="{00000000-0005-0000-0000-0000433C0000}"/>
    <cellStyle name="Normal 10 2 4 2 2" xfId="8321" xr:uid="{00000000-0005-0000-0000-0000443C0000}"/>
    <cellStyle name="Normal 10 2 4 2 2 10" xfId="8322" xr:uid="{00000000-0005-0000-0000-0000453C0000}"/>
    <cellStyle name="Normal 10 2 4 2 2 10 2" xfId="37417" xr:uid="{00000000-0005-0000-0000-0000463C0000}"/>
    <cellStyle name="Normal 10 2 4 2 2 11" xfId="37416" xr:uid="{00000000-0005-0000-0000-0000473C0000}"/>
    <cellStyle name="Normal 10 2 4 2 2 2" xfId="8323" xr:uid="{00000000-0005-0000-0000-0000483C0000}"/>
    <cellStyle name="Normal 10 2 4 2 2 2 2" xfId="8324" xr:uid="{00000000-0005-0000-0000-0000493C0000}"/>
    <cellStyle name="Normal 10 2 4 2 2 2 2 2" xfId="8325" xr:uid="{00000000-0005-0000-0000-00004A3C0000}"/>
    <cellStyle name="Normal 10 2 4 2 2 2 2 2 2" xfId="8326" xr:uid="{00000000-0005-0000-0000-00004B3C0000}"/>
    <cellStyle name="Normal 10 2 4 2 2 2 2 2 2 2" xfId="37421" xr:uid="{00000000-0005-0000-0000-00004C3C0000}"/>
    <cellStyle name="Normal 10 2 4 2 2 2 2 2 3" xfId="37420" xr:uid="{00000000-0005-0000-0000-00004D3C0000}"/>
    <cellStyle name="Normal 10 2 4 2 2 2 2 3" xfId="8327" xr:uid="{00000000-0005-0000-0000-00004E3C0000}"/>
    <cellStyle name="Normal 10 2 4 2 2 2 2 3 2" xfId="37422" xr:uid="{00000000-0005-0000-0000-00004F3C0000}"/>
    <cellStyle name="Normal 10 2 4 2 2 2 2 4" xfId="8328" xr:uid="{00000000-0005-0000-0000-0000503C0000}"/>
    <cellStyle name="Normal 10 2 4 2 2 2 2 4 2" xfId="37423" xr:uid="{00000000-0005-0000-0000-0000513C0000}"/>
    <cellStyle name="Normal 10 2 4 2 2 2 2 5" xfId="8329" xr:uid="{00000000-0005-0000-0000-0000523C0000}"/>
    <cellStyle name="Normal 10 2 4 2 2 2 2 5 2" xfId="37424" xr:uid="{00000000-0005-0000-0000-0000533C0000}"/>
    <cellStyle name="Normal 10 2 4 2 2 2 2 6" xfId="37419" xr:uid="{00000000-0005-0000-0000-0000543C0000}"/>
    <cellStyle name="Normal 10 2 4 2 2 2 3" xfId="8330" xr:uid="{00000000-0005-0000-0000-0000553C0000}"/>
    <cellStyle name="Normal 10 2 4 2 2 2 3 2" xfId="8331" xr:uid="{00000000-0005-0000-0000-0000563C0000}"/>
    <cellStyle name="Normal 10 2 4 2 2 2 3 2 2" xfId="37426" xr:uid="{00000000-0005-0000-0000-0000573C0000}"/>
    <cellStyle name="Normal 10 2 4 2 2 2 3 3" xfId="37425" xr:uid="{00000000-0005-0000-0000-0000583C0000}"/>
    <cellStyle name="Normal 10 2 4 2 2 2 4" xfId="8332" xr:uid="{00000000-0005-0000-0000-0000593C0000}"/>
    <cellStyle name="Normal 10 2 4 2 2 2 4 2" xfId="37427" xr:uid="{00000000-0005-0000-0000-00005A3C0000}"/>
    <cellStyle name="Normal 10 2 4 2 2 2 5" xfId="8333" xr:uid="{00000000-0005-0000-0000-00005B3C0000}"/>
    <cellStyle name="Normal 10 2 4 2 2 2 5 2" xfId="37428" xr:uid="{00000000-0005-0000-0000-00005C3C0000}"/>
    <cellStyle name="Normal 10 2 4 2 2 2 6" xfId="8334" xr:uid="{00000000-0005-0000-0000-00005D3C0000}"/>
    <cellStyle name="Normal 10 2 4 2 2 2 6 2" xfId="37429" xr:uid="{00000000-0005-0000-0000-00005E3C0000}"/>
    <cellStyle name="Normal 10 2 4 2 2 2 7" xfId="37418" xr:uid="{00000000-0005-0000-0000-00005F3C0000}"/>
    <cellStyle name="Normal 10 2 4 2 2 3" xfId="8335" xr:uid="{00000000-0005-0000-0000-0000603C0000}"/>
    <cellStyle name="Normal 10 2 4 2 2 3 2" xfId="8336" xr:uid="{00000000-0005-0000-0000-0000613C0000}"/>
    <cellStyle name="Normal 10 2 4 2 2 3 2 2" xfId="8337" xr:uid="{00000000-0005-0000-0000-0000623C0000}"/>
    <cellStyle name="Normal 10 2 4 2 2 3 2 2 2" xfId="8338" xr:uid="{00000000-0005-0000-0000-0000633C0000}"/>
    <cellStyle name="Normal 10 2 4 2 2 3 2 2 2 2" xfId="37433" xr:uid="{00000000-0005-0000-0000-0000643C0000}"/>
    <cellStyle name="Normal 10 2 4 2 2 3 2 2 3" xfId="37432" xr:uid="{00000000-0005-0000-0000-0000653C0000}"/>
    <cellStyle name="Normal 10 2 4 2 2 3 2 3" xfId="8339" xr:uid="{00000000-0005-0000-0000-0000663C0000}"/>
    <cellStyle name="Normal 10 2 4 2 2 3 2 3 2" xfId="37434" xr:uid="{00000000-0005-0000-0000-0000673C0000}"/>
    <cellStyle name="Normal 10 2 4 2 2 3 2 4" xfId="8340" xr:uid="{00000000-0005-0000-0000-0000683C0000}"/>
    <cellStyle name="Normal 10 2 4 2 2 3 2 4 2" xfId="37435" xr:uid="{00000000-0005-0000-0000-0000693C0000}"/>
    <cellStyle name="Normal 10 2 4 2 2 3 2 5" xfId="8341" xr:uid="{00000000-0005-0000-0000-00006A3C0000}"/>
    <cellStyle name="Normal 10 2 4 2 2 3 2 5 2" xfId="37436" xr:uid="{00000000-0005-0000-0000-00006B3C0000}"/>
    <cellStyle name="Normal 10 2 4 2 2 3 2 6" xfId="37431" xr:uid="{00000000-0005-0000-0000-00006C3C0000}"/>
    <cellStyle name="Normal 10 2 4 2 2 3 3" xfId="8342" xr:uid="{00000000-0005-0000-0000-00006D3C0000}"/>
    <cellStyle name="Normal 10 2 4 2 2 3 3 2" xfId="8343" xr:uid="{00000000-0005-0000-0000-00006E3C0000}"/>
    <cellStyle name="Normal 10 2 4 2 2 3 3 2 2" xfId="37438" xr:uid="{00000000-0005-0000-0000-00006F3C0000}"/>
    <cellStyle name="Normal 10 2 4 2 2 3 3 3" xfId="37437" xr:uid="{00000000-0005-0000-0000-0000703C0000}"/>
    <cellStyle name="Normal 10 2 4 2 2 3 4" xfId="8344" xr:uid="{00000000-0005-0000-0000-0000713C0000}"/>
    <cellStyle name="Normal 10 2 4 2 2 3 4 2" xfId="37439" xr:uid="{00000000-0005-0000-0000-0000723C0000}"/>
    <cellStyle name="Normal 10 2 4 2 2 3 5" xfId="8345" xr:uid="{00000000-0005-0000-0000-0000733C0000}"/>
    <cellStyle name="Normal 10 2 4 2 2 3 5 2" xfId="37440" xr:uid="{00000000-0005-0000-0000-0000743C0000}"/>
    <cellStyle name="Normal 10 2 4 2 2 3 6" xfId="8346" xr:uid="{00000000-0005-0000-0000-0000753C0000}"/>
    <cellStyle name="Normal 10 2 4 2 2 3 6 2" xfId="37441" xr:uid="{00000000-0005-0000-0000-0000763C0000}"/>
    <cellStyle name="Normal 10 2 4 2 2 3 7" xfId="37430" xr:uid="{00000000-0005-0000-0000-0000773C0000}"/>
    <cellStyle name="Normal 10 2 4 2 2 4" xfId="8347" xr:uid="{00000000-0005-0000-0000-0000783C0000}"/>
    <cellStyle name="Normal 10 2 4 2 2 4 2" xfId="8348" xr:uid="{00000000-0005-0000-0000-0000793C0000}"/>
    <cellStyle name="Normal 10 2 4 2 2 4 2 2" xfId="8349" xr:uid="{00000000-0005-0000-0000-00007A3C0000}"/>
    <cellStyle name="Normal 10 2 4 2 2 4 2 2 2" xfId="37444" xr:uid="{00000000-0005-0000-0000-00007B3C0000}"/>
    <cellStyle name="Normal 10 2 4 2 2 4 2 3" xfId="37443" xr:uid="{00000000-0005-0000-0000-00007C3C0000}"/>
    <cellStyle name="Normal 10 2 4 2 2 4 3" xfId="8350" xr:uid="{00000000-0005-0000-0000-00007D3C0000}"/>
    <cellStyle name="Normal 10 2 4 2 2 4 3 2" xfId="37445" xr:uid="{00000000-0005-0000-0000-00007E3C0000}"/>
    <cellStyle name="Normal 10 2 4 2 2 4 4" xfId="8351" xr:uid="{00000000-0005-0000-0000-00007F3C0000}"/>
    <cellStyle name="Normal 10 2 4 2 2 4 4 2" xfId="37446" xr:uid="{00000000-0005-0000-0000-0000803C0000}"/>
    <cellStyle name="Normal 10 2 4 2 2 4 5" xfId="8352" xr:uid="{00000000-0005-0000-0000-0000813C0000}"/>
    <cellStyle name="Normal 10 2 4 2 2 4 5 2" xfId="37447" xr:uid="{00000000-0005-0000-0000-0000823C0000}"/>
    <cellStyle name="Normal 10 2 4 2 2 4 6" xfId="37442" xr:uid="{00000000-0005-0000-0000-0000833C0000}"/>
    <cellStyle name="Normal 10 2 4 2 2 5" xfId="8353" xr:uid="{00000000-0005-0000-0000-0000843C0000}"/>
    <cellStyle name="Normal 10 2 4 2 2 5 2" xfId="8354" xr:uid="{00000000-0005-0000-0000-0000853C0000}"/>
    <cellStyle name="Normal 10 2 4 2 2 5 2 2" xfId="8355" xr:uid="{00000000-0005-0000-0000-0000863C0000}"/>
    <cellStyle name="Normal 10 2 4 2 2 5 2 2 2" xfId="37450" xr:uid="{00000000-0005-0000-0000-0000873C0000}"/>
    <cellStyle name="Normal 10 2 4 2 2 5 2 3" xfId="37449" xr:uid="{00000000-0005-0000-0000-0000883C0000}"/>
    <cellStyle name="Normal 10 2 4 2 2 5 3" xfId="8356" xr:uid="{00000000-0005-0000-0000-0000893C0000}"/>
    <cellStyle name="Normal 10 2 4 2 2 5 3 2" xfId="37451" xr:uid="{00000000-0005-0000-0000-00008A3C0000}"/>
    <cellStyle name="Normal 10 2 4 2 2 5 4" xfId="8357" xr:uid="{00000000-0005-0000-0000-00008B3C0000}"/>
    <cellStyle name="Normal 10 2 4 2 2 5 4 2" xfId="37452" xr:uid="{00000000-0005-0000-0000-00008C3C0000}"/>
    <cellStyle name="Normal 10 2 4 2 2 5 5" xfId="8358" xr:uid="{00000000-0005-0000-0000-00008D3C0000}"/>
    <cellStyle name="Normal 10 2 4 2 2 5 5 2" xfId="37453" xr:uid="{00000000-0005-0000-0000-00008E3C0000}"/>
    <cellStyle name="Normal 10 2 4 2 2 5 6" xfId="37448" xr:uid="{00000000-0005-0000-0000-00008F3C0000}"/>
    <cellStyle name="Normal 10 2 4 2 2 6" xfId="8359" xr:uid="{00000000-0005-0000-0000-0000903C0000}"/>
    <cellStyle name="Normal 10 2 4 2 2 6 2" xfId="8360" xr:uid="{00000000-0005-0000-0000-0000913C0000}"/>
    <cellStyle name="Normal 10 2 4 2 2 6 2 2" xfId="8361" xr:uid="{00000000-0005-0000-0000-0000923C0000}"/>
    <cellStyle name="Normal 10 2 4 2 2 6 2 2 2" xfId="37456" xr:uid="{00000000-0005-0000-0000-0000933C0000}"/>
    <cellStyle name="Normal 10 2 4 2 2 6 2 3" xfId="37455" xr:uid="{00000000-0005-0000-0000-0000943C0000}"/>
    <cellStyle name="Normal 10 2 4 2 2 6 3" xfId="8362" xr:uid="{00000000-0005-0000-0000-0000953C0000}"/>
    <cellStyle name="Normal 10 2 4 2 2 6 3 2" xfId="37457" xr:uid="{00000000-0005-0000-0000-0000963C0000}"/>
    <cellStyle name="Normal 10 2 4 2 2 6 4" xfId="8363" xr:uid="{00000000-0005-0000-0000-0000973C0000}"/>
    <cellStyle name="Normal 10 2 4 2 2 6 4 2" xfId="37458" xr:uid="{00000000-0005-0000-0000-0000983C0000}"/>
    <cellStyle name="Normal 10 2 4 2 2 6 5" xfId="37454" xr:uid="{00000000-0005-0000-0000-0000993C0000}"/>
    <cellStyle name="Normal 10 2 4 2 2 7" xfId="8364" xr:uid="{00000000-0005-0000-0000-00009A3C0000}"/>
    <cellStyle name="Normal 10 2 4 2 2 7 2" xfId="8365" xr:uid="{00000000-0005-0000-0000-00009B3C0000}"/>
    <cellStyle name="Normal 10 2 4 2 2 7 2 2" xfId="37460" xr:uid="{00000000-0005-0000-0000-00009C3C0000}"/>
    <cellStyle name="Normal 10 2 4 2 2 7 3" xfId="8366" xr:uid="{00000000-0005-0000-0000-00009D3C0000}"/>
    <cellStyle name="Normal 10 2 4 2 2 7 3 2" xfId="37461" xr:uid="{00000000-0005-0000-0000-00009E3C0000}"/>
    <cellStyle name="Normal 10 2 4 2 2 7 4" xfId="37459" xr:uid="{00000000-0005-0000-0000-00009F3C0000}"/>
    <cellStyle name="Normal 10 2 4 2 2 8" xfId="8367" xr:uid="{00000000-0005-0000-0000-0000A03C0000}"/>
    <cellStyle name="Normal 10 2 4 2 2 8 2" xfId="37462" xr:uid="{00000000-0005-0000-0000-0000A13C0000}"/>
    <cellStyle name="Normal 10 2 4 2 2 9" xfId="8368" xr:uid="{00000000-0005-0000-0000-0000A23C0000}"/>
    <cellStyle name="Normal 10 2 4 2 2 9 2" xfId="37463" xr:uid="{00000000-0005-0000-0000-0000A33C0000}"/>
    <cellStyle name="Normal 10 2 4 2 3" xfId="8369" xr:uid="{00000000-0005-0000-0000-0000A43C0000}"/>
    <cellStyle name="Normal 10 2 4 2 3 2" xfId="8370" xr:uid="{00000000-0005-0000-0000-0000A53C0000}"/>
    <cellStyle name="Normal 10 2 4 2 3 2 2" xfId="8371" xr:uid="{00000000-0005-0000-0000-0000A63C0000}"/>
    <cellStyle name="Normal 10 2 4 2 3 2 2 2" xfId="8372" xr:uid="{00000000-0005-0000-0000-0000A73C0000}"/>
    <cellStyle name="Normal 10 2 4 2 3 2 2 2 2" xfId="37467" xr:uid="{00000000-0005-0000-0000-0000A83C0000}"/>
    <cellStyle name="Normal 10 2 4 2 3 2 2 3" xfId="37466" xr:uid="{00000000-0005-0000-0000-0000A93C0000}"/>
    <cellStyle name="Normal 10 2 4 2 3 2 3" xfId="8373" xr:uid="{00000000-0005-0000-0000-0000AA3C0000}"/>
    <cellStyle name="Normal 10 2 4 2 3 2 3 2" xfId="37468" xr:uid="{00000000-0005-0000-0000-0000AB3C0000}"/>
    <cellStyle name="Normal 10 2 4 2 3 2 4" xfId="8374" xr:uid="{00000000-0005-0000-0000-0000AC3C0000}"/>
    <cellStyle name="Normal 10 2 4 2 3 2 4 2" xfId="37469" xr:uid="{00000000-0005-0000-0000-0000AD3C0000}"/>
    <cellStyle name="Normal 10 2 4 2 3 2 5" xfId="8375" xr:uid="{00000000-0005-0000-0000-0000AE3C0000}"/>
    <cellStyle name="Normal 10 2 4 2 3 2 5 2" xfId="37470" xr:uid="{00000000-0005-0000-0000-0000AF3C0000}"/>
    <cellStyle name="Normal 10 2 4 2 3 2 6" xfId="37465" xr:uid="{00000000-0005-0000-0000-0000B03C0000}"/>
    <cellStyle name="Normal 10 2 4 2 3 3" xfId="8376" xr:uid="{00000000-0005-0000-0000-0000B13C0000}"/>
    <cellStyle name="Normal 10 2 4 2 3 3 2" xfId="8377" xr:uid="{00000000-0005-0000-0000-0000B23C0000}"/>
    <cellStyle name="Normal 10 2 4 2 3 3 2 2" xfId="8378" xr:uid="{00000000-0005-0000-0000-0000B33C0000}"/>
    <cellStyle name="Normal 10 2 4 2 3 3 2 2 2" xfId="37473" xr:uid="{00000000-0005-0000-0000-0000B43C0000}"/>
    <cellStyle name="Normal 10 2 4 2 3 3 2 3" xfId="37472" xr:uid="{00000000-0005-0000-0000-0000B53C0000}"/>
    <cellStyle name="Normal 10 2 4 2 3 3 3" xfId="8379" xr:uid="{00000000-0005-0000-0000-0000B63C0000}"/>
    <cellStyle name="Normal 10 2 4 2 3 3 3 2" xfId="37474" xr:uid="{00000000-0005-0000-0000-0000B73C0000}"/>
    <cellStyle name="Normal 10 2 4 2 3 3 4" xfId="8380" xr:uid="{00000000-0005-0000-0000-0000B83C0000}"/>
    <cellStyle name="Normal 10 2 4 2 3 3 4 2" xfId="37475" xr:uid="{00000000-0005-0000-0000-0000B93C0000}"/>
    <cellStyle name="Normal 10 2 4 2 3 3 5" xfId="8381" xr:uid="{00000000-0005-0000-0000-0000BA3C0000}"/>
    <cellStyle name="Normal 10 2 4 2 3 3 5 2" xfId="37476" xr:uid="{00000000-0005-0000-0000-0000BB3C0000}"/>
    <cellStyle name="Normal 10 2 4 2 3 3 6" xfId="37471" xr:uid="{00000000-0005-0000-0000-0000BC3C0000}"/>
    <cellStyle name="Normal 10 2 4 2 3 4" xfId="8382" xr:uid="{00000000-0005-0000-0000-0000BD3C0000}"/>
    <cellStyle name="Normal 10 2 4 2 3 4 2" xfId="8383" xr:uid="{00000000-0005-0000-0000-0000BE3C0000}"/>
    <cellStyle name="Normal 10 2 4 2 3 4 2 2" xfId="37478" xr:uid="{00000000-0005-0000-0000-0000BF3C0000}"/>
    <cellStyle name="Normal 10 2 4 2 3 4 3" xfId="37477" xr:uid="{00000000-0005-0000-0000-0000C03C0000}"/>
    <cellStyle name="Normal 10 2 4 2 3 5" xfId="8384" xr:uid="{00000000-0005-0000-0000-0000C13C0000}"/>
    <cellStyle name="Normal 10 2 4 2 3 5 2" xfId="37479" xr:uid="{00000000-0005-0000-0000-0000C23C0000}"/>
    <cellStyle name="Normal 10 2 4 2 3 6" xfId="8385" xr:uid="{00000000-0005-0000-0000-0000C33C0000}"/>
    <cellStyle name="Normal 10 2 4 2 3 6 2" xfId="37480" xr:uid="{00000000-0005-0000-0000-0000C43C0000}"/>
    <cellStyle name="Normal 10 2 4 2 3 7" xfId="8386" xr:uid="{00000000-0005-0000-0000-0000C53C0000}"/>
    <cellStyle name="Normal 10 2 4 2 3 7 2" xfId="37481" xr:uid="{00000000-0005-0000-0000-0000C63C0000}"/>
    <cellStyle name="Normal 10 2 4 2 3 8" xfId="37464" xr:uid="{00000000-0005-0000-0000-0000C73C0000}"/>
    <cellStyle name="Normal 10 2 4 2 4" xfId="8387" xr:uid="{00000000-0005-0000-0000-0000C83C0000}"/>
    <cellStyle name="Normal 10 2 4 2 4 2" xfId="8388" xr:uid="{00000000-0005-0000-0000-0000C93C0000}"/>
    <cellStyle name="Normal 10 2 4 2 4 2 2" xfId="8389" xr:uid="{00000000-0005-0000-0000-0000CA3C0000}"/>
    <cellStyle name="Normal 10 2 4 2 4 2 2 2" xfId="8390" xr:uid="{00000000-0005-0000-0000-0000CB3C0000}"/>
    <cellStyle name="Normal 10 2 4 2 4 2 2 2 2" xfId="37485" xr:uid="{00000000-0005-0000-0000-0000CC3C0000}"/>
    <cellStyle name="Normal 10 2 4 2 4 2 2 3" xfId="37484" xr:uid="{00000000-0005-0000-0000-0000CD3C0000}"/>
    <cellStyle name="Normal 10 2 4 2 4 2 3" xfId="8391" xr:uid="{00000000-0005-0000-0000-0000CE3C0000}"/>
    <cellStyle name="Normal 10 2 4 2 4 2 3 2" xfId="37486" xr:uid="{00000000-0005-0000-0000-0000CF3C0000}"/>
    <cellStyle name="Normal 10 2 4 2 4 2 4" xfId="8392" xr:uid="{00000000-0005-0000-0000-0000D03C0000}"/>
    <cellStyle name="Normal 10 2 4 2 4 2 4 2" xfId="37487" xr:uid="{00000000-0005-0000-0000-0000D13C0000}"/>
    <cellStyle name="Normal 10 2 4 2 4 2 5" xfId="8393" xr:uid="{00000000-0005-0000-0000-0000D23C0000}"/>
    <cellStyle name="Normal 10 2 4 2 4 2 5 2" xfId="37488" xr:uid="{00000000-0005-0000-0000-0000D33C0000}"/>
    <cellStyle name="Normal 10 2 4 2 4 2 6" xfId="37483" xr:uid="{00000000-0005-0000-0000-0000D43C0000}"/>
    <cellStyle name="Normal 10 2 4 2 4 3" xfId="8394" xr:uid="{00000000-0005-0000-0000-0000D53C0000}"/>
    <cellStyle name="Normal 10 2 4 2 4 3 2" xfId="8395" xr:uid="{00000000-0005-0000-0000-0000D63C0000}"/>
    <cellStyle name="Normal 10 2 4 2 4 3 2 2" xfId="37490" xr:uid="{00000000-0005-0000-0000-0000D73C0000}"/>
    <cellStyle name="Normal 10 2 4 2 4 3 3" xfId="37489" xr:uid="{00000000-0005-0000-0000-0000D83C0000}"/>
    <cellStyle name="Normal 10 2 4 2 4 4" xfId="8396" xr:uid="{00000000-0005-0000-0000-0000D93C0000}"/>
    <cellStyle name="Normal 10 2 4 2 4 4 2" xfId="37491" xr:uid="{00000000-0005-0000-0000-0000DA3C0000}"/>
    <cellStyle name="Normal 10 2 4 2 4 5" xfId="8397" xr:uid="{00000000-0005-0000-0000-0000DB3C0000}"/>
    <cellStyle name="Normal 10 2 4 2 4 5 2" xfId="37492" xr:uid="{00000000-0005-0000-0000-0000DC3C0000}"/>
    <cellStyle name="Normal 10 2 4 2 4 6" xfId="8398" xr:uid="{00000000-0005-0000-0000-0000DD3C0000}"/>
    <cellStyle name="Normal 10 2 4 2 4 6 2" xfId="37493" xr:uid="{00000000-0005-0000-0000-0000DE3C0000}"/>
    <cellStyle name="Normal 10 2 4 2 4 7" xfId="37482" xr:uid="{00000000-0005-0000-0000-0000DF3C0000}"/>
    <cellStyle name="Normal 10 2 4 2 5" xfId="8399" xr:uid="{00000000-0005-0000-0000-0000E03C0000}"/>
    <cellStyle name="Normal 10 2 4 2 5 2" xfId="8400" xr:uid="{00000000-0005-0000-0000-0000E13C0000}"/>
    <cellStyle name="Normal 10 2 4 2 5 2 2" xfId="8401" xr:uid="{00000000-0005-0000-0000-0000E23C0000}"/>
    <cellStyle name="Normal 10 2 4 2 5 2 2 2" xfId="37496" xr:uid="{00000000-0005-0000-0000-0000E33C0000}"/>
    <cellStyle name="Normal 10 2 4 2 5 2 3" xfId="37495" xr:uid="{00000000-0005-0000-0000-0000E43C0000}"/>
    <cellStyle name="Normal 10 2 4 2 5 3" xfId="8402" xr:uid="{00000000-0005-0000-0000-0000E53C0000}"/>
    <cellStyle name="Normal 10 2 4 2 5 3 2" xfId="37497" xr:uid="{00000000-0005-0000-0000-0000E63C0000}"/>
    <cellStyle name="Normal 10 2 4 2 5 4" xfId="8403" xr:uid="{00000000-0005-0000-0000-0000E73C0000}"/>
    <cellStyle name="Normal 10 2 4 2 5 4 2" xfId="37498" xr:uid="{00000000-0005-0000-0000-0000E83C0000}"/>
    <cellStyle name="Normal 10 2 4 2 5 5" xfId="8404" xr:uid="{00000000-0005-0000-0000-0000E93C0000}"/>
    <cellStyle name="Normal 10 2 4 2 5 5 2" xfId="37499" xr:uid="{00000000-0005-0000-0000-0000EA3C0000}"/>
    <cellStyle name="Normal 10 2 4 2 5 6" xfId="37494" xr:uid="{00000000-0005-0000-0000-0000EB3C0000}"/>
    <cellStyle name="Normal 10 2 4 2 6" xfId="8405" xr:uid="{00000000-0005-0000-0000-0000EC3C0000}"/>
    <cellStyle name="Normal 10 2 4 2 6 2" xfId="8406" xr:uid="{00000000-0005-0000-0000-0000ED3C0000}"/>
    <cellStyle name="Normal 10 2 4 2 6 2 2" xfId="8407" xr:uid="{00000000-0005-0000-0000-0000EE3C0000}"/>
    <cellStyle name="Normal 10 2 4 2 6 2 2 2" xfId="37502" xr:uid="{00000000-0005-0000-0000-0000EF3C0000}"/>
    <cellStyle name="Normal 10 2 4 2 6 2 3" xfId="37501" xr:uid="{00000000-0005-0000-0000-0000F03C0000}"/>
    <cellStyle name="Normal 10 2 4 2 6 3" xfId="8408" xr:uid="{00000000-0005-0000-0000-0000F13C0000}"/>
    <cellStyle name="Normal 10 2 4 2 6 3 2" xfId="37503" xr:uid="{00000000-0005-0000-0000-0000F23C0000}"/>
    <cellStyle name="Normal 10 2 4 2 6 4" xfId="8409" xr:uid="{00000000-0005-0000-0000-0000F33C0000}"/>
    <cellStyle name="Normal 10 2 4 2 6 4 2" xfId="37504" xr:uid="{00000000-0005-0000-0000-0000F43C0000}"/>
    <cellStyle name="Normal 10 2 4 2 6 5" xfId="8410" xr:uid="{00000000-0005-0000-0000-0000F53C0000}"/>
    <cellStyle name="Normal 10 2 4 2 6 5 2" xfId="37505" xr:uid="{00000000-0005-0000-0000-0000F63C0000}"/>
    <cellStyle name="Normal 10 2 4 2 6 6" xfId="37500" xr:uid="{00000000-0005-0000-0000-0000F73C0000}"/>
    <cellStyle name="Normal 10 2 4 2 7" xfId="8411" xr:uid="{00000000-0005-0000-0000-0000F83C0000}"/>
    <cellStyle name="Normal 10 2 4 2 7 2" xfId="8412" xr:uid="{00000000-0005-0000-0000-0000F93C0000}"/>
    <cellStyle name="Normal 10 2 4 2 7 2 2" xfId="8413" xr:uid="{00000000-0005-0000-0000-0000FA3C0000}"/>
    <cellStyle name="Normal 10 2 4 2 7 2 2 2" xfId="37508" xr:uid="{00000000-0005-0000-0000-0000FB3C0000}"/>
    <cellStyle name="Normal 10 2 4 2 7 2 3" xfId="37507" xr:uid="{00000000-0005-0000-0000-0000FC3C0000}"/>
    <cellStyle name="Normal 10 2 4 2 7 3" xfId="8414" xr:uid="{00000000-0005-0000-0000-0000FD3C0000}"/>
    <cellStyle name="Normal 10 2 4 2 7 3 2" xfId="37509" xr:uid="{00000000-0005-0000-0000-0000FE3C0000}"/>
    <cellStyle name="Normal 10 2 4 2 7 4" xfId="8415" xr:uid="{00000000-0005-0000-0000-0000FF3C0000}"/>
    <cellStyle name="Normal 10 2 4 2 7 4 2" xfId="37510" xr:uid="{00000000-0005-0000-0000-0000003D0000}"/>
    <cellStyle name="Normal 10 2 4 2 7 5" xfId="37506" xr:uid="{00000000-0005-0000-0000-0000013D0000}"/>
    <cellStyle name="Normal 10 2 4 2 8" xfId="8416" xr:uid="{00000000-0005-0000-0000-0000023D0000}"/>
    <cellStyle name="Normal 10 2 4 2 8 2" xfId="8417" xr:uid="{00000000-0005-0000-0000-0000033D0000}"/>
    <cellStyle name="Normal 10 2 4 2 8 2 2" xfId="37512" xr:uid="{00000000-0005-0000-0000-0000043D0000}"/>
    <cellStyle name="Normal 10 2 4 2 8 3" xfId="8418" xr:uid="{00000000-0005-0000-0000-0000053D0000}"/>
    <cellStyle name="Normal 10 2 4 2 8 3 2" xfId="37513" xr:uid="{00000000-0005-0000-0000-0000063D0000}"/>
    <cellStyle name="Normal 10 2 4 2 8 4" xfId="37511" xr:uid="{00000000-0005-0000-0000-0000073D0000}"/>
    <cellStyle name="Normal 10 2 4 2 9" xfId="8419" xr:uid="{00000000-0005-0000-0000-0000083D0000}"/>
    <cellStyle name="Normal 10 2 4 2 9 2" xfId="37514" xr:uid="{00000000-0005-0000-0000-0000093D0000}"/>
    <cellStyle name="Normal 10 2 4 3" xfId="8420" xr:uid="{00000000-0005-0000-0000-00000A3D0000}"/>
    <cellStyle name="Normal 10 2 4 3 10" xfId="8421" xr:uid="{00000000-0005-0000-0000-00000B3D0000}"/>
    <cellStyle name="Normal 10 2 4 3 10 2" xfId="37516" xr:uid="{00000000-0005-0000-0000-00000C3D0000}"/>
    <cellStyle name="Normal 10 2 4 3 11" xfId="37515" xr:uid="{00000000-0005-0000-0000-00000D3D0000}"/>
    <cellStyle name="Normal 10 2 4 3 2" xfId="8422" xr:uid="{00000000-0005-0000-0000-00000E3D0000}"/>
    <cellStyle name="Normal 10 2 4 3 2 2" xfId="8423" xr:uid="{00000000-0005-0000-0000-00000F3D0000}"/>
    <cellStyle name="Normal 10 2 4 3 2 2 2" xfId="8424" xr:uid="{00000000-0005-0000-0000-0000103D0000}"/>
    <cellStyle name="Normal 10 2 4 3 2 2 2 2" xfId="8425" xr:uid="{00000000-0005-0000-0000-0000113D0000}"/>
    <cellStyle name="Normal 10 2 4 3 2 2 2 2 2" xfId="37520" xr:uid="{00000000-0005-0000-0000-0000123D0000}"/>
    <cellStyle name="Normal 10 2 4 3 2 2 2 3" xfId="37519" xr:uid="{00000000-0005-0000-0000-0000133D0000}"/>
    <cellStyle name="Normal 10 2 4 3 2 2 3" xfId="8426" xr:uid="{00000000-0005-0000-0000-0000143D0000}"/>
    <cellStyle name="Normal 10 2 4 3 2 2 3 2" xfId="37521" xr:uid="{00000000-0005-0000-0000-0000153D0000}"/>
    <cellStyle name="Normal 10 2 4 3 2 2 4" xfId="8427" xr:uid="{00000000-0005-0000-0000-0000163D0000}"/>
    <cellStyle name="Normal 10 2 4 3 2 2 4 2" xfId="37522" xr:uid="{00000000-0005-0000-0000-0000173D0000}"/>
    <cellStyle name="Normal 10 2 4 3 2 2 5" xfId="8428" xr:uid="{00000000-0005-0000-0000-0000183D0000}"/>
    <cellStyle name="Normal 10 2 4 3 2 2 5 2" xfId="37523" xr:uid="{00000000-0005-0000-0000-0000193D0000}"/>
    <cellStyle name="Normal 10 2 4 3 2 2 6" xfId="37518" xr:uid="{00000000-0005-0000-0000-00001A3D0000}"/>
    <cellStyle name="Normal 10 2 4 3 2 3" xfId="8429" xr:uid="{00000000-0005-0000-0000-00001B3D0000}"/>
    <cellStyle name="Normal 10 2 4 3 2 3 2" xfId="8430" xr:uid="{00000000-0005-0000-0000-00001C3D0000}"/>
    <cellStyle name="Normal 10 2 4 3 2 3 2 2" xfId="37525" xr:uid="{00000000-0005-0000-0000-00001D3D0000}"/>
    <cellStyle name="Normal 10 2 4 3 2 3 3" xfId="37524" xr:uid="{00000000-0005-0000-0000-00001E3D0000}"/>
    <cellStyle name="Normal 10 2 4 3 2 4" xfId="8431" xr:uid="{00000000-0005-0000-0000-00001F3D0000}"/>
    <cellStyle name="Normal 10 2 4 3 2 4 2" xfId="37526" xr:uid="{00000000-0005-0000-0000-0000203D0000}"/>
    <cellStyle name="Normal 10 2 4 3 2 5" xfId="8432" xr:uid="{00000000-0005-0000-0000-0000213D0000}"/>
    <cellStyle name="Normal 10 2 4 3 2 5 2" xfId="37527" xr:uid="{00000000-0005-0000-0000-0000223D0000}"/>
    <cellStyle name="Normal 10 2 4 3 2 6" xfId="8433" xr:uid="{00000000-0005-0000-0000-0000233D0000}"/>
    <cellStyle name="Normal 10 2 4 3 2 6 2" xfId="37528" xr:uid="{00000000-0005-0000-0000-0000243D0000}"/>
    <cellStyle name="Normal 10 2 4 3 2 7" xfId="37517" xr:uid="{00000000-0005-0000-0000-0000253D0000}"/>
    <cellStyle name="Normal 10 2 4 3 3" xfId="8434" xr:uid="{00000000-0005-0000-0000-0000263D0000}"/>
    <cellStyle name="Normal 10 2 4 3 3 2" xfId="8435" xr:uid="{00000000-0005-0000-0000-0000273D0000}"/>
    <cellStyle name="Normal 10 2 4 3 3 2 2" xfId="8436" xr:uid="{00000000-0005-0000-0000-0000283D0000}"/>
    <cellStyle name="Normal 10 2 4 3 3 2 2 2" xfId="8437" xr:uid="{00000000-0005-0000-0000-0000293D0000}"/>
    <cellStyle name="Normal 10 2 4 3 3 2 2 2 2" xfId="37532" xr:uid="{00000000-0005-0000-0000-00002A3D0000}"/>
    <cellStyle name="Normal 10 2 4 3 3 2 2 3" xfId="37531" xr:uid="{00000000-0005-0000-0000-00002B3D0000}"/>
    <cellStyle name="Normal 10 2 4 3 3 2 3" xfId="8438" xr:uid="{00000000-0005-0000-0000-00002C3D0000}"/>
    <cellStyle name="Normal 10 2 4 3 3 2 3 2" xfId="37533" xr:uid="{00000000-0005-0000-0000-00002D3D0000}"/>
    <cellStyle name="Normal 10 2 4 3 3 2 4" xfId="8439" xr:uid="{00000000-0005-0000-0000-00002E3D0000}"/>
    <cellStyle name="Normal 10 2 4 3 3 2 4 2" xfId="37534" xr:uid="{00000000-0005-0000-0000-00002F3D0000}"/>
    <cellStyle name="Normal 10 2 4 3 3 2 5" xfId="8440" xr:uid="{00000000-0005-0000-0000-0000303D0000}"/>
    <cellStyle name="Normal 10 2 4 3 3 2 5 2" xfId="37535" xr:uid="{00000000-0005-0000-0000-0000313D0000}"/>
    <cellStyle name="Normal 10 2 4 3 3 2 6" xfId="37530" xr:uid="{00000000-0005-0000-0000-0000323D0000}"/>
    <cellStyle name="Normal 10 2 4 3 3 3" xfId="8441" xr:uid="{00000000-0005-0000-0000-0000333D0000}"/>
    <cellStyle name="Normal 10 2 4 3 3 3 2" xfId="8442" xr:uid="{00000000-0005-0000-0000-0000343D0000}"/>
    <cellStyle name="Normal 10 2 4 3 3 3 2 2" xfId="37537" xr:uid="{00000000-0005-0000-0000-0000353D0000}"/>
    <cellStyle name="Normal 10 2 4 3 3 3 3" xfId="37536" xr:uid="{00000000-0005-0000-0000-0000363D0000}"/>
    <cellStyle name="Normal 10 2 4 3 3 4" xfId="8443" xr:uid="{00000000-0005-0000-0000-0000373D0000}"/>
    <cellStyle name="Normal 10 2 4 3 3 4 2" xfId="37538" xr:uid="{00000000-0005-0000-0000-0000383D0000}"/>
    <cellStyle name="Normal 10 2 4 3 3 5" xfId="8444" xr:uid="{00000000-0005-0000-0000-0000393D0000}"/>
    <cellStyle name="Normal 10 2 4 3 3 5 2" xfId="37539" xr:uid="{00000000-0005-0000-0000-00003A3D0000}"/>
    <cellStyle name="Normal 10 2 4 3 3 6" xfId="8445" xr:uid="{00000000-0005-0000-0000-00003B3D0000}"/>
    <cellStyle name="Normal 10 2 4 3 3 6 2" xfId="37540" xr:uid="{00000000-0005-0000-0000-00003C3D0000}"/>
    <cellStyle name="Normal 10 2 4 3 3 7" xfId="37529" xr:uid="{00000000-0005-0000-0000-00003D3D0000}"/>
    <cellStyle name="Normal 10 2 4 3 4" xfId="8446" xr:uid="{00000000-0005-0000-0000-00003E3D0000}"/>
    <cellStyle name="Normal 10 2 4 3 4 2" xfId="8447" xr:uid="{00000000-0005-0000-0000-00003F3D0000}"/>
    <cellStyle name="Normal 10 2 4 3 4 2 2" xfId="8448" xr:uid="{00000000-0005-0000-0000-0000403D0000}"/>
    <cellStyle name="Normal 10 2 4 3 4 2 2 2" xfId="37543" xr:uid="{00000000-0005-0000-0000-0000413D0000}"/>
    <cellStyle name="Normal 10 2 4 3 4 2 3" xfId="37542" xr:uid="{00000000-0005-0000-0000-0000423D0000}"/>
    <cellStyle name="Normal 10 2 4 3 4 3" xfId="8449" xr:uid="{00000000-0005-0000-0000-0000433D0000}"/>
    <cellStyle name="Normal 10 2 4 3 4 3 2" xfId="37544" xr:uid="{00000000-0005-0000-0000-0000443D0000}"/>
    <cellStyle name="Normal 10 2 4 3 4 4" xfId="8450" xr:uid="{00000000-0005-0000-0000-0000453D0000}"/>
    <cellStyle name="Normal 10 2 4 3 4 4 2" xfId="37545" xr:uid="{00000000-0005-0000-0000-0000463D0000}"/>
    <cellStyle name="Normal 10 2 4 3 4 5" xfId="8451" xr:uid="{00000000-0005-0000-0000-0000473D0000}"/>
    <cellStyle name="Normal 10 2 4 3 4 5 2" xfId="37546" xr:uid="{00000000-0005-0000-0000-0000483D0000}"/>
    <cellStyle name="Normal 10 2 4 3 4 6" xfId="37541" xr:uid="{00000000-0005-0000-0000-0000493D0000}"/>
    <cellStyle name="Normal 10 2 4 3 5" xfId="8452" xr:uid="{00000000-0005-0000-0000-00004A3D0000}"/>
    <cellStyle name="Normal 10 2 4 3 5 2" xfId="8453" xr:uid="{00000000-0005-0000-0000-00004B3D0000}"/>
    <cellStyle name="Normal 10 2 4 3 5 2 2" xfId="8454" xr:uid="{00000000-0005-0000-0000-00004C3D0000}"/>
    <cellStyle name="Normal 10 2 4 3 5 2 2 2" xfId="37549" xr:uid="{00000000-0005-0000-0000-00004D3D0000}"/>
    <cellStyle name="Normal 10 2 4 3 5 2 3" xfId="37548" xr:uid="{00000000-0005-0000-0000-00004E3D0000}"/>
    <cellStyle name="Normal 10 2 4 3 5 3" xfId="8455" xr:uid="{00000000-0005-0000-0000-00004F3D0000}"/>
    <cellStyle name="Normal 10 2 4 3 5 3 2" xfId="37550" xr:uid="{00000000-0005-0000-0000-0000503D0000}"/>
    <cellStyle name="Normal 10 2 4 3 5 4" xfId="8456" xr:uid="{00000000-0005-0000-0000-0000513D0000}"/>
    <cellStyle name="Normal 10 2 4 3 5 4 2" xfId="37551" xr:uid="{00000000-0005-0000-0000-0000523D0000}"/>
    <cellStyle name="Normal 10 2 4 3 5 5" xfId="8457" xr:uid="{00000000-0005-0000-0000-0000533D0000}"/>
    <cellStyle name="Normal 10 2 4 3 5 5 2" xfId="37552" xr:uid="{00000000-0005-0000-0000-0000543D0000}"/>
    <cellStyle name="Normal 10 2 4 3 5 6" xfId="37547" xr:uid="{00000000-0005-0000-0000-0000553D0000}"/>
    <cellStyle name="Normal 10 2 4 3 6" xfId="8458" xr:uid="{00000000-0005-0000-0000-0000563D0000}"/>
    <cellStyle name="Normal 10 2 4 3 6 2" xfId="8459" xr:uid="{00000000-0005-0000-0000-0000573D0000}"/>
    <cellStyle name="Normal 10 2 4 3 6 2 2" xfId="8460" xr:uid="{00000000-0005-0000-0000-0000583D0000}"/>
    <cellStyle name="Normal 10 2 4 3 6 2 2 2" xfId="37555" xr:uid="{00000000-0005-0000-0000-0000593D0000}"/>
    <cellStyle name="Normal 10 2 4 3 6 2 3" xfId="37554" xr:uid="{00000000-0005-0000-0000-00005A3D0000}"/>
    <cellStyle name="Normal 10 2 4 3 6 3" xfId="8461" xr:uid="{00000000-0005-0000-0000-00005B3D0000}"/>
    <cellStyle name="Normal 10 2 4 3 6 3 2" xfId="37556" xr:uid="{00000000-0005-0000-0000-00005C3D0000}"/>
    <cellStyle name="Normal 10 2 4 3 6 4" xfId="8462" xr:uid="{00000000-0005-0000-0000-00005D3D0000}"/>
    <cellStyle name="Normal 10 2 4 3 6 4 2" xfId="37557" xr:uid="{00000000-0005-0000-0000-00005E3D0000}"/>
    <cellStyle name="Normal 10 2 4 3 6 5" xfId="37553" xr:uid="{00000000-0005-0000-0000-00005F3D0000}"/>
    <cellStyle name="Normal 10 2 4 3 7" xfId="8463" xr:uid="{00000000-0005-0000-0000-0000603D0000}"/>
    <cellStyle name="Normal 10 2 4 3 7 2" xfId="8464" xr:uid="{00000000-0005-0000-0000-0000613D0000}"/>
    <cellStyle name="Normal 10 2 4 3 7 2 2" xfId="37559" xr:uid="{00000000-0005-0000-0000-0000623D0000}"/>
    <cellStyle name="Normal 10 2 4 3 7 3" xfId="8465" xr:uid="{00000000-0005-0000-0000-0000633D0000}"/>
    <cellStyle name="Normal 10 2 4 3 7 3 2" xfId="37560" xr:uid="{00000000-0005-0000-0000-0000643D0000}"/>
    <cellStyle name="Normal 10 2 4 3 7 4" xfId="37558" xr:uid="{00000000-0005-0000-0000-0000653D0000}"/>
    <cellStyle name="Normal 10 2 4 3 8" xfId="8466" xr:uid="{00000000-0005-0000-0000-0000663D0000}"/>
    <cellStyle name="Normal 10 2 4 3 8 2" xfId="37561" xr:uid="{00000000-0005-0000-0000-0000673D0000}"/>
    <cellStyle name="Normal 10 2 4 3 9" xfId="8467" xr:uid="{00000000-0005-0000-0000-0000683D0000}"/>
    <cellStyle name="Normal 10 2 4 3 9 2" xfId="37562" xr:uid="{00000000-0005-0000-0000-0000693D0000}"/>
    <cellStyle name="Normal 10 2 4 4" xfId="8468" xr:uid="{00000000-0005-0000-0000-00006A3D0000}"/>
    <cellStyle name="Normal 10 2 4 4 2" xfId="8469" xr:uid="{00000000-0005-0000-0000-00006B3D0000}"/>
    <cellStyle name="Normal 10 2 4 4 2 2" xfId="8470" xr:uid="{00000000-0005-0000-0000-00006C3D0000}"/>
    <cellStyle name="Normal 10 2 4 4 2 2 2" xfId="8471" xr:uid="{00000000-0005-0000-0000-00006D3D0000}"/>
    <cellStyle name="Normal 10 2 4 4 2 2 2 2" xfId="37566" xr:uid="{00000000-0005-0000-0000-00006E3D0000}"/>
    <cellStyle name="Normal 10 2 4 4 2 2 3" xfId="37565" xr:uid="{00000000-0005-0000-0000-00006F3D0000}"/>
    <cellStyle name="Normal 10 2 4 4 2 3" xfId="8472" xr:uid="{00000000-0005-0000-0000-0000703D0000}"/>
    <cellStyle name="Normal 10 2 4 4 2 3 2" xfId="37567" xr:uid="{00000000-0005-0000-0000-0000713D0000}"/>
    <cellStyle name="Normal 10 2 4 4 2 4" xfId="8473" xr:uid="{00000000-0005-0000-0000-0000723D0000}"/>
    <cellStyle name="Normal 10 2 4 4 2 4 2" xfId="37568" xr:uid="{00000000-0005-0000-0000-0000733D0000}"/>
    <cellStyle name="Normal 10 2 4 4 2 5" xfId="8474" xr:uid="{00000000-0005-0000-0000-0000743D0000}"/>
    <cellStyle name="Normal 10 2 4 4 2 5 2" xfId="37569" xr:uid="{00000000-0005-0000-0000-0000753D0000}"/>
    <cellStyle name="Normal 10 2 4 4 2 6" xfId="37564" xr:uid="{00000000-0005-0000-0000-0000763D0000}"/>
    <cellStyle name="Normal 10 2 4 4 3" xfId="8475" xr:uid="{00000000-0005-0000-0000-0000773D0000}"/>
    <cellStyle name="Normal 10 2 4 4 3 2" xfId="8476" xr:uid="{00000000-0005-0000-0000-0000783D0000}"/>
    <cellStyle name="Normal 10 2 4 4 3 2 2" xfId="8477" xr:uid="{00000000-0005-0000-0000-0000793D0000}"/>
    <cellStyle name="Normal 10 2 4 4 3 2 2 2" xfId="37572" xr:uid="{00000000-0005-0000-0000-00007A3D0000}"/>
    <cellStyle name="Normal 10 2 4 4 3 2 3" xfId="37571" xr:uid="{00000000-0005-0000-0000-00007B3D0000}"/>
    <cellStyle name="Normal 10 2 4 4 3 3" xfId="8478" xr:uid="{00000000-0005-0000-0000-00007C3D0000}"/>
    <cellStyle name="Normal 10 2 4 4 3 3 2" xfId="37573" xr:uid="{00000000-0005-0000-0000-00007D3D0000}"/>
    <cellStyle name="Normal 10 2 4 4 3 4" xfId="8479" xr:uid="{00000000-0005-0000-0000-00007E3D0000}"/>
    <cellStyle name="Normal 10 2 4 4 3 4 2" xfId="37574" xr:uid="{00000000-0005-0000-0000-00007F3D0000}"/>
    <cellStyle name="Normal 10 2 4 4 3 5" xfId="8480" xr:uid="{00000000-0005-0000-0000-0000803D0000}"/>
    <cellStyle name="Normal 10 2 4 4 3 5 2" xfId="37575" xr:uid="{00000000-0005-0000-0000-0000813D0000}"/>
    <cellStyle name="Normal 10 2 4 4 3 6" xfId="37570" xr:uid="{00000000-0005-0000-0000-0000823D0000}"/>
    <cellStyle name="Normal 10 2 4 4 4" xfId="8481" xr:uid="{00000000-0005-0000-0000-0000833D0000}"/>
    <cellStyle name="Normal 10 2 4 4 4 2" xfId="8482" xr:uid="{00000000-0005-0000-0000-0000843D0000}"/>
    <cellStyle name="Normal 10 2 4 4 4 2 2" xfId="37577" xr:uid="{00000000-0005-0000-0000-0000853D0000}"/>
    <cellStyle name="Normal 10 2 4 4 4 3" xfId="37576" xr:uid="{00000000-0005-0000-0000-0000863D0000}"/>
    <cellStyle name="Normal 10 2 4 4 5" xfId="8483" xr:uid="{00000000-0005-0000-0000-0000873D0000}"/>
    <cellStyle name="Normal 10 2 4 4 5 2" xfId="37578" xr:uid="{00000000-0005-0000-0000-0000883D0000}"/>
    <cellStyle name="Normal 10 2 4 4 6" xfId="8484" xr:uid="{00000000-0005-0000-0000-0000893D0000}"/>
    <cellStyle name="Normal 10 2 4 4 6 2" xfId="37579" xr:uid="{00000000-0005-0000-0000-00008A3D0000}"/>
    <cellStyle name="Normal 10 2 4 4 7" xfId="8485" xr:uid="{00000000-0005-0000-0000-00008B3D0000}"/>
    <cellStyle name="Normal 10 2 4 4 7 2" xfId="37580" xr:uid="{00000000-0005-0000-0000-00008C3D0000}"/>
    <cellStyle name="Normal 10 2 4 4 8" xfId="37563" xr:uid="{00000000-0005-0000-0000-00008D3D0000}"/>
    <cellStyle name="Normal 10 2 4 5" xfId="8486" xr:uid="{00000000-0005-0000-0000-00008E3D0000}"/>
    <cellStyle name="Normal 10 2 4 5 2" xfId="8487" xr:uid="{00000000-0005-0000-0000-00008F3D0000}"/>
    <cellStyle name="Normal 10 2 4 5 2 2" xfId="8488" xr:uid="{00000000-0005-0000-0000-0000903D0000}"/>
    <cellStyle name="Normal 10 2 4 5 2 2 2" xfId="8489" xr:uid="{00000000-0005-0000-0000-0000913D0000}"/>
    <cellStyle name="Normal 10 2 4 5 2 2 2 2" xfId="37584" xr:uid="{00000000-0005-0000-0000-0000923D0000}"/>
    <cellStyle name="Normal 10 2 4 5 2 2 3" xfId="37583" xr:uid="{00000000-0005-0000-0000-0000933D0000}"/>
    <cellStyle name="Normal 10 2 4 5 2 3" xfId="8490" xr:uid="{00000000-0005-0000-0000-0000943D0000}"/>
    <cellStyle name="Normal 10 2 4 5 2 3 2" xfId="37585" xr:uid="{00000000-0005-0000-0000-0000953D0000}"/>
    <cellStyle name="Normal 10 2 4 5 2 4" xfId="8491" xr:uid="{00000000-0005-0000-0000-0000963D0000}"/>
    <cellStyle name="Normal 10 2 4 5 2 4 2" xfId="37586" xr:uid="{00000000-0005-0000-0000-0000973D0000}"/>
    <cellStyle name="Normal 10 2 4 5 2 5" xfId="8492" xr:uid="{00000000-0005-0000-0000-0000983D0000}"/>
    <cellStyle name="Normal 10 2 4 5 2 5 2" xfId="37587" xr:uid="{00000000-0005-0000-0000-0000993D0000}"/>
    <cellStyle name="Normal 10 2 4 5 2 6" xfId="37582" xr:uid="{00000000-0005-0000-0000-00009A3D0000}"/>
    <cellStyle name="Normal 10 2 4 5 3" xfId="8493" xr:uid="{00000000-0005-0000-0000-00009B3D0000}"/>
    <cellStyle name="Normal 10 2 4 5 3 2" xfId="8494" xr:uid="{00000000-0005-0000-0000-00009C3D0000}"/>
    <cellStyle name="Normal 10 2 4 5 3 2 2" xfId="37589" xr:uid="{00000000-0005-0000-0000-00009D3D0000}"/>
    <cellStyle name="Normal 10 2 4 5 3 3" xfId="37588" xr:uid="{00000000-0005-0000-0000-00009E3D0000}"/>
    <cellStyle name="Normal 10 2 4 5 4" xfId="8495" xr:uid="{00000000-0005-0000-0000-00009F3D0000}"/>
    <cellStyle name="Normal 10 2 4 5 4 2" xfId="37590" xr:uid="{00000000-0005-0000-0000-0000A03D0000}"/>
    <cellStyle name="Normal 10 2 4 5 5" xfId="8496" xr:uid="{00000000-0005-0000-0000-0000A13D0000}"/>
    <cellStyle name="Normal 10 2 4 5 5 2" xfId="37591" xr:uid="{00000000-0005-0000-0000-0000A23D0000}"/>
    <cellStyle name="Normal 10 2 4 5 6" xfId="8497" xr:uid="{00000000-0005-0000-0000-0000A33D0000}"/>
    <cellStyle name="Normal 10 2 4 5 6 2" xfId="37592" xr:uid="{00000000-0005-0000-0000-0000A43D0000}"/>
    <cellStyle name="Normal 10 2 4 5 7" xfId="37581" xr:uid="{00000000-0005-0000-0000-0000A53D0000}"/>
    <cellStyle name="Normal 10 2 4 6" xfId="8498" xr:uid="{00000000-0005-0000-0000-0000A63D0000}"/>
    <cellStyle name="Normal 10 2 4 6 2" xfId="8499" xr:uid="{00000000-0005-0000-0000-0000A73D0000}"/>
    <cellStyle name="Normal 10 2 4 6 2 2" xfId="8500" xr:uid="{00000000-0005-0000-0000-0000A83D0000}"/>
    <cellStyle name="Normal 10 2 4 6 2 2 2" xfId="37595" xr:uid="{00000000-0005-0000-0000-0000A93D0000}"/>
    <cellStyle name="Normal 10 2 4 6 2 3" xfId="37594" xr:uid="{00000000-0005-0000-0000-0000AA3D0000}"/>
    <cellStyle name="Normal 10 2 4 6 3" xfId="8501" xr:uid="{00000000-0005-0000-0000-0000AB3D0000}"/>
    <cellStyle name="Normal 10 2 4 6 3 2" xfId="37596" xr:uid="{00000000-0005-0000-0000-0000AC3D0000}"/>
    <cellStyle name="Normal 10 2 4 6 4" xfId="8502" xr:uid="{00000000-0005-0000-0000-0000AD3D0000}"/>
    <cellStyle name="Normal 10 2 4 6 4 2" xfId="37597" xr:uid="{00000000-0005-0000-0000-0000AE3D0000}"/>
    <cellStyle name="Normal 10 2 4 6 5" xfId="8503" xr:uid="{00000000-0005-0000-0000-0000AF3D0000}"/>
    <cellStyle name="Normal 10 2 4 6 5 2" xfId="37598" xr:uid="{00000000-0005-0000-0000-0000B03D0000}"/>
    <cellStyle name="Normal 10 2 4 6 6" xfId="37593" xr:uid="{00000000-0005-0000-0000-0000B13D0000}"/>
    <cellStyle name="Normal 10 2 4 7" xfId="8504" xr:uid="{00000000-0005-0000-0000-0000B23D0000}"/>
    <cellStyle name="Normal 10 2 4 7 2" xfId="8505" xr:uid="{00000000-0005-0000-0000-0000B33D0000}"/>
    <cellStyle name="Normal 10 2 4 7 2 2" xfId="8506" xr:uid="{00000000-0005-0000-0000-0000B43D0000}"/>
    <cellStyle name="Normal 10 2 4 7 2 2 2" xfId="37601" xr:uid="{00000000-0005-0000-0000-0000B53D0000}"/>
    <cellStyle name="Normal 10 2 4 7 2 3" xfId="37600" xr:uid="{00000000-0005-0000-0000-0000B63D0000}"/>
    <cellStyle name="Normal 10 2 4 7 3" xfId="8507" xr:uid="{00000000-0005-0000-0000-0000B73D0000}"/>
    <cellStyle name="Normal 10 2 4 7 3 2" xfId="37602" xr:uid="{00000000-0005-0000-0000-0000B83D0000}"/>
    <cellStyle name="Normal 10 2 4 7 4" xfId="8508" xr:uid="{00000000-0005-0000-0000-0000B93D0000}"/>
    <cellStyle name="Normal 10 2 4 7 4 2" xfId="37603" xr:uid="{00000000-0005-0000-0000-0000BA3D0000}"/>
    <cellStyle name="Normal 10 2 4 7 5" xfId="8509" xr:uid="{00000000-0005-0000-0000-0000BB3D0000}"/>
    <cellStyle name="Normal 10 2 4 7 5 2" xfId="37604" xr:uid="{00000000-0005-0000-0000-0000BC3D0000}"/>
    <cellStyle name="Normal 10 2 4 7 6" xfId="37599" xr:uid="{00000000-0005-0000-0000-0000BD3D0000}"/>
    <cellStyle name="Normal 10 2 4 8" xfId="8510" xr:uid="{00000000-0005-0000-0000-0000BE3D0000}"/>
    <cellStyle name="Normal 10 2 4 8 2" xfId="8511" xr:uid="{00000000-0005-0000-0000-0000BF3D0000}"/>
    <cellStyle name="Normal 10 2 4 8 2 2" xfId="8512" xr:uid="{00000000-0005-0000-0000-0000C03D0000}"/>
    <cellStyle name="Normal 10 2 4 8 2 2 2" xfId="37607" xr:uid="{00000000-0005-0000-0000-0000C13D0000}"/>
    <cellStyle name="Normal 10 2 4 8 2 3" xfId="37606" xr:uid="{00000000-0005-0000-0000-0000C23D0000}"/>
    <cellStyle name="Normal 10 2 4 8 3" xfId="8513" xr:uid="{00000000-0005-0000-0000-0000C33D0000}"/>
    <cellStyle name="Normal 10 2 4 8 3 2" xfId="37608" xr:uid="{00000000-0005-0000-0000-0000C43D0000}"/>
    <cellStyle name="Normal 10 2 4 8 4" xfId="8514" xr:uid="{00000000-0005-0000-0000-0000C53D0000}"/>
    <cellStyle name="Normal 10 2 4 8 4 2" xfId="37609" xr:uid="{00000000-0005-0000-0000-0000C63D0000}"/>
    <cellStyle name="Normal 10 2 4 8 5" xfId="37605" xr:uid="{00000000-0005-0000-0000-0000C73D0000}"/>
    <cellStyle name="Normal 10 2 4 9" xfId="8515" xr:uid="{00000000-0005-0000-0000-0000C83D0000}"/>
    <cellStyle name="Normal 10 2 4 9 2" xfId="8516" xr:uid="{00000000-0005-0000-0000-0000C93D0000}"/>
    <cellStyle name="Normal 10 2 4 9 2 2" xfId="37611" xr:uid="{00000000-0005-0000-0000-0000CA3D0000}"/>
    <cellStyle name="Normal 10 2 4 9 3" xfId="8517" xr:uid="{00000000-0005-0000-0000-0000CB3D0000}"/>
    <cellStyle name="Normal 10 2 4 9 3 2" xfId="37612" xr:uid="{00000000-0005-0000-0000-0000CC3D0000}"/>
    <cellStyle name="Normal 10 2 4 9 4" xfId="37610" xr:uid="{00000000-0005-0000-0000-0000CD3D0000}"/>
    <cellStyle name="Normal 10 2 5" xfId="8518" xr:uid="{00000000-0005-0000-0000-0000CE3D0000}"/>
    <cellStyle name="Normal 10 2 5 10" xfId="8519" xr:uid="{00000000-0005-0000-0000-0000CF3D0000}"/>
    <cellStyle name="Normal 10 2 5 10 2" xfId="37614" xr:uid="{00000000-0005-0000-0000-0000D03D0000}"/>
    <cellStyle name="Normal 10 2 5 11" xfId="8520" xr:uid="{00000000-0005-0000-0000-0000D13D0000}"/>
    <cellStyle name="Normal 10 2 5 11 2" xfId="37615" xr:uid="{00000000-0005-0000-0000-0000D23D0000}"/>
    <cellStyle name="Normal 10 2 5 12" xfId="37613" xr:uid="{00000000-0005-0000-0000-0000D33D0000}"/>
    <cellStyle name="Normal 10 2 5 2" xfId="8521" xr:uid="{00000000-0005-0000-0000-0000D43D0000}"/>
    <cellStyle name="Normal 10 2 5 2 10" xfId="8522" xr:uid="{00000000-0005-0000-0000-0000D53D0000}"/>
    <cellStyle name="Normal 10 2 5 2 10 2" xfId="37617" xr:uid="{00000000-0005-0000-0000-0000D63D0000}"/>
    <cellStyle name="Normal 10 2 5 2 11" xfId="37616" xr:uid="{00000000-0005-0000-0000-0000D73D0000}"/>
    <cellStyle name="Normal 10 2 5 2 2" xfId="8523" xr:uid="{00000000-0005-0000-0000-0000D83D0000}"/>
    <cellStyle name="Normal 10 2 5 2 2 2" xfId="8524" xr:uid="{00000000-0005-0000-0000-0000D93D0000}"/>
    <cellStyle name="Normal 10 2 5 2 2 2 2" xfId="8525" xr:uid="{00000000-0005-0000-0000-0000DA3D0000}"/>
    <cellStyle name="Normal 10 2 5 2 2 2 2 2" xfId="8526" xr:uid="{00000000-0005-0000-0000-0000DB3D0000}"/>
    <cellStyle name="Normal 10 2 5 2 2 2 2 2 2" xfId="37621" xr:uid="{00000000-0005-0000-0000-0000DC3D0000}"/>
    <cellStyle name="Normal 10 2 5 2 2 2 2 3" xfId="37620" xr:uid="{00000000-0005-0000-0000-0000DD3D0000}"/>
    <cellStyle name="Normal 10 2 5 2 2 2 3" xfId="8527" xr:uid="{00000000-0005-0000-0000-0000DE3D0000}"/>
    <cellStyle name="Normal 10 2 5 2 2 2 3 2" xfId="37622" xr:uid="{00000000-0005-0000-0000-0000DF3D0000}"/>
    <cellStyle name="Normal 10 2 5 2 2 2 4" xfId="8528" xr:uid="{00000000-0005-0000-0000-0000E03D0000}"/>
    <cellStyle name="Normal 10 2 5 2 2 2 4 2" xfId="37623" xr:uid="{00000000-0005-0000-0000-0000E13D0000}"/>
    <cellStyle name="Normal 10 2 5 2 2 2 5" xfId="8529" xr:uid="{00000000-0005-0000-0000-0000E23D0000}"/>
    <cellStyle name="Normal 10 2 5 2 2 2 5 2" xfId="37624" xr:uid="{00000000-0005-0000-0000-0000E33D0000}"/>
    <cellStyle name="Normal 10 2 5 2 2 2 6" xfId="37619" xr:uid="{00000000-0005-0000-0000-0000E43D0000}"/>
    <cellStyle name="Normal 10 2 5 2 2 3" xfId="8530" xr:uid="{00000000-0005-0000-0000-0000E53D0000}"/>
    <cellStyle name="Normal 10 2 5 2 2 3 2" xfId="8531" xr:uid="{00000000-0005-0000-0000-0000E63D0000}"/>
    <cellStyle name="Normal 10 2 5 2 2 3 2 2" xfId="37626" xr:uid="{00000000-0005-0000-0000-0000E73D0000}"/>
    <cellStyle name="Normal 10 2 5 2 2 3 3" xfId="37625" xr:uid="{00000000-0005-0000-0000-0000E83D0000}"/>
    <cellStyle name="Normal 10 2 5 2 2 4" xfId="8532" xr:uid="{00000000-0005-0000-0000-0000E93D0000}"/>
    <cellStyle name="Normal 10 2 5 2 2 4 2" xfId="37627" xr:uid="{00000000-0005-0000-0000-0000EA3D0000}"/>
    <cellStyle name="Normal 10 2 5 2 2 5" xfId="8533" xr:uid="{00000000-0005-0000-0000-0000EB3D0000}"/>
    <cellStyle name="Normal 10 2 5 2 2 5 2" xfId="37628" xr:uid="{00000000-0005-0000-0000-0000EC3D0000}"/>
    <cellStyle name="Normal 10 2 5 2 2 6" xfId="8534" xr:uid="{00000000-0005-0000-0000-0000ED3D0000}"/>
    <cellStyle name="Normal 10 2 5 2 2 6 2" xfId="37629" xr:uid="{00000000-0005-0000-0000-0000EE3D0000}"/>
    <cellStyle name="Normal 10 2 5 2 2 7" xfId="37618" xr:uid="{00000000-0005-0000-0000-0000EF3D0000}"/>
    <cellStyle name="Normal 10 2 5 2 3" xfId="8535" xr:uid="{00000000-0005-0000-0000-0000F03D0000}"/>
    <cellStyle name="Normal 10 2 5 2 3 2" xfId="8536" xr:uid="{00000000-0005-0000-0000-0000F13D0000}"/>
    <cellStyle name="Normal 10 2 5 2 3 2 2" xfId="8537" xr:uid="{00000000-0005-0000-0000-0000F23D0000}"/>
    <cellStyle name="Normal 10 2 5 2 3 2 2 2" xfId="8538" xr:uid="{00000000-0005-0000-0000-0000F33D0000}"/>
    <cellStyle name="Normal 10 2 5 2 3 2 2 2 2" xfId="37633" xr:uid="{00000000-0005-0000-0000-0000F43D0000}"/>
    <cellStyle name="Normal 10 2 5 2 3 2 2 3" xfId="37632" xr:uid="{00000000-0005-0000-0000-0000F53D0000}"/>
    <cellStyle name="Normal 10 2 5 2 3 2 3" xfId="8539" xr:uid="{00000000-0005-0000-0000-0000F63D0000}"/>
    <cellStyle name="Normal 10 2 5 2 3 2 3 2" xfId="37634" xr:uid="{00000000-0005-0000-0000-0000F73D0000}"/>
    <cellStyle name="Normal 10 2 5 2 3 2 4" xfId="8540" xr:uid="{00000000-0005-0000-0000-0000F83D0000}"/>
    <cellStyle name="Normal 10 2 5 2 3 2 4 2" xfId="37635" xr:uid="{00000000-0005-0000-0000-0000F93D0000}"/>
    <cellStyle name="Normal 10 2 5 2 3 2 5" xfId="8541" xr:uid="{00000000-0005-0000-0000-0000FA3D0000}"/>
    <cellStyle name="Normal 10 2 5 2 3 2 5 2" xfId="37636" xr:uid="{00000000-0005-0000-0000-0000FB3D0000}"/>
    <cellStyle name="Normal 10 2 5 2 3 2 6" xfId="37631" xr:uid="{00000000-0005-0000-0000-0000FC3D0000}"/>
    <cellStyle name="Normal 10 2 5 2 3 3" xfId="8542" xr:uid="{00000000-0005-0000-0000-0000FD3D0000}"/>
    <cellStyle name="Normal 10 2 5 2 3 3 2" xfId="8543" xr:uid="{00000000-0005-0000-0000-0000FE3D0000}"/>
    <cellStyle name="Normal 10 2 5 2 3 3 2 2" xfId="37638" xr:uid="{00000000-0005-0000-0000-0000FF3D0000}"/>
    <cellStyle name="Normal 10 2 5 2 3 3 3" xfId="37637" xr:uid="{00000000-0005-0000-0000-0000003E0000}"/>
    <cellStyle name="Normal 10 2 5 2 3 4" xfId="8544" xr:uid="{00000000-0005-0000-0000-0000013E0000}"/>
    <cellStyle name="Normal 10 2 5 2 3 4 2" xfId="37639" xr:uid="{00000000-0005-0000-0000-0000023E0000}"/>
    <cellStyle name="Normal 10 2 5 2 3 5" xfId="8545" xr:uid="{00000000-0005-0000-0000-0000033E0000}"/>
    <cellStyle name="Normal 10 2 5 2 3 5 2" xfId="37640" xr:uid="{00000000-0005-0000-0000-0000043E0000}"/>
    <cellStyle name="Normal 10 2 5 2 3 6" xfId="8546" xr:uid="{00000000-0005-0000-0000-0000053E0000}"/>
    <cellStyle name="Normal 10 2 5 2 3 6 2" xfId="37641" xr:uid="{00000000-0005-0000-0000-0000063E0000}"/>
    <cellStyle name="Normal 10 2 5 2 3 7" xfId="37630" xr:uid="{00000000-0005-0000-0000-0000073E0000}"/>
    <cellStyle name="Normal 10 2 5 2 4" xfId="8547" xr:uid="{00000000-0005-0000-0000-0000083E0000}"/>
    <cellStyle name="Normal 10 2 5 2 4 2" xfId="8548" xr:uid="{00000000-0005-0000-0000-0000093E0000}"/>
    <cellStyle name="Normal 10 2 5 2 4 2 2" xfId="8549" xr:uid="{00000000-0005-0000-0000-00000A3E0000}"/>
    <cellStyle name="Normal 10 2 5 2 4 2 2 2" xfId="37644" xr:uid="{00000000-0005-0000-0000-00000B3E0000}"/>
    <cellStyle name="Normal 10 2 5 2 4 2 3" xfId="37643" xr:uid="{00000000-0005-0000-0000-00000C3E0000}"/>
    <cellStyle name="Normal 10 2 5 2 4 3" xfId="8550" xr:uid="{00000000-0005-0000-0000-00000D3E0000}"/>
    <cellStyle name="Normal 10 2 5 2 4 3 2" xfId="37645" xr:uid="{00000000-0005-0000-0000-00000E3E0000}"/>
    <cellStyle name="Normal 10 2 5 2 4 4" xfId="8551" xr:uid="{00000000-0005-0000-0000-00000F3E0000}"/>
    <cellStyle name="Normal 10 2 5 2 4 4 2" xfId="37646" xr:uid="{00000000-0005-0000-0000-0000103E0000}"/>
    <cellStyle name="Normal 10 2 5 2 4 5" xfId="8552" xr:uid="{00000000-0005-0000-0000-0000113E0000}"/>
    <cellStyle name="Normal 10 2 5 2 4 5 2" xfId="37647" xr:uid="{00000000-0005-0000-0000-0000123E0000}"/>
    <cellStyle name="Normal 10 2 5 2 4 6" xfId="37642" xr:uid="{00000000-0005-0000-0000-0000133E0000}"/>
    <cellStyle name="Normal 10 2 5 2 5" xfId="8553" xr:uid="{00000000-0005-0000-0000-0000143E0000}"/>
    <cellStyle name="Normal 10 2 5 2 5 2" xfId="8554" xr:uid="{00000000-0005-0000-0000-0000153E0000}"/>
    <cellStyle name="Normal 10 2 5 2 5 2 2" xfId="8555" xr:uid="{00000000-0005-0000-0000-0000163E0000}"/>
    <cellStyle name="Normal 10 2 5 2 5 2 2 2" xfId="37650" xr:uid="{00000000-0005-0000-0000-0000173E0000}"/>
    <cellStyle name="Normal 10 2 5 2 5 2 3" xfId="37649" xr:uid="{00000000-0005-0000-0000-0000183E0000}"/>
    <cellStyle name="Normal 10 2 5 2 5 3" xfId="8556" xr:uid="{00000000-0005-0000-0000-0000193E0000}"/>
    <cellStyle name="Normal 10 2 5 2 5 3 2" xfId="37651" xr:uid="{00000000-0005-0000-0000-00001A3E0000}"/>
    <cellStyle name="Normal 10 2 5 2 5 4" xfId="8557" xr:uid="{00000000-0005-0000-0000-00001B3E0000}"/>
    <cellStyle name="Normal 10 2 5 2 5 4 2" xfId="37652" xr:uid="{00000000-0005-0000-0000-00001C3E0000}"/>
    <cellStyle name="Normal 10 2 5 2 5 5" xfId="8558" xr:uid="{00000000-0005-0000-0000-00001D3E0000}"/>
    <cellStyle name="Normal 10 2 5 2 5 5 2" xfId="37653" xr:uid="{00000000-0005-0000-0000-00001E3E0000}"/>
    <cellStyle name="Normal 10 2 5 2 5 6" xfId="37648" xr:uid="{00000000-0005-0000-0000-00001F3E0000}"/>
    <cellStyle name="Normal 10 2 5 2 6" xfId="8559" xr:uid="{00000000-0005-0000-0000-0000203E0000}"/>
    <cellStyle name="Normal 10 2 5 2 6 2" xfId="8560" xr:uid="{00000000-0005-0000-0000-0000213E0000}"/>
    <cellStyle name="Normal 10 2 5 2 6 2 2" xfId="8561" xr:uid="{00000000-0005-0000-0000-0000223E0000}"/>
    <cellStyle name="Normal 10 2 5 2 6 2 2 2" xfId="37656" xr:uid="{00000000-0005-0000-0000-0000233E0000}"/>
    <cellStyle name="Normal 10 2 5 2 6 2 3" xfId="37655" xr:uid="{00000000-0005-0000-0000-0000243E0000}"/>
    <cellStyle name="Normal 10 2 5 2 6 3" xfId="8562" xr:uid="{00000000-0005-0000-0000-0000253E0000}"/>
    <cellStyle name="Normal 10 2 5 2 6 3 2" xfId="37657" xr:uid="{00000000-0005-0000-0000-0000263E0000}"/>
    <cellStyle name="Normal 10 2 5 2 6 4" xfId="8563" xr:uid="{00000000-0005-0000-0000-0000273E0000}"/>
    <cellStyle name="Normal 10 2 5 2 6 4 2" xfId="37658" xr:uid="{00000000-0005-0000-0000-0000283E0000}"/>
    <cellStyle name="Normal 10 2 5 2 6 5" xfId="37654" xr:uid="{00000000-0005-0000-0000-0000293E0000}"/>
    <cellStyle name="Normal 10 2 5 2 7" xfId="8564" xr:uid="{00000000-0005-0000-0000-00002A3E0000}"/>
    <cellStyle name="Normal 10 2 5 2 7 2" xfId="8565" xr:uid="{00000000-0005-0000-0000-00002B3E0000}"/>
    <cellStyle name="Normal 10 2 5 2 7 2 2" xfId="37660" xr:uid="{00000000-0005-0000-0000-00002C3E0000}"/>
    <cellStyle name="Normal 10 2 5 2 7 3" xfId="8566" xr:uid="{00000000-0005-0000-0000-00002D3E0000}"/>
    <cellStyle name="Normal 10 2 5 2 7 3 2" xfId="37661" xr:uid="{00000000-0005-0000-0000-00002E3E0000}"/>
    <cellStyle name="Normal 10 2 5 2 7 4" xfId="37659" xr:uid="{00000000-0005-0000-0000-00002F3E0000}"/>
    <cellStyle name="Normal 10 2 5 2 8" xfId="8567" xr:uid="{00000000-0005-0000-0000-0000303E0000}"/>
    <cellStyle name="Normal 10 2 5 2 8 2" xfId="37662" xr:uid="{00000000-0005-0000-0000-0000313E0000}"/>
    <cellStyle name="Normal 10 2 5 2 9" xfId="8568" xr:uid="{00000000-0005-0000-0000-0000323E0000}"/>
    <cellStyle name="Normal 10 2 5 2 9 2" xfId="37663" xr:uid="{00000000-0005-0000-0000-0000333E0000}"/>
    <cellStyle name="Normal 10 2 5 3" xfId="8569" xr:uid="{00000000-0005-0000-0000-0000343E0000}"/>
    <cellStyle name="Normal 10 2 5 3 2" xfId="8570" xr:uid="{00000000-0005-0000-0000-0000353E0000}"/>
    <cellStyle name="Normal 10 2 5 3 2 2" xfId="8571" xr:uid="{00000000-0005-0000-0000-0000363E0000}"/>
    <cellStyle name="Normal 10 2 5 3 2 2 2" xfId="8572" xr:uid="{00000000-0005-0000-0000-0000373E0000}"/>
    <cellStyle name="Normal 10 2 5 3 2 2 2 2" xfId="37667" xr:uid="{00000000-0005-0000-0000-0000383E0000}"/>
    <cellStyle name="Normal 10 2 5 3 2 2 3" xfId="37666" xr:uid="{00000000-0005-0000-0000-0000393E0000}"/>
    <cellStyle name="Normal 10 2 5 3 2 3" xfId="8573" xr:uid="{00000000-0005-0000-0000-00003A3E0000}"/>
    <cellStyle name="Normal 10 2 5 3 2 3 2" xfId="37668" xr:uid="{00000000-0005-0000-0000-00003B3E0000}"/>
    <cellStyle name="Normal 10 2 5 3 2 4" xfId="8574" xr:uid="{00000000-0005-0000-0000-00003C3E0000}"/>
    <cellStyle name="Normal 10 2 5 3 2 4 2" xfId="37669" xr:uid="{00000000-0005-0000-0000-00003D3E0000}"/>
    <cellStyle name="Normal 10 2 5 3 2 5" xfId="8575" xr:uid="{00000000-0005-0000-0000-00003E3E0000}"/>
    <cellStyle name="Normal 10 2 5 3 2 5 2" xfId="37670" xr:uid="{00000000-0005-0000-0000-00003F3E0000}"/>
    <cellStyle name="Normal 10 2 5 3 2 6" xfId="37665" xr:uid="{00000000-0005-0000-0000-0000403E0000}"/>
    <cellStyle name="Normal 10 2 5 3 3" xfId="8576" xr:uid="{00000000-0005-0000-0000-0000413E0000}"/>
    <cellStyle name="Normal 10 2 5 3 3 2" xfId="8577" xr:uid="{00000000-0005-0000-0000-0000423E0000}"/>
    <cellStyle name="Normal 10 2 5 3 3 2 2" xfId="8578" xr:uid="{00000000-0005-0000-0000-0000433E0000}"/>
    <cellStyle name="Normal 10 2 5 3 3 2 2 2" xfId="37673" xr:uid="{00000000-0005-0000-0000-0000443E0000}"/>
    <cellStyle name="Normal 10 2 5 3 3 2 3" xfId="37672" xr:uid="{00000000-0005-0000-0000-0000453E0000}"/>
    <cellStyle name="Normal 10 2 5 3 3 3" xfId="8579" xr:uid="{00000000-0005-0000-0000-0000463E0000}"/>
    <cellStyle name="Normal 10 2 5 3 3 3 2" xfId="37674" xr:uid="{00000000-0005-0000-0000-0000473E0000}"/>
    <cellStyle name="Normal 10 2 5 3 3 4" xfId="8580" xr:uid="{00000000-0005-0000-0000-0000483E0000}"/>
    <cellStyle name="Normal 10 2 5 3 3 4 2" xfId="37675" xr:uid="{00000000-0005-0000-0000-0000493E0000}"/>
    <cellStyle name="Normal 10 2 5 3 3 5" xfId="8581" xr:uid="{00000000-0005-0000-0000-00004A3E0000}"/>
    <cellStyle name="Normal 10 2 5 3 3 5 2" xfId="37676" xr:uid="{00000000-0005-0000-0000-00004B3E0000}"/>
    <cellStyle name="Normal 10 2 5 3 3 6" xfId="37671" xr:uid="{00000000-0005-0000-0000-00004C3E0000}"/>
    <cellStyle name="Normal 10 2 5 3 4" xfId="8582" xr:uid="{00000000-0005-0000-0000-00004D3E0000}"/>
    <cellStyle name="Normal 10 2 5 3 4 2" xfId="8583" xr:uid="{00000000-0005-0000-0000-00004E3E0000}"/>
    <cellStyle name="Normal 10 2 5 3 4 2 2" xfId="37678" xr:uid="{00000000-0005-0000-0000-00004F3E0000}"/>
    <cellStyle name="Normal 10 2 5 3 4 3" xfId="37677" xr:uid="{00000000-0005-0000-0000-0000503E0000}"/>
    <cellStyle name="Normal 10 2 5 3 5" xfId="8584" xr:uid="{00000000-0005-0000-0000-0000513E0000}"/>
    <cellStyle name="Normal 10 2 5 3 5 2" xfId="37679" xr:uid="{00000000-0005-0000-0000-0000523E0000}"/>
    <cellStyle name="Normal 10 2 5 3 6" xfId="8585" xr:uid="{00000000-0005-0000-0000-0000533E0000}"/>
    <cellStyle name="Normal 10 2 5 3 6 2" xfId="37680" xr:uid="{00000000-0005-0000-0000-0000543E0000}"/>
    <cellStyle name="Normal 10 2 5 3 7" xfId="8586" xr:uid="{00000000-0005-0000-0000-0000553E0000}"/>
    <cellStyle name="Normal 10 2 5 3 7 2" xfId="37681" xr:uid="{00000000-0005-0000-0000-0000563E0000}"/>
    <cellStyle name="Normal 10 2 5 3 8" xfId="37664" xr:uid="{00000000-0005-0000-0000-0000573E0000}"/>
    <cellStyle name="Normal 10 2 5 4" xfId="8587" xr:uid="{00000000-0005-0000-0000-0000583E0000}"/>
    <cellStyle name="Normal 10 2 5 4 2" xfId="8588" xr:uid="{00000000-0005-0000-0000-0000593E0000}"/>
    <cellStyle name="Normal 10 2 5 4 2 2" xfId="8589" xr:uid="{00000000-0005-0000-0000-00005A3E0000}"/>
    <cellStyle name="Normal 10 2 5 4 2 2 2" xfId="8590" xr:uid="{00000000-0005-0000-0000-00005B3E0000}"/>
    <cellStyle name="Normal 10 2 5 4 2 2 2 2" xfId="37685" xr:uid="{00000000-0005-0000-0000-00005C3E0000}"/>
    <cellStyle name="Normal 10 2 5 4 2 2 3" xfId="37684" xr:uid="{00000000-0005-0000-0000-00005D3E0000}"/>
    <cellStyle name="Normal 10 2 5 4 2 3" xfId="8591" xr:uid="{00000000-0005-0000-0000-00005E3E0000}"/>
    <cellStyle name="Normal 10 2 5 4 2 3 2" xfId="37686" xr:uid="{00000000-0005-0000-0000-00005F3E0000}"/>
    <cellStyle name="Normal 10 2 5 4 2 4" xfId="8592" xr:uid="{00000000-0005-0000-0000-0000603E0000}"/>
    <cellStyle name="Normal 10 2 5 4 2 4 2" xfId="37687" xr:uid="{00000000-0005-0000-0000-0000613E0000}"/>
    <cellStyle name="Normal 10 2 5 4 2 5" xfId="8593" xr:uid="{00000000-0005-0000-0000-0000623E0000}"/>
    <cellStyle name="Normal 10 2 5 4 2 5 2" xfId="37688" xr:uid="{00000000-0005-0000-0000-0000633E0000}"/>
    <cellStyle name="Normal 10 2 5 4 2 6" xfId="37683" xr:uid="{00000000-0005-0000-0000-0000643E0000}"/>
    <cellStyle name="Normal 10 2 5 4 3" xfId="8594" xr:uid="{00000000-0005-0000-0000-0000653E0000}"/>
    <cellStyle name="Normal 10 2 5 4 3 2" xfId="8595" xr:uid="{00000000-0005-0000-0000-0000663E0000}"/>
    <cellStyle name="Normal 10 2 5 4 3 2 2" xfId="37690" xr:uid="{00000000-0005-0000-0000-0000673E0000}"/>
    <cellStyle name="Normal 10 2 5 4 3 3" xfId="37689" xr:uid="{00000000-0005-0000-0000-0000683E0000}"/>
    <cellStyle name="Normal 10 2 5 4 4" xfId="8596" xr:uid="{00000000-0005-0000-0000-0000693E0000}"/>
    <cellStyle name="Normal 10 2 5 4 4 2" xfId="37691" xr:uid="{00000000-0005-0000-0000-00006A3E0000}"/>
    <cellStyle name="Normal 10 2 5 4 5" xfId="8597" xr:uid="{00000000-0005-0000-0000-00006B3E0000}"/>
    <cellStyle name="Normal 10 2 5 4 5 2" xfId="37692" xr:uid="{00000000-0005-0000-0000-00006C3E0000}"/>
    <cellStyle name="Normal 10 2 5 4 6" xfId="8598" xr:uid="{00000000-0005-0000-0000-00006D3E0000}"/>
    <cellStyle name="Normal 10 2 5 4 6 2" xfId="37693" xr:uid="{00000000-0005-0000-0000-00006E3E0000}"/>
    <cellStyle name="Normal 10 2 5 4 7" xfId="37682" xr:uid="{00000000-0005-0000-0000-00006F3E0000}"/>
    <cellStyle name="Normal 10 2 5 5" xfId="8599" xr:uid="{00000000-0005-0000-0000-0000703E0000}"/>
    <cellStyle name="Normal 10 2 5 5 2" xfId="8600" xr:uid="{00000000-0005-0000-0000-0000713E0000}"/>
    <cellStyle name="Normal 10 2 5 5 2 2" xfId="8601" xr:uid="{00000000-0005-0000-0000-0000723E0000}"/>
    <cellStyle name="Normal 10 2 5 5 2 2 2" xfId="37696" xr:uid="{00000000-0005-0000-0000-0000733E0000}"/>
    <cellStyle name="Normal 10 2 5 5 2 3" xfId="37695" xr:uid="{00000000-0005-0000-0000-0000743E0000}"/>
    <cellStyle name="Normal 10 2 5 5 3" xfId="8602" xr:uid="{00000000-0005-0000-0000-0000753E0000}"/>
    <cellStyle name="Normal 10 2 5 5 3 2" xfId="37697" xr:uid="{00000000-0005-0000-0000-0000763E0000}"/>
    <cellStyle name="Normal 10 2 5 5 4" xfId="8603" xr:uid="{00000000-0005-0000-0000-0000773E0000}"/>
    <cellStyle name="Normal 10 2 5 5 4 2" xfId="37698" xr:uid="{00000000-0005-0000-0000-0000783E0000}"/>
    <cellStyle name="Normal 10 2 5 5 5" xfId="8604" xr:uid="{00000000-0005-0000-0000-0000793E0000}"/>
    <cellStyle name="Normal 10 2 5 5 5 2" xfId="37699" xr:uid="{00000000-0005-0000-0000-00007A3E0000}"/>
    <cellStyle name="Normal 10 2 5 5 6" xfId="37694" xr:uid="{00000000-0005-0000-0000-00007B3E0000}"/>
    <cellStyle name="Normal 10 2 5 6" xfId="8605" xr:uid="{00000000-0005-0000-0000-00007C3E0000}"/>
    <cellStyle name="Normal 10 2 5 6 2" xfId="8606" xr:uid="{00000000-0005-0000-0000-00007D3E0000}"/>
    <cellStyle name="Normal 10 2 5 6 2 2" xfId="8607" xr:uid="{00000000-0005-0000-0000-00007E3E0000}"/>
    <cellStyle name="Normal 10 2 5 6 2 2 2" xfId="37702" xr:uid="{00000000-0005-0000-0000-00007F3E0000}"/>
    <cellStyle name="Normal 10 2 5 6 2 3" xfId="37701" xr:uid="{00000000-0005-0000-0000-0000803E0000}"/>
    <cellStyle name="Normal 10 2 5 6 3" xfId="8608" xr:uid="{00000000-0005-0000-0000-0000813E0000}"/>
    <cellStyle name="Normal 10 2 5 6 3 2" xfId="37703" xr:uid="{00000000-0005-0000-0000-0000823E0000}"/>
    <cellStyle name="Normal 10 2 5 6 4" xfId="8609" xr:uid="{00000000-0005-0000-0000-0000833E0000}"/>
    <cellStyle name="Normal 10 2 5 6 4 2" xfId="37704" xr:uid="{00000000-0005-0000-0000-0000843E0000}"/>
    <cellStyle name="Normal 10 2 5 6 5" xfId="8610" xr:uid="{00000000-0005-0000-0000-0000853E0000}"/>
    <cellStyle name="Normal 10 2 5 6 5 2" xfId="37705" xr:uid="{00000000-0005-0000-0000-0000863E0000}"/>
    <cellStyle name="Normal 10 2 5 6 6" xfId="37700" xr:uid="{00000000-0005-0000-0000-0000873E0000}"/>
    <cellStyle name="Normal 10 2 5 7" xfId="8611" xr:uid="{00000000-0005-0000-0000-0000883E0000}"/>
    <cellStyle name="Normal 10 2 5 7 2" xfId="8612" xr:uid="{00000000-0005-0000-0000-0000893E0000}"/>
    <cellStyle name="Normal 10 2 5 7 2 2" xfId="8613" xr:uid="{00000000-0005-0000-0000-00008A3E0000}"/>
    <cellStyle name="Normal 10 2 5 7 2 2 2" xfId="37708" xr:uid="{00000000-0005-0000-0000-00008B3E0000}"/>
    <cellStyle name="Normal 10 2 5 7 2 3" xfId="37707" xr:uid="{00000000-0005-0000-0000-00008C3E0000}"/>
    <cellStyle name="Normal 10 2 5 7 3" xfId="8614" xr:uid="{00000000-0005-0000-0000-00008D3E0000}"/>
    <cellStyle name="Normal 10 2 5 7 3 2" xfId="37709" xr:uid="{00000000-0005-0000-0000-00008E3E0000}"/>
    <cellStyle name="Normal 10 2 5 7 4" xfId="8615" xr:uid="{00000000-0005-0000-0000-00008F3E0000}"/>
    <cellStyle name="Normal 10 2 5 7 4 2" xfId="37710" xr:uid="{00000000-0005-0000-0000-0000903E0000}"/>
    <cellStyle name="Normal 10 2 5 7 5" xfId="37706" xr:uid="{00000000-0005-0000-0000-0000913E0000}"/>
    <cellStyle name="Normal 10 2 5 8" xfId="8616" xr:uid="{00000000-0005-0000-0000-0000923E0000}"/>
    <cellStyle name="Normal 10 2 5 8 2" xfId="8617" xr:uid="{00000000-0005-0000-0000-0000933E0000}"/>
    <cellStyle name="Normal 10 2 5 8 2 2" xfId="37712" xr:uid="{00000000-0005-0000-0000-0000943E0000}"/>
    <cellStyle name="Normal 10 2 5 8 3" xfId="8618" xr:uid="{00000000-0005-0000-0000-0000953E0000}"/>
    <cellStyle name="Normal 10 2 5 8 3 2" xfId="37713" xr:uid="{00000000-0005-0000-0000-0000963E0000}"/>
    <cellStyle name="Normal 10 2 5 8 4" xfId="37711" xr:uid="{00000000-0005-0000-0000-0000973E0000}"/>
    <cellStyle name="Normal 10 2 5 9" xfId="8619" xr:uid="{00000000-0005-0000-0000-0000983E0000}"/>
    <cellStyle name="Normal 10 2 5 9 2" xfId="37714" xr:uid="{00000000-0005-0000-0000-0000993E0000}"/>
    <cellStyle name="Normal 10 2 6" xfId="8620" xr:uid="{00000000-0005-0000-0000-00009A3E0000}"/>
    <cellStyle name="Normal 10 2 6 10" xfId="8621" xr:uid="{00000000-0005-0000-0000-00009B3E0000}"/>
    <cellStyle name="Normal 10 2 6 10 2" xfId="37716" xr:uid="{00000000-0005-0000-0000-00009C3E0000}"/>
    <cellStyle name="Normal 10 2 6 11" xfId="37715" xr:uid="{00000000-0005-0000-0000-00009D3E0000}"/>
    <cellStyle name="Normal 10 2 6 2" xfId="8622" xr:uid="{00000000-0005-0000-0000-00009E3E0000}"/>
    <cellStyle name="Normal 10 2 6 2 2" xfId="8623" xr:uid="{00000000-0005-0000-0000-00009F3E0000}"/>
    <cellStyle name="Normal 10 2 6 2 2 2" xfId="8624" xr:uid="{00000000-0005-0000-0000-0000A03E0000}"/>
    <cellStyle name="Normal 10 2 6 2 2 2 2" xfId="8625" xr:uid="{00000000-0005-0000-0000-0000A13E0000}"/>
    <cellStyle name="Normal 10 2 6 2 2 2 2 2" xfId="37720" xr:uid="{00000000-0005-0000-0000-0000A23E0000}"/>
    <cellStyle name="Normal 10 2 6 2 2 2 3" xfId="37719" xr:uid="{00000000-0005-0000-0000-0000A33E0000}"/>
    <cellStyle name="Normal 10 2 6 2 2 3" xfId="8626" xr:uid="{00000000-0005-0000-0000-0000A43E0000}"/>
    <cellStyle name="Normal 10 2 6 2 2 3 2" xfId="37721" xr:uid="{00000000-0005-0000-0000-0000A53E0000}"/>
    <cellStyle name="Normal 10 2 6 2 2 4" xfId="8627" xr:uid="{00000000-0005-0000-0000-0000A63E0000}"/>
    <cellStyle name="Normal 10 2 6 2 2 4 2" xfId="37722" xr:uid="{00000000-0005-0000-0000-0000A73E0000}"/>
    <cellStyle name="Normal 10 2 6 2 2 5" xfId="8628" xr:uid="{00000000-0005-0000-0000-0000A83E0000}"/>
    <cellStyle name="Normal 10 2 6 2 2 5 2" xfId="37723" xr:uid="{00000000-0005-0000-0000-0000A93E0000}"/>
    <cellStyle name="Normal 10 2 6 2 2 6" xfId="37718" xr:uid="{00000000-0005-0000-0000-0000AA3E0000}"/>
    <cellStyle name="Normal 10 2 6 2 3" xfId="8629" xr:uid="{00000000-0005-0000-0000-0000AB3E0000}"/>
    <cellStyle name="Normal 10 2 6 2 3 2" xfId="8630" xr:uid="{00000000-0005-0000-0000-0000AC3E0000}"/>
    <cellStyle name="Normal 10 2 6 2 3 2 2" xfId="37725" xr:uid="{00000000-0005-0000-0000-0000AD3E0000}"/>
    <cellStyle name="Normal 10 2 6 2 3 3" xfId="37724" xr:uid="{00000000-0005-0000-0000-0000AE3E0000}"/>
    <cellStyle name="Normal 10 2 6 2 4" xfId="8631" xr:uid="{00000000-0005-0000-0000-0000AF3E0000}"/>
    <cellStyle name="Normal 10 2 6 2 4 2" xfId="37726" xr:uid="{00000000-0005-0000-0000-0000B03E0000}"/>
    <cellStyle name="Normal 10 2 6 2 5" xfId="8632" xr:uid="{00000000-0005-0000-0000-0000B13E0000}"/>
    <cellStyle name="Normal 10 2 6 2 5 2" xfId="37727" xr:uid="{00000000-0005-0000-0000-0000B23E0000}"/>
    <cellStyle name="Normal 10 2 6 2 6" xfId="8633" xr:uid="{00000000-0005-0000-0000-0000B33E0000}"/>
    <cellStyle name="Normal 10 2 6 2 6 2" xfId="37728" xr:uid="{00000000-0005-0000-0000-0000B43E0000}"/>
    <cellStyle name="Normal 10 2 6 2 7" xfId="37717" xr:uid="{00000000-0005-0000-0000-0000B53E0000}"/>
    <cellStyle name="Normal 10 2 6 3" xfId="8634" xr:uid="{00000000-0005-0000-0000-0000B63E0000}"/>
    <cellStyle name="Normal 10 2 6 3 2" xfId="8635" xr:uid="{00000000-0005-0000-0000-0000B73E0000}"/>
    <cellStyle name="Normal 10 2 6 3 2 2" xfId="8636" xr:uid="{00000000-0005-0000-0000-0000B83E0000}"/>
    <cellStyle name="Normal 10 2 6 3 2 2 2" xfId="8637" xr:uid="{00000000-0005-0000-0000-0000B93E0000}"/>
    <cellStyle name="Normal 10 2 6 3 2 2 2 2" xfId="37732" xr:uid="{00000000-0005-0000-0000-0000BA3E0000}"/>
    <cellStyle name="Normal 10 2 6 3 2 2 3" xfId="37731" xr:uid="{00000000-0005-0000-0000-0000BB3E0000}"/>
    <cellStyle name="Normal 10 2 6 3 2 3" xfId="8638" xr:uid="{00000000-0005-0000-0000-0000BC3E0000}"/>
    <cellStyle name="Normal 10 2 6 3 2 3 2" xfId="37733" xr:uid="{00000000-0005-0000-0000-0000BD3E0000}"/>
    <cellStyle name="Normal 10 2 6 3 2 4" xfId="8639" xr:uid="{00000000-0005-0000-0000-0000BE3E0000}"/>
    <cellStyle name="Normal 10 2 6 3 2 4 2" xfId="37734" xr:uid="{00000000-0005-0000-0000-0000BF3E0000}"/>
    <cellStyle name="Normal 10 2 6 3 2 5" xfId="8640" xr:uid="{00000000-0005-0000-0000-0000C03E0000}"/>
    <cellStyle name="Normal 10 2 6 3 2 5 2" xfId="37735" xr:uid="{00000000-0005-0000-0000-0000C13E0000}"/>
    <cellStyle name="Normal 10 2 6 3 2 6" xfId="37730" xr:uid="{00000000-0005-0000-0000-0000C23E0000}"/>
    <cellStyle name="Normal 10 2 6 3 3" xfId="8641" xr:uid="{00000000-0005-0000-0000-0000C33E0000}"/>
    <cellStyle name="Normal 10 2 6 3 3 2" xfId="8642" xr:uid="{00000000-0005-0000-0000-0000C43E0000}"/>
    <cellStyle name="Normal 10 2 6 3 3 2 2" xfId="37737" xr:uid="{00000000-0005-0000-0000-0000C53E0000}"/>
    <cellStyle name="Normal 10 2 6 3 3 3" xfId="37736" xr:uid="{00000000-0005-0000-0000-0000C63E0000}"/>
    <cellStyle name="Normal 10 2 6 3 4" xfId="8643" xr:uid="{00000000-0005-0000-0000-0000C73E0000}"/>
    <cellStyle name="Normal 10 2 6 3 4 2" xfId="37738" xr:uid="{00000000-0005-0000-0000-0000C83E0000}"/>
    <cellStyle name="Normal 10 2 6 3 5" xfId="8644" xr:uid="{00000000-0005-0000-0000-0000C93E0000}"/>
    <cellStyle name="Normal 10 2 6 3 5 2" xfId="37739" xr:uid="{00000000-0005-0000-0000-0000CA3E0000}"/>
    <cellStyle name="Normal 10 2 6 3 6" xfId="8645" xr:uid="{00000000-0005-0000-0000-0000CB3E0000}"/>
    <cellStyle name="Normal 10 2 6 3 6 2" xfId="37740" xr:uid="{00000000-0005-0000-0000-0000CC3E0000}"/>
    <cellStyle name="Normal 10 2 6 3 7" xfId="37729" xr:uid="{00000000-0005-0000-0000-0000CD3E0000}"/>
    <cellStyle name="Normal 10 2 6 4" xfId="8646" xr:uid="{00000000-0005-0000-0000-0000CE3E0000}"/>
    <cellStyle name="Normal 10 2 6 4 2" xfId="8647" xr:uid="{00000000-0005-0000-0000-0000CF3E0000}"/>
    <cellStyle name="Normal 10 2 6 4 2 2" xfId="8648" xr:uid="{00000000-0005-0000-0000-0000D03E0000}"/>
    <cellStyle name="Normal 10 2 6 4 2 2 2" xfId="37743" xr:uid="{00000000-0005-0000-0000-0000D13E0000}"/>
    <cellStyle name="Normal 10 2 6 4 2 3" xfId="37742" xr:uid="{00000000-0005-0000-0000-0000D23E0000}"/>
    <cellStyle name="Normal 10 2 6 4 3" xfId="8649" xr:uid="{00000000-0005-0000-0000-0000D33E0000}"/>
    <cellStyle name="Normal 10 2 6 4 3 2" xfId="37744" xr:uid="{00000000-0005-0000-0000-0000D43E0000}"/>
    <cellStyle name="Normal 10 2 6 4 4" xfId="8650" xr:uid="{00000000-0005-0000-0000-0000D53E0000}"/>
    <cellStyle name="Normal 10 2 6 4 4 2" xfId="37745" xr:uid="{00000000-0005-0000-0000-0000D63E0000}"/>
    <cellStyle name="Normal 10 2 6 4 5" xfId="8651" xr:uid="{00000000-0005-0000-0000-0000D73E0000}"/>
    <cellStyle name="Normal 10 2 6 4 5 2" xfId="37746" xr:uid="{00000000-0005-0000-0000-0000D83E0000}"/>
    <cellStyle name="Normal 10 2 6 4 6" xfId="37741" xr:uid="{00000000-0005-0000-0000-0000D93E0000}"/>
    <cellStyle name="Normal 10 2 6 5" xfId="8652" xr:uid="{00000000-0005-0000-0000-0000DA3E0000}"/>
    <cellStyle name="Normal 10 2 6 5 2" xfId="8653" xr:uid="{00000000-0005-0000-0000-0000DB3E0000}"/>
    <cellStyle name="Normal 10 2 6 5 2 2" xfId="8654" xr:uid="{00000000-0005-0000-0000-0000DC3E0000}"/>
    <cellStyle name="Normal 10 2 6 5 2 2 2" xfId="37749" xr:uid="{00000000-0005-0000-0000-0000DD3E0000}"/>
    <cellStyle name="Normal 10 2 6 5 2 3" xfId="37748" xr:uid="{00000000-0005-0000-0000-0000DE3E0000}"/>
    <cellStyle name="Normal 10 2 6 5 3" xfId="8655" xr:uid="{00000000-0005-0000-0000-0000DF3E0000}"/>
    <cellStyle name="Normal 10 2 6 5 3 2" xfId="37750" xr:uid="{00000000-0005-0000-0000-0000E03E0000}"/>
    <cellStyle name="Normal 10 2 6 5 4" xfId="8656" xr:uid="{00000000-0005-0000-0000-0000E13E0000}"/>
    <cellStyle name="Normal 10 2 6 5 4 2" xfId="37751" xr:uid="{00000000-0005-0000-0000-0000E23E0000}"/>
    <cellStyle name="Normal 10 2 6 5 5" xfId="8657" xr:uid="{00000000-0005-0000-0000-0000E33E0000}"/>
    <cellStyle name="Normal 10 2 6 5 5 2" xfId="37752" xr:uid="{00000000-0005-0000-0000-0000E43E0000}"/>
    <cellStyle name="Normal 10 2 6 5 6" xfId="37747" xr:uid="{00000000-0005-0000-0000-0000E53E0000}"/>
    <cellStyle name="Normal 10 2 6 6" xfId="8658" xr:uid="{00000000-0005-0000-0000-0000E63E0000}"/>
    <cellStyle name="Normal 10 2 6 6 2" xfId="8659" xr:uid="{00000000-0005-0000-0000-0000E73E0000}"/>
    <cellStyle name="Normal 10 2 6 6 2 2" xfId="8660" xr:uid="{00000000-0005-0000-0000-0000E83E0000}"/>
    <cellStyle name="Normal 10 2 6 6 2 2 2" xfId="37755" xr:uid="{00000000-0005-0000-0000-0000E93E0000}"/>
    <cellStyle name="Normal 10 2 6 6 2 3" xfId="37754" xr:uid="{00000000-0005-0000-0000-0000EA3E0000}"/>
    <cellStyle name="Normal 10 2 6 6 3" xfId="8661" xr:uid="{00000000-0005-0000-0000-0000EB3E0000}"/>
    <cellStyle name="Normal 10 2 6 6 3 2" xfId="37756" xr:uid="{00000000-0005-0000-0000-0000EC3E0000}"/>
    <cellStyle name="Normal 10 2 6 6 4" xfId="8662" xr:uid="{00000000-0005-0000-0000-0000ED3E0000}"/>
    <cellStyle name="Normal 10 2 6 6 4 2" xfId="37757" xr:uid="{00000000-0005-0000-0000-0000EE3E0000}"/>
    <cellStyle name="Normal 10 2 6 6 5" xfId="37753" xr:uid="{00000000-0005-0000-0000-0000EF3E0000}"/>
    <cellStyle name="Normal 10 2 6 7" xfId="8663" xr:uid="{00000000-0005-0000-0000-0000F03E0000}"/>
    <cellStyle name="Normal 10 2 6 7 2" xfId="8664" xr:uid="{00000000-0005-0000-0000-0000F13E0000}"/>
    <cellStyle name="Normal 10 2 6 7 2 2" xfId="37759" xr:uid="{00000000-0005-0000-0000-0000F23E0000}"/>
    <cellStyle name="Normal 10 2 6 7 3" xfId="8665" xr:uid="{00000000-0005-0000-0000-0000F33E0000}"/>
    <cellStyle name="Normal 10 2 6 7 3 2" xfId="37760" xr:uid="{00000000-0005-0000-0000-0000F43E0000}"/>
    <cellStyle name="Normal 10 2 6 7 4" xfId="37758" xr:uid="{00000000-0005-0000-0000-0000F53E0000}"/>
    <cellStyle name="Normal 10 2 6 8" xfId="8666" xr:uid="{00000000-0005-0000-0000-0000F63E0000}"/>
    <cellStyle name="Normal 10 2 6 8 2" xfId="37761" xr:uid="{00000000-0005-0000-0000-0000F73E0000}"/>
    <cellStyle name="Normal 10 2 6 9" xfId="8667" xr:uid="{00000000-0005-0000-0000-0000F83E0000}"/>
    <cellStyle name="Normal 10 2 6 9 2" xfId="37762" xr:uid="{00000000-0005-0000-0000-0000F93E0000}"/>
    <cellStyle name="Normal 10 2 7" xfId="8668" xr:uid="{00000000-0005-0000-0000-0000FA3E0000}"/>
    <cellStyle name="Normal 10 2 7 2" xfId="8669" xr:uid="{00000000-0005-0000-0000-0000FB3E0000}"/>
    <cellStyle name="Normal 10 2 7 2 2" xfId="8670" xr:uid="{00000000-0005-0000-0000-0000FC3E0000}"/>
    <cellStyle name="Normal 10 2 7 2 2 2" xfId="8671" xr:uid="{00000000-0005-0000-0000-0000FD3E0000}"/>
    <cellStyle name="Normal 10 2 7 2 2 2 2" xfId="37766" xr:uid="{00000000-0005-0000-0000-0000FE3E0000}"/>
    <cellStyle name="Normal 10 2 7 2 2 3" xfId="37765" xr:uid="{00000000-0005-0000-0000-0000FF3E0000}"/>
    <cellStyle name="Normal 10 2 7 2 3" xfId="8672" xr:uid="{00000000-0005-0000-0000-0000003F0000}"/>
    <cellStyle name="Normal 10 2 7 2 3 2" xfId="37767" xr:uid="{00000000-0005-0000-0000-0000013F0000}"/>
    <cellStyle name="Normal 10 2 7 2 4" xfId="8673" xr:uid="{00000000-0005-0000-0000-0000023F0000}"/>
    <cellStyle name="Normal 10 2 7 2 4 2" xfId="37768" xr:uid="{00000000-0005-0000-0000-0000033F0000}"/>
    <cellStyle name="Normal 10 2 7 2 5" xfId="8674" xr:uid="{00000000-0005-0000-0000-0000043F0000}"/>
    <cellStyle name="Normal 10 2 7 2 5 2" xfId="37769" xr:uid="{00000000-0005-0000-0000-0000053F0000}"/>
    <cellStyle name="Normal 10 2 7 2 6" xfId="37764" xr:uid="{00000000-0005-0000-0000-0000063F0000}"/>
    <cellStyle name="Normal 10 2 7 3" xfId="8675" xr:uid="{00000000-0005-0000-0000-0000073F0000}"/>
    <cellStyle name="Normal 10 2 7 3 2" xfId="8676" xr:uid="{00000000-0005-0000-0000-0000083F0000}"/>
    <cellStyle name="Normal 10 2 7 3 2 2" xfId="8677" xr:uid="{00000000-0005-0000-0000-0000093F0000}"/>
    <cellStyle name="Normal 10 2 7 3 2 2 2" xfId="37772" xr:uid="{00000000-0005-0000-0000-00000A3F0000}"/>
    <cellStyle name="Normal 10 2 7 3 2 3" xfId="37771" xr:uid="{00000000-0005-0000-0000-00000B3F0000}"/>
    <cellStyle name="Normal 10 2 7 3 3" xfId="8678" xr:uid="{00000000-0005-0000-0000-00000C3F0000}"/>
    <cellStyle name="Normal 10 2 7 3 3 2" xfId="37773" xr:uid="{00000000-0005-0000-0000-00000D3F0000}"/>
    <cellStyle name="Normal 10 2 7 3 4" xfId="8679" xr:uid="{00000000-0005-0000-0000-00000E3F0000}"/>
    <cellStyle name="Normal 10 2 7 3 4 2" xfId="37774" xr:uid="{00000000-0005-0000-0000-00000F3F0000}"/>
    <cellStyle name="Normal 10 2 7 3 5" xfId="8680" xr:uid="{00000000-0005-0000-0000-0000103F0000}"/>
    <cellStyle name="Normal 10 2 7 3 5 2" xfId="37775" xr:uid="{00000000-0005-0000-0000-0000113F0000}"/>
    <cellStyle name="Normal 10 2 7 3 6" xfId="37770" xr:uid="{00000000-0005-0000-0000-0000123F0000}"/>
    <cellStyle name="Normal 10 2 7 4" xfId="8681" xr:uid="{00000000-0005-0000-0000-0000133F0000}"/>
    <cellStyle name="Normal 10 2 7 4 2" xfId="8682" xr:uid="{00000000-0005-0000-0000-0000143F0000}"/>
    <cellStyle name="Normal 10 2 7 4 2 2" xfId="37777" xr:uid="{00000000-0005-0000-0000-0000153F0000}"/>
    <cellStyle name="Normal 10 2 7 4 3" xfId="37776" xr:uid="{00000000-0005-0000-0000-0000163F0000}"/>
    <cellStyle name="Normal 10 2 7 5" xfId="8683" xr:uid="{00000000-0005-0000-0000-0000173F0000}"/>
    <cellStyle name="Normal 10 2 7 5 2" xfId="37778" xr:uid="{00000000-0005-0000-0000-0000183F0000}"/>
    <cellStyle name="Normal 10 2 7 6" xfId="8684" xr:uid="{00000000-0005-0000-0000-0000193F0000}"/>
    <cellStyle name="Normal 10 2 7 6 2" xfId="37779" xr:uid="{00000000-0005-0000-0000-00001A3F0000}"/>
    <cellStyle name="Normal 10 2 7 7" xfId="8685" xr:uid="{00000000-0005-0000-0000-00001B3F0000}"/>
    <cellStyle name="Normal 10 2 7 7 2" xfId="37780" xr:uid="{00000000-0005-0000-0000-00001C3F0000}"/>
    <cellStyle name="Normal 10 2 7 8" xfId="37763" xr:uid="{00000000-0005-0000-0000-00001D3F0000}"/>
    <cellStyle name="Normal 10 2 8" xfId="8686" xr:uid="{00000000-0005-0000-0000-00001E3F0000}"/>
    <cellStyle name="Normal 10 2 8 2" xfId="8687" xr:uid="{00000000-0005-0000-0000-00001F3F0000}"/>
    <cellStyle name="Normal 10 2 8 2 2" xfId="8688" xr:uid="{00000000-0005-0000-0000-0000203F0000}"/>
    <cellStyle name="Normal 10 2 8 2 2 2" xfId="8689" xr:uid="{00000000-0005-0000-0000-0000213F0000}"/>
    <cellStyle name="Normal 10 2 8 2 2 2 2" xfId="37784" xr:uid="{00000000-0005-0000-0000-0000223F0000}"/>
    <cellStyle name="Normal 10 2 8 2 2 3" xfId="37783" xr:uid="{00000000-0005-0000-0000-0000233F0000}"/>
    <cellStyle name="Normal 10 2 8 2 3" xfId="8690" xr:uid="{00000000-0005-0000-0000-0000243F0000}"/>
    <cellStyle name="Normal 10 2 8 2 3 2" xfId="37785" xr:uid="{00000000-0005-0000-0000-0000253F0000}"/>
    <cellStyle name="Normal 10 2 8 2 4" xfId="8691" xr:uid="{00000000-0005-0000-0000-0000263F0000}"/>
    <cellStyle name="Normal 10 2 8 2 4 2" xfId="37786" xr:uid="{00000000-0005-0000-0000-0000273F0000}"/>
    <cellStyle name="Normal 10 2 8 2 5" xfId="8692" xr:uid="{00000000-0005-0000-0000-0000283F0000}"/>
    <cellStyle name="Normal 10 2 8 2 5 2" xfId="37787" xr:uid="{00000000-0005-0000-0000-0000293F0000}"/>
    <cellStyle name="Normal 10 2 8 2 6" xfId="37782" xr:uid="{00000000-0005-0000-0000-00002A3F0000}"/>
    <cellStyle name="Normal 10 2 8 3" xfId="8693" xr:uid="{00000000-0005-0000-0000-00002B3F0000}"/>
    <cellStyle name="Normal 10 2 8 3 2" xfId="8694" xr:uid="{00000000-0005-0000-0000-00002C3F0000}"/>
    <cellStyle name="Normal 10 2 8 3 2 2" xfId="37789" xr:uid="{00000000-0005-0000-0000-00002D3F0000}"/>
    <cellStyle name="Normal 10 2 8 3 3" xfId="37788" xr:uid="{00000000-0005-0000-0000-00002E3F0000}"/>
    <cellStyle name="Normal 10 2 8 4" xfId="8695" xr:uid="{00000000-0005-0000-0000-00002F3F0000}"/>
    <cellStyle name="Normal 10 2 8 4 2" xfId="37790" xr:uid="{00000000-0005-0000-0000-0000303F0000}"/>
    <cellStyle name="Normal 10 2 8 5" xfId="8696" xr:uid="{00000000-0005-0000-0000-0000313F0000}"/>
    <cellStyle name="Normal 10 2 8 5 2" xfId="37791" xr:uid="{00000000-0005-0000-0000-0000323F0000}"/>
    <cellStyle name="Normal 10 2 8 6" xfId="8697" xr:uid="{00000000-0005-0000-0000-0000333F0000}"/>
    <cellStyle name="Normal 10 2 8 6 2" xfId="37792" xr:uid="{00000000-0005-0000-0000-0000343F0000}"/>
    <cellStyle name="Normal 10 2 8 7" xfId="37781" xr:uid="{00000000-0005-0000-0000-0000353F0000}"/>
    <cellStyle name="Normal 10 2 9" xfId="8698" xr:uid="{00000000-0005-0000-0000-0000363F0000}"/>
    <cellStyle name="Normal 10 2 9 2" xfId="8699" xr:uid="{00000000-0005-0000-0000-0000373F0000}"/>
    <cellStyle name="Normal 10 2 9 2 2" xfId="8700" xr:uid="{00000000-0005-0000-0000-0000383F0000}"/>
    <cellStyle name="Normal 10 2 9 2 2 2" xfId="37795" xr:uid="{00000000-0005-0000-0000-0000393F0000}"/>
    <cellStyle name="Normal 10 2 9 2 3" xfId="37794" xr:uid="{00000000-0005-0000-0000-00003A3F0000}"/>
    <cellStyle name="Normal 10 2 9 3" xfId="8701" xr:uid="{00000000-0005-0000-0000-00003B3F0000}"/>
    <cellStyle name="Normal 10 2 9 3 2" xfId="37796" xr:uid="{00000000-0005-0000-0000-00003C3F0000}"/>
    <cellStyle name="Normal 10 2 9 4" xfId="8702" xr:uid="{00000000-0005-0000-0000-00003D3F0000}"/>
    <cellStyle name="Normal 10 2 9 4 2" xfId="37797" xr:uid="{00000000-0005-0000-0000-00003E3F0000}"/>
    <cellStyle name="Normal 10 2 9 5" xfId="8703" xr:uid="{00000000-0005-0000-0000-00003F3F0000}"/>
    <cellStyle name="Normal 10 2 9 5 2" xfId="37798" xr:uid="{00000000-0005-0000-0000-0000403F0000}"/>
    <cellStyle name="Normal 10 2 9 6" xfId="37793" xr:uid="{00000000-0005-0000-0000-0000413F0000}"/>
    <cellStyle name="Normal 10 3" xfId="197" xr:uid="{00000000-0005-0000-0000-0000423F0000}"/>
    <cellStyle name="Normal 10 3 10" xfId="8704" xr:uid="{00000000-0005-0000-0000-0000433F0000}"/>
    <cellStyle name="Normal 10 3 10 2" xfId="8705" xr:uid="{00000000-0005-0000-0000-0000443F0000}"/>
    <cellStyle name="Normal 10 3 10 2 2" xfId="8706" xr:uid="{00000000-0005-0000-0000-0000453F0000}"/>
    <cellStyle name="Normal 10 3 10 2 2 2" xfId="37801" xr:uid="{00000000-0005-0000-0000-0000463F0000}"/>
    <cellStyle name="Normal 10 3 10 2 3" xfId="37800" xr:uid="{00000000-0005-0000-0000-0000473F0000}"/>
    <cellStyle name="Normal 10 3 10 3" xfId="8707" xr:uid="{00000000-0005-0000-0000-0000483F0000}"/>
    <cellStyle name="Normal 10 3 10 3 2" xfId="37802" xr:uid="{00000000-0005-0000-0000-0000493F0000}"/>
    <cellStyle name="Normal 10 3 10 4" xfId="8708" xr:uid="{00000000-0005-0000-0000-00004A3F0000}"/>
    <cellStyle name="Normal 10 3 10 4 2" xfId="37803" xr:uid="{00000000-0005-0000-0000-00004B3F0000}"/>
    <cellStyle name="Normal 10 3 10 5" xfId="37799" xr:uid="{00000000-0005-0000-0000-00004C3F0000}"/>
    <cellStyle name="Normal 10 3 11" xfId="8709" xr:uid="{00000000-0005-0000-0000-00004D3F0000}"/>
    <cellStyle name="Normal 10 3 11 2" xfId="8710" xr:uid="{00000000-0005-0000-0000-00004E3F0000}"/>
    <cellStyle name="Normal 10 3 11 2 2" xfId="37805" xr:uid="{00000000-0005-0000-0000-00004F3F0000}"/>
    <cellStyle name="Normal 10 3 11 3" xfId="8711" xr:uid="{00000000-0005-0000-0000-0000503F0000}"/>
    <cellStyle name="Normal 10 3 11 3 2" xfId="37806" xr:uid="{00000000-0005-0000-0000-0000513F0000}"/>
    <cellStyle name="Normal 10 3 11 4" xfId="37804" xr:uid="{00000000-0005-0000-0000-0000523F0000}"/>
    <cellStyle name="Normal 10 3 12" xfId="8712" xr:uid="{00000000-0005-0000-0000-0000533F0000}"/>
    <cellStyle name="Normal 10 3 12 2" xfId="37807" xr:uid="{00000000-0005-0000-0000-0000543F0000}"/>
    <cellStyle name="Normal 10 3 13" xfId="8713" xr:uid="{00000000-0005-0000-0000-0000553F0000}"/>
    <cellStyle name="Normal 10 3 13 2" xfId="37808" xr:uid="{00000000-0005-0000-0000-0000563F0000}"/>
    <cellStyle name="Normal 10 3 14" xfId="8714" xr:uid="{00000000-0005-0000-0000-0000573F0000}"/>
    <cellStyle name="Normal 10 3 14 2" xfId="37809" xr:uid="{00000000-0005-0000-0000-0000583F0000}"/>
    <cellStyle name="Normal 10 3 15" xfId="8715" xr:uid="{00000000-0005-0000-0000-0000593F0000}"/>
    <cellStyle name="Normal 10 3 2" xfId="198" xr:uid="{00000000-0005-0000-0000-00005A3F0000}"/>
    <cellStyle name="Normal 10 3 2 10" xfId="8716" xr:uid="{00000000-0005-0000-0000-00005B3F0000}"/>
    <cellStyle name="Normal 10 3 2 10 2" xfId="8717" xr:uid="{00000000-0005-0000-0000-00005C3F0000}"/>
    <cellStyle name="Normal 10 3 2 10 2 2" xfId="37811" xr:uid="{00000000-0005-0000-0000-00005D3F0000}"/>
    <cellStyle name="Normal 10 3 2 10 3" xfId="8718" xr:uid="{00000000-0005-0000-0000-00005E3F0000}"/>
    <cellStyle name="Normal 10 3 2 10 3 2" xfId="37812" xr:uid="{00000000-0005-0000-0000-00005F3F0000}"/>
    <cellStyle name="Normal 10 3 2 10 4" xfId="37810" xr:uid="{00000000-0005-0000-0000-0000603F0000}"/>
    <cellStyle name="Normal 10 3 2 11" xfId="8719" xr:uid="{00000000-0005-0000-0000-0000613F0000}"/>
    <cellStyle name="Normal 10 3 2 11 2" xfId="37813" xr:uid="{00000000-0005-0000-0000-0000623F0000}"/>
    <cellStyle name="Normal 10 3 2 12" xfId="8720" xr:uid="{00000000-0005-0000-0000-0000633F0000}"/>
    <cellStyle name="Normal 10 3 2 12 2" xfId="37814" xr:uid="{00000000-0005-0000-0000-0000643F0000}"/>
    <cellStyle name="Normal 10 3 2 13" xfId="8721" xr:uid="{00000000-0005-0000-0000-0000653F0000}"/>
    <cellStyle name="Normal 10 3 2 13 2" xfId="37815" xr:uid="{00000000-0005-0000-0000-0000663F0000}"/>
    <cellStyle name="Normal 10 3 2 2" xfId="8722" xr:uid="{00000000-0005-0000-0000-0000673F0000}"/>
    <cellStyle name="Normal 10 3 2 2 10" xfId="8723" xr:uid="{00000000-0005-0000-0000-0000683F0000}"/>
    <cellStyle name="Normal 10 3 2 2 10 2" xfId="37817" xr:uid="{00000000-0005-0000-0000-0000693F0000}"/>
    <cellStyle name="Normal 10 3 2 2 11" xfId="8724" xr:uid="{00000000-0005-0000-0000-00006A3F0000}"/>
    <cellStyle name="Normal 10 3 2 2 11 2" xfId="37818" xr:uid="{00000000-0005-0000-0000-00006B3F0000}"/>
    <cellStyle name="Normal 10 3 2 2 12" xfId="8725" xr:uid="{00000000-0005-0000-0000-00006C3F0000}"/>
    <cellStyle name="Normal 10 3 2 2 12 2" xfId="37819" xr:uid="{00000000-0005-0000-0000-00006D3F0000}"/>
    <cellStyle name="Normal 10 3 2 2 13" xfId="37816" xr:uid="{00000000-0005-0000-0000-00006E3F0000}"/>
    <cellStyle name="Normal 10 3 2 2 2" xfId="8726" xr:uid="{00000000-0005-0000-0000-00006F3F0000}"/>
    <cellStyle name="Normal 10 3 2 2 2 10" xfId="8727" xr:uid="{00000000-0005-0000-0000-0000703F0000}"/>
    <cellStyle name="Normal 10 3 2 2 2 10 2" xfId="37821" xr:uid="{00000000-0005-0000-0000-0000713F0000}"/>
    <cellStyle name="Normal 10 3 2 2 2 11" xfId="8728" xr:uid="{00000000-0005-0000-0000-0000723F0000}"/>
    <cellStyle name="Normal 10 3 2 2 2 11 2" xfId="37822" xr:uid="{00000000-0005-0000-0000-0000733F0000}"/>
    <cellStyle name="Normal 10 3 2 2 2 12" xfId="37820" xr:uid="{00000000-0005-0000-0000-0000743F0000}"/>
    <cellStyle name="Normal 10 3 2 2 2 2" xfId="8729" xr:uid="{00000000-0005-0000-0000-0000753F0000}"/>
    <cellStyle name="Normal 10 3 2 2 2 2 10" xfId="8730" xr:uid="{00000000-0005-0000-0000-0000763F0000}"/>
    <cellStyle name="Normal 10 3 2 2 2 2 10 2" xfId="37824" xr:uid="{00000000-0005-0000-0000-0000773F0000}"/>
    <cellStyle name="Normal 10 3 2 2 2 2 11" xfId="37823" xr:uid="{00000000-0005-0000-0000-0000783F0000}"/>
    <cellStyle name="Normal 10 3 2 2 2 2 2" xfId="8731" xr:uid="{00000000-0005-0000-0000-0000793F0000}"/>
    <cellStyle name="Normal 10 3 2 2 2 2 2 2" xfId="8732" xr:uid="{00000000-0005-0000-0000-00007A3F0000}"/>
    <cellStyle name="Normal 10 3 2 2 2 2 2 2 2" xfId="8733" xr:uid="{00000000-0005-0000-0000-00007B3F0000}"/>
    <cellStyle name="Normal 10 3 2 2 2 2 2 2 2 2" xfId="8734" xr:uid="{00000000-0005-0000-0000-00007C3F0000}"/>
    <cellStyle name="Normal 10 3 2 2 2 2 2 2 2 2 2" xfId="37828" xr:uid="{00000000-0005-0000-0000-00007D3F0000}"/>
    <cellStyle name="Normal 10 3 2 2 2 2 2 2 2 3" xfId="37827" xr:uid="{00000000-0005-0000-0000-00007E3F0000}"/>
    <cellStyle name="Normal 10 3 2 2 2 2 2 2 3" xfId="8735" xr:uid="{00000000-0005-0000-0000-00007F3F0000}"/>
    <cellStyle name="Normal 10 3 2 2 2 2 2 2 3 2" xfId="37829" xr:uid="{00000000-0005-0000-0000-0000803F0000}"/>
    <cellStyle name="Normal 10 3 2 2 2 2 2 2 4" xfId="8736" xr:uid="{00000000-0005-0000-0000-0000813F0000}"/>
    <cellStyle name="Normal 10 3 2 2 2 2 2 2 4 2" xfId="37830" xr:uid="{00000000-0005-0000-0000-0000823F0000}"/>
    <cellStyle name="Normal 10 3 2 2 2 2 2 2 5" xfId="8737" xr:uid="{00000000-0005-0000-0000-0000833F0000}"/>
    <cellStyle name="Normal 10 3 2 2 2 2 2 2 5 2" xfId="37831" xr:uid="{00000000-0005-0000-0000-0000843F0000}"/>
    <cellStyle name="Normal 10 3 2 2 2 2 2 2 6" xfId="37826" xr:uid="{00000000-0005-0000-0000-0000853F0000}"/>
    <cellStyle name="Normal 10 3 2 2 2 2 2 3" xfId="8738" xr:uid="{00000000-0005-0000-0000-0000863F0000}"/>
    <cellStyle name="Normal 10 3 2 2 2 2 2 3 2" xfId="8739" xr:uid="{00000000-0005-0000-0000-0000873F0000}"/>
    <cellStyle name="Normal 10 3 2 2 2 2 2 3 2 2" xfId="37833" xr:uid="{00000000-0005-0000-0000-0000883F0000}"/>
    <cellStyle name="Normal 10 3 2 2 2 2 2 3 3" xfId="37832" xr:uid="{00000000-0005-0000-0000-0000893F0000}"/>
    <cellStyle name="Normal 10 3 2 2 2 2 2 4" xfId="8740" xr:uid="{00000000-0005-0000-0000-00008A3F0000}"/>
    <cellStyle name="Normal 10 3 2 2 2 2 2 4 2" xfId="37834" xr:uid="{00000000-0005-0000-0000-00008B3F0000}"/>
    <cellStyle name="Normal 10 3 2 2 2 2 2 5" xfId="8741" xr:uid="{00000000-0005-0000-0000-00008C3F0000}"/>
    <cellStyle name="Normal 10 3 2 2 2 2 2 5 2" xfId="37835" xr:uid="{00000000-0005-0000-0000-00008D3F0000}"/>
    <cellStyle name="Normal 10 3 2 2 2 2 2 6" xfId="8742" xr:uid="{00000000-0005-0000-0000-00008E3F0000}"/>
    <cellStyle name="Normal 10 3 2 2 2 2 2 6 2" xfId="37836" xr:uid="{00000000-0005-0000-0000-00008F3F0000}"/>
    <cellStyle name="Normal 10 3 2 2 2 2 2 7" xfId="37825" xr:uid="{00000000-0005-0000-0000-0000903F0000}"/>
    <cellStyle name="Normal 10 3 2 2 2 2 3" xfId="8743" xr:uid="{00000000-0005-0000-0000-0000913F0000}"/>
    <cellStyle name="Normal 10 3 2 2 2 2 3 2" xfId="8744" xr:uid="{00000000-0005-0000-0000-0000923F0000}"/>
    <cellStyle name="Normal 10 3 2 2 2 2 3 2 2" xfId="8745" xr:uid="{00000000-0005-0000-0000-0000933F0000}"/>
    <cellStyle name="Normal 10 3 2 2 2 2 3 2 2 2" xfId="8746" xr:uid="{00000000-0005-0000-0000-0000943F0000}"/>
    <cellStyle name="Normal 10 3 2 2 2 2 3 2 2 2 2" xfId="37840" xr:uid="{00000000-0005-0000-0000-0000953F0000}"/>
    <cellStyle name="Normal 10 3 2 2 2 2 3 2 2 3" xfId="37839" xr:uid="{00000000-0005-0000-0000-0000963F0000}"/>
    <cellStyle name="Normal 10 3 2 2 2 2 3 2 3" xfId="8747" xr:uid="{00000000-0005-0000-0000-0000973F0000}"/>
    <cellStyle name="Normal 10 3 2 2 2 2 3 2 3 2" xfId="37841" xr:uid="{00000000-0005-0000-0000-0000983F0000}"/>
    <cellStyle name="Normal 10 3 2 2 2 2 3 2 4" xfId="8748" xr:uid="{00000000-0005-0000-0000-0000993F0000}"/>
    <cellStyle name="Normal 10 3 2 2 2 2 3 2 4 2" xfId="37842" xr:uid="{00000000-0005-0000-0000-00009A3F0000}"/>
    <cellStyle name="Normal 10 3 2 2 2 2 3 2 5" xfId="8749" xr:uid="{00000000-0005-0000-0000-00009B3F0000}"/>
    <cellStyle name="Normal 10 3 2 2 2 2 3 2 5 2" xfId="37843" xr:uid="{00000000-0005-0000-0000-00009C3F0000}"/>
    <cellStyle name="Normal 10 3 2 2 2 2 3 2 6" xfId="37838" xr:uid="{00000000-0005-0000-0000-00009D3F0000}"/>
    <cellStyle name="Normal 10 3 2 2 2 2 3 3" xfId="8750" xr:uid="{00000000-0005-0000-0000-00009E3F0000}"/>
    <cellStyle name="Normal 10 3 2 2 2 2 3 3 2" xfId="8751" xr:uid="{00000000-0005-0000-0000-00009F3F0000}"/>
    <cellStyle name="Normal 10 3 2 2 2 2 3 3 2 2" xfId="37845" xr:uid="{00000000-0005-0000-0000-0000A03F0000}"/>
    <cellStyle name="Normal 10 3 2 2 2 2 3 3 3" xfId="37844" xr:uid="{00000000-0005-0000-0000-0000A13F0000}"/>
    <cellStyle name="Normal 10 3 2 2 2 2 3 4" xfId="8752" xr:uid="{00000000-0005-0000-0000-0000A23F0000}"/>
    <cellStyle name="Normal 10 3 2 2 2 2 3 4 2" xfId="37846" xr:uid="{00000000-0005-0000-0000-0000A33F0000}"/>
    <cellStyle name="Normal 10 3 2 2 2 2 3 5" xfId="8753" xr:uid="{00000000-0005-0000-0000-0000A43F0000}"/>
    <cellStyle name="Normal 10 3 2 2 2 2 3 5 2" xfId="37847" xr:uid="{00000000-0005-0000-0000-0000A53F0000}"/>
    <cellStyle name="Normal 10 3 2 2 2 2 3 6" xfId="8754" xr:uid="{00000000-0005-0000-0000-0000A63F0000}"/>
    <cellStyle name="Normal 10 3 2 2 2 2 3 6 2" xfId="37848" xr:uid="{00000000-0005-0000-0000-0000A73F0000}"/>
    <cellStyle name="Normal 10 3 2 2 2 2 3 7" xfId="37837" xr:uid="{00000000-0005-0000-0000-0000A83F0000}"/>
    <cellStyle name="Normal 10 3 2 2 2 2 4" xfId="8755" xr:uid="{00000000-0005-0000-0000-0000A93F0000}"/>
    <cellStyle name="Normal 10 3 2 2 2 2 4 2" xfId="8756" xr:uid="{00000000-0005-0000-0000-0000AA3F0000}"/>
    <cellStyle name="Normal 10 3 2 2 2 2 4 2 2" xfId="8757" xr:uid="{00000000-0005-0000-0000-0000AB3F0000}"/>
    <cellStyle name="Normal 10 3 2 2 2 2 4 2 2 2" xfId="37851" xr:uid="{00000000-0005-0000-0000-0000AC3F0000}"/>
    <cellStyle name="Normal 10 3 2 2 2 2 4 2 3" xfId="37850" xr:uid="{00000000-0005-0000-0000-0000AD3F0000}"/>
    <cellStyle name="Normal 10 3 2 2 2 2 4 3" xfId="8758" xr:uid="{00000000-0005-0000-0000-0000AE3F0000}"/>
    <cellStyle name="Normal 10 3 2 2 2 2 4 3 2" xfId="37852" xr:uid="{00000000-0005-0000-0000-0000AF3F0000}"/>
    <cellStyle name="Normal 10 3 2 2 2 2 4 4" xfId="8759" xr:uid="{00000000-0005-0000-0000-0000B03F0000}"/>
    <cellStyle name="Normal 10 3 2 2 2 2 4 4 2" xfId="37853" xr:uid="{00000000-0005-0000-0000-0000B13F0000}"/>
    <cellStyle name="Normal 10 3 2 2 2 2 4 5" xfId="8760" xr:uid="{00000000-0005-0000-0000-0000B23F0000}"/>
    <cellStyle name="Normal 10 3 2 2 2 2 4 5 2" xfId="37854" xr:uid="{00000000-0005-0000-0000-0000B33F0000}"/>
    <cellStyle name="Normal 10 3 2 2 2 2 4 6" xfId="37849" xr:uid="{00000000-0005-0000-0000-0000B43F0000}"/>
    <cellStyle name="Normal 10 3 2 2 2 2 5" xfId="8761" xr:uid="{00000000-0005-0000-0000-0000B53F0000}"/>
    <cellStyle name="Normal 10 3 2 2 2 2 5 2" xfId="8762" xr:uid="{00000000-0005-0000-0000-0000B63F0000}"/>
    <cellStyle name="Normal 10 3 2 2 2 2 5 2 2" xfId="8763" xr:uid="{00000000-0005-0000-0000-0000B73F0000}"/>
    <cellStyle name="Normal 10 3 2 2 2 2 5 2 2 2" xfId="37857" xr:uid="{00000000-0005-0000-0000-0000B83F0000}"/>
    <cellStyle name="Normal 10 3 2 2 2 2 5 2 3" xfId="37856" xr:uid="{00000000-0005-0000-0000-0000B93F0000}"/>
    <cellStyle name="Normal 10 3 2 2 2 2 5 3" xfId="8764" xr:uid="{00000000-0005-0000-0000-0000BA3F0000}"/>
    <cellStyle name="Normal 10 3 2 2 2 2 5 3 2" xfId="37858" xr:uid="{00000000-0005-0000-0000-0000BB3F0000}"/>
    <cellStyle name="Normal 10 3 2 2 2 2 5 4" xfId="8765" xr:uid="{00000000-0005-0000-0000-0000BC3F0000}"/>
    <cellStyle name="Normal 10 3 2 2 2 2 5 4 2" xfId="37859" xr:uid="{00000000-0005-0000-0000-0000BD3F0000}"/>
    <cellStyle name="Normal 10 3 2 2 2 2 5 5" xfId="8766" xr:uid="{00000000-0005-0000-0000-0000BE3F0000}"/>
    <cellStyle name="Normal 10 3 2 2 2 2 5 5 2" xfId="37860" xr:uid="{00000000-0005-0000-0000-0000BF3F0000}"/>
    <cellStyle name="Normal 10 3 2 2 2 2 5 6" xfId="37855" xr:uid="{00000000-0005-0000-0000-0000C03F0000}"/>
    <cellStyle name="Normal 10 3 2 2 2 2 6" xfId="8767" xr:uid="{00000000-0005-0000-0000-0000C13F0000}"/>
    <cellStyle name="Normal 10 3 2 2 2 2 6 2" xfId="8768" xr:uid="{00000000-0005-0000-0000-0000C23F0000}"/>
    <cellStyle name="Normal 10 3 2 2 2 2 6 2 2" xfId="8769" xr:uid="{00000000-0005-0000-0000-0000C33F0000}"/>
    <cellStyle name="Normal 10 3 2 2 2 2 6 2 2 2" xfId="37863" xr:uid="{00000000-0005-0000-0000-0000C43F0000}"/>
    <cellStyle name="Normal 10 3 2 2 2 2 6 2 3" xfId="37862" xr:uid="{00000000-0005-0000-0000-0000C53F0000}"/>
    <cellStyle name="Normal 10 3 2 2 2 2 6 3" xfId="8770" xr:uid="{00000000-0005-0000-0000-0000C63F0000}"/>
    <cellStyle name="Normal 10 3 2 2 2 2 6 3 2" xfId="37864" xr:uid="{00000000-0005-0000-0000-0000C73F0000}"/>
    <cellStyle name="Normal 10 3 2 2 2 2 6 4" xfId="8771" xr:uid="{00000000-0005-0000-0000-0000C83F0000}"/>
    <cellStyle name="Normal 10 3 2 2 2 2 6 4 2" xfId="37865" xr:uid="{00000000-0005-0000-0000-0000C93F0000}"/>
    <cellStyle name="Normal 10 3 2 2 2 2 6 5" xfId="37861" xr:uid="{00000000-0005-0000-0000-0000CA3F0000}"/>
    <cellStyle name="Normal 10 3 2 2 2 2 7" xfId="8772" xr:uid="{00000000-0005-0000-0000-0000CB3F0000}"/>
    <cellStyle name="Normal 10 3 2 2 2 2 7 2" xfId="8773" xr:uid="{00000000-0005-0000-0000-0000CC3F0000}"/>
    <cellStyle name="Normal 10 3 2 2 2 2 7 2 2" xfId="37867" xr:uid="{00000000-0005-0000-0000-0000CD3F0000}"/>
    <cellStyle name="Normal 10 3 2 2 2 2 7 3" xfId="8774" xr:uid="{00000000-0005-0000-0000-0000CE3F0000}"/>
    <cellStyle name="Normal 10 3 2 2 2 2 7 3 2" xfId="37868" xr:uid="{00000000-0005-0000-0000-0000CF3F0000}"/>
    <cellStyle name="Normal 10 3 2 2 2 2 7 4" xfId="37866" xr:uid="{00000000-0005-0000-0000-0000D03F0000}"/>
    <cellStyle name="Normal 10 3 2 2 2 2 8" xfId="8775" xr:uid="{00000000-0005-0000-0000-0000D13F0000}"/>
    <cellStyle name="Normal 10 3 2 2 2 2 8 2" xfId="37869" xr:uid="{00000000-0005-0000-0000-0000D23F0000}"/>
    <cellStyle name="Normal 10 3 2 2 2 2 9" xfId="8776" xr:uid="{00000000-0005-0000-0000-0000D33F0000}"/>
    <cellStyle name="Normal 10 3 2 2 2 2 9 2" xfId="37870" xr:uid="{00000000-0005-0000-0000-0000D43F0000}"/>
    <cellStyle name="Normal 10 3 2 2 2 3" xfId="8777" xr:uid="{00000000-0005-0000-0000-0000D53F0000}"/>
    <cellStyle name="Normal 10 3 2 2 2 3 2" xfId="8778" xr:uid="{00000000-0005-0000-0000-0000D63F0000}"/>
    <cellStyle name="Normal 10 3 2 2 2 3 2 2" xfId="8779" xr:uid="{00000000-0005-0000-0000-0000D73F0000}"/>
    <cellStyle name="Normal 10 3 2 2 2 3 2 2 2" xfId="8780" xr:uid="{00000000-0005-0000-0000-0000D83F0000}"/>
    <cellStyle name="Normal 10 3 2 2 2 3 2 2 2 2" xfId="37874" xr:uid="{00000000-0005-0000-0000-0000D93F0000}"/>
    <cellStyle name="Normal 10 3 2 2 2 3 2 2 3" xfId="37873" xr:uid="{00000000-0005-0000-0000-0000DA3F0000}"/>
    <cellStyle name="Normal 10 3 2 2 2 3 2 3" xfId="8781" xr:uid="{00000000-0005-0000-0000-0000DB3F0000}"/>
    <cellStyle name="Normal 10 3 2 2 2 3 2 3 2" xfId="37875" xr:uid="{00000000-0005-0000-0000-0000DC3F0000}"/>
    <cellStyle name="Normal 10 3 2 2 2 3 2 4" xfId="8782" xr:uid="{00000000-0005-0000-0000-0000DD3F0000}"/>
    <cellStyle name="Normal 10 3 2 2 2 3 2 4 2" xfId="37876" xr:uid="{00000000-0005-0000-0000-0000DE3F0000}"/>
    <cellStyle name="Normal 10 3 2 2 2 3 2 5" xfId="8783" xr:uid="{00000000-0005-0000-0000-0000DF3F0000}"/>
    <cellStyle name="Normal 10 3 2 2 2 3 2 5 2" xfId="37877" xr:uid="{00000000-0005-0000-0000-0000E03F0000}"/>
    <cellStyle name="Normal 10 3 2 2 2 3 2 6" xfId="37872" xr:uid="{00000000-0005-0000-0000-0000E13F0000}"/>
    <cellStyle name="Normal 10 3 2 2 2 3 3" xfId="8784" xr:uid="{00000000-0005-0000-0000-0000E23F0000}"/>
    <cellStyle name="Normal 10 3 2 2 2 3 3 2" xfId="8785" xr:uid="{00000000-0005-0000-0000-0000E33F0000}"/>
    <cellStyle name="Normal 10 3 2 2 2 3 3 2 2" xfId="8786" xr:uid="{00000000-0005-0000-0000-0000E43F0000}"/>
    <cellStyle name="Normal 10 3 2 2 2 3 3 2 2 2" xfId="37880" xr:uid="{00000000-0005-0000-0000-0000E53F0000}"/>
    <cellStyle name="Normal 10 3 2 2 2 3 3 2 3" xfId="37879" xr:uid="{00000000-0005-0000-0000-0000E63F0000}"/>
    <cellStyle name="Normal 10 3 2 2 2 3 3 3" xfId="8787" xr:uid="{00000000-0005-0000-0000-0000E73F0000}"/>
    <cellStyle name="Normal 10 3 2 2 2 3 3 3 2" xfId="37881" xr:uid="{00000000-0005-0000-0000-0000E83F0000}"/>
    <cellStyle name="Normal 10 3 2 2 2 3 3 4" xfId="8788" xr:uid="{00000000-0005-0000-0000-0000E93F0000}"/>
    <cellStyle name="Normal 10 3 2 2 2 3 3 4 2" xfId="37882" xr:uid="{00000000-0005-0000-0000-0000EA3F0000}"/>
    <cellStyle name="Normal 10 3 2 2 2 3 3 5" xfId="8789" xr:uid="{00000000-0005-0000-0000-0000EB3F0000}"/>
    <cellStyle name="Normal 10 3 2 2 2 3 3 5 2" xfId="37883" xr:uid="{00000000-0005-0000-0000-0000EC3F0000}"/>
    <cellStyle name="Normal 10 3 2 2 2 3 3 6" xfId="37878" xr:uid="{00000000-0005-0000-0000-0000ED3F0000}"/>
    <cellStyle name="Normal 10 3 2 2 2 3 4" xfId="8790" xr:uid="{00000000-0005-0000-0000-0000EE3F0000}"/>
    <cellStyle name="Normal 10 3 2 2 2 3 4 2" xfId="8791" xr:uid="{00000000-0005-0000-0000-0000EF3F0000}"/>
    <cellStyle name="Normal 10 3 2 2 2 3 4 2 2" xfId="37885" xr:uid="{00000000-0005-0000-0000-0000F03F0000}"/>
    <cellStyle name="Normal 10 3 2 2 2 3 4 3" xfId="37884" xr:uid="{00000000-0005-0000-0000-0000F13F0000}"/>
    <cellStyle name="Normal 10 3 2 2 2 3 5" xfId="8792" xr:uid="{00000000-0005-0000-0000-0000F23F0000}"/>
    <cellStyle name="Normal 10 3 2 2 2 3 5 2" xfId="37886" xr:uid="{00000000-0005-0000-0000-0000F33F0000}"/>
    <cellStyle name="Normal 10 3 2 2 2 3 6" xfId="8793" xr:uid="{00000000-0005-0000-0000-0000F43F0000}"/>
    <cellStyle name="Normal 10 3 2 2 2 3 6 2" xfId="37887" xr:uid="{00000000-0005-0000-0000-0000F53F0000}"/>
    <cellStyle name="Normal 10 3 2 2 2 3 7" xfId="8794" xr:uid="{00000000-0005-0000-0000-0000F63F0000}"/>
    <cellStyle name="Normal 10 3 2 2 2 3 7 2" xfId="37888" xr:uid="{00000000-0005-0000-0000-0000F73F0000}"/>
    <cellStyle name="Normal 10 3 2 2 2 3 8" xfId="37871" xr:uid="{00000000-0005-0000-0000-0000F83F0000}"/>
    <cellStyle name="Normal 10 3 2 2 2 4" xfId="8795" xr:uid="{00000000-0005-0000-0000-0000F93F0000}"/>
    <cellStyle name="Normal 10 3 2 2 2 4 2" xfId="8796" xr:uid="{00000000-0005-0000-0000-0000FA3F0000}"/>
    <cellStyle name="Normal 10 3 2 2 2 4 2 2" xfId="8797" xr:uid="{00000000-0005-0000-0000-0000FB3F0000}"/>
    <cellStyle name="Normal 10 3 2 2 2 4 2 2 2" xfId="8798" xr:uid="{00000000-0005-0000-0000-0000FC3F0000}"/>
    <cellStyle name="Normal 10 3 2 2 2 4 2 2 2 2" xfId="37892" xr:uid="{00000000-0005-0000-0000-0000FD3F0000}"/>
    <cellStyle name="Normal 10 3 2 2 2 4 2 2 3" xfId="37891" xr:uid="{00000000-0005-0000-0000-0000FE3F0000}"/>
    <cellStyle name="Normal 10 3 2 2 2 4 2 3" xfId="8799" xr:uid="{00000000-0005-0000-0000-0000FF3F0000}"/>
    <cellStyle name="Normal 10 3 2 2 2 4 2 3 2" xfId="37893" xr:uid="{00000000-0005-0000-0000-000000400000}"/>
    <cellStyle name="Normal 10 3 2 2 2 4 2 4" xfId="8800" xr:uid="{00000000-0005-0000-0000-000001400000}"/>
    <cellStyle name="Normal 10 3 2 2 2 4 2 4 2" xfId="37894" xr:uid="{00000000-0005-0000-0000-000002400000}"/>
    <cellStyle name="Normal 10 3 2 2 2 4 2 5" xfId="8801" xr:uid="{00000000-0005-0000-0000-000003400000}"/>
    <cellStyle name="Normal 10 3 2 2 2 4 2 5 2" xfId="37895" xr:uid="{00000000-0005-0000-0000-000004400000}"/>
    <cellStyle name="Normal 10 3 2 2 2 4 2 6" xfId="37890" xr:uid="{00000000-0005-0000-0000-000005400000}"/>
    <cellStyle name="Normal 10 3 2 2 2 4 3" xfId="8802" xr:uid="{00000000-0005-0000-0000-000006400000}"/>
    <cellStyle name="Normal 10 3 2 2 2 4 3 2" xfId="8803" xr:uid="{00000000-0005-0000-0000-000007400000}"/>
    <cellStyle name="Normal 10 3 2 2 2 4 3 2 2" xfId="37897" xr:uid="{00000000-0005-0000-0000-000008400000}"/>
    <cellStyle name="Normal 10 3 2 2 2 4 3 3" xfId="37896" xr:uid="{00000000-0005-0000-0000-000009400000}"/>
    <cellStyle name="Normal 10 3 2 2 2 4 4" xfId="8804" xr:uid="{00000000-0005-0000-0000-00000A400000}"/>
    <cellStyle name="Normal 10 3 2 2 2 4 4 2" xfId="37898" xr:uid="{00000000-0005-0000-0000-00000B400000}"/>
    <cellStyle name="Normal 10 3 2 2 2 4 5" xfId="8805" xr:uid="{00000000-0005-0000-0000-00000C400000}"/>
    <cellStyle name="Normal 10 3 2 2 2 4 5 2" xfId="37899" xr:uid="{00000000-0005-0000-0000-00000D400000}"/>
    <cellStyle name="Normal 10 3 2 2 2 4 6" xfId="8806" xr:uid="{00000000-0005-0000-0000-00000E400000}"/>
    <cellStyle name="Normal 10 3 2 2 2 4 6 2" xfId="37900" xr:uid="{00000000-0005-0000-0000-00000F400000}"/>
    <cellStyle name="Normal 10 3 2 2 2 4 7" xfId="37889" xr:uid="{00000000-0005-0000-0000-000010400000}"/>
    <cellStyle name="Normal 10 3 2 2 2 5" xfId="8807" xr:uid="{00000000-0005-0000-0000-000011400000}"/>
    <cellStyle name="Normal 10 3 2 2 2 5 2" xfId="8808" xr:uid="{00000000-0005-0000-0000-000012400000}"/>
    <cellStyle name="Normal 10 3 2 2 2 5 2 2" xfId="8809" xr:uid="{00000000-0005-0000-0000-000013400000}"/>
    <cellStyle name="Normal 10 3 2 2 2 5 2 2 2" xfId="37903" xr:uid="{00000000-0005-0000-0000-000014400000}"/>
    <cellStyle name="Normal 10 3 2 2 2 5 2 3" xfId="37902" xr:uid="{00000000-0005-0000-0000-000015400000}"/>
    <cellStyle name="Normal 10 3 2 2 2 5 3" xfId="8810" xr:uid="{00000000-0005-0000-0000-000016400000}"/>
    <cellStyle name="Normal 10 3 2 2 2 5 3 2" xfId="37904" xr:uid="{00000000-0005-0000-0000-000017400000}"/>
    <cellStyle name="Normal 10 3 2 2 2 5 4" xfId="8811" xr:uid="{00000000-0005-0000-0000-000018400000}"/>
    <cellStyle name="Normal 10 3 2 2 2 5 4 2" xfId="37905" xr:uid="{00000000-0005-0000-0000-000019400000}"/>
    <cellStyle name="Normal 10 3 2 2 2 5 5" xfId="8812" xr:uid="{00000000-0005-0000-0000-00001A400000}"/>
    <cellStyle name="Normal 10 3 2 2 2 5 5 2" xfId="37906" xr:uid="{00000000-0005-0000-0000-00001B400000}"/>
    <cellStyle name="Normal 10 3 2 2 2 5 6" xfId="37901" xr:uid="{00000000-0005-0000-0000-00001C400000}"/>
    <cellStyle name="Normal 10 3 2 2 2 6" xfId="8813" xr:uid="{00000000-0005-0000-0000-00001D400000}"/>
    <cellStyle name="Normal 10 3 2 2 2 6 2" xfId="8814" xr:uid="{00000000-0005-0000-0000-00001E400000}"/>
    <cellStyle name="Normal 10 3 2 2 2 6 2 2" xfId="8815" xr:uid="{00000000-0005-0000-0000-00001F400000}"/>
    <cellStyle name="Normal 10 3 2 2 2 6 2 2 2" xfId="37909" xr:uid="{00000000-0005-0000-0000-000020400000}"/>
    <cellStyle name="Normal 10 3 2 2 2 6 2 3" xfId="37908" xr:uid="{00000000-0005-0000-0000-000021400000}"/>
    <cellStyle name="Normal 10 3 2 2 2 6 3" xfId="8816" xr:uid="{00000000-0005-0000-0000-000022400000}"/>
    <cellStyle name="Normal 10 3 2 2 2 6 3 2" xfId="37910" xr:uid="{00000000-0005-0000-0000-000023400000}"/>
    <cellStyle name="Normal 10 3 2 2 2 6 4" xfId="8817" xr:uid="{00000000-0005-0000-0000-000024400000}"/>
    <cellStyle name="Normal 10 3 2 2 2 6 4 2" xfId="37911" xr:uid="{00000000-0005-0000-0000-000025400000}"/>
    <cellStyle name="Normal 10 3 2 2 2 6 5" xfId="8818" xr:uid="{00000000-0005-0000-0000-000026400000}"/>
    <cellStyle name="Normal 10 3 2 2 2 6 5 2" xfId="37912" xr:uid="{00000000-0005-0000-0000-000027400000}"/>
    <cellStyle name="Normal 10 3 2 2 2 6 6" xfId="37907" xr:uid="{00000000-0005-0000-0000-000028400000}"/>
    <cellStyle name="Normal 10 3 2 2 2 7" xfId="8819" xr:uid="{00000000-0005-0000-0000-000029400000}"/>
    <cellStyle name="Normal 10 3 2 2 2 7 2" xfId="8820" xr:uid="{00000000-0005-0000-0000-00002A400000}"/>
    <cellStyle name="Normal 10 3 2 2 2 7 2 2" xfId="8821" xr:uid="{00000000-0005-0000-0000-00002B400000}"/>
    <cellStyle name="Normal 10 3 2 2 2 7 2 2 2" xfId="37915" xr:uid="{00000000-0005-0000-0000-00002C400000}"/>
    <cellStyle name="Normal 10 3 2 2 2 7 2 3" xfId="37914" xr:uid="{00000000-0005-0000-0000-00002D400000}"/>
    <cellStyle name="Normal 10 3 2 2 2 7 3" xfId="8822" xr:uid="{00000000-0005-0000-0000-00002E400000}"/>
    <cellStyle name="Normal 10 3 2 2 2 7 3 2" xfId="37916" xr:uid="{00000000-0005-0000-0000-00002F400000}"/>
    <cellStyle name="Normal 10 3 2 2 2 7 4" xfId="8823" xr:uid="{00000000-0005-0000-0000-000030400000}"/>
    <cellStyle name="Normal 10 3 2 2 2 7 4 2" xfId="37917" xr:uid="{00000000-0005-0000-0000-000031400000}"/>
    <cellStyle name="Normal 10 3 2 2 2 7 5" xfId="37913" xr:uid="{00000000-0005-0000-0000-000032400000}"/>
    <cellStyle name="Normal 10 3 2 2 2 8" xfId="8824" xr:uid="{00000000-0005-0000-0000-000033400000}"/>
    <cellStyle name="Normal 10 3 2 2 2 8 2" xfId="8825" xr:uid="{00000000-0005-0000-0000-000034400000}"/>
    <cellStyle name="Normal 10 3 2 2 2 8 2 2" xfId="37919" xr:uid="{00000000-0005-0000-0000-000035400000}"/>
    <cellStyle name="Normal 10 3 2 2 2 8 3" xfId="8826" xr:uid="{00000000-0005-0000-0000-000036400000}"/>
    <cellStyle name="Normal 10 3 2 2 2 8 3 2" xfId="37920" xr:uid="{00000000-0005-0000-0000-000037400000}"/>
    <cellStyle name="Normal 10 3 2 2 2 8 4" xfId="37918" xr:uid="{00000000-0005-0000-0000-000038400000}"/>
    <cellStyle name="Normal 10 3 2 2 2 9" xfId="8827" xr:uid="{00000000-0005-0000-0000-000039400000}"/>
    <cellStyle name="Normal 10 3 2 2 2 9 2" xfId="37921" xr:uid="{00000000-0005-0000-0000-00003A400000}"/>
    <cellStyle name="Normal 10 3 2 2 3" xfId="8828" xr:uid="{00000000-0005-0000-0000-00003B400000}"/>
    <cellStyle name="Normal 10 3 2 2 3 10" xfId="8829" xr:uid="{00000000-0005-0000-0000-00003C400000}"/>
    <cellStyle name="Normal 10 3 2 2 3 10 2" xfId="37923" xr:uid="{00000000-0005-0000-0000-00003D400000}"/>
    <cellStyle name="Normal 10 3 2 2 3 11" xfId="37922" xr:uid="{00000000-0005-0000-0000-00003E400000}"/>
    <cellStyle name="Normal 10 3 2 2 3 2" xfId="8830" xr:uid="{00000000-0005-0000-0000-00003F400000}"/>
    <cellStyle name="Normal 10 3 2 2 3 2 2" xfId="8831" xr:uid="{00000000-0005-0000-0000-000040400000}"/>
    <cellStyle name="Normal 10 3 2 2 3 2 2 2" xfId="8832" xr:uid="{00000000-0005-0000-0000-000041400000}"/>
    <cellStyle name="Normal 10 3 2 2 3 2 2 2 2" xfId="8833" xr:uid="{00000000-0005-0000-0000-000042400000}"/>
    <cellStyle name="Normal 10 3 2 2 3 2 2 2 2 2" xfId="37927" xr:uid="{00000000-0005-0000-0000-000043400000}"/>
    <cellStyle name="Normal 10 3 2 2 3 2 2 2 3" xfId="37926" xr:uid="{00000000-0005-0000-0000-000044400000}"/>
    <cellStyle name="Normal 10 3 2 2 3 2 2 3" xfId="8834" xr:uid="{00000000-0005-0000-0000-000045400000}"/>
    <cellStyle name="Normal 10 3 2 2 3 2 2 3 2" xfId="37928" xr:uid="{00000000-0005-0000-0000-000046400000}"/>
    <cellStyle name="Normal 10 3 2 2 3 2 2 4" xfId="8835" xr:uid="{00000000-0005-0000-0000-000047400000}"/>
    <cellStyle name="Normal 10 3 2 2 3 2 2 4 2" xfId="37929" xr:uid="{00000000-0005-0000-0000-000048400000}"/>
    <cellStyle name="Normal 10 3 2 2 3 2 2 5" xfId="8836" xr:uid="{00000000-0005-0000-0000-000049400000}"/>
    <cellStyle name="Normal 10 3 2 2 3 2 2 5 2" xfId="37930" xr:uid="{00000000-0005-0000-0000-00004A400000}"/>
    <cellStyle name="Normal 10 3 2 2 3 2 2 6" xfId="37925" xr:uid="{00000000-0005-0000-0000-00004B400000}"/>
    <cellStyle name="Normal 10 3 2 2 3 2 3" xfId="8837" xr:uid="{00000000-0005-0000-0000-00004C400000}"/>
    <cellStyle name="Normal 10 3 2 2 3 2 3 2" xfId="8838" xr:uid="{00000000-0005-0000-0000-00004D400000}"/>
    <cellStyle name="Normal 10 3 2 2 3 2 3 2 2" xfId="37932" xr:uid="{00000000-0005-0000-0000-00004E400000}"/>
    <cellStyle name="Normal 10 3 2 2 3 2 3 3" xfId="37931" xr:uid="{00000000-0005-0000-0000-00004F400000}"/>
    <cellStyle name="Normal 10 3 2 2 3 2 4" xfId="8839" xr:uid="{00000000-0005-0000-0000-000050400000}"/>
    <cellStyle name="Normal 10 3 2 2 3 2 4 2" xfId="37933" xr:uid="{00000000-0005-0000-0000-000051400000}"/>
    <cellStyle name="Normal 10 3 2 2 3 2 5" xfId="8840" xr:uid="{00000000-0005-0000-0000-000052400000}"/>
    <cellStyle name="Normal 10 3 2 2 3 2 5 2" xfId="37934" xr:uid="{00000000-0005-0000-0000-000053400000}"/>
    <cellStyle name="Normal 10 3 2 2 3 2 6" xfId="8841" xr:uid="{00000000-0005-0000-0000-000054400000}"/>
    <cellStyle name="Normal 10 3 2 2 3 2 6 2" xfId="37935" xr:uid="{00000000-0005-0000-0000-000055400000}"/>
    <cellStyle name="Normal 10 3 2 2 3 2 7" xfId="37924" xr:uid="{00000000-0005-0000-0000-000056400000}"/>
    <cellStyle name="Normal 10 3 2 2 3 3" xfId="8842" xr:uid="{00000000-0005-0000-0000-000057400000}"/>
    <cellStyle name="Normal 10 3 2 2 3 3 2" xfId="8843" xr:uid="{00000000-0005-0000-0000-000058400000}"/>
    <cellStyle name="Normal 10 3 2 2 3 3 2 2" xfId="8844" xr:uid="{00000000-0005-0000-0000-000059400000}"/>
    <cellStyle name="Normal 10 3 2 2 3 3 2 2 2" xfId="8845" xr:uid="{00000000-0005-0000-0000-00005A400000}"/>
    <cellStyle name="Normal 10 3 2 2 3 3 2 2 2 2" xfId="37939" xr:uid="{00000000-0005-0000-0000-00005B400000}"/>
    <cellStyle name="Normal 10 3 2 2 3 3 2 2 3" xfId="37938" xr:uid="{00000000-0005-0000-0000-00005C400000}"/>
    <cellStyle name="Normal 10 3 2 2 3 3 2 3" xfId="8846" xr:uid="{00000000-0005-0000-0000-00005D400000}"/>
    <cellStyle name="Normal 10 3 2 2 3 3 2 3 2" xfId="37940" xr:uid="{00000000-0005-0000-0000-00005E400000}"/>
    <cellStyle name="Normal 10 3 2 2 3 3 2 4" xfId="8847" xr:uid="{00000000-0005-0000-0000-00005F400000}"/>
    <cellStyle name="Normal 10 3 2 2 3 3 2 4 2" xfId="37941" xr:uid="{00000000-0005-0000-0000-000060400000}"/>
    <cellStyle name="Normal 10 3 2 2 3 3 2 5" xfId="8848" xr:uid="{00000000-0005-0000-0000-000061400000}"/>
    <cellStyle name="Normal 10 3 2 2 3 3 2 5 2" xfId="37942" xr:uid="{00000000-0005-0000-0000-000062400000}"/>
    <cellStyle name="Normal 10 3 2 2 3 3 2 6" xfId="37937" xr:uid="{00000000-0005-0000-0000-000063400000}"/>
    <cellStyle name="Normal 10 3 2 2 3 3 3" xfId="8849" xr:uid="{00000000-0005-0000-0000-000064400000}"/>
    <cellStyle name="Normal 10 3 2 2 3 3 3 2" xfId="8850" xr:uid="{00000000-0005-0000-0000-000065400000}"/>
    <cellStyle name="Normal 10 3 2 2 3 3 3 2 2" xfId="37944" xr:uid="{00000000-0005-0000-0000-000066400000}"/>
    <cellStyle name="Normal 10 3 2 2 3 3 3 3" xfId="37943" xr:uid="{00000000-0005-0000-0000-000067400000}"/>
    <cellStyle name="Normal 10 3 2 2 3 3 4" xfId="8851" xr:uid="{00000000-0005-0000-0000-000068400000}"/>
    <cellStyle name="Normal 10 3 2 2 3 3 4 2" xfId="37945" xr:uid="{00000000-0005-0000-0000-000069400000}"/>
    <cellStyle name="Normal 10 3 2 2 3 3 5" xfId="8852" xr:uid="{00000000-0005-0000-0000-00006A400000}"/>
    <cellStyle name="Normal 10 3 2 2 3 3 5 2" xfId="37946" xr:uid="{00000000-0005-0000-0000-00006B400000}"/>
    <cellStyle name="Normal 10 3 2 2 3 3 6" xfId="8853" xr:uid="{00000000-0005-0000-0000-00006C400000}"/>
    <cellStyle name="Normal 10 3 2 2 3 3 6 2" xfId="37947" xr:uid="{00000000-0005-0000-0000-00006D400000}"/>
    <cellStyle name="Normal 10 3 2 2 3 3 7" xfId="37936" xr:uid="{00000000-0005-0000-0000-00006E400000}"/>
    <cellStyle name="Normal 10 3 2 2 3 4" xfId="8854" xr:uid="{00000000-0005-0000-0000-00006F400000}"/>
    <cellStyle name="Normal 10 3 2 2 3 4 2" xfId="8855" xr:uid="{00000000-0005-0000-0000-000070400000}"/>
    <cellStyle name="Normal 10 3 2 2 3 4 2 2" xfId="8856" xr:uid="{00000000-0005-0000-0000-000071400000}"/>
    <cellStyle name="Normal 10 3 2 2 3 4 2 2 2" xfId="37950" xr:uid="{00000000-0005-0000-0000-000072400000}"/>
    <cellStyle name="Normal 10 3 2 2 3 4 2 3" xfId="37949" xr:uid="{00000000-0005-0000-0000-000073400000}"/>
    <cellStyle name="Normal 10 3 2 2 3 4 3" xfId="8857" xr:uid="{00000000-0005-0000-0000-000074400000}"/>
    <cellStyle name="Normal 10 3 2 2 3 4 3 2" xfId="37951" xr:uid="{00000000-0005-0000-0000-000075400000}"/>
    <cellStyle name="Normal 10 3 2 2 3 4 4" xfId="8858" xr:uid="{00000000-0005-0000-0000-000076400000}"/>
    <cellStyle name="Normal 10 3 2 2 3 4 4 2" xfId="37952" xr:uid="{00000000-0005-0000-0000-000077400000}"/>
    <cellStyle name="Normal 10 3 2 2 3 4 5" xfId="8859" xr:uid="{00000000-0005-0000-0000-000078400000}"/>
    <cellStyle name="Normal 10 3 2 2 3 4 5 2" xfId="37953" xr:uid="{00000000-0005-0000-0000-000079400000}"/>
    <cellStyle name="Normal 10 3 2 2 3 4 6" xfId="37948" xr:uid="{00000000-0005-0000-0000-00007A400000}"/>
    <cellStyle name="Normal 10 3 2 2 3 5" xfId="8860" xr:uid="{00000000-0005-0000-0000-00007B400000}"/>
    <cellStyle name="Normal 10 3 2 2 3 5 2" xfId="8861" xr:uid="{00000000-0005-0000-0000-00007C400000}"/>
    <cellStyle name="Normal 10 3 2 2 3 5 2 2" xfId="8862" xr:uid="{00000000-0005-0000-0000-00007D400000}"/>
    <cellStyle name="Normal 10 3 2 2 3 5 2 2 2" xfId="37956" xr:uid="{00000000-0005-0000-0000-00007E400000}"/>
    <cellStyle name="Normal 10 3 2 2 3 5 2 3" xfId="37955" xr:uid="{00000000-0005-0000-0000-00007F400000}"/>
    <cellStyle name="Normal 10 3 2 2 3 5 3" xfId="8863" xr:uid="{00000000-0005-0000-0000-000080400000}"/>
    <cellStyle name="Normal 10 3 2 2 3 5 3 2" xfId="37957" xr:uid="{00000000-0005-0000-0000-000081400000}"/>
    <cellStyle name="Normal 10 3 2 2 3 5 4" xfId="8864" xr:uid="{00000000-0005-0000-0000-000082400000}"/>
    <cellStyle name="Normal 10 3 2 2 3 5 4 2" xfId="37958" xr:uid="{00000000-0005-0000-0000-000083400000}"/>
    <cellStyle name="Normal 10 3 2 2 3 5 5" xfId="8865" xr:uid="{00000000-0005-0000-0000-000084400000}"/>
    <cellStyle name="Normal 10 3 2 2 3 5 5 2" xfId="37959" xr:uid="{00000000-0005-0000-0000-000085400000}"/>
    <cellStyle name="Normal 10 3 2 2 3 5 6" xfId="37954" xr:uid="{00000000-0005-0000-0000-000086400000}"/>
    <cellStyle name="Normal 10 3 2 2 3 6" xfId="8866" xr:uid="{00000000-0005-0000-0000-000087400000}"/>
    <cellStyle name="Normal 10 3 2 2 3 6 2" xfId="8867" xr:uid="{00000000-0005-0000-0000-000088400000}"/>
    <cellStyle name="Normal 10 3 2 2 3 6 2 2" xfId="8868" xr:uid="{00000000-0005-0000-0000-000089400000}"/>
    <cellStyle name="Normal 10 3 2 2 3 6 2 2 2" xfId="37962" xr:uid="{00000000-0005-0000-0000-00008A400000}"/>
    <cellStyle name="Normal 10 3 2 2 3 6 2 3" xfId="37961" xr:uid="{00000000-0005-0000-0000-00008B400000}"/>
    <cellStyle name="Normal 10 3 2 2 3 6 3" xfId="8869" xr:uid="{00000000-0005-0000-0000-00008C400000}"/>
    <cellStyle name="Normal 10 3 2 2 3 6 3 2" xfId="37963" xr:uid="{00000000-0005-0000-0000-00008D400000}"/>
    <cellStyle name="Normal 10 3 2 2 3 6 4" xfId="8870" xr:uid="{00000000-0005-0000-0000-00008E400000}"/>
    <cellStyle name="Normal 10 3 2 2 3 6 4 2" xfId="37964" xr:uid="{00000000-0005-0000-0000-00008F400000}"/>
    <cellStyle name="Normal 10 3 2 2 3 6 5" xfId="37960" xr:uid="{00000000-0005-0000-0000-000090400000}"/>
    <cellStyle name="Normal 10 3 2 2 3 7" xfId="8871" xr:uid="{00000000-0005-0000-0000-000091400000}"/>
    <cellStyle name="Normal 10 3 2 2 3 7 2" xfId="8872" xr:uid="{00000000-0005-0000-0000-000092400000}"/>
    <cellStyle name="Normal 10 3 2 2 3 7 2 2" xfId="37966" xr:uid="{00000000-0005-0000-0000-000093400000}"/>
    <cellStyle name="Normal 10 3 2 2 3 7 3" xfId="8873" xr:uid="{00000000-0005-0000-0000-000094400000}"/>
    <cellStyle name="Normal 10 3 2 2 3 7 3 2" xfId="37967" xr:uid="{00000000-0005-0000-0000-000095400000}"/>
    <cellStyle name="Normal 10 3 2 2 3 7 4" xfId="37965" xr:uid="{00000000-0005-0000-0000-000096400000}"/>
    <cellStyle name="Normal 10 3 2 2 3 8" xfId="8874" xr:uid="{00000000-0005-0000-0000-000097400000}"/>
    <cellStyle name="Normal 10 3 2 2 3 8 2" xfId="37968" xr:uid="{00000000-0005-0000-0000-000098400000}"/>
    <cellStyle name="Normal 10 3 2 2 3 9" xfId="8875" xr:uid="{00000000-0005-0000-0000-000099400000}"/>
    <cellStyle name="Normal 10 3 2 2 3 9 2" xfId="37969" xr:uid="{00000000-0005-0000-0000-00009A400000}"/>
    <cellStyle name="Normal 10 3 2 2 4" xfId="8876" xr:uid="{00000000-0005-0000-0000-00009B400000}"/>
    <cellStyle name="Normal 10 3 2 2 4 2" xfId="8877" xr:uid="{00000000-0005-0000-0000-00009C400000}"/>
    <cellStyle name="Normal 10 3 2 2 4 2 2" xfId="8878" xr:uid="{00000000-0005-0000-0000-00009D400000}"/>
    <cellStyle name="Normal 10 3 2 2 4 2 2 2" xfId="8879" xr:uid="{00000000-0005-0000-0000-00009E400000}"/>
    <cellStyle name="Normal 10 3 2 2 4 2 2 2 2" xfId="37973" xr:uid="{00000000-0005-0000-0000-00009F400000}"/>
    <cellStyle name="Normal 10 3 2 2 4 2 2 3" xfId="37972" xr:uid="{00000000-0005-0000-0000-0000A0400000}"/>
    <cellStyle name="Normal 10 3 2 2 4 2 3" xfId="8880" xr:uid="{00000000-0005-0000-0000-0000A1400000}"/>
    <cellStyle name="Normal 10 3 2 2 4 2 3 2" xfId="37974" xr:uid="{00000000-0005-0000-0000-0000A2400000}"/>
    <cellStyle name="Normal 10 3 2 2 4 2 4" xfId="8881" xr:uid="{00000000-0005-0000-0000-0000A3400000}"/>
    <cellStyle name="Normal 10 3 2 2 4 2 4 2" xfId="37975" xr:uid="{00000000-0005-0000-0000-0000A4400000}"/>
    <cellStyle name="Normal 10 3 2 2 4 2 5" xfId="8882" xr:uid="{00000000-0005-0000-0000-0000A5400000}"/>
    <cellStyle name="Normal 10 3 2 2 4 2 5 2" xfId="37976" xr:uid="{00000000-0005-0000-0000-0000A6400000}"/>
    <cellStyle name="Normal 10 3 2 2 4 2 6" xfId="37971" xr:uid="{00000000-0005-0000-0000-0000A7400000}"/>
    <cellStyle name="Normal 10 3 2 2 4 3" xfId="8883" xr:uid="{00000000-0005-0000-0000-0000A8400000}"/>
    <cellStyle name="Normal 10 3 2 2 4 3 2" xfId="8884" xr:uid="{00000000-0005-0000-0000-0000A9400000}"/>
    <cellStyle name="Normal 10 3 2 2 4 3 2 2" xfId="8885" xr:uid="{00000000-0005-0000-0000-0000AA400000}"/>
    <cellStyle name="Normal 10 3 2 2 4 3 2 2 2" xfId="37979" xr:uid="{00000000-0005-0000-0000-0000AB400000}"/>
    <cellStyle name="Normal 10 3 2 2 4 3 2 3" xfId="37978" xr:uid="{00000000-0005-0000-0000-0000AC400000}"/>
    <cellStyle name="Normal 10 3 2 2 4 3 3" xfId="8886" xr:uid="{00000000-0005-0000-0000-0000AD400000}"/>
    <cellStyle name="Normal 10 3 2 2 4 3 3 2" xfId="37980" xr:uid="{00000000-0005-0000-0000-0000AE400000}"/>
    <cellStyle name="Normal 10 3 2 2 4 3 4" xfId="8887" xr:uid="{00000000-0005-0000-0000-0000AF400000}"/>
    <cellStyle name="Normal 10 3 2 2 4 3 4 2" xfId="37981" xr:uid="{00000000-0005-0000-0000-0000B0400000}"/>
    <cellStyle name="Normal 10 3 2 2 4 3 5" xfId="8888" xr:uid="{00000000-0005-0000-0000-0000B1400000}"/>
    <cellStyle name="Normal 10 3 2 2 4 3 5 2" xfId="37982" xr:uid="{00000000-0005-0000-0000-0000B2400000}"/>
    <cellStyle name="Normal 10 3 2 2 4 3 6" xfId="37977" xr:uid="{00000000-0005-0000-0000-0000B3400000}"/>
    <cellStyle name="Normal 10 3 2 2 4 4" xfId="8889" xr:uid="{00000000-0005-0000-0000-0000B4400000}"/>
    <cellStyle name="Normal 10 3 2 2 4 4 2" xfId="8890" xr:uid="{00000000-0005-0000-0000-0000B5400000}"/>
    <cellStyle name="Normal 10 3 2 2 4 4 2 2" xfId="37984" xr:uid="{00000000-0005-0000-0000-0000B6400000}"/>
    <cellStyle name="Normal 10 3 2 2 4 4 3" xfId="37983" xr:uid="{00000000-0005-0000-0000-0000B7400000}"/>
    <cellStyle name="Normal 10 3 2 2 4 5" xfId="8891" xr:uid="{00000000-0005-0000-0000-0000B8400000}"/>
    <cellStyle name="Normal 10 3 2 2 4 5 2" xfId="37985" xr:uid="{00000000-0005-0000-0000-0000B9400000}"/>
    <cellStyle name="Normal 10 3 2 2 4 6" xfId="8892" xr:uid="{00000000-0005-0000-0000-0000BA400000}"/>
    <cellStyle name="Normal 10 3 2 2 4 6 2" xfId="37986" xr:uid="{00000000-0005-0000-0000-0000BB400000}"/>
    <cellStyle name="Normal 10 3 2 2 4 7" xfId="8893" xr:uid="{00000000-0005-0000-0000-0000BC400000}"/>
    <cellStyle name="Normal 10 3 2 2 4 7 2" xfId="37987" xr:uid="{00000000-0005-0000-0000-0000BD400000}"/>
    <cellStyle name="Normal 10 3 2 2 4 8" xfId="37970" xr:uid="{00000000-0005-0000-0000-0000BE400000}"/>
    <cellStyle name="Normal 10 3 2 2 5" xfId="8894" xr:uid="{00000000-0005-0000-0000-0000BF400000}"/>
    <cellStyle name="Normal 10 3 2 2 5 2" xfId="8895" xr:uid="{00000000-0005-0000-0000-0000C0400000}"/>
    <cellStyle name="Normal 10 3 2 2 5 2 2" xfId="8896" xr:uid="{00000000-0005-0000-0000-0000C1400000}"/>
    <cellStyle name="Normal 10 3 2 2 5 2 2 2" xfId="8897" xr:uid="{00000000-0005-0000-0000-0000C2400000}"/>
    <cellStyle name="Normal 10 3 2 2 5 2 2 2 2" xfId="37991" xr:uid="{00000000-0005-0000-0000-0000C3400000}"/>
    <cellStyle name="Normal 10 3 2 2 5 2 2 3" xfId="37990" xr:uid="{00000000-0005-0000-0000-0000C4400000}"/>
    <cellStyle name="Normal 10 3 2 2 5 2 3" xfId="8898" xr:uid="{00000000-0005-0000-0000-0000C5400000}"/>
    <cellStyle name="Normal 10 3 2 2 5 2 3 2" xfId="37992" xr:uid="{00000000-0005-0000-0000-0000C6400000}"/>
    <cellStyle name="Normal 10 3 2 2 5 2 4" xfId="8899" xr:uid="{00000000-0005-0000-0000-0000C7400000}"/>
    <cellStyle name="Normal 10 3 2 2 5 2 4 2" xfId="37993" xr:uid="{00000000-0005-0000-0000-0000C8400000}"/>
    <cellStyle name="Normal 10 3 2 2 5 2 5" xfId="8900" xr:uid="{00000000-0005-0000-0000-0000C9400000}"/>
    <cellStyle name="Normal 10 3 2 2 5 2 5 2" xfId="37994" xr:uid="{00000000-0005-0000-0000-0000CA400000}"/>
    <cellStyle name="Normal 10 3 2 2 5 2 6" xfId="37989" xr:uid="{00000000-0005-0000-0000-0000CB400000}"/>
    <cellStyle name="Normal 10 3 2 2 5 3" xfId="8901" xr:uid="{00000000-0005-0000-0000-0000CC400000}"/>
    <cellStyle name="Normal 10 3 2 2 5 3 2" xfId="8902" xr:uid="{00000000-0005-0000-0000-0000CD400000}"/>
    <cellStyle name="Normal 10 3 2 2 5 3 2 2" xfId="37996" xr:uid="{00000000-0005-0000-0000-0000CE400000}"/>
    <cellStyle name="Normal 10 3 2 2 5 3 3" xfId="37995" xr:uid="{00000000-0005-0000-0000-0000CF400000}"/>
    <cellStyle name="Normal 10 3 2 2 5 4" xfId="8903" xr:uid="{00000000-0005-0000-0000-0000D0400000}"/>
    <cellStyle name="Normal 10 3 2 2 5 4 2" xfId="37997" xr:uid="{00000000-0005-0000-0000-0000D1400000}"/>
    <cellStyle name="Normal 10 3 2 2 5 5" xfId="8904" xr:uid="{00000000-0005-0000-0000-0000D2400000}"/>
    <cellStyle name="Normal 10 3 2 2 5 5 2" xfId="37998" xr:uid="{00000000-0005-0000-0000-0000D3400000}"/>
    <cellStyle name="Normal 10 3 2 2 5 6" xfId="8905" xr:uid="{00000000-0005-0000-0000-0000D4400000}"/>
    <cellStyle name="Normal 10 3 2 2 5 6 2" xfId="37999" xr:uid="{00000000-0005-0000-0000-0000D5400000}"/>
    <cellStyle name="Normal 10 3 2 2 5 7" xfId="37988" xr:uid="{00000000-0005-0000-0000-0000D6400000}"/>
    <cellStyle name="Normal 10 3 2 2 6" xfId="8906" xr:uid="{00000000-0005-0000-0000-0000D7400000}"/>
    <cellStyle name="Normal 10 3 2 2 6 2" xfId="8907" xr:uid="{00000000-0005-0000-0000-0000D8400000}"/>
    <cellStyle name="Normal 10 3 2 2 6 2 2" xfId="8908" xr:uid="{00000000-0005-0000-0000-0000D9400000}"/>
    <cellStyle name="Normal 10 3 2 2 6 2 2 2" xfId="38002" xr:uid="{00000000-0005-0000-0000-0000DA400000}"/>
    <cellStyle name="Normal 10 3 2 2 6 2 3" xfId="38001" xr:uid="{00000000-0005-0000-0000-0000DB400000}"/>
    <cellStyle name="Normal 10 3 2 2 6 3" xfId="8909" xr:uid="{00000000-0005-0000-0000-0000DC400000}"/>
    <cellStyle name="Normal 10 3 2 2 6 3 2" xfId="38003" xr:uid="{00000000-0005-0000-0000-0000DD400000}"/>
    <cellStyle name="Normal 10 3 2 2 6 4" xfId="8910" xr:uid="{00000000-0005-0000-0000-0000DE400000}"/>
    <cellStyle name="Normal 10 3 2 2 6 4 2" xfId="38004" xr:uid="{00000000-0005-0000-0000-0000DF400000}"/>
    <cellStyle name="Normal 10 3 2 2 6 5" xfId="8911" xr:uid="{00000000-0005-0000-0000-0000E0400000}"/>
    <cellStyle name="Normal 10 3 2 2 6 5 2" xfId="38005" xr:uid="{00000000-0005-0000-0000-0000E1400000}"/>
    <cellStyle name="Normal 10 3 2 2 6 6" xfId="38000" xr:uid="{00000000-0005-0000-0000-0000E2400000}"/>
    <cellStyle name="Normal 10 3 2 2 7" xfId="8912" xr:uid="{00000000-0005-0000-0000-0000E3400000}"/>
    <cellStyle name="Normal 10 3 2 2 7 2" xfId="8913" xr:uid="{00000000-0005-0000-0000-0000E4400000}"/>
    <cellStyle name="Normal 10 3 2 2 7 2 2" xfId="8914" xr:uid="{00000000-0005-0000-0000-0000E5400000}"/>
    <cellStyle name="Normal 10 3 2 2 7 2 2 2" xfId="38008" xr:uid="{00000000-0005-0000-0000-0000E6400000}"/>
    <cellStyle name="Normal 10 3 2 2 7 2 3" xfId="38007" xr:uid="{00000000-0005-0000-0000-0000E7400000}"/>
    <cellStyle name="Normal 10 3 2 2 7 3" xfId="8915" xr:uid="{00000000-0005-0000-0000-0000E8400000}"/>
    <cellStyle name="Normal 10 3 2 2 7 3 2" xfId="38009" xr:uid="{00000000-0005-0000-0000-0000E9400000}"/>
    <cellStyle name="Normal 10 3 2 2 7 4" xfId="8916" xr:uid="{00000000-0005-0000-0000-0000EA400000}"/>
    <cellStyle name="Normal 10 3 2 2 7 4 2" xfId="38010" xr:uid="{00000000-0005-0000-0000-0000EB400000}"/>
    <cellStyle name="Normal 10 3 2 2 7 5" xfId="8917" xr:uid="{00000000-0005-0000-0000-0000EC400000}"/>
    <cellStyle name="Normal 10 3 2 2 7 5 2" xfId="38011" xr:uid="{00000000-0005-0000-0000-0000ED400000}"/>
    <cellStyle name="Normal 10 3 2 2 7 6" xfId="38006" xr:uid="{00000000-0005-0000-0000-0000EE400000}"/>
    <cellStyle name="Normal 10 3 2 2 8" xfId="8918" xr:uid="{00000000-0005-0000-0000-0000EF400000}"/>
    <cellStyle name="Normal 10 3 2 2 8 2" xfId="8919" xr:uid="{00000000-0005-0000-0000-0000F0400000}"/>
    <cellStyle name="Normal 10 3 2 2 8 2 2" xfId="8920" xr:uid="{00000000-0005-0000-0000-0000F1400000}"/>
    <cellStyle name="Normal 10 3 2 2 8 2 2 2" xfId="38014" xr:uid="{00000000-0005-0000-0000-0000F2400000}"/>
    <cellStyle name="Normal 10 3 2 2 8 2 3" xfId="38013" xr:uid="{00000000-0005-0000-0000-0000F3400000}"/>
    <cellStyle name="Normal 10 3 2 2 8 3" xfId="8921" xr:uid="{00000000-0005-0000-0000-0000F4400000}"/>
    <cellStyle name="Normal 10 3 2 2 8 3 2" xfId="38015" xr:uid="{00000000-0005-0000-0000-0000F5400000}"/>
    <cellStyle name="Normal 10 3 2 2 8 4" xfId="8922" xr:uid="{00000000-0005-0000-0000-0000F6400000}"/>
    <cellStyle name="Normal 10 3 2 2 8 4 2" xfId="38016" xr:uid="{00000000-0005-0000-0000-0000F7400000}"/>
    <cellStyle name="Normal 10 3 2 2 8 5" xfId="38012" xr:uid="{00000000-0005-0000-0000-0000F8400000}"/>
    <cellStyle name="Normal 10 3 2 2 9" xfId="8923" xr:uid="{00000000-0005-0000-0000-0000F9400000}"/>
    <cellStyle name="Normal 10 3 2 2 9 2" xfId="8924" xr:uid="{00000000-0005-0000-0000-0000FA400000}"/>
    <cellStyle name="Normal 10 3 2 2 9 2 2" xfId="38018" xr:uid="{00000000-0005-0000-0000-0000FB400000}"/>
    <cellStyle name="Normal 10 3 2 2 9 3" xfId="8925" xr:uid="{00000000-0005-0000-0000-0000FC400000}"/>
    <cellStyle name="Normal 10 3 2 2 9 3 2" xfId="38019" xr:uid="{00000000-0005-0000-0000-0000FD400000}"/>
    <cellStyle name="Normal 10 3 2 2 9 4" xfId="38017" xr:uid="{00000000-0005-0000-0000-0000FE400000}"/>
    <cellStyle name="Normal 10 3 2 3" xfId="8926" xr:uid="{00000000-0005-0000-0000-0000FF400000}"/>
    <cellStyle name="Normal 10 3 2 3 10" xfId="8927" xr:uid="{00000000-0005-0000-0000-000000410000}"/>
    <cellStyle name="Normal 10 3 2 3 10 2" xfId="38021" xr:uid="{00000000-0005-0000-0000-000001410000}"/>
    <cellStyle name="Normal 10 3 2 3 11" xfId="8928" xr:uid="{00000000-0005-0000-0000-000002410000}"/>
    <cellStyle name="Normal 10 3 2 3 11 2" xfId="38022" xr:uid="{00000000-0005-0000-0000-000003410000}"/>
    <cellStyle name="Normal 10 3 2 3 12" xfId="38020" xr:uid="{00000000-0005-0000-0000-000004410000}"/>
    <cellStyle name="Normal 10 3 2 3 2" xfId="8929" xr:uid="{00000000-0005-0000-0000-000005410000}"/>
    <cellStyle name="Normal 10 3 2 3 2 10" xfId="8930" xr:uid="{00000000-0005-0000-0000-000006410000}"/>
    <cellStyle name="Normal 10 3 2 3 2 10 2" xfId="38024" xr:uid="{00000000-0005-0000-0000-000007410000}"/>
    <cellStyle name="Normal 10 3 2 3 2 11" xfId="38023" xr:uid="{00000000-0005-0000-0000-000008410000}"/>
    <cellStyle name="Normal 10 3 2 3 2 2" xfId="8931" xr:uid="{00000000-0005-0000-0000-000009410000}"/>
    <cellStyle name="Normal 10 3 2 3 2 2 2" xfId="8932" xr:uid="{00000000-0005-0000-0000-00000A410000}"/>
    <cellStyle name="Normal 10 3 2 3 2 2 2 2" xfId="8933" xr:uid="{00000000-0005-0000-0000-00000B410000}"/>
    <cellStyle name="Normal 10 3 2 3 2 2 2 2 2" xfId="8934" xr:uid="{00000000-0005-0000-0000-00000C410000}"/>
    <cellStyle name="Normal 10 3 2 3 2 2 2 2 2 2" xfId="38028" xr:uid="{00000000-0005-0000-0000-00000D410000}"/>
    <cellStyle name="Normal 10 3 2 3 2 2 2 2 3" xfId="38027" xr:uid="{00000000-0005-0000-0000-00000E410000}"/>
    <cellStyle name="Normal 10 3 2 3 2 2 2 3" xfId="8935" xr:uid="{00000000-0005-0000-0000-00000F410000}"/>
    <cellStyle name="Normal 10 3 2 3 2 2 2 3 2" xfId="38029" xr:uid="{00000000-0005-0000-0000-000010410000}"/>
    <cellStyle name="Normal 10 3 2 3 2 2 2 4" xfId="8936" xr:uid="{00000000-0005-0000-0000-000011410000}"/>
    <cellStyle name="Normal 10 3 2 3 2 2 2 4 2" xfId="38030" xr:uid="{00000000-0005-0000-0000-000012410000}"/>
    <cellStyle name="Normal 10 3 2 3 2 2 2 5" xfId="8937" xr:uid="{00000000-0005-0000-0000-000013410000}"/>
    <cellStyle name="Normal 10 3 2 3 2 2 2 5 2" xfId="38031" xr:uid="{00000000-0005-0000-0000-000014410000}"/>
    <cellStyle name="Normal 10 3 2 3 2 2 2 6" xfId="38026" xr:uid="{00000000-0005-0000-0000-000015410000}"/>
    <cellStyle name="Normal 10 3 2 3 2 2 3" xfId="8938" xr:uid="{00000000-0005-0000-0000-000016410000}"/>
    <cellStyle name="Normal 10 3 2 3 2 2 3 2" xfId="8939" xr:uid="{00000000-0005-0000-0000-000017410000}"/>
    <cellStyle name="Normal 10 3 2 3 2 2 3 2 2" xfId="38033" xr:uid="{00000000-0005-0000-0000-000018410000}"/>
    <cellStyle name="Normal 10 3 2 3 2 2 3 3" xfId="38032" xr:uid="{00000000-0005-0000-0000-000019410000}"/>
    <cellStyle name="Normal 10 3 2 3 2 2 4" xfId="8940" xr:uid="{00000000-0005-0000-0000-00001A410000}"/>
    <cellStyle name="Normal 10 3 2 3 2 2 4 2" xfId="38034" xr:uid="{00000000-0005-0000-0000-00001B410000}"/>
    <cellStyle name="Normal 10 3 2 3 2 2 5" xfId="8941" xr:uid="{00000000-0005-0000-0000-00001C410000}"/>
    <cellStyle name="Normal 10 3 2 3 2 2 5 2" xfId="38035" xr:uid="{00000000-0005-0000-0000-00001D410000}"/>
    <cellStyle name="Normal 10 3 2 3 2 2 6" xfId="8942" xr:uid="{00000000-0005-0000-0000-00001E410000}"/>
    <cellStyle name="Normal 10 3 2 3 2 2 6 2" xfId="38036" xr:uid="{00000000-0005-0000-0000-00001F410000}"/>
    <cellStyle name="Normal 10 3 2 3 2 2 7" xfId="38025" xr:uid="{00000000-0005-0000-0000-000020410000}"/>
    <cellStyle name="Normal 10 3 2 3 2 3" xfId="8943" xr:uid="{00000000-0005-0000-0000-000021410000}"/>
    <cellStyle name="Normal 10 3 2 3 2 3 2" xfId="8944" xr:uid="{00000000-0005-0000-0000-000022410000}"/>
    <cellStyle name="Normal 10 3 2 3 2 3 2 2" xfId="8945" xr:uid="{00000000-0005-0000-0000-000023410000}"/>
    <cellStyle name="Normal 10 3 2 3 2 3 2 2 2" xfId="8946" xr:uid="{00000000-0005-0000-0000-000024410000}"/>
    <cellStyle name="Normal 10 3 2 3 2 3 2 2 2 2" xfId="38040" xr:uid="{00000000-0005-0000-0000-000025410000}"/>
    <cellStyle name="Normal 10 3 2 3 2 3 2 2 3" xfId="38039" xr:uid="{00000000-0005-0000-0000-000026410000}"/>
    <cellStyle name="Normal 10 3 2 3 2 3 2 3" xfId="8947" xr:uid="{00000000-0005-0000-0000-000027410000}"/>
    <cellStyle name="Normal 10 3 2 3 2 3 2 3 2" xfId="38041" xr:uid="{00000000-0005-0000-0000-000028410000}"/>
    <cellStyle name="Normal 10 3 2 3 2 3 2 4" xfId="8948" xr:uid="{00000000-0005-0000-0000-000029410000}"/>
    <cellStyle name="Normal 10 3 2 3 2 3 2 4 2" xfId="38042" xr:uid="{00000000-0005-0000-0000-00002A410000}"/>
    <cellStyle name="Normal 10 3 2 3 2 3 2 5" xfId="8949" xr:uid="{00000000-0005-0000-0000-00002B410000}"/>
    <cellStyle name="Normal 10 3 2 3 2 3 2 5 2" xfId="38043" xr:uid="{00000000-0005-0000-0000-00002C410000}"/>
    <cellStyle name="Normal 10 3 2 3 2 3 2 6" xfId="38038" xr:uid="{00000000-0005-0000-0000-00002D410000}"/>
    <cellStyle name="Normal 10 3 2 3 2 3 3" xfId="8950" xr:uid="{00000000-0005-0000-0000-00002E410000}"/>
    <cellStyle name="Normal 10 3 2 3 2 3 3 2" xfId="8951" xr:uid="{00000000-0005-0000-0000-00002F410000}"/>
    <cellStyle name="Normal 10 3 2 3 2 3 3 2 2" xfId="38045" xr:uid="{00000000-0005-0000-0000-000030410000}"/>
    <cellStyle name="Normal 10 3 2 3 2 3 3 3" xfId="38044" xr:uid="{00000000-0005-0000-0000-000031410000}"/>
    <cellStyle name="Normal 10 3 2 3 2 3 4" xfId="8952" xr:uid="{00000000-0005-0000-0000-000032410000}"/>
    <cellStyle name="Normal 10 3 2 3 2 3 4 2" xfId="38046" xr:uid="{00000000-0005-0000-0000-000033410000}"/>
    <cellStyle name="Normal 10 3 2 3 2 3 5" xfId="8953" xr:uid="{00000000-0005-0000-0000-000034410000}"/>
    <cellStyle name="Normal 10 3 2 3 2 3 5 2" xfId="38047" xr:uid="{00000000-0005-0000-0000-000035410000}"/>
    <cellStyle name="Normal 10 3 2 3 2 3 6" xfId="8954" xr:uid="{00000000-0005-0000-0000-000036410000}"/>
    <cellStyle name="Normal 10 3 2 3 2 3 6 2" xfId="38048" xr:uid="{00000000-0005-0000-0000-000037410000}"/>
    <cellStyle name="Normal 10 3 2 3 2 3 7" xfId="38037" xr:uid="{00000000-0005-0000-0000-000038410000}"/>
    <cellStyle name="Normal 10 3 2 3 2 4" xfId="8955" xr:uid="{00000000-0005-0000-0000-000039410000}"/>
    <cellStyle name="Normal 10 3 2 3 2 4 2" xfId="8956" xr:uid="{00000000-0005-0000-0000-00003A410000}"/>
    <cellStyle name="Normal 10 3 2 3 2 4 2 2" xfId="8957" xr:uid="{00000000-0005-0000-0000-00003B410000}"/>
    <cellStyle name="Normal 10 3 2 3 2 4 2 2 2" xfId="38051" xr:uid="{00000000-0005-0000-0000-00003C410000}"/>
    <cellStyle name="Normal 10 3 2 3 2 4 2 3" xfId="38050" xr:uid="{00000000-0005-0000-0000-00003D410000}"/>
    <cellStyle name="Normal 10 3 2 3 2 4 3" xfId="8958" xr:uid="{00000000-0005-0000-0000-00003E410000}"/>
    <cellStyle name="Normal 10 3 2 3 2 4 3 2" xfId="38052" xr:uid="{00000000-0005-0000-0000-00003F410000}"/>
    <cellStyle name="Normal 10 3 2 3 2 4 4" xfId="8959" xr:uid="{00000000-0005-0000-0000-000040410000}"/>
    <cellStyle name="Normal 10 3 2 3 2 4 4 2" xfId="38053" xr:uid="{00000000-0005-0000-0000-000041410000}"/>
    <cellStyle name="Normal 10 3 2 3 2 4 5" xfId="8960" xr:uid="{00000000-0005-0000-0000-000042410000}"/>
    <cellStyle name="Normal 10 3 2 3 2 4 5 2" xfId="38054" xr:uid="{00000000-0005-0000-0000-000043410000}"/>
    <cellStyle name="Normal 10 3 2 3 2 4 6" xfId="38049" xr:uid="{00000000-0005-0000-0000-000044410000}"/>
    <cellStyle name="Normal 10 3 2 3 2 5" xfId="8961" xr:uid="{00000000-0005-0000-0000-000045410000}"/>
    <cellStyle name="Normal 10 3 2 3 2 5 2" xfId="8962" xr:uid="{00000000-0005-0000-0000-000046410000}"/>
    <cellStyle name="Normal 10 3 2 3 2 5 2 2" xfId="8963" xr:uid="{00000000-0005-0000-0000-000047410000}"/>
    <cellStyle name="Normal 10 3 2 3 2 5 2 2 2" xfId="38057" xr:uid="{00000000-0005-0000-0000-000048410000}"/>
    <cellStyle name="Normal 10 3 2 3 2 5 2 3" xfId="38056" xr:uid="{00000000-0005-0000-0000-000049410000}"/>
    <cellStyle name="Normal 10 3 2 3 2 5 3" xfId="8964" xr:uid="{00000000-0005-0000-0000-00004A410000}"/>
    <cellStyle name="Normal 10 3 2 3 2 5 3 2" xfId="38058" xr:uid="{00000000-0005-0000-0000-00004B410000}"/>
    <cellStyle name="Normal 10 3 2 3 2 5 4" xfId="8965" xr:uid="{00000000-0005-0000-0000-00004C410000}"/>
    <cellStyle name="Normal 10 3 2 3 2 5 4 2" xfId="38059" xr:uid="{00000000-0005-0000-0000-00004D410000}"/>
    <cellStyle name="Normal 10 3 2 3 2 5 5" xfId="8966" xr:uid="{00000000-0005-0000-0000-00004E410000}"/>
    <cellStyle name="Normal 10 3 2 3 2 5 5 2" xfId="38060" xr:uid="{00000000-0005-0000-0000-00004F410000}"/>
    <cellStyle name="Normal 10 3 2 3 2 5 6" xfId="38055" xr:uid="{00000000-0005-0000-0000-000050410000}"/>
    <cellStyle name="Normal 10 3 2 3 2 6" xfId="8967" xr:uid="{00000000-0005-0000-0000-000051410000}"/>
    <cellStyle name="Normal 10 3 2 3 2 6 2" xfId="8968" xr:uid="{00000000-0005-0000-0000-000052410000}"/>
    <cellStyle name="Normal 10 3 2 3 2 6 2 2" xfId="8969" xr:uid="{00000000-0005-0000-0000-000053410000}"/>
    <cellStyle name="Normal 10 3 2 3 2 6 2 2 2" xfId="38063" xr:uid="{00000000-0005-0000-0000-000054410000}"/>
    <cellStyle name="Normal 10 3 2 3 2 6 2 3" xfId="38062" xr:uid="{00000000-0005-0000-0000-000055410000}"/>
    <cellStyle name="Normal 10 3 2 3 2 6 3" xfId="8970" xr:uid="{00000000-0005-0000-0000-000056410000}"/>
    <cellStyle name="Normal 10 3 2 3 2 6 3 2" xfId="38064" xr:uid="{00000000-0005-0000-0000-000057410000}"/>
    <cellStyle name="Normal 10 3 2 3 2 6 4" xfId="8971" xr:uid="{00000000-0005-0000-0000-000058410000}"/>
    <cellStyle name="Normal 10 3 2 3 2 6 4 2" xfId="38065" xr:uid="{00000000-0005-0000-0000-000059410000}"/>
    <cellStyle name="Normal 10 3 2 3 2 6 5" xfId="38061" xr:uid="{00000000-0005-0000-0000-00005A410000}"/>
    <cellStyle name="Normal 10 3 2 3 2 7" xfId="8972" xr:uid="{00000000-0005-0000-0000-00005B410000}"/>
    <cellStyle name="Normal 10 3 2 3 2 7 2" xfId="8973" xr:uid="{00000000-0005-0000-0000-00005C410000}"/>
    <cellStyle name="Normal 10 3 2 3 2 7 2 2" xfId="38067" xr:uid="{00000000-0005-0000-0000-00005D410000}"/>
    <cellStyle name="Normal 10 3 2 3 2 7 3" xfId="8974" xr:uid="{00000000-0005-0000-0000-00005E410000}"/>
    <cellStyle name="Normal 10 3 2 3 2 7 3 2" xfId="38068" xr:uid="{00000000-0005-0000-0000-00005F410000}"/>
    <cellStyle name="Normal 10 3 2 3 2 7 4" xfId="38066" xr:uid="{00000000-0005-0000-0000-000060410000}"/>
    <cellStyle name="Normal 10 3 2 3 2 8" xfId="8975" xr:uid="{00000000-0005-0000-0000-000061410000}"/>
    <cellStyle name="Normal 10 3 2 3 2 8 2" xfId="38069" xr:uid="{00000000-0005-0000-0000-000062410000}"/>
    <cellStyle name="Normal 10 3 2 3 2 9" xfId="8976" xr:uid="{00000000-0005-0000-0000-000063410000}"/>
    <cellStyle name="Normal 10 3 2 3 2 9 2" xfId="38070" xr:uid="{00000000-0005-0000-0000-000064410000}"/>
    <cellStyle name="Normal 10 3 2 3 3" xfId="8977" xr:uid="{00000000-0005-0000-0000-000065410000}"/>
    <cellStyle name="Normal 10 3 2 3 3 2" xfId="8978" xr:uid="{00000000-0005-0000-0000-000066410000}"/>
    <cellStyle name="Normal 10 3 2 3 3 2 2" xfId="8979" xr:uid="{00000000-0005-0000-0000-000067410000}"/>
    <cellStyle name="Normal 10 3 2 3 3 2 2 2" xfId="8980" xr:uid="{00000000-0005-0000-0000-000068410000}"/>
    <cellStyle name="Normal 10 3 2 3 3 2 2 2 2" xfId="38074" xr:uid="{00000000-0005-0000-0000-000069410000}"/>
    <cellStyle name="Normal 10 3 2 3 3 2 2 3" xfId="38073" xr:uid="{00000000-0005-0000-0000-00006A410000}"/>
    <cellStyle name="Normal 10 3 2 3 3 2 3" xfId="8981" xr:uid="{00000000-0005-0000-0000-00006B410000}"/>
    <cellStyle name="Normal 10 3 2 3 3 2 3 2" xfId="38075" xr:uid="{00000000-0005-0000-0000-00006C410000}"/>
    <cellStyle name="Normal 10 3 2 3 3 2 4" xfId="8982" xr:uid="{00000000-0005-0000-0000-00006D410000}"/>
    <cellStyle name="Normal 10 3 2 3 3 2 4 2" xfId="38076" xr:uid="{00000000-0005-0000-0000-00006E410000}"/>
    <cellStyle name="Normal 10 3 2 3 3 2 5" xfId="8983" xr:uid="{00000000-0005-0000-0000-00006F410000}"/>
    <cellStyle name="Normal 10 3 2 3 3 2 5 2" xfId="38077" xr:uid="{00000000-0005-0000-0000-000070410000}"/>
    <cellStyle name="Normal 10 3 2 3 3 2 6" xfId="38072" xr:uid="{00000000-0005-0000-0000-000071410000}"/>
    <cellStyle name="Normal 10 3 2 3 3 3" xfId="8984" xr:uid="{00000000-0005-0000-0000-000072410000}"/>
    <cellStyle name="Normal 10 3 2 3 3 3 2" xfId="8985" xr:uid="{00000000-0005-0000-0000-000073410000}"/>
    <cellStyle name="Normal 10 3 2 3 3 3 2 2" xfId="8986" xr:uid="{00000000-0005-0000-0000-000074410000}"/>
    <cellStyle name="Normal 10 3 2 3 3 3 2 2 2" xfId="38080" xr:uid="{00000000-0005-0000-0000-000075410000}"/>
    <cellStyle name="Normal 10 3 2 3 3 3 2 3" xfId="38079" xr:uid="{00000000-0005-0000-0000-000076410000}"/>
    <cellStyle name="Normal 10 3 2 3 3 3 3" xfId="8987" xr:uid="{00000000-0005-0000-0000-000077410000}"/>
    <cellStyle name="Normal 10 3 2 3 3 3 3 2" xfId="38081" xr:uid="{00000000-0005-0000-0000-000078410000}"/>
    <cellStyle name="Normal 10 3 2 3 3 3 4" xfId="8988" xr:uid="{00000000-0005-0000-0000-000079410000}"/>
    <cellStyle name="Normal 10 3 2 3 3 3 4 2" xfId="38082" xr:uid="{00000000-0005-0000-0000-00007A410000}"/>
    <cellStyle name="Normal 10 3 2 3 3 3 5" xfId="8989" xr:uid="{00000000-0005-0000-0000-00007B410000}"/>
    <cellStyle name="Normal 10 3 2 3 3 3 5 2" xfId="38083" xr:uid="{00000000-0005-0000-0000-00007C410000}"/>
    <cellStyle name="Normal 10 3 2 3 3 3 6" xfId="38078" xr:uid="{00000000-0005-0000-0000-00007D410000}"/>
    <cellStyle name="Normal 10 3 2 3 3 4" xfId="8990" xr:uid="{00000000-0005-0000-0000-00007E410000}"/>
    <cellStyle name="Normal 10 3 2 3 3 4 2" xfId="8991" xr:uid="{00000000-0005-0000-0000-00007F410000}"/>
    <cellStyle name="Normal 10 3 2 3 3 4 2 2" xfId="38085" xr:uid="{00000000-0005-0000-0000-000080410000}"/>
    <cellStyle name="Normal 10 3 2 3 3 4 3" xfId="38084" xr:uid="{00000000-0005-0000-0000-000081410000}"/>
    <cellStyle name="Normal 10 3 2 3 3 5" xfId="8992" xr:uid="{00000000-0005-0000-0000-000082410000}"/>
    <cellStyle name="Normal 10 3 2 3 3 5 2" xfId="38086" xr:uid="{00000000-0005-0000-0000-000083410000}"/>
    <cellStyle name="Normal 10 3 2 3 3 6" xfId="8993" xr:uid="{00000000-0005-0000-0000-000084410000}"/>
    <cellStyle name="Normal 10 3 2 3 3 6 2" xfId="38087" xr:uid="{00000000-0005-0000-0000-000085410000}"/>
    <cellStyle name="Normal 10 3 2 3 3 7" xfId="8994" xr:uid="{00000000-0005-0000-0000-000086410000}"/>
    <cellStyle name="Normal 10 3 2 3 3 7 2" xfId="38088" xr:uid="{00000000-0005-0000-0000-000087410000}"/>
    <cellStyle name="Normal 10 3 2 3 3 8" xfId="38071" xr:uid="{00000000-0005-0000-0000-000088410000}"/>
    <cellStyle name="Normal 10 3 2 3 4" xfId="8995" xr:uid="{00000000-0005-0000-0000-000089410000}"/>
    <cellStyle name="Normal 10 3 2 3 4 2" xfId="8996" xr:uid="{00000000-0005-0000-0000-00008A410000}"/>
    <cellStyle name="Normal 10 3 2 3 4 2 2" xfId="8997" xr:uid="{00000000-0005-0000-0000-00008B410000}"/>
    <cellStyle name="Normal 10 3 2 3 4 2 2 2" xfId="8998" xr:uid="{00000000-0005-0000-0000-00008C410000}"/>
    <cellStyle name="Normal 10 3 2 3 4 2 2 2 2" xfId="38092" xr:uid="{00000000-0005-0000-0000-00008D410000}"/>
    <cellStyle name="Normal 10 3 2 3 4 2 2 3" xfId="38091" xr:uid="{00000000-0005-0000-0000-00008E410000}"/>
    <cellStyle name="Normal 10 3 2 3 4 2 3" xfId="8999" xr:uid="{00000000-0005-0000-0000-00008F410000}"/>
    <cellStyle name="Normal 10 3 2 3 4 2 3 2" xfId="38093" xr:uid="{00000000-0005-0000-0000-000090410000}"/>
    <cellStyle name="Normal 10 3 2 3 4 2 4" xfId="9000" xr:uid="{00000000-0005-0000-0000-000091410000}"/>
    <cellStyle name="Normal 10 3 2 3 4 2 4 2" xfId="38094" xr:uid="{00000000-0005-0000-0000-000092410000}"/>
    <cellStyle name="Normal 10 3 2 3 4 2 5" xfId="9001" xr:uid="{00000000-0005-0000-0000-000093410000}"/>
    <cellStyle name="Normal 10 3 2 3 4 2 5 2" xfId="38095" xr:uid="{00000000-0005-0000-0000-000094410000}"/>
    <cellStyle name="Normal 10 3 2 3 4 2 6" xfId="38090" xr:uid="{00000000-0005-0000-0000-000095410000}"/>
    <cellStyle name="Normal 10 3 2 3 4 3" xfId="9002" xr:uid="{00000000-0005-0000-0000-000096410000}"/>
    <cellStyle name="Normal 10 3 2 3 4 3 2" xfId="9003" xr:uid="{00000000-0005-0000-0000-000097410000}"/>
    <cellStyle name="Normal 10 3 2 3 4 3 2 2" xfId="38097" xr:uid="{00000000-0005-0000-0000-000098410000}"/>
    <cellStyle name="Normal 10 3 2 3 4 3 3" xfId="38096" xr:uid="{00000000-0005-0000-0000-000099410000}"/>
    <cellStyle name="Normal 10 3 2 3 4 4" xfId="9004" xr:uid="{00000000-0005-0000-0000-00009A410000}"/>
    <cellStyle name="Normal 10 3 2 3 4 4 2" xfId="38098" xr:uid="{00000000-0005-0000-0000-00009B410000}"/>
    <cellStyle name="Normal 10 3 2 3 4 5" xfId="9005" xr:uid="{00000000-0005-0000-0000-00009C410000}"/>
    <cellStyle name="Normal 10 3 2 3 4 5 2" xfId="38099" xr:uid="{00000000-0005-0000-0000-00009D410000}"/>
    <cellStyle name="Normal 10 3 2 3 4 6" xfId="9006" xr:uid="{00000000-0005-0000-0000-00009E410000}"/>
    <cellStyle name="Normal 10 3 2 3 4 6 2" xfId="38100" xr:uid="{00000000-0005-0000-0000-00009F410000}"/>
    <cellStyle name="Normal 10 3 2 3 4 7" xfId="38089" xr:uid="{00000000-0005-0000-0000-0000A0410000}"/>
    <cellStyle name="Normal 10 3 2 3 5" xfId="9007" xr:uid="{00000000-0005-0000-0000-0000A1410000}"/>
    <cellStyle name="Normal 10 3 2 3 5 2" xfId="9008" xr:uid="{00000000-0005-0000-0000-0000A2410000}"/>
    <cellStyle name="Normal 10 3 2 3 5 2 2" xfId="9009" xr:uid="{00000000-0005-0000-0000-0000A3410000}"/>
    <cellStyle name="Normal 10 3 2 3 5 2 2 2" xfId="38103" xr:uid="{00000000-0005-0000-0000-0000A4410000}"/>
    <cellStyle name="Normal 10 3 2 3 5 2 3" xfId="38102" xr:uid="{00000000-0005-0000-0000-0000A5410000}"/>
    <cellStyle name="Normal 10 3 2 3 5 3" xfId="9010" xr:uid="{00000000-0005-0000-0000-0000A6410000}"/>
    <cellStyle name="Normal 10 3 2 3 5 3 2" xfId="38104" xr:uid="{00000000-0005-0000-0000-0000A7410000}"/>
    <cellStyle name="Normal 10 3 2 3 5 4" xfId="9011" xr:uid="{00000000-0005-0000-0000-0000A8410000}"/>
    <cellStyle name="Normal 10 3 2 3 5 4 2" xfId="38105" xr:uid="{00000000-0005-0000-0000-0000A9410000}"/>
    <cellStyle name="Normal 10 3 2 3 5 5" xfId="9012" xr:uid="{00000000-0005-0000-0000-0000AA410000}"/>
    <cellStyle name="Normal 10 3 2 3 5 5 2" xfId="38106" xr:uid="{00000000-0005-0000-0000-0000AB410000}"/>
    <cellStyle name="Normal 10 3 2 3 5 6" xfId="38101" xr:uid="{00000000-0005-0000-0000-0000AC410000}"/>
    <cellStyle name="Normal 10 3 2 3 6" xfId="9013" xr:uid="{00000000-0005-0000-0000-0000AD410000}"/>
    <cellStyle name="Normal 10 3 2 3 6 2" xfId="9014" xr:uid="{00000000-0005-0000-0000-0000AE410000}"/>
    <cellStyle name="Normal 10 3 2 3 6 2 2" xfId="9015" xr:uid="{00000000-0005-0000-0000-0000AF410000}"/>
    <cellStyle name="Normal 10 3 2 3 6 2 2 2" xfId="38109" xr:uid="{00000000-0005-0000-0000-0000B0410000}"/>
    <cellStyle name="Normal 10 3 2 3 6 2 3" xfId="38108" xr:uid="{00000000-0005-0000-0000-0000B1410000}"/>
    <cellStyle name="Normal 10 3 2 3 6 3" xfId="9016" xr:uid="{00000000-0005-0000-0000-0000B2410000}"/>
    <cellStyle name="Normal 10 3 2 3 6 3 2" xfId="38110" xr:uid="{00000000-0005-0000-0000-0000B3410000}"/>
    <cellStyle name="Normal 10 3 2 3 6 4" xfId="9017" xr:uid="{00000000-0005-0000-0000-0000B4410000}"/>
    <cellStyle name="Normal 10 3 2 3 6 4 2" xfId="38111" xr:uid="{00000000-0005-0000-0000-0000B5410000}"/>
    <cellStyle name="Normal 10 3 2 3 6 5" xfId="9018" xr:uid="{00000000-0005-0000-0000-0000B6410000}"/>
    <cellStyle name="Normal 10 3 2 3 6 5 2" xfId="38112" xr:uid="{00000000-0005-0000-0000-0000B7410000}"/>
    <cellStyle name="Normal 10 3 2 3 6 6" xfId="38107" xr:uid="{00000000-0005-0000-0000-0000B8410000}"/>
    <cellStyle name="Normal 10 3 2 3 7" xfId="9019" xr:uid="{00000000-0005-0000-0000-0000B9410000}"/>
    <cellStyle name="Normal 10 3 2 3 7 2" xfId="9020" xr:uid="{00000000-0005-0000-0000-0000BA410000}"/>
    <cellStyle name="Normal 10 3 2 3 7 2 2" xfId="9021" xr:uid="{00000000-0005-0000-0000-0000BB410000}"/>
    <cellStyle name="Normal 10 3 2 3 7 2 2 2" xfId="38115" xr:uid="{00000000-0005-0000-0000-0000BC410000}"/>
    <cellStyle name="Normal 10 3 2 3 7 2 3" xfId="38114" xr:uid="{00000000-0005-0000-0000-0000BD410000}"/>
    <cellStyle name="Normal 10 3 2 3 7 3" xfId="9022" xr:uid="{00000000-0005-0000-0000-0000BE410000}"/>
    <cellStyle name="Normal 10 3 2 3 7 3 2" xfId="38116" xr:uid="{00000000-0005-0000-0000-0000BF410000}"/>
    <cellStyle name="Normal 10 3 2 3 7 4" xfId="9023" xr:uid="{00000000-0005-0000-0000-0000C0410000}"/>
    <cellStyle name="Normal 10 3 2 3 7 4 2" xfId="38117" xr:uid="{00000000-0005-0000-0000-0000C1410000}"/>
    <cellStyle name="Normal 10 3 2 3 7 5" xfId="38113" xr:uid="{00000000-0005-0000-0000-0000C2410000}"/>
    <cellStyle name="Normal 10 3 2 3 8" xfId="9024" xr:uid="{00000000-0005-0000-0000-0000C3410000}"/>
    <cellStyle name="Normal 10 3 2 3 8 2" xfId="9025" xr:uid="{00000000-0005-0000-0000-0000C4410000}"/>
    <cellStyle name="Normal 10 3 2 3 8 2 2" xfId="38119" xr:uid="{00000000-0005-0000-0000-0000C5410000}"/>
    <cellStyle name="Normal 10 3 2 3 8 3" xfId="9026" xr:uid="{00000000-0005-0000-0000-0000C6410000}"/>
    <cellStyle name="Normal 10 3 2 3 8 3 2" xfId="38120" xr:uid="{00000000-0005-0000-0000-0000C7410000}"/>
    <cellStyle name="Normal 10 3 2 3 8 4" xfId="38118" xr:uid="{00000000-0005-0000-0000-0000C8410000}"/>
    <cellStyle name="Normal 10 3 2 3 9" xfId="9027" xr:uid="{00000000-0005-0000-0000-0000C9410000}"/>
    <cellStyle name="Normal 10 3 2 3 9 2" xfId="38121" xr:uid="{00000000-0005-0000-0000-0000CA410000}"/>
    <cellStyle name="Normal 10 3 2 4" xfId="9028" xr:uid="{00000000-0005-0000-0000-0000CB410000}"/>
    <cellStyle name="Normal 10 3 2 4 10" xfId="9029" xr:uid="{00000000-0005-0000-0000-0000CC410000}"/>
    <cellStyle name="Normal 10 3 2 4 10 2" xfId="38123" xr:uid="{00000000-0005-0000-0000-0000CD410000}"/>
    <cellStyle name="Normal 10 3 2 4 11" xfId="38122" xr:uid="{00000000-0005-0000-0000-0000CE410000}"/>
    <cellStyle name="Normal 10 3 2 4 2" xfId="9030" xr:uid="{00000000-0005-0000-0000-0000CF410000}"/>
    <cellStyle name="Normal 10 3 2 4 2 2" xfId="9031" xr:uid="{00000000-0005-0000-0000-0000D0410000}"/>
    <cellStyle name="Normal 10 3 2 4 2 2 2" xfId="9032" xr:uid="{00000000-0005-0000-0000-0000D1410000}"/>
    <cellStyle name="Normal 10 3 2 4 2 2 2 2" xfId="9033" xr:uid="{00000000-0005-0000-0000-0000D2410000}"/>
    <cellStyle name="Normal 10 3 2 4 2 2 2 2 2" xfId="38127" xr:uid="{00000000-0005-0000-0000-0000D3410000}"/>
    <cellStyle name="Normal 10 3 2 4 2 2 2 3" xfId="38126" xr:uid="{00000000-0005-0000-0000-0000D4410000}"/>
    <cellStyle name="Normal 10 3 2 4 2 2 3" xfId="9034" xr:uid="{00000000-0005-0000-0000-0000D5410000}"/>
    <cellStyle name="Normal 10 3 2 4 2 2 3 2" xfId="38128" xr:uid="{00000000-0005-0000-0000-0000D6410000}"/>
    <cellStyle name="Normal 10 3 2 4 2 2 4" xfId="9035" xr:uid="{00000000-0005-0000-0000-0000D7410000}"/>
    <cellStyle name="Normal 10 3 2 4 2 2 4 2" xfId="38129" xr:uid="{00000000-0005-0000-0000-0000D8410000}"/>
    <cellStyle name="Normal 10 3 2 4 2 2 5" xfId="9036" xr:uid="{00000000-0005-0000-0000-0000D9410000}"/>
    <cellStyle name="Normal 10 3 2 4 2 2 5 2" xfId="38130" xr:uid="{00000000-0005-0000-0000-0000DA410000}"/>
    <cellStyle name="Normal 10 3 2 4 2 2 6" xfId="38125" xr:uid="{00000000-0005-0000-0000-0000DB410000}"/>
    <cellStyle name="Normal 10 3 2 4 2 3" xfId="9037" xr:uid="{00000000-0005-0000-0000-0000DC410000}"/>
    <cellStyle name="Normal 10 3 2 4 2 3 2" xfId="9038" xr:uid="{00000000-0005-0000-0000-0000DD410000}"/>
    <cellStyle name="Normal 10 3 2 4 2 3 2 2" xfId="38132" xr:uid="{00000000-0005-0000-0000-0000DE410000}"/>
    <cellStyle name="Normal 10 3 2 4 2 3 3" xfId="38131" xr:uid="{00000000-0005-0000-0000-0000DF410000}"/>
    <cellStyle name="Normal 10 3 2 4 2 4" xfId="9039" xr:uid="{00000000-0005-0000-0000-0000E0410000}"/>
    <cellStyle name="Normal 10 3 2 4 2 4 2" xfId="38133" xr:uid="{00000000-0005-0000-0000-0000E1410000}"/>
    <cellStyle name="Normal 10 3 2 4 2 5" xfId="9040" xr:uid="{00000000-0005-0000-0000-0000E2410000}"/>
    <cellStyle name="Normal 10 3 2 4 2 5 2" xfId="38134" xr:uid="{00000000-0005-0000-0000-0000E3410000}"/>
    <cellStyle name="Normal 10 3 2 4 2 6" xfId="9041" xr:uid="{00000000-0005-0000-0000-0000E4410000}"/>
    <cellStyle name="Normal 10 3 2 4 2 6 2" xfId="38135" xr:uid="{00000000-0005-0000-0000-0000E5410000}"/>
    <cellStyle name="Normal 10 3 2 4 2 7" xfId="38124" xr:uid="{00000000-0005-0000-0000-0000E6410000}"/>
    <cellStyle name="Normal 10 3 2 4 3" xfId="9042" xr:uid="{00000000-0005-0000-0000-0000E7410000}"/>
    <cellStyle name="Normal 10 3 2 4 3 2" xfId="9043" xr:uid="{00000000-0005-0000-0000-0000E8410000}"/>
    <cellStyle name="Normal 10 3 2 4 3 2 2" xfId="9044" xr:uid="{00000000-0005-0000-0000-0000E9410000}"/>
    <cellStyle name="Normal 10 3 2 4 3 2 2 2" xfId="9045" xr:uid="{00000000-0005-0000-0000-0000EA410000}"/>
    <cellStyle name="Normal 10 3 2 4 3 2 2 2 2" xfId="38139" xr:uid="{00000000-0005-0000-0000-0000EB410000}"/>
    <cellStyle name="Normal 10 3 2 4 3 2 2 3" xfId="38138" xr:uid="{00000000-0005-0000-0000-0000EC410000}"/>
    <cellStyle name="Normal 10 3 2 4 3 2 3" xfId="9046" xr:uid="{00000000-0005-0000-0000-0000ED410000}"/>
    <cellStyle name="Normal 10 3 2 4 3 2 3 2" xfId="38140" xr:uid="{00000000-0005-0000-0000-0000EE410000}"/>
    <cellStyle name="Normal 10 3 2 4 3 2 4" xfId="9047" xr:uid="{00000000-0005-0000-0000-0000EF410000}"/>
    <cellStyle name="Normal 10 3 2 4 3 2 4 2" xfId="38141" xr:uid="{00000000-0005-0000-0000-0000F0410000}"/>
    <cellStyle name="Normal 10 3 2 4 3 2 5" xfId="9048" xr:uid="{00000000-0005-0000-0000-0000F1410000}"/>
    <cellStyle name="Normal 10 3 2 4 3 2 5 2" xfId="38142" xr:uid="{00000000-0005-0000-0000-0000F2410000}"/>
    <cellStyle name="Normal 10 3 2 4 3 2 6" xfId="38137" xr:uid="{00000000-0005-0000-0000-0000F3410000}"/>
    <cellStyle name="Normal 10 3 2 4 3 3" xfId="9049" xr:uid="{00000000-0005-0000-0000-0000F4410000}"/>
    <cellStyle name="Normal 10 3 2 4 3 3 2" xfId="9050" xr:uid="{00000000-0005-0000-0000-0000F5410000}"/>
    <cellStyle name="Normal 10 3 2 4 3 3 2 2" xfId="38144" xr:uid="{00000000-0005-0000-0000-0000F6410000}"/>
    <cellStyle name="Normal 10 3 2 4 3 3 3" xfId="38143" xr:uid="{00000000-0005-0000-0000-0000F7410000}"/>
    <cellStyle name="Normal 10 3 2 4 3 4" xfId="9051" xr:uid="{00000000-0005-0000-0000-0000F8410000}"/>
    <cellStyle name="Normal 10 3 2 4 3 4 2" xfId="38145" xr:uid="{00000000-0005-0000-0000-0000F9410000}"/>
    <cellStyle name="Normal 10 3 2 4 3 5" xfId="9052" xr:uid="{00000000-0005-0000-0000-0000FA410000}"/>
    <cellStyle name="Normal 10 3 2 4 3 5 2" xfId="38146" xr:uid="{00000000-0005-0000-0000-0000FB410000}"/>
    <cellStyle name="Normal 10 3 2 4 3 6" xfId="9053" xr:uid="{00000000-0005-0000-0000-0000FC410000}"/>
    <cellStyle name="Normal 10 3 2 4 3 6 2" xfId="38147" xr:uid="{00000000-0005-0000-0000-0000FD410000}"/>
    <cellStyle name="Normal 10 3 2 4 3 7" xfId="38136" xr:uid="{00000000-0005-0000-0000-0000FE410000}"/>
    <cellStyle name="Normal 10 3 2 4 4" xfId="9054" xr:uid="{00000000-0005-0000-0000-0000FF410000}"/>
    <cellStyle name="Normal 10 3 2 4 4 2" xfId="9055" xr:uid="{00000000-0005-0000-0000-000000420000}"/>
    <cellStyle name="Normal 10 3 2 4 4 2 2" xfId="9056" xr:uid="{00000000-0005-0000-0000-000001420000}"/>
    <cellStyle name="Normal 10 3 2 4 4 2 2 2" xfId="38150" xr:uid="{00000000-0005-0000-0000-000002420000}"/>
    <cellStyle name="Normal 10 3 2 4 4 2 3" xfId="38149" xr:uid="{00000000-0005-0000-0000-000003420000}"/>
    <cellStyle name="Normal 10 3 2 4 4 3" xfId="9057" xr:uid="{00000000-0005-0000-0000-000004420000}"/>
    <cellStyle name="Normal 10 3 2 4 4 3 2" xfId="38151" xr:uid="{00000000-0005-0000-0000-000005420000}"/>
    <cellStyle name="Normal 10 3 2 4 4 4" xfId="9058" xr:uid="{00000000-0005-0000-0000-000006420000}"/>
    <cellStyle name="Normal 10 3 2 4 4 4 2" xfId="38152" xr:uid="{00000000-0005-0000-0000-000007420000}"/>
    <cellStyle name="Normal 10 3 2 4 4 5" xfId="9059" xr:uid="{00000000-0005-0000-0000-000008420000}"/>
    <cellStyle name="Normal 10 3 2 4 4 5 2" xfId="38153" xr:uid="{00000000-0005-0000-0000-000009420000}"/>
    <cellStyle name="Normal 10 3 2 4 4 6" xfId="38148" xr:uid="{00000000-0005-0000-0000-00000A420000}"/>
    <cellStyle name="Normal 10 3 2 4 5" xfId="9060" xr:uid="{00000000-0005-0000-0000-00000B420000}"/>
    <cellStyle name="Normal 10 3 2 4 5 2" xfId="9061" xr:uid="{00000000-0005-0000-0000-00000C420000}"/>
    <cellStyle name="Normal 10 3 2 4 5 2 2" xfId="9062" xr:uid="{00000000-0005-0000-0000-00000D420000}"/>
    <cellStyle name="Normal 10 3 2 4 5 2 2 2" xfId="38156" xr:uid="{00000000-0005-0000-0000-00000E420000}"/>
    <cellStyle name="Normal 10 3 2 4 5 2 3" xfId="38155" xr:uid="{00000000-0005-0000-0000-00000F420000}"/>
    <cellStyle name="Normal 10 3 2 4 5 3" xfId="9063" xr:uid="{00000000-0005-0000-0000-000010420000}"/>
    <cellStyle name="Normal 10 3 2 4 5 3 2" xfId="38157" xr:uid="{00000000-0005-0000-0000-000011420000}"/>
    <cellStyle name="Normal 10 3 2 4 5 4" xfId="9064" xr:uid="{00000000-0005-0000-0000-000012420000}"/>
    <cellStyle name="Normal 10 3 2 4 5 4 2" xfId="38158" xr:uid="{00000000-0005-0000-0000-000013420000}"/>
    <cellStyle name="Normal 10 3 2 4 5 5" xfId="9065" xr:uid="{00000000-0005-0000-0000-000014420000}"/>
    <cellStyle name="Normal 10 3 2 4 5 5 2" xfId="38159" xr:uid="{00000000-0005-0000-0000-000015420000}"/>
    <cellStyle name="Normal 10 3 2 4 5 6" xfId="38154" xr:uid="{00000000-0005-0000-0000-000016420000}"/>
    <cellStyle name="Normal 10 3 2 4 6" xfId="9066" xr:uid="{00000000-0005-0000-0000-000017420000}"/>
    <cellStyle name="Normal 10 3 2 4 6 2" xfId="9067" xr:uid="{00000000-0005-0000-0000-000018420000}"/>
    <cellStyle name="Normal 10 3 2 4 6 2 2" xfId="9068" xr:uid="{00000000-0005-0000-0000-000019420000}"/>
    <cellStyle name="Normal 10 3 2 4 6 2 2 2" xfId="38162" xr:uid="{00000000-0005-0000-0000-00001A420000}"/>
    <cellStyle name="Normal 10 3 2 4 6 2 3" xfId="38161" xr:uid="{00000000-0005-0000-0000-00001B420000}"/>
    <cellStyle name="Normal 10 3 2 4 6 3" xfId="9069" xr:uid="{00000000-0005-0000-0000-00001C420000}"/>
    <cellStyle name="Normal 10 3 2 4 6 3 2" xfId="38163" xr:uid="{00000000-0005-0000-0000-00001D420000}"/>
    <cellStyle name="Normal 10 3 2 4 6 4" xfId="9070" xr:uid="{00000000-0005-0000-0000-00001E420000}"/>
    <cellStyle name="Normal 10 3 2 4 6 4 2" xfId="38164" xr:uid="{00000000-0005-0000-0000-00001F420000}"/>
    <cellStyle name="Normal 10 3 2 4 6 5" xfId="38160" xr:uid="{00000000-0005-0000-0000-000020420000}"/>
    <cellStyle name="Normal 10 3 2 4 7" xfId="9071" xr:uid="{00000000-0005-0000-0000-000021420000}"/>
    <cellStyle name="Normal 10 3 2 4 7 2" xfId="9072" xr:uid="{00000000-0005-0000-0000-000022420000}"/>
    <cellStyle name="Normal 10 3 2 4 7 2 2" xfId="38166" xr:uid="{00000000-0005-0000-0000-000023420000}"/>
    <cellStyle name="Normal 10 3 2 4 7 3" xfId="9073" xr:uid="{00000000-0005-0000-0000-000024420000}"/>
    <cellStyle name="Normal 10 3 2 4 7 3 2" xfId="38167" xr:uid="{00000000-0005-0000-0000-000025420000}"/>
    <cellStyle name="Normal 10 3 2 4 7 4" xfId="38165" xr:uid="{00000000-0005-0000-0000-000026420000}"/>
    <cellStyle name="Normal 10 3 2 4 8" xfId="9074" xr:uid="{00000000-0005-0000-0000-000027420000}"/>
    <cellStyle name="Normal 10 3 2 4 8 2" xfId="38168" xr:uid="{00000000-0005-0000-0000-000028420000}"/>
    <cellStyle name="Normal 10 3 2 4 9" xfId="9075" xr:uid="{00000000-0005-0000-0000-000029420000}"/>
    <cellStyle name="Normal 10 3 2 4 9 2" xfId="38169" xr:uid="{00000000-0005-0000-0000-00002A420000}"/>
    <cellStyle name="Normal 10 3 2 5" xfId="9076" xr:uid="{00000000-0005-0000-0000-00002B420000}"/>
    <cellStyle name="Normal 10 3 2 5 2" xfId="9077" xr:uid="{00000000-0005-0000-0000-00002C420000}"/>
    <cellStyle name="Normal 10 3 2 5 2 2" xfId="9078" xr:uid="{00000000-0005-0000-0000-00002D420000}"/>
    <cellStyle name="Normal 10 3 2 5 2 2 2" xfId="9079" xr:uid="{00000000-0005-0000-0000-00002E420000}"/>
    <cellStyle name="Normal 10 3 2 5 2 2 2 2" xfId="38173" xr:uid="{00000000-0005-0000-0000-00002F420000}"/>
    <cellStyle name="Normal 10 3 2 5 2 2 3" xfId="38172" xr:uid="{00000000-0005-0000-0000-000030420000}"/>
    <cellStyle name="Normal 10 3 2 5 2 3" xfId="9080" xr:uid="{00000000-0005-0000-0000-000031420000}"/>
    <cellStyle name="Normal 10 3 2 5 2 3 2" xfId="38174" xr:uid="{00000000-0005-0000-0000-000032420000}"/>
    <cellStyle name="Normal 10 3 2 5 2 4" xfId="9081" xr:uid="{00000000-0005-0000-0000-000033420000}"/>
    <cellStyle name="Normal 10 3 2 5 2 4 2" xfId="38175" xr:uid="{00000000-0005-0000-0000-000034420000}"/>
    <cellStyle name="Normal 10 3 2 5 2 5" xfId="9082" xr:uid="{00000000-0005-0000-0000-000035420000}"/>
    <cellStyle name="Normal 10 3 2 5 2 5 2" xfId="38176" xr:uid="{00000000-0005-0000-0000-000036420000}"/>
    <cellStyle name="Normal 10 3 2 5 2 6" xfId="38171" xr:uid="{00000000-0005-0000-0000-000037420000}"/>
    <cellStyle name="Normal 10 3 2 5 3" xfId="9083" xr:uid="{00000000-0005-0000-0000-000038420000}"/>
    <cellStyle name="Normal 10 3 2 5 3 2" xfId="9084" xr:uid="{00000000-0005-0000-0000-000039420000}"/>
    <cellStyle name="Normal 10 3 2 5 3 2 2" xfId="9085" xr:uid="{00000000-0005-0000-0000-00003A420000}"/>
    <cellStyle name="Normal 10 3 2 5 3 2 2 2" xfId="38179" xr:uid="{00000000-0005-0000-0000-00003B420000}"/>
    <cellStyle name="Normal 10 3 2 5 3 2 3" xfId="38178" xr:uid="{00000000-0005-0000-0000-00003C420000}"/>
    <cellStyle name="Normal 10 3 2 5 3 3" xfId="9086" xr:uid="{00000000-0005-0000-0000-00003D420000}"/>
    <cellStyle name="Normal 10 3 2 5 3 3 2" xfId="38180" xr:uid="{00000000-0005-0000-0000-00003E420000}"/>
    <cellStyle name="Normal 10 3 2 5 3 4" xfId="9087" xr:uid="{00000000-0005-0000-0000-00003F420000}"/>
    <cellStyle name="Normal 10 3 2 5 3 4 2" xfId="38181" xr:uid="{00000000-0005-0000-0000-000040420000}"/>
    <cellStyle name="Normal 10 3 2 5 3 5" xfId="9088" xr:uid="{00000000-0005-0000-0000-000041420000}"/>
    <cellStyle name="Normal 10 3 2 5 3 5 2" xfId="38182" xr:uid="{00000000-0005-0000-0000-000042420000}"/>
    <cellStyle name="Normal 10 3 2 5 3 6" xfId="38177" xr:uid="{00000000-0005-0000-0000-000043420000}"/>
    <cellStyle name="Normal 10 3 2 5 4" xfId="9089" xr:uid="{00000000-0005-0000-0000-000044420000}"/>
    <cellStyle name="Normal 10 3 2 5 4 2" xfId="9090" xr:uid="{00000000-0005-0000-0000-000045420000}"/>
    <cellStyle name="Normal 10 3 2 5 4 2 2" xfId="38184" xr:uid="{00000000-0005-0000-0000-000046420000}"/>
    <cellStyle name="Normal 10 3 2 5 4 3" xfId="38183" xr:uid="{00000000-0005-0000-0000-000047420000}"/>
    <cellStyle name="Normal 10 3 2 5 5" xfId="9091" xr:uid="{00000000-0005-0000-0000-000048420000}"/>
    <cellStyle name="Normal 10 3 2 5 5 2" xfId="38185" xr:uid="{00000000-0005-0000-0000-000049420000}"/>
    <cellStyle name="Normal 10 3 2 5 6" xfId="9092" xr:uid="{00000000-0005-0000-0000-00004A420000}"/>
    <cellStyle name="Normal 10 3 2 5 6 2" xfId="38186" xr:uid="{00000000-0005-0000-0000-00004B420000}"/>
    <cellStyle name="Normal 10 3 2 5 7" xfId="9093" xr:uid="{00000000-0005-0000-0000-00004C420000}"/>
    <cellStyle name="Normal 10 3 2 5 7 2" xfId="38187" xr:uid="{00000000-0005-0000-0000-00004D420000}"/>
    <cellStyle name="Normal 10 3 2 5 8" xfId="38170" xr:uid="{00000000-0005-0000-0000-00004E420000}"/>
    <cellStyle name="Normal 10 3 2 6" xfId="9094" xr:uid="{00000000-0005-0000-0000-00004F420000}"/>
    <cellStyle name="Normal 10 3 2 6 2" xfId="9095" xr:uid="{00000000-0005-0000-0000-000050420000}"/>
    <cellStyle name="Normal 10 3 2 6 2 2" xfId="9096" xr:uid="{00000000-0005-0000-0000-000051420000}"/>
    <cellStyle name="Normal 10 3 2 6 2 2 2" xfId="9097" xr:uid="{00000000-0005-0000-0000-000052420000}"/>
    <cellStyle name="Normal 10 3 2 6 2 2 2 2" xfId="38191" xr:uid="{00000000-0005-0000-0000-000053420000}"/>
    <cellStyle name="Normal 10 3 2 6 2 2 3" xfId="38190" xr:uid="{00000000-0005-0000-0000-000054420000}"/>
    <cellStyle name="Normal 10 3 2 6 2 3" xfId="9098" xr:uid="{00000000-0005-0000-0000-000055420000}"/>
    <cellStyle name="Normal 10 3 2 6 2 3 2" xfId="38192" xr:uid="{00000000-0005-0000-0000-000056420000}"/>
    <cellStyle name="Normal 10 3 2 6 2 4" xfId="9099" xr:uid="{00000000-0005-0000-0000-000057420000}"/>
    <cellStyle name="Normal 10 3 2 6 2 4 2" xfId="38193" xr:uid="{00000000-0005-0000-0000-000058420000}"/>
    <cellStyle name="Normal 10 3 2 6 2 5" xfId="9100" xr:uid="{00000000-0005-0000-0000-000059420000}"/>
    <cellStyle name="Normal 10 3 2 6 2 5 2" xfId="38194" xr:uid="{00000000-0005-0000-0000-00005A420000}"/>
    <cellStyle name="Normal 10 3 2 6 2 6" xfId="38189" xr:uid="{00000000-0005-0000-0000-00005B420000}"/>
    <cellStyle name="Normal 10 3 2 6 3" xfId="9101" xr:uid="{00000000-0005-0000-0000-00005C420000}"/>
    <cellStyle name="Normal 10 3 2 6 3 2" xfId="9102" xr:uid="{00000000-0005-0000-0000-00005D420000}"/>
    <cellStyle name="Normal 10 3 2 6 3 2 2" xfId="38196" xr:uid="{00000000-0005-0000-0000-00005E420000}"/>
    <cellStyle name="Normal 10 3 2 6 3 3" xfId="38195" xr:uid="{00000000-0005-0000-0000-00005F420000}"/>
    <cellStyle name="Normal 10 3 2 6 4" xfId="9103" xr:uid="{00000000-0005-0000-0000-000060420000}"/>
    <cellStyle name="Normal 10 3 2 6 4 2" xfId="38197" xr:uid="{00000000-0005-0000-0000-000061420000}"/>
    <cellStyle name="Normal 10 3 2 6 5" xfId="9104" xr:uid="{00000000-0005-0000-0000-000062420000}"/>
    <cellStyle name="Normal 10 3 2 6 5 2" xfId="38198" xr:uid="{00000000-0005-0000-0000-000063420000}"/>
    <cellStyle name="Normal 10 3 2 6 6" xfId="9105" xr:uid="{00000000-0005-0000-0000-000064420000}"/>
    <cellStyle name="Normal 10 3 2 6 6 2" xfId="38199" xr:uid="{00000000-0005-0000-0000-000065420000}"/>
    <cellStyle name="Normal 10 3 2 6 7" xfId="38188" xr:uid="{00000000-0005-0000-0000-000066420000}"/>
    <cellStyle name="Normal 10 3 2 7" xfId="9106" xr:uid="{00000000-0005-0000-0000-000067420000}"/>
    <cellStyle name="Normal 10 3 2 7 2" xfId="9107" xr:uid="{00000000-0005-0000-0000-000068420000}"/>
    <cellStyle name="Normal 10 3 2 7 2 2" xfId="9108" xr:uid="{00000000-0005-0000-0000-000069420000}"/>
    <cellStyle name="Normal 10 3 2 7 2 2 2" xfId="38202" xr:uid="{00000000-0005-0000-0000-00006A420000}"/>
    <cellStyle name="Normal 10 3 2 7 2 3" xfId="38201" xr:uid="{00000000-0005-0000-0000-00006B420000}"/>
    <cellStyle name="Normal 10 3 2 7 3" xfId="9109" xr:uid="{00000000-0005-0000-0000-00006C420000}"/>
    <cellStyle name="Normal 10 3 2 7 3 2" xfId="38203" xr:uid="{00000000-0005-0000-0000-00006D420000}"/>
    <cellStyle name="Normal 10 3 2 7 4" xfId="9110" xr:uid="{00000000-0005-0000-0000-00006E420000}"/>
    <cellStyle name="Normal 10 3 2 7 4 2" xfId="38204" xr:uid="{00000000-0005-0000-0000-00006F420000}"/>
    <cellStyle name="Normal 10 3 2 7 5" xfId="9111" xr:uid="{00000000-0005-0000-0000-000070420000}"/>
    <cellStyle name="Normal 10 3 2 7 5 2" xfId="38205" xr:uid="{00000000-0005-0000-0000-000071420000}"/>
    <cellStyle name="Normal 10 3 2 7 6" xfId="38200" xr:uid="{00000000-0005-0000-0000-000072420000}"/>
    <cellStyle name="Normal 10 3 2 8" xfId="9112" xr:uid="{00000000-0005-0000-0000-000073420000}"/>
    <cellStyle name="Normal 10 3 2 8 2" xfId="9113" xr:uid="{00000000-0005-0000-0000-000074420000}"/>
    <cellStyle name="Normal 10 3 2 8 2 2" xfId="9114" xr:uid="{00000000-0005-0000-0000-000075420000}"/>
    <cellStyle name="Normal 10 3 2 8 2 2 2" xfId="38208" xr:uid="{00000000-0005-0000-0000-000076420000}"/>
    <cellStyle name="Normal 10 3 2 8 2 3" xfId="38207" xr:uid="{00000000-0005-0000-0000-000077420000}"/>
    <cellStyle name="Normal 10 3 2 8 3" xfId="9115" xr:uid="{00000000-0005-0000-0000-000078420000}"/>
    <cellStyle name="Normal 10 3 2 8 3 2" xfId="38209" xr:uid="{00000000-0005-0000-0000-000079420000}"/>
    <cellStyle name="Normal 10 3 2 8 4" xfId="9116" xr:uid="{00000000-0005-0000-0000-00007A420000}"/>
    <cellStyle name="Normal 10 3 2 8 4 2" xfId="38210" xr:uid="{00000000-0005-0000-0000-00007B420000}"/>
    <cellStyle name="Normal 10 3 2 8 5" xfId="9117" xr:uid="{00000000-0005-0000-0000-00007C420000}"/>
    <cellStyle name="Normal 10 3 2 8 5 2" xfId="38211" xr:uid="{00000000-0005-0000-0000-00007D420000}"/>
    <cellStyle name="Normal 10 3 2 8 6" xfId="38206" xr:uid="{00000000-0005-0000-0000-00007E420000}"/>
    <cellStyle name="Normal 10 3 2 9" xfId="9118" xr:uid="{00000000-0005-0000-0000-00007F420000}"/>
    <cellStyle name="Normal 10 3 2 9 2" xfId="9119" xr:uid="{00000000-0005-0000-0000-000080420000}"/>
    <cellStyle name="Normal 10 3 2 9 2 2" xfId="9120" xr:uid="{00000000-0005-0000-0000-000081420000}"/>
    <cellStyle name="Normal 10 3 2 9 2 2 2" xfId="38214" xr:uid="{00000000-0005-0000-0000-000082420000}"/>
    <cellStyle name="Normal 10 3 2 9 2 3" xfId="38213" xr:uid="{00000000-0005-0000-0000-000083420000}"/>
    <cellStyle name="Normal 10 3 2 9 3" xfId="9121" xr:uid="{00000000-0005-0000-0000-000084420000}"/>
    <cellStyle name="Normal 10 3 2 9 3 2" xfId="38215" xr:uid="{00000000-0005-0000-0000-000085420000}"/>
    <cellStyle name="Normal 10 3 2 9 4" xfId="9122" xr:uid="{00000000-0005-0000-0000-000086420000}"/>
    <cellStyle name="Normal 10 3 2 9 4 2" xfId="38216" xr:uid="{00000000-0005-0000-0000-000087420000}"/>
    <cellStyle name="Normal 10 3 2 9 5" xfId="38212" xr:uid="{00000000-0005-0000-0000-000088420000}"/>
    <cellStyle name="Normal 10 3 3" xfId="9123" xr:uid="{00000000-0005-0000-0000-000089420000}"/>
    <cellStyle name="Normal 10 3 3 10" xfId="9124" xr:uid="{00000000-0005-0000-0000-00008A420000}"/>
    <cellStyle name="Normal 10 3 3 10 2" xfId="38218" xr:uid="{00000000-0005-0000-0000-00008B420000}"/>
    <cellStyle name="Normal 10 3 3 11" xfId="9125" xr:uid="{00000000-0005-0000-0000-00008C420000}"/>
    <cellStyle name="Normal 10 3 3 11 2" xfId="38219" xr:uid="{00000000-0005-0000-0000-00008D420000}"/>
    <cellStyle name="Normal 10 3 3 12" xfId="9126" xr:uid="{00000000-0005-0000-0000-00008E420000}"/>
    <cellStyle name="Normal 10 3 3 12 2" xfId="38220" xr:uid="{00000000-0005-0000-0000-00008F420000}"/>
    <cellStyle name="Normal 10 3 3 13" xfId="38217" xr:uid="{00000000-0005-0000-0000-000090420000}"/>
    <cellStyle name="Normal 10 3 3 2" xfId="9127" xr:uid="{00000000-0005-0000-0000-000091420000}"/>
    <cellStyle name="Normal 10 3 3 2 10" xfId="9128" xr:uid="{00000000-0005-0000-0000-000092420000}"/>
    <cellStyle name="Normal 10 3 3 2 10 2" xfId="38222" xr:uid="{00000000-0005-0000-0000-000093420000}"/>
    <cellStyle name="Normal 10 3 3 2 11" xfId="9129" xr:uid="{00000000-0005-0000-0000-000094420000}"/>
    <cellStyle name="Normal 10 3 3 2 11 2" xfId="38223" xr:uid="{00000000-0005-0000-0000-000095420000}"/>
    <cellStyle name="Normal 10 3 3 2 12" xfId="38221" xr:uid="{00000000-0005-0000-0000-000096420000}"/>
    <cellStyle name="Normal 10 3 3 2 2" xfId="9130" xr:uid="{00000000-0005-0000-0000-000097420000}"/>
    <cellStyle name="Normal 10 3 3 2 2 10" xfId="9131" xr:uid="{00000000-0005-0000-0000-000098420000}"/>
    <cellStyle name="Normal 10 3 3 2 2 10 2" xfId="38225" xr:uid="{00000000-0005-0000-0000-000099420000}"/>
    <cellStyle name="Normal 10 3 3 2 2 11" xfId="38224" xr:uid="{00000000-0005-0000-0000-00009A420000}"/>
    <cellStyle name="Normal 10 3 3 2 2 2" xfId="9132" xr:uid="{00000000-0005-0000-0000-00009B420000}"/>
    <cellStyle name="Normal 10 3 3 2 2 2 2" xfId="9133" xr:uid="{00000000-0005-0000-0000-00009C420000}"/>
    <cellStyle name="Normal 10 3 3 2 2 2 2 2" xfId="9134" xr:uid="{00000000-0005-0000-0000-00009D420000}"/>
    <cellStyle name="Normal 10 3 3 2 2 2 2 2 2" xfId="9135" xr:uid="{00000000-0005-0000-0000-00009E420000}"/>
    <cellStyle name="Normal 10 3 3 2 2 2 2 2 2 2" xfId="38229" xr:uid="{00000000-0005-0000-0000-00009F420000}"/>
    <cellStyle name="Normal 10 3 3 2 2 2 2 2 3" xfId="38228" xr:uid="{00000000-0005-0000-0000-0000A0420000}"/>
    <cellStyle name="Normal 10 3 3 2 2 2 2 3" xfId="9136" xr:uid="{00000000-0005-0000-0000-0000A1420000}"/>
    <cellStyle name="Normal 10 3 3 2 2 2 2 3 2" xfId="38230" xr:uid="{00000000-0005-0000-0000-0000A2420000}"/>
    <cellStyle name="Normal 10 3 3 2 2 2 2 4" xfId="9137" xr:uid="{00000000-0005-0000-0000-0000A3420000}"/>
    <cellStyle name="Normal 10 3 3 2 2 2 2 4 2" xfId="38231" xr:uid="{00000000-0005-0000-0000-0000A4420000}"/>
    <cellStyle name="Normal 10 3 3 2 2 2 2 5" xfId="9138" xr:uid="{00000000-0005-0000-0000-0000A5420000}"/>
    <cellStyle name="Normal 10 3 3 2 2 2 2 5 2" xfId="38232" xr:uid="{00000000-0005-0000-0000-0000A6420000}"/>
    <cellStyle name="Normal 10 3 3 2 2 2 2 6" xfId="38227" xr:uid="{00000000-0005-0000-0000-0000A7420000}"/>
    <cellStyle name="Normal 10 3 3 2 2 2 3" xfId="9139" xr:uid="{00000000-0005-0000-0000-0000A8420000}"/>
    <cellStyle name="Normal 10 3 3 2 2 2 3 2" xfId="9140" xr:uid="{00000000-0005-0000-0000-0000A9420000}"/>
    <cellStyle name="Normal 10 3 3 2 2 2 3 2 2" xfId="38234" xr:uid="{00000000-0005-0000-0000-0000AA420000}"/>
    <cellStyle name="Normal 10 3 3 2 2 2 3 3" xfId="38233" xr:uid="{00000000-0005-0000-0000-0000AB420000}"/>
    <cellStyle name="Normal 10 3 3 2 2 2 4" xfId="9141" xr:uid="{00000000-0005-0000-0000-0000AC420000}"/>
    <cellStyle name="Normal 10 3 3 2 2 2 4 2" xfId="38235" xr:uid="{00000000-0005-0000-0000-0000AD420000}"/>
    <cellStyle name="Normal 10 3 3 2 2 2 5" xfId="9142" xr:uid="{00000000-0005-0000-0000-0000AE420000}"/>
    <cellStyle name="Normal 10 3 3 2 2 2 5 2" xfId="38236" xr:uid="{00000000-0005-0000-0000-0000AF420000}"/>
    <cellStyle name="Normal 10 3 3 2 2 2 6" xfId="9143" xr:uid="{00000000-0005-0000-0000-0000B0420000}"/>
    <cellStyle name="Normal 10 3 3 2 2 2 6 2" xfId="38237" xr:uid="{00000000-0005-0000-0000-0000B1420000}"/>
    <cellStyle name="Normal 10 3 3 2 2 2 7" xfId="38226" xr:uid="{00000000-0005-0000-0000-0000B2420000}"/>
    <cellStyle name="Normal 10 3 3 2 2 3" xfId="9144" xr:uid="{00000000-0005-0000-0000-0000B3420000}"/>
    <cellStyle name="Normal 10 3 3 2 2 3 2" xfId="9145" xr:uid="{00000000-0005-0000-0000-0000B4420000}"/>
    <cellStyle name="Normal 10 3 3 2 2 3 2 2" xfId="9146" xr:uid="{00000000-0005-0000-0000-0000B5420000}"/>
    <cellStyle name="Normal 10 3 3 2 2 3 2 2 2" xfId="9147" xr:uid="{00000000-0005-0000-0000-0000B6420000}"/>
    <cellStyle name="Normal 10 3 3 2 2 3 2 2 2 2" xfId="38241" xr:uid="{00000000-0005-0000-0000-0000B7420000}"/>
    <cellStyle name="Normal 10 3 3 2 2 3 2 2 3" xfId="38240" xr:uid="{00000000-0005-0000-0000-0000B8420000}"/>
    <cellStyle name="Normal 10 3 3 2 2 3 2 3" xfId="9148" xr:uid="{00000000-0005-0000-0000-0000B9420000}"/>
    <cellStyle name="Normal 10 3 3 2 2 3 2 3 2" xfId="38242" xr:uid="{00000000-0005-0000-0000-0000BA420000}"/>
    <cellStyle name="Normal 10 3 3 2 2 3 2 4" xfId="9149" xr:uid="{00000000-0005-0000-0000-0000BB420000}"/>
    <cellStyle name="Normal 10 3 3 2 2 3 2 4 2" xfId="38243" xr:uid="{00000000-0005-0000-0000-0000BC420000}"/>
    <cellStyle name="Normal 10 3 3 2 2 3 2 5" xfId="9150" xr:uid="{00000000-0005-0000-0000-0000BD420000}"/>
    <cellStyle name="Normal 10 3 3 2 2 3 2 5 2" xfId="38244" xr:uid="{00000000-0005-0000-0000-0000BE420000}"/>
    <cellStyle name="Normal 10 3 3 2 2 3 2 6" xfId="38239" xr:uid="{00000000-0005-0000-0000-0000BF420000}"/>
    <cellStyle name="Normal 10 3 3 2 2 3 3" xfId="9151" xr:uid="{00000000-0005-0000-0000-0000C0420000}"/>
    <cellStyle name="Normal 10 3 3 2 2 3 3 2" xfId="9152" xr:uid="{00000000-0005-0000-0000-0000C1420000}"/>
    <cellStyle name="Normal 10 3 3 2 2 3 3 2 2" xfId="38246" xr:uid="{00000000-0005-0000-0000-0000C2420000}"/>
    <cellStyle name="Normal 10 3 3 2 2 3 3 3" xfId="38245" xr:uid="{00000000-0005-0000-0000-0000C3420000}"/>
    <cellStyle name="Normal 10 3 3 2 2 3 4" xfId="9153" xr:uid="{00000000-0005-0000-0000-0000C4420000}"/>
    <cellStyle name="Normal 10 3 3 2 2 3 4 2" xfId="38247" xr:uid="{00000000-0005-0000-0000-0000C5420000}"/>
    <cellStyle name="Normal 10 3 3 2 2 3 5" xfId="9154" xr:uid="{00000000-0005-0000-0000-0000C6420000}"/>
    <cellStyle name="Normal 10 3 3 2 2 3 5 2" xfId="38248" xr:uid="{00000000-0005-0000-0000-0000C7420000}"/>
    <cellStyle name="Normal 10 3 3 2 2 3 6" xfId="9155" xr:uid="{00000000-0005-0000-0000-0000C8420000}"/>
    <cellStyle name="Normal 10 3 3 2 2 3 6 2" xfId="38249" xr:uid="{00000000-0005-0000-0000-0000C9420000}"/>
    <cellStyle name="Normal 10 3 3 2 2 3 7" xfId="38238" xr:uid="{00000000-0005-0000-0000-0000CA420000}"/>
    <cellStyle name="Normal 10 3 3 2 2 4" xfId="9156" xr:uid="{00000000-0005-0000-0000-0000CB420000}"/>
    <cellStyle name="Normal 10 3 3 2 2 4 2" xfId="9157" xr:uid="{00000000-0005-0000-0000-0000CC420000}"/>
    <cellStyle name="Normal 10 3 3 2 2 4 2 2" xfId="9158" xr:uid="{00000000-0005-0000-0000-0000CD420000}"/>
    <cellStyle name="Normal 10 3 3 2 2 4 2 2 2" xfId="38252" xr:uid="{00000000-0005-0000-0000-0000CE420000}"/>
    <cellStyle name="Normal 10 3 3 2 2 4 2 3" xfId="38251" xr:uid="{00000000-0005-0000-0000-0000CF420000}"/>
    <cellStyle name="Normal 10 3 3 2 2 4 3" xfId="9159" xr:uid="{00000000-0005-0000-0000-0000D0420000}"/>
    <cellStyle name="Normal 10 3 3 2 2 4 3 2" xfId="38253" xr:uid="{00000000-0005-0000-0000-0000D1420000}"/>
    <cellStyle name="Normal 10 3 3 2 2 4 4" xfId="9160" xr:uid="{00000000-0005-0000-0000-0000D2420000}"/>
    <cellStyle name="Normal 10 3 3 2 2 4 4 2" xfId="38254" xr:uid="{00000000-0005-0000-0000-0000D3420000}"/>
    <cellStyle name="Normal 10 3 3 2 2 4 5" xfId="9161" xr:uid="{00000000-0005-0000-0000-0000D4420000}"/>
    <cellStyle name="Normal 10 3 3 2 2 4 5 2" xfId="38255" xr:uid="{00000000-0005-0000-0000-0000D5420000}"/>
    <cellStyle name="Normal 10 3 3 2 2 4 6" xfId="38250" xr:uid="{00000000-0005-0000-0000-0000D6420000}"/>
    <cellStyle name="Normal 10 3 3 2 2 5" xfId="9162" xr:uid="{00000000-0005-0000-0000-0000D7420000}"/>
    <cellStyle name="Normal 10 3 3 2 2 5 2" xfId="9163" xr:uid="{00000000-0005-0000-0000-0000D8420000}"/>
    <cellStyle name="Normal 10 3 3 2 2 5 2 2" xfId="9164" xr:uid="{00000000-0005-0000-0000-0000D9420000}"/>
    <cellStyle name="Normal 10 3 3 2 2 5 2 2 2" xfId="38258" xr:uid="{00000000-0005-0000-0000-0000DA420000}"/>
    <cellStyle name="Normal 10 3 3 2 2 5 2 3" xfId="38257" xr:uid="{00000000-0005-0000-0000-0000DB420000}"/>
    <cellStyle name="Normal 10 3 3 2 2 5 3" xfId="9165" xr:uid="{00000000-0005-0000-0000-0000DC420000}"/>
    <cellStyle name="Normal 10 3 3 2 2 5 3 2" xfId="38259" xr:uid="{00000000-0005-0000-0000-0000DD420000}"/>
    <cellStyle name="Normal 10 3 3 2 2 5 4" xfId="9166" xr:uid="{00000000-0005-0000-0000-0000DE420000}"/>
    <cellStyle name="Normal 10 3 3 2 2 5 4 2" xfId="38260" xr:uid="{00000000-0005-0000-0000-0000DF420000}"/>
    <cellStyle name="Normal 10 3 3 2 2 5 5" xfId="9167" xr:uid="{00000000-0005-0000-0000-0000E0420000}"/>
    <cellStyle name="Normal 10 3 3 2 2 5 5 2" xfId="38261" xr:uid="{00000000-0005-0000-0000-0000E1420000}"/>
    <cellStyle name="Normal 10 3 3 2 2 5 6" xfId="38256" xr:uid="{00000000-0005-0000-0000-0000E2420000}"/>
    <cellStyle name="Normal 10 3 3 2 2 6" xfId="9168" xr:uid="{00000000-0005-0000-0000-0000E3420000}"/>
    <cellStyle name="Normal 10 3 3 2 2 6 2" xfId="9169" xr:uid="{00000000-0005-0000-0000-0000E4420000}"/>
    <cellStyle name="Normal 10 3 3 2 2 6 2 2" xfId="9170" xr:uid="{00000000-0005-0000-0000-0000E5420000}"/>
    <cellStyle name="Normal 10 3 3 2 2 6 2 2 2" xfId="38264" xr:uid="{00000000-0005-0000-0000-0000E6420000}"/>
    <cellStyle name="Normal 10 3 3 2 2 6 2 3" xfId="38263" xr:uid="{00000000-0005-0000-0000-0000E7420000}"/>
    <cellStyle name="Normal 10 3 3 2 2 6 3" xfId="9171" xr:uid="{00000000-0005-0000-0000-0000E8420000}"/>
    <cellStyle name="Normal 10 3 3 2 2 6 3 2" xfId="38265" xr:uid="{00000000-0005-0000-0000-0000E9420000}"/>
    <cellStyle name="Normal 10 3 3 2 2 6 4" xfId="9172" xr:uid="{00000000-0005-0000-0000-0000EA420000}"/>
    <cellStyle name="Normal 10 3 3 2 2 6 4 2" xfId="38266" xr:uid="{00000000-0005-0000-0000-0000EB420000}"/>
    <cellStyle name="Normal 10 3 3 2 2 6 5" xfId="38262" xr:uid="{00000000-0005-0000-0000-0000EC420000}"/>
    <cellStyle name="Normal 10 3 3 2 2 7" xfId="9173" xr:uid="{00000000-0005-0000-0000-0000ED420000}"/>
    <cellStyle name="Normal 10 3 3 2 2 7 2" xfId="9174" xr:uid="{00000000-0005-0000-0000-0000EE420000}"/>
    <cellStyle name="Normal 10 3 3 2 2 7 2 2" xfId="38268" xr:uid="{00000000-0005-0000-0000-0000EF420000}"/>
    <cellStyle name="Normal 10 3 3 2 2 7 3" xfId="9175" xr:uid="{00000000-0005-0000-0000-0000F0420000}"/>
    <cellStyle name="Normal 10 3 3 2 2 7 3 2" xfId="38269" xr:uid="{00000000-0005-0000-0000-0000F1420000}"/>
    <cellStyle name="Normal 10 3 3 2 2 7 4" xfId="38267" xr:uid="{00000000-0005-0000-0000-0000F2420000}"/>
    <cellStyle name="Normal 10 3 3 2 2 8" xfId="9176" xr:uid="{00000000-0005-0000-0000-0000F3420000}"/>
    <cellStyle name="Normal 10 3 3 2 2 8 2" xfId="38270" xr:uid="{00000000-0005-0000-0000-0000F4420000}"/>
    <cellStyle name="Normal 10 3 3 2 2 9" xfId="9177" xr:uid="{00000000-0005-0000-0000-0000F5420000}"/>
    <cellStyle name="Normal 10 3 3 2 2 9 2" xfId="38271" xr:uid="{00000000-0005-0000-0000-0000F6420000}"/>
    <cellStyle name="Normal 10 3 3 2 3" xfId="9178" xr:uid="{00000000-0005-0000-0000-0000F7420000}"/>
    <cellStyle name="Normal 10 3 3 2 3 2" xfId="9179" xr:uid="{00000000-0005-0000-0000-0000F8420000}"/>
    <cellStyle name="Normal 10 3 3 2 3 2 2" xfId="9180" xr:uid="{00000000-0005-0000-0000-0000F9420000}"/>
    <cellStyle name="Normal 10 3 3 2 3 2 2 2" xfId="9181" xr:uid="{00000000-0005-0000-0000-0000FA420000}"/>
    <cellStyle name="Normal 10 3 3 2 3 2 2 2 2" xfId="38275" xr:uid="{00000000-0005-0000-0000-0000FB420000}"/>
    <cellStyle name="Normal 10 3 3 2 3 2 2 3" xfId="38274" xr:uid="{00000000-0005-0000-0000-0000FC420000}"/>
    <cellStyle name="Normal 10 3 3 2 3 2 3" xfId="9182" xr:uid="{00000000-0005-0000-0000-0000FD420000}"/>
    <cellStyle name="Normal 10 3 3 2 3 2 3 2" xfId="38276" xr:uid="{00000000-0005-0000-0000-0000FE420000}"/>
    <cellStyle name="Normal 10 3 3 2 3 2 4" xfId="9183" xr:uid="{00000000-0005-0000-0000-0000FF420000}"/>
    <cellStyle name="Normal 10 3 3 2 3 2 4 2" xfId="38277" xr:uid="{00000000-0005-0000-0000-000000430000}"/>
    <cellStyle name="Normal 10 3 3 2 3 2 5" xfId="9184" xr:uid="{00000000-0005-0000-0000-000001430000}"/>
    <cellStyle name="Normal 10 3 3 2 3 2 5 2" xfId="38278" xr:uid="{00000000-0005-0000-0000-000002430000}"/>
    <cellStyle name="Normal 10 3 3 2 3 2 6" xfId="38273" xr:uid="{00000000-0005-0000-0000-000003430000}"/>
    <cellStyle name="Normal 10 3 3 2 3 3" xfId="9185" xr:uid="{00000000-0005-0000-0000-000004430000}"/>
    <cellStyle name="Normal 10 3 3 2 3 3 2" xfId="9186" xr:uid="{00000000-0005-0000-0000-000005430000}"/>
    <cellStyle name="Normal 10 3 3 2 3 3 2 2" xfId="9187" xr:uid="{00000000-0005-0000-0000-000006430000}"/>
    <cellStyle name="Normal 10 3 3 2 3 3 2 2 2" xfId="38281" xr:uid="{00000000-0005-0000-0000-000007430000}"/>
    <cellStyle name="Normal 10 3 3 2 3 3 2 3" xfId="38280" xr:uid="{00000000-0005-0000-0000-000008430000}"/>
    <cellStyle name="Normal 10 3 3 2 3 3 3" xfId="9188" xr:uid="{00000000-0005-0000-0000-000009430000}"/>
    <cellStyle name="Normal 10 3 3 2 3 3 3 2" xfId="38282" xr:uid="{00000000-0005-0000-0000-00000A430000}"/>
    <cellStyle name="Normal 10 3 3 2 3 3 4" xfId="9189" xr:uid="{00000000-0005-0000-0000-00000B430000}"/>
    <cellStyle name="Normal 10 3 3 2 3 3 4 2" xfId="38283" xr:uid="{00000000-0005-0000-0000-00000C430000}"/>
    <cellStyle name="Normal 10 3 3 2 3 3 5" xfId="9190" xr:uid="{00000000-0005-0000-0000-00000D430000}"/>
    <cellStyle name="Normal 10 3 3 2 3 3 5 2" xfId="38284" xr:uid="{00000000-0005-0000-0000-00000E430000}"/>
    <cellStyle name="Normal 10 3 3 2 3 3 6" xfId="38279" xr:uid="{00000000-0005-0000-0000-00000F430000}"/>
    <cellStyle name="Normal 10 3 3 2 3 4" xfId="9191" xr:uid="{00000000-0005-0000-0000-000010430000}"/>
    <cellStyle name="Normal 10 3 3 2 3 4 2" xfId="9192" xr:uid="{00000000-0005-0000-0000-000011430000}"/>
    <cellStyle name="Normal 10 3 3 2 3 4 2 2" xfId="38286" xr:uid="{00000000-0005-0000-0000-000012430000}"/>
    <cellStyle name="Normal 10 3 3 2 3 4 3" xfId="38285" xr:uid="{00000000-0005-0000-0000-000013430000}"/>
    <cellStyle name="Normal 10 3 3 2 3 5" xfId="9193" xr:uid="{00000000-0005-0000-0000-000014430000}"/>
    <cellStyle name="Normal 10 3 3 2 3 5 2" xfId="38287" xr:uid="{00000000-0005-0000-0000-000015430000}"/>
    <cellStyle name="Normal 10 3 3 2 3 6" xfId="9194" xr:uid="{00000000-0005-0000-0000-000016430000}"/>
    <cellStyle name="Normal 10 3 3 2 3 6 2" xfId="38288" xr:uid="{00000000-0005-0000-0000-000017430000}"/>
    <cellStyle name="Normal 10 3 3 2 3 7" xfId="9195" xr:uid="{00000000-0005-0000-0000-000018430000}"/>
    <cellStyle name="Normal 10 3 3 2 3 7 2" xfId="38289" xr:uid="{00000000-0005-0000-0000-000019430000}"/>
    <cellStyle name="Normal 10 3 3 2 3 8" xfId="38272" xr:uid="{00000000-0005-0000-0000-00001A430000}"/>
    <cellStyle name="Normal 10 3 3 2 4" xfId="9196" xr:uid="{00000000-0005-0000-0000-00001B430000}"/>
    <cellStyle name="Normal 10 3 3 2 4 2" xfId="9197" xr:uid="{00000000-0005-0000-0000-00001C430000}"/>
    <cellStyle name="Normal 10 3 3 2 4 2 2" xfId="9198" xr:uid="{00000000-0005-0000-0000-00001D430000}"/>
    <cellStyle name="Normal 10 3 3 2 4 2 2 2" xfId="9199" xr:uid="{00000000-0005-0000-0000-00001E430000}"/>
    <cellStyle name="Normal 10 3 3 2 4 2 2 2 2" xfId="38293" xr:uid="{00000000-0005-0000-0000-00001F430000}"/>
    <cellStyle name="Normal 10 3 3 2 4 2 2 3" xfId="38292" xr:uid="{00000000-0005-0000-0000-000020430000}"/>
    <cellStyle name="Normal 10 3 3 2 4 2 3" xfId="9200" xr:uid="{00000000-0005-0000-0000-000021430000}"/>
    <cellStyle name="Normal 10 3 3 2 4 2 3 2" xfId="38294" xr:uid="{00000000-0005-0000-0000-000022430000}"/>
    <cellStyle name="Normal 10 3 3 2 4 2 4" xfId="9201" xr:uid="{00000000-0005-0000-0000-000023430000}"/>
    <cellStyle name="Normal 10 3 3 2 4 2 4 2" xfId="38295" xr:uid="{00000000-0005-0000-0000-000024430000}"/>
    <cellStyle name="Normal 10 3 3 2 4 2 5" xfId="9202" xr:uid="{00000000-0005-0000-0000-000025430000}"/>
    <cellStyle name="Normal 10 3 3 2 4 2 5 2" xfId="38296" xr:uid="{00000000-0005-0000-0000-000026430000}"/>
    <cellStyle name="Normal 10 3 3 2 4 2 6" xfId="38291" xr:uid="{00000000-0005-0000-0000-000027430000}"/>
    <cellStyle name="Normal 10 3 3 2 4 3" xfId="9203" xr:uid="{00000000-0005-0000-0000-000028430000}"/>
    <cellStyle name="Normal 10 3 3 2 4 3 2" xfId="9204" xr:uid="{00000000-0005-0000-0000-000029430000}"/>
    <cellStyle name="Normal 10 3 3 2 4 3 2 2" xfId="38298" xr:uid="{00000000-0005-0000-0000-00002A430000}"/>
    <cellStyle name="Normal 10 3 3 2 4 3 3" xfId="38297" xr:uid="{00000000-0005-0000-0000-00002B430000}"/>
    <cellStyle name="Normal 10 3 3 2 4 4" xfId="9205" xr:uid="{00000000-0005-0000-0000-00002C430000}"/>
    <cellStyle name="Normal 10 3 3 2 4 4 2" xfId="38299" xr:uid="{00000000-0005-0000-0000-00002D430000}"/>
    <cellStyle name="Normal 10 3 3 2 4 5" xfId="9206" xr:uid="{00000000-0005-0000-0000-00002E430000}"/>
    <cellStyle name="Normal 10 3 3 2 4 5 2" xfId="38300" xr:uid="{00000000-0005-0000-0000-00002F430000}"/>
    <cellStyle name="Normal 10 3 3 2 4 6" xfId="9207" xr:uid="{00000000-0005-0000-0000-000030430000}"/>
    <cellStyle name="Normal 10 3 3 2 4 6 2" xfId="38301" xr:uid="{00000000-0005-0000-0000-000031430000}"/>
    <cellStyle name="Normal 10 3 3 2 4 7" xfId="38290" xr:uid="{00000000-0005-0000-0000-000032430000}"/>
    <cellStyle name="Normal 10 3 3 2 5" xfId="9208" xr:uid="{00000000-0005-0000-0000-000033430000}"/>
    <cellStyle name="Normal 10 3 3 2 5 2" xfId="9209" xr:uid="{00000000-0005-0000-0000-000034430000}"/>
    <cellStyle name="Normal 10 3 3 2 5 2 2" xfId="9210" xr:uid="{00000000-0005-0000-0000-000035430000}"/>
    <cellStyle name="Normal 10 3 3 2 5 2 2 2" xfId="38304" xr:uid="{00000000-0005-0000-0000-000036430000}"/>
    <cellStyle name="Normal 10 3 3 2 5 2 3" xfId="38303" xr:uid="{00000000-0005-0000-0000-000037430000}"/>
    <cellStyle name="Normal 10 3 3 2 5 3" xfId="9211" xr:uid="{00000000-0005-0000-0000-000038430000}"/>
    <cellStyle name="Normal 10 3 3 2 5 3 2" xfId="38305" xr:uid="{00000000-0005-0000-0000-000039430000}"/>
    <cellStyle name="Normal 10 3 3 2 5 4" xfId="9212" xr:uid="{00000000-0005-0000-0000-00003A430000}"/>
    <cellStyle name="Normal 10 3 3 2 5 4 2" xfId="38306" xr:uid="{00000000-0005-0000-0000-00003B430000}"/>
    <cellStyle name="Normal 10 3 3 2 5 5" xfId="9213" xr:uid="{00000000-0005-0000-0000-00003C430000}"/>
    <cellStyle name="Normal 10 3 3 2 5 5 2" xfId="38307" xr:uid="{00000000-0005-0000-0000-00003D430000}"/>
    <cellStyle name="Normal 10 3 3 2 5 6" xfId="38302" xr:uid="{00000000-0005-0000-0000-00003E430000}"/>
    <cellStyle name="Normal 10 3 3 2 6" xfId="9214" xr:uid="{00000000-0005-0000-0000-00003F430000}"/>
    <cellStyle name="Normal 10 3 3 2 6 2" xfId="9215" xr:uid="{00000000-0005-0000-0000-000040430000}"/>
    <cellStyle name="Normal 10 3 3 2 6 2 2" xfId="9216" xr:uid="{00000000-0005-0000-0000-000041430000}"/>
    <cellStyle name="Normal 10 3 3 2 6 2 2 2" xfId="38310" xr:uid="{00000000-0005-0000-0000-000042430000}"/>
    <cellStyle name="Normal 10 3 3 2 6 2 3" xfId="38309" xr:uid="{00000000-0005-0000-0000-000043430000}"/>
    <cellStyle name="Normal 10 3 3 2 6 3" xfId="9217" xr:uid="{00000000-0005-0000-0000-000044430000}"/>
    <cellStyle name="Normal 10 3 3 2 6 3 2" xfId="38311" xr:uid="{00000000-0005-0000-0000-000045430000}"/>
    <cellStyle name="Normal 10 3 3 2 6 4" xfId="9218" xr:uid="{00000000-0005-0000-0000-000046430000}"/>
    <cellStyle name="Normal 10 3 3 2 6 4 2" xfId="38312" xr:uid="{00000000-0005-0000-0000-000047430000}"/>
    <cellStyle name="Normal 10 3 3 2 6 5" xfId="9219" xr:uid="{00000000-0005-0000-0000-000048430000}"/>
    <cellStyle name="Normal 10 3 3 2 6 5 2" xfId="38313" xr:uid="{00000000-0005-0000-0000-000049430000}"/>
    <cellStyle name="Normal 10 3 3 2 6 6" xfId="38308" xr:uid="{00000000-0005-0000-0000-00004A430000}"/>
    <cellStyle name="Normal 10 3 3 2 7" xfId="9220" xr:uid="{00000000-0005-0000-0000-00004B430000}"/>
    <cellStyle name="Normal 10 3 3 2 7 2" xfId="9221" xr:uid="{00000000-0005-0000-0000-00004C430000}"/>
    <cellStyle name="Normal 10 3 3 2 7 2 2" xfId="9222" xr:uid="{00000000-0005-0000-0000-00004D430000}"/>
    <cellStyle name="Normal 10 3 3 2 7 2 2 2" xfId="38316" xr:uid="{00000000-0005-0000-0000-00004E430000}"/>
    <cellStyle name="Normal 10 3 3 2 7 2 3" xfId="38315" xr:uid="{00000000-0005-0000-0000-00004F430000}"/>
    <cellStyle name="Normal 10 3 3 2 7 3" xfId="9223" xr:uid="{00000000-0005-0000-0000-000050430000}"/>
    <cellStyle name="Normal 10 3 3 2 7 3 2" xfId="38317" xr:uid="{00000000-0005-0000-0000-000051430000}"/>
    <cellStyle name="Normal 10 3 3 2 7 4" xfId="9224" xr:uid="{00000000-0005-0000-0000-000052430000}"/>
    <cellStyle name="Normal 10 3 3 2 7 4 2" xfId="38318" xr:uid="{00000000-0005-0000-0000-000053430000}"/>
    <cellStyle name="Normal 10 3 3 2 7 5" xfId="38314" xr:uid="{00000000-0005-0000-0000-000054430000}"/>
    <cellStyle name="Normal 10 3 3 2 8" xfId="9225" xr:uid="{00000000-0005-0000-0000-000055430000}"/>
    <cellStyle name="Normal 10 3 3 2 8 2" xfId="9226" xr:uid="{00000000-0005-0000-0000-000056430000}"/>
    <cellStyle name="Normal 10 3 3 2 8 2 2" xfId="38320" xr:uid="{00000000-0005-0000-0000-000057430000}"/>
    <cellStyle name="Normal 10 3 3 2 8 3" xfId="9227" xr:uid="{00000000-0005-0000-0000-000058430000}"/>
    <cellStyle name="Normal 10 3 3 2 8 3 2" xfId="38321" xr:uid="{00000000-0005-0000-0000-000059430000}"/>
    <cellStyle name="Normal 10 3 3 2 8 4" xfId="38319" xr:uid="{00000000-0005-0000-0000-00005A430000}"/>
    <cellStyle name="Normal 10 3 3 2 9" xfId="9228" xr:uid="{00000000-0005-0000-0000-00005B430000}"/>
    <cellStyle name="Normal 10 3 3 2 9 2" xfId="38322" xr:uid="{00000000-0005-0000-0000-00005C430000}"/>
    <cellStyle name="Normal 10 3 3 3" xfId="9229" xr:uid="{00000000-0005-0000-0000-00005D430000}"/>
    <cellStyle name="Normal 10 3 3 3 10" xfId="9230" xr:uid="{00000000-0005-0000-0000-00005E430000}"/>
    <cellStyle name="Normal 10 3 3 3 10 2" xfId="38324" xr:uid="{00000000-0005-0000-0000-00005F430000}"/>
    <cellStyle name="Normal 10 3 3 3 11" xfId="38323" xr:uid="{00000000-0005-0000-0000-000060430000}"/>
    <cellStyle name="Normal 10 3 3 3 2" xfId="9231" xr:uid="{00000000-0005-0000-0000-000061430000}"/>
    <cellStyle name="Normal 10 3 3 3 2 2" xfId="9232" xr:uid="{00000000-0005-0000-0000-000062430000}"/>
    <cellStyle name="Normal 10 3 3 3 2 2 2" xfId="9233" xr:uid="{00000000-0005-0000-0000-000063430000}"/>
    <cellStyle name="Normal 10 3 3 3 2 2 2 2" xfId="9234" xr:uid="{00000000-0005-0000-0000-000064430000}"/>
    <cellStyle name="Normal 10 3 3 3 2 2 2 2 2" xfId="38328" xr:uid="{00000000-0005-0000-0000-000065430000}"/>
    <cellStyle name="Normal 10 3 3 3 2 2 2 3" xfId="38327" xr:uid="{00000000-0005-0000-0000-000066430000}"/>
    <cellStyle name="Normal 10 3 3 3 2 2 3" xfId="9235" xr:uid="{00000000-0005-0000-0000-000067430000}"/>
    <cellStyle name="Normal 10 3 3 3 2 2 3 2" xfId="38329" xr:uid="{00000000-0005-0000-0000-000068430000}"/>
    <cellStyle name="Normal 10 3 3 3 2 2 4" xfId="9236" xr:uid="{00000000-0005-0000-0000-000069430000}"/>
    <cellStyle name="Normal 10 3 3 3 2 2 4 2" xfId="38330" xr:uid="{00000000-0005-0000-0000-00006A430000}"/>
    <cellStyle name="Normal 10 3 3 3 2 2 5" xfId="9237" xr:uid="{00000000-0005-0000-0000-00006B430000}"/>
    <cellStyle name="Normal 10 3 3 3 2 2 5 2" xfId="38331" xr:uid="{00000000-0005-0000-0000-00006C430000}"/>
    <cellStyle name="Normal 10 3 3 3 2 2 6" xfId="38326" xr:uid="{00000000-0005-0000-0000-00006D430000}"/>
    <cellStyle name="Normal 10 3 3 3 2 3" xfId="9238" xr:uid="{00000000-0005-0000-0000-00006E430000}"/>
    <cellStyle name="Normal 10 3 3 3 2 3 2" xfId="9239" xr:uid="{00000000-0005-0000-0000-00006F430000}"/>
    <cellStyle name="Normal 10 3 3 3 2 3 2 2" xfId="38333" xr:uid="{00000000-0005-0000-0000-000070430000}"/>
    <cellStyle name="Normal 10 3 3 3 2 3 3" xfId="38332" xr:uid="{00000000-0005-0000-0000-000071430000}"/>
    <cellStyle name="Normal 10 3 3 3 2 4" xfId="9240" xr:uid="{00000000-0005-0000-0000-000072430000}"/>
    <cellStyle name="Normal 10 3 3 3 2 4 2" xfId="38334" xr:uid="{00000000-0005-0000-0000-000073430000}"/>
    <cellStyle name="Normal 10 3 3 3 2 5" xfId="9241" xr:uid="{00000000-0005-0000-0000-000074430000}"/>
    <cellStyle name="Normal 10 3 3 3 2 5 2" xfId="38335" xr:uid="{00000000-0005-0000-0000-000075430000}"/>
    <cellStyle name="Normal 10 3 3 3 2 6" xfId="9242" xr:uid="{00000000-0005-0000-0000-000076430000}"/>
    <cellStyle name="Normal 10 3 3 3 2 6 2" xfId="38336" xr:uid="{00000000-0005-0000-0000-000077430000}"/>
    <cellStyle name="Normal 10 3 3 3 2 7" xfId="38325" xr:uid="{00000000-0005-0000-0000-000078430000}"/>
    <cellStyle name="Normal 10 3 3 3 3" xfId="9243" xr:uid="{00000000-0005-0000-0000-000079430000}"/>
    <cellStyle name="Normal 10 3 3 3 3 2" xfId="9244" xr:uid="{00000000-0005-0000-0000-00007A430000}"/>
    <cellStyle name="Normal 10 3 3 3 3 2 2" xfId="9245" xr:uid="{00000000-0005-0000-0000-00007B430000}"/>
    <cellStyle name="Normal 10 3 3 3 3 2 2 2" xfId="9246" xr:uid="{00000000-0005-0000-0000-00007C430000}"/>
    <cellStyle name="Normal 10 3 3 3 3 2 2 2 2" xfId="38340" xr:uid="{00000000-0005-0000-0000-00007D430000}"/>
    <cellStyle name="Normal 10 3 3 3 3 2 2 3" xfId="38339" xr:uid="{00000000-0005-0000-0000-00007E430000}"/>
    <cellStyle name="Normal 10 3 3 3 3 2 3" xfId="9247" xr:uid="{00000000-0005-0000-0000-00007F430000}"/>
    <cellStyle name="Normal 10 3 3 3 3 2 3 2" xfId="38341" xr:uid="{00000000-0005-0000-0000-000080430000}"/>
    <cellStyle name="Normal 10 3 3 3 3 2 4" xfId="9248" xr:uid="{00000000-0005-0000-0000-000081430000}"/>
    <cellStyle name="Normal 10 3 3 3 3 2 4 2" xfId="38342" xr:uid="{00000000-0005-0000-0000-000082430000}"/>
    <cellStyle name="Normal 10 3 3 3 3 2 5" xfId="9249" xr:uid="{00000000-0005-0000-0000-000083430000}"/>
    <cellStyle name="Normal 10 3 3 3 3 2 5 2" xfId="38343" xr:uid="{00000000-0005-0000-0000-000084430000}"/>
    <cellStyle name="Normal 10 3 3 3 3 2 6" xfId="38338" xr:uid="{00000000-0005-0000-0000-000085430000}"/>
    <cellStyle name="Normal 10 3 3 3 3 3" xfId="9250" xr:uid="{00000000-0005-0000-0000-000086430000}"/>
    <cellStyle name="Normal 10 3 3 3 3 3 2" xfId="9251" xr:uid="{00000000-0005-0000-0000-000087430000}"/>
    <cellStyle name="Normal 10 3 3 3 3 3 2 2" xfId="38345" xr:uid="{00000000-0005-0000-0000-000088430000}"/>
    <cellStyle name="Normal 10 3 3 3 3 3 3" xfId="38344" xr:uid="{00000000-0005-0000-0000-000089430000}"/>
    <cellStyle name="Normal 10 3 3 3 3 4" xfId="9252" xr:uid="{00000000-0005-0000-0000-00008A430000}"/>
    <cellStyle name="Normal 10 3 3 3 3 4 2" xfId="38346" xr:uid="{00000000-0005-0000-0000-00008B430000}"/>
    <cellStyle name="Normal 10 3 3 3 3 5" xfId="9253" xr:uid="{00000000-0005-0000-0000-00008C430000}"/>
    <cellStyle name="Normal 10 3 3 3 3 5 2" xfId="38347" xr:uid="{00000000-0005-0000-0000-00008D430000}"/>
    <cellStyle name="Normal 10 3 3 3 3 6" xfId="9254" xr:uid="{00000000-0005-0000-0000-00008E430000}"/>
    <cellStyle name="Normal 10 3 3 3 3 6 2" xfId="38348" xr:uid="{00000000-0005-0000-0000-00008F430000}"/>
    <cellStyle name="Normal 10 3 3 3 3 7" xfId="38337" xr:uid="{00000000-0005-0000-0000-000090430000}"/>
    <cellStyle name="Normal 10 3 3 3 4" xfId="9255" xr:uid="{00000000-0005-0000-0000-000091430000}"/>
    <cellStyle name="Normal 10 3 3 3 4 2" xfId="9256" xr:uid="{00000000-0005-0000-0000-000092430000}"/>
    <cellStyle name="Normal 10 3 3 3 4 2 2" xfId="9257" xr:uid="{00000000-0005-0000-0000-000093430000}"/>
    <cellStyle name="Normal 10 3 3 3 4 2 2 2" xfId="38351" xr:uid="{00000000-0005-0000-0000-000094430000}"/>
    <cellStyle name="Normal 10 3 3 3 4 2 3" xfId="38350" xr:uid="{00000000-0005-0000-0000-000095430000}"/>
    <cellStyle name="Normal 10 3 3 3 4 3" xfId="9258" xr:uid="{00000000-0005-0000-0000-000096430000}"/>
    <cellStyle name="Normal 10 3 3 3 4 3 2" xfId="38352" xr:uid="{00000000-0005-0000-0000-000097430000}"/>
    <cellStyle name="Normal 10 3 3 3 4 4" xfId="9259" xr:uid="{00000000-0005-0000-0000-000098430000}"/>
    <cellStyle name="Normal 10 3 3 3 4 4 2" xfId="38353" xr:uid="{00000000-0005-0000-0000-000099430000}"/>
    <cellStyle name="Normal 10 3 3 3 4 5" xfId="9260" xr:uid="{00000000-0005-0000-0000-00009A430000}"/>
    <cellStyle name="Normal 10 3 3 3 4 5 2" xfId="38354" xr:uid="{00000000-0005-0000-0000-00009B430000}"/>
    <cellStyle name="Normal 10 3 3 3 4 6" xfId="38349" xr:uid="{00000000-0005-0000-0000-00009C430000}"/>
    <cellStyle name="Normal 10 3 3 3 5" xfId="9261" xr:uid="{00000000-0005-0000-0000-00009D430000}"/>
    <cellStyle name="Normal 10 3 3 3 5 2" xfId="9262" xr:uid="{00000000-0005-0000-0000-00009E430000}"/>
    <cellStyle name="Normal 10 3 3 3 5 2 2" xfId="9263" xr:uid="{00000000-0005-0000-0000-00009F430000}"/>
    <cellStyle name="Normal 10 3 3 3 5 2 2 2" xfId="38357" xr:uid="{00000000-0005-0000-0000-0000A0430000}"/>
    <cellStyle name="Normal 10 3 3 3 5 2 3" xfId="38356" xr:uid="{00000000-0005-0000-0000-0000A1430000}"/>
    <cellStyle name="Normal 10 3 3 3 5 3" xfId="9264" xr:uid="{00000000-0005-0000-0000-0000A2430000}"/>
    <cellStyle name="Normal 10 3 3 3 5 3 2" xfId="38358" xr:uid="{00000000-0005-0000-0000-0000A3430000}"/>
    <cellStyle name="Normal 10 3 3 3 5 4" xfId="9265" xr:uid="{00000000-0005-0000-0000-0000A4430000}"/>
    <cellStyle name="Normal 10 3 3 3 5 4 2" xfId="38359" xr:uid="{00000000-0005-0000-0000-0000A5430000}"/>
    <cellStyle name="Normal 10 3 3 3 5 5" xfId="9266" xr:uid="{00000000-0005-0000-0000-0000A6430000}"/>
    <cellStyle name="Normal 10 3 3 3 5 5 2" xfId="38360" xr:uid="{00000000-0005-0000-0000-0000A7430000}"/>
    <cellStyle name="Normal 10 3 3 3 5 6" xfId="38355" xr:uid="{00000000-0005-0000-0000-0000A8430000}"/>
    <cellStyle name="Normal 10 3 3 3 6" xfId="9267" xr:uid="{00000000-0005-0000-0000-0000A9430000}"/>
    <cellStyle name="Normal 10 3 3 3 6 2" xfId="9268" xr:uid="{00000000-0005-0000-0000-0000AA430000}"/>
    <cellStyle name="Normal 10 3 3 3 6 2 2" xfId="9269" xr:uid="{00000000-0005-0000-0000-0000AB430000}"/>
    <cellStyle name="Normal 10 3 3 3 6 2 2 2" xfId="38363" xr:uid="{00000000-0005-0000-0000-0000AC430000}"/>
    <cellStyle name="Normal 10 3 3 3 6 2 3" xfId="38362" xr:uid="{00000000-0005-0000-0000-0000AD430000}"/>
    <cellStyle name="Normal 10 3 3 3 6 3" xfId="9270" xr:uid="{00000000-0005-0000-0000-0000AE430000}"/>
    <cellStyle name="Normal 10 3 3 3 6 3 2" xfId="38364" xr:uid="{00000000-0005-0000-0000-0000AF430000}"/>
    <cellStyle name="Normal 10 3 3 3 6 4" xfId="9271" xr:uid="{00000000-0005-0000-0000-0000B0430000}"/>
    <cellStyle name="Normal 10 3 3 3 6 4 2" xfId="38365" xr:uid="{00000000-0005-0000-0000-0000B1430000}"/>
    <cellStyle name="Normal 10 3 3 3 6 5" xfId="38361" xr:uid="{00000000-0005-0000-0000-0000B2430000}"/>
    <cellStyle name="Normal 10 3 3 3 7" xfId="9272" xr:uid="{00000000-0005-0000-0000-0000B3430000}"/>
    <cellStyle name="Normal 10 3 3 3 7 2" xfId="9273" xr:uid="{00000000-0005-0000-0000-0000B4430000}"/>
    <cellStyle name="Normal 10 3 3 3 7 2 2" xfId="38367" xr:uid="{00000000-0005-0000-0000-0000B5430000}"/>
    <cellStyle name="Normal 10 3 3 3 7 3" xfId="9274" xr:uid="{00000000-0005-0000-0000-0000B6430000}"/>
    <cellStyle name="Normal 10 3 3 3 7 3 2" xfId="38368" xr:uid="{00000000-0005-0000-0000-0000B7430000}"/>
    <cellStyle name="Normal 10 3 3 3 7 4" xfId="38366" xr:uid="{00000000-0005-0000-0000-0000B8430000}"/>
    <cellStyle name="Normal 10 3 3 3 8" xfId="9275" xr:uid="{00000000-0005-0000-0000-0000B9430000}"/>
    <cellStyle name="Normal 10 3 3 3 8 2" xfId="38369" xr:uid="{00000000-0005-0000-0000-0000BA430000}"/>
    <cellStyle name="Normal 10 3 3 3 9" xfId="9276" xr:uid="{00000000-0005-0000-0000-0000BB430000}"/>
    <cellStyle name="Normal 10 3 3 3 9 2" xfId="38370" xr:uid="{00000000-0005-0000-0000-0000BC430000}"/>
    <cellStyle name="Normal 10 3 3 4" xfId="9277" xr:uid="{00000000-0005-0000-0000-0000BD430000}"/>
    <cellStyle name="Normal 10 3 3 4 2" xfId="9278" xr:uid="{00000000-0005-0000-0000-0000BE430000}"/>
    <cellStyle name="Normal 10 3 3 4 2 2" xfId="9279" xr:uid="{00000000-0005-0000-0000-0000BF430000}"/>
    <cellStyle name="Normal 10 3 3 4 2 2 2" xfId="9280" xr:uid="{00000000-0005-0000-0000-0000C0430000}"/>
    <cellStyle name="Normal 10 3 3 4 2 2 2 2" xfId="38374" xr:uid="{00000000-0005-0000-0000-0000C1430000}"/>
    <cellStyle name="Normal 10 3 3 4 2 2 3" xfId="38373" xr:uid="{00000000-0005-0000-0000-0000C2430000}"/>
    <cellStyle name="Normal 10 3 3 4 2 3" xfId="9281" xr:uid="{00000000-0005-0000-0000-0000C3430000}"/>
    <cellStyle name="Normal 10 3 3 4 2 3 2" xfId="38375" xr:uid="{00000000-0005-0000-0000-0000C4430000}"/>
    <cellStyle name="Normal 10 3 3 4 2 4" xfId="9282" xr:uid="{00000000-0005-0000-0000-0000C5430000}"/>
    <cellStyle name="Normal 10 3 3 4 2 4 2" xfId="38376" xr:uid="{00000000-0005-0000-0000-0000C6430000}"/>
    <cellStyle name="Normal 10 3 3 4 2 5" xfId="9283" xr:uid="{00000000-0005-0000-0000-0000C7430000}"/>
    <cellStyle name="Normal 10 3 3 4 2 5 2" xfId="38377" xr:uid="{00000000-0005-0000-0000-0000C8430000}"/>
    <cellStyle name="Normal 10 3 3 4 2 6" xfId="38372" xr:uid="{00000000-0005-0000-0000-0000C9430000}"/>
    <cellStyle name="Normal 10 3 3 4 3" xfId="9284" xr:uid="{00000000-0005-0000-0000-0000CA430000}"/>
    <cellStyle name="Normal 10 3 3 4 3 2" xfId="9285" xr:uid="{00000000-0005-0000-0000-0000CB430000}"/>
    <cellStyle name="Normal 10 3 3 4 3 2 2" xfId="9286" xr:uid="{00000000-0005-0000-0000-0000CC430000}"/>
    <cellStyle name="Normal 10 3 3 4 3 2 2 2" xfId="38380" xr:uid="{00000000-0005-0000-0000-0000CD430000}"/>
    <cellStyle name="Normal 10 3 3 4 3 2 3" xfId="38379" xr:uid="{00000000-0005-0000-0000-0000CE430000}"/>
    <cellStyle name="Normal 10 3 3 4 3 3" xfId="9287" xr:uid="{00000000-0005-0000-0000-0000CF430000}"/>
    <cellStyle name="Normal 10 3 3 4 3 3 2" xfId="38381" xr:uid="{00000000-0005-0000-0000-0000D0430000}"/>
    <cellStyle name="Normal 10 3 3 4 3 4" xfId="9288" xr:uid="{00000000-0005-0000-0000-0000D1430000}"/>
    <cellStyle name="Normal 10 3 3 4 3 4 2" xfId="38382" xr:uid="{00000000-0005-0000-0000-0000D2430000}"/>
    <cellStyle name="Normal 10 3 3 4 3 5" xfId="9289" xr:uid="{00000000-0005-0000-0000-0000D3430000}"/>
    <cellStyle name="Normal 10 3 3 4 3 5 2" xfId="38383" xr:uid="{00000000-0005-0000-0000-0000D4430000}"/>
    <cellStyle name="Normal 10 3 3 4 3 6" xfId="38378" xr:uid="{00000000-0005-0000-0000-0000D5430000}"/>
    <cellStyle name="Normal 10 3 3 4 4" xfId="9290" xr:uid="{00000000-0005-0000-0000-0000D6430000}"/>
    <cellStyle name="Normal 10 3 3 4 4 2" xfId="9291" xr:uid="{00000000-0005-0000-0000-0000D7430000}"/>
    <cellStyle name="Normal 10 3 3 4 4 2 2" xfId="38385" xr:uid="{00000000-0005-0000-0000-0000D8430000}"/>
    <cellStyle name="Normal 10 3 3 4 4 3" xfId="38384" xr:uid="{00000000-0005-0000-0000-0000D9430000}"/>
    <cellStyle name="Normal 10 3 3 4 5" xfId="9292" xr:uid="{00000000-0005-0000-0000-0000DA430000}"/>
    <cellStyle name="Normal 10 3 3 4 5 2" xfId="38386" xr:uid="{00000000-0005-0000-0000-0000DB430000}"/>
    <cellStyle name="Normal 10 3 3 4 6" xfId="9293" xr:uid="{00000000-0005-0000-0000-0000DC430000}"/>
    <cellStyle name="Normal 10 3 3 4 6 2" xfId="38387" xr:uid="{00000000-0005-0000-0000-0000DD430000}"/>
    <cellStyle name="Normal 10 3 3 4 7" xfId="9294" xr:uid="{00000000-0005-0000-0000-0000DE430000}"/>
    <cellStyle name="Normal 10 3 3 4 7 2" xfId="38388" xr:uid="{00000000-0005-0000-0000-0000DF430000}"/>
    <cellStyle name="Normal 10 3 3 4 8" xfId="38371" xr:uid="{00000000-0005-0000-0000-0000E0430000}"/>
    <cellStyle name="Normal 10 3 3 5" xfId="9295" xr:uid="{00000000-0005-0000-0000-0000E1430000}"/>
    <cellStyle name="Normal 10 3 3 5 2" xfId="9296" xr:uid="{00000000-0005-0000-0000-0000E2430000}"/>
    <cellStyle name="Normal 10 3 3 5 2 2" xfId="9297" xr:uid="{00000000-0005-0000-0000-0000E3430000}"/>
    <cellStyle name="Normal 10 3 3 5 2 2 2" xfId="9298" xr:uid="{00000000-0005-0000-0000-0000E4430000}"/>
    <cellStyle name="Normal 10 3 3 5 2 2 2 2" xfId="38392" xr:uid="{00000000-0005-0000-0000-0000E5430000}"/>
    <cellStyle name="Normal 10 3 3 5 2 2 3" xfId="38391" xr:uid="{00000000-0005-0000-0000-0000E6430000}"/>
    <cellStyle name="Normal 10 3 3 5 2 3" xfId="9299" xr:uid="{00000000-0005-0000-0000-0000E7430000}"/>
    <cellStyle name="Normal 10 3 3 5 2 3 2" xfId="38393" xr:uid="{00000000-0005-0000-0000-0000E8430000}"/>
    <cellStyle name="Normal 10 3 3 5 2 4" xfId="9300" xr:uid="{00000000-0005-0000-0000-0000E9430000}"/>
    <cellStyle name="Normal 10 3 3 5 2 4 2" xfId="38394" xr:uid="{00000000-0005-0000-0000-0000EA430000}"/>
    <cellStyle name="Normal 10 3 3 5 2 5" xfId="9301" xr:uid="{00000000-0005-0000-0000-0000EB430000}"/>
    <cellStyle name="Normal 10 3 3 5 2 5 2" xfId="38395" xr:uid="{00000000-0005-0000-0000-0000EC430000}"/>
    <cellStyle name="Normal 10 3 3 5 2 6" xfId="38390" xr:uid="{00000000-0005-0000-0000-0000ED430000}"/>
    <cellStyle name="Normal 10 3 3 5 3" xfId="9302" xr:uid="{00000000-0005-0000-0000-0000EE430000}"/>
    <cellStyle name="Normal 10 3 3 5 3 2" xfId="9303" xr:uid="{00000000-0005-0000-0000-0000EF430000}"/>
    <cellStyle name="Normal 10 3 3 5 3 2 2" xfId="38397" xr:uid="{00000000-0005-0000-0000-0000F0430000}"/>
    <cellStyle name="Normal 10 3 3 5 3 3" xfId="38396" xr:uid="{00000000-0005-0000-0000-0000F1430000}"/>
    <cellStyle name="Normal 10 3 3 5 4" xfId="9304" xr:uid="{00000000-0005-0000-0000-0000F2430000}"/>
    <cellStyle name="Normal 10 3 3 5 4 2" xfId="38398" xr:uid="{00000000-0005-0000-0000-0000F3430000}"/>
    <cellStyle name="Normal 10 3 3 5 5" xfId="9305" xr:uid="{00000000-0005-0000-0000-0000F4430000}"/>
    <cellStyle name="Normal 10 3 3 5 5 2" xfId="38399" xr:uid="{00000000-0005-0000-0000-0000F5430000}"/>
    <cellStyle name="Normal 10 3 3 5 6" xfId="9306" xr:uid="{00000000-0005-0000-0000-0000F6430000}"/>
    <cellStyle name="Normal 10 3 3 5 6 2" xfId="38400" xr:uid="{00000000-0005-0000-0000-0000F7430000}"/>
    <cellStyle name="Normal 10 3 3 5 7" xfId="38389" xr:uid="{00000000-0005-0000-0000-0000F8430000}"/>
    <cellStyle name="Normal 10 3 3 6" xfId="9307" xr:uid="{00000000-0005-0000-0000-0000F9430000}"/>
    <cellStyle name="Normal 10 3 3 6 2" xfId="9308" xr:uid="{00000000-0005-0000-0000-0000FA430000}"/>
    <cellStyle name="Normal 10 3 3 6 2 2" xfId="9309" xr:uid="{00000000-0005-0000-0000-0000FB430000}"/>
    <cellStyle name="Normal 10 3 3 6 2 2 2" xfId="38403" xr:uid="{00000000-0005-0000-0000-0000FC430000}"/>
    <cellStyle name="Normal 10 3 3 6 2 3" xfId="38402" xr:uid="{00000000-0005-0000-0000-0000FD430000}"/>
    <cellStyle name="Normal 10 3 3 6 3" xfId="9310" xr:uid="{00000000-0005-0000-0000-0000FE430000}"/>
    <cellStyle name="Normal 10 3 3 6 3 2" xfId="38404" xr:uid="{00000000-0005-0000-0000-0000FF430000}"/>
    <cellStyle name="Normal 10 3 3 6 4" xfId="9311" xr:uid="{00000000-0005-0000-0000-000000440000}"/>
    <cellStyle name="Normal 10 3 3 6 4 2" xfId="38405" xr:uid="{00000000-0005-0000-0000-000001440000}"/>
    <cellStyle name="Normal 10 3 3 6 5" xfId="9312" xr:uid="{00000000-0005-0000-0000-000002440000}"/>
    <cellStyle name="Normal 10 3 3 6 5 2" xfId="38406" xr:uid="{00000000-0005-0000-0000-000003440000}"/>
    <cellStyle name="Normal 10 3 3 6 6" xfId="38401" xr:uid="{00000000-0005-0000-0000-000004440000}"/>
    <cellStyle name="Normal 10 3 3 7" xfId="9313" xr:uid="{00000000-0005-0000-0000-000005440000}"/>
    <cellStyle name="Normal 10 3 3 7 2" xfId="9314" xr:uid="{00000000-0005-0000-0000-000006440000}"/>
    <cellStyle name="Normal 10 3 3 7 2 2" xfId="9315" xr:uid="{00000000-0005-0000-0000-000007440000}"/>
    <cellStyle name="Normal 10 3 3 7 2 2 2" xfId="38409" xr:uid="{00000000-0005-0000-0000-000008440000}"/>
    <cellStyle name="Normal 10 3 3 7 2 3" xfId="38408" xr:uid="{00000000-0005-0000-0000-000009440000}"/>
    <cellStyle name="Normal 10 3 3 7 3" xfId="9316" xr:uid="{00000000-0005-0000-0000-00000A440000}"/>
    <cellStyle name="Normal 10 3 3 7 3 2" xfId="38410" xr:uid="{00000000-0005-0000-0000-00000B440000}"/>
    <cellStyle name="Normal 10 3 3 7 4" xfId="9317" xr:uid="{00000000-0005-0000-0000-00000C440000}"/>
    <cellStyle name="Normal 10 3 3 7 4 2" xfId="38411" xr:uid="{00000000-0005-0000-0000-00000D440000}"/>
    <cellStyle name="Normal 10 3 3 7 5" xfId="9318" xr:uid="{00000000-0005-0000-0000-00000E440000}"/>
    <cellStyle name="Normal 10 3 3 7 5 2" xfId="38412" xr:uid="{00000000-0005-0000-0000-00000F440000}"/>
    <cellStyle name="Normal 10 3 3 7 6" xfId="38407" xr:uid="{00000000-0005-0000-0000-000010440000}"/>
    <cellStyle name="Normal 10 3 3 8" xfId="9319" xr:uid="{00000000-0005-0000-0000-000011440000}"/>
    <cellStyle name="Normal 10 3 3 8 2" xfId="9320" xr:uid="{00000000-0005-0000-0000-000012440000}"/>
    <cellStyle name="Normal 10 3 3 8 2 2" xfId="9321" xr:uid="{00000000-0005-0000-0000-000013440000}"/>
    <cellStyle name="Normal 10 3 3 8 2 2 2" xfId="38415" xr:uid="{00000000-0005-0000-0000-000014440000}"/>
    <cellStyle name="Normal 10 3 3 8 2 3" xfId="38414" xr:uid="{00000000-0005-0000-0000-000015440000}"/>
    <cellStyle name="Normal 10 3 3 8 3" xfId="9322" xr:uid="{00000000-0005-0000-0000-000016440000}"/>
    <cellStyle name="Normal 10 3 3 8 3 2" xfId="38416" xr:uid="{00000000-0005-0000-0000-000017440000}"/>
    <cellStyle name="Normal 10 3 3 8 4" xfId="9323" xr:uid="{00000000-0005-0000-0000-000018440000}"/>
    <cellStyle name="Normal 10 3 3 8 4 2" xfId="38417" xr:uid="{00000000-0005-0000-0000-000019440000}"/>
    <cellStyle name="Normal 10 3 3 8 5" xfId="38413" xr:uid="{00000000-0005-0000-0000-00001A440000}"/>
    <cellStyle name="Normal 10 3 3 9" xfId="9324" xr:uid="{00000000-0005-0000-0000-00001B440000}"/>
    <cellStyle name="Normal 10 3 3 9 2" xfId="9325" xr:uid="{00000000-0005-0000-0000-00001C440000}"/>
    <cellStyle name="Normal 10 3 3 9 2 2" xfId="38419" xr:uid="{00000000-0005-0000-0000-00001D440000}"/>
    <cellStyle name="Normal 10 3 3 9 3" xfId="9326" xr:uid="{00000000-0005-0000-0000-00001E440000}"/>
    <cellStyle name="Normal 10 3 3 9 3 2" xfId="38420" xr:uid="{00000000-0005-0000-0000-00001F440000}"/>
    <cellStyle name="Normal 10 3 3 9 4" xfId="38418" xr:uid="{00000000-0005-0000-0000-000020440000}"/>
    <cellStyle name="Normal 10 3 4" xfId="9327" xr:uid="{00000000-0005-0000-0000-000021440000}"/>
    <cellStyle name="Normal 10 3 4 10" xfId="9328" xr:uid="{00000000-0005-0000-0000-000022440000}"/>
    <cellStyle name="Normal 10 3 4 10 2" xfId="38422" xr:uid="{00000000-0005-0000-0000-000023440000}"/>
    <cellStyle name="Normal 10 3 4 11" xfId="9329" xr:uid="{00000000-0005-0000-0000-000024440000}"/>
    <cellStyle name="Normal 10 3 4 11 2" xfId="38423" xr:uid="{00000000-0005-0000-0000-000025440000}"/>
    <cellStyle name="Normal 10 3 4 12" xfId="38421" xr:uid="{00000000-0005-0000-0000-000026440000}"/>
    <cellStyle name="Normal 10 3 4 2" xfId="9330" xr:uid="{00000000-0005-0000-0000-000027440000}"/>
    <cellStyle name="Normal 10 3 4 2 10" xfId="9331" xr:uid="{00000000-0005-0000-0000-000028440000}"/>
    <cellStyle name="Normal 10 3 4 2 10 2" xfId="38425" xr:uid="{00000000-0005-0000-0000-000029440000}"/>
    <cellStyle name="Normal 10 3 4 2 11" xfId="38424" xr:uid="{00000000-0005-0000-0000-00002A440000}"/>
    <cellStyle name="Normal 10 3 4 2 2" xfId="9332" xr:uid="{00000000-0005-0000-0000-00002B440000}"/>
    <cellStyle name="Normal 10 3 4 2 2 2" xfId="9333" xr:uid="{00000000-0005-0000-0000-00002C440000}"/>
    <cellStyle name="Normal 10 3 4 2 2 2 2" xfId="9334" xr:uid="{00000000-0005-0000-0000-00002D440000}"/>
    <cellStyle name="Normal 10 3 4 2 2 2 2 2" xfId="9335" xr:uid="{00000000-0005-0000-0000-00002E440000}"/>
    <cellStyle name="Normal 10 3 4 2 2 2 2 2 2" xfId="38429" xr:uid="{00000000-0005-0000-0000-00002F440000}"/>
    <cellStyle name="Normal 10 3 4 2 2 2 2 3" xfId="38428" xr:uid="{00000000-0005-0000-0000-000030440000}"/>
    <cellStyle name="Normal 10 3 4 2 2 2 3" xfId="9336" xr:uid="{00000000-0005-0000-0000-000031440000}"/>
    <cellStyle name="Normal 10 3 4 2 2 2 3 2" xfId="38430" xr:uid="{00000000-0005-0000-0000-000032440000}"/>
    <cellStyle name="Normal 10 3 4 2 2 2 4" xfId="9337" xr:uid="{00000000-0005-0000-0000-000033440000}"/>
    <cellStyle name="Normal 10 3 4 2 2 2 4 2" xfId="38431" xr:uid="{00000000-0005-0000-0000-000034440000}"/>
    <cellStyle name="Normal 10 3 4 2 2 2 5" xfId="9338" xr:uid="{00000000-0005-0000-0000-000035440000}"/>
    <cellStyle name="Normal 10 3 4 2 2 2 5 2" xfId="38432" xr:uid="{00000000-0005-0000-0000-000036440000}"/>
    <cellStyle name="Normal 10 3 4 2 2 2 6" xfId="38427" xr:uid="{00000000-0005-0000-0000-000037440000}"/>
    <cellStyle name="Normal 10 3 4 2 2 3" xfId="9339" xr:uid="{00000000-0005-0000-0000-000038440000}"/>
    <cellStyle name="Normal 10 3 4 2 2 3 2" xfId="9340" xr:uid="{00000000-0005-0000-0000-000039440000}"/>
    <cellStyle name="Normal 10 3 4 2 2 3 2 2" xfId="38434" xr:uid="{00000000-0005-0000-0000-00003A440000}"/>
    <cellStyle name="Normal 10 3 4 2 2 3 3" xfId="38433" xr:uid="{00000000-0005-0000-0000-00003B440000}"/>
    <cellStyle name="Normal 10 3 4 2 2 4" xfId="9341" xr:uid="{00000000-0005-0000-0000-00003C440000}"/>
    <cellStyle name="Normal 10 3 4 2 2 4 2" xfId="38435" xr:uid="{00000000-0005-0000-0000-00003D440000}"/>
    <cellStyle name="Normal 10 3 4 2 2 5" xfId="9342" xr:uid="{00000000-0005-0000-0000-00003E440000}"/>
    <cellStyle name="Normal 10 3 4 2 2 5 2" xfId="38436" xr:uid="{00000000-0005-0000-0000-00003F440000}"/>
    <cellStyle name="Normal 10 3 4 2 2 6" xfId="9343" xr:uid="{00000000-0005-0000-0000-000040440000}"/>
    <cellStyle name="Normal 10 3 4 2 2 6 2" xfId="38437" xr:uid="{00000000-0005-0000-0000-000041440000}"/>
    <cellStyle name="Normal 10 3 4 2 2 7" xfId="38426" xr:uid="{00000000-0005-0000-0000-000042440000}"/>
    <cellStyle name="Normal 10 3 4 2 3" xfId="9344" xr:uid="{00000000-0005-0000-0000-000043440000}"/>
    <cellStyle name="Normal 10 3 4 2 3 2" xfId="9345" xr:uid="{00000000-0005-0000-0000-000044440000}"/>
    <cellStyle name="Normal 10 3 4 2 3 2 2" xfId="9346" xr:uid="{00000000-0005-0000-0000-000045440000}"/>
    <cellStyle name="Normal 10 3 4 2 3 2 2 2" xfId="9347" xr:uid="{00000000-0005-0000-0000-000046440000}"/>
    <cellStyle name="Normal 10 3 4 2 3 2 2 2 2" xfId="38441" xr:uid="{00000000-0005-0000-0000-000047440000}"/>
    <cellStyle name="Normal 10 3 4 2 3 2 2 3" xfId="38440" xr:uid="{00000000-0005-0000-0000-000048440000}"/>
    <cellStyle name="Normal 10 3 4 2 3 2 3" xfId="9348" xr:uid="{00000000-0005-0000-0000-000049440000}"/>
    <cellStyle name="Normal 10 3 4 2 3 2 3 2" xfId="38442" xr:uid="{00000000-0005-0000-0000-00004A440000}"/>
    <cellStyle name="Normal 10 3 4 2 3 2 4" xfId="9349" xr:uid="{00000000-0005-0000-0000-00004B440000}"/>
    <cellStyle name="Normal 10 3 4 2 3 2 4 2" xfId="38443" xr:uid="{00000000-0005-0000-0000-00004C440000}"/>
    <cellStyle name="Normal 10 3 4 2 3 2 5" xfId="9350" xr:uid="{00000000-0005-0000-0000-00004D440000}"/>
    <cellStyle name="Normal 10 3 4 2 3 2 5 2" xfId="38444" xr:uid="{00000000-0005-0000-0000-00004E440000}"/>
    <cellStyle name="Normal 10 3 4 2 3 2 6" xfId="38439" xr:uid="{00000000-0005-0000-0000-00004F440000}"/>
    <cellStyle name="Normal 10 3 4 2 3 3" xfId="9351" xr:uid="{00000000-0005-0000-0000-000050440000}"/>
    <cellStyle name="Normal 10 3 4 2 3 3 2" xfId="9352" xr:uid="{00000000-0005-0000-0000-000051440000}"/>
    <cellStyle name="Normal 10 3 4 2 3 3 2 2" xfId="38446" xr:uid="{00000000-0005-0000-0000-000052440000}"/>
    <cellStyle name="Normal 10 3 4 2 3 3 3" xfId="38445" xr:uid="{00000000-0005-0000-0000-000053440000}"/>
    <cellStyle name="Normal 10 3 4 2 3 4" xfId="9353" xr:uid="{00000000-0005-0000-0000-000054440000}"/>
    <cellStyle name="Normal 10 3 4 2 3 4 2" xfId="38447" xr:uid="{00000000-0005-0000-0000-000055440000}"/>
    <cellStyle name="Normal 10 3 4 2 3 5" xfId="9354" xr:uid="{00000000-0005-0000-0000-000056440000}"/>
    <cellStyle name="Normal 10 3 4 2 3 5 2" xfId="38448" xr:uid="{00000000-0005-0000-0000-000057440000}"/>
    <cellStyle name="Normal 10 3 4 2 3 6" xfId="9355" xr:uid="{00000000-0005-0000-0000-000058440000}"/>
    <cellStyle name="Normal 10 3 4 2 3 6 2" xfId="38449" xr:uid="{00000000-0005-0000-0000-000059440000}"/>
    <cellStyle name="Normal 10 3 4 2 3 7" xfId="38438" xr:uid="{00000000-0005-0000-0000-00005A440000}"/>
    <cellStyle name="Normal 10 3 4 2 4" xfId="9356" xr:uid="{00000000-0005-0000-0000-00005B440000}"/>
    <cellStyle name="Normal 10 3 4 2 4 2" xfId="9357" xr:uid="{00000000-0005-0000-0000-00005C440000}"/>
    <cellStyle name="Normal 10 3 4 2 4 2 2" xfId="9358" xr:uid="{00000000-0005-0000-0000-00005D440000}"/>
    <cellStyle name="Normal 10 3 4 2 4 2 2 2" xfId="38452" xr:uid="{00000000-0005-0000-0000-00005E440000}"/>
    <cellStyle name="Normal 10 3 4 2 4 2 3" xfId="38451" xr:uid="{00000000-0005-0000-0000-00005F440000}"/>
    <cellStyle name="Normal 10 3 4 2 4 3" xfId="9359" xr:uid="{00000000-0005-0000-0000-000060440000}"/>
    <cellStyle name="Normal 10 3 4 2 4 3 2" xfId="38453" xr:uid="{00000000-0005-0000-0000-000061440000}"/>
    <cellStyle name="Normal 10 3 4 2 4 4" xfId="9360" xr:uid="{00000000-0005-0000-0000-000062440000}"/>
    <cellStyle name="Normal 10 3 4 2 4 4 2" xfId="38454" xr:uid="{00000000-0005-0000-0000-000063440000}"/>
    <cellStyle name="Normal 10 3 4 2 4 5" xfId="9361" xr:uid="{00000000-0005-0000-0000-000064440000}"/>
    <cellStyle name="Normal 10 3 4 2 4 5 2" xfId="38455" xr:uid="{00000000-0005-0000-0000-000065440000}"/>
    <cellStyle name="Normal 10 3 4 2 4 6" xfId="38450" xr:uid="{00000000-0005-0000-0000-000066440000}"/>
    <cellStyle name="Normal 10 3 4 2 5" xfId="9362" xr:uid="{00000000-0005-0000-0000-000067440000}"/>
    <cellStyle name="Normal 10 3 4 2 5 2" xfId="9363" xr:uid="{00000000-0005-0000-0000-000068440000}"/>
    <cellStyle name="Normal 10 3 4 2 5 2 2" xfId="9364" xr:uid="{00000000-0005-0000-0000-000069440000}"/>
    <cellStyle name="Normal 10 3 4 2 5 2 2 2" xfId="38458" xr:uid="{00000000-0005-0000-0000-00006A440000}"/>
    <cellStyle name="Normal 10 3 4 2 5 2 3" xfId="38457" xr:uid="{00000000-0005-0000-0000-00006B440000}"/>
    <cellStyle name="Normal 10 3 4 2 5 3" xfId="9365" xr:uid="{00000000-0005-0000-0000-00006C440000}"/>
    <cellStyle name="Normal 10 3 4 2 5 3 2" xfId="38459" xr:uid="{00000000-0005-0000-0000-00006D440000}"/>
    <cellStyle name="Normal 10 3 4 2 5 4" xfId="9366" xr:uid="{00000000-0005-0000-0000-00006E440000}"/>
    <cellStyle name="Normal 10 3 4 2 5 4 2" xfId="38460" xr:uid="{00000000-0005-0000-0000-00006F440000}"/>
    <cellStyle name="Normal 10 3 4 2 5 5" xfId="9367" xr:uid="{00000000-0005-0000-0000-000070440000}"/>
    <cellStyle name="Normal 10 3 4 2 5 5 2" xfId="38461" xr:uid="{00000000-0005-0000-0000-000071440000}"/>
    <cellStyle name="Normal 10 3 4 2 5 6" xfId="38456" xr:uid="{00000000-0005-0000-0000-000072440000}"/>
    <cellStyle name="Normal 10 3 4 2 6" xfId="9368" xr:uid="{00000000-0005-0000-0000-000073440000}"/>
    <cellStyle name="Normal 10 3 4 2 6 2" xfId="9369" xr:uid="{00000000-0005-0000-0000-000074440000}"/>
    <cellStyle name="Normal 10 3 4 2 6 2 2" xfId="9370" xr:uid="{00000000-0005-0000-0000-000075440000}"/>
    <cellStyle name="Normal 10 3 4 2 6 2 2 2" xfId="38464" xr:uid="{00000000-0005-0000-0000-000076440000}"/>
    <cellStyle name="Normal 10 3 4 2 6 2 3" xfId="38463" xr:uid="{00000000-0005-0000-0000-000077440000}"/>
    <cellStyle name="Normal 10 3 4 2 6 3" xfId="9371" xr:uid="{00000000-0005-0000-0000-000078440000}"/>
    <cellStyle name="Normal 10 3 4 2 6 3 2" xfId="38465" xr:uid="{00000000-0005-0000-0000-000079440000}"/>
    <cellStyle name="Normal 10 3 4 2 6 4" xfId="9372" xr:uid="{00000000-0005-0000-0000-00007A440000}"/>
    <cellStyle name="Normal 10 3 4 2 6 4 2" xfId="38466" xr:uid="{00000000-0005-0000-0000-00007B440000}"/>
    <cellStyle name="Normal 10 3 4 2 6 5" xfId="38462" xr:uid="{00000000-0005-0000-0000-00007C440000}"/>
    <cellStyle name="Normal 10 3 4 2 7" xfId="9373" xr:uid="{00000000-0005-0000-0000-00007D440000}"/>
    <cellStyle name="Normal 10 3 4 2 7 2" xfId="9374" xr:uid="{00000000-0005-0000-0000-00007E440000}"/>
    <cellStyle name="Normal 10 3 4 2 7 2 2" xfId="38468" xr:uid="{00000000-0005-0000-0000-00007F440000}"/>
    <cellStyle name="Normal 10 3 4 2 7 3" xfId="9375" xr:uid="{00000000-0005-0000-0000-000080440000}"/>
    <cellStyle name="Normal 10 3 4 2 7 3 2" xfId="38469" xr:uid="{00000000-0005-0000-0000-000081440000}"/>
    <cellStyle name="Normal 10 3 4 2 7 4" xfId="38467" xr:uid="{00000000-0005-0000-0000-000082440000}"/>
    <cellStyle name="Normal 10 3 4 2 8" xfId="9376" xr:uid="{00000000-0005-0000-0000-000083440000}"/>
    <cellStyle name="Normal 10 3 4 2 8 2" xfId="38470" xr:uid="{00000000-0005-0000-0000-000084440000}"/>
    <cellStyle name="Normal 10 3 4 2 9" xfId="9377" xr:uid="{00000000-0005-0000-0000-000085440000}"/>
    <cellStyle name="Normal 10 3 4 2 9 2" xfId="38471" xr:uid="{00000000-0005-0000-0000-000086440000}"/>
    <cellStyle name="Normal 10 3 4 3" xfId="9378" xr:uid="{00000000-0005-0000-0000-000087440000}"/>
    <cellStyle name="Normal 10 3 4 3 2" xfId="9379" xr:uid="{00000000-0005-0000-0000-000088440000}"/>
    <cellStyle name="Normal 10 3 4 3 2 2" xfId="9380" xr:uid="{00000000-0005-0000-0000-000089440000}"/>
    <cellStyle name="Normal 10 3 4 3 2 2 2" xfId="9381" xr:uid="{00000000-0005-0000-0000-00008A440000}"/>
    <cellStyle name="Normal 10 3 4 3 2 2 2 2" xfId="38475" xr:uid="{00000000-0005-0000-0000-00008B440000}"/>
    <cellStyle name="Normal 10 3 4 3 2 2 3" xfId="38474" xr:uid="{00000000-0005-0000-0000-00008C440000}"/>
    <cellStyle name="Normal 10 3 4 3 2 3" xfId="9382" xr:uid="{00000000-0005-0000-0000-00008D440000}"/>
    <cellStyle name="Normal 10 3 4 3 2 3 2" xfId="38476" xr:uid="{00000000-0005-0000-0000-00008E440000}"/>
    <cellStyle name="Normal 10 3 4 3 2 4" xfId="9383" xr:uid="{00000000-0005-0000-0000-00008F440000}"/>
    <cellStyle name="Normal 10 3 4 3 2 4 2" xfId="38477" xr:uid="{00000000-0005-0000-0000-000090440000}"/>
    <cellStyle name="Normal 10 3 4 3 2 5" xfId="9384" xr:uid="{00000000-0005-0000-0000-000091440000}"/>
    <cellStyle name="Normal 10 3 4 3 2 5 2" xfId="38478" xr:uid="{00000000-0005-0000-0000-000092440000}"/>
    <cellStyle name="Normal 10 3 4 3 2 6" xfId="38473" xr:uid="{00000000-0005-0000-0000-000093440000}"/>
    <cellStyle name="Normal 10 3 4 3 3" xfId="9385" xr:uid="{00000000-0005-0000-0000-000094440000}"/>
    <cellStyle name="Normal 10 3 4 3 3 2" xfId="9386" xr:uid="{00000000-0005-0000-0000-000095440000}"/>
    <cellStyle name="Normal 10 3 4 3 3 2 2" xfId="9387" xr:uid="{00000000-0005-0000-0000-000096440000}"/>
    <cellStyle name="Normal 10 3 4 3 3 2 2 2" xfId="38481" xr:uid="{00000000-0005-0000-0000-000097440000}"/>
    <cellStyle name="Normal 10 3 4 3 3 2 3" xfId="38480" xr:uid="{00000000-0005-0000-0000-000098440000}"/>
    <cellStyle name="Normal 10 3 4 3 3 3" xfId="9388" xr:uid="{00000000-0005-0000-0000-000099440000}"/>
    <cellStyle name="Normal 10 3 4 3 3 3 2" xfId="38482" xr:uid="{00000000-0005-0000-0000-00009A440000}"/>
    <cellStyle name="Normal 10 3 4 3 3 4" xfId="9389" xr:uid="{00000000-0005-0000-0000-00009B440000}"/>
    <cellStyle name="Normal 10 3 4 3 3 4 2" xfId="38483" xr:uid="{00000000-0005-0000-0000-00009C440000}"/>
    <cellStyle name="Normal 10 3 4 3 3 5" xfId="9390" xr:uid="{00000000-0005-0000-0000-00009D440000}"/>
    <cellStyle name="Normal 10 3 4 3 3 5 2" xfId="38484" xr:uid="{00000000-0005-0000-0000-00009E440000}"/>
    <cellStyle name="Normal 10 3 4 3 3 6" xfId="38479" xr:uid="{00000000-0005-0000-0000-00009F440000}"/>
    <cellStyle name="Normal 10 3 4 3 4" xfId="9391" xr:uid="{00000000-0005-0000-0000-0000A0440000}"/>
    <cellStyle name="Normal 10 3 4 3 4 2" xfId="9392" xr:uid="{00000000-0005-0000-0000-0000A1440000}"/>
    <cellStyle name="Normal 10 3 4 3 4 2 2" xfId="38486" xr:uid="{00000000-0005-0000-0000-0000A2440000}"/>
    <cellStyle name="Normal 10 3 4 3 4 3" xfId="38485" xr:uid="{00000000-0005-0000-0000-0000A3440000}"/>
    <cellStyle name="Normal 10 3 4 3 5" xfId="9393" xr:uid="{00000000-0005-0000-0000-0000A4440000}"/>
    <cellStyle name="Normal 10 3 4 3 5 2" xfId="38487" xr:uid="{00000000-0005-0000-0000-0000A5440000}"/>
    <cellStyle name="Normal 10 3 4 3 6" xfId="9394" xr:uid="{00000000-0005-0000-0000-0000A6440000}"/>
    <cellStyle name="Normal 10 3 4 3 6 2" xfId="38488" xr:uid="{00000000-0005-0000-0000-0000A7440000}"/>
    <cellStyle name="Normal 10 3 4 3 7" xfId="9395" xr:uid="{00000000-0005-0000-0000-0000A8440000}"/>
    <cellStyle name="Normal 10 3 4 3 7 2" xfId="38489" xr:uid="{00000000-0005-0000-0000-0000A9440000}"/>
    <cellStyle name="Normal 10 3 4 3 8" xfId="38472" xr:uid="{00000000-0005-0000-0000-0000AA440000}"/>
    <cellStyle name="Normal 10 3 4 4" xfId="9396" xr:uid="{00000000-0005-0000-0000-0000AB440000}"/>
    <cellStyle name="Normal 10 3 4 4 2" xfId="9397" xr:uid="{00000000-0005-0000-0000-0000AC440000}"/>
    <cellStyle name="Normal 10 3 4 4 2 2" xfId="9398" xr:uid="{00000000-0005-0000-0000-0000AD440000}"/>
    <cellStyle name="Normal 10 3 4 4 2 2 2" xfId="9399" xr:uid="{00000000-0005-0000-0000-0000AE440000}"/>
    <cellStyle name="Normal 10 3 4 4 2 2 2 2" xfId="38493" xr:uid="{00000000-0005-0000-0000-0000AF440000}"/>
    <cellStyle name="Normal 10 3 4 4 2 2 3" xfId="38492" xr:uid="{00000000-0005-0000-0000-0000B0440000}"/>
    <cellStyle name="Normal 10 3 4 4 2 3" xfId="9400" xr:uid="{00000000-0005-0000-0000-0000B1440000}"/>
    <cellStyle name="Normal 10 3 4 4 2 3 2" xfId="38494" xr:uid="{00000000-0005-0000-0000-0000B2440000}"/>
    <cellStyle name="Normal 10 3 4 4 2 4" xfId="9401" xr:uid="{00000000-0005-0000-0000-0000B3440000}"/>
    <cellStyle name="Normal 10 3 4 4 2 4 2" xfId="38495" xr:uid="{00000000-0005-0000-0000-0000B4440000}"/>
    <cellStyle name="Normal 10 3 4 4 2 5" xfId="9402" xr:uid="{00000000-0005-0000-0000-0000B5440000}"/>
    <cellStyle name="Normal 10 3 4 4 2 5 2" xfId="38496" xr:uid="{00000000-0005-0000-0000-0000B6440000}"/>
    <cellStyle name="Normal 10 3 4 4 2 6" xfId="38491" xr:uid="{00000000-0005-0000-0000-0000B7440000}"/>
    <cellStyle name="Normal 10 3 4 4 3" xfId="9403" xr:uid="{00000000-0005-0000-0000-0000B8440000}"/>
    <cellStyle name="Normal 10 3 4 4 3 2" xfId="9404" xr:uid="{00000000-0005-0000-0000-0000B9440000}"/>
    <cellStyle name="Normal 10 3 4 4 3 2 2" xfId="38498" xr:uid="{00000000-0005-0000-0000-0000BA440000}"/>
    <cellStyle name="Normal 10 3 4 4 3 3" xfId="38497" xr:uid="{00000000-0005-0000-0000-0000BB440000}"/>
    <cellStyle name="Normal 10 3 4 4 4" xfId="9405" xr:uid="{00000000-0005-0000-0000-0000BC440000}"/>
    <cellStyle name="Normal 10 3 4 4 4 2" xfId="38499" xr:uid="{00000000-0005-0000-0000-0000BD440000}"/>
    <cellStyle name="Normal 10 3 4 4 5" xfId="9406" xr:uid="{00000000-0005-0000-0000-0000BE440000}"/>
    <cellStyle name="Normal 10 3 4 4 5 2" xfId="38500" xr:uid="{00000000-0005-0000-0000-0000BF440000}"/>
    <cellStyle name="Normal 10 3 4 4 6" xfId="9407" xr:uid="{00000000-0005-0000-0000-0000C0440000}"/>
    <cellStyle name="Normal 10 3 4 4 6 2" xfId="38501" xr:uid="{00000000-0005-0000-0000-0000C1440000}"/>
    <cellStyle name="Normal 10 3 4 4 7" xfId="38490" xr:uid="{00000000-0005-0000-0000-0000C2440000}"/>
    <cellStyle name="Normal 10 3 4 5" xfId="9408" xr:uid="{00000000-0005-0000-0000-0000C3440000}"/>
    <cellStyle name="Normal 10 3 4 5 2" xfId="9409" xr:uid="{00000000-0005-0000-0000-0000C4440000}"/>
    <cellStyle name="Normal 10 3 4 5 2 2" xfId="9410" xr:uid="{00000000-0005-0000-0000-0000C5440000}"/>
    <cellStyle name="Normal 10 3 4 5 2 2 2" xfId="38504" xr:uid="{00000000-0005-0000-0000-0000C6440000}"/>
    <cellStyle name="Normal 10 3 4 5 2 3" xfId="38503" xr:uid="{00000000-0005-0000-0000-0000C7440000}"/>
    <cellStyle name="Normal 10 3 4 5 3" xfId="9411" xr:uid="{00000000-0005-0000-0000-0000C8440000}"/>
    <cellStyle name="Normal 10 3 4 5 3 2" xfId="38505" xr:uid="{00000000-0005-0000-0000-0000C9440000}"/>
    <cellStyle name="Normal 10 3 4 5 4" xfId="9412" xr:uid="{00000000-0005-0000-0000-0000CA440000}"/>
    <cellStyle name="Normal 10 3 4 5 4 2" xfId="38506" xr:uid="{00000000-0005-0000-0000-0000CB440000}"/>
    <cellStyle name="Normal 10 3 4 5 5" xfId="9413" xr:uid="{00000000-0005-0000-0000-0000CC440000}"/>
    <cellStyle name="Normal 10 3 4 5 5 2" xfId="38507" xr:uid="{00000000-0005-0000-0000-0000CD440000}"/>
    <cellStyle name="Normal 10 3 4 5 6" xfId="38502" xr:uid="{00000000-0005-0000-0000-0000CE440000}"/>
    <cellStyle name="Normal 10 3 4 6" xfId="9414" xr:uid="{00000000-0005-0000-0000-0000CF440000}"/>
    <cellStyle name="Normal 10 3 4 6 2" xfId="9415" xr:uid="{00000000-0005-0000-0000-0000D0440000}"/>
    <cellStyle name="Normal 10 3 4 6 2 2" xfId="9416" xr:uid="{00000000-0005-0000-0000-0000D1440000}"/>
    <cellStyle name="Normal 10 3 4 6 2 2 2" xfId="38510" xr:uid="{00000000-0005-0000-0000-0000D2440000}"/>
    <cellStyle name="Normal 10 3 4 6 2 3" xfId="38509" xr:uid="{00000000-0005-0000-0000-0000D3440000}"/>
    <cellStyle name="Normal 10 3 4 6 3" xfId="9417" xr:uid="{00000000-0005-0000-0000-0000D4440000}"/>
    <cellStyle name="Normal 10 3 4 6 3 2" xfId="38511" xr:uid="{00000000-0005-0000-0000-0000D5440000}"/>
    <cellStyle name="Normal 10 3 4 6 4" xfId="9418" xr:uid="{00000000-0005-0000-0000-0000D6440000}"/>
    <cellStyle name="Normal 10 3 4 6 4 2" xfId="38512" xr:uid="{00000000-0005-0000-0000-0000D7440000}"/>
    <cellStyle name="Normal 10 3 4 6 5" xfId="9419" xr:uid="{00000000-0005-0000-0000-0000D8440000}"/>
    <cellStyle name="Normal 10 3 4 6 5 2" xfId="38513" xr:uid="{00000000-0005-0000-0000-0000D9440000}"/>
    <cellStyle name="Normal 10 3 4 6 6" xfId="38508" xr:uid="{00000000-0005-0000-0000-0000DA440000}"/>
    <cellStyle name="Normal 10 3 4 7" xfId="9420" xr:uid="{00000000-0005-0000-0000-0000DB440000}"/>
    <cellStyle name="Normal 10 3 4 7 2" xfId="9421" xr:uid="{00000000-0005-0000-0000-0000DC440000}"/>
    <cellStyle name="Normal 10 3 4 7 2 2" xfId="9422" xr:uid="{00000000-0005-0000-0000-0000DD440000}"/>
    <cellStyle name="Normal 10 3 4 7 2 2 2" xfId="38516" xr:uid="{00000000-0005-0000-0000-0000DE440000}"/>
    <cellStyle name="Normal 10 3 4 7 2 3" xfId="38515" xr:uid="{00000000-0005-0000-0000-0000DF440000}"/>
    <cellStyle name="Normal 10 3 4 7 3" xfId="9423" xr:uid="{00000000-0005-0000-0000-0000E0440000}"/>
    <cellStyle name="Normal 10 3 4 7 3 2" xfId="38517" xr:uid="{00000000-0005-0000-0000-0000E1440000}"/>
    <cellStyle name="Normal 10 3 4 7 4" xfId="9424" xr:uid="{00000000-0005-0000-0000-0000E2440000}"/>
    <cellStyle name="Normal 10 3 4 7 4 2" xfId="38518" xr:uid="{00000000-0005-0000-0000-0000E3440000}"/>
    <cellStyle name="Normal 10 3 4 7 5" xfId="38514" xr:uid="{00000000-0005-0000-0000-0000E4440000}"/>
    <cellStyle name="Normal 10 3 4 8" xfId="9425" xr:uid="{00000000-0005-0000-0000-0000E5440000}"/>
    <cellStyle name="Normal 10 3 4 8 2" xfId="9426" xr:uid="{00000000-0005-0000-0000-0000E6440000}"/>
    <cellStyle name="Normal 10 3 4 8 2 2" xfId="38520" xr:uid="{00000000-0005-0000-0000-0000E7440000}"/>
    <cellStyle name="Normal 10 3 4 8 3" xfId="9427" xr:uid="{00000000-0005-0000-0000-0000E8440000}"/>
    <cellStyle name="Normal 10 3 4 8 3 2" xfId="38521" xr:uid="{00000000-0005-0000-0000-0000E9440000}"/>
    <cellStyle name="Normal 10 3 4 8 4" xfId="38519" xr:uid="{00000000-0005-0000-0000-0000EA440000}"/>
    <cellStyle name="Normal 10 3 4 9" xfId="9428" xr:uid="{00000000-0005-0000-0000-0000EB440000}"/>
    <cellStyle name="Normal 10 3 4 9 2" xfId="38522" xr:uid="{00000000-0005-0000-0000-0000EC440000}"/>
    <cellStyle name="Normal 10 3 5" xfId="9429" xr:uid="{00000000-0005-0000-0000-0000ED440000}"/>
    <cellStyle name="Normal 10 3 5 10" xfId="9430" xr:uid="{00000000-0005-0000-0000-0000EE440000}"/>
    <cellStyle name="Normal 10 3 5 10 2" xfId="38524" xr:uid="{00000000-0005-0000-0000-0000EF440000}"/>
    <cellStyle name="Normal 10 3 5 11" xfId="38523" xr:uid="{00000000-0005-0000-0000-0000F0440000}"/>
    <cellStyle name="Normal 10 3 5 2" xfId="9431" xr:uid="{00000000-0005-0000-0000-0000F1440000}"/>
    <cellStyle name="Normal 10 3 5 2 2" xfId="9432" xr:uid="{00000000-0005-0000-0000-0000F2440000}"/>
    <cellStyle name="Normal 10 3 5 2 2 2" xfId="9433" xr:uid="{00000000-0005-0000-0000-0000F3440000}"/>
    <cellStyle name="Normal 10 3 5 2 2 2 2" xfId="9434" xr:uid="{00000000-0005-0000-0000-0000F4440000}"/>
    <cellStyle name="Normal 10 3 5 2 2 2 2 2" xfId="38528" xr:uid="{00000000-0005-0000-0000-0000F5440000}"/>
    <cellStyle name="Normal 10 3 5 2 2 2 3" xfId="38527" xr:uid="{00000000-0005-0000-0000-0000F6440000}"/>
    <cellStyle name="Normal 10 3 5 2 2 3" xfId="9435" xr:uid="{00000000-0005-0000-0000-0000F7440000}"/>
    <cellStyle name="Normal 10 3 5 2 2 3 2" xfId="38529" xr:uid="{00000000-0005-0000-0000-0000F8440000}"/>
    <cellStyle name="Normal 10 3 5 2 2 4" xfId="9436" xr:uid="{00000000-0005-0000-0000-0000F9440000}"/>
    <cellStyle name="Normal 10 3 5 2 2 4 2" xfId="38530" xr:uid="{00000000-0005-0000-0000-0000FA440000}"/>
    <cellStyle name="Normal 10 3 5 2 2 5" xfId="9437" xr:uid="{00000000-0005-0000-0000-0000FB440000}"/>
    <cellStyle name="Normal 10 3 5 2 2 5 2" xfId="38531" xr:uid="{00000000-0005-0000-0000-0000FC440000}"/>
    <cellStyle name="Normal 10 3 5 2 2 6" xfId="38526" xr:uid="{00000000-0005-0000-0000-0000FD440000}"/>
    <cellStyle name="Normal 10 3 5 2 3" xfId="9438" xr:uid="{00000000-0005-0000-0000-0000FE440000}"/>
    <cellStyle name="Normal 10 3 5 2 3 2" xfId="9439" xr:uid="{00000000-0005-0000-0000-0000FF440000}"/>
    <cellStyle name="Normal 10 3 5 2 3 2 2" xfId="38533" xr:uid="{00000000-0005-0000-0000-000000450000}"/>
    <cellStyle name="Normal 10 3 5 2 3 3" xfId="38532" xr:uid="{00000000-0005-0000-0000-000001450000}"/>
    <cellStyle name="Normal 10 3 5 2 4" xfId="9440" xr:uid="{00000000-0005-0000-0000-000002450000}"/>
    <cellStyle name="Normal 10 3 5 2 4 2" xfId="38534" xr:uid="{00000000-0005-0000-0000-000003450000}"/>
    <cellStyle name="Normal 10 3 5 2 5" xfId="9441" xr:uid="{00000000-0005-0000-0000-000004450000}"/>
    <cellStyle name="Normal 10 3 5 2 5 2" xfId="38535" xr:uid="{00000000-0005-0000-0000-000005450000}"/>
    <cellStyle name="Normal 10 3 5 2 6" xfId="9442" xr:uid="{00000000-0005-0000-0000-000006450000}"/>
    <cellStyle name="Normal 10 3 5 2 6 2" xfId="38536" xr:uid="{00000000-0005-0000-0000-000007450000}"/>
    <cellStyle name="Normal 10 3 5 2 7" xfId="38525" xr:uid="{00000000-0005-0000-0000-000008450000}"/>
    <cellStyle name="Normal 10 3 5 3" xfId="9443" xr:uid="{00000000-0005-0000-0000-000009450000}"/>
    <cellStyle name="Normal 10 3 5 3 2" xfId="9444" xr:uid="{00000000-0005-0000-0000-00000A450000}"/>
    <cellStyle name="Normal 10 3 5 3 2 2" xfId="9445" xr:uid="{00000000-0005-0000-0000-00000B450000}"/>
    <cellStyle name="Normal 10 3 5 3 2 2 2" xfId="9446" xr:uid="{00000000-0005-0000-0000-00000C450000}"/>
    <cellStyle name="Normal 10 3 5 3 2 2 2 2" xfId="38540" xr:uid="{00000000-0005-0000-0000-00000D450000}"/>
    <cellStyle name="Normal 10 3 5 3 2 2 3" xfId="38539" xr:uid="{00000000-0005-0000-0000-00000E450000}"/>
    <cellStyle name="Normal 10 3 5 3 2 3" xfId="9447" xr:uid="{00000000-0005-0000-0000-00000F450000}"/>
    <cellStyle name="Normal 10 3 5 3 2 3 2" xfId="38541" xr:uid="{00000000-0005-0000-0000-000010450000}"/>
    <cellStyle name="Normal 10 3 5 3 2 4" xfId="9448" xr:uid="{00000000-0005-0000-0000-000011450000}"/>
    <cellStyle name="Normal 10 3 5 3 2 4 2" xfId="38542" xr:uid="{00000000-0005-0000-0000-000012450000}"/>
    <cellStyle name="Normal 10 3 5 3 2 5" xfId="9449" xr:uid="{00000000-0005-0000-0000-000013450000}"/>
    <cellStyle name="Normal 10 3 5 3 2 5 2" xfId="38543" xr:uid="{00000000-0005-0000-0000-000014450000}"/>
    <cellStyle name="Normal 10 3 5 3 2 6" xfId="38538" xr:uid="{00000000-0005-0000-0000-000015450000}"/>
    <cellStyle name="Normal 10 3 5 3 3" xfId="9450" xr:uid="{00000000-0005-0000-0000-000016450000}"/>
    <cellStyle name="Normal 10 3 5 3 3 2" xfId="9451" xr:uid="{00000000-0005-0000-0000-000017450000}"/>
    <cellStyle name="Normal 10 3 5 3 3 2 2" xfId="38545" xr:uid="{00000000-0005-0000-0000-000018450000}"/>
    <cellStyle name="Normal 10 3 5 3 3 3" xfId="38544" xr:uid="{00000000-0005-0000-0000-000019450000}"/>
    <cellStyle name="Normal 10 3 5 3 4" xfId="9452" xr:uid="{00000000-0005-0000-0000-00001A450000}"/>
    <cellStyle name="Normal 10 3 5 3 4 2" xfId="38546" xr:uid="{00000000-0005-0000-0000-00001B450000}"/>
    <cellStyle name="Normal 10 3 5 3 5" xfId="9453" xr:uid="{00000000-0005-0000-0000-00001C450000}"/>
    <cellStyle name="Normal 10 3 5 3 5 2" xfId="38547" xr:uid="{00000000-0005-0000-0000-00001D450000}"/>
    <cellStyle name="Normal 10 3 5 3 6" xfId="9454" xr:uid="{00000000-0005-0000-0000-00001E450000}"/>
    <cellStyle name="Normal 10 3 5 3 6 2" xfId="38548" xr:uid="{00000000-0005-0000-0000-00001F450000}"/>
    <cellStyle name="Normal 10 3 5 3 7" xfId="38537" xr:uid="{00000000-0005-0000-0000-000020450000}"/>
    <cellStyle name="Normal 10 3 5 4" xfId="9455" xr:uid="{00000000-0005-0000-0000-000021450000}"/>
    <cellStyle name="Normal 10 3 5 4 2" xfId="9456" xr:uid="{00000000-0005-0000-0000-000022450000}"/>
    <cellStyle name="Normal 10 3 5 4 2 2" xfId="9457" xr:uid="{00000000-0005-0000-0000-000023450000}"/>
    <cellStyle name="Normal 10 3 5 4 2 2 2" xfId="38551" xr:uid="{00000000-0005-0000-0000-000024450000}"/>
    <cellStyle name="Normal 10 3 5 4 2 3" xfId="38550" xr:uid="{00000000-0005-0000-0000-000025450000}"/>
    <cellStyle name="Normal 10 3 5 4 3" xfId="9458" xr:uid="{00000000-0005-0000-0000-000026450000}"/>
    <cellStyle name="Normal 10 3 5 4 3 2" xfId="38552" xr:uid="{00000000-0005-0000-0000-000027450000}"/>
    <cellStyle name="Normal 10 3 5 4 4" xfId="9459" xr:uid="{00000000-0005-0000-0000-000028450000}"/>
    <cellStyle name="Normal 10 3 5 4 4 2" xfId="38553" xr:uid="{00000000-0005-0000-0000-000029450000}"/>
    <cellStyle name="Normal 10 3 5 4 5" xfId="9460" xr:uid="{00000000-0005-0000-0000-00002A450000}"/>
    <cellStyle name="Normal 10 3 5 4 5 2" xfId="38554" xr:uid="{00000000-0005-0000-0000-00002B450000}"/>
    <cellStyle name="Normal 10 3 5 4 6" xfId="38549" xr:uid="{00000000-0005-0000-0000-00002C450000}"/>
    <cellStyle name="Normal 10 3 5 5" xfId="9461" xr:uid="{00000000-0005-0000-0000-00002D450000}"/>
    <cellStyle name="Normal 10 3 5 5 2" xfId="9462" xr:uid="{00000000-0005-0000-0000-00002E450000}"/>
    <cellStyle name="Normal 10 3 5 5 2 2" xfId="9463" xr:uid="{00000000-0005-0000-0000-00002F450000}"/>
    <cellStyle name="Normal 10 3 5 5 2 2 2" xfId="38557" xr:uid="{00000000-0005-0000-0000-000030450000}"/>
    <cellStyle name="Normal 10 3 5 5 2 3" xfId="38556" xr:uid="{00000000-0005-0000-0000-000031450000}"/>
    <cellStyle name="Normal 10 3 5 5 3" xfId="9464" xr:uid="{00000000-0005-0000-0000-000032450000}"/>
    <cellStyle name="Normal 10 3 5 5 3 2" xfId="38558" xr:uid="{00000000-0005-0000-0000-000033450000}"/>
    <cellStyle name="Normal 10 3 5 5 4" xfId="9465" xr:uid="{00000000-0005-0000-0000-000034450000}"/>
    <cellStyle name="Normal 10 3 5 5 4 2" xfId="38559" xr:uid="{00000000-0005-0000-0000-000035450000}"/>
    <cellStyle name="Normal 10 3 5 5 5" xfId="9466" xr:uid="{00000000-0005-0000-0000-000036450000}"/>
    <cellStyle name="Normal 10 3 5 5 5 2" xfId="38560" xr:uid="{00000000-0005-0000-0000-000037450000}"/>
    <cellStyle name="Normal 10 3 5 5 6" xfId="38555" xr:uid="{00000000-0005-0000-0000-000038450000}"/>
    <cellStyle name="Normal 10 3 5 6" xfId="9467" xr:uid="{00000000-0005-0000-0000-000039450000}"/>
    <cellStyle name="Normal 10 3 5 6 2" xfId="9468" xr:uid="{00000000-0005-0000-0000-00003A450000}"/>
    <cellStyle name="Normal 10 3 5 6 2 2" xfId="9469" xr:uid="{00000000-0005-0000-0000-00003B450000}"/>
    <cellStyle name="Normal 10 3 5 6 2 2 2" xfId="38563" xr:uid="{00000000-0005-0000-0000-00003C450000}"/>
    <cellStyle name="Normal 10 3 5 6 2 3" xfId="38562" xr:uid="{00000000-0005-0000-0000-00003D450000}"/>
    <cellStyle name="Normal 10 3 5 6 3" xfId="9470" xr:uid="{00000000-0005-0000-0000-00003E450000}"/>
    <cellStyle name="Normal 10 3 5 6 3 2" xfId="38564" xr:uid="{00000000-0005-0000-0000-00003F450000}"/>
    <cellStyle name="Normal 10 3 5 6 4" xfId="9471" xr:uid="{00000000-0005-0000-0000-000040450000}"/>
    <cellStyle name="Normal 10 3 5 6 4 2" xfId="38565" xr:uid="{00000000-0005-0000-0000-000041450000}"/>
    <cellStyle name="Normal 10 3 5 6 5" xfId="38561" xr:uid="{00000000-0005-0000-0000-000042450000}"/>
    <cellStyle name="Normal 10 3 5 7" xfId="9472" xr:uid="{00000000-0005-0000-0000-000043450000}"/>
    <cellStyle name="Normal 10 3 5 7 2" xfId="9473" xr:uid="{00000000-0005-0000-0000-000044450000}"/>
    <cellStyle name="Normal 10 3 5 7 2 2" xfId="38567" xr:uid="{00000000-0005-0000-0000-000045450000}"/>
    <cellStyle name="Normal 10 3 5 7 3" xfId="9474" xr:uid="{00000000-0005-0000-0000-000046450000}"/>
    <cellStyle name="Normal 10 3 5 7 3 2" xfId="38568" xr:uid="{00000000-0005-0000-0000-000047450000}"/>
    <cellStyle name="Normal 10 3 5 7 4" xfId="38566" xr:uid="{00000000-0005-0000-0000-000048450000}"/>
    <cellStyle name="Normal 10 3 5 8" xfId="9475" xr:uid="{00000000-0005-0000-0000-000049450000}"/>
    <cellStyle name="Normal 10 3 5 8 2" xfId="38569" xr:uid="{00000000-0005-0000-0000-00004A450000}"/>
    <cellStyle name="Normal 10 3 5 9" xfId="9476" xr:uid="{00000000-0005-0000-0000-00004B450000}"/>
    <cellStyle name="Normal 10 3 5 9 2" xfId="38570" xr:uid="{00000000-0005-0000-0000-00004C450000}"/>
    <cellStyle name="Normal 10 3 6" xfId="9477" xr:uid="{00000000-0005-0000-0000-00004D450000}"/>
    <cellStyle name="Normal 10 3 6 2" xfId="9478" xr:uid="{00000000-0005-0000-0000-00004E450000}"/>
    <cellStyle name="Normal 10 3 6 2 2" xfId="9479" xr:uid="{00000000-0005-0000-0000-00004F450000}"/>
    <cellStyle name="Normal 10 3 6 2 2 2" xfId="9480" xr:uid="{00000000-0005-0000-0000-000050450000}"/>
    <cellStyle name="Normal 10 3 6 2 2 2 2" xfId="38574" xr:uid="{00000000-0005-0000-0000-000051450000}"/>
    <cellStyle name="Normal 10 3 6 2 2 3" xfId="38573" xr:uid="{00000000-0005-0000-0000-000052450000}"/>
    <cellStyle name="Normal 10 3 6 2 3" xfId="9481" xr:uid="{00000000-0005-0000-0000-000053450000}"/>
    <cellStyle name="Normal 10 3 6 2 3 2" xfId="38575" xr:uid="{00000000-0005-0000-0000-000054450000}"/>
    <cellStyle name="Normal 10 3 6 2 4" xfId="9482" xr:uid="{00000000-0005-0000-0000-000055450000}"/>
    <cellStyle name="Normal 10 3 6 2 4 2" xfId="38576" xr:uid="{00000000-0005-0000-0000-000056450000}"/>
    <cellStyle name="Normal 10 3 6 2 5" xfId="9483" xr:uid="{00000000-0005-0000-0000-000057450000}"/>
    <cellStyle name="Normal 10 3 6 2 5 2" xfId="38577" xr:uid="{00000000-0005-0000-0000-000058450000}"/>
    <cellStyle name="Normal 10 3 6 2 6" xfId="38572" xr:uid="{00000000-0005-0000-0000-000059450000}"/>
    <cellStyle name="Normal 10 3 6 3" xfId="9484" xr:uid="{00000000-0005-0000-0000-00005A450000}"/>
    <cellStyle name="Normal 10 3 6 3 2" xfId="9485" xr:uid="{00000000-0005-0000-0000-00005B450000}"/>
    <cellStyle name="Normal 10 3 6 3 2 2" xfId="9486" xr:uid="{00000000-0005-0000-0000-00005C450000}"/>
    <cellStyle name="Normal 10 3 6 3 2 2 2" xfId="38580" xr:uid="{00000000-0005-0000-0000-00005D450000}"/>
    <cellStyle name="Normal 10 3 6 3 2 3" xfId="38579" xr:uid="{00000000-0005-0000-0000-00005E450000}"/>
    <cellStyle name="Normal 10 3 6 3 3" xfId="9487" xr:uid="{00000000-0005-0000-0000-00005F450000}"/>
    <cellStyle name="Normal 10 3 6 3 3 2" xfId="38581" xr:uid="{00000000-0005-0000-0000-000060450000}"/>
    <cellStyle name="Normal 10 3 6 3 4" xfId="9488" xr:uid="{00000000-0005-0000-0000-000061450000}"/>
    <cellStyle name="Normal 10 3 6 3 4 2" xfId="38582" xr:uid="{00000000-0005-0000-0000-000062450000}"/>
    <cellStyle name="Normal 10 3 6 3 5" xfId="9489" xr:uid="{00000000-0005-0000-0000-000063450000}"/>
    <cellStyle name="Normal 10 3 6 3 5 2" xfId="38583" xr:uid="{00000000-0005-0000-0000-000064450000}"/>
    <cellStyle name="Normal 10 3 6 3 6" xfId="38578" xr:uid="{00000000-0005-0000-0000-000065450000}"/>
    <cellStyle name="Normal 10 3 6 4" xfId="9490" xr:uid="{00000000-0005-0000-0000-000066450000}"/>
    <cellStyle name="Normal 10 3 6 4 2" xfId="9491" xr:uid="{00000000-0005-0000-0000-000067450000}"/>
    <cellStyle name="Normal 10 3 6 4 2 2" xfId="38585" xr:uid="{00000000-0005-0000-0000-000068450000}"/>
    <cellStyle name="Normal 10 3 6 4 3" xfId="38584" xr:uid="{00000000-0005-0000-0000-000069450000}"/>
    <cellStyle name="Normal 10 3 6 5" xfId="9492" xr:uid="{00000000-0005-0000-0000-00006A450000}"/>
    <cellStyle name="Normal 10 3 6 5 2" xfId="38586" xr:uid="{00000000-0005-0000-0000-00006B450000}"/>
    <cellStyle name="Normal 10 3 6 6" xfId="9493" xr:uid="{00000000-0005-0000-0000-00006C450000}"/>
    <cellStyle name="Normal 10 3 6 6 2" xfId="38587" xr:uid="{00000000-0005-0000-0000-00006D450000}"/>
    <cellStyle name="Normal 10 3 6 7" xfId="9494" xr:uid="{00000000-0005-0000-0000-00006E450000}"/>
    <cellStyle name="Normal 10 3 6 7 2" xfId="38588" xr:uid="{00000000-0005-0000-0000-00006F450000}"/>
    <cellStyle name="Normal 10 3 6 8" xfId="38571" xr:uid="{00000000-0005-0000-0000-000070450000}"/>
    <cellStyle name="Normal 10 3 7" xfId="9495" xr:uid="{00000000-0005-0000-0000-000071450000}"/>
    <cellStyle name="Normal 10 3 7 2" xfId="9496" xr:uid="{00000000-0005-0000-0000-000072450000}"/>
    <cellStyle name="Normal 10 3 7 2 2" xfId="9497" xr:uid="{00000000-0005-0000-0000-000073450000}"/>
    <cellStyle name="Normal 10 3 7 2 2 2" xfId="9498" xr:uid="{00000000-0005-0000-0000-000074450000}"/>
    <cellStyle name="Normal 10 3 7 2 2 2 2" xfId="38592" xr:uid="{00000000-0005-0000-0000-000075450000}"/>
    <cellStyle name="Normal 10 3 7 2 2 3" xfId="38591" xr:uid="{00000000-0005-0000-0000-000076450000}"/>
    <cellStyle name="Normal 10 3 7 2 3" xfId="9499" xr:uid="{00000000-0005-0000-0000-000077450000}"/>
    <cellStyle name="Normal 10 3 7 2 3 2" xfId="38593" xr:uid="{00000000-0005-0000-0000-000078450000}"/>
    <cellStyle name="Normal 10 3 7 2 4" xfId="9500" xr:uid="{00000000-0005-0000-0000-000079450000}"/>
    <cellStyle name="Normal 10 3 7 2 4 2" xfId="38594" xr:uid="{00000000-0005-0000-0000-00007A450000}"/>
    <cellStyle name="Normal 10 3 7 2 5" xfId="9501" xr:uid="{00000000-0005-0000-0000-00007B450000}"/>
    <cellStyle name="Normal 10 3 7 2 5 2" xfId="38595" xr:uid="{00000000-0005-0000-0000-00007C450000}"/>
    <cellStyle name="Normal 10 3 7 2 6" xfId="38590" xr:uid="{00000000-0005-0000-0000-00007D450000}"/>
    <cellStyle name="Normal 10 3 7 3" xfId="9502" xr:uid="{00000000-0005-0000-0000-00007E450000}"/>
    <cellStyle name="Normal 10 3 7 3 2" xfId="9503" xr:uid="{00000000-0005-0000-0000-00007F450000}"/>
    <cellStyle name="Normal 10 3 7 3 2 2" xfId="38597" xr:uid="{00000000-0005-0000-0000-000080450000}"/>
    <cellStyle name="Normal 10 3 7 3 3" xfId="38596" xr:uid="{00000000-0005-0000-0000-000081450000}"/>
    <cellStyle name="Normal 10 3 7 4" xfId="9504" xr:uid="{00000000-0005-0000-0000-000082450000}"/>
    <cellStyle name="Normal 10 3 7 4 2" xfId="38598" xr:uid="{00000000-0005-0000-0000-000083450000}"/>
    <cellStyle name="Normal 10 3 7 5" xfId="9505" xr:uid="{00000000-0005-0000-0000-000084450000}"/>
    <cellStyle name="Normal 10 3 7 5 2" xfId="38599" xr:uid="{00000000-0005-0000-0000-000085450000}"/>
    <cellStyle name="Normal 10 3 7 6" xfId="9506" xr:uid="{00000000-0005-0000-0000-000086450000}"/>
    <cellStyle name="Normal 10 3 7 6 2" xfId="38600" xr:uid="{00000000-0005-0000-0000-000087450000}"/>
    <cellStyle name="Normal 10 3 7 7" xfId="38589" xr:uid="{00000000-0005-0000-0000-000088450000}"/>
    <cellStyle name="Normal 10 3 8" xfId="9507" xr:uid="{00000000-0005-0000-0000-000089450000}"/>
    <cellStyle name="Normal 10 3 8 2" xfId="9508" xr:uid="{00000000-0005-0000-0000-00008A450000}"/>
    <cellStyle name="Normal 10 3 8 2 2" xfId="9509" xr:uid="{00000000-0005-0000-0000-00008B450000}"/>
    <cellStyle name="Normal 10 3 8 2 2 2" xfId="38603" xr:uid="{00000000-0005-0000-0000-00008C450000}"/>
    <cellStyle name="Normal 10 3 8 2 3" xfId="38602" xr:uid="{00000000-0005-0000-0000-00008D450000}"/>
    <cellStyle name="Normal 10 3 8 3" xfId="9510" xr:uid="{00000000-0005-0000-0000-00008E450000}"/>
    <cellStyle name="Normal 10 3 8 3 2" xfId="38604" xr:uid="{00000000-0005-0000-0000-00008F450000}"/>
    <cellStyle name="Normal 10 3 8 4" xfId="9511" xr:uid="{00000000-0005-0000-0000-000090450000}"/>
    <cellStyle name="Normal 10 3 8 4 2" xfId="38605" xr:uid="{00000000-0005-0000-0000-000091450000}"/>
    <cellStyle name="Normal 10 3 8 5" xfId="9512" xr:uid="{00000000-0005-0000-0000-000092450000}"/>
    <cellStyle name="Normal 10 3 8 5 2" xfId="38606" xr:uid="{00000000-0005-0000-0000-000093450000}"/>
    <cellStyle name="Normal 10 3 8 6" xfId="38601" xr:uid="{00000000-0005-0000-0000-000094450000}"/>
    <cellStyle name="Normal 10 3 9" xfId="9513" xr:uid="{00000000-0005-0000-0000-000095450000}"/>
    <cellStyle name="Normal 10 3 9 2" xfId="9514" xr:uid="{00000000-0005-0000-0000-000096450000}"/>
    <cellStyle name="Normal 10 3 9 2 2" xfId="9515" xr:uid="{00000000-0005-0000-0000-000097450000}"/>
    <cellStyle name="Normal 10 3 9 2 2 2" xfId="38609" xr:uid="{00000000-0005-0000-0000-000098450000}"/>
    <cellStyle name="Normal 10 3 9 2 3" xfId="38608" xr:uid="{00000000-0005-0000-0000-000099450000}"/>
    <cellStyle name="Normal 10 3 9 3" xfId="9516" xr:uid="{00000000-0005-0000-0000-00009A450000}"/>
    <cellStyle name="Normal 10 3 9 3 2" xfId="38610" xr:uid="{00000000-0005-0000-0000-00009B450000}"/>
    <cellStyle name="Normal 10 3 9 4" xfId="9517" xr:uid="{00000000-0005-0000-0000-00009C450000}"/>
    <cellStyle name="Normal 10 3 9 4 2" xfId="38611" xr:uid="{00000000-0005-0000-0000-00009D450000}"/>
    <cellStyle name="Normal 10 3 9 5" xfId="9518" xr:uid="{00000000-0005-0000-0000-00009E450000}"/>
    <cellStyle name="Normal 10 3 9 5 2" xfId="38612" xr:uid="{00000000-0005-0000-0000-00009F450000}"/>
    <cellStyle name="Normal 10 3 9 6" xfId="38607" xr:uid="{00000000-0005-0000-0000-0000A0450000}"/>
    <cellStyle name="Normal 10 4" xfId="199" xr:uid="{00000000-0005-0000-0000-0000A1450000}"/>
    <cellStyle name="Normal 10 4 10" xfId="9519" xr:uid="{00000000-0005-0000-0000-0000A2450000}"/>
    <cellStyle name="Normal 10 4 10 2" xfId="9520" xr:uid="{00000000-0005-0000-0000-0000A3450000}"/>
    <cellStyle name="Normal 10 4 10 2 2" xfId="38614" xr:uid="{00000000-0005-0000-0000-0000A4450000}"/>
    <cellStyle name="Normal 10 4 10 3" xfId="9521" xr:uid="{00000000-0005-0000-0000-0000A5450000}"/>
    <cellStyle name="Normal 10 4 10 3 2" xfId="38615" xr:uid="{00000000-0005-0000-0000-0000A6450000}"/>
    <cellStyle name="Normal 10 4 10 4" xfId="38613" xr:uid="{00000000-0005-0000-0000-0000A7450000}"/>
    <cellStyle name="Normal 10 4 11" xfId="9522" xr:uid="{00000000-0005-0000-0000-0000A8450000}"/>
    <cellStyle name="Normal 10 4 11 2" xfId="38616" xr:uid="{00000000-0005-0000-0000-0000A9450000}"/>
    <cellStyle name="Normal 10 4 12" xfId="9523" xr:uid="{00000000-0005-0000-0000-0000AA450000}"/>
    <cellStyle name="Normal 10 4 12 2" xfId="38617" xr:uid="{00000000-0005-0000-0000-0000AB450000}"/>
    <cellStyle name="Normal 10 4 13" xfId="9524" xr:uid="{00000000-0005-0000-0000-0000AC450000}"/>
    <cellStyle name="Normal 10 4 13 2" xfId="38618" xr:uid="{00000000-0005-0000-0000-0000AD450000}"/>
    <cellStyle name="Normal 10 4 14" xfId="9525" xr:uid="{00000000-0005-0000-0000-0000AE450000}"/>
    <cellStyle name="Normal 10 4 2" xfId="200" xr:uid="{00000000-0005-0000-0000-0000AF450000}"/>
    <cellStyle name="Normal 10 4 2 10" xfId="9526" xr:uid="{00000000-0005-0000-0000-0000B0450000}"/>
    <cellStyle name="Normal 10 4 2 10 2" xfId="38619" xr:uid="{00000000-0005-0000-0000-0000B1450000}"/>
    <cellStyle name="Normal 10 4 2 11" xfId="9527" xr:uid="{00000000-0005-0000-0000-0000B2450000}"/>
    <cellStyle name="Normal 10 4 2 11 2" xfId="38620" xr:uid="{00000000-0005-0000-0000-0000B3450000}"/>
    <cellStyle name="Normal 10 4 2 12" xfId="9528" xr:uid="{00000000-0005-0000-0000-0000B4450000}"/>
    <cellStyle name="Normal 10 4 2 12 2" xfId="38621" xr:uid="{00000000-0005-0000-0000-0000B5450000}"/>
    <cellStyle name="Normal 10 4 2 2" xfId="9529" xr:uid="{00000000-0005-0000-0000-0000B6450000}"/>
    <cellStyle name="Normal 10 4 2 2 10" xfId="9530" xr:uid="{00000000-0005-0000-0000-0000B7450000}"/>
    <cellStyle name="Normal 10 4 2 2 10 2" xfId="38623" xr:uid="{00000000-0005-0000-0000-0000B8450000}"/>
    <cellStyle name="Normal 10 4 2 2 11" xfId="9531" xr:uid="{00000000-0005-0000-0000-0000B9450000}"/>
    <cellStyle name="Normal 10 4 2 2 11 2" xfId="38624" xr:uid="{00000000-0005-0000-0000-0000BA450000}"/>
    <cellStyle name="Normal 10 4 2 2 12" xfId="38622" xr:uid="{00000000-0005-0000-0000-0000BB450000}"/>
    <cellStyle name="Normal 10 4 2 2 2" xfId="9532" xr:uid="{00000000-0005-0000-0000-0000BC450000}"/>
    <cellStyle name="Normal 10 4 2 2 2 10" xfId="9533" xr:uid="{00000000-0005-0000-0000-0000BD450000}"/>
    <cellStyle name="Normal 10 4 2 2 2 10 2" xfId="38626" xr:uid="{00000000-0005-0000-0000-0000BE450000}"/>
    <cellStyle name="Normal 10 4 2 2 2 11" xfId="38625" xr:uid="{00000000-0005-0000-0000-0000BF450000}"/>
    <cellStyle name="Normal 10 4 2 2 2 2" xfId="9534" xr:uid="{00000000-0005-0000-0000-0000C0450000}"/>
    <cellStyle name="Normal 10 4 2 2 2 2 2" xfId="9535" xr:uid="{00000000-0005-0000-0000-0000C1450000}"/>
    <cellStyle name="Normal 10 4 2 2 2 2 2 2" xfId="9536" xr:uid="{00000000-0005-0000-0000-0000C2450000}"/>
    <cellStyle name="Normal 10 4 2 2 2 2 2 2 2" xfId="9537" xr:uid="{00000000-0005-0000-0000-0000C3450000}"/>
    <cellStyle name="Normal 10 4 2 2 2 2 2 2 2 2" xfId="38630" xr:uid="{00000000-0005-0000-0000-0000C4450000}"/>
    <cellStyle name="Normal 10 4 2 2 2 2 2 2 3" xfId="38629" xr:uid="{00000000-0005-0000-0000-0000C5450000}"/>
    <cellStyle name="Normal 10 4 2 2 2 2 2 3" xfId="9538" xr:uid="{00000000-0005-0000-0000-0000C6450000}"/>
    <cellStyle name="Normal 10 4 2 2 2 2 2 3 2" xfId="38631" xr:uid="{00000000-0005-0000-0000-0000C7450000}"/>
    <cellStyle name="Normal 10 4 2 2 2 2 2 4" xfId="9539" xr:uid="{00000000-0005-0000-0000-0000C8450000}"/>
    <cellStyle name="Normal 10 4 2 2 2 2 2 4 2" xfId="38632" xr:uid="{00000000-0005-0000-0000-0000C9450000}"/>
    <cellStyle name="Normal 10 4 2 2 2 2 2 5" xfId="9540" xr:uid="{00000000-0005-0000-0000-0000CA450000}"/>
    <cellStyle name="Normal 10 4 2 2 2 2 2 5 2" xfId="38633" xr:uid="{00000000-0005-0000-0000-0000CB450000}"/>
    <cellStyle name="Normal 10 4 2 2 2 2 2 6" xfId="38628" xr:uid="{00000000-0005-0000-0000-0000CC450000}"/>
    <cellStyle name="Normal 10 4 2 2 2 2 3" xfId="9541" xr:uid="{00000000-0005-0000-0000-0000CD450000}"/>
    <cellStyle name="Normal 10 4 2 2 2 2 3 2" xfId="9542" xr:uid="{00000000-0005-0000-0000-0000CE450000}"/>
    <cellStyle name="Normal 10 4 2 2 2 2 3 2 2" xfId="38635" xr:uid="{00000000-0005-0000-0000-0000CF450000}"/>
    <cellStyle name="Normal 10 4 2 2 2 2 3 3" xfId="38634" xr:uid="{00000000-0005-0000-0000-0000D0450000}"/>
    <cellStyle name="Normal 10 4 2 2 2 2 4" xfId="9543" xr:uid="{00000000-0005-0000-0000-0000D1450000}"/>
    <cellStyle name="Normal 10 4 2 2 2 2 4 2" xfId="38636" xr:uid="{00000000-0005-0000-0000-0000D2450000}"/>
    <cellStyle name="Normal 10 4 2 2 2 2 5" xfId="9544" xr:uid="{00000000-0005-0000-0000-0000D3450000}"/>
    <cellStyle name="Normal 10 4 2 2 2 2 5 2" xfId="38637" xr:uid="{00000000-0005-0000-0000-0000D4450000}"/>
    <cellStyle name="Normal 10 4 2 2 2 2 6" xfId="9545" xr:uid="{00000000-0005-0000-0000-0000D5450000}"/>
    <cellStyle name="Normal 10 4 2 2 2 2 6 2" xfId="38638" xr:uid="{00000000-0005-0000-0000-0000D6450000}"/>
    <cellStyle name="Normal 10 4 2 2 2 2 7" xfId="38627" xr:uid="{00000000-0005-0000-0000-0000D7450000}"/>
    <cellStyle name="Normal 10 4 2 2 2 3" xfId="9546" xr:uid="{00000000-0005-0000-0000-0000D8450000}"/>
    <cellStyle name="Normal 10 4 2 2 2 3 2" xfId="9547" xr:uid="{00000000-0005-0000-0000-0000D9450000}"/>
    <cellStyle name="Normal 10 4 2 2 2 3 2 2" xfId="9548" xr:uid="{00000000-0005-0000-0000-0000DA450000}"/>
    <cellStyle name="Normal 10 4 2 2 2 3 2 2 2" xfId="9549" xr:uid="{00000000-0005-0000-0000-0000DB450000}"/>
    <cellStyle name="Normal 10 4 2 2 2 3 2 2 2 2" xfId="38642" xr:uid="{00000000-0005-0000-0000-0000DC450000}"/>
    <cellStyle name="Normal 10 4 2 2 2 3 2 2 3" xfId="38641" xr:uid="{00000000-0005-0000-0000-0000DD450000}"/>
    <cellStyle name="Normal 10 4 2 2 2 3 2 3" xfId="9550" xr:uid="{00000000-0005-0000-0000-0000DE450000}"/>
    <cellStyle name="Normal 10 4 2 2 2 3 2 3 2" xfId="38643" xr:uid="{00000000-0005-0000-0000-0000DF450000}"/>
    <cellStyle name="Normal 10 4 2 2 2 3 2 4" xfId="9551" xr:uid="{00000000-0005-0000-0000-0000E0450000}"/>
    <cellStyle name="Normal 10 4 2 2 2 3 2 4 2" xfId="38644" xr:uid="{00000000-0005-0000-0000-0000E1450000}"/>
    <cellStyle name="Normal 10 4 2 2 2 3 2 5" xfId="9552" xr:uid="{00000000-0005-0000-0000-0000E2450000}"/>
    <cellStyle name="Normal 10 4 2 2 2 3 2 5 2" xfId="38645" xr:uid="{00000000-0005-0000-0000-0000E3450000}"/>
    <cellStyle name="Normal 10 4 2 2 2 3 2 6" xfId="38640" xr:uid="{00000000-0005-0000-0000-0000E4450000}"/>
    <cellStyle name="Normal 10 4 2 2 2 3 3" xfId="9553" xr:uid="{00000000-0005-0000-0000-0000E5450000}"/>
    <cellStyle name="Normal 10 4 2 2 2 3 3 2" xfId="9554" xr:uid="{00000000-0005-0000-0000-0000E6450000}"/>
    <cellStyle name="Normal 10 4 2 2 2 3 3 2 2" xfId="38647" xr:uid="{00000000-0005-0000-0000-0000E7450000}"/>
    <cellStyle name="Normal 10 4 2 2 2 3 3 3" xfId="38646" xr:uid="{00000000-0005-0000-0000-0000E8450000}"/>
    <cellStyle name="Normal 10 4 2 2 2 3 4" xfId="9555" xr:uid="{00000000-0005-0000-0000-0000E9450000}"/>
    <cellStyle name="Normal 10 4 2 2 2 3 4 2" xfId="38648" xr:uid="{00000000-0005-0000-0000-0000EA450000}"/>
    <cellStyle name="Normal 10 4 2 2 2 3 5" xfId="9556" xr:uid="{00000000-0005-0000-0000-0000EB450000}"/>
    <cellStyle name="Normal 10 4 2 2 2 3 5 2" xfId="38649" xr:uid="{00000000-0005-0000-0000-0000EC450000}"/>
    <cellStyle name="Normal 10 4 2 2 2 3 6" xfId="9557" xr:uid="{00000000-0005-0000-0000-0000ED450000}"/>
    <cellStyle name="Normal 10 4 2 2 2 3 6 2" xfId="38650" xr:uid="{00000000-0005-0000-0000-0000EE450000}"/>
    <cellStyle name="Normal 10 4 2 2 2 3 7" xfId="38639" xr:uid="{00000000-0005-0000-0000-0000EF450000}"/>
    <cellStyle name="Normal 10 4 2 2 2 4" xfId="9558" xr:uid="{00000000-0005-0000-0000-0000F0450000}"/>
    <cellStyle name="Normal 10 4 2 2 2 4 2" xfId="9559" xr:uid="{00000000-0005-0000-0000-0000F1450000}"/>
    <cellStyle name="Normal 10 4 2 2 2 4 2 2" xfId="9560" xr:uid="{00000000-0005-0000-0000-0000F2450000}"/>
    <cellStyle name="Normal 10 4 2 2 2 4 2 2 2" xfId="38653" xr:uid="{00000000-0005-0000-0000-0000F3450000}"/>
    <cellStyle name="Normal 10 4 2 2 2 4 2 3" xfId="38652" xr:uid="{00000000-0005-0000-0000-0000F4450000}"/>
    <cellStyle name="Normal 10 4 2 2 2 4 3" xfId="9561" xr:uid="{00000000-0005-0000-0000-0000F5450000}"/>
    <cellStyle name="Normal 10 4 2 2 2 4 3 2" xfId="38654" xr:uid="{00000000-0005-0000-0000-0000F6450000}"/>
    <cellStyle name="Normal 10 4 2 2 2 4 4" xfId="9562" xr:uid="{00000000-0005-0000-0000-0000F7450000}"/>
    <cellStyle name="Normal 10 4 2 2 2 4 4 2" xfId="38655" xr:uid="{00000000-0005-0000-0000-0000F8450000}"/>
    <cellStyle name="Normal 10 4 2 2 2 4 5" xfId="9563" xr:uid="{00000000-0005-0000-0000-0000F9450000}"/>
    <cellStyle name="Normal 10 4 2 2 2 4 5 2" xfId="38656" xr:uid="{00000000-0005-0000-0000-0000FA450000}"/>
    <cellStyle name="Normal 10 4 2 2 2 4 6" xfId="38651" xr:uid="{00000000-0005-0000-0000-0000FB450000}"/>
    <cellStyle name="Normal 10 4 2 2 2 5" xfId="9564" xr:uid="{00000000-0005-0000-0000-0000FC450000}"/>
    <cellStyle name="Normal 10 4 2 2 2 5 2" xfId="9565" xr:uid="{00000000-0005-0000-0000-0000FD450000}"/>
    <cellStyle name="Normal 10 4 2 2 2 5 2 2" xfId="9566" xr:uid="{00000000-0005-0000-0000-0000FE450000}"/>
    <cellStyle name="Normal 10 4 2 2 2 5 2 2 2" xfId="38659" xr:uid="{00000000-0005-0000-0000-0000FF450000}"/>
    <cellStyle name="Normal 10 4 2 2 2 5 2 3" xfId="38658" xr:uid="{00000000-0005-0000-0000-000000460000}"/>
    <cellStyle name="Normal 10 4 2 2 2 5 3" xfId="9567" xr:uid="{00000000-0005-0000-0000-000001460000}"/>
    <cellStyle name="Normal 10 4 2 2 2 5 3 2" xfId="38660" xr:uid="{00000000-0005-0000-0000-000002460000}"/>
    <cellStyle name="Normal 10 4 2 2 2 5 4" xfId="9568" xr:uid="{00000000-0005-0000-0000-000003460000}"/>
    <cellStyle name="Normal 10 4 2 2 2 5 4 2" xfId="38661" xr:uid="{00000000-0005-0000-0000-000004460000}"/>
    <cellStyle name="Normal 10 4 2 2 2 5 5" xfId="9569" xr:uid="{00000000-0005-0000-0000-000005460000}"/>
    <cellStyle name="Normal 10 4 2 2 2 5 5 2" xfId="38662" xr:uid="{00000000-0005-0000-0000-000006460000}"/>
    <cellStyle name="Normal 10 4 2 2 2 5 6" xfId="38657" xr:uid="{00000000-0005-0000-0000-000007460000}"/>
    <cellStyle name="Normal 10 4 2 2 2 6" xfId="9570" xr:uid="{00000000-0005-0000-0000-000008460000}"/>
    <cellStyle name="Normal 10 4 2 2 2 6 2" xfId="9571" xr:uid="{00000000-0005-0000-0000-000009460000}"/>
    <cellStyle name="Normal 10 4 2 2 2 6 2 2" xfId="9572" xr:uid="{00000000-0005-0000-0000-00000A460000}"/>
    <cellStyle name="Normal 10 4 2 2 2 6 2 2 2" xfId="38665" xr:uid="{00000000-0005-0000-0000-00000B460000}"/>
    <cellStyle name="Normal 10 4 2 2 2 6 2 3" xfId="38664" xr:uid="{00000000-0005-0000-0000-00000C460000}"/>
    <cellStyle name="Normal 10 4 2 2 2 6 3" xfId="9573" xr:uid="{00000000-0005-0000-0000-00000D460000}"/>
    <cellStyle name="Normal 10 4 2 2 2 6 3 2" xfId="38666" xr:uid="{00000000-0005-0000-0000-00000E460000}"/>
    <cellStyle name="Normal 10 4 2 2 2 6 4" xfId="9574" xr:uid="{00000000-0005-0000-0000-00000F460000}"/>
    <cellStyle name="Normal 10 4 2 2 2 6 4 2" xfId="38667" xr:uid="{00000000-0005-0000-0000-000010460000}"/>
    <cellStyle name="Normal 10 4 2 2 2 6 5" xfId="38663" xr:uid="{00000000-0005-0000-0000-000011460000}"/>
    <cellStyle name="Normal 10 4 2 2 2 7" xfId="9575" xr:uid="{00000000-0005-0000-0000-000012460000}"/>
    <cellStyle name="Normal 10 4 2 2 2 7 2" xfId="9576" xr:uid="{00000000-0005-0000-0000-000013460000}"/>
    <cellStyle name="Normal 10 4 2 2 2 7 2 2" xfId="38669" xr:uid="{00000000-0005-0000-0000-000014460000}"/>
    <cellStyle name="Normal 10 4 2 2 2 7 3" xfId="9577" xr:uid="{00000000-0005-0000-0000-000015460000}"/>
    <cellStyle name="Normal 10 4 2 2 2 7 3 2" xfId="38670" xr:uid="{00000000-0005-0000-0000-000016460000}"/>
    <cellStyle name="Normal 10 4 2 2 2 7 4" xfId="38668" xr:uid="{00000000-0005-0000-0000-000017460000}"/>
    <cellStyle name="Normal 10 4 2 2 2 8" xfId="9578" xr:uid="{00000000-0005-0000-0000-000018460000}"/>
    <cellStyle name="Normal 10 4 2 2 2 8 2" xfId="38671" xr:uid="{00000000-0005-0000-0000-000019460000}"/>
    <cellStyle name="Normal 10 4 2 2 2 9" xfId="9579" xr:uid="{00000000-0005-0000-0000-00001A460000}"/>
    <cellStyle name="Normal 10 4 2 2 2 9 2" xfId="38672" xr:uid="{00000000-0005-0000-0000-00001B460000}"/>
    <cellStyle name="Normal 10 4 2 2 3" xfId="9580" xr:uid="{00000000-0005-0000-0000-00001C460000}"/>
    <cellStyle name="Normal 10 4 2 2 3 2" xfId="9581" xr:uid="{00000000-0005-0000-0000-00001D460000}"/>
    <cellStyle name="Normal 10 4 2 2 3 2 2" xfId="9582" xr:uid="{00000000-0005-0000-0000-00001E460000}"/>
    <cellStyle name="Normal 10 4 2 2 3 2 2 2" xfId="9583" xr:uid="{00000000-0005-0000-0000-00001F460000}"/>
    <cellStyle name="Normal 10 4 2 2 3 2 2 2 2" xfId="38676" xr:uid="{00000000-0005-0000-0000-000020460000}"/>
    <cellStyle name="Normal 10 4 2 2 3 2 2 3" xfId="38675" xr:uid="{00000000-0005-0000-0000-000021460000}"/>
    <cellStyle name="Normal 10 4 2 2 3 2 3" xfId="9584" xr:uid="{00000000-0005-0000-0000-000022460000}"/>
    <cellStyle name="Normal 10 4 2 2 3 2 3 2" xfId="38677" xr:uid="{00000000-0005-0000-0000-000023460000}"/>
    <cellStyle name="Normal 10 4 2 2 3 2 4" xfId="9585" xr:uid="{00000000-0005-0000-0000-000024460000}"/>
    <cellStyle name="Normal 10 4 2 2 3 2 4 2" xfId="38678" xr:uid="{00000000-0005-0000-0000-000025460000}"/>
    <cellStyle name="Normal 10 4 2 2 3 2 5" xfId="9586" xr:uid="{00000000-0005-0000-0000-000026460000}"/>
    <cellStyle name="Normal 10 4 2 2 3 2 5 2" xfId="38679" xr:uid="{00000000-0005-0000-0000-000027460000}"/>
    <cellStyle name="Normal 10 4 2 2 3 2 6" xfId="38674" xr:uid="{00000000-0005-0000-0000-000028460000}"/>
    <cellStyle name="Normal 10 4 2 2 3 3" xfId="9587" xr:uid="{00000000-0005-0000-0000-000029460000}"/>
    <cellStyle name="Normal 10 4 2 2 3 3 2" xfId="9588" xr:uid="{00000000-0005-0000-0000-00002A460000}"/>
    <cellStyle name="Normal 10 4 2 2 3 3 2 2" xfId="9589" xr:uid="{00000000-0005-0000-0000-00002B460000}"/>
    <cellStyle name="Normal 10 4 2 2 3 3 2 2 2" xfId="38682" xr:uid="{00000000-0005-0000-0000-00002C460000}"/>
    <cellStyle name="Normal 10 4 2 2 3 3 2 3" xfId="38681" xr:uid="{00000000-0005-0000-0000-00002D460000}"/>
    <cellStyle name="Normal 10 4 2 2 3 3 3" xfId="9590" xr:uid="{00000000-0005-0000-0000-00002E460000}"/>
    <cellStyle name="Normal 10 4 2 2 3 3 3 2" xfId="38683" xr:uid="{00000000-0005-0000-0000-00002F460000}"/>
    <cellStyle name="Normal 10 4 2 2 3 3 4" xfId="9591" xr:uid="{00000000-0005-0000-0000-000030460000}"/>
    <cellStyle name="Normal 10 4 2 2 3 3 4 2" xfId="38684" xr:uid="{00000000-0005-0000-0000-000031460000}"/>
    <cellStyle name="Normal 10 4 2 2 3 3 5" xfId="9592" xr:uid="{00000000-0005-0000-0000-000032460000}"/>
    <cellStyle name="Normal 10 4 2 2 3 3 5 2" xfId="38685" xr:uid="{00000000-0005-0000-0000-000033460000}"/>
    <cellStyle name="Normal 10 4 2 2 3 3 6" xfId="38680" xr:uid="{00000000-0005-0000-0000-000034460000}"/>
    <cellStyle name="Normal 10 4 2 2 3 4" xfId="9593" xr:uid="{00000000-0005-0000-0000-000035460000}"/>
    <cellStyle name="Normal 10 4 2 2 3 4 2" xfId="9594" xr:uid="{00000000-0005-0000-0000-000036460000}"/>
    <cellStyle name="Normal 10 4 2 2 3 4 2 2" xfId="38687" xr:uid="{00000000-0005-0000-0000-000037460000}"/>
    <cellStyle name="Normal 10 4 2 2 3 4 3" xfId="38686" xr:uid="{00000000-0005-0000-0000-000038460000}"/>
    <cellStyle name="Normal 10 4 2 2 3 5" xfId="9595" xr:uid="{00000000-0005-0000-0000-000039460000}"/>
    <cellStyle name="Normal 10 4 2 2 3 5 2" xfId="38688" xr:uid="{00000000-0005-0000-0000-00003A460000}"/>
    <cellStyle name="Normal 10 4 2 2 3 6" xfId="9596" xr:uid="{00000000-0005-0000-0000-00003B460000}"/>
    <cellStyle name="Normal 10 4 2 2 3 6 2" xfId="38689" xr:uid="{00000000-0005-0000-0000-00003C460000}"/>
    <cellStyle name="Normal 10 4 2 2 3 7" xfId="9597" xr:uid="{00000000-0005-0000-0000-00003D460000}"/>
    <cellStyle name="Normal 10 4 2 2 3 7 2" xfId="38690" xr:uid="{00000000-0005-0000-0000-00003E460000}"/>
    <cellStyle name="Normal 10 4 2 2 3 8" xfId="38673" xr:uid="{00000000-0005-0000-0000-00003F460000}"/>
    <cellStyle name="Normal 10 4 2 2 4" xfId="9598" xr:uid="{00000000-0005-0000-0000-000040460000}"/>
    <cellStyle name="Normal 10 4 2 2 4 2" xfId="9599" xr:uid="{00000000-0005-0000-0000-000041460000}"/>
    <cellStyle name="Normal 10 4 2 2 4 2 2" xfId="9600" xr:uid="{00000000-0005-0000-0000-000042460000}"/>
    <cellStyle name="Normal 10 4 2 2 4 2 2 2" xfId="9601" xr:uid="{00000000-0005-0000-0000-000043460000}"/>
    <cellStyle name="Normal 10 4 2 2 4 2 2 2 2" xfId="38694" xr:uid="{00000000-0005-0000-0000-000044460000}"/>
    <cellStyle name="Normal 10 4 2 2 4 2 2 3" xfId="38693" xr:uid="{00000000-0005-0000-0000-000045460000}"/>
    <cellStyle name="Normal 10 4 2 2 4 2 3" xfId="9602" xr:uid="{00000000-0005-0000-0000-000046460000}"/>
    <cellStyle name="Normal 10 4 2 2 4 2 3 2" xfId="38695" xr:uid="{00000000-0005-0000-0000-000047460000}"/>
    <cellStyle name="Normal 10 4 2 2 4 2 4" xfId="9603" xr:uid="{00000000-0005-0000-0000-000048460000}"/>
    <cellStyle name="Normal 10 4 2 2 4 2 4 2" xfId="38696" xr:uid="{00000000-0005-0000-0000-000049460000}"/>
    <cellStyle name="Normal 10 4 2 2 4 2 5" xfId="9604" xr:uid="{00000000-0005-0000-0000-00004A460000}"/>
    <cellStyle name="Normal 10 4 2 2 4 2 5 2" xfId="38697" xr:uid="{00000000-0005-0000-0000-00004B460000}"/>
    <cellStyle name="Normal 10 4 2 2 4 2 6" xfId="38692" xr:uid="{00000000-0005-0000-0000-00004C460000}"/>
    <cellStyle name="Normal 10 4 2 2 4 3" xfId="9605" xr:uid="{00000000-0005-0000-0000-00004D460000}"/>
    <cellStyle name="Normal 10 4 2 2 4 3 2" xfId="9606" xr:uid="{00000000-0005-0000-0000-00004E460000}"/>
    <cellStyle name="Normal 10 4 2 2 4 3 2 2" xfId="38699" xr:uid="{00000000-0005-0000-0000-00004F460000}"/>
    <cellStyle name="Normal 10 4 2 2 4 3 3" xfId="38698" xr:uid="{00000000-0005-0000-0000-000050460000}"/>
    <cellStyle name="Normal 10 4 2 2 4 4" xfId="9607" xr:uid="{00000000-0005-0000-0000-000051460000}"/>
    <cellStyle name="Normal 10 4 2 2 4 4 2" xfId="38700" xr:uid="{00000000-0005-0000-0000-000052460000}"/>
    <cellStyle name="Normal 10 4 2 2 4 5" xfId="9608" xr:uid="{00000000-0005-0000-0000-000053460000}"/>
    <cellStyle name="Normal 10 4 2 2 4 5 2" xfId="38701" xr:uid="{00000000-0005-0000-0000-000054460000}"/>
    <cellStyle name="Normal 10 4 2 2 4 6" xfId="9609" xr:uid="{00000000-0005-0000-0000-000055460000}"/>
    <cellStyle name="Normal 10 4 2 2 4 6 2" xfId="38702" xr:uid="{00000000-0005-0000-0000-000056460000}"/>
    <cellStyle name="Normal 10 4 2 2 4 7" xfId="38691" xr:uid="{00000000-0005-0000-0000-000057460000}"/>
    <cellStyle name="Normal 10 4 2 2 5" xfId="9610" xr:uid="{00000000-0005-0000-0000-000058460000}"/>
    <cellStyle name="Normal 10 4 2 2 5 2" xfId="9611" xr:uid="{00000000-0005-0000-0000-000059460000}"/>
    <cellStyle name="Normal 10 4 2 2 5 2 2" xfId="9612" xr:uid="{00000000-0005-0000-0000-00005A460000}"/>
    <cellStyle name="Normal 10 4 2 2 5 2 2 2" xfId="38705" xr:uid="{00000000-0005-0000-0000-00005B460000}"/>
    <cellStyle name="Normal 10 4 2 2 5 2 3" xfId="38704" xr:uid="{00000000-0005-0000-0000-00005C460000}"/>
    <cellStyle name="Normal 10 4 2 2 5 3" xfId="9613" xr:uid="{00000000-0005-0000-0000-00005D460000}"/>
    <cellStyle name="Normal 10 4 2 2 5 3 2" xfId="38706" xr:uid="{00000000-0005-0000-0000-00005E460000}"/>
    <cellStyle name="Normal 10 4 2 2 5 4" xfId="9614" xr:uid="{00000000-0005-0000-0000-00005F460000}"/>
    <cellStyle name="Normal 10 4 2 2 5 4 2" xfId="38707" xr:uid="{00000000-0005-0000-0000-000060460000}"/>
    <cellStyle name="Normal 10 4 2 2 5 5" xfId="9615" xr:uid="{00000000-0005-0000-0000-000061460000}"/>
    <cellStyle name="Normal 10 4 2 2 5 5 2" xfId="38708" xr:uid="{00000000-0005-0000-0000-000062460000}"/>
    <cellStyle name="Normal 10 4 2 2 5 6" xfId="38703" xr:uid="{00000000-0005-0000-0000-000063460000}"/>
    <cellStyle name="Normal 10 4 2 2 6" xfId="9616" xr:uid="{00000000-0005-0000-0000-000064460000}"/>
    <cellStyle name="Normal 10 4 2 2 6 2" xfId="9617" xr:uid="{00000000-0005-0000-0000-000065460000}"/>
    <cellStyle name="Normal 10 4 2 2 6 2 2" xfId="9618" xr:uid="{00000000-0005-0000-0000-000066460000}"/>
    <cellStyle name="Normal 10 4 2 2 6 2 2 2" xfId="38711" xr:uid="{00000000-0005-0000-0000-000067460000}"/>
    <cellStyle name="Normal 10 4 2 2 6 2 3" xfId="38710" xr:uid="{00000000-0005-0000-0000-000068460000}"/>
    <cellStyle name="Normal 10 4 2 2 6 3" xfId="9619" xr:uid="{00000000-0005-0000-0000-000069460000}"/>
    <cellStyle name="Normal 10 4 2 2 6 3 2" xfId="38712" xr:uid="{00000000-0005-0000-0000-00006A460000}"/>
    <cellStyle name="Normal 10 4 2 2 6 4" xfId="9620" xr:uid="{00000000-0005-0000-0000-00006B460000}"/>
    <cellStyle name="Normal 10 4 2 2 6 4 2" xfId="38713" xr:uid="{00000000-0005-0000-0000-00006C460000}"/>
    <cellStyle name="Normal 10 4 2 2 6 5" xfId="9621" xr:uid="{00000000-0005-0000-0000-00006D460000}"/>
    <cellStyle name="Normal 10 4 2 2 6 5 2" xfId="38714" xr:uid="{00000000-0005-0000-0000-00006E460000}"/>
    <cellStyle name="Normal 10 4 2 2 6 6" xfId="38709" xr:uid="{00000000-0005-0000-0000-00006F460000}"/>
    <cellStyle name="Normal 10 4 2 2 7" xfId="9622" xr:uid="{00000000-0005-0000-0000-000070460000}"/>
    <cellStyle name="Normal 10 4 2 2 7 2" xfId="9623" xr:uid="{00000000-0005-0000-0000-000071460000}"/>
    <cellStyle name="Normal 10 4 2 2 7 2 2" xfId="9624" xr:uid="{00000000-0005-0000-0000-000072460000}"/>
    <cellStyle name="Normal 10 4 2 2 7 2 2 2" xfId="38717" xr:uid="{00000000-0005-0000-0000-000073460000}"/>
    <cellStyle name="Normal 10 4 2 2 7 2 3" xfId="38716" xr:uid="{00000000-0005-0000-0000-000074460000}"/>
    <cellStyle name="Normal 10 4 2 2 7 3" xfId="9625" xr:uid="{00000000-0005-0000-0000-000075460000}"/>
    <cellStyle name="Normal 10 4 2 2 7 3 2" xfId="38718" xr:uid="{00000000-0005-0000-0000-000076460000}"/>
    <cellStyle name="Normal 10 4 2 2 7 4" xfId="9626" xr:uid="{00000000-0005-0000-0000-000077460000}"/>
    <cellStyle name="Normal 10 4 2 2 7 4 2" xfId="38719" xr:uid="{00000000-0005-0000-0000-000078460000}"/>
    <cellStyle name="Normal 10 4 2 2 7 5" xfId="38715" xr:uid="{00000000-0005-0000-0000-000079460000}"/>
    <cellStyle name="Normal 10 4 2 2 8" xfId="9627" xr:uid="{00000000-0005-0000-0000-00007A460000}"/>
    <cellStyle name="Normal 10 4 2 2 8 2" xfId="9628" xr:uid="{00000000-0005-0000-0000-00007B460000}"/>
    <cellStyle name="Normal 10 4 2 2 8 2 2" xfId="38721" xr:uid="{00000000-0005-0000-0000-00007C460000}"/>
    <cellStyle name="Normal 10 4 2 2 8 3" xfId="9629" xr:uid="{00000000-0005-0000-0000-00007D460000}"/>
    <cellStyle name="Normal 10 4 2 2 8 3 2" xfId="38722" xr:uid="{00000000-0005-0000-0000-00007E460000}"/>
    <cellStyle name="Normal 10 4 2 2 8 4" xfId="38720" xr:uid="{00000000-0005-0000-0000-00007F460000}"/>
    <cellStyle name="Normal 10 4 2 2 9" xfId="9630" xr:uid="{00000000-0005-0000-0000-000080460000}"/>
    <cellStyle name="Normal 10 4 2 2 9 2" xfId="38723" xr:uid="{00000000-0005-0000-0000-000081460000}"/>
    <cellStyle name="Normal 10 4 2 3" xfId="9631" xr:uid="{00000000-0005-0000-0000-000082460000}"/>
    <cellStyle name="Normal 10 4 2 3 10" xfId="9632" xr:uid="{00000000-0005-0000-0000-000083460000}"/>
    <cellStyle name="Normal 10 4 2 3 10 2" xfId="38725" xr:uid="{00000000-0005-0000-0000-000084460000}"/>
    <cellStyle name="Normal 10 4 2 3 11" xfId="38724" xr:uid="{00000000-0005-0000-0000-000085460000}"/>
    <cellStyle name="Normal 10 4 2 3 2" xfId="9633" xr:uid="{00000000-0005-0000-0000-000086460000}"/>
    <cellStyle name="Normal 10 4 2 3 2 2" xfId="9634" xr:uid="{00000000-0005-0000-0000-000087460000}"/>
    <cellStyle name="Normal 10 4 2 3 2 2 2" xfId="9635" xr:uid="{00000000-0005-0000-0000-000088460000}"/>
    <cellStyle name="Normal 10 4 2 3 2 2 2 2" xfId="9636" xr:uid="{00000000-0005-0000-0000-000089460000}"/>
    <cellStyle name="Normal 10 4 2 3 2 2 2 2 2" xfId="38729" xr:uid="{00000000-0005-0000-0000-00008A460000}"/>
    <cellStyle name="Normal 10 4 2 3 2 2 2 3" xfId="38728" xr:uid="{00000000-0005-0000-0000-00008B460000}"/>
    <cellStyle name="Normal 10 4 2 3 2 2 3" xfId="9637" xr:uid="{00000000-0005-0000-0000-00008C460000}"/>
    <cellStyle name="Normal 10 4 2 3 2 2 3 2" xfId="38730" xr:uid="{00000000-0005-0000-0000-00008D460000}"/>
    <cellStyle name="Normal 10 4 2 3 2 2 4" xfId="9638" xr:uid="{00000000-0005-0000-0000-00008E460000}"/>
    <cellStyle name="Normal 10 4 2 3 2 2 4 2" xfId="38731" xr:uid="{00000000-0005-0000-0000-00008F460000}"/>
    <cellStyle name="Normal 10 4 2 3 2 2 5" xfId="9639" xr:uid="{00000000-0005-0000-0000-000090460000}"/>
    <cellStyle name="Normal 10 4 2 3 2 2 5 2" xfId="38732" xr:uid="{00000000-0005-0000-0000-000091460000}"/>
    <cellStyle name="Normal 10 4 2 3 2 2 6" xfId="38727" xr:uid="{00000000-0005-0000-0000-000092460000}"/>
    <cellStyle name="Normal 10 4 2 3 2 3" xfId="9640" xr:uid="{00000000-0005-0000-0000-000093460000}"/>
    <cellStyle name="Normal 10 4 2 3 2 3 2" xfId="9641" xr:uid="{00000000-0005-0000-0000-000094460000}"/>
    <cellStyle name="Normal 10 4 2 3 2 3 2 2" xfId="38734" xr:uid="{00000000-0005-0000-0000-000095460000}"/>
    <cellStyle name="Normal 10 4 2 3 2 3 3" xfId="38733" xr:uid="{00000000-0005-0000-0000-000096460000}"/>
    <cellStyle name="Normal 10 4 2 3 2 4" xfId="9642" xr:uid="{00000000-0005-0000-0000-000097460000}"/>
    <cellStyle name="Normal 10 4 2 3 2 4 2" xfId="38735" xr:uid="{00000000-0005-0000-0000-000098460000}"/>
    <cellStyle name="Normal 10 4 2 3 2 5" xfId="9643" xr:uid="{00000000-0005-0000-0000-000099460000}"/>
    <cellStyle name="Normal 10 4 2 3 2 5 2" xfId="38736" xr:uid="{00000000-0005-0000-0000-00009A460000}"/>
    <cellStyle name="Normal 10 4 2 3 2 6" xfId="9644" xr:uid="{00000000-0005-0000-0000-00009B460000}"/>
    <cellStyle name="Normal 10 4 2 3 2 6 2" xfId="38737" xr:uid="{00000000-0005-0000-0000-00009C460000}"/>
    <cellStyle name="Normal 10 4 2 3 2 7" xfId="38726" xr:uid="{00000000-0005-0000-0000-00009D460000}"/>
    <cellStyle name="Normal 10 4 2 3 3" xfId="9645" xr:uid="{00000000-0005-0000-0000-00009E460000}"/>
    <cellStyle name="Normal 10 4 2 3 3 2" xfId="9646" xr:uid="{00000000-0005-0000-0000-00009F460000}"/>
    <cellStyle name="Normal 10 4 2 3 3 2 2" xfId="9647" xr:uid="{00000000-0005-0000-0000-0000A0460000}"/>
    <cellStyle name="Normal 10 4 2 3 3 2 2 2" xfId="9648" xr:uid="{00000000-0005-0000-0000-0000A1460000}"/>
    <cellStyle name="Normal 10 4 2 3 3 2 2 2 2" xfId="38741" xr:uid="{00000000-0005-0000-0000-0000A2460000}"/>
    <cellStyle name="Normal 10 4 2 3 3 2 2 3" xfId="38740" xr:uid="{00000000-0005-0000-0000-0000A3460000}"/>
    <cellStyle name="Normal 10 4 2 3 3 2 3" xfId="9649" xr:uid="{00000000-0005-0000-0000-0000A4460000}"/>
    <cellStyle name="Normal 10 4 2 3 3 2 3 2" xfId="38742" xr:uid="{00000000-0005-0000-0000-0000A5460000}"/>
    <cellStyle name="Normal 10 4 2 3 3 2 4" xfId="9650" xr:uid="{00000000-0005-0000-0000-0000A6460000}"/>
    <cellStyle name="Normal 10 4 2 3 3 2 4 2" xfId="38743" xr:uid="{00000000-0005-0000-0000-0000A7460000}"/>
    <cellStyle name="Normal 10 4 2 3 3 2 5" xfId="9651" xr:uid="{00000000-0005-0000-0000-0000A8460000}"/>
    <cellStyle name="Normal 10 4 2 3 3 2 5 2" xfId="38744" xr:uid="{00000000-0005-0000-0000-0000A9460000}"/>
    <cellStyle name="Normal 10 4 2 3 3 2 6" xfId="38739" xr:uid="{00000000-0005-0000-0000-0000AA460000}"/>
    <cellStyle name="Normal 10 4 2 3 3 3" xfId="9652" xr:uid="{00000000-0005-0000-0000-0000AB460000}"/>
    <cellStyle name="Normal 10 4 2 3 3 3 2" xfId="9653" xr:uid="{00000000-0005-0000-0000-0000AC460000}"/>
    <cellStyle name="Normal 10 4 2 3 3 3 2 2" xfId="38746" xr:uid="{00000000-0005-0000-0000-0000AD460000}"/>
    <cellStyle name="Normal 10 4 2 3 3 3 3" xfId="38745" xr:uid="{00000000-0005-0000-0000-0000AE460000}"/>
    <cellStyle name="Normal 10 4 2 3 3 4" xfId="9654" xr:uid="{00000000-0005-0000-0000-0000AF460000}"/>
    <cellStyle name="Normal 10 4 2 3 3 4 2" xfId="38747" xr:uid="{00000000-0005-0000-0000-0000B0460000}"/>
    <cellStyle name="Normal 10 4 2 3 3 5" xfId="9655" xr:uid="{00000000-0005-0000-0000-0000B1460000}"/>
    <cellStyle name="Normal 10 4 2 3 3 5 2" xfId="38748" xr:uid="{00000000-0005-0000-0000-0000B2460000}"/>
    <cellStyle name="Normal 10 4 2 3 3 6" xfId="9656" xr:uid="{00000000-0005-0000-0000-0000B3460000}"/>
    <cellStyle name="Normal 10 4 2 3 3 6 2" xfId="38749" xr:uid="{00000000-0005-0000-0000-0000B4460000}"/>
    <cellStyle name="Normal 10 4 2 3 3 7" xfId="38738" xr:uid="{00000000-0005-0000-0000-0000B5460000}"/>
    <cellStyle name="Normal 10 4 2 3 4" xfId="9657" xr:uid="{00000000-0005-0000-0000-0000B6460000}"/>
    <cellStyle name="Normal 10 4 2 3 4 2" xfId="9658" xr:uid="{00000000-0005-0000-0000-0000B7460000}"/>
    <cellStyle name="Normal 10 4 2 3 4 2 2" xfId="9659" xr:uid="{00000000-0005-0000-0000-0000B8460000}"/>
    <cellStyle name="Normal 10 4 2 3 4 2 2 2" xfId="38752" xr:uid="{00000000-0005-0000-0000-0000B9460000}"/>
    <cellStyle name="Normal 10 4 2 3 4 2 3" xfId="38751" xr:uid="{00000000-0005-0000-0000-0000BA460000}"/>
    <cellStyle name="Normal 10 4 2 3 4 3" xfId="9660" xr:uid="{00000000-0005-0000-0000-0000BB460000}"/>
    <cellStyle name="Normal 10 4 2 3 4 3 2" xfId="38753" xr:uid="{00000000-0005-0000-0000-0000BC460000}"/>
    <cellStyle name="Normal 10 4 2 3 4 4" xfId="9661" xr:uid="{00000000-0005-0000-0000-0000BD460000}"/>
    <cellStyle name="Normal 10 4 2 3 4 4 2" xfId="38754" xr:uid="{00000000-0005-0000-0000-0000BE460000}"/>
    <cellStyle name="Normal 10 4 2 3 4 5" xfId="9662" xr:uid="{00000000-0005-0000-0000-0000BF460000}"/>
    <cellStyle name="Normal 10 4 2 3 4 5 2" xfId="38755" xr:uid="{00000000-0005-0000-0000-0000C0460000}"/>
    <cellStyle name="Normal 10 4 2 3 4 6" xfId="38750" xr:uid="{00000000-0005-0000-0000-0000C1460000}"/>
    <cellStyle name="Normal 10 4 2 3 5" xfId="9663" xr:uid="{00000000-0005-0000-0000-0000C2460000}"/>
    <cellStyle name="Normal 10 4 2 3 5 2" xfId="9664" xr:uid="{00000000-0005-0000-0000-0000C3460000}"/>
    <cellStyle name="Normal 10 4 2 3 5 2 2" xfId="9665" xr:uid="{00000000-0005-0000-0000-0000C4460000}"/>
    <cellStyle name="Normal 10 4 2 3 5 2 2 2" xfId="38758" xr:uid="{00000000-0005-0000-0000-0000C5460000}"/>
    <cellStyle name="Normal 10 4 2 3 5 2 3" xfId="38757" xr:uid="{00000000-0005-0000-0000-0000C6460000}"/>
    <cellStyle name="Normal 10 4 2 3 5 3" xfId="9666" xr:uid="{00000000-0005-0000-0000-0000C7460000}"/>
    <cellStyle name="Normal 10 4 2 3 5 3 2" xfId="38759" xr:uid="{00000000-0005-0000-0000-0000C8460000}"/>
    <cellStyle name="Normal 10 4 2 3 5 4" xfId="9667" xr:uid="{00000000-0005-0000-0000-0000C9460000}"/>
    <cellStyle name="Normal 10 4 2 3 5 4 2" xfId="38760" xr:uid="{00000000-0005-0000-0000-0000CA460000}"/>
    <cellStyle name="Normal 10 4 2 3 5 5" xfId="9668" xr:uid="{00000000-0005-0000-0000-0000CB460000}"/>
    <cellStyle name="Normal 10 4 2 3 5 5 2" xfId="38761" xr:uid="{00000000-0005-0000-0000-0000CC460000}"/>
    <cellStyle name="Normal 10 4 2 3 5 6" xfId="38756" xr:uid="{00000000-0005-0000-0000-0000CD460000}"/>
    <cellStyle name="Normal 10 4 2 3 6" xfId="9669" xr:uid="{00000000-0005-0000-0000-0000CE460000}"/>
    <cellStyle name="Normal 10 4 2 3 6 2" xfId="9670" xr:uid="{00000000-0005-0000-0000-0000CF460000}"/>
    <cellStyle name="Normal 10 4 2 3 6 2 2" xfId="9671" xr:uid="{00000000-0005-0000-0000-0000D0460000}"/>
    <cellStyle name="Normal 10 4 2 3 6 2 2 2" xfId="38764" xr:uid="{00000000-0005-0000-0000-0000D1460000}"/>
    <cellStyle name="Normal 10 4 2 3 6 2 3" xfId="38763" xr:uid="{00000000-0005-0000-0000-0000D2460000}"/>
    <cellStyle name="Normal 10 4 2 3 6 3" xfId="9672" xr:uid="{00000000-0005-0000-0000-0000D3460000}"/>
    <cellStyle name="Normal 10 4 2 3 6 3 2" xfId="38765" xr:uid="{00000000-0005-0000-0000-0000D4460000}"/>
    <cellStyle name="Normal 10 4 2 3 6 4" xfId="9673" xr:uid="{00000000-0005-0000-0000-0000D5460000}"/>
    <cellStyle name="Normal 10 4 2 3 6 4 2" xfId="38766" xr:uid="{00000000-0005-0000-0000-0000D6460000}"/>
    <cellStyle name="Normal 10 4 2 3 6 5" xfId="38762" xr:uid="{00000000-0005-0000-0000-0000D7460000}"/>
    <cellStyle name="Normal 10 4 2 3 7" xfId="9674" xr:uid="{00000000-0005-0000-0000-0000D8460000}"/>
    <cellStyle name="Normal 10 4 2 3 7 2" xfId="9675" xr:uid="{00000000-0005-0000-0000-0000D9460000}"/>
    <cellStyle name="Normal 10 4 2 3 7 2 2" xfId="38768" xr:uid="{00000000-0005-0000-0000-0000DA460000}"/>
    <cellStyle name="Normal 10 4 2 3 7 3" xfId="9676" xr:uid="{00000000-0005-0000-0000-0000DB460000}"/>
    <cellStyle name="Normal 10 4 2 3 7 3 2" xfId="38769" xr:uid="{00000000-0005-0000-0000-0000DC460000}"/>
    <cellStyle name="Normal 10 4 2 3 7 4" xfId="38767" xr:uid="{00000000-0005-0000-0000-0000DD460000}"/>
    <cellStyle name="Normal 10 4 2 3 8" xfId="9677" xr:uid="{00000000-0005-0000-0000-0000DE460000}"/>
    <cellStyle name="Normal 10 4 2 3 8 2" xfId="38770" xr:uid="{00000000-0005-0000-0000-0000DF460000}"/>
    <cellStyle name="Normal 10 4 2 3 9" xfId="9678" xr:uid="{00000000-0005-0000-0000-0000E0460000}"/>
    <cellStyle name="Normal 10 4 2 3 9 2" xfId="38771" xr:uid="{00000000-0005-0000-0000-0000E1460000}"/>
    <cellStyle name="Normal 10 4 2 4" xfId="9679" xr:uid="{00000000-0005-0000-0000-0000E2460000}"/>
    <cellStyle name="Normal 10 4 2 4 2" xfId="9680" xr:uid="{00000000-0005-0000-0000-0000E3460000}"/>
    <cellStyle name="Normal 10 4 2 4 2 2" xfId="9681" xr:uid="{00000000-0005-0000-0000-0000E4460000}"/>
    <cellStyle name="Normal 10 4 2 4 2 2 2" xfId="9682" xr:uid="{00000000-0005-0000-0000-0000E5460000}"/>
    <cellStyle name="Normal 10 4 2 4 2 2 2 2" xfId="38775" xr:uid="{00000000-0005-0000-0000-0000E6460000}"/>
    <cellStyle name="Normal 10 4 2 4 2 2 3" xfId="38774" xr:uid="{00000000-0005-0000-0000-0000E7460000}"/>
    <cellStyle name="Normal 10 4 2 4 2 3" xfId="9683" xr:uid="{00000000-0005-0000-0000-0000E8460000}"/>
    <cellStyle name="Normal 10 4 2 4 2 3 2" xfId="38776" xr:uid="{00000000-0005-0000-0000-0000E9460000}"/>
    <cellStyle name="Normal 10 4 2 4 2 4" xfId="9684" xr:uid="{00000000-0005-0000-0000-0000EA460000}"/>
    <cellStyle name="Normal 10 4 2 4 2 4 2" xfId="38777" xr:uid="{00000000-0005-0000-0000-0000EB460000}"/>
    <cellStyle name="Normal 10 4 2 4 2 5" xfId="9685" xr:uid="{00000000-0005-0000-0000-0000EC460000}"/>
    <cellStyle name="Normal 10 4 2 4 2 5 2" xfId="38778" xr:uid="{00000000-0005-0000-0000-0000ED460000}"/>
    <cellStyle name="Normal 10 4 2 4 2 6" xfId="38773" xr:uid="{00000000-0005-0000-0000-0000EE460000}"/>
    <cellStyle name="Normal 10 4 2 4 3" xfId="9686" xr:uid="{00000000-0005-0000-0000-0000EF460000}"/>
    <cellStyle name="Normal 10 4 2 4 3 2" xfId="9687" xr:uid="{00000000-0005-0000-0000-0000F0460000}"/>
    <cellStyle name="Normal 10 4 2 4 3 2 2" xfId="9688" xr:uid="{00000000-0005-0000-0000-0000F1460000}"/>
    <cellStyle name="Normal 10 4 2 4 3 2 2 2" xfId="38781" xr:uid="{00000000-0005-0000-0000-0000F2460000}"/>
    <cellStyle name="Normal 10 4 2 4 3 2 3" xfId="38780" xr:uid="{00000000-0005-0000-0000-0000F3460000}"/>
    <cellStyle name="Normal 10 4 2 4 3 3" xfId="9689" xr:uid="{00000000-0005-0000-0000-0000F4460000}"/>
    <cellStyle name="Normal 10 4 2 4 3 3 2" xfId="38782" xr:uid="{00000000-0005-0000-0000-0000F5460000}"/>
    <cellStyle name="Normal 10 4 2 4 3 4" xfId="9690" xr:uid="{00000000-0005-0000-0000-0000F6460000}"/>
    <cellStyle name="Normal 10 4 2 4 3 4 2" xfId="38783" xr:uid="{00000000-0005-0000-0000-0000F7460000}"/>
    <cellStyle name="Normal 10 4 2 4 3 5" xfId="9691" xr:uid="{00000000-0005-0000-0000-0000F8460000}"/>
    <cellStyle name="Normal 10 4 2 4 3 5 2" xfId="38784" xr:uid="{00000000-0005-0000-0000-0000F9460000}"/>
    <cellStyle name="Normal 10 4 2 4 3 6" xfId="38779" xr:uid="{00000000-0005-0000-0000-0000FA460000}"/>
    <cellStyle name="Normal 10 4 2 4 4" xfId="9692" xr:uid="{00000000-0005-0000-0000-0000FB460000}"/>
    <cellStyle name="Normal 10 4 2 4 4 2" xfId="9693" xr:uid="{00000000-0005-0000-0000-0000FC460000}"/>
    <cellStyle name="Normal 10 4 2 4 4 2 2" xfId="38786" xr:uid="{00000000-0005-0000-0000-0000FD460000}"/>
    <cellStyle name="Normal 10 4 2 4 4 3" xfId="38785" xr:uid="{00000000-0005-0000-0000-0000FE460000}"/>
    <cellStyle name="Normal 10 4 2 4 5" xfId="9694" xr:uid="{00000000-0005-0000-0000-0000FF460000}"/>
    <cellStyle name="Normal 10 4 2 4 5 2" xfId="38787" xr:uid="{00000000-0005-0000-0000-000000470000}"/>
    <cellStyle name="Normal 10 4 2 4 6" xfId="9695" xr:uid="{00000000-0005-0000-0000-000001470000}"/>
    <cellStyle name="Normal 10 4 2 4 6 2" xfId="38788" xr:uid="{00000000-0005-0000-0000-000002470000}"/>
    <cellStyle name="Normal 10 4 2 4 7" xfId="9696" xr:uid="{00000000-0005-0000-0000-000003470000}"/>
    <cellStyle name="Normal 10 4 2 4 7 2" xfId="38789" xr:uid="{00000000-0005-0000-0000-000004470000}"/>
    <cellStyle name="Normal 10 4 2 4 8" xfId="38772" xr:uid="{00000000-0005-0000-0000-000005470000}"/>
    <cellStyle name="Normal 10 4 2 5" xfId="9697" xr:uid="{00000000-0005-0000-0000-000006470000}"/>
    <cellStyle name="Normal 10 4 2 5 2" xfId="9698" xr:uid="{00000000-0005-0000-0000-000007470000}"/>
    <cellStyle name="Normal 10 4 2 5 2 2" xfId="9699" xr:uid="{00000000-0005-0000-0000-000008470000}"/>
    <cellStyle name="Normal 10 4 2 5 2 2 2" xfId="9700" xr:uid="{00000000-0005-0000-0000-000009470000}"/>
    <cellStyle name="Normal 10 4 2 5 2 2 2 2" xfId="38793" xr:uid="{00000000-0005-0000-0000-00000A470000}"/>
    <cellStyle name="Normal 10 4 2 5 2 2 3" xfId="38792" xr:uid="{00000000-0005-0000-0000-00000B470000}"/>
    <cellStyle name="Normal 10 4 2 5 2 3" xfId="9701" xr:uid="{00000000-0005-0000-0000-00000C470000}"/>
    <cellStyle name="Normal 10 4 2 5 2 3 2" xfId="38794" xr:uid="{00000000-0005-0000-0000-00000D470000}"/>
    <cellStyle name="Normal 10 4 2 5 2 4" xfId="9702" xr:uid="{00000000-0005-0000-0000-00000E470000}"/>
    <cellStyle name="Normal 10 4 2 5 2 4 2" xfId="38795" xr:uid="{00000000-0005-0000-0000-00000F470000}"/>
    <cellStyle name="Normal 10 4 2 5 2 5" xfId="9703" xr:uid="{00000000-0005-0000-0000-000010470000}"/>
    <cellStyle name="Normal 10 4 2 5 2 5 2" xfId="38796" xr:uid="{00000000-0005-0000-0000-000011470000}"/>
    <cellStyle name="Normal 10 4 2 5 2 6" xfId="38791" xr:uid="{00000000-0005-0000-0000-000012470000}"/>
    <cellStyle name="Normal 10 4 2 5 3" xfId="9704" xr:uid="{00000000-0005-0000-0000-000013470000}"/>
    <cellStyle name="Normal 10 4 2 5 3 2" xfId="9705" xr:uid="{00000000-0005-0000-0000-000014470000}"/>
    <cellStyle name="Normal 10 4 2 5 3 2 2" xfId="38798" xr:uid="{00000000-0005-0000-0000-000015470000}"/>
    <cellStyle name="Normal 10 4 2 5 3 3" xfId="38797" xr:uid="{00000000-0005-0000-0000-000016470000}"/>
    <cellStyle name="Normal 10 4 2 5 4" xfId="9706" xr:uid="{00000000-0005-0000-0000-000017470000}"/>
    <cellStyle name="Normal 10 4 2 5 4 2" xfId="38799" xr:uid="{00000000-0005-0000-0000-000018470000}"/>
    <cellStyle name="Normal 10 4 2 5 5" xfId="9707" xr:uid="{00000000-0005-0000-0000-000019470000}"/>
    <cellStyle name="Normal 10 4 2 5 5 2" xfId="38800" xr:uid="{00000000-0005-0000-0000-00001A470000}"/>
    <cellStyle name="Normal 10 4 2 5 6" xfId="9708" xr:uid="{00000000-0005-0000-0000-00001B470000}"/>
    <cellStyle name="Normal 10 4 2 5 6 2" xfId="38801" xr:uid="{00000000-0005-0000-0000-00001C470000}"/>
    <cellStyle name="Normal 10 4 2 5 7" xfId="38790" xr:uid="{00000000-0005-0000-0000-00001D470000}"/>
    <cellStyle name="Normal 10 4 2 6" xfId="9709" xr:uid="{00000000-0005-0000-0000-00001E470000}"/>
    <cellStyle name="Normal 10 4 2 6 2" xfId="9710" xr:uid="{00000000-0005-0000-0000-00001F470000}"/>
    <cellStyle name="Normal 10 4 2 6 2 2" xfId="9711" xr:uid="{00000000-0005-0000-0000-000020470000}"/>
    <cellStyle name="Normal 10 4 2 6 2 2 2" xfId="38804" xr:uid="{00000000-0005-0000-0000-000021470000}"/>
    <cellStyle name="Normal 10 4 2 6 2 3" xfId="38803" xr:uid="{00000000-0005-0000-0000-000022470000}"/>
    <cellStyle name="Normal 10 4 2 6 3" xfId="9712" xr:uid="{00000000-0005-0000-0000-000023470000}"/>
    <cellStyle name="Normal 10 4 2 6 3 2" xfId="38805" xr:uid="{00000000-0005-0000-0000-000024470000}"/>
    <cellStyle name="Normal 10 4 2 6 4" xfId="9713" xr:uid="{00000000-0005-0000-0000-000025470000}"/>
    <cellStyle name="Normal 10 4 2 6 4 2" xfId="38806" xr:uid="{00000000-0005-0000-0000-000026470000}"/>
    <cellStyle name="Normal 10 4 2 6 5" xfId="9714" xr:uid="{00000000-0005-0000-0000-000027470000}"/>
    <cellStyle name="Normal 10 4 2 6 5 2" xfId="38807" xr:uid="{00000000-0005-0000-0000-000028470000}"/>
    <cellStyle name="Normal 10 4 2 6 6" xfId="38802" xr:uid="{00000000-0005-0000-0000-000029470000}"/>
    <cellStyle name="Normal 10 4 2 7" xfId="9715" xr:uid="{00000000-0005-0000-0000-00002A470000}"/>
    <cellStyle name="Normal 10 4 2 7 2" xfId="9716" xr:uid="{00000000-0005-0000-0000-00002B470000}"/>
    <cellStyle name="Normal 10 4 2 7 2 2" xfId="9717" xr:uid="{00000000-0005-0000-0000-00002C470000}"/>
    <cellStyle name="Normal 10 4 2 7 2 2 2" xfId="38810" xr:uid="{00000000-0005-0000-0000-00002D470000}"/>
    <cellStyle name="Normal 10 4 2 7 2 3" xfId="38809" xr:uid="{00000000-0005-0000-0000-00002E470000}"/>
    <cellStyle name="Normal 10 4 2 7 3" xfId="9718" xr:uid="{00000000-0005-0000-0000-00002F470000}"/>
    <cellStyle name="Normal 10 4 2 7 3 2" xfId="38811" xr:uid="{00000000-0005-0000-0000-000030470000}"/>
    <cellStyle name="Normal 10 4 2 7 4" xfId="9719" xr:uid="{00000000-0005-0000-0000-000031470000}"/>
    <cellStyle name="Normal 10 4 2 7 4 2" xfId="38812" xr:uid="{00000000-0005-0000-0000-000032470000}"/>
    <cellStyle name="Normal 10 4 2 7 5" xfId="9720" xr:uid="{00000000-0005-0000-0000-000033470000}"/>
    <cellStyle name="Normal 10 4 2 7 5 2" xfId="38813" xr:uid="{00000000-0005-0000-0000-000034470000}"/>
    <cellStyle name="Normal 10 4 2 7 6" xfId="38808" xr:uid="{00000000-0005-0000-0000-000035470000}"/>
    <cellStyle name="Normal 10 4 2 8" xfId="9721" xr:uid="{00000000-0005-0000-0000-000036470000}"/>
    <cellStyle name="Normal 10 4 2 8 2" xfId="9722" xr:uid="{00000000-0005-0000-0000-000037470000}"/>
    <cellStyle name="Normal 10 4 2 8 2 2" xfId="9723" xr:uid="{00000000-0005-0000-0000-000038470000}"/>
    <cellStyle name="Normal 10 4 2 8 2 2 2" xfId="38816" xr:uid="{00000000-0005-0000-0000-000039470000}"/>
    <cellStyle name="Normal 10 4 2 8 2 3" xfId="38815" xr:uid="{00000000-0005-0000-0000-00003A470000}"/>
    <cellStyle name="Normal 10 4 2 8 3" xfId="9724" xr:uid="{00000000-0005-0000-0000-00003B470000}"/>
    <cellStyle name="Normal 10 4 2 8 3 2" xfId="38817" xr:uid="{00000000-0005-0000-0000-00003C470000}"/>
    <cellStyle name="Normal 10 4 2 8 4" xfId="9725" xr:uid="{00000000-0005-0000-0000-00003D470000}"/>
    <cellStyle name="Normal 10 4 2 8 4 2" xfId="38818" xr:uid="{00000000-0005-0000-0000-00003E470000}"/>
    <cellStyle name="Normal 10 4 2 8 5" xfId="38814" xr:uid="{00000000-0005-0000-0000-00003F470000}"/>
    <cellStyle name="Normal 10 4 2 9" xfId="9726" xr:uid="{00000000-0005-0000-0000-000040470000}"/>
    <cellStyle name="Normal 10 4 2 9 2" xfId="9727" xr:uid="{00000000-0005-0000-0000-000041470000}"/>
    <cellStyle name="Normal 10 4 2 9 2 2" xfId="38820" xr:uid="{00000000-0005-0000-0000-000042470000}"/>
    <cellStyle name="Normal 10 4 2 9 3" xfId="9728" xr:uid="{00000000-0005-0000-0000-000043470000}"/>
    <cellStyle name="Normal 10 4 2 9 3 2" xfId="38821" xr:uid="{00000000-0005-0000-0000-000044470000}"/>
    <cellStyle name="Normal 10 4 2 9 4" xfId="38819" xr:uid="{00000000-0005-0000-0000-000045470000}"/>
    <cellStyle name="Normal 10 4 3" xfId="9729" xr:uid="{00000000-0005-0000-0000-000046470000}"/>
    <cellStyle name="Normal 10 4 3 10" xfId="9730" xr:uid="{00000000-0005-0000-0000-000047470000}"/>
    <cellStyle name="Normal 10 4 3 10 2" xfId="38823" xr:uid="{00000000-0005-0000-0000-000048470000}"/>
    <cellStyle name="Normal 10 4 3 11" xfId="9731" xr:uid="{00000000-0005-0000-0000-000049470000}"/>
    <cellStyle name="Normal 10 4 3 11 2" xfId="38824" xr:uid="{00000000-0005-0000-0000-00004A470000}"/>
    <cellStyle name="Normal 10 4 3 12" xfId="38822" xr:uid="{00000000-0005-0000-0000-00004B470000}"/>
    <cellStyle name="Normal 10 4 3 2" xfId="9732" xr:uid="{00000000-0005-0000-0000-00004C470000}"/>
    <cellStyle name="Normal 10 4 3 2 10" xfId="9733" xr:uid="{00000000-0005-0000-0000-00004D470000}"/>
    <cellStyle name="Normal 10 4 3 2 10 2" xfId="38826" xr:uid="{00000000-0005-0000-0000-00004E470000}"/>
    <cellStyle name="Normal 10 4 3 2 11" xfId="38825" xr:uid="{00000000-0005-0000-0000-00004F470000}"/>
    <cellStyle name="Normal 10 4 3 2 2" xfId="9734" xr:uid="{00000000-0005-0000-0000-000050470000}"/>
    <cellStyle name="Normal 10 4 3 2 2 2" xfId="9735" xr:uid="{00000000-0005-0000-0000-000051470000}"/>
    <cellStyle name="Normal 10 4 3 2 2 2 2" xfId="9736" xr:uid="{00000000-0005-0000-0000-000052470000}"/>
    <cellStyle name="Normal 10 4 3 2 2 2 2 2" xfId="9737" xr:uid="{00000000-0005-0000-0000-000053470000}"/>
    <cellStyle name="Normal 10 4 3 2 2 2 2 2 2" xfId="38830" xr:uid="{00000000-0005-0000-0000-000054470000}"/>
    <cellStyle name="Normal 10 4 3 2 2 2 2 3" xfId="38829" xr:uid="{00000000-0005-0000-0000-000055470000}"/>
    <cellStyle name="Normal 10 4 3 2 2 2 3" xfId="9738" xr:uid="{00000000-0005-0000-0000-000056470000}"/>
    <cellStyle name="Normal 10 4 3 2 2 2 3 2" xfId="38831" xr:uid="{00000000-0005-0000-0000-000057470000}"/>
    <cellStyle name="Normal 10 4 3 2 2 2 4" xfId="9739" xr:uid="{00000000-0005-0000-0000-000058470000}"/>
    <cellStyle name="Normal 10 4 3 2 2 2 4 2" xfId="38832" xr:uid="{00000000-0005-0000-0000-000059470000}"/>
    <cellStyle name="Normal 10 4 3 2 2 2 5" xfId="9740" xr:uid="{00000000-0005-0000-0000-00005A470000}"/>
    <cellStyle name="Normal 10 4 3 2 2 2 5 2" xfId="38833" xr:uid="{00000000-0005-0000-0000-00005B470000}"/>
    <cellStyle name="Normal 10 4 3 2 2 2 6" xfId="38828" xr:uid="{00000000-0005-0000-0000-00005C470000}"/>
    <cellStyle name="Normal 10 4 3 2 2 3" xfId="9741" xr:uid="{00000000-0005-0000-0000-00005D470000}"/>
    <cellStyle name="Normal 10 4 3 2 2 3 2" xfId="9742" xr:uid="{00000000-0005-0000-0000-00005E470000}"/>
    <cellStyle name="Normal 10 4 3 2 2 3 2 2" xfId="38835" xr:uid="{00000000-0005-0000-0000-00005F470000}"/>
    <cellStyle name="Normal 10 4 3 2 2 3 3" xfId="38834" xr:uid="{00000000-0005-0000-0000-000060470000}"/>
    <cellStyle name="Normal 10 4 3 2 2 4" xfId="9743" xr:uid="{00000000-0005-0000-0000-000061470000}"/>
    <cellStyle name="Normal 10 4 3 2 2 4 2" xfId="38836" xr:uid="{00000000-0005-0000-0000-000062470000}"/>
    <cellStyle name="Normal 10 4 3 2 2 5" xfId="9744" xr:uid="{00000000-0005-0000-0000-000063470000}"/>
    <cellStyle name="Normal 10 4 3 2 2 5 2" xfId="38837" xr:uid="{00000000-0005-0000-0000-000064470000}"/>
    <cellStyle name="Normal 10 4 3 2 2 6" xfId="9745" xr:uid="{00000000-0005-0000-0000-000065470000}"/>
    <cellStyle name="Normal 10 4 3 2 2 6 2" xfId="38838" xr:uid="{00000000-0005-0000-0000-000066470000}"/>
    <cellStyle name="Normal 10 4 3 2 2 7" xfId="38827" xr:uid="{00000000-0005-0000-0000-000067470000}"/>
    <cellStyle name="Normal 10 4 3 2 3" xfId="9746" xr:uid="{00000000-0005-0000-0000-000068470000}"/>
    <cellStyle name="Normal 10 4 3 2 3 2" xfId="9747" xr:uid="{00000000-0005-0000-0000-000069470000}"/>
    <cellStyle name="Normal 10 4 3 2 3 2 2" xfId="9748" xr:uid="{00000000-0005-0000-0000-00006A470000}"/>
    <cellStyle name="Normal 10 4 3 2 3 2 2 2" xfId="9749" xr:uid="{00000000-0005-0000-0000-00006B470000}"/>
    <cellStyle name="Normal 10 4 3 2 3 2 2 2 2" xfId="38842" xr:uid="{00000000-0005-0000-0000-00006C470000}"/>
    <cellStyle name="Normal 10 4 3 2 3 2 2 3" xfId="38841" xr:uid="{00000000-0005-0000-0000-00006D470000}"/>
    <cellStyle name="Normal 10 4 3 2 3 2 3" xfId="9750" xr:uid="{00000000-0005-0000-0000-00006E470000}"/>
    <cellStyle name="Normal 10 4 3 2 3 2 3 2" xfId="38843" xr:uid="{00000000-0005-0000-0000-00006F470000}"/>
    <cellStyle name="Normal 10 4 3 2 3 2 4" xfId="9751" xr:uid="{00000000-0005-0000-0000-000070470000}"/>
    <cellStyle name="Normal 10 4 3 2 3 2 4 2" xfId="38844" xr:uid="{00000000-0005-0000-0000-000071470000}"/>
    <cellStyle name="Normal 10 4 3 2 3 2 5" xfId="9752" xr:uid="{00000000-0005-0000-0000-000072470000}"/>
    <cellStyle name="Normal 10 4 3 2 3 2 5 2" xfId="38845" xr:uid="{00000000-0005-0000-0000-000073470000}"/>
    <cellStyle name="Normal 10 4 3 2 3 2 6" xfId="38840" xr:uid="{00000000-0005-0000-0000-000074470000}"/>
    <cellStyle name="Normal 10 4 3 2 3 3" xfId="9753" xr:uid="{00000000-0005-0000-0000-000075470000}"/>
    <cellStyle name="Normal 10 4 3 2 3 3 2" xfId="9754" xr:uid="{00000000-0005-0000-0000-000076470000}"/>
    <cellStyle name="Normal 10 4 3 2 3 3 2 2" xfId="38847" xr:uid="{00000000-0005-0000-0000-000077470000}"/>
    <cellStyle name="Normal 10 4 3 2 3 3 3" xfId="38846" xr:uid="{00000000-0005-0000-0000-000078470000}"/>
    <cellStyle name="Normal 10 4 3 2 3 4" xfId="9755" xr:uid="{00000000-0005-0000-0000-000079470000}"/>
    <cellStyle name="Normal 10 4 3 2 3 4 2" xfId="38848" xr:uid="{00000000-0005-0000-0000-00007A470000}"/>
    <cellStyle name="Normal 10 4 3 2 3 5" xfId="9756" xr:uid="{00000000-0005-0000-0000-00007B470000}"/>
    <cellStyle name="Normal 10 4 3 2 3 5 2" xfId="38849" xr:uid="{00000000-0005-0000-0000-00007C470000}"/>
    <cellStyle name="Normal 10 4 3 2 3 6" xfId="9757" xr:uid="{00000000-0005-0000-0000-00007D470000}"/>
    <cellStyle name="Normal 10 4 3 2 3 6 2" xfId="38850" xr:uid="{00000000-0005-0000-0000-00007E470000}"/>
    <cellStyle name="Normal 10 4 3 2 3 7" xfId="38839" xr:uid="{00000000-0005-0000-0000-00007F470000}"/>
    <cellStyle name="Normal 10 4 3 2 4" xfId="9758" xr:uid="{00000000-0005-0000-0000-000080470000}"/>
    <cellStyle name="Normal 10 4 3 2 4 2" xfId="9759" xr:uid="{00000000-0005-0000-0000-000081470000}"/>
    <cellStyle name="Normal 10 4 3 2 4 2 2" xfId="9760" xr:uid="{00000000-0005-0000-0000-000082470000}"/>
    <cellStyle name="Normal 10 4 3 2 4 2 2 2" xfId="38853" xr:uid="{00000000-0005-0000-0000-000083470000}"/>
    <cellStyle name="Normal 10 4 3 2 4 2 3" xfId="38852" xr:uid="{00000000-0005-0000-0000-000084470000}"/>
    <cellStyle name="Normal 10 4 3 2 4 3" xfId="9761" xr:uid="{00000000-0005-0000-0000-000085470000}"/>
    <cellStyle name="Normal 10 4 3 2 4 3 2" xfId="38854" xr:uid="{00000000-0005-0000-0000-000086470000}"/>
    <cellStyle name="Normal 10 4 3 2 4 4" xfId="9762" xr:uid="{00000000-0005-0000-0000-000087470000}"/>
    <cellStyle name="Normal 10 4 3 2 4 4 2" xfId="38855" xr:uid="{00000000-0005-0000-0000-000088470000}"/>
    <cellStyle name="Normal 10 4 3 2 4 5" xfId="9763" xr:uid="{00000000-0005-0000-0000-000089470000}"/>
    <cellStyle name="Normal 10 4 3 2 4 5 2" xfId="38856" xr:uid="{00000000-0005-0000-0000-00008A470000}"/>
    <cellStyle name="Normal 10 4 3 2 4 6" xfId="38851" xr:uid="{00000000-0005-0000-0000-00008B470000}"/>
    <cellStyle name="Normal 10 4 3 2 5" xfId="9764" xr:uid="{00000000-0005-0000-0000-00008C470000}"/>
    <cellStyle name="Normal 10 4 3 2 5 2" xfId="9765" xr:uid="{00000000-0005-0000-0000-00008D470000}"/>
    <cellStyle name="Normal 10 4 3 2 5 2 2" xfId="9766" xr:uid="{00000000-0005-0000-0000-00008E470000}"/>
    <cellStyle name="Normal 10 4 3 2 5 2 2 2" xfId="38859" xr:uid="{00000000-0005-0000-0000-00008F470000}"/>
    <cellStyle name="Normal 10 4 3 2 5 2 3" xfId="38858" xr:uid="{00000000-0005-0000-0000-000090470000}"/>
    <cellStyle name="Normal 10 4 3 2 5 3" xfId="9767" xr:uid="{00000000-0005-0000-0000-000091470000}"/>
    <cellStyle name="Normal 10 4 3 2 5 3 2" xfId="38860" xr:uid="{00000000-0005-0000-0000-000092470000}"/>
    <cellStyle name="Normal 10 4 3 2 5 4" xfId="9768" xr:uid="{00000000-0005-0000-0000-000093470000}"/>
    <cellStyle name="Normal 10 4 3 2 5 4 2" xfId="38861" xr:uid="{00000000-0005-0000-0000-000094470000}"/>
    <cellStyle name="Normal 10 4 3 2 5 5" xfId="9769" xr:uid="{00000000-0005-0000-0000-000095470000}"/>
    <cellStyle name="Normal 10 4 3 2 5 5 2" xfId="38862" xr:uid="{00000000-0005-0000-0000-000096470000}"/>
    <cellStyle name="Normal 10 4 3 2 5 6" xfId="38857" xr:uid="{00000000-0005-0000-0000-000097470000}"/>
    <cellStyle name="Normal 10 4 3 2 6" xfId="9770" xr:uid="{00000000-0005-0000-0000-000098470000}"/>
    <cellStyle name="Normal 10 4 3 2 6 2" xfId="9771" xr:uid="{00000000-0005-0000-0000-000099470000}"/>
    <cellStyle name="Normal 10 4 3 2 6 2 2" xfId="9772" xr:uid="{00000000-0005-0000-0000-00009A470000}"/>
    <cellStyle name="Normal 10 4 3 2 6 2 2 2" xfId="38865" xr:uid="{00000000-0005-0000-0000-00009B470000}"/>
    <cellStyle name="Normal 10 4 3 2 6 2 3" xfId="38864" xr:uid="{00000000-0005-0000-0000-00009C470000}"/>
    <cellStyle name="Normal 10 4 3 2 6 3" xfId="9773" xr:uid="{00000000-0005-0000-0000-00009D470000}"/>
    <cellStyle name="Normal 10 4 3 2 6 3 2" xfId="38866" xr:uid="{00000000-0005-0000-0000-00009E470000}"/>
    <cellStyle name="Normal 10 4 3 2 6 4" xfId="9774" xr:uid="{00000000-0005-0000-0000-00009F470000}"/>
    <cellStyle name="Normal 10 4 3 2 6 4 2" xfId="38867" xr:uid="{00000000-0005-0000-0000-0000A0470000}"/>
    <cellStyle name="Normal 10 4 3 2 6 5" xfId="38863" xr:uid="{00000000-0005-0000-0000-0000A1470000}"/>
    <cellStyle name="Normal 10 4 3 2 7" xfId="9775" xr:uid="{00000000-0005-0000-0000-0000A2470000}"/>
    <cellStyle name="Normal 10 4 3 2 7 2" xfId="9776" xr:uid="{00000000-0005-0000-0000-0000A3470000}"/>
    <cellStyle name="Normal 10 4 3 2 7 2 2" xfId="38869" xr:uid="{00000000-0005-0000-0000-0000A4470000}"/>
    <cellStyle name="Normal 10 4 3 2 7 3" xfId="9777" xr:uid="{00000000-0005-0000-0000-0000A5470000}"/>
    <cellStyle name="Normal 10 4 3 2 7 3 2" xfId="38870" xr:uid="{00000000-0005-0000-0000-0000A6470000}"/>
    <cellStyle name="Normal 10 4 3 2 7 4" xfId="38868" xr:uid="{00000000-0005-0000-0000-0000A7470000}"/>
    <cellStyle name="Normal 10 4 3 2 8" xfId="9778" xr:uid="{00000000-0005-0000-0000-0000A8470000}"/>
    <cellStyle name="Normal 10 4 3 2 8 2" xfId="38871" xr:uid="{00000000-0005-0000-0000-0000A9470000}"/>
    <cellStyle name="Normal 10 4 3 2 9" xfId="9779" xr:uid="{00000000-0005-0000-0000-0000AA470000}"/>
    <cellStyle name="Normal 10 4 3 2 9 2" xfId="38872" xr:uid="{00000000-0005-0000-0000-0000AB470000}"/>
    <cellStyle name="Normal 10 4 3 3" xfId="9780" xr:uid="{00000000-0005-0000-0000-0000AC470000}"/>
    <cellStyle name="Normal 10 4 3 3 2" xfId="9781" xr:uid="{00000000-0005-0000-0000-0000AD470000}"/>
    <cellStyle name="Normal 10 4 3 3 2 2" xfId="9782" xr:uid="{00000000-0005-0000-0000-0000AE470000}"/>
    <cellStyle name="Normal 10 4 3 3 2 2 2" xfId="9783" xr:uid="{00000000-0005-0000-0000-0000AF470000}"/>
    <cellStyle name="Normal 10 4 3 3 2 2 2 2" xfId="38876" xr:uid="{00000000-0005-0000-0000-0000B0470000}"/>
    <cellStyle name="Normal 10 4 3 3 2 2 3" xfId="38875" xr:uid="{00000000-0005-0000-0000-0000B1470000}"/>
    <cellStyle name="Normal 10 4 3 3 2 3" xfId="9784" xr:uid="{00000000-0005-0000-0000-0000B2470000}"/>
    <cellStyle name="Normal 10 4 3 3 2 3 2" xfId="38877" xr:uid="{00000000-0005-0000-0000-0000B3470000}"/>
    <cellStyle name="Normal 10 4 3 3 2 4" xfId="9785" xr:uid="{00000000-0005-0000-0000-0000B4470000}"/>
    <cellStyle name="Normal 10 4 3 3 2 4 2" xfId="38878" xr:uid="{00000000-0005-0000-0000-0000B5470000}"/>
    <cellStyle name="Normal 10 4 3 3 2 5" xfId="9786" xr:uid="{00000000-0005-0000-0000-0000B6470000}"/>
    <cellStyle name="Normal 10 4 3 3 2 5 2" xfId="38879" xr:uid="{00000000-0005-0000-0000-0000B7470000}"/>
    <cellStyle name="Normal 10 4 3 3 2 6" xfId="38874" xr:uid="{00000000-0005-0000-0000-0000B8470000}"/>
    <cellStyle name="Normal 10 4 3 3 3" xfId="9787" xr:uid="{00000000-0005-0000-0000-0000B9470000}"/>
    <cellStyle name="Normal 10 4 3 3 3 2" xfId="9788" xr:uid="{00000000-0005-0000-0000-0000BA470000}"/>
    <cellStyle name="Normal 10 4 3 3 3 2 2" xfId="9789" xr:uid="{00000000-0005-0000-0000-0000BB470000}"/>
    <cellStyle name="Normal 10 4 3 3 3 2 2 2" xfId="38882" xr:uid="{00000000-0005-0000-0000-0000BC470000}"/>
    <cellStyle name="Normal 10 4 3 3 3 2 3" xfId="38881" xr:uid="{00000000-0005-0000-0000-0000BD470000}"/>
    <cellStyle name="Normal 10 4 3 3 3 3" xfId="9790" xr:uid="{00000000-0005-0000-0000-0000BE470000}"/>
    <cellStyle name="Normal 10 4 3 3 3 3 2" xfId="38883" xr:uid="{00000000-0005-0000-0000-0000BF470000}"/>
    <cellStyle name="Normal 10 4 3 3 3 4" xfId="9791" xr:uid="{00000000-0005-0000-0000-0000C0470000}"/>
    <cellStyle name="Normal 10 4 3 3 3 4 2" xfId="38884" xr:uid="{00000000-0005-0000-0000-0000C1470000}"/>
    <cellStyle name="Normal 10 4 3 3 3 5" xfId="9792" xr:uid="{00000000-0005-0000-0000-0000C2470000}"/>
    <cellStyle name="Normal 10 4 3 3 3 5 2" xfId="38885" xr:uid="{00000000-0005-0000-0000-0000C3470000}"/>
    <cellStyle name="Normal 10 4 3 3 3 6" xfId="38880" xr:uid="{00000000-0005-0000-0000-0000C4470000}"/>
    <cellStyle name="Normal 10 4 3 3 4" xfId="9793" xr:uid="{00000000-0005-0000-0000-0000C5470000}"/>
    <cellStyle name="Normal 10 4 3 3 4 2" xfId="9794" xr:uid="{00000000-0005-0000-0000-0000C6470000}"/>
    <cellStyle name="Normal 10 4 3 3 4 2 2" xfId="38887" xr:uid="{00000000-0005-0000-0000-0000C7470000}"/>
    <cellStyle name="Normal 10 4 3 3 4 3" xfId="38886" xr:uid="{00000000-0005-0000-0000-0000C8470000}"/>
    <cellStyle name="Normal 10 4 3 3 5" xfId="9795" xr:uid="{00000000-0005-0000-0000-0000C9470000}"/>
    <cellStyle name="Normal 10 4 3 3 5 2" xfId="38888" xr:uid="{00000000-0005-0000-0000-0000CA470000}"/>
    <cellStyle name="Normal 10 4 3 3 6" xfId="9796" xr:uid="{00000000-0005-0000-0000-0000CB470000}"/>
    <cellStyle name="Normal 10 4 3 3 6 2" xfId="38889" xr:uid="{00000000-0005-0000-0000-0000CC470000}"/>
    <cellStyle name="Normal 10 4 3 3 7" xfId="9797" xr:uid="{00000000-0005-0000-0000-0000CD470000}"/>
    <cellStyle name="Normal 10 4 3 3 7 2" xfId="38890" xr:uid="{00000000-0005-0000-0000-0000CE470000}"/>
    <cellStyle name="Normal 10 4 3 3 8" xfId="38873" xr:uid="{00000000-0005-0000-0000-0000CF470000}"/>
    <cellStyle name="Normal 10 4 3 4" xfId="9798" xr:uid="{00000000-0005-0000-0000-0000D0470000}"/>
    <cellStyle name="Normal 10 4 3 4 2" xfId="9799" xr:uid="{00000000-0005-0000-0000-0000D1470000}"/>
    <cellStyle name="Normal 10 4 3 4 2 2" xfId="9800" xr:uid="{00000000-0005-0000-0000-0000D2470000}"/>
    <cellStyle name="Normal 10 4 3 4 2 2 2" xfId="9801" xr:uid="{00000000-0005-0000-0000-0000D3470000}"/>
    <cellStyle name="Normal 10 4 3 4 2 2 2 2" xfId="38894" xr:uid="{00000000-0005-0000-0000-0000D4470000}"/>
    <cellStyle name="Normal 10 4 3 4 2 2 3" xfId="38893" xr:uid="{00000000-0005-0000-0000-0000D5470000}"/>
    <cellStyle name="Normal 10 4 3 4 2 3" xfId="9802" xr:uid="{00000000-0005-0000-0000-0000D6470000}"/>
    <cellStyle name="Normal 10 4 3 4 2 3 2" xfId="38895" xr:uid="{00000000-0005-0000-0000-0000D7470000}"/>
    <cellStyle name="Normal 10 4 3 4 2 4" xfId="9803" xr:uid="{00000000-0005-0000-0000-0000D8470000}"/>
    <cellStyle name="Normal 10 4 3 4 2 4 2" xfId="38896" xr:uid="{00000000-0005-0000-0000-0000D9470000}"/>
    <cellStyle name="Normal 10 4 3 4 2 5" xfId="9804" xr:uid="{00000000-0005-0000-0000-0000DA470000}"/>
    <cellStyle name="Normal 10 4 3 4 2 5 2" xfId="38897" xr:uid="{00000000-0005-0000-0000-0000DB470000}"/>
    <cellStyle name="Normal 10 4 3 4 2 6" xfId="38892" xr:uid="{00000000-0005-0000-0000-0000DC470000}"/>
    <cellStyle name="Normal 10 4 3 4 3" xfId="9805" xr:uid="{00000000-0005-0000-0000-0000DD470000}"/>
    <cellStyle name="Normal 10 4 3 4 3 2" xfId="9806" xr:uid="{00000000-0005-0000-0000-0000DE470000}"/>
    <cellStyle name="Normal 10 4 3 4 3 2 2" xfId="38899" xr:uid="{00000000-0005-0000-0000-0000DF470000}"/>
    <cellStyle name="Normal 10 4 3 4 3 3" xfId="38898" xr:uid="{00000000-0005-0000-0000-0000E0470000}"/>
    <cellStyle name="Normal 10 4 3 4 4" xfId="9807" xr:uid="{00000000-0005-0000-0000-0000E1470000}"/>
    <cellStyle name="Normal 10 4 3 4 4 2" xfId="38900" xr:uid="{00000000-0005-0000-0000-0000E2470000}"/>
    <cellStyle name="Normal 10 4 3 4 5" xfId="9808" xr:uid="{00000000-0005-0000-0000-0000E3470000}"/>
    <cellStyle name="Normal 10 4 3 4 5 2" xfId="38901" xr:uid="{00000000-0005-0000-0000-0000E4470000}"/>
    <cellStyle name="Normal 10 4 3 4 6" xfId="9809" xr:uid="{00000000-0005-0000-0000-0000E5470000}"/>
    <cellStyle name="Normal 10 4 3 4 6 2" xfId="38902" xr:uid="{00000000-0005-0000-0000-0000E6470000}"/>
    <cellStyle name="Normal 10 4 3 4 7" xfId="38891" xr:uid="{00000000-0005-0000-0000-0000E7470000}"/>
    <cellStyle name="Normal 10 4 3 5" xfId="9810" xr:uid="{00000000-0005-0000-0000-0000E8470000}"/>
    <cellStyle name="Normal 10 4 3 5 2" xfId="9811" xr:uid="{00000000-0005-0000-0000-0000E9470000}"/>
    <cellStyle name="Normal 10 4 3 5 2 2" xfId="9812" xr:uid="{00000000-0005-0000-0000-0000EA470000}"/>
    <cellStyle name="Normal 10 4 3 5 2 2 2" xfId="38905" xr:uid="{00000000-0005-0000-0000-0000EB470000}"/>
    <cellStyle name="Normal 10 4 3 5 2 3" xfId="38904" xr:uid="{00000000-0005-0000-0000-0000EC470000}"/>
    <cellStyle name="Normal 10 4 3 5 3" xfId="9813" xr:uid="{00000000-0005-0000-0000-0000ED470000}"/>
    <cellStyle name="Normal 10 4 3 5 3 2" xfId="38906" xr:uid="{00000000-0005-0000-0000-0000EE470000}"/>
    <cellStyle name="Normal 10 4 3 5 4" xfId="9814" xr:uid="{00000000-0005-0000-0000-0000EF470000}"/>
    <cellStyle name="Normal 10 4 3 5 4 2" xfId="38907" xr:uid="{00000000-0005-0000-0000-0000F0470000}"/>
    <cellStyle name="Normal 10 4 3 5 5" xfId="9815" xr:uid="{00000000-0005-0000-0000-0000F1470000}"/>
    <cellStyle name="Normal 10 4 3 5 5 2" xfId="38908" xr:uid="{00000000-0005-0000-0000-0000F2470000}"/>
    <cellStyle name="Normal 10 4 3 5 6" xfId="38903" xr:uid="{00000000-0005-0000-0000-0000F3470000}"/>
    <cellStyle name="Normal 10 4 3 6" xfId="9816" xr:uid="{00000000-0005-0000-0000-0000F4470000}"/>
    <cellStyle name="Normal 10 4 3 6 2" xfId="9817" xr:uid="{00000000-0005-0000-0000-0000F5470000}"/>
    <cellStyle name="Normal 10 4 3 6 2 2" xfId="9818" xr:uid="{00000000-0005-0000-0000-0000F6470000}"/>
    <cellStyle name="Normal 10 4 3 6 2 2 2" xfId="38911" xr:uid="{00000000-0005-0000-0000-0000F7470000}"/>
    <cellStyle name="Normal 10 4 3 6 2 3" xfId="38910" xr:uid="{00000000-0005-0000-0000-0000F8470000}"/>
    <cellStyle name="Normal 10 4 3 6 3" xfId="9819" xr:uid="{00000000-0005-0000-0000-0000F9470000}"/>
    <cellStyle name="Normal 10 4 3 6 3 2" xfId="38912" xr:uid="{00000000-0005-0000-0000-0000FA470000}"/>
    <cellStyle name="Normal 10 4 3 6 4" xfId="9820" xr:uid="{00000000-0005-0000-0000-0000FB470000}"/>
    <cellStyle name="Normal 10 4 3 6 4 2" xfId="38913" xr:uid="{00000000-0005-0000-0000-0000FC470000}"/>
    <cellStyle name="Normal 10 4 3 6 5" xfId="9821" xr:uid="{00000000-0005-0000-0000-0000FD470000}"/>
    <cellStyle name="Normal 10 4 3 6 5 2" xfId="38914" xr:uid="{00000000-0005-0000-0000-0000FE470000}"/>
    <cellStyle name="Normal 10 4 3 6 6" xfId="38909" xr:uid="{00000000-0005-0000-0000-0000FF470000}"/>
    <cellStyle name="Normal 10 4 3 7" xfId="9822" xr:uid="{00000000-0005-0000-0000-000000480000}"/>
    <cellStyle name="Normal 10 4 3 7 2" xfId="9823" xr:uid="{00000000-0005-0000-0000-000001480000}"/>
    <cellStyle name="Normal 10 4 3 7 2 2" xfId="9824" xr:uid="{00000000-0005-0000-0000-000002480000}"/>
    <cellStyle name="Normal 10 4 3 7 2 2 2" xfId="38917" xr:uid="{00000000-0005-0000-0000-000003480000}"/>
    <cellStyle name="Normal 10 4 3 7 2 3" xfId="38916" xr:uid="{00000000-0005-0000-0000-000004480000}"/>
    <cellStyle name="Normal 10 4 3 7 3" xfId="9825" xr:uid="{00000000-0005-0000-0000-000005480000}"/>
    <cellStyle name="Normal 10 4 3 7 3 2" xfId="38918" xr:uid="{00000000-0005-0000-0000-000006480000}"/>
    <cellStyle name="Normal 10 4 3 7 4" xfId="9826" xr:uid="{00000000-0005-0000-0000-000007480000}"/>
    <cellStyle name="Normal 10 4 3 7 4 2" xfId="38919" xr:uid="{00000000-0005-0000-0000-000008480000}"/>
    <cellStyle name="Normal 10 4 3 7 5" xfId="38915" xr:uid="{00000000-0005-0000-0000-000009480000}"/>
    <cellStyle name="Normal 10 4 3 8" xfId="9827" xr:uid="{00000000-0005-0000-0000-00000A480000}"/>
    <cellStyle name="Normal 10 4 3 8 2" xfId="9828" xr:uid="{00000000-0005-0000-0000-00000B480000}"/>
    <cellStyle name="Normal 10 4 3 8 2 2" xfId="38921" xr:uid="{00000000-0005-0000-0000-00000C480000}"/>
    <cellStyle name="Normal 10 4 3 8 3" xfId="9829" xr:uid="{00000000-0005-0000-0000-00000D480000}"/>
    <cellStyle name="Normal 10 4 3 8 3 2" xfId="38922" xr:uid="{00000000-0005-0000-0000-00000E480000}"/>
    <cellStyle name="Normal 10 4 3 8 4" xfId="38920" xr:uid="{00000000-0005-0000-0000-00000F480000}"/>
    <cellStyle name="Normal 10 4 3 9" xfId="9830" xr:uid="{00000000-0005-0000-0000-000010480000}"/>
    <cellStyle name="Normal 10 4 3 9 2" xfId="38923" xr:uid="{00000000-0005-0000-0000-000011480000}"/>
    <cellStyle name="Normal 10 4 4" xfId="9831" xr:uid="{00000000-0005-0000-0000-000012480000}"/>
    <cellStyle name="Normal 10 4 4 10" xfId="9832" xr:uid="{00000000-0005-0000-0000-000013480000}"/>
    <cellStyle name="Normal 10 4 4 10 2" xfId="38925" xr:uid="{00000000-0005-0000-0000-000014480000}"/>
    <cellStyle name="Normal 10 4 4 11" xfId="38924" xr:uid="{00000000-0005-0000-0000-000015480000}"/>
    <cellStyle name="Normal 10 4 4 2" xfId="9833" xr:uid="{00000000-0005-0000-0000-000016480000}"/>
    <cellStyle name="Normal 10 4 4 2 2" xfId="9834" xr:uid="{00000000-0005-0000-0000-000017480000}"/>
    <cellStyle name="Normal 10 4 4 2 2 2" xfId="9835" xr:uid="{00000000-0005-0000-0000-000018480000}"/>
    <cellStyle name="Normal 10 4 4 2 2 2 2" xfId="9836" xr:uid="{00000000-0005-0000-0000-000019480000}"/>
    <cellStyle name="Normal 10 4 4 2 2 2 2 2" xfId="38929" xr:uid="{00000000-0005-0000-0000-00001A480000}"/>
    <cellStyle name="Normal 10 4 4 2 2 2 3" xfId="38928" xr:uid="{00000000-0005-0000-0000-00001B480000}"/>
    <cellStyle name="Normal 10 4 4 2 2 3" xfId="9837" xr:uid="{00000000-0005-0000-0000-00001C480000}"/>
    <cellStyle name="Normal 10 4 4 2 2 3 2" xfId="38930" xr:uid="{00000000-0005-0000-0000-00001D480000}"/>
    <cellStyle name="Normal 10 4 4 2 2 4" xfId="9838" xr:uid="{00000000-0005-0000-0000-00001E480000}"/>
    <cellStyle name="Normal 10 4 4 2 2 4 2" xfId="38931" xr:uid="{00000000-0005-0000-0000-00001F480000}"/>
    <cellStyle name="Normal 10 4 4 2 2 5" xfId="9839" xr:uid="{00000000-0005-0000-0000-000020480000}"/>
    <cellStyle name="Normal 10 4 4 2 2 5 2" xfId="38932" xr:uid="{00000000-0005-0000-0000-000021480000}"/>
    <cellStyle name="Normal 10 4 4 2 2 6" xfId="38927" xr:uid="{00000000-0005-0000-0000-000022480000}"/>
    <cellStyle name="Normal 10 4 4 2 3" xfId="9840" xr:uid="{00000000-0005-0000-0000-000023480000}"/>
    <cellStyle name="Normal 10 4 4 2 3 2" xfId="9841" xr:uid="{00000000-0005-0000-0000-000024480000}"/>
    <cellStyle name="Normal 10 4 4 2 3 2 2" xfId="38934" xr:uid="{00000000-0005-0000-0000-000025480000}"/>
    <cellStyle name="Normal 10 4 4 2 3 3" xfId="38933" xr:uid="{00000000-0005-0000-0000-000026480000}"/>
    <cellStyle name="Normal 10 4 4 2 4" xfId="9842" xr:uid="{00000000-0005-0000-0000-000027480000}"/>
    <cellStyle name="Normal 10 4 4 2 4 2" xfId="38935" xr:uid="{00000000-0005-0000-0000-000028480000}"/>
    <cellStyle name="Normal 10 4 4 2 5" xfId="9843" xr:uid="{00000000-0005-0000-0000-000029480000}"/>
    <cellStyle name="Normal 10 4 4 2 5 2" xfId="38936" xr:uid="{00000000-0005-0000-0000-00002A480000}"/>
    <cellStyle name="Normal 10 4 4 2 6" xfId="9844" xr:uid="{00000000-0005-0000-0000-00002B480000}"/>
    <cellStyle name="Normal 10 4 4 2 6 2" xfId="38937" xr:uid="{00000000-0005-0000-0000-00002C480000}"/>
    <cellStyle name="Normal 10 4 4 2 7" xfId="38926" xr:uid="{00000000-0005-0000-0000-00002D480000}"/>
    <cellStyle name="Normal 10 4 4 3" xfId="9845" xr:uid="{00000000-0005-0000-0000-00002E480000}"/>
    <cellStyle name="Normal 10 4 4 3 2" xfId="9846" xr:uid="{00000000-0005-0000-0000-00002F480000}"/>
    <cellStyle name="Normal 10 4 4 3 2 2" xfId="9847" xr:uid="{00000000-0005-0000-0000-000030480000}"/>
    <cellStyle name="Normal 10 4 4 3 2 2 2" xfId="9848" xr:uid="{00000000-0005-0000-0000-000031480000}"/>
    <cellStyle name="Normal 10 4 4 3 2 2 2 2" xfId="38941" xr:uid="{00000000-0005-0000-0000-000032480000}"/>
    <cellStyle name="Normal 10 4 4 3 2 2 3" xfId="38940" xr:uid="{00000000-0005-0000-0000-000033480000}"/>
    <cellStyle name="Normal 10 4 4 3 2 3" xfId="9849" xr:uid="{00000000-0005-0000-0000-000034480000}"/>
    <cellStyle name="Normal 10 4 4 3 2 3 2" xfId="38942" xr:uid="{00000000-0005-0000-0000-000035480000}"/>
    <cellStyle name="Normal 10 4 4 3 2 4" xfId="9850" xr:uid="{00000000-0005-0000-0000-000036480000}"/>
    <cellStyle name="Normal 10 4 4 3 2 4 2" xfId="38943" xr:uid="{00000000-0005-0000-0000-000037480000}"/>
    <cellStyle name="Normal 10 4 4 3 2 5" xfId="9851" xr:uid="{00000000-0005-0000-0000-000038480000}"/>
    <cellStyle name="Normal 10 4 4 3 2 5 2" xfId="38944" xr:uid="{00000000-0005-0000-0000-000039480000}"/>
    <cellStyle name="Normal 10 4 4 3 2 6" xfId="38939" xr:uid="{00000000-0005-0000-0000-00003A480000}"/>
    <cellStyle name="Normal 10 4 4 3 3" xfId="9852" xr:uid="{00000000-0005-0000-0000-00003B480000}"/>
    <cellStyle name="Normal 10 4 4 3 3 2" xfId="9853" xr:uid="{00000000-0005-0000-0000-00003C480000}"/>
    <cellStyle name="Normal 10 4 4 3 3 2 2" xfId="38946" xr:uid="{00000000-0005-0000-0000-00003D480000}"/>
    <cellStyle name="Normal 10 4 4 3 3 3" xfId="38945" xr:uid="{00000000-0005-0000-0000-00003E480000}"/>
    <cellStyle name="Normal 10 4 4 3 4" xfId="9854" xr:uid="{00000000-0005-0000-0000-00003F480000}"/>
    <cellStyle name="Normal 10 4 4 3 4 2" xfId="38947" xr:uid="{00000000-0005-0000-0000-000040480000}"/>
    <cellStyle name="Normal 10 4 4 3 5" xfId="9855" xr:uid="{00000000-0005-0000-0000-000041480000}"/>
    <cellStyle name="Normal 10 4 4 3 5 2" xfId="38948" xr:uid="{00000000-0005-0000-0000-000042480000}"/>
    <cellStyle name="Normal 10 4 4 3 6" xfId="9856" xr:uid="{00000000-0005-0000-0000-000043480000}"/>
    <cellStyle name="Normal 10 4 4 3 6 2" xfId="38949" xr:uid="{00000000-0005-0000-0000-000044480000}"/>
    <cellStyle name="Normal 10 4 4 3 7" xfId="38938" xr:uid="{00000000-0005-0000-0000-000045480000}"/>
    <cellStyle name="Normal 10 4 4 4" xfId="9857" xr:uid="{00000000-0005-0000-0000-000046480000}"/>
    <cellStyle name="Normal 10 4 4 4 2" xfId="9858" xr:uid="{00000000-0005-0000-0000-000047480000}"/>
    <cellStyle name="Normal 10 4 4 4 2 2" xfId="9859" xr:uid="{00000000-0005-0000-0000-000048480000}"/>
    <cellStyle name="Normal 10 4 4 4 2 2 2" xfId="38952" xr:uid="{00000000-0005-0000-0000-000049480000}"/>
    <cellStyle name="Normal 10 4 4 4 2 3" xfId="38951" xr:uid="{00000000-0005-0000-0000-00004A480000}"/>
    <cellStyle name="Normal 10 4 4 4 3" xfId="9860" xr:uid="{00000000-0005-0000-0000-00004B480000}"/>
    <cellStyle name="Normal 10 4 4 4 3 2" xfId="38953" xr:uid="{00000000-0005-0000-0000-00004C480000}"/>
    <cellStyle name="Normal 10 4 4 4 4" xfId="9861" xr:uid="{00000000-0005-0000-0000-00004D480000}"/>
    <cellStyle name="Normal 10 4 4 4 4 2" xfId="38954" xr:uid="{00000000-0005-0000-0000-00004E480000}"/>
    <cellStyle name="Normal 10 4 4 4 5" xfId="9862" xr:uid="{00000000-0005-0000-0000-00004F480000}"/>
    <cellStyle name="Normal 10 4 4 4 5 2" xfId="38955" xr:uid="{00000000-0005-0000-0000-000050480000}"/>
    <cellStyle name="Normal 10 4 4 4 6" xfId="38950" xr:uid="{00000000-0005-0000-0000-000051480000}"/>
    <cellStyle name="Normal 10 4 4 5" xfId="9863" xr:uid="{00000000-0005-0000-0000-000052480000}"/>
    <cellStyle name="Normal 10 4 4 5 2" xfId="9864" xr:uid="{00000000-0005-0000-0000-000053480000}"/>
    <cellStyle name="Normal 10 4 4 5 2 2" xfId="9865" xr:uid="{00000000-0005-0000-0000-000054480000}"/>
    <cellStyle name="Normal 10 4 4 5 2 2 2" xfId="38958" xr:uid="{00000000-0005-0000-0000-000055480000}"/>
    <cellStyle name="Normal 10 4 4 5 2 3" xfId="38957" xr:uid="{00000000-0005-0000-0000-000056480000}"/>
    <cellStyle name="Normal 10 4 4 5 3" xfId="9866" xr:uid="{00000000-0005-0000-0000-000057480000}"/>
    <cellStyle name="Normal 10 4 4 5 3 2" xfId="38959" xr:uid="{00000000-0005-0000-0000-000058480000}"/>
    <cellStyle name="Normal 10 4 4 5 4" xfId="9867" xr:uid="{00000000-0005-0000-0000-000059480000}"/>
    <cellStyle name="Normal 10 4 4 5 4 2" xfId="38960" xr:uid="{00000000-0005-0000-0000-00005A480000}"/>
    <cellStyle name="Normal 10 4 4 5 5" xfId="9868" xr:uid="{00000000-0005-0000-0000-00005B480000}"/>
    <cellStyle name="Normal 10 4 4 5 5 2" xfId="38961" xr:uid="{00000000-0005-0000-0000-00005C480000}"/>
    <cellStyle name="Normal 10 4 4 5 6" xfId="38956" xr:uid="{00000000-0005-0000-0000-00005D480000}"/>
    <cellStyle name="Normal 10 4 4 6" xfId="9869" xr:uid="{00000000-0005-0000-0000-00005E480000}"/>
    <cellStyle name="Normal 10 4 4 6 2" xfId="9870" xr:uid="{00000000-0005-0000-0000-00005F480000}"/>
    <cellStyle name="Normal 10 4 4 6 2 2" xfId="9871" xr:uid="{00000000-0005-0000-0000-000060480000}"/>
    <cellStyle name="Normal 10 4 4 6 2 2 2" xfId="38964" xr:uid="{00000000-0005-0000-0000-000061480000}"/>
    <cellStyle name="Normal 10 4 4 6 2 3" xfId="38963" xr:uid="{00000000-0005-0000-0000-000062480000}"/>
    <cellStyle name="Normal 10 4 4 6 3" xfId="9872" xr:uid="{00000000-0005-0000-0000-000063480000}"/>
    <cellStyle name="Normal 10 4 4 6 3 2" xfId="38965" xr:uid="{00000000-0005-0000-0000-000064480000}"/>
    <cellStyle name="Normal 10 4 4 6 4" xfId="9873" xr:uid="{00000000-0005-0000-0000-000065480000}"/>
    <cellStyle name="Normal 10 4 4 6 4 2" xfId="38966" xr:uid="{00000000-0005-0000-0000-000066480000}"/>
    <cellStyle name="Normal 10 4 4 6 5" xfId="38962" xr:uid="{00000000-0005-0000-0000-000067480000}"/>
    <cellStyle name="Normal 10 4 4 7" xfId="9874" xr:uid="{00000000-0005-0000-0000-000068480000}"/>
    <cellStyle name="Normal 10 4 4 7 2" xfId="9875" xr:uid="{00000000-0005-0000-0000-000069480000}"/>
    <cellStyle name="Normal 10 4 4 7 2 2" xfId="38968" xr:uid="{00000000-0005-0000-0000-00006A480000}"/>
    <cellStyle name="Normal 10 4 4 7 3" xfId="9876" xr:uid="{00000000-0005-0000-0000-00006B480000}"/>
    <cellStyle name="Normal 10 4 4 7 3 2" xfId="38969" xr:uid="{00000000-0005-0000-0000-00006C480000}"/>
    <cellStyle name="Normal 10 4 4 7 4" xfId="38967" xr:uid="{00000000-0005-0000-0000-00006D480000}"/>
    <cellStyle name="Normal 10 4 4 8" xfId="9877" xr:uid="{00000000-0005-0000-0000-00006E480000}"/>
    <cellStyle name="Normal 10 4 4 8 2" xfId="38970" xr:uid="{00000000-0005-0000-0000-00006F480000}"/>
    <cellStyle name="Normal 10 4 4 9" xfId="9878" xr:uid="{00000000-0005-0000-0000-000070480000}"/>
    <cellStyle name="Normal 10 4 4 9 2" xfId="38971" xr:uid="{00000000-0005-0000-0000-000071480000}"/>
    <cellStyle name="Normal 10 4 5" xfId="9879" xr:uid="{00000000-0005-0000-0000-000072480000}"/>
    <cellStyle name="Normal 10 4 5 2" xfId="9880" xr:uid="{00000000-0005-0000-0000-000073480000}"/>
    <cellStyle name="Normal 10 4 5 2 2" xfId="9881" xr:uid="{00000000-0005-0000-0000-000074480000}"/>
    <cellStyle name="Normal 10 4 5 2 2 2" xfId="9882" xr:uid="{00000000-0005-0000-0000-000075480000}"/>
    <cellStyle name="Normal 10 4 5 2 2 2 2" xfId="38975" xr:uid="{00000000-0005-0000-0000-000076480000}"/>
    <cellStyle name="Normal 10 4 5 2 2 3" xfId="38974" xr:uid="{00000000-0005-0000-0000-000077480000}"/>
    <cellStyle name="Normal 10 4 5 2 3" xfId="9883" xr:uid="{00000000-0005-0000-0000-000078480000}"/>
    <cellStyle name="Normal 10 4 5 2 3 2" xfId="38976" xr:uid="{00000000-0005-0000-0000-000079480000}"/>
    <cellStyle name="Normal 10 4 5 2 4" xfId="9884" xr:uid="{00000000-0005-0000-0000-00007A480000}"/>
    <cellStyle name="Normal 10 4 5 2 4 2" xfId="38977" xr:uid="{00000000-0005-0000-0000-00007B480000}"/>
    <cellStyle name="Normal 10 4 5 2 5" xfId="9885" xr:uid="{00000000-0005-0000-0000-00007C480000}"/>
    <cellStyle name="Normal 10 4 5 2 5 2" xfId="38978" xr:uid="{00000000-0005-0000-0000-00007D480000}"/>
    <cellStyle name="Normal 10 4 5 2 6" xfId="38973" xr:uid="{00000000-0005-0000-0000-00007E480000}"/>
    <cellStyle name="Normal 10 4 5 3" xfId="9886" xr:uid="{00000000-0005-0000-0000-00007F480000}"/>
    <cellStyle name="Normal 10 4 5 3 2" xfId="9887" xr:uid="{00000000-0005-0000-0000-000080480000}"/>
    <cellStyle name="Normal 10 4 5 3 2 2" xfId="9888" xr:uid="{00000000-0005-0000-0000-000081480000}"/>
    <cellStyle name="Normal 10 4 5 3 2 2 2" xfId="38981" xr:uid="{00000000-0005-0000-0000-000082480000}"/>
    <cellStyle name="Normal 10 4 5 3 2 3" xfId="38980" xr:uid="{00000000-0005-0000-0000-000083480000}"/>
    <cellStyle name="Normal 10 4 5 3 3" xfId="9889" xr:uid="{00000000-0005-0000-0000-000084480000}"/>
    <cellStyle name="Normal 10 4 5 3 3 2" xfId="38982" xr:uid="{00000000-0005-0000-0000-000085480000}"/>
    <cellStyle name="Normal 10 4 5 3 4" xfId="9890" xr:uid="{00000000-0005-0000-0000-000086480000}"/>
    <cellStyle name="Normal 10 4 5 3 4 2" xfId="38983" xr:uid="{00000000-0005-0000-0000-000087480000}"/>
    <cellStyle name="Normal 10 4 5 3 5" xfId="9891" xr:uid="{00000000-0005-0000-0000-000088480000}"/>
    <cellStyle name="Normal 10 4 5 3 5 2" xfId="38984" xr:uid="{00000000-0005-0000-0000-000089480000}"/>
    <cellStyle name="Normal 10 4 5 3 6" xfId="38979" xr:uid="{00000000-0005-0000-0000-00008A480000}"/>
    <cellStyle name="Normal 10 4 5 4" xfId="9892" xr:uid="{00000000-0005-0000-0000-00008B480000}"/>
    <cellStyle name="Normal 10 4 5 4 2" xfId="9893" xr:uid="{00000000-0005-0000-0000-00008C480000}"/>
    <cellStyle name="Normal 10 4 5 4 2 2" xfId="38986" xr:uid="{00000000-0005-0000-0000-00008D480000}"/>
    <cellStyle name="Normal 10 4 5 4 3" xfId="38985" xr:uid="{00000000-0005-0000-0000-00008E480000}"/>
    <cellStyle name="Normal 10 4 5 5" xfId="9894" xr:uid="{00000000-0005-0000-0000-00008F480000}"/>
    <cellStyle name="Normal 10 4 5 5 2" xfId="38987" xr:uid="{00000000-0005-0000-0000-000090480000}"/>
    <cellStyle name="Normal 10 4 5 6" xfId="9895" xr:uid="{00000000-0005-0000-0000-000091480000}"/>
    <cellStyle name="Normal 10 4 5 6 2" xfId="38988" xr:uid="{00000000-0005-0000-0000-000092480000}"/>
    <cellStyle name="Normal 10 4 5 7" xfId="9896" xr:uid="{00000000-0005-0000-0000-000093480000}"/>
    <cellStyle name="Normal 10 4 5 7 2" xfId="38989" xr:uid="{00000000-0005-0000-0000-000094480000}"/>
    <cellStyle name="Normal 10 4 5 8" xfId="38972" xr:uid="{00000000-0005-0000-0000-000095480000}"/>
    <cellStyle name="Normal 10 4 6" xfId="9897" xr:uid="{00000000-0005-0000-0000-000096480000}"/>
    <cellStyle name="Normal 10 4 6 2" xfId="9898" xr:uid="{00000000-0005-0000-0000-000097480000}"/>
    <cellStyle name="Normal 10 4 6 2 2" xfId="9899" xr:uid="{00000000-0005-0000-0000-000098480000}"/>
    <cellStyle name="Normal 10 4 6 2 2 2" xfId="9900" xr:uid="{00000000-0005-0000-0000-000099480000}"/>
    <cellStyle name="Normal 10 4 6 2 2 2 2" xfId="38993" xr:uid="{00000000-0005-0000-0000-00009A480000}"/>
    <cellStyle name="Normal 10 4 6 2 2 3" xfId="38992" xr:uid="{00000000-0005-0000-0000-00009B480000}"/>
    <cellStyle name="Normal 10 4 6 2 3" xfId="9901" xr:uid="{00000000-0005-0000-0000-00009C480000}"/>
    <cellStyle name="Normal 10 4 6 2 3 2" xfId="38994" xr:uid="{00000000-0005-0000-0000-00009D480000}"/>
    <cellStyle name="Normal 10 4 6 2 4" xfId="9902" xr:uid="{00000000-0005-0000-0000-00009E480000}"/>
    <cellStyle name="Normal 10 4 6 2 4 2" xfId="38995" xr:uid="{00000000-0005-0000-0000-00009F480000}"/>
    <cellStyle name="Normal 10 4 6 2 5" xfId="9903" xr:uid="{00000000-0005-0000-0000-0000A0480000}"/>
    <cellStyle name="Normal 10 4 6 2 5 2" xfId="38996" xr:uid="{00000000-0005-0000-0000-0000A1480000}"/>
    <cellStyle name="Normal 10 4 6 2 6" xfId="38991" xr:uid="{00000000-0005-0000-0000-0000A2480000}"/>
    <cellStyle name="Normal 10 4 6 3" xfId="9904" xr:uid="{00000000-0005-0000-0000-0000A3480000}"/>
    <cellStyle name="Normal 10 4 6 3 2" xfId="9905" xr:uid="{00000000-0005-0000-0000-0000A4480000}"/>
    <cellStyle name="Normal 10 4 6 3 2 2" xfId="38998" xr:uid="{00000000-0005-0000-0000-0000A5480000}"/>
    <cellStyle name="Normal 10 4 6 3 3" xfId="38997" xr:uid="{00000000-0005-0000-0000-0000A6480000}"/>
    <cellStyle name="Normal 10 4 6 4" xfId="9906" xr:uid="{00000000-0005-0000-0000-0000A7480000}"/>
    <cellStyle name="Normal 10 4 6 4 2" xfId="38999" xr:uid="{00000000-0005-0000-0000-0000A8480000}"/>
    <cellStyle name="Normal 10 4 6 5" xfId="9907" xr:uid="{00000000-0005-0000-0000-0000A9480000}"/>
    <cellStyle name="Normal 10 4 6 5 2" xfId="39000" xr:uid="{00000000-0005-0000-0000-0000AA480000}"/>
    <cellStyle name="Normal 10 4 6 6" xfId="9908" xr:uid="{00000000-0005-0000-0000-0000AB480000}"/>
    <cellStyle name="Normal 10 4 6 6 2" xfId="39001" xr:uid="{00000000-0005-0000-0000-0000AC480000}"/>
    <cellStyle name="Normal 10 4 6 7" xfId="38990" xr:uid="{00000000-0005-0000-0000-0000AD480000}"/>
    <cellStyle name="Normal 10 4 7" xfId="9909" xr:uid="{00000000-0005-0000-0000-0000AE480000}"/>
    <cellStyle name="Normal 10 4 7 2" xfId="9910" xr:uid="{00000000-0005-0000-0000-0000AF480000}"/>
    <cellStyle name="Normal 10 4 7 2 2" xfId="9911" xr:uid="{00000000-0005-0000-0000-0000B0480000}"/>
    <cellStyle name="Normal 10 4 7 2 2 2" xfId="39004" xr:uid="{00000000-0005-0000-0000-0000B1480000}"/>
    <cellStyle name="Normal 10 4 7 2 3" xfId="39003" xr:uid="{00000000-0005-0000-0000-0000B2480000}"/>
    <cellStyle name="Normal 10 4 7 3" xfId="9912" xr:uid="{00000000-0005-0000-0000-0000B3480000}"/>
    <cellStyle name="Normal 10 4 7 3 2" xfId="39005" xr:uid="{00000000-0005-0000-0000-0000B4480000}"/>
    <cellStyle name="Normal 10 4 7 4" xfId="9913" xr:uid="{00000000-0005-0000-0000-0000B5480000}"/>
    <cellStyle name="Normal 10 4 7 4 2" xfId="39006" xr:uid="{00000000-0005-0000-0000-0000B6480000}"/>
    <cellStyle name="Normal 10 4 7 5" xfId="9914" xr:uid="{00000000-0005-0000-0000-0000B7480000}"/>
    <cellStyle name="Normal 10 4 7 5 2" xfId="39007" xr:uid="{00000000-0005-0000-0000-0000B8480000}"/>
    <cellStyle name="Normal 10 4 7 6" xfId="39002" xr:uid="{00000000-0005-0000-0000-0000B9480000}"/>
    <cellStyle name="Normal 10 4 8" xfId="9915" xr:uid="{00000000-0005-0000-0000-0000BA480000}"/>
    <cellStyle name="Normal 10 4 8 2" xfId="9916" xr:uid="{00000000-0005-0000-0000-0000BB480000}"/>
    <cellStyle name="Normal 10 4 8 2 2" xfId="9917" xr:uid="{00000000-0005-0000-0000-0000BC480000}"/>
    <cellStyle name="Normal 10 4 8 2 2 2" xfId="39010" xr:uid="{00000000-0005-0000-0000-0000BD480000}"/>
    <cellStyle name="Normal 10 4 8 2 3" xfId="39009" xr:uid="{00000000-0005-0000-0000-0000BE480000}"/>
    <cellStyle name="Normal 10 4 8 3" xfId="9918" xr:uid="{00000000-0005-0000-0000-0000BF480000}"/>
    <cellStyle name="Normal 10 4 8 3 2" xfId="39011" xr:uid="{00000000-0005-0000-0000-0000C0480000}"/>
    <cellStyle name="Normal 10 4 8 4" xfId="9919" xr:uid="{00000000-0005-0000-0000-0000C1480000}"/>
    <cellStyle name="Normal 10 4 8 4 2" xfId="39012" xr:uid="{00000000-0005-0000-0000-0000C2480000}"/>
    <cellStyle name="Normal 10 4 8 5" xfId="9920" xr:uid="{00000000-0005-0000-0000-0000C3480000}"/>
    <cellStyle name="Normal 10 4 8 5 2" xfId="39013" xr:uid="{00000000-0005-0000-0000-0000C4480000}"/>
    <cellStyle name="Normal 10 4 8 6" xfId="39008" xr:uid="{00000000-0005-0000-0000-0000C5480000}"/>
    <cellStyle name="Normal 10 4 9" xfId="9921" xr:uid="{00000000-0005-0000-0000-0000C6480000}"/>
    <cellStyle name="Normal 10 4 9 2" xfId="9922" xr:uid="{00000000-0005-0000-0000-0000C7480000}"/>
    <cellStyle name="Normal 10 4 9 2 2" xfId="9923" xr:uid="{00000000-0005-0000-0000-0000C8480000}"/>
    <cellStyle name="Normal 10 4 9 2 2 2" xfId="39016" xr:uid="{00000000-0005-0000-0000-0000C9480000}"/>
    <cellStyle name="Normal 10 4 9 2 3" xfId="39015" xr:uid="{00000000-0005-0000-0000-0000CA480000}"/>
    <cellStyle name="Normal 10 4 9 3" xfId="9924" xr:uid="{00000000-0005-0000-0000-0000CB480000}"/>
    <cellStyle name="Normal 10 4 9 3 2" xfId="39017" xr:uid="{00000000-0005-0000-0000-0000CC480000}"/>
    <cellStyle name="Normal 10 4 9 4" xfId="9925" xr:uid="{00000000-0005-0000-0000-0000CD480000}"/>
    <cellStyle name="Normal 10 4 9 4 2" xfId="39018" xr:uid="{00000000-0005-0000-0000-0000CE480000}"/>
    <cellStyle name="Normal 10 4 9 5" xfId="39014" xr:uid="{00000000-0005-0000-0000-0000CF480000}"/>
    <cellStyle name="Normal 10 5" xfId="9926" xr:uid="{00000000-0005-0000-0000-0000D0480000}"/>
    <cellStyle name="Normal 10 5 2" xfId="9927" xr:uid="{00000000-0005-0000-0000-0000D1480000}"/>
    <cellStyle name="Normal 10 5 2 2" xfId="39019" xr:uid="{00000000-0005-0000-0000-0000D2480000}"/>
    <cellStyle name="Normal 10 5 3" xfId="9928" xr:uid="{00000000-0005-0000-0000-0000D3480000}"/>
    <cellStyle name="Normal 10 5 3 2" xfId="39020" xr:uid="{00000000-0005-0000-0000-0000D4480000}"/>
    <cellStyle name="Normal 10 6" xfId="9929" xr:uid="{00000000-0005-0000-0000-0000D5480000}"/>
    <cellStyle name="Normal 10 6 10" xfId="9930" xr:uid="{00000000-0005-0000-0000-0000D6480000}"/>
    <cellStyle name="Normal 10 6 10 2" xfId="39022" xr:uid="{00000000-0005-0000-0000-0000D7480000}"/>
    <cellStyle name="Normal 10 6 11" xfId="9931" xr:uid="{00000000-0005-0000-0000-0000D8480000}"/>
    <cellStyle name="Normal 10 6 11 2" xfId="39023" xr:uid="{00000000-0005-0000-0000-0000D9480000}"/>
    <cellStyle name="Normal 10 6 12" xfId="9932" xr:uid="{00000000-0005-0000-0000-0000DA480000}"/>
    <cellStyle name="Normal 10 6 12 2" xfId="39024" xr:uid="{00000000-0005-0000-0000-0000DB480000}"/>
    <cellStyle name="Normal 10 6 13" xfId="39021" xr:uid="{00000000-0005-0000-0000-0000DC480000}"/>
    <cellStyle name="Normal 10 6 2" xfId="9933" xr:uid="{00000000-0005-0000-0000-0000DD480000}"/>
    <cellStyle name="Normal 10 6 2 10" xfId="9934" xr:uid="{00000000-0005-0000-0000-0000DE480000}"/>
    <cellStyle name="Normal 10 6 2 10 2" xfId="39026" xr:uid="{00000000-0005-0000-0000-0000DF480000}"/>
    <cellStyle name="Normal 10 6 2 11" xfId="9935" xr:uid="{00000000-0005-0000-0000-0000E0480000}"/>
    <cellStyle name="Normal 10 6 2 11 2" xfId="39027" xr:uid="{00000000-0005-0000-0000-0000E1480000}"/>
    <cellStyle name="Normal 10 6 2 12" xfId="39025" xr:uid="{00000000-0005-0000-0000-0000E2480000}"/>
    <cellStyle name="Normal 10 6 2 2" xfId="9936" xr:uid="{00000000-0005-0000-0000-0000E3480000}"/>
    <cellStyle name="Normal 10 6 2 2 10" xfId="9937" xr:uid="{00000000-0005-0000-0000-0000E4480000}"/>
    <cellStyle name="Normal 10 6 2 2 10 2" xfId="39029" xr:uid="{00000000-0005-0000-0000-0000E5480000}"/>
    <cellStyle name="Normal 10 6 2 2 11" xfId="39028" xr:uid="{00000000-0005-0000-0000-0000E6480000}"/>
    <cellStyle name="Normal 10 6 2 2 2" xfId="9938" xr:uid="{00000000-0005-0000-0000-0000E7480000}"/>
    <cellStyle name="Normal 10 6 2 2 2 2" xfId="9939" xr:uid="{00000000-0005-0000-0000-0000E8480000}"/>
    <cellStyle name="Normal 10 6 2 2 2 2 2" xfId="9940" xr:uid="{00000000-0005-0000-0000-0000E9480000}"/>
    <cellStyle name="Normal 10 6 2 2 2 2 2 2" xfId="9941" xr:uid="{00000000-0005-0000-0000-0000EA480000}"/>
    <cellStyle name="Normal 10 6 2 2 2 2 2 2 2" xfId="39033" xr:uid="{00000000-0005-0000-0000-0000EB480000}"/>
    <cellStyle name="Normal 10 6 2 2 2 2 2 3" xfId="39032" xr:uid="{00000000-0005-0000-0000-0000EC480000}"/>
    <cellStyle name="Normal 10 6 2 2 2 2 3" xfId="9942" xr:uid="{00000000-0005-0000-0000-0000ED480000}"/>
    <cellStyle name="Normal 10 6 2 2 2 2 3 2" xfId="39034" xr:uid="{00000000-0005-0000-0000-0000EE480000}"/>
    <cellStyle name="Normal 10 6 2 2 2 2 4" xfId="9943" xr:uid="{00000000-0005-0000-0000-0000EF480000}"/>
    <cellStyle name="Normal 10 6 2 2 2 2 4 2" xfId="39035" xr:uid="{00000000-0005-0000-0000-0000F0480000}"/>
    <cellStyle name="Normal 10 6 2 2 2 2 5" xfId="9944" xr:uid="{00000000-0005-0000-0000-0000F1480000}"/>
    <cellStyle name="Normal 10 6 2 2 2 2 5 2" xfId="39036" xr:uid="{00000000-0005-0000-0000-0000F2480000}"/>
    <cellStyle name="Normal 10 6 2 2 2 2 6" xfId="39031" xr:uid="{00000000-0005-0000-0000-0000F3480000}"/>
    <cellStyle name="Normal 10 6 2 2 2 3" xfId="9945" xr:uid="{00000000-0005-0000-0000-0000F4480000}"/>
    <cellStyle name="Normal 10 6 2 2 2 3 2" xfId="9946" xr:uid="{00000000-0005-0000-0000-0000F5480000}"/>
    <cellStyle name="Normal 10 6 2 2 2 3 2 2" xfId="39038" xr:uid="{00000000-0005-0000-0000-0000F6480000}"/>
    <cellStyle name="Normal 10 6 2 2 2 3 3" xfId="39037" xr:uid="{00000000-0005-0000-0000-0000F7480000}"/>
    <cellStyle name="Normal 10 6 2 2 2 4" xfId="9947" xr:uid="{00000000-0005-0000-0000-0000F8480000}"/>
    <cellStyle name="Normal 10 6 2 2 2 4 2" xfId="39039" xr:uid="{00000000-0005-0000-0000-0000F9480000}"/>
    <cellStyle name="Normal 10 6 2 2 2 5" xfId="9948" xr:uid="{00000000-0005-0000-0000-0000FA480000}"/>
    <cellStyle name="Normal 10 6 2 2 2 5 2" xfId="39040" xr:uid="{00000000-0005-0000-0000-0000FB480000}"/>
    <cellStyle name="Normal 10 6 2 2 2 6" xfId="9949" xr:uid="{00000000-0005-0000-0000-0000FC480000}"/>
    <cellStyle name="Normal 10 6 2 2 2 6 2" xfId="39041" xr:uid="{00000000-0005-0000-0000-0000FD480000}"/>
    <cellStyle name="Normal 10 6 2 2 2 7" xfId="39030" xr:uid="{00000000-0005-0000-0000-0000FE480000}"/>
    <cellStyle name="Normal 10 6 2 2 3" xfId="9950" xr:uid="{00000000-0005-0000-0000-0000FF480000}"/>
    <cellStyle name="Normal 10 6 2 2 3 2" xfId="9951" xr:uid="{00000000-0005-0000-0000-000000490000}"/>
    <cellStyle name="Normal 10 6 2 2 3 2 2" xfId="9952" xr:uid="{00000000-0005-0000-0000-000001490000}"/>
    <cellStyle name="Normal 10 6 2 2 3 2 2 2" xfId="9953" xr:uid="{00000000-0005-0000-0000-000002490000}"/>
    <cellStyle name="Normal 10 6 2 2 3 2 2 2 2" xfId="39045" xr:uid="{00000000-0005-0000-0000-000003490000}"/>
    <cellStyle name="Normal 10 6 2 2 3 2 2 3" xfId="39044" xr:uid="{00000000-0005-0000-0000-000004490000}"/>
    <cellStyle name="Normal 10 6 2 2 3 2 3" xfId="9954" xr:uid="{00000000-0005-0000-0000-000005490000}"/>
    <cellStyle name="Normal 10 6 2 2 3 2 3 2" xfId="39046" xr:uid="{00000000-0005-0000-0000-000006490000}"/>
    <cellStyle name="Normal 10 6 2 2 3 2 4" xfId="9955" xr:uid="{00000000-0005-0000-0000-000007490000}"/>
    <cellStyle name="Normal 10 6 2 2 3 2 4 2" xfId="39047" xr:uid="{00000000-0005-0000-0000-000008490000}"/>
    <cellStyle name="Normal 10 6 2 2 3 2 5" xfId="9956" xr:uid="{00000000-0005-0000-0000-000009490000}"/>
    <cellStyle name="Normal 10 6 2 2 3 2 5 2" xfId="39048" xr:uid="{00000000-0005-0000-0000-00000A490000}"/>
    <cellStyle name="Normal 10 6 2 2 3 2 6" xfId="39043" xr:uid="{00000000-0005-0000-0000-00000B490000}"/>
    <cellStyle name="Normal 10 6 2 2 3 3" xfId="9957" xr:uid="{00000000-0005-0000-0000-00000C490000}"/>
    <cellStyle name="Normal 10 6 2 2 3 3 2" xfId="9958" xr:uid="{00000000-0005-0000-0000-00000D490000}"/>
    <cellStyle name="Normal 10 6 2 2 3 3 2 2" xfId="39050" xr:uid="{00000000-0005-0000-0000-00000E490000}"/>
    <cellStyle name="Normal 10 6 2 2 3 3 3" xfId="39049" xr:uid="{00000000-0005-0000-0000-00000F490000}"/>
    <cellStyle name="Normal 10 6 2 2 3 4" xfId="9959" xr:uid="{00000000-0005-0000-0000-000010490000}"/>
    <cellStyle name="Normal 10 6 2 2 3 4 2" xfId="39051" xr:uid="{00000000-0005-0000-0000-000011490000}"/>
    <cellStyle name="Normal 10 6 2 2 3 5" xfId="9960" xr:uid="{00000000-0005-0000-0000-000012490000}"/>
    <cellStyle name="Normal 10 6 2 2 3 5 2" xfId="39052" xr:uid="{00000000-0005-0000-0000-000013490000}"/>
    <cellStyle name="Normal 10 6 2 2 3 6" xfId="9961" xr:uid="{00000000-0005-0000-0000-000014490000}"/>
    <cellStyle name="Normal 10 6 2 2 3 6 2" xfId="39053" xr:uid="{00000000-0005-0000-0000-000015490000}"/>
    <cellStyle name="Normal 10 6 2 2 3 7" xfId="39042" xr:uid="{00000000-0005-0000-0000-000016490000}"/>
    <cellStyle name="Normal 10 6 2 2 4" xfId="9962" xr:uid="{00000000-0005-0000-0000-000017490000}"/>
    <cellStyle name="Normal 10 6 2 2 4 2" xfId="9963" xr:uid="{00000000-0005-0000-0000-000018490000}"/>
    <cellStyle name="Normal 10 6 2 2 4 2 2" xfId="9964" xr:uid="{00000000-0005-0000-0000-000019490000}"/>
    <cellStyle name="Normal 10 6 2 2 4 2 2 2" xfId="39056" xr:uid="{00000000-0005-0000-0000-00001A490000}"/>
    <cellStyle name="Normal 10 6 2 2 4 2 3" xfId="39055" xr:uid="{00000000-0005-0000-0000-00001B490000}"/>
    <cellStyle name="Normal 10 6 2 2 4 3" xfId="9965" xr:uid="{00000000-0005-0000-0000-00001C490000}"/>
    <cellStyle name="Normal 10 6 2 2 4 3 2" xfId="39057" xr:uid="{00000000-0005-0000-0000-00001D490000}"/>
    <cellStyle name="Normal 10 6 2 2 4 4" xfId="9966" xr:uid="{00000000-0005-0000-0000-00001E490000}"/>
    <cellStyle name="Normal 10 6 2 2 4 4 2" xfId="39058" xr:uid="{00000000-0005-0000-0000-00001F490000}"/>
    <cellStyle name="Normal 10 6 2 2 4 5" xfId="9967" xr:uid="{00000000-0005-0000-0000-000020490000}"/>
    <cellStyle name="Normal 10 6 2 2 4 5 2" xfId="39059" xr:uid="{00000000-0005-0000-0000-000021490000}"/>
    <cellStyle name="Normal 10 6 2 2 4 6" xfId="39054" xr:uid="{00000000-0005-0000-0000-000022490000}"/>
    <cellStyle name="Normal 10 6 2 2 5" xfId="9968" xr:uid="{00000000-0005-0000-0000-000023490000}"/>
    <cellStyle name="Normal 10 6 2 2 5 2" xfId="9969" xr:uid="{00000000-0005-0000-0000-000024490000}"/>
    <cellStyle name="Normal 10 6 2 2 5 2 2" xfId="9970" xr:uid="{00000000-0005-0000-0000-000025490000}"/>
    <cellStyle name="Normal 10 6 2 2 5 2 2 2" xfId="39062" xr:uid="{00000000-0005-0000-0000-000026490000}"/>
    <cellStyle name="Normal 10 6 2 2 5 2 3" xfId="39061" xr:uid="{00000000-0005-0000-0000-000027490000}"/>
    <cellStyle name="Normal 10 6 2 2 5 3" xfId="9971" xr:uid="{00000000-0005-0000-0000-000028490000}"/>
    <cellStyle name="Normal 10 6 2 2 5 3 2" xfId="39063" xr:uid="{00000000-0005-0000-0000-000029490000}"/>
    <cellStyle name="Normal 10 6 2 2 5 4" xfId="9972" xr:uid="{00000000-0005-0000-0000-00002A490000}"/>
    <cellStyle name="Normal 10 6 2 2 5 4 2" xfId="39064" xr:uid="{00000000-0005-0000-0000-00002B490000}"/>
    <cellStyle name="Normal 10 6 2 2 5 5" xfId="9973" xr:uid="{00000000-0005-0000-0000-00002C490000}"/>
    <cellStyle name="Normal 10 6 2 2 5 5 2" xfId="39065" xr:uid="{00000000-0005-0000-0000-00002D490000}"/>
    <cellStyle name="Normal 10 6 2 2 5 6" xfId="39060" xr:uid="{00000000-0005-0000-0000-00002E490000}"/>
    <cellStyle name="Normal 10 6 2 2 6" xfId="9974" xr:uid="{00000000-0005-0000-0000-00002F490000}"/>
    <cellStyle name="Normal 10 6 2 2 6 2" xfId="9975" xr:uid="{00000000-0005-0000-0000-000030490000}"/>
    <cellStyle name="Normal 10 6 2 2 6 2 2" xfId="9976" xr:uid="{00000000-0005-0000-0000-000031490000}"/>
    <cellStyle name="Normal 10 6 2 2 6 2 2 2" xfId="39068" xr:uid="{00000000-0005-0000-0000-000032490000}"/>
    <cellStyle name="Normal 10 6 2 2 6 2 3" xfId="39067" xr:uid="{00000000-0005-0000-0000-000033490000}"/>
    <cellStyle name="Normal 10 6 2 2 6 3" xfId="9977" xr:uid="{00000000-0005-0000-0000-000034490000}"/>
    <cellStyle name="Normal 10 6 2 2 6 3 2" xfId="39069" xr:uid="{00000000-0005-0000-0000-000035490000}"/>
    <cellStyle name="Normal 10 6 2 2 6 4" xfId="9978" xr:uid="{00000000-0005-0000-0000-000036490000}"/>
    <cellStyle name="Normal 10 6 2 2 6 4 2" xfId="39070" xr:uid="{00000000-0005-0000-0000-000037490000}"/>
    <cellStyle name="Normal 10 6 2 2 6 5" xfId="39066" xr:uid="{00000000-0005-0000-0000-000038490000}"/>
    <cellStyle name="Normal 10 6 2 2 7" xfId="9979" xr:uid="{00000000-0005-0000-0000-000039490000}"/>
    <cellStyle name="Normal 10 6 2 2 7 2" xfId="9980" xr:uid="{00000000-0005-0000-0000-00003A490000}"/>
    <cellStyle name="Normal 10 6 2 2 7 2 2" xfId="39072" xr:uid="{00000000-0005-0000-0000-00003B490000}"/>
    <cellStyle name="Normal 10 6 2 2 7 3" xfId="9981" xr:uid="{00000000-0005-0000-0000-00003C490000}"/>
    <cellStyle name="Normal 10 6 2 2 7 3 2" xfId="39073" xr:uid="{00000000-0005-0000-0000-00003D490000}"/>
    <cellStyle name="Normal 10 6 2 2 7 4" xfId="39071" xr:uid="{00000000-0005-0000-0000-00003E490000}"/>
    <cellStyle name="Normal 10 6 2 2 8" xfId="9982" xr:uid="{00000000-0005-0000-0000-00003F490000}"/>
    <cellStyle name="Normal 10 6 2 2 8 2" xfId="39074" xr:uid="{00000000-0005-0000-0000-000040490000}"/>
    <cellStyle name="Normal 10 6 2 2 9" xfId="9983" xr:uid="{00000000-0005-0000-0000-000041490000}"/>
    <cellStyle name="Normal 10 6 2 2 9 2" xfId="39075" xr:uid="{00000000-0005-0000-0000-000042490000}"/>
    <cellStyle name="Normal 10 6 2 3" xfId="9984" xr:uid="{00000000-0005-0000-0000-000043490000}"/>
    <cellStyle name="Normal 10 6 2 3 2" xfId="9985" xr:uid="{00000000-0005-0000-0000-000044490000}"/>
    <cellStyle name="Normal 10 6 2 3 2 2" xfId="9986" xr:uid="{00000000-0005-0000-0000-000045490000}"/>
    <cellStyle name="Normal 10 6 2 3 2 2 2" xfId="9987" xr:uid="{00000000-0005-0000-0000-000046490000}"/>
    <cellStyle name="Normal 10 6 2 3 2 2 2 2" xfId="39079" xr:uid="{00000000-0005-0000-0000-000047490000}"/>
    <cellStyle name="Normal 10 6 2 3 2 2 3" xfId="39078" xr:uid="{00000000-0005-0000-0000-000048490000}"/>
    <cellStyle name="Normal 10 6 2 3 2 3" xfId="9988" xr:uid="{00000000-0005-0000-0000-000049490000}"/>
    <cellStyle name="Normal 10 6 2 3 2 3 2" xfId="39080" xr:uid="{00000000-0005-0000-0000-00004A490000}"/>
    <cellStyle name="Normal 10 6 2 3 2 4" xfId="9989" xr:uid="{00000000-0005-0000-0000-00004B490000}"/>
    <cellStyle name="Normal 10 6 2 3 2 4 2" xfId="39081" xr:uid="{00000000-0005-0000-0000-00004C490000}"/>
    <cellStyle name="Normal 10 6 2 3 2 5" xfId="9990" xr:uid="{00000000-0005-0000-0000-00004D490000}"/>
    <cellStyle name="Normal 10 6 2 3 2 5 2" xfId="39082" xr:uid="{00000000-0005-0000-0000-00004E490000}"/>
    <cellStyle name="Normal 10 6 2 3 2 6" xfId="39077" xr:uid="{00000000-0005-0000-0000-00004F490000}"/>
    <cellStyle name="Normal 10 6 2 3 3" xfId="9991" xr:uid="{00000000-0005-0000-0000-000050490000}"/>
    <cellStyle name="Normal 10 6 2 3 3 2" xfId="9992" xr:uid="{00000000-0005-0000-0000-000051490000}"/>
    <cellStyle name="Normal 10 6 2 3 3 2 2" xfId="9993" xr:uid="{00000000-0005-0000-0000-000052490000}"/>
    <cellStyle name="Normal 10 6 2 3 3 2 2 2" xfId="39085" xr:uid="{00000000-0005-0000-0000-000053490000}"/>
    <cellStyle name="Normal 10 6 2 3 3 2 3" xfId="39084" xr:uid="{00000000-0005-0000-0000-000054490000}"/>
    <cellStyle name="Normal 10 6 2 3 3 3" xfId="9994" xr:uid="{00000000-0005-0000-0000-000055490000}"/>
    <cellStyle name="Normal 10 6 2 3 3 3 2" xfId="39086" xr:uid="{00000000-0005-0000-0000-000056490000}"/>
    <cellStyle name="Normal 10 6 2 3 3 4" xfId="9995" xr:uid="{00000000-0005-0000-0000-000057490000}"/>
    <cellStyle name="Normal 10 6 2 3 3 4 2" xfId="39087" xr:uid="{00000000-0005-0000-0000-000058490000}"/>
    <cellStyle name="Normal 10 6 2 3 3 5" xfId="9996" xr:uid="{00000000-0005-0000-0000-000059490000}"/>
    <cellStyle name="Normal 10 6 2 3 3 5 2" xfId="39088" xr:uid="{00000000-0005-0000-0000-00005A490000}"/>
    <cellStyle name="Normal 10 6 2 3 3 6" xfId="39083" xr:uid="{00000000-0005-0000-0000-00005B490000}"/>
    <cellStyle name="Normal 10 6 2 3 4" xfId="9997" xr:uid="{00000000-0005-0000-0000-00005C490000}"/>
    <cellStyle name="Normal 10 6 2 3 4 2" xfId="9998" xr:uid="{00000000-0005-0000-0000-00005D490000}"/>
    <cellStyle name="Normal 10 6 2 3 4 2 2" xfId="39090" xr:uid="{00000000-0005-0000-0000-00005E490000}"/>
    <cellStyle name="Normal 10 6 2 3 4 3" xfId="39089" xr:uid="{00000000-0005-0000-0000-00005F490000}"/>
    <cellStyle name="Normal 10 6 2 3 5" xfId="9999" xr:uid="{00000000-0005-0000-0000-000060490000}"/>
    <cellStyle name="Normal 10 6 2 3 5 2" xfId="39091" xr:uid="{00000000-0005-0000-0000-000061490000}"/>
    <cellStyle name="Normal 10 6 2 3 6" xfId="10000" xr:uid="{00000000-0005-0000-0000-000062490000}"/>
    <cellStyle name="Normal 10 6 2 3 6 2" xfId="39092" xr:uid="{00000000-0005-0000-0000-000063490000}"/>
    <cellStyle name="Normal 10 6 2 3 7" xfId="10001" xr:uid="{00000000-0005-0000-0000-000064490000}"/>
    <cellStyle name="Normal 10 6 2 3 7 2" xfId="39093" xr:uid="{00000000-0005-0000-0000-000065490000}"/>
    <cellStyle name="Normal 10 6 2 3 8" xfId="39076" xr:uid="{00000000-0005-0000-0000-000066490000}"/>
    <cellStyle name="Normal 10 6 2 4" xfId="10002" xr:uid="{00000000-0005-0000-0000-000067490000}"/>
    <cellStyle name="Normal 10 6 2 4 2" xfId="10003" xr:uid="{00000000-0005-0000-0000-000068490000}"/>
    <cellStyle name="Normal 10 6 2 4 2 2" xfId="10004" xr:uid="{00000000-0005-0000-0000-000069490000}"/>
    <cellStyle name="Normal 10 6 2 4 2 2 2" xfId="10005" xr:uid="{00000000-0005-0000-0000-00006A490000}"/>
    <cellStyle name="Normal 10 6 2 4 2 2 2 2" xfId="39097" xr:uid="{00000000-0005-0000-0000-00006B490000}"/>
    <cellStyle name="Normal 10 6 2 4 2 2 3" xfId="39096" xr:uid="{00000000-0005-0000-0000-00006C490000}"/>
    <cellStyle name="Normal 10 6 2 4 2 3" xfId="10006" xr:uid="{00000000-0005-0000-0000-00006D490000}"/>
    <cellStyle name="Normal 10 6 2 4 2 3 2" xfId="39098" xr:uid="{00000000-0005-0000-0000-00006E490000}"/>
    <cellStyle name="Normal 10 6 2 4 2 4" xfId="10007" xr:uid="{00000000-0005-0000-0000-00006F490000}"/>
    <cellStyle name="Normal 10 6 2 4 2 4 2" xfId="39099" xr:uid="{00000000-0005-0000-0000-000070490000}"/>
    <cellStyle name="Normal 10 6 2 4 2 5" xfId="10008" xr:uid="{00000000-0005-0000-0000-000071490000}"/>
    <cellStyle name="Normal 10 6 2 4 2 5 2" xfId="39100" xr:uid="{00000000-0005-0000-0000-000072490000}"/>
    <cellStyle name="Normal 10 6 2 4 2 6" xfId="39095" xr:uid="{00000000-0005-0000-0000-000073490000}"/>
    <cellStyle name="Normal 10 6 2 4 3" xfId="10009" xr:uid="{00000000-0005-0000-0000-000074490000}"/>
    <cellStyle name="Normal 10 6 2 4 3 2" xfId="10010" xr:uid="{00000000-0005-0000-0000-000075490000}"/>
    <cellStyle name="Normal 10 6 2 4 3 2 2" xfId="39102" xr:uid="{00000000-0005-0000-0000-000076490000}"/>
    <cellStyle name="Normal 10 6 2 4 3 3" xfId="39101" xr:uid="{00000000-0005-0000-0000-000077490000}"/>
    <cellStyle name="Normal 10 6 2 4 4" xfId="10011" xr:uid="{00000000-0005-0000-0000-000078490000}"/>
    <cellStyle name="Normal 10 6 2 4 4 2" xfId="39103" xr:uid="{00000000-0005-0000-0000-000079490000}"/>
    <cellStyle name="Normal 10 6 2 4 5" xfId="10012" xr:uid="{00000000-0005-0000-0000-00007A490000}"/>
    <cellStyle name="Normal 10 6 2 4 5 2" xfId="39104" xr:uid="{00000000-0005-0000-0000-00007B490000}"/>
    <cellStyle name="Normal 10 6 2 4 6" xfId="10013" xr:uid="{00000000-0005-0000-0000-00007C490000}"/>
    <cellStyle name="Normal 10 6 2 4 6 2" xfId="39105" xr:uid="{00000000-0005-0000-0000-00007D490000}"/>
    <cellStyle name="Normal 10 6 2 4 7" xfId="39094" xr:uid="{00000000-0005-0000-0000-00007E490000}"/>
    <cellStyle name="Normal 10 6 2 5" xfId="10014" xr:uid="{00000000-0005-0000-0000-00007F490000}"/>
    <cellStyle name="Normal 10 6 2 5 2" xfId="10015" xr:uid="{00000000-0005-0000-0000-000080490000}"/>
    <cellStyle name="Normal 10 6 2 5 2 2" xfId="10016" xr:uid="{00000000-0005-0000-0000-000081490000}"/>
    <cellStyle name="Normal 10 6 2 5 2 2 2" xfId="39108" xr:uid="{00000000-0005-0000-0000-000082490000}"/>
    <cellStyle name="Normal 10 6 2 5 2 3" xfId="39107" xr:uid="{00000000-0005-0000-0000-000083490000}"/>
    <cellStyle name="Normal 10 6 2 5 3" xfId="10017" xr:uid="{00000000-0005-0000-0000-000084490000}"/>
    <cellStyle name="Normal 10 6 2 5 3 2" xfId="39109" xr:uid="{00000000-0005-0000-0000-000085490000}"/>
    <cellStyle name="Normal 10 6 2 5 4" xfId="10018" xr:uid="{00000000-0005-0000-0000-000086490000}"/>
    <cellStyle name="Normal 10 6 2 5 4 2" xfId="39110" xr:uid="{00000000-0005-0000-0000-000087490000}"/>
    <cellStyle name="Normal 10 6 2 5 5" xfId="10019" xr:uid="{00000000-0005-0000-0000-000088490000}"/>
    <cellStyle name="Normal 10 6 2 5 5 2" xfId="39111" xr:uid="{00000000-0005-0000-0000-000089490000}"/>
    <cellStyle name="Normal 10 6 2 5 6" xfId="39106" xr:uid="{00000000-0005-0000-0000-00008A490000}"/>
    <cellStyle name="Normal 10 6 2 6" xfId="10020" xr:uid="{00000000-0005-0000-0000-00008B490000}"/>
    <cellStyle name="Normal 10 6 2 6 2" xfId="10021" xr:uid="{00000000-0005-0000-0000-00008C490000}"/>
    <cellStyle name="Normal 10 6 2 6 2 2" xfId="10022" xr:uid="{00000000-0005-0000-0000-00008D490000}"/>
    <cellStyle name="Normal 10 6 2 6 2 2 2" xfId="39114" xr:uid="{00000000-0005-0000-0000-00008E490000}"/>
    <cellStyle name="Normal 10 6 2 6 2 3" xfId="39113" xr:uid="{00000000-0005-0000-0000-00008F490000}"/>
    <cellStyle name="Normal 10 6 2 6 3" xfId="10023" xr:uid="{00000000-0005-0000-0000-000090490000}"/>
    <cellStyle name="Normal 10 6 2 6 3 2" xfId="39115" xr:uid="{00000000-0005-0000-0000-000091490000}"/>
    <cellStyle name="Normal 10 6 2 6 4" xfId="10024" xr:uid="{00000000-0005-0000-0000-000092490000}"/>
    <cellStyle name="Normal 10 6 2 6 4 2" xfId="39116" xr:uid="{00000000-0005-0000-0000-000093490000}"/>
    <cellStyle name="Normal 10 6 2 6 5" xfId="10025" xr:uid="{00000000-0005-0000-0000-000094490000}"/>
    <cellStyle name="Normal 10 6 2 6 5 2" xfId="39117" xr:uid="{00000000-0005-0000-0000-000095490000}"/>
    <cellStyle name="Normal 10 6 2 6 6" xfId="39112" xr:uid="{00000000-0005-0000-0000-000096490000}"/>
    <cellStyle name="Normal 10 6 2 7" xfId="10026" xr:uid="{00000000-0005-0000-0000-000097490000}"/>
    <cellStyle name="Normal 10 6 2 7 2" xfId="10027" xr:uid="{00000000-0005-0000-0000-000098490000}"/>
    <cellStyle name="Normal 10 6 2 7 2 2" xfId="10028" xr:uid="{00000000-0005-0000-0000-000099490000}"/>
    <cellStyle name="Normal 10 6 2 7 2 2 2" xfId="39120" xr:uid="{00000000-0005-0000-0000-00009A490000}"/>
    <cellStyle name="Normal 10 6 2 7 2 3" xfId="39119" xr:uid="{00000000-0005-0000-0000-00009B490000}"/>
    <cellStyle name="Normal 10 6 2 7 3" xfId="10029" xr:uid="{00000000-0005-0000-0000-00009C490000}"/>
    <cellStyle name="Normal 10 6 2 7 3 2" xfId="39121" xr:uid="{00000000-0005-0000-0000-00009D490000}"/>
    <cellStyle name="Normal 10 6 2 7 4" xfId="10030" xr:uid="{00000000-0005-0000-0000-00009E490000}"/>
    <cellStyle name="Normal 10 6 2 7 4 2" xfId="39122" xr:uid="{00000000-0005-0000-0000-00009F490000}"/>
    <cellStyle name="Normal 10 6 2 7 5" xfId="39118" xr:uid="{00000000-0005-0000-0000-0000A0490000}"/>
    <cellStyle name="Normal 10 6 2 8" xfId="10031" xr:uid="{00000000-0005-0000-0000-0000A1490000}"/>
    <cellStyle name="Normal 10 6 2 8 2" xfId="10032" xr:uid="{00000000-0005-0000-0000-0000A2490000}"/>
    <cellStyle name="Normal 10 6 2 8 2 2" xfId="39124" xr:uid="{00000000-0005-0000-0000-0000A3490000}"/>
    <cellStyle name="Normal 10 6 2 8 3" xfId="10033" xr:uid="{00000000-0005-0000-0000-0000A4490000}"/>
    <cellStyle name="Normal 10 6 2 8 3 2" xfId="39125" xr:uid="{00000000-0005-0000-0000-0000A5490000}"/>
    <cellStyle name="Normal 10 6 2 8 4" xfId="39123" xr:uid="{00000000-0005-0000-0000-0000A6490000}"/>
    <cellStyle name="Normal 10 6 2 9" xfId="10034" xr:uid="{00000000-0005-0000-0000-0000A7490000}"/>
    <cellStyle name="Normal 10 6 2 9 2" xfId="39126" xr:uid="{00000000-0005-0000-0000-0000A8490000}"/>
    <cellStyle name="Normal 10 6 3" xfId="10035" xr:uid="{00000000-0005-0000-0000-0000A9490000}"/>
    <cellStyle name="Normal 10 6 3 10" xfId="10036" xr:uid="{00000000-0005-0000-0000-0000AA490000}"/>
    <cellStyle name="Normal 10 6 3 10 2" xfId="39128" xr:uid="{00000000-0005-0000-0000-0000AB490000}"/>
    <cellStyle name="Normal 10 6 3 11" xfId="39127" xr:uid="{00000000-0005-0000-0000-0000AC490000}"/>
    <cellStyle name="Normal 10 6 3 2" xfId="10037" xr:uid="{00000000-0005-0000-0000-0000AD490000}"/>
    <cellStyle name="Normal 10 6 3 2 2" xfId="10038" xr:uid="{00000000-0005-0000-0000-0000AE490000}"/>
    <cellStyle name="Normal 10 6 3 2 2 2" xfId="10039" xr:uid="{00000000-0005-0000-0000-0000AF490000}"/>
    <cellStyle name="Normal 10 6 3 2 2 2 2" xfId="10040" xr:uid="{00000000-0005-0000-0000-0000B0490000}"/>
    <cellStyle name="Normal 10 6 3 2 2 2 2 2" xfId="39132" xr:uid="{00000000-0005-0000-0000-0000B1490000}"/>
    <cellStyle name="Normal 10 6 3 2 2 2 3" xfId="39131" xr:uid="{00000000-0005-0000-0000-0000B2490000}"/>
    <cellStyle name="Normal 10 6 3 2 2 3" xfId="10041" xr:uid="{00000000-0005-0000-0000-0000B3490000}"/>
    <cellStyle name="Normal 10 6 3 2 2 3 2" xfId="39133" xr:uid="{00000000-0005-0000-0000-0000B4490000}"/>
    <cellStyle name="Normal 10 6 3 2 2 4" xfId="10042" xr:uid="{00000000-0005-0000-0000-0000B5490000}"/>
    <cellStyle name="Normal 10 6 3 2 2 4 2" xfId="39134" xr:uid="{00000000-0005-0000-0000-0000B6490000}"/>
    <cellStyle name="Normal 10 6 3 2 2 5" xfId="10043" xr:uid="{00000000-0005-0000-0000-0000B7490000}"/>
    <cellStyle name="Normal 10 6 3 2 2 5 2" xfId="39135" xr:uid="{00000000-0005-0000-0000-0000B8490000}"/>
    <cellStyle name="Normal 10 6 3 2 2 6" xfId="39130" xr:uid="{00000000-0005-0000-0000-0000B9490000}"/>
    <cellStyle name="Normal 10 6 3 2 3" xfId="10044" xr:uid="{00000000-0005-0000-0000-0000BA490000}"/>
    <cellStyle name="Normal 10 6 3 2 3 2" xfId="10045" xr:uid="{00000000-0005-0000-0000-0000BB490000}"/>
    <cellStyle name="Normal 10 6 3 2 3 2 2" xfId="39137" xr:uid="{00000000-0005-0000-0000-0000BC490000}"/>
    <cellStyle name="Normal 10 6 3 2 3 3" xfId="39136" xr:uid="{00000000-0005-0000-0000-0000BD490000}"/>
    <cellStyle name="Normal 10 6 3 2 4" xfId="10046" xr:uid="{00000000-0005-0000-0000-0000BE490000}"/>
    <cellStyle name="Normal 10 6 3 2 4 2" xfId="39138" xr:uid="{00000000-0005-0000-0000-0000BF490000}"/>
    <cellStyle name="Normal 10 6 3 2 5" xfId="10047" xr:uid="{00000000-0005-0000-0000-0000C0490000}"/>
    <cellStyle name="Normal 10 6 3 2 5 2" xfId="39139" xr:uid="{00000000-0005-0000-0000-0000C1490000}"/>
    <cellStyle name="Normal 10 6 3 2 6" xfId="10048" xr:uid="{00000000-0005-0000-0000-0000C2490000}"/>
    <cellStyle name="Normal 10 6 3 2 6 2" xfId="39140" xr:uid="{00000000-0005-0000-0000-0000C3490000}"/>
    <cellStyle name="Normal 10 6 3 2 7" xfId="39129" xr:uid="{00000000-0005-0000-0000-0000C4490000}"/>
    <cellStyle name="Normal 10 6 3 3" xfId="10049" xr:uid="{00000000-0005-0000-0000-0000C5490000}"/>
    <cellStyle name="Normal 10 6 3 3 2" xfId="10050" xr:uid="{00000000-0005-0000-0000-0000C6490000}"/>
    <cellStyle name="Normal 10 6 3 3 2 2" xfId="10051" xr:uid="{00000000-0005-0000-0000-0000C7490000}"/>
    <cellStyle name="Normal 10 6 3 3 2 2 2" xfId="10052" xr:uid="{00000000-0005-0000-0000-0000C8490000}"/>
    <cellStyle name="Normal 10 6 3 3 2 2 2 2" xfId="39144" xr:uid="{00000000-0005-0000-0000-0000C9490000}"/>
    <cellStyle name="Normal 10 6 3 3 2 2 3" xfId="39143" xr:uid="{00000000-0005-0000-0000-0000CA490000}"/>
    <cellStyle name="Normal 10 6 3 3 2 3" xfId="10053" xr:uid="{00000000-0005-0000-0000-0000CB490000}"/>
    <cellStyle name="Normal 10 6 3 3 2 3 2" xfId="39145" xr:uid="{00000000-0005-0000-0000-0000CC490000}"/>
    <cellStyle name="Normal 10 6 3 3 2 4" xfId="10054" xr:uid="{00000000-0005-0000-0000-0000CD490000}"/>
    <cellStyle name="Normal 10 6 3 3 2 4 2" xfId="39146" xr:uid="{00000000-0005-0000-0000-0000CE490000}"/>
    <cellStyle name="Normal 10 6 3 3 2 5" xfId="10055" xr:uid="{00000000-0005-0000-0000-0000CF490000}"/>
    <cellStyle name="Normal 10 6 3 3 2 5 2" xfId="39147" xr:uid="{00000000-0005-0000-0000-0000D0490000}"/>
    <cellStyle name="Normal 10 6 3 3 2 6" xfId="39142" xr:uid="{00000000-0005-0000-0000-0000D1490000}"/>
    <cellStyle name="Normal 10 6 3 3 3" xfId="10056" xr:uid="{00000000-0005-0000-0000-0000D2490000}"/>
    <cellStyle name="Normal 10 6 3 3 3 2" xfId="10057" xr:uid="{00000000-0005-0000-0000-0000D3490000}"/>
    <cellStyle name="Normal 10 6 3 3 3 2 2" xfId="39149" xr:uid="{00000000-0005-0000-0000-0000D4490000}"/>
    <cellStyle name="Normal 10 6 3 3 3 3" xfId="39148" xr:uid="{00000000-0005-0000-0000-0000D5490000}"/>
    <cellStyle name="Normal 10 6 3 3 4" xfId="10058" xr:uid="{00000000-0005-0000-0000-0000D6490000}"/>
    <cellStyle name="Normal 10 6 3 3 4 2" xfId="39150" xr:uid="{00000000-0005-0000-0000-0000D7490000}"/>
    <cellStyle name="Normal 10 6 3 3 5" xfId="10059" xr:uid="{00000000-0005-0000-0000-0000D8490000}"/>
    <cellStyle name="Normal 10 6 3 3 5 2" xfId="39151" xr:uid="{00000000-0005-0000-0000-0000D9490000}"/>
    <cellStyle name="Normal 10 6 3 3 6" xfId="10060" xr:uid="{00000000-0005-0000-0000-0000DA490000}"/>
    <cellStyle name="Normal 10 6 3 3 6 2" xfId="39152" xr:uid="{00000000-0005-0000-0000-0000DB490000}"/>
    <cellStyle name="Normal 10 6 3 3 7" xfId="39141" xr:uid="{00000000-0005-0000-0000-0000DC490000}"/>
    <cellStyle name="Normal 10 6 3 4" xfId="10061" xr:uid="{00000000-0005-0000-0000-0000DD490000}"/>
    <cellStyle name="Normal 10 6 3 4 2" xfId="10062" xr:uid="{00000000-0005-0000-0000-0000DE490000}"/>
    <cellStyle name="Normal 10 6 3 4 2 2" xfId="10063" xr:uid="{00000000-0005-0000-0000-0000DF490000}"/>
    <cellStyle name="Normal 10 6 3 4 2 2 2" xfId="39155" xr:uid="{00000000-0005-0000-0000-0000E0490000}"/>
    <cellStyle name="Normal 10 6 3 4 2 3" xfId="39154" xr:uid="{00000000-0005-0000-0000-0000E1490000}"/>
    <cellStyle name="Normal 10 6 3 4 3" xfId="10064" xr:uid="{00000000-0005-0000-0000-0000E2490000}"/>
    <cellStyle name="Normal 10 6 3 4 3 2" xfId="39156" xr:uid="{00000000-0005-0000-0000-0000E3490000}"/>
    <cellStyle name="Normal 10 6 3 4 4" xfId="10065" xr:uid="{00000000-0005-0000-0000-0000E4490000}"/>
    <cellStyle name="Normal 10 6 3 4 4 2" xfId="39157" xr:uid="{00000000-0005-0000-0000-0000E5490000}"/>
    <cellStyle name="Normal 10 6 3 4 5" xfId="10066" xr:uid="{00000000-0005-0000-0000-0000E6490000}"/>
    <cellStyle name="Normal 10 6 3 4 5 2" xfId="39158" xr:uid="{00000000-0005-0000-0000-0000E7490000}"/>
    <cellStyle name="Normal 10 6 3 4 6" xfId="39153" xr:uid="{00000000-0005-0000-0000-0000E8490000}"/>
    <cellStyle name="Normal 10 6 3 5" xfId="10067" xr:uid="{00000000-0005-0000-0000-0000E9490000}"/>
    <cellStyle name="Normal 10 6 3 5 2" xfId="10068" xr:uid="{00000000-0005-0000-0000-0000EA490000}"/>
    <cellStyle name="Normal 10 6 3 5 2 2" xfId="10069" xr:uid="{00000000-0005-0000-0000-0000EB490000}"/>
    <cellStyle name="Normal 10 6 3 5 2 2 2" xfId="39161" xr:uid="{00000000-0005-0000-0000-0000EC490000}"/>
    <cellStyle name="Normal 10 6 3 5 2 3" xfId="39160" xr:uid="{00000000-0005-0000-0000-0000ED490000}"/>
    <cellStyle name="Normal 10 6 3 5 3" xfId="10070" xr:uid="{00000000-0005-0000-0000-0000EE490000}"/>
    <cellStyle name="Normal 10 6 3 5 3 2" xfId="39162" xr:uid="{00000000-0005-0000-0000-0000EF490000}"/>
    <cellStyle name="Normal 10 6 3 5 4" xfId="10071" xr:uid="{00000000-0005-0000-0000-0000F0490000}"/>
    <cellStyle name="Normal 10 6 3 5 4 2" xfId="39163" xr:uid="{00000000-0005-0000-0000-0000F1490000}"/>
    <cellStyle name="Normal 10 6 3 5 5" xfId="10072" xr:uid="{00000000-0005-0000-0000-0000F2490000}"/>
    <cellStyle name="Normal 10 6 3 5 5 2" xfId="39164" xr:uid="{00000000-0005-0000-0000-0000F3490000}"/>
    <cellStyle name="Normal 10 6 3 5 6" xfId="39159" xr:uid="{00000000-0005-0000-0000-0000F4490000}"/>
    <cellStyle name="Normal 10 6 3 6" xfId="10073" xr:uid="{00000000-0005-0000-0000-0000F5490000}"/>
    <cellStyle name="Normal 10 6 3 6 2" xfId="10074" xr:uid="{00000000-0005-0000-0000-0000F6490000}"/>
    <cellStyle name="Normal 10 6 3 6 2 2" xfId="10075" xr:uid="{00000000-0005-0000-0000-0000F7490000}"/>
    <cellStyle name="Normal 10 6 3 6 2 2 2" xfId="39167" xr:uid="{00000000-0005-0000-0000-0000F8490000}"/>
    <cellStyle name="Normal 10 6 3 6 2 3" xfId="39166" xr:uid="{00000000-0005-0000-0000-0000F9490000}"/>
    <cellStyle name="Normal 10 6 3 6 3" xfId="10076" xr:uid="{00000000-0005-0000-0000-0000FA490000}"/>
    <cellStyle name="Normal 10 6 3 6 3 2" xfId="39168" xr:uid="{00000000-0005-0000-0000-0000FB490000}"/>
    <cellStyle name="Normal 10 6 3 6 4" xfId="10077" xr:uid="{00000000-0005-0000-0000-0000FC490000}"/>
    <cellStyle name="Normal 10 6 3 6 4 2" xfId="39169" xr:uid="{00000000-0005-0000-0000-0000FD490000}"/>
    <cellStyle name="Normal 10 6 3 6 5" xfId="39165" xr:uid="{00000000-0005-0000-0000-0000FE490000}"/>
    <cellStyle name="Normal 10 6 3 7" xfId="10078" xr:uid="{00000000-0005-0000-0000-0000FF490000}"/>
    <cellStyle name="Normal 10 6 3 7 2" xfId="10079" xr:uid="{00000000-0005-0000-0000-0000004A0000}"/>
    <cellStyle name="Normal 10 6 3 7 2 2" xfId="39171" xr:uid="{00000000-0005-0000-0000-0000014A0000}"/>
    <cellStyle name="Normal 10 6 3 7 3" xfId="10080" xr:uid="{00000000-0005-0000-0000-0000024A0000}"/>
    <cellStyle name="Normal 10 6 3 7 3 2" xfId="39172" xr:uid="{00000000-0005-0000-0000-0000034A0000}"/>
    <cellStyle name="Normal 10 6 3 7 4" xfId="39170" xr:uid="{00000000-0005-0000-0000-0000044A0000}"/>
    <cellStyle name="Normal 10 6 3 8" xfId="10081" xr:uid="{00000000-0005-0000-0000-0000054A0000}"/>
    <cellStyle name="Normal 10 6 3 8 2" xfId="39173" xr:uid="{00000000-0005-0000-0000-0000064A0000}"/>
    <cellStyle name="Normal 10 6 3 9" xfId="10082" xr:uid="{00000000-0005-0000-0000-0000074A0000}"/>
    <cellStyle name="Normal 10 6 3 9 2" xfId="39174" xr:uid="{00000000-0005-0000-0000-0000084A0000}"/>
    <cellStyle name="Normal 10 6 4" xfId="10083" xr:uid="{00000000-0005-0000-0000-0000094A0000}"/>
    <cellStyle name="Normal 10 6 4 2" xfId="10084" xr:uid="{00000000-0005-0000-0000-00000A4A0000}"/>
    <cellStyle name="Normal 10 6 4 2 2" xfId="10085" xr:uid="{00000000-0005-0000-0000-00000B4A0000}"/>
    <cellStyle name="Normal 10 6 4 2 2 2" xfId="10086" xr:uid="{00000000-0005-0000-0000-00000C4A0000}"/>
    <cellStyle name="Normal 10 6 4 2 2 2 2" xfId="39178" xr:uid="{00000000-0005-0000-0000-00000D4A0000}"/>
    <cellStyle name="Normal 10 6 4 2 2 3" xfId="39177" xr:uid="{00000000-0005-0000-0000-00000E4A0000}"/>
    <cellStyle name="Normal 10 6 4 2 3" xfId="10087" xr:uid="{00000000-0005-0000-0000-00000F4A0000}"/>
    <cellStyle name="Normal 10 6 4 2 3 2" xfId="39179" xr:uid="{00000000-0005-0000-0000-0000104A0000}"/>
    <cellStyle name="Normal 10 6 4 2 4" xfId="10088" xr:uid="{00000000-0005-0000-0000-0000114A0000}"/>
    <cellStyle name="Normal 10 6 4 2 4 2" xfId="39180" xr:uid="{00000000-0005-0000-0000-0000124A0000}"/>
    <cellStyle name="Normal 10 6 4 2 5" xfId="10089" xr:uid="{00000000-0005-0000-0000-0000134A0000}"/>
    <cellStyle name="Normal 10 6 4 2 5 2" xfId="39181" xr:uid="{00000000-0005-0000-0000-0000144A0000}"/>
    <cellStyle name="Normal 10 6 4 2 6" xfId="39176" xr:uid="{00000000-0005-0000-0000-0000154A0000}"/>
    <cellStyle name="Normal 10 6 4 3" xfId="10090" xr:uid="{00000000-0005-0000-0000-0000164A0000}"/>
    <cellStyle name="Normal 10 6 4 3 2" xfId="10091" xr:uid="{00000000-0005-0000-0000-0000174A0000}"/>
    <cellStyle name="Normal 10 6 4 3 2 2" xfId="10092" xr:uid="{00000000-0005-0000-0000-0000184A0000}"/>
    <cellStyle name="Normal 10 6 4 3 2 2 2" xfId="39184" xr:uid="{00000000-0005-0000-0000-0000194A0000}"/>
    <cellStyle name="Normal 10 6 4 3 2 3" xfId="39183" xr:uid="{00000000-0005-0000-0000-00001A4A0000}"/>
    <cellStyle name="Normal 10 6 4 3 3" xfId="10093" xr:uid="{00000000-0005-0000-0000-00001B4A0000}"/>
    <cellStyle name="Normal 10 6 4 3 3 2" xfId="39185" xr:uid="{00000000-0005-0000-0000-00001C4A0000}"/>
    <cellStyle name="Normal 10 6 4 3 4" xfId="10094" xr:uid="{00000000-0005-0000-0000-00001D4A0000}"/>
    <cellStyle name="Normal 10 6 4 3 4 2" xfId="39186" xr:uid="{00000000-0005-0000-0000-00001E4A0000}"/>
    <cellStyle name="Normal 10 6 4 3 5" xfId="10095" xr:uid="{00000000-0005-0000-0000-00001F4A0000}"/>
    <cellStyle name="Normal 10 6 4 3 5 2" xfId="39187" xr:uid="{00000000-0005-0000-0000-0000204A0000}"/>
    <cellStyle name="Normal 10 6 4 3 6" xfId="39182" xr:uid="{00000000-0005-0000-0000-0000214A0000}"/>
    <cellStyle name="Normal 10 6 4 4" xfId="10096" xr:uid="{00000000-0005-0000-0000-0000224A0000}"/>
    <cellStyle name="Normal 10 6 4 4 2" xfId="10097" xr:uid="{00000000-0005-0000-0000-0000234A0000}"/>
    <cellStyle name="Normal 10 6 4 4 2 2" xfId="39189" xr:uid="{00000000-0005-0000-0000-0000244A0000}"/>
    <cellStyle name="Normal 10 6 4 4 3" xfId="39188" xr:uid="{00000000-0005-0000-0000-0000254A0000}"/>
    <cellStyle name="Normal 10 6 4 5" xfId="10098" xr:uid="{00000000-0005-0000-0000-0000264A0000}"/>
    <cellStyle name="Normal 10 6 4 5 2" xfId="39190" xr:uid="{00000000-0005-0000-0000-0000274A0000}"/>
    <cellStyle name="Normal 10 6 4 6" xfId="10099" xr:uid="{00000000-0005-0000-0000-0000284A0000}"/>
    <cellStyle name="Normal 10 6 4 6 2" xfId="39191" xr:uid="{00000000-0005-0000-0000-0000294A0000}"/>
    <cellStyle name="Normal 10 6 4 7" xfId="10100" xr:uid="{00000000-0005-0000-0000-00002A4A0000}"/>
    <cellStyle name="Normal 10 6 4 7 2" xfId="39192" xr:uid="{00000000-0005-0000-0000-00002B4A0000}"/>
    <cellStyle name="Normal 10 6 4 8" xfId="39175" xr:uid="{00000000-0005-0000-0000-00002C4A0000}"/>
    <cellStyle name="Normal 10 6 5" xfId="10101" xr:uid="{00000000-0005-0000-0000-00002D4A0000}"/>
    <cellStyle name="Normal 10 6 5 2" xfId="10102" xr:uid="{00000000-0005-0000-0000-00002E4A0000}"/>
    <cellStyle name="Normal 10 6 5 2 2" xfId="10103" xr:uid="{00000000-0005-0000-0000-00002F4A0000}"/>
    <cellStyle name="Normal 10 6 5 2 2 2" xfId="10104" xr:uid="{00000000-0005-0000-0000-0000304A0000}"/>
    <cellStyle name="Normal 10 6 5 2 2 2 2" xfId="39196" xr:uid="{00000000-0005-0000-0000-0000314A0000}"/>
    <cellStyle name="Normal 10 6 5 2 2 3" xfId="39195" xr:uid="{00000000-0005-0000-0000-0000324A0000}"/>
    <cellStyle name="Normal 10 6 5 2 3" xfId="10105" xr:uid="{00000000-0005-0000-0000-0000334A0000}"/>
    <cellStyle name="Normal 10 6 5 2 3 2" xfId="39197" xr:uid="{00000000-0005-0000-0000-0000344A0000}"/>
    <cellStyle name="Normal 10 6 5 2 4" xfId="10106" xr:uid="{00000000-0005-0000-0000-0000354A0000}"/>
    <cellStyle name="Normal 10 6 5 2 4 2" xfId="39198" xr:uid="{00000000-0005-0000-0000-0000364A0000}"/>
    <cellStyle name="Normal 10 6 5 2 5" xfId="10107" xr:uid="{00000000-0005-0000-0000-0000374A0000}"/>
    <cellStyle name="Normal 10 6 5 2 5 2" xfId="39199" xr:uid="{00000000-0005-0000-0000-0000384A0000}"/>
    <cellStyle name="Normal 10 6 5 2 6" xfId="39194" xr:uid="{00000000-0005-0000-0000-0000394A0000}"/>
    <cellStyle name="Normal 10 6 5 3" xfId="10108" xr:uid="{00000000-0005-0000-0000-00003A4A0000}"/>
    <cellStyle name="Normal 10 6 5 3 2" xfId="10109" xr:uid="{00000000-0005-0000-0000-00003B4A0000}"/>
    <cellStyle name="Normal 10 6 5 3 2 2" xfId="39201" xr:uid="{00000000-0005-0000-0000-00003C4A0000}"/>
    <cellStyle name="Normal 10 6 5 3 3" xfId="39200" xr:uid="{00000000-0005-0000-0000-00003D4A0000}"/>
    <cellStyle name="Normal 10 6 5 4" xfId="10110" xr:uid="{00000000-0005-0000-0000-00003E4A0000}"/>
    <cellStyle name="Normal 10 6 5 4 2" xfId="39202" xr:uid="{00000000-0005-0000-0000-00003F4A0000}"/>
    <cellStyle name="Normal 10 6 5 5" xfId="10111" xr:uid="{00000000-0005-0000-0000-0000404A0000}"/>
    <cellStyle name="Normal 10 6 5 5 2" xfId="39203" xr:uid="{00000000-0005-0000-0000-0000414A0000}"/>
    <cellStyle name="Normal 10 6 5 6" xfId="10112" xr:uid="{00000000-0005-0000-0000-0000424A0000}"/>
    <cellStyle name="Normal 10 6 5 6 2" xfId="39204" xr:uid="{00000000-0005-0000-0000-0000434A0000}"/>
    <cellStyle name="Normal 10 6 5 7" xfId="39193" xr:uid="{00000000-0005-0000-0000-0000444A0000}"/>
    <cellStyle name="Normal 10 6 6" xfId="10113" xr:uid="{00000000-0005-0000-0000-0000454A0000}"/>
    <cellStyle name="Normal 10 6 6 2" xfId="10114" xr:uid="{00000000-0005-0000-0000-0000464A0000}"/>
    <cellStyle name="Normal 10 6 6 2 2" xfId="10115" xr:uid="{00000000-0005-0000-0000-0000474A0000}"/>
    <cellStyle name="Normal 10 6 6 2 2 2" xfId="39207" xr:uid="{00000000-0005-0000-0000-0000484A0000}"/>
    <cellStyle name="Normal 10 6 6 2 3" xfId="39206" xr:uid="{00000000-0005-0000-0000-0000494A0000}"/>
    <cellStyle name="Normal 10 6 6 3" xfId="10116" xr:uid="{00000000-0005-0000-0000-00004A4A0000}"/>
    <cellStyle name="Normal 10 6 6 3 2" xfId="39208" xr:uid="{00000000-0005-0000-0000-00004B4A0000}"/>
    <cellStyle name="Normal 10 6 6 4" xfId="10117" xr:uid="{00000000-0005-0000-0000-00004C4A0000}"/>
    <cellStyle name="Normal 10 6 6 4 2" xfId="39209" xr:uid="{00000000-0005-0000-0000-00004D4A0000}"/>
    <cellStyle name="Normal 10 6 6 5" xfId="10118" xr:uid="{00000000-0005-0000-0000-00004E4A0000}"/>
    <cellStyle name="Normal 10 6 6 5 2" xfId="39210" xr:uid="{00000000-0005-0000-0000-00004F4A0000}"/>
    <cellStyle name="Normal 10 6 6 6" xfId="39205" xr:uid="{00000000-0005-0000-0000-0000504A0000}"/>
    <cellStyle name="Normal 10 6 7" xfId="10119" xr:uid="{00000000-0005-0000-0000-0000514A0000}"/>
    <cellStyle name="Normal 10 6 7 2" xfId="10120" xr:uid="{00000000-0005-0000-0000-0000524A0000}"/>
    <cellStyle name="Normal 10 6 7 2 2" xfId="10121" xr:uid="{00000000-0005-0000-0000-0000534A0000}"/>
    <cellStyle name="Normal 10 6 7 2 2 2" xfId="39213" xr:uid="{00000000-0005-0000-0000-0000544A0000}"/>
    <cellStyle name="Normal 10 6 7 2 3" xfId="39212" xr:uid="{00000000-0005-0000-0000-0000554A0000}"/>
    <cellStyle name="Normal 10 6 7 3" xfId="10122" xr:uid="{00000000-0005-0000-0000-0000564A0000}"/>
    <cellStyle name="Normal 10 6 7 3 2" xfId="39214" xr:uid="{00000000-0005-0000-0000-0000574A0000}"/>
    <cellStyle name="Normal 10 6 7 4" xfId="10123" xr:uid="{00000000-0005-0000-0000-0000584A0000}"/>
    <cellStyle name="Normal 10 6 7 4 2" xfId="39215" xr:uid="{00000000-0005-0000-0000-0000594A0000}"/>
    <cellStyle name="Normal 10 6 7 5" xfId="10124" xr:uid="{00000000-0005-0000-0000-00005A4A0000}"/>
    <cellStyle name="Normal 10 6 7 5 2" xfId="39216" xr:uid="{00000000-0005-0000-0000-00005B4A0000}"/>
    <cellStyle name="Normal 10 6 7 6" xfId="39211" xr:uid="{00000000-0005-0000-0000-00005C4A0000}"/>
    <cellStyle name="Normal 10 6 8" xfId="10125" xr:uid="{00000000-0005-0000-0000-00005D4A0000}"/>
    <cellStyle name="Normal 10 6 8 2" xfId="10126" xr:uid="{00000000-0005-0000-0000-00005E4A0000}"/>
    <cellStyle name="Normal 10 6 8 2 2" xfId="10127" xr:uid="{00000000-0005-0000-0000-00005F4A0000}"/>
    <cellStyle name="Normal 10 6 8 2 2 2" xfId="39219" xr:uid="{00000000-0005-0000-0000-0000604A0000}"/>
    <cellStyle name="Normal 10 6 8 2 3" xfId="39218" xr:uid="{00000000-0005-0000-0000-0000614A0000}"/>
    <cellStyle name="Normal 10 6 8 3" xfId="10128" xr:uid="{00000000-0005-0000-0000-0000624A0000}"/>
    <cellStyle name="Normal 10 6 8 3 2" xfId="39220" xr:uid="{00000000-0005-0000-0000-0000634A0000}"/>
    <cellStyle name="Normal 10 6 8 4" xfId="10129" xr:uid="{00000000-0005-0000-0000-0000644A0000}"/>
    <cellStyle name="Normal 10 6 8 4 2" xfId="39221" xr:uid="{00000000-0005-0000-0000-0000654A0000}"/>
    <cellStyle name="Normal 10 6 8 5" xfId="39217" xr:uid="{00000000-0005-0000-0000-0000664A0000}"/>
    <cellStyle name="Normal 10 6 9" xfId="10130" xr:uid="{00000000-0005-0000-0000-0000674A0000}"/>
    <cellStyle name="Normal 10 6 9 2" xfId="10131" xr:uid="{00000000-0005-0000-0000-0000684A0000}"/>
    <cellStyle name="Normal 10 6 9 2 2" xfId="39223" xr:uid="{00000000-0005-0000-0000-0000694A0000}"/>
    <cellStyle name="Normal 10 6 9 3" xfId="10132" xr:uid="{00000000-0005-0000-0000-00006A4A0000}"/>
    <cellStyle name="Normal 10 6 9 3 2" xfId="39224" xr:uid="{00000000-0005-0000-0000-00006B4A0000}"/>
    <cellStyle name="Normal 10 6 9 4" xfId="39222" xr:uid="{00000000-0005-0000-0000-00006C4A0000}"/>
    <cellStyle name="Normal 10 7" xfId="10133" xr:uid="{00000000-0005-0000-0000-00006D4A0000}"/>
    <cellStyle name="Normal 10 7 10" xfId="10134" xr:uid="{00000000-0005-0000-0000-00006E4A0000}"/>
    <cellStyle name="Normal 10 7 10 2" xfId="39226" xr:uid="{00000000-0005-0000-0000-00006F4A0000}"/>
    <cellStyle name="Normal 10 7 11" xfId="10135" xr:uid="{00000000-0005-0000-0000-0000704A0000}"/>
    <cellStyle name="Normal 10 7 11 2" xfId="39227" xr:uid="{00000000-0005-0000-0000-0000714A0000}"/>
    <cellStyle name="Normal 10 7 12" xfId="39225" xr:uid="{00000000-0005-0000-0000-0000724A0000}"/>
    <cellStyle name="Normal 10 7 2" xfId="10136" xr:uid="{00000000-0005-0000-0000-0000734A0000}"/>
    <cellStyle name="Normal 10 7 2 10" xfId="10137" xr:uid="{00000000-0005-0000-0000-0000744A0000}"/>
    <cellStyle name="Normal 10 7 2 10 2" xfId="39229" xr:uid="{00000000-0005-0000-0000-0000754A0000}"/>
    <cellStyle name="Normal 10 7 2 11" xfId="39228" xr:uid="{00000000-0005-0000-0000-0000764A0000}"/>
    <cellStyle name="Normal 10 7 2 2" xfId="10138" xr:uid="{00000000-0005-0000-0000-0000774A0000}"/>
    <cellStyle name="Normal 10 7 2 2 2" xfId="10139" xr:uid="{00000000-0005-0000-0000-0000784A0000}"/>
    <cellStyle name="Normal 10 7 2 2 2 2" xfId="10140" xr:uid="{00000000-0005-0000-0000-0000794A0000}"/>
    <cellStyle name="Normal 10 7 2 2 2 2 2" xfId="10141" xr:uid="{00000000-0005-0000-0000-00007A4A0000}"/>
    <cellStyle name="Normal 10 7 2 2 2 2 2 2" xfId="39233" xr:uid="{00000000-0005-0000-0000-00007B4A0000}"/>
    <cellStyle name="Normal 10 7 2 2 2 2 3" xfId="39232" xr:uid="{00000000-0005-0000-0000-00007C4A0000}"/>
    <cellStyle name="Normal 10 7 2 2 2 3" xfId="10142" xr:uid="{00000000-0005-0000-0000-00007D4A0000}"/>
    <cellStyle name="Normal 10 7 2 2 2 3 2" xfId="39234" xr:uid="{00000000-0005-0000-0000-00007E4A0000}"/>
    <cellStyle name="Normal 10 7 2 2 2 4" xfId="10143" xr:uid="{00000000-0005-0000-0000-00007F4A0000}"/>
    <cellStyle name="Normal 10 7 2 2 2 4 2" xfId="39235" xr:uid="{00000000-0005-0000-0000-0000804A0000}"/>
    <cellStyle name="Normal 10 7 2 2 2 5" xfId="10144" xr:uid="{00000000-0005-0000-0000-0000814A0000}"/>
    <cellStyle name="Normal 10 7 2 2 2 5 2" xfId="39236" xr:uid="{00000000-0005-0000-0000-0000824A0000}"/>
    <cellStyle name="Normal 10 7 2 2 2 6" xfId="39231" xr:uid="{00000000-0005-0000-0000-0000834A0000}"/>
    <cellStyle name="Normal 10 7 2 2 3" xfId="10145" xr:uid="{00000000-0005-0000-0000-0000844A0000}"/>
    <cellStyle name="Normal 10 7 2 2 3 2" xfId="10146" xr:uid="{00000000-0005-0000-0000-0000854A0000}"/>
    <cellStyle name="Normal 10 7 2 2 3 2 2" xfId="39238" xr:uid="{00000000-0005-0000-0000-0000864A0000}"/>
    <cellStyle name="Normal 10 7 2 2 3 3" xfId="39237" xr:uid="{00000000-0005-0000-0000-0000874A0000}"/>
    <cellStyle name="Normal 10 7 2 2 4" xfId="10147" xr:uid="{00000000-0005-0000-0000-0000884A0000}"/>
    <cellStyle name="Normal 10 7 2 2 4 2" xfId="39239" xr:uid="{00000000-0005-0000-0000-0000894A0000}"/>
    <cellStyle name="Normal 10 7 2 2 5" xfId="10148" xr:uid="{00000000-0005-0000-0000-00008A4A0000}"/>
    <cellStyle name="Normal 10 7 2 2 5 2" xfId="39240" xr:uid="{00000000-0005-0000-0000-00008B4A0000}"/>
    <cellStyle name="Normal 10 7 2 2 6" xfId="10149" xr:uid="{00000000-0005-0000-0000-00008C4A0000}"/>
    <cellStyle name="Normal 10 7 2 2 6 2" xfId="39241" xr:uid="{00000000-0005-0000-0000-00008D4A0000}"/>
    <cellStyle name="Normal 10 7 2 2 7" xfId="39230" xr:uid="{00000000-0005-0000-0000-00008E4A0000}"/>
    <cellStyle name="Normal 10 7 2 3" xfId="10150" xr:uid="{00000000-0005-0000-0000-00008F4A0000}"/>
    <cellStyle name="Normal 10 7 2 3 2" xfId="10151" xr:uid="{00000000-0005-0000-0000-0000904A0000}"/>
    <cellStyle name="Normal 10 7 2 3 2 2" xfId="10152" xr:uid="{00000000-0005-0000-0000-0000914A0000}"/>
    <cellStyle name="Normal 10 7 2 3 2 2 2" xfId="10153" xr:uid="{00000000-0005-0000-0000-0000924A0000}"/>
    <cellStyle name="Normal 10 7 2 3 2 2 2 2" xfId="39245" xr:uid="{00000000-0005-0000-0000-0000934A0000}"/>
    <cellStyle name="Normal 10 7 2 3 2 2 3" xfId="39244" xr:uid="{00000000-0005-0000-0000-0000944A0000}"/>
    <cellStyle name="Normal 10 7 2 3 2 3" xfId="10154" xr:uid="{00000000-0005-0000-0000-0000954A0000}"/>
    <cellStyle name="Normal 10 7 2 3 2 3 2" xfId="39246" xr:uid="{00000000-0005-0000-0000-0000964A0000}"/>
    <cellStyle name="Normal 10 7 2 3 2 4" xfId="10155" xr:uid="{00000000-0005-0000-0000-0000974A0000}"/>
    <cellStyle name="Normal 10 7 2 3 2 4 2" xfId="39247" xr:uid="{00000000-0005-0000-0000-0000984A0000}"/>
    <cellStyle name="Normal 10 7 2 3 2 5" xfId="10156" xr:uid="{00000000-0005-0000-0000-0000994A0000}"/>
    <cellStyle name="Normal 10 7 2 3 2 5 2" xfId="39248" xr:uid="{00000000-0005-0000-0000-00009A4A0000}"/>
    <cellStyle name="Normal 10 7 2 3 2 6" xfId="39243" xr:uid="{00000000-0005-0000-0000-00009B4A0000}"/>
    <cellStyle name="Normal 10 7 2 3 3" xfId="10157" xr:uid="{00000000-0005-0000-0000-00009C4A0000}"/>
    <cellStyle name="Normal 10 7 2 3 3 2" xfId="10158" xr:uid="{00000000-0005-0000-0000-00009D4A0000}"/>
    <cellStyle name="Normal 10 7 2 3 3 2 2" xfId="39250" xr:uid="{00000000-0005-0000-0000-00009E4A0000}"/>
    <cellStyle name="Normal 10 7 2 3 3 3" xfId="39249" xr:uid="{00000000-0005-0000-0000-00009F4A0000}"/>
    <cellStyle name="Normal 10 7 2 3 4" xfId="10159" xr:uid="{00000000-0005-0000-0000-0000A04A0000}"/>
    <cellStyle name="Normal 10 7 2 3 4 2" xfId="39251" xr:uid="{00000000-0005-0000-0000-0000A14A0000}"/>
    <cellStyle name="Normal 10 7 2 3 5" xfId="10160" xr:uid="{00000000-0005-0000-0000-0000A24A0000}"/>
    <cellStyle name="Normal 10 7 2 3 5 2" xfId="39252" xr:uid="{00000000-0005-0000-0000-0000A34A0000}"/>
    <cellStyle name="Normal 10 7 2 3 6" xfId="10161" xr:uid="{00000000-0005-0000-0000-0000A44A0000}"/>
    <cellStyle name="Normal 10 7 2 3 6 2" xfId="39253" xr:uid="{00000000-0005-0000-0000-0000A54A0000}"/>
    <cellStyle name="Normal 10 7 2 3 7" xfId="39242" xr:uid="{00000000-0005-0000-0000-0000A64A0000}"/>
    <cellStyle name="Normal 10 7 2 4" xfId="10162" xr:uid="{00000000-0005-0000-0000-0000A74A0000}"/>
    <cellStyle name="Normal 10 7 2 4 2" xfId="10163" xr:uid="{00000000-0005-0000-0000-0000A84A0000}"/>
    <cellStyle name="Normal 10 7 2 4 2 2" xfId="10164" xr:uid="{00000000-0005-0000-0000-0000A94A0000}"/>
    <cellStyle name="Normal 10 7 2 4 2 2 2" xfId="39256" xr:uid="{00000000-0005-0000-0000-0000AA4A0000}"/>
    <cellStyle name="Normal 10 7 2 4 2 3" xfId="39255" xr:uid="{00000000-0005-0000-0000-0000AB4A0000}"/>
    <cellStyle name="Normal 10 7 2 4 3" xfId="10165" xr:uid="{00000000-0005-0000-0000-0000AC4A0000}"/>
    <cellStyle name="Normal 10 7 2 4 3 2" xfId="39257" xr:uid="{00000000-0005-0000-0000-0000AD4A0000}"/>
    <cellStyle name="Normal 10 7 2 4 4" xfId="10166" xr:uid="{00000000-0005-0000-0000-0000AE4A0000}"/>
    <cellStyle name="Normal 10 7 2 4 4 2" xfId="39258" xr:uid="{00000000-0005-0000-0000-0000AF4A0000}"/>
    <cellStyle name="Normal 10 7 2 4 5" xfId="10167" xr:uid="{00000000-0005-0000-0000-0000B04A0000}"/>
    <cellStyle name="Normal 10 7 2 4 5 2" xfId="39259" xr:uid="{00000000-0005-0000-0000-0000B14A0000}"/>
    <cellStyle name="Normal 10 7 2 4 6" xfId="39254" xr:uid="{00000000-0005-0000-0000-0000B24A0000}"/>
    <cellStyle name="Normal 10 7 2 5" xfId="10168" xr:uid="{00000000-0005-0000-0000-0000B34A0000}"/>
    <cellStyle name="Normal 10 7 2 5 2" xfId="10169" xr:uid="{00000000-0005-0000-0000-0000B44A0000}"/>
    <cellStyle name="Normal 10 7 2 5 2 2" xfId="10170" xr:uid="{00000000-0005-0000-0000-0000B54A0000}"/>
    <cellStyle name="Normal 10 7 2 5 2 2 2" xfId="39262" xr:uid="{00000000-0005-0000-0000-0000B64A0000}"/>
    <cellStyle name="Normal 10 7 2 5 2 3" xfId="39261" xr:uid="{00000000-0005-0000-0000-0000B74A0000}"/>
    <cellStyle name="Normal 10 7 2 5 3" xfId="10171" xr:uid="{00000000-0005-0000-0000-0000B84A0000}"/>
    <cellStyle name="Normal 10 7 2 5 3 2" xfId="39263" xr:uid="{00000000-0005-0000-0000-0000B94A0000}"/>
    <cellStyle name="Normal 10 7 2 5 4" xfId="10172" xr:uid="{00000000-0005-0000-0000-0000BA4A0000}"/>
    <cellStyle name="Normal 10 7 2 5 4 2" xfId="39264" xr:uid="{00000000-0005-0000-0000-0000BB4A0000}"/>
    <cellStyle name="Normal 10 7 2 5 5" xfId="10173" xr:uid="{00000000-0005-0000-0000-0000BC4A0000}"/>
    <cellStyle name="Normal 10 7 2 5 5 2" xfId="39265" xr:uid="{00000000-0005-0000-0000-0000BD4A0000}"/>
    <cellStyle name="Normal 10 7 2 5 6" xfId="39260" xr:uid="{00000000-0005-0000-0000-0000BE4A0000}"/>
    <cellStyle name="Normal 10 7 2 6" xfId="10174" xr:uid="{00000000-0005-0000-0000-0000BF4A0000}"/>
    <cellStyle name="Normal 10 7 2 6 2" xfId="10175" xr:uid="{00000000-0005-0000-0000-0000C04A0000}"/>
    <cellStyle name="Normal 10 7 2 6 2 2" xfId="10176" xr:uid="{00000000-0005-0000-0000-0000C14A0000}"/>
    <cellStyle name="Normal 10 7 2 6 2 2 2" xfId="39268" xr:uid="{00000000-0005-0000-0000-0000C24A0000}"/>
    <cellStyle name="Normal 10 7 2 6 2 3" xfId="39267" xr:uid="{00000000-0005-0000-0000-0000C34A0000}"/>
    <cellStyle name="Normal 10 7 2 6 3" xfId="10177" xr:uid="{00000000-0005-0000-0000-0000C44A0000}"/>
    <cellStyle name="Normal 10 7 2 6 3 2" xfId="39269" xr:uid="{00000000-0005-0000-0000-0000C54A0000}"/>
    <cellStyle name="Normal 10 7 2 6 4" xfId="10178" xr:uid="{00000000-0005-0000-0000-0000C64A0000}"/>
    <cellStyle name="Normal 10 7 2 6 4 2" xfId="39270" xr:uid="{00000000-0005-0000-0000-0000C74A0000}"/>
    <cellStyle name="Normal 10 7 2 6 5" xfId="39266" xr:uid="{00000000-0005-0000-0000-0000C84A0000}"/>
    <cellStyle name="Normal 10 7 2 7" xfId="10179" xr:uid="{00000000-0005-0000-0000-0000C94A0000}"/>
    <cellStyle name="Normal 10 7 2 7 2" xfId="10180" xr:uid="{00000000-0005-0000-0000-0000CA4A0000}"/>
    <cellStyle name="Normal 10 7 2 7 2 2" xfId="39272" xr:uid="{00000000-0005-0000-0000-0000CB4A0000}"/>
    <cellStyle name="Normal 10 7 2 7 3" xfId="10181" xr:uid="{00000000-0005-0000-0000-0000CC4A0000}"/>
    <cellStyle name="Normal 10 7 2 7 3 2" xfId="39273" xr:uid="{00000000-0005-0000-0000-0000CD4A0000}"/>
    <cellStyle name="Normal 10 7 2 7 4" xfId="39271" xr:uid="{00000000-0005-0000-0000-0000CE4A0000}"/>
    <cellStyle name="Normal 10 7 2 8" xfId="10182" xr:uid="{00000000-0005-0000-0000-0000CF4A0000}"/>
    <cellStyle name="Normal 10 7 2 8 2" xfId="39274" xr:uid="{00000000-0005-0000-0000-0000D04A0000}"/>
    <cellStyle name="Normal 10 7 2 9" xfId="10183" xr:uid="{00000000-0005-0000-0000-0000D14A0000}"/>
    <cellStyle name="Normal 10 7 2 9 2" xfId="39275" xr:uid="{00000000-0005-0000-0000-0000D24A0000}"/>
    <cellStyle name="Normal 10 7 3" xfId="10184" xr:uid="{00000000-0005-0000-0000-0000D34A0000}"/>
    <cellStyle name="Normal 10 7 3 2" xfId="10185" xr:uid="{00000000-0005-0000-0000-0000D44A0000}"/>
    <cellStyle name="Normal 10 7 3 2 2" xfId="10186" xr:uid="{00000000-0005-0000-0000-0000D54A0000}"/>
    <cellStyle name="Normal 10 7 3 2 2 2" xfId="10187" xr:uid="{00000000-0005-0000-0000-0000D64A0000}"/>
    <cellStyle name="Normal 10 7 3 2 2 2 2" xfId="39279" xr:uid="{00000000-0005-0000-0000-0000D74A0000}"/>
    <cellStyle name="Normal 10 7 3 2 2 3" xfId="39278" xr:uid="{00000000-0005-0000-0000-0000D84A0000}"/>
    <cellStyle name="Normal 10 7 3 2 3" xfId="10188" xr:uid="{00000000-0005-0000-0000-0000D94A0000}"/>
    <cellStyle name="Normal 10 7 3 2 3 2" xfId="39280" xr:uid="{00000000-0005-0000-0000-0000DA4A0000}"/>
    <cellStyle name="Normal 10 7 3 2 4" xfId="10189" xr:uid="{00000000-0005-0000-0000-0000DB4A0000}"/>
    <cellStyle name="Normal 10 7 3 2 4 2" xfId="39281" xr:uid="{00000000-0005-0000-0000-0000DC4A0000}"/>
    <cellStyle name="Normal 10 7 3 2 5" xfId="10190" xr:uid="{00000000-0005-0000-0000-0000DD4A0000}"/>
    <cellStyle name="Normal 10 7 3 2 5 2" xfId="39282" xr:uid="{00000000-0005-0000-0000-0000DE4A0000}"/>
    <cellStyle name="Normal 10 7 3 2 6" xfId="39277" xr:uid="{00000000-0005-0000-0000-0000DF4A0000}"/>
    <cellStyle name="Normal 10 7 3 3" xfId="10191" xr:uid="{00000000-0005-0000-0000-0000E04A0000}"/>
    <cellStyle name="Normal 10 7 3 3 2" xfId="10192" xr:uid="{00000000-0005-0000-0000-0000E14A0000}"/>
    <cellStyle name="Normal 10 7 3 3 2 2" xfId="10193" xr:uid="{00000000-0005-0000-0000-0000E24A0000}"/>
    <cellStyle name="Normal 10 7 3 3 2 2 2" xfId="39285" xr:uid="{00000000-0005-0000-0000-0000E34A0000}"/>
    <cellStyle name="Normal 10 7 3 3 2 3" xfId="39284" xr:uid="{00000000-0005-0000-0000-0000E44A0000}"/>
    <cellStyle name="Normal 10 7 3 3 3" xfId="10194" xr:uid="{00000000-0005-0000-0000-0000E54A0000}"/>
    <cellStyle name="Normal 10 7 3 3 3 2" xfId="39286" xr:uid="{00000000-0005-0000-0000-0000E64A0000}"/>
    <cellStyle name="Normal 10 7 3 3 4" xfId="10195" xr:uid="{00000000-0005-0000-0000-0000E74A0000}"/>
    <cellStyle name="Normal 10 7 3 3 4 2" xfId="39287" xr:uid="{00000000-0005-0000-0000-0000E84A0000}"/>
    <cellStyle name="Normal 10 7 3 3 5" xfId="10196" xr:uid="{00000000-0005-0000-0000-0000E94A0000}"/>
    <cellStyle name="Normal 10 7 3 3 5 2" xfId="39288" xr:uid="{00000000-0005-0000-0000-0000EA4A0000}"/>
    <cellStyle name="Normal 10 7 3 3 6" xfId="39283" xr:uid="{00000000-0005-0000-0000-0000EB4A0000}"/>
    <cellStyle name="Normal 10 7 3 4" xfId="10197" xr:uid="{00000000-0005-0000-0000-0000EC4A0000}"/>
    <cellStyle name="Normal 10 7 3 4 2" xfId="10198" xr:uid="{00000000-0005-0000-0000-0000ED4A0000}"/>
    <cellStyle name="Normal 10 7 3 4 2 2" xfId="39290" xr:uid="{00000000-0005-0000-0000-0000EE4A0000}"/>
    <cellStyle name="Normal 10 7 3 4 3" xfId="39289" xr:uid="{00000000-0005-0000-0000-0000EF4A0000}"/>
    <cellStyle name="Normal 10 7 3 5" xfId="10199" xr:uid="{00000000-0005-0000-0000-0000F04A0000}"/>
    <cellStyle name="Normal 10 7 3 5 2" xfId="39291" xr:uid="{00000000-0005-0000-0000-0000F14A0000}"/>
    <cellStyle name="Normal 10 7 3 6" xfId="10200" xr:uid="{00000000-0005-0000-0000-0000F24A0000}"/>
    <cellStyle name="Normal 10 7 3 6 2" xfId="39292" xr:uid="{00000000-0005-0000-0000-0000F34A0000}"/>
    <cellStyle name="Normal 10 7 3 7" xfId="10201" xr:uid="{00000000-0005-0000-0000-0000F44A0000}"/>
    <cellStyle name="Normal 10 7 3 7 2" xfId="39293" xr:uid="{00000000-0005-0000-0000-0000F54A0000}"/>
    <cellStyle name="Normal 10 7 3 8" xfId="39276" xr:uid="{00000000-0005-0000-0000-0000F64A0000}"/>
    <cellStyle name="Normal 10 7 4" xfId="10202" xr:uid="{00000000-0005-0000-0000-0000F74A0000}"/>
    <cellStyle name="Normal 10 7 4 2" xfId="10203" xr:uid="{00000000-0005-0000-0000-0000F84A0000}"/>
    <cellStyle name="Normal 10 7 4 2 2" xfId="10204" xr:uid="{00000000-0005-0000-0000-0000F94A0000}"/>
    <cellStyle name="Normal 10 7 4 2 2 2" xfId="10205" xr:uid="{00000000-0005-0000-0000-0000FA4A0000}"/>
    <cellStyle name="Normal 10 7 4 2 2 2 2" xfId="39297" xr:uid="{00000000-0005-0000-0000-0000FB4A0000}"/>
    <cellStyle name="Normal 10 7 4 2 2 3" xfId="39296" xr:uid="{00000000-0005-0000-0000-0000FC4A0000}"/>
    <cellStyle name="Normal 10 7 4 2 3" xfId="10206" xr:uid="{00000000-0005-0000-0000-0000FD4A0000}"/>
    <cellStyle name="Normal 10 7 4 2 3 2" xfId="39298" xr:uid="{00000000-0005-0000-0000-0000FE4A0000}"/>
    <cellStyle name="Normal 10 7 4 2 4" xfId="10207" xr:uid="{00000000-0005-0000-0000-0000FF4A0000}"/>
    <cellStyle name="Normal 10 7 4 2 4 2" xfId="39299" xr:uid="{00000000-0005-0000-0000-0000004B0000}"/>
    <cellStyle name="Normal 10 7 4 2 5" xfId="10208" xr:uid="{00000000-0005-0000-0000-0000014B0000}"/>
    <cellStyle name="Normal 10 7 4 2 5 2" xfId="39300" xr:uid="{00000000-0005-0000-0000-0000024B0000}"/>
    <cellStyle name="Normal 10 7 4 2 6" xfId="39295" xr:uid="{00000000-0005-0000-0000-0000034B0000}"/>
    <cellStyle name="Normal 10 7 4 3" xfId="10209" xr:uid="{00000000-0005-0000-0000-0000044B0000}"/>
    <cellStyle name="Normal 10 7 4 3 2" xfId="10210" xr:uid="{00000000-0005-0000-0000-0000054B0000}"/>
    <cellStyle name="Normal 10 7 4 3 2 2" xfId="39302" xr:uid="{00000000-0005-0000-0000-0000064B0000}"/>
    <cellStyle name="Normal 10 7 4 3 3" xfId="39301" xr:uid="{00000000-0005-0000-0000-0000074B0000}"/>
    <cellStyle name="Normal 10 7 4 4" xfId="10211" xr:uid="{00000000-0005-0000-0000-0000084B0000}"/>
    <cellStyle name="Normal 10 7 4 4 2" xfId="39303" xr:uid="{00000000-0005-0000-0000-0000094B0000}"/>
    <cellStyle name="Normal 10 7 4 5" xfId="10212" xr:uid="{00000000-0005-0000-0000-00000A4B0000}"/>
    <cellStyle name="Normal 10 7 4 5 2" xfId="39304" xr:uid="{00000000-0005-0000-0000-00000B4B0000}"/>
    <cellStyle name="Normal 10 7 4 6" xfId="10213" xr:uid="{00000000-0005-0000-0000-00000C4B0000}"/>
    <cellStyle name="Normal 10 7 4 6 2" xfId="39305" xr:uid="{00000000-0005-0000-0000-00000D4B0000}"/>
    <cellStyle name="Normal 10 7 4 7" xfId="39294" xr:uid="{00000000-0005-0000-0000-00000E4B0000}"/>
    <cellStyle name="Normal 10 7 5" xfId="10214" xr:uid="{00000000-0005-0000-0000-00000F4B0000}"/>
    <cellStyle name="Normal 10 7 5 2" xfId="10215" xr:uid="{00000000-0005-0000-0000-0000104B0000}"/>
    <cellStyle name="Normal 10 7 5 2 2" xfId="10216" xr:uid="{00000000-0005-0000-0000-0000114B0000}"/>
    <cellStyle name="Normal 10 7 5 2 2 2" xfId="39308" xr:uid="{00000000-0005-0000-0000-0000124B0000}"/>
    <cellStyle name="Normal 10 7 5 2 3" xfId="39307" xr:uid="{00000000-0005-0000-0000-0000134B0000}"/>
    <cellStyle name="Normal 10 7 5 3" xfId="10217" xr:uid="{00000000-0005-0000-0000-0000144B0000}"/>
    <cellStyle name="Normal 10 7 5 3 2" xfId="39309" xr:uid="{00000000-0005-0000-0000-0000154B0000}"/>
    <cellStyle name="Normal 10 7 5 4" xfId="10218" xr:uid="{00000000-0005-0000-0000-0000164B0000}"/>
    <cellStyle name="Normal 10 7 5 4 2" xfId="39310" xr:uid="{00000000-0005-0000-0000-0000174B0000}"/>
    <cellStyle name="Normal 10 7 5 5" xfId="10219" xr:uid="{00000000-0005-0000-0000-0000184B0000}"/>
    <cellStyle name="Normal 10 7 5 5 2" xfId="39311" xr:uid="{00000000-0005-0000-0000-0000194B0000}"/>
    <cellStyle name="Normal 10 7 5 6" xfId="39306" xr:uid="{00000000-0005-0000-0000-00001A4B0000}"/>
    <cellStyle name="Normal 10 7 6" xfId="10220" xr:uid="{00000000-0005-0000-0000-00001B4B0000}"/>
    <cellStyle name="Normal 10 7 6 2" xfId="10221" xr:uid="{00000000-0005-0000-0000-00001C4B0000}"/>
    <cellStyle name="Normal 10 7 6 2 2" xfId="10222" xr:uid="{00000000-0005-0000-0000-00001D4B0000}"/>
    <cellStyle name="Normal 10 7 6 2 2 2" xfId="39314" xr:uid="{00000000-0005-0000-0000-00001E4B0000}"/>
    <cellStyle name="Normal 10 7 6 2 3" xfId="39313" xr:uid="{00000000-0005-0000-0000-00001F4B0000}"/>
    <cellStyle name="Normal 10 7 6 3" xfId="10223" xr:uid="{00000000-0005-0000-0000-0000204B0000}"/>
    <cellStyle name="Normal 10 7 6 3 2" xfId="39315" xr:uid="{00000000-0005-0000-0000-0000214B0000}"/>
    <cellStyle name="Normal 10 7 6 4" xfId="10224" xr:uid="{00000000-0005-0000-0000-0000224B0000}"/>
    <cellStyle name="Normal 10 7 6 4 2" xfId="39316" xr:uid="{00000000-0005-0000-0000-0000234B0000}"/>
    <cellStyle name="Normal 10 7 6 5" xfId="10225" xr:uid="{00000000-0005-0000-0000-0000244B0000}"/>
    <cellStyle name="Normal 10 7 6 5 2" xfId="39317" xr:uid="{00000000-0005-0000-0000-0000254B0000}"/>
    <cellStyle name="Normal 10 7 6 6" xfId="39312" xr:uid="{00000000-0005-0000-0000-0000264B0000}"/>
    <cellStyle name="Normal 10 7 7" xfId="10226" xr:uid="{00000000-0005-0000-0000-0000274B0000}"/>
    <cellStyle name="Normal 10 7 7 2" xfId="10227" xr:uid="{00000000-0005-0000-0000-0000284B0000}"/>
    <cellStyle name="Normal 10 7 7 2 2" xfId="10228" xr:uid="{00000000-0005-0000-0000-0000294B0000}"/>
    <cellStyle name="Normal 10 7 7 2 2 2" xfId="39320" xr:uid="{00000000-0005-0000-0000-00002A4B0000}"/>
    <cellStyle name="Normal 10 7 7 2 3" xfId="39319" xr:uid="{00000000-0005-0000-0000-00002B4B0000}"/>
    <cellStyle name="Normal 10 7 7 3" xfId="10229" xr:uid="{00000000-0005-0000-0000-00002C4B0000}"/>
    <cellStyle name="Normal 10 7 7 3 2" xfId="39321" xr:uid="{00000000-0005-0000-0000-00002D4B0000}"/>
    <cellStyle name="Normal 10 7 7 4" xfId="10230" xr:uid="{00000000-0005-0000-0000-00002E4B0000}"/>
    <cellStyle name="Normal 10 7 7 4 2" xfId="39322" xr:uid="{00000000-0005-0000-0000-00002F4B0000}"/>
    <cellStyle name="Normal 10 7 7 5" xfId="39318" xr:uid="{00000000-0005-0000-0000-0000304B0000}"/>
    <cellStyle name="Normal 10 7 8" xfId="10231" xr:uid="{00000000-0005-0000-0000-0000314B0000}"/>
    <cellStyle name="Normal 10 7 8 2" xfId="10232" xr:uid="{00000000-0005-0000-0000-0000324B0000}"/>
    <cellStyle name="Normal 10 7 8 2 2" xfId="39324" xr:uid="{00000000-0005-0000-0000-0000334B0000}"/>
    <cellStyle name="Normal 10 7 8 3" xfId="10233" xr:uid="{00000000-0005-0000-0000-0000344B0000}"/>
    <cellStyle name="Normal 10 7 8 3 2" xfId="39325" xr:uid="{00000000-0005-0000-0000-0000354B0000}"/>
    <cellStyle name="Normal 10 7 8 4" xfId="39323" xr:uid="{00000000-0005-0000-0000-0000364B0000}"/>
    <cellStyle name="Normal 10 7 9" xfId="10234" xr:uid="{00000000-0005-0000-0000-0000374B0000}"/>
    <cellStyle name="Normal 10 7 9 2" xfId="39326" xr:uid="{00000000-0005-0000-0000-0000384B0000}"/>
    <cellStyle name="Normal 10 8" xfId="10235" xr:uid="{00000000-0005-0000-0000-0000394B0000}"/>
    <cellStyle name="Normal 10 8 10" xfId="10236" xr:uid="{00000000-0005-0000-0000-00003A4B0000}"/>
    <cellStyle name="Normal 10 8 10 2" xfId="39328" xr:uid="{00000000-0005-0000-0000-00003B4B0000}"/>
    <cellStyle name="Normal 10 8 11" xfId="39327" xr:uid="{00000000-0005-0000-0000-00003C4B0000}"/>
    <cellStyle name="Normal 10 8 2" xfId="10237" xr:uid="{00000000-0005-0000-0000-00003D4B0000}"/>
    <cellStyle name="Normal 10 8 2 2" xfId="10238" xr:uid="{00000000-0005-0000-0000-00003E4B0000}"/>
    <cellStyle name="Normal 10 8 2 2 2" xfId="10239" xr:uid="{00000000-0005-0000-0000-00003F4B0000}"/>
    <cellStyle name="Normal 10 8 2 2 2 2" xfId="10240" xr:uid="{00000000-0005-0000-0000-0000404B0000}"/>
    <cellStyle name="Normal 10 8 2 2 2 2 2" xfId="39332" xr:uid="{00000000-0005-0000-0000-0000414B0000}"/>
    <cellStyle name="Normal 10 8 2 2 2 3" xfId="39331" xr:uid="{00000000-0005-0000-0000-0000424B0000}"/>
    <cellStyle name="Normal 10 8 2 2 3" xfId="10241" xr:uid="{00000000-0005-0000-0000-0000434B0000}"/>
    <cellStyle name="Normal 10 8 2 2 3 2" xfId="39333" xr:uid="{00000000-0005-0000-0000-0000444B0000}"/>
    <cellStyle name="Normal 10 8 2 2 4" xfId="10242" xr:uid="{00000000-0005-0000-0000-0000454B0000}"/>
    <cellStyle name="Normal 10 8 2 2 4 2" xfId="39334" xr:uid="{00000000-0005-0000-0000-0000464B0000}"/>
    <cellStyle name="Normal 10 8 2 2 5" xfId="10243" xr:uid="{00000000-0005-0000-0000-0000474B0000}"/>
    <cellStyle name="Normal 10 8 2 2 5 2" xfId="39335" xr:uid="{00000000-0005-0000-0000-0000484B0000}"/>
    <cellStyle name="Normal 10 8 2 2 6" xfId="39330" xr:uid="{00000000-0005-0000-0000-0000494B0000}"/>
    <cellStyle name="Normal 10 8 2 3" xfId="10244" xr:uid="{00000000-0005-0000-0000-00004A4B0000}"/>
    <cellStyle name="Normal 10 8 2 3 2" xfId="10245" xr:uid="{00000000-0005-0000-0000-00004B4B0000}"/>
    <cellStyle name="Normal 10 8 2 3 2 2" xfId="39337" xr:uid="{00000000-0005-0000-0000-00004C4B0000}"/>
    <cellStyle name="Normal 10 8 2 3 3" xfId="39336" xr:uid="{00000000-0005-0000-0000-00004D4B0000}"/>
    <cellStyle name="Normal 10 8 2 4" xfId="10246" xr:uid="{00000000-0005-0000-0000-00004E4B0000}"/>
    <cellStyle name="Normal 10 8 2 4 2" xfId="39338" xr:uid="{00000000-0005-0000-0000-00004F4B0000}"/>
    <cellStyle name="Normal 10 8 2 5" xfId="10247" xr:uid="{00000000-0005-0000-0000-0000504B0000}"/>
    <cellStyle name="Normal 10 8 2 5 2" xfId="39339" xr:uid="{00000000-0005-0000-0000-0000514B0000}"/>
    <cellStyle name="Normal 10 8 2 6" xfId="10248" xr:uid="{00000000-0005-0000-0000-0000524B0000}"/>
    <cellStyle name="Normal 10 8 2 6 2" xfId="39340" xr:uid="{00000000-0005-0000-0000-0000534B0000}"/>
    <cellStyle name="Normal 10 8 2 7" xfId="39329" xr:uid="{00000000-0005-0000-0000-0000544B0000}"/>
    <cellStyle name="Normal 10 8 3" xfId="10249" xr:uid="{00000000-0005-0000-0000-0000554B0000}"/>
    <cellStyle name="Normal 10 8 3 2" xfId="10250" xr:uid="{00000000-0005-0000-0000-0000564B0000}"/>
    <cellStyle name="Normal 10 8 3 2 2" xfId="10251" xr:uid="{00000000-0005-0000-0000-0000574B0000}"/>
    <cellStyle name="Normal 10 8 3 2 2 2" xfId="10252" xr:uid="{00000000-0005-0000-0000-0000584B0000}"/>
    <cellStyle name="Normal 10 8 3 2 2 2 2" xfId="39344" xr:uid="{00000000-0005-0000-0000-0000594B0000}"/>
    <cellStyle name="Normal 10 8 3 2 2 3" xfId="39343" xr:uid="{00000000-0005-0000-0000-00005A4B0000}"/>
    <cellStyle name="Normal 10 8 3 2 3" xfId="10253" xr:uid="{00000000-0005-0000-0000-00005B4B0000}"/>
    <cellStyle name="Normal 10 8 3 2 3 2" xfId="39345" xr:uid="{00000000-0005-0000-0000-00005C4B0000}"/>
    <cellStyle name="Normal 10 8 3 2 4" xfId="10254" xr:uid="{00000000-0005-0000-0000-00005D4B0000}"/>
    <cellStyle name="Normal 10 8 3 2 4 2" xfId="39346" xr:uid="{00000000-0005-0000-0000-00005E4B0000}"/>
    <cellStyle name="Normal 10 8 3 2 5" xfId="10255" xr:uid="{00000000-0005-0000-0000-00005F4B0000}"/>
    <cellStyle name="Normal 10 8 3 2 5 2" xfId="39347" xr:uid="{00000000-0005-0000-0000-0000604B0000}"/>
    <cellStyle name="Normal 10 8 3 2 6" xfId="39342" xr:uid="{00000000-0005-0000-0000-0000614B0000}"/>
    <cellStyle name="Normal 10 8 3 3" xfId="10256" xr:uid="{00000000-0005-0000-0000-0000624B0000}"/>
    <cellStyle name="Normal 10 8 3 3 2" xfId="10257" xr:uid="{00000000-0005-0000-0000-0000634B0000}"/>
    <cellStyle name="Normal 10 8 3 3 2 2" xfId="39349" xr:uid="{00000000-0005-0000-0000-0000644B0000}"/>
    <cellStyle name="Normal 10 8 3 3 3" xfId="39348" xr:uid="{00000000-0005-0000-0000-0000654B0000}"/>
    <cellStyle name="Normal 10 8 3 4" xfId="10258" xr:uid="{00000000-0005-0000-0000-0000664B0000}"/>
    <cellStyle name="Normal 10 8 3 4 2" xfId="39350" xr:uid="{00000000-0005-0000-0000-0000674B0000}"/>
    <cellStyle name="Normal 10 8 3 5" xfId="10259" xr:uid="{00000000-0005-0000-0000-0000684B0000}"/>
    <cellStyle name="Normal 10 8 3 5 2" xfId="39351" xr:uid="{00000000-0005-0000-0000-0000694B0000}"/>
    <cellStyle name="Normal 10 8 3 6" xfId="10260" xr:uid="{00000000-0005-0000-0000-00006A4B0000}"/>
    <cellStyle name="Normal 10 8 3 6 2" xfId="39352" xr:uid="{00000000-0005-0000-0000-00006B4B0000}"/>
    <cellStyle name="Normal 10 8 3 7" xfId="39341" xr:uid="{00000000-0005-0000-0000-00006C4B0000}"/>
    <cellStyle name="Normal 10 8 4" xfId="10261" xr:uid="{00000000-0005-0000-0000-00006D4B0000}"/>
    <cellStyle name="Normal 10 8 4 2" xfId="10262" xr:uid="{00000000-0005-0000-0000-00006E4B0000}"/>
    <cellStyle name="Normal 10 8 4 2 2" xfId="10263" xr:uid="{00000000-0005-0000-0000-00006F4B0000}"/>
    <cellStyle name="Normal 10 8 4 2 2 2" xfId="39355" xr:uid="{00000000-0005-0000-0000-0000704B0000}"/>
    <cellStyle name="Normal 10 8 4 2 3" xfId="39354" xr:uid="{00000000-0005-0000-0000-0000714B0000}"/>
    <cellStyle name="Normal 10 8 4 3" xfId="10264" xr:uid="{00000000-0005-0000-0000-0000724B0000}"/>
    <cellStyle name="Normal 10 8 4 3 2" xfId="39356" xr:uid="{00000000-0005-0000-0000-0000734B0000}"/>
    <cellStyle name="Normal 10 8 4 4" xfId="10265" xr:uid="{00000000-0005-0000-0000-0000744B0000}"/>
    <cellStyle name="Normal 10 8 4 4 2" xfId="39357" xr:uid="{00000000-0005-0000-0000-0000754B0000}"/>
    <cellStyle name="Normal 10 8 4 5" xfId="10266" xr:uid="{00000000-0005-0000-0000-0000764B0000}"/>
    <cellStyle name="Normal 10 8 4 5 2" xfId="39358" xr:uid="{00000000-0005-0000-0000-0000774B0000}"/>
    <cellStyle name="Normal 10 8 4 6" xfId="39353" xr:uid="{00000000-0005-0000-0000-0000784B0000}"/>
    <cellStyle name="Normal 10 8 5" xfId="10267" xr:uid="{00000000-0005-0000-0000-0000794B0000}"/>
    <cellStyle name="Normal 10 8 5 2" xfId="10268" xr:uid="{00000000-0005-0000-0000-00007A4B0000}"/>
    <cellStyle name="Normal 10 8 5 2 2" xfId="10269" xr:uid="{00000000-0005-0000-0000-00007B4B0000}"/>
    <cellStyle name="Normal 10 8 5 2 2 2" xfId="39361" xr:uid="{00000000-0005-0000-0000-00007C4B0000}"/>
    <cellStyle name="Normal 10 8 5 2 3" xfId="39360" xr:uid="{00000000-0005-0000-0000-00007D4B0000}"/>
    <cellStyle name="Normal 10 8 5 3" xfId="10270" xr:uid="{00000000-0005-0000-0000-00007E4B0000}"/>
    <cellStyle name="Normal 10 8 5 3 2" xfId="39362" xr:uid="{00000000-0005-0000-0000-00007F4B0000}"/>
    <cellStyle name="Normal 10 8 5 4" xfId="10271" xr:uid="{00000000-0005-0000-0000-0000804B0000}"/>
    <cellStyle name="Normal 10 8 5 4 2" xfId="39363" xr:uid="{00000000-0005-0000-0000-0000814B0000}"/>
    <cellStyle name="Normal 10 8 5 5" xfId="10272" xr:uid="{00000000-0005-0000-0000-0000824B0000}"/>
    <cellStyle name="Normal 10 8 5 5 2" xfId="39364" xr:uid="{00000000-0005-0000-0000-0000834B0000}"/>
    <cellStyle name="Normal 10 8 5 6" xfId="39359" xr:uid="{00000000-0005-0000-0000-0000844B0000}"/>
    <cellStyle name="Normal 10 8 6" xfId="10273" xr:uid="{00000000-0005-0000-0000-0000854B0000}"/>
    <cellStyle name="Normal 10 8 6 2" xfId="10274" xr:uid="{00000000-0005-0000-0000-0000864B0000}"/>
    <cellStyle name="Normal 10 8 6 2 2" xfId="10275" xr:uid="{00000000-0005-0000-0000-0000874B0000}"/>
    <cellStyle name="Normal 10 8 6 2 2 2" xfId="39367" xr:uid="{00000000-0005-0000-0000-0000884B0000}"/>
    <cellStyle name="Normal 10 8 6 2 3" xfId="39366" xr:uid="{00000000-0005-0000-0000-0000894B0000}"/>
    <cellStyle name="Normal 10 8 6 3" xfId="10276" xr:uid="{00000000-0005-0000-0000-00008A4B0000}"/>
    <cellStyle name="Normal 10 8 6 3 2" xfId="39368" xr:uid="{00000000-0005-0000-0000-00008B4B0000}"/>
    <cellStyle name="Normal 10 8 6 4" xfId="10277" xr:uid="{00000000-0005-0000-0000-00008C4B0000}"/>
    <cellStyle name="Normal 10 8 6 4 2" xfId="39369" xr:uid="{00000000-0005-0000-0000-00008D4B0000}"/>
    <cellStyle name="Normal 10 8 6 5" xfId="39365" xr:uid="{00000000-0005-0000-0000-00008E4B0000}"/>
    <cellStyle name="Normal 10 8 7" xfId="10278" xr:uid="{00000000-0005-0000-0000-00008F4B0000}"/>
    <cellStyle name="Normal 10 8 7 2" xfId="10279" xr:uid="{00000000-0005-0000-0000-0000904B0000}"/>
    <cellStyle name="Normal 10 8 7 2 2" xfId="39371" xr:uid="{00000000-0005-0000-0000-0000914B0000}"/>
    <cellStyle name="Normal 10 8 7 3" xfId="10280" xr:uid="{00000000-0005-0000-0000-0000924B0000}"/>
    <cellStyle name="Normal 10 8 7 3 2" xfId="39372" xr:uid="{00000000-0005-0000-0000-0000934B0000}"/>
    <cellStyle name="Normal 10 8 7 4" xfId="39370" xr:uid="{00000000-0005-0000-0000-0000944B0000}"/>
    <cellStyle name="Normal 10 8 8" xfId="10281" xr:uid="{00000000-0005-0000-0000-0000954B0000}"/>
    <cellStyle name="Normal 10 8 8 2" xfId="39373" xr:uid="{00000000-0005-0000-0000-0000964B0000}"/>
    <cellStyle name="Normal 10 8 9" xfId="10282" xr:uid="{00000000-0005-0000-0000-0000974B0000}"/>
    <cellStyle name="Normal 10 8 9 2" xfId="39374" xr:uid="{00000000-0005-0000-0000-0000984B0000}"/>
    <cellStyle name="Normal 10 9" xfId="10283" xr:uid="{00000000-0005-0000-0000-0000994B0000}"/>
    <cellStyle name="Normal 10 9 2" xfId="10284" xr:uid="{00000000-0005-0000-0000-00009A4B0000}"/>
    <cellStyle name="Normal 10 9 2 2" xfId="10285" xr:uid="{00000000-0005-0000-0000-00009B4B0000}"/>
    <cellStyle name="Normal 10 9 2 2 2" xfId="10286" xr:uid="{00000000-0005-0000-0000-00009C4B0000}"/>
    <cellStyle name="Normal 10 9 2 2 2 2" xfId="39378" xr:uid="{00000000-0005-0000-0000-00009D4B0000}"/>
    <cellStyle name="Normal 10 9 2 2 3" xfId="39377" xr:uid="{00000000-0005-0000-0000-00009E4B0000}"/>
    <cellStyle name="Normal 10 9 2 3" xfId="10287" xr:uid="{00000000-0005-0000-0000-00009F4B0000}"/>
    <cellStyle name="Normal 10 9 2 3 2" xfId="39379" xr:uid="{00000000-0005-0000-0000-0000A04B0000}"/>
    <cellStyle name="Normal 10 9 2 4" xfId="10288" xr:uid="{00000000-0005-0000-0000-0000A14B0000}"/>
    <cellStyle name="Normal 10 9 2 4 2" xfId="39380" xr:uid="{00000000-0005-0000-0000-0000A24B0000}"/>
    <cellStyle name="Normal 10 9 2 5" xfId="10289" xr:uid="{00000000-0005-0000-0000-0000A34B0000}"/>
    <cellStyle name="Normal 10 9 2 5 2" xfId="39381" xr:uid="{00000000-0005-0000-0000-0000A44B0000}"/>
    <cellStyle name="Normal 10 9 2 6" xfId="39376" xr:uid="{00000000-0005-0000-0000-0000A54B0000}"/>
    <cellStyle name="Normal 10 9 3" xfId="10290" xr:uid="{00000000-0005-0000-0000-0000A64B0000}"/>
    <cellStyle name="Normal 10 9 3 2" xfId="10291" xr:uid="{00000000-0005-0000-0000-0000A74B0000}"/>
    <cellStyle name="Normal 10 9 3 2 2" xfId="10292" xr:uid="{00000000-0005-0000-0000-0000A84B0000}"/>
    <cellStyle name="Normal 10 9 3 2 2 2" xfId="39384" xr:uid="{00000000-0005-0000-0000-0000A94B0000}"/>
    <cellStyle name="Normal 10 9 3 2 3" xfId="39383" xr:uid="{00000000-0005-0000-0000-0000AA4B0000}"/>
    <cellStyle name="Normal 10 9 3 3" xfId="10293" xr:uid="{00000000-0005-0000-0000-0000AB4B0000}"/>
    <cellStyle name="Normal 10 9 3 3 2" xfId="39385" xr:uid="{00000000-0005-0000-0000-0000AC4B0000}"/>
    <cellStyle name="Normal 10 9 3 4" xfId="10294" xr:uid="{00000000-0005-0000-0000-0000AD4B0000}"/>
    <cellStyle name="Normal 10 9 3 4 2" xfId="39386" xr:uid="{00000000-0005-0000-0000-0000AE4B0000}"/>
    <cellStyle name="Normal 10 9 3 5" xfId="10295" xr:uid="{00000000-0005-0000-0000-0000AF4B0000}"/>
    <cellStyle name="Normal 10 9 3 5 2" xfId="39387" xr:uid="{00000000-0005-0000-0000-0000B04B0000}"/>
    <cellStyle name="Normal 10 9 3 6" xfId="39382" xr:uid="{00000000-0005-0000-0000-0000B14B0000}"/>
    <cellStyle name="Normal 10 9 4" xfId="10296" xr:uid="{00000000-0005-0000-0000-0000B24B0000}"/>
    <cellStyle name="Normal 10 9 4 2" xfId="10297" xr:uid="{00000000-0005-0000-0000-0000B34B0000}"/>
    <cellStyle name="Normal 10 9 4 2 2" xfId="39389" xr:uid="{00000000-0005-0000-0000-0000B44B0000}"/>
    <cellStyle name="Normal 10 9 4 3" xfId="39388" xr:uid="{00000000-0005-0000-0000-0000B54B0000}"/>
    <cellStyle name="Normal 10 9 5" xfId="10298" xr:uid="{00000000-0005-0000-0000-0000B64B0000}"/>
    <cellStyle name="Normal 10 9 5 2" xfId="39390" xr:uid="{00000000-0005-0000-0000-0000B74B0000}"/>
    <cellStyle name="Normal 10 9 6" xfId="10299" xr:uid="{00000000-0005-0000-0000-0000B84B0000}"/>
    <cellStyle name="Normal 10 9 6 2" xfId="39391" xr:uid="{00000000-0005-0000-0000-0000B94B0000}"/>
    <cellStyle name="Normal 10 9 7" xfId="10300" xr:uid="{00000000-0005-0000-0000-0000BA4B0000}"/>
    <cellStyle name="Normal 10 9 7 2" xfId="39392" xr:uid="{00000000-0005-0000-0000-0000BB4B0000}"/>
    <cellStyle name="Normal 10 9 8" xfId="39375" xr:uid="{00000000-0005-0000-0000-0000BC4B0000}"/>
    <cellStyle name="Normal 100" xfId="10301" xr:uid="{00000000-0005-0000-0000-0000BD4B0000}"/>
    <cellStyle name="Normal 100 2" xfId="10302" xr:uid="{00000000-0005-0000-0000-0000BE4B0000}"/>
    <cellStyle name="Normal 100 3" xfId="10303" xr:uid="{00000000-0005-0000-0000-0000BF4B0000}"/>
    <cellStyle name="Normal 100 3 2" xfId="39394" xr:uid="{00000000-0005-0000-0000-0000C04B0000}"/>
    <cellStyle name="Normal 100 4" xfId="39393" xr:uid="{00000000-0005-0000-0000-0000C14B0000}"/>
    <cellStyle name="Normal 101" xfId="10304" xr:uid="{00000000-0005-0000-0000-0000C24B0000}"/>
    <cellStyle name="Normal 101 2" xfId="10305" xr:uid="{00000000-0005-0000-0000-0000C34B0000}"/>
    <cellStyle name="Normal 101 3" xfId="10306" xr:uid="{00000000-0005-0000-0000-0000C44B0000}"/>
    <cellStyle name="Normal 101 3 2" xfId="39396" xr:uid="{00000000-0005-0000-0000-0000C54B0000}"/>
    <cellStyle name="Normal 101 4" xfId="39395" xr:uid="{00000000-0005-0000-0000-0000C64B0000}"/>
    <cellStyle name="Normal 102" xfId="10307" xr:uid="{00000000-0005-0000-0000-0000C74B0000}"/>
    <cellStyle name="Normal 102 2" xfId="10308" xr:uid="{00000000-0005-0000-0000-0000C84B0000}"/>
    <cellStyle name="Normal 102 2 2" xfId="39398" xr:uid="{00000000-0005-0000-0000-0000C94B0000}"/>
    <cellStyle name="Normal 102 3" xfId="39397" xr:uid="{00000000-0005-0000-0000-0000CA4B0000}"/>
    <cellStyle name="Normal 103" xfId="10309" xr:uid="{00000000-0005-0000-0000-0000CB4B0000}"/>
    <cellStyle name="Normal 103 2" xfId="10310" xr:uid="{00000000-0005-0000-0000-0000CC4B0000}"/>
    <cellStyle name="Normal 103 2 2" xfId="39400" xr:uid="{00000000-0005-0000-0000-0000CD4B0000}"/>
    <cellStyle name="Normal 103 3" xfId="39399" xr:uid="{00000000-0005-0000-0000-0000CE4B0000}"/>
    <cellStyle name="Normal 104" xfId="10311" xr:uid="{00000000-0005-0000-0000-0000CF4B0000}"/>
    <cellStyle name="Normal 104 2" xfId="10312" xr:uid="{00000000-0005-0000-0000-0000D04B0000}"/>
    <cellStyle name="Normal 104 3" xfId="10313" xr:uid="{00000000-0005-0000-0000-0000D14B0000}"/>
    <cellStyle name="Normal 104 3 2" xfId="39402" xr:uid="{00000000-0005-0000-0000-0000D24B0000}"/>
    <cellStyle name="Normal 104 4" xfId="39401" xr:uid="{00000000-0005-0000-0000-0000D34B0000}"/>
    <cellStyle name="Normal 105" xfId="10314" xr:uid="{00000000-0005-0000-0000-0000D44B0000}"/>
    <cellStyle name="Normal 105 2" xfId="10315" xr:uid="{00000000-0005-0000-0000-0000D54B0000}"/>
    <cellStyle name="Normal 105 3" xfId="10316" xr:uid="{00000000-0005-0000-0000-0000D64B0000}"/>
    <cellStyle name="Normal 105 3 2" xfId="39404" xr:uid="{00000000-0005-0000-0000-0000D74B0000}"/>
    <cellStyle name="Normal 105 4" xfId="39403" xr:uid="{00000000-0005-0000-0000-0000D84B0000}"/>
    <cellStyle name="Normal 106" xfId="10317" xr:uid="{00000000-0005-0000-0000-0000D94B0000}"/>
    <cellStyle name="Normal 106 2" xfId="10318" xr:uid="{00000000-0005-0000-0000-0000DA4B0000}"/>
    <cellStyle name="Normal 106 3" xfId="10319" xr:uid="{00000000-0005-0000-0000-0000DB4B0000}"/>
    <cellStyle name="Normal 106 3 2" xfId="39406" xr:uid="{00000000-0005-0000-0000-0000DC4B0000}"/>
    <cellStyle name="Normal 106 4" xfId="39405" xr:uid="{00000000-0005-0000-0000-0000DD4B0000}"/>
    <cellStyle name="Normal 107" xfId="10320" xr:uid="{00000000-0005-0000-0000-0000DE4B0000}"/>
    <cellStyle name="Normal 107 2" xfId="10321" xr:uid="{00000000-0005-0000-0000-0000DF4B0000}"/>
    <cellStyle name="Normal 107 2 2" xfId="39408" xr:uid="{00000000-0005-0000-0000-0000E04B0000}"/>
    <cellStyle name="Normal 107 3" xfId="39407" xr:uid="{00000000-0005-0000-0000-0000E14B0000}"/>
    <cellStyle name="Normal 108" xfId="10322" xr:uid="{00000000-0005-0000-0000-0000E24B0000}"/>
    <cellStyle name="Normal 108 2" xfId="10323" xr:uid="{00000000-0005-0000-0000-0000E34B0000}"/>
    <cellStyle name="Normal 108 3" xfId="10324" xr:uid="{00000000-0005-0000-0000-0000E44B0000}"/>
    <cellStyle name="Normal 108 3 2" xfId="39410" xr:uid="{00000000-0005-0000-0000-0000E54B0000}"/>
    <cellStyle name="Normal 108 4" xfId="39409" xr:uid="{00000000-0005-0000-0000-0000E64B0000}"/>
    <cellStyle name="Normal 109" xfId="10325" xr:uid="{00000000-0005-0000-0000-0000E74B0000}"/>
    <cellStyle name="Normal 109 2" xfId="10326" xr:uid="{00000000-0005-0000-0000-0000E84B0000}"/>
    <cellStyle name="Normal 109 2 2" xfId="39412" xr:uid="{00000000-0005-0000-0000-0000E94B0000}"/>
    <cellStyle name="Normal 109 3" xfId="39411" xr:uid="{00000000-0005-0000-0000-0000EA4B0000}"/>
    <cellStyle name="Normal 11" xfId="201" xr:uid="{00000000-0005-0000-0000-0000EB4B0000}"/>
    <cellStyle name="Normal 11 10" xfId="10327" xr:uid="{00000000-0005-0000-0000-0000EC4B0000}"/>
    <cellStyle name="Normal 11 10 2" xfId="10328" xr:uid="{00000000-0005-0000-0000-0000ED4B0000}"/>
    <cellStyle name="Normal 11 10 2 2" xfId="10329" xr:uid="{00000000-0005-0000-0000-0000EE4B0000}"/>
    <cellStyle name="Normal 11 10 2 2 2" xfId="39415" xr:uid="{00000000-0005-0000-0000-0000EF4B0000}"/>
    <cellStyle name="Normal 11 10 2 3" xfId="39414" xr:uid="{00000000-0005-0000-0000-0000F04B0000}"/>
    <cellStyle name="Normal 11 10 3" xfId="10330" xr:uid="{00000000-0005-0000-0000-0000F14B0000}"/>
    <cellStyle name="Normal 11 10 3 2" xfId="39416" xr:uid="{00000000-0005-0000-0000-0000F24B0000}"/>
    <cellStyle name="Normal 11 10 4" xfId="10331" xr:uid="{00000000-0005-0000-0000-0000F34B0000}"/>
    <cellStyle name="Normal 11 10 4 2" xfId="39417" xr:uid="{00000000-0005-0000-0000-0000F44B0000}"/>
    <cellStyle name="Normal 11 10 5" xfId="10332" xr:uid="{00000000-0005-0000-0000-0000F54B0000}"/>
    <cellStyle name="Normal 11 10 5 2" xfId="39418" xr:uid="{00000000-0005-0000-0000-0000F64B0000}"/>
    <cellStyle name="Normal 11 10 6" xfId="39413" xr:uid="{00000000-0005-0000-0000-0000F74B0000}"/>
    <cellStyle name="Normal 11 11" xfId="10333" xr:uid="{00000000-0005-0000-0000-0000F84B0000}"/>
    <cellStyle name="Normal 11 11 2" xfId="10334" xr:uid="{00000000-0005-0000-0000-0000F94B0000}"/>
    <cellStyle name="Normal 11 11 2 2" xfId="10335" xr:uid="{00000000-0005-0000-0000-0000FA4B0000}"/>
    <cellStyle name="Normal 11 11 2 2 2" xfId="39421" xr:uid="{00000000-0005-0000-0000-0000FB4B0000}"/>
    <cellStyle name="Normal 11 11 2 3" xfId="39420" xr:uid="{00000000-0005-0000-0000-0000FC4B0000}"/>
    <cellStyle name="Normal 11 11 3" xfId="10336" xr:uid="{00000000-0005-0000-0000-0000FD4B0000}"/>
    <cellStyle name="Normal 11 11 3 2" xfId="39422" xr:uid="{00000000-0005-0000-0000-0000FE4B0000}"/>
    <cellStyle name="Normal 11 11 4" xfId="10337" xr:uid="{00000000-0005-0000-0000-0000FF4B0000}"/>
    <cellStyle name="Normal 11 11 4 2" xfId="39423" xr:uid="{00000000-0005-0000-0000-0000004C0000}"/>
    <cellStyle name="Normal 11 11 5" xfId="10338" xr:uid="{00000000-0005-0000-0000-0000014C0000}"/>
    <cellStyle name="Normal 11 11 5 2" xfId="39424" xr:uid="{00000000-0005-0000-0000-0000024C0000}"/>
    <cellStyle name="Normal 11 11 6" xfId="39419" xr:uid="{00000000-0005-0000-0000-0000034C0000}"/>
    <cellStyle name="Normal 11 12" xfId="10339" xr:uid="{00000000-0005-0000-0000-0000044C0000}"/>
    <cellStyle name="Normal 11 12 2" xfId="10340" xr:uid="{00000000-0005-0000-0000-0000054C0000}"/>
    <cellStyle name="Normal 11 12 2 2" xfId="10341" xr:uid="{00000000-0005-0000-0000-0000064C0000}"/>
    <cellStyle name="Normal 11 12 2 2 2" xfId="39427" xr:uid="{00000000-0005-0000-0000-0000074C0000}"/>
    <cellStyle name="Normal 11 12 2 3" xfId="39426" xr:uid="{00000000-0005-0000-0000-0000084C0000}"/>
    <cellStyle name="Normal 11 12 3" xfId="10342" xr:uid="{00000000-0005-0000-0000-0000094C0000}"/>
    <cellStyle name="Normal 11 12 3 2" xfId="39428" xr:uid="{00000000-0005-0000-0000-00000A4C0000}"/>
    <cellStyle name="Normal 11 12 4" xfId="10343" xr:uid="{00000000-0005-0000-0000-00000B4C0000}"/>
    <cellStyle name="Normal 11 12 4 2" xfId="39429" xr:uid="{00000000-0005-0000-0000-00000C4C0000}"/>
    <cellStyle name="Normal 11 12 5" xfId="39425" xr:uid="{00000000-0005-0000-0000-00000D4C0000}"/>
    <cellStyle name="Normal 11 13" xfId="10344" xr:uid="{00000000-0005-0000-0000-00000E4C0000}"/>
    <cellStyle name="Normal 11 13 2" xfId="10345" xr:uid="{00000000-0005-0000-0000-00000F4C0000}"/>
    <cellStyle name="Normal 11 13 2 2" xfId="39431" xr:uid="{00000000-0005-0000-0000-0000104C0000}"/>
    <cellStyle name="Normal 11 13 3" xfId="10346" xr:uid="{00000000-0005-0000-0000-0000114C0000}"/>
    <cellStyle name="Normal 11 13 3 2" xfId="39432" xr:uid="{00000000-0005-0000-0000-0000124C0000}"/>
    <cellStyle name="Normal 11 13 4" xfId="39430" xr:uid="{00000000-0005-0000-0000-0000134C0000}"/>
    <cellStyle name="Normal 11 14" xfId="10347" xr:uid="{00000000-0005-0000-0000-0000144C0000}"/>
    <cellStyle name="Normal 11 14 2" xfId="39433" xr:uid="{00000000-0005-0000-0000-0000154C0000}"/>
    <cellStyle name="Normal 11 15" xfId="10348" xr:uid="{00000000-0005-0000-0000-0000164C0000}"/>
    <cellStyle name="Normal 11 15 2" xfId="39434" xr:uid="{00000000-0005-0000-0000-0000174C0000}"/>
    <cellStyle name="Normal 11 16" xfId="10349" xr:uid="{00000000-0005-0000-0000-0000184C0000}"/>
    <cellStyle name="Normal 11 16 2" xfId="39435" xr:uid="{00000000-0005-0000-0000-0000194C0000}"/>
    <cellStyle name="Normal 11 17" xfId="10350" xr:uid="{00000000-0005-0000-0000-00001A4C0000}"/>
    <cellStyle name="Normal 11 2" xfId="202" xr:uid="{00000000-0005-0000-0000-00001B4C0000}"/>
    <cellStyle name="Normal 11 2 10" xfId="10351" xr:uid="{00000000-0005-0000-0000-00001C4C0000}"/>
    <cellStyle name="Normal 11 2 10 2" xfId="10352" xr:uid="{00000000-0005-0000-0000-00001D4C0000}"/>
    <cellStyle name="Normal 11 2 10 2 2" xfId="10353" xr:uid="{00000000-0005-0000-0000-00001E4C0000}"/>
    <cellStyle name="Normal 11 2 10 2 2 2" xfId="39438" xr:uid="{00000000-0005-0000-0000-00001F4C0000}"/>
    <cellStyle name="Normal 11 2 10 2 3" xfId="39437" xr:uid="{00000000-0005-0000-0000-0000204C0000}"/>
    <cellStyle name="Normal 11 2 10 3" xfId="10354" xr:uid="{00000000-0005-0000-0000-0000214C0000}"/>
    <cellStyle name="Normal 11 2 10 3 2" xfId="39439" xr:uid="{00000000-0005-0000-0000-0000224C0000}"/>
    <cellStyle name="Normal 11 2 10 4" xfId="10355" xr:uid="{00000000-0005-0000-0000-0000234C0000}"/>
    <cellStyle name="Normal 11 2 10 4 2" xfId="39440" xr:uid="{00000000-0005-0000-0000-0000244C0000}"/>
    <cellStyle name="Normal 11 2 10 5" xfId="10356" xr:uid="{00000000-0005-0000-0000-0000254C0000}"/>
    <cellStyle name="Normal 11 2 10 5 2" xfId="39441" xr:uid="{00000000-0005-0000-0000-0000264C0000}"/>
    <cellStyle name="Normal 11 2 10 6" xfId="39436" xr:uid="{00000000-0005-0000-0000-0000274C0000}"/>
    <cellStyle name="Normal 11 2 11" xfId="10357" xr:uid="{00000000-0005-0000-0000-0000284C0000}"/>
    <cellStyle name="Normal 11 2 11 2" xfId="10358" xr:uid="{00000000-0005-0000-0000-0000294C0000}"/>
    <cellStyle name="Normal 11 2 11 2 2" xfId="10359" xr:uid="{00000000-0005-0000-0000-00002A4C0000}"/>
    <cellStyle name="Normal 11 2 11 2 2 2" xfId="39444" xr:uid="{00000000-0005-0000-0000-00002B4C0000}"/>
    <cellStyle name="Normal 11 2 11 2 3" xfId="39443" xr:uid="{00000000-0005-0000-0000-00002C4C0000}"/>
    <cellStyle name="Normal 11 2 11 3" xfId="10360" xr:uid="{00000000-0005-0000-0000-00002D4C0000}"/>
    <cellStyle name="Normal 11 2 11 3 2" xfId="39445" xr:uid="{00000000-0005-0000-0000-00002E4C0000}"/>
    <cellStyle name="Normal 11 2 11 4" xfId="10361" xr:uid="{00000000-0005-0000-0000-00002F4C0000}"/>
    <cellStyle name="Normal 11 2 11 4 2" xfId="39446" xr:uid="{00000000-0005-0000-0000-0000304C0000}"/>
    <cellStyle name="Normal 11 2 11 5" xfId="39442" xr:uid="{00000000-0005-0000-0000-0000314C0000}"/>
    <cellStyle name="Normal 11 2 12" xfId="10362" xr:uid="{00000000-0005-0000-0000-0000324C0000}"/>
    <cellStyle name="Normal 11 2 12 2" xfId="10363" xr:uid="{00000000-0005-0000-0000-0000334C0000}"/>
    <cellStyle name="Normal 11 2 12 2 2" xfId="39448" xr:uid="{00000000-0005-0000-0000-0000344C0000}"/>
    <cellStyle name="Normal 11 2 12 3" xfId="10364" xr:uid="{00000000-0005-0000-0000-0000354C0000}"/>
    <cellStyle name="Normal 11 2 12 3 2" xfId="39449" xr:uid="{00000000-0005-0000-0000-0000364C0000}"/>
    <cellStyle name="Normal 11 2 12 4" xfId="39447" xr:uid="{00000000-0005-0000-0000-0000374C0000}"/>
    <cellStyle name="Normal 11 2 13" xfId="10365" xr:uid="{00000000-0005-0000-0000-0000384C0000}"/>
    <cellStyle name="Normal 11 2 13 2" xfId="39450" xr:uid="{00000000-0005-0000-0000-0000394C0000}"/>
    <cellStyle name="Normal 11 2 14" xfId="10366" xr:uid="{00000000-0005-0000-0000-00003A4C0000}"/>
    <cellStyle name="Normal 11 2 14 2" xfId="39451" xr:uid="{00000000-0005-0000-0000-00003B4C0000}"/>
    <cellStyle name="Normal 11 2 15" xfId="10367" xr:uid="{00000000-0005-0000-0000-00003C4C0000}"/>
    <cellStyle name="Normal 11 2 15 2" xfId="39452" xr:uid="{00000000-0005-0000-0000-00003D4C0000}"/>
    <cellStyle name="Normal 11 2 16" xfId="10368" xr:uid="{00000000-0005-0000-0000-00003E4C0000}"/>
    <cellStyle name="Normal 11 2 17" xfId="30112" xr:uid="{00000000-0005-0000-0000-00003F4C0000}"/>
    <cellStyle name="Normal 11 2 2" xfId="10369" xr:uid="{00000000-0005-0000-0000-0000404C0000}"/>
    <cellStyle name="Normal 11 2 2 10" xfId="10370" xr:uid="{00000000-0005-0000-0000-0000414C0000}"/>
    <cellStyle name="Normal 11 2 2 10 2" xfId="10371" xr:uid="{00000000-0005-0000-0000-0000424C0000}"/>
    <cellStyle name="Normal 11 2 2 10 2 2" xfId="10372" xr:uid="{00000000-0005-0000-0000-0000434C0000}"/>
    <cellStyle name="Normal 11 2 2 10 2 2 2" xfId="39456" xr:uid="{00000000-0005-0000-0000-0000444C0000}"/>
    <cellStyle name="Normal 11 2 2 10 2 3" xfId="39455" xr:uid="{00000000-0005-0000-0000-0000454C0000}"/>
    <cellStyle name="Normal 11 2 2 10 3" xfId="10373" xr:uid="{00000000-0005-0000-0000-0000464C0000}"/>
    <cellStyle name="Normal 11 2 2 10 3 2" xfId="39457" xr:uid="{00000000-0005-0000-0000-0000474C0000}"/>
    <cellStyle name="Normal 11 2 2 10 4" xfId="10374" xr:uid="{00000000-0005-0000-0000-0000484C0000}"/>
    <cellStyle name="Normal 11 2 2 10 4 2" xfId="39458" xr:uid="{00000000-0005-0000-0000-0000494C0000}"/>
    <cellStyle name="Normal 11 2 2 10 5" xfId="39454" xr:uid="{00000000-0005-0000-0000-00004A4C0000}"/>
    <cellStyle name="Normal 11 2 2 11" xfId="10375" xr:uid="{00000000-0005-0000-0000-00004B4C0000}"/>
    <cellStyle name="Normal 11 2 2 11 2" xfId="10376" xr:uid="{00000000-0005-0000-0000-00004C4C0000}"/>
    <cellStyle name="Normal 11 2 2 11 2 2" xfId="39460" xr:uid="{00000000-0005-0000-0000-00004D4C0000}"/>
    <cellStyle name="Normal 11 2 2 11 3" xfId="10377" xr:uid="{00000000-0005-0000-0000-00004E4C0000}"/>
    <cellStyle name="Normal 11 2 2 11 3 2" xfId="39461" xr:uid="{00000000-0005-0000-0000-00004F4C0000}"/>
    <cellStyle name="Normal 11 2 2 11 4" xfId="39459" xr:uid="{00000000-0005-0000-0000-0000504C0000}"/>
    <cellStyle name="Normal 11 2 2 12" xfId="10378" xr:uid="{00000000-0005-0000-0000-0000514C0000}"/>
    <cellStyle name="Normal 11 2 2 12 2" xfId="39462" xr:uid="{00000000-0005-0000-0000-0000524C0000}"/>
    <cellStyle name="Normal 11 2 2 13" xfId="10379" xr:uid="{00000000-0005-0000-0000-0000534C0000}"/>
    <cellStyle name="Normal 11 2 2 13 2" xfId="39463" xr:uid="{00000000-0005-0000-0000-0000544C0000}"/>
    <cellStyle name="Normal 11 2 2 14" xfId="10380" xr:uid="{00000000-0005-0000-0000-0000554C0000}"/>
    <cellStyle name="Normal 11 2 2 14 2" xfId="39464" xr:uid="{00000000-0005-0000-0000-0000564C0000}"/>
    <cellStyle name="Normal 11 2 2 15" xfId="39453" xr:uid="{00000000-0005-0000-0000-0000574C0000}"/>
    <cellStyle name="Normal 11 2 2 2" xfId="10381" xr:uid="{00000000-0005-0000-0000-0000584C0000}"/>
    <cellStyle name="Normal 11 2 2 2 10" xfId="10382" xr:uid="{00000000-0005-0000-0000-0000594C0000}"/>
    <cellStyle name="Normal 11 2 2 2 10 2" xfId="10383" xr:uid="{00000000-0005-0000-0000-00005A4C0000}"/>
    <cellStyle name="Normal 11 2 2 2 10 2 2" xfId="39467" xr:uid="{00000000-0005-0000-0000-00005B4C0000}"/>
    <cellStyle name="Normal 11 2 2 2 10 3" xfId="10384" xr:uid="{00000000-0005-0000-0000-00005C4C0000}"/>
    <cellStyle name="Normal 11 2 2 2 10 3 2" xfId="39468" xr:uid="{00000000-0005-0000-0000-00005D4C0000}"/>
    <cellStyle name="Normal 11 2 2 2 10 4" xfId="39466" xr:uid="{00000000-0005-0000-0000-00005E4C0000}"/>
    <cellStyle name="Normal 11 2 2 2 11" xfId="10385" xr:uid="{00000000-0005-0000-0000-00005F4C0000}"/>
    <cellStyle name="Normal 11 2 2 2 11 2" xfId="39469" xr:uid="{00000000-0005-0000-0000-0000604C0000}"/>
    <cellStyle name="Normal 11 2 2 2 12" xfId="10386" xr:uid="{00000000-0005-0000-0000-0000614C0000}"/>
    <cellStyle name="Normal 11 2 2 2 12 2" xfId="39470" xr:uid="{00000000-0005-0000-0000-0000624C0000}"/>
    <cellStyle name="Normal 11 2 2 2 13" xfId="10387" xr:uid="{00000000-0005-0000-0000-0000634C0000}"/>
    <cellStyle name="Normal 11 2 2 2 13 2" xfId="39471" xr:uid="{00000000-0005-0000-0000-0000644C0000}"/>
    <cellStyle name="Normal 11 2 2 2 14" xfId="39465" xr:uid="{00000000-0005-0000-0000-0000654C0000}"/>
    <cellStyle name="Normal 11 2 2 2 2" xfId="10388" xr:uid="{00000000-0005-0000-0000-0000664C0000}"/>
    <cellStyle name="Normal 11 2 2 2 2 10" xfId="10389" xr:uid="{00000000-0005-0000-0000-0000674C0000}"/>
    <cellStyle name="Normal 11 2 2 2 2 10 2" xfId="39473" xr:uid="{00000000-0005-0000-0000-0000684C0000}"/>
    <cellStyle name="Normal 11 2 2 2 2 11" xfId="10390" xr:uid="{00000000-0005-0000-0000-0000694C0000}"/>
    <cellStyle name="Normal 11 2 2 2 2 11 2" xfId="39474" xr:uid="{00000000-0005-0000-0000-00006A4C0000}"/>
    <cellStyle name="Normal 11 2 2 2 2 12" xfId="10391" xr:uid="{00000000-0005-0000-0000-00006B4C0000}"/>
    <cellStyle name="Normal 11 2 2 2 2 12 2" xfId="39475" xr:uid="{00000000-0005-0000-0000-00006C4C0000}"/>
    <cellStyle name="Normal 11 2 2 2 2 13" xfId="39472" xr:uid="{00000000-0005-0000-0000-00006D4C0000}"/>
    <cellStyle name="Normal 11 2 2 2 2 2" xfId="10392" xr:uid="{00000000-0005-0000-0000-00006E4C0000}"/>
    <cellStyle name="Normal 11 2 2 2 2 2 10" xfId="10393" xr:uid="{00000000-0005-0000-0000-00006F4C0000}"/>
    <cellStyle name="Normal 11 2 2 2 2 2 10 2" xfId="39477" xr:uid="{00000000-0005-0000-0000-0000704C0000}"/>
    <cellStyle name="Normal 11 2 2 2 2 2 11" xfId="10394" xr:uid="{00000000-0005-0000-0000-0000714C0000}"/>
    <cellStyle name="Normal 11 2 2 2 2 2 11 2" xfId="39478" xr:uid="{00000000-0005-0000-0000-0000724C0000}"/>
    <cellStyle name="Normal 11 2 2 2 2 2 12" xfId="39476" xr:uid="{00000000-0005-0000-0000-0000734C0000}"/>
    <cellStyle name="Normal 11 2 2 2 2 2 2" xfId="10395" xr:uid="{00000000-0005-0000-0000-0000744C0000}"/>
    <cellStyle name="Normal 11 2 2 2 2 2 2 10" xfId="10396" xr:uid="{00000000-0005-0000-0000-0000754C0000}"/>
    <cellStyle name="Normal 11 2 2 2 2 2 2 10 2" xfId="39480" xr:uid="{00000000-0005-0000-0000-0000764C0000}"/>
    <cellStyle name="Normal 11 2 2 2 2 2 2 11" xfId="39479" xr:uid="{00000000-0005-0000-0000-0000774C0000}"/>
    <cellStyle name="Normal 11 2 2 2 2 2 2 2" xfId="10397" xr:uid="{00000000-0005-0000-0000-0000784C0000}"/>
    <cellStyle name="Normal 11 2 2 2 2 2 2 2 2" xfId="10398" xr:uid="{00000000-0005-0000-0000-0000794C0000}"/>
    <cellStyle name="Normal 11 2 2 2 2 2 2 2 2 2" xfId="10399" xr:uid="{00000000-0005-0000-0000-00007A4C0000}"/>
    <cellStyle name="Normal 11 2 2 2 2 2 2 2 2 2 2" xfId="10400" xr:uid="{00000000-0005-0000-0000-00007B4C0000}"/>
    <cellStyle name="Normal 11 2 2 2 2 2 2 2 2 2 2 2" xfId="39484" xr:uid="{00000000-0005-0000-0000-00007C4C0000}"/>
    <cellStyle name="Normal 11 2 2 2 2 2 2 2 2 2 3" xfId="39483" xr:uid="{00000000-0005-0000-0000-00007D4C0000}"/>
    <cellStyle name="Normal 11 2 2 2 2 2 2 2 2 3" xfId="10401" xr:uid="{00000000-0005-0000-0000-00007E4C0000}"/>
    <cellStyle name="Normal 11 2 2 2 2 2 2 2 2 3 2" xfId="39485" xr:uid="{00000000-0005-0000-0000-00007F4C0000}"/>
    <cellStyle name="Normal 11 2 2 2 2 2 2 2 2 4" xfId="10402" xr:uid="{00000000-0005-0000-0000-0000804C0000}"/>
    <cellStyle name="Normal 11 2 2 2 2 2 2 2 2 4 2" xfId="39486" xr:uid="{00000000-0005-0000-0000-0000814C0000}"/>
    <cellStyle name="Normal 11 2 2 2 2 2 2 2 2 5" xfId="10403" xr:uid="{00000000-0005-0000-0000-0000824C0000}"/>
    <cellStyle name="Normal 11 2 2 2 2 2 2 2 2 5 2" xfId="39487" xr:uid="{00000000-0005-0000-0000-0000834C0000}"/>
    <cellStyle name="Normal 11 2 2 2 2 2 2 2 2 6" xfId="39482" xr:uid="{00000000-0005-0000-0000-0000844C0000}"/>
    <cellStyle name="Normal 11 2 2 2 2 2 2 2 3" xfId="10404" xr:uid="{00000000-0005-0000-0000-0000854C0000}"/>
    <cellStyle name="Normal 11 2 2 2 2 2 2 2 3 2" xfId="10405" xr:uid="{00000000-0005-0000-0000-0000864C0000}"/>
    <cellStyle name="Normal 11 2 2 2 2 2 2 2 3 2 2" xfId="39489" xr:uid="{00000000-0005-0000-0000-0000874C0000}"/>
    <cellStyle name="Normal 11 2 2 2 2 2 2 2 3 3" xfId="39488" xr:uid="{00000000-0005-0000-0000-0000884C0000}"/>
    <cellStyle name="Normal 11 2 2 2 2 2 2 2 4" xfId="10406" xr:uid="{00000000-0005-0000-0000-0000894C0000}"/>
    <cellStyle name="Normal 11 2 2 2 2 2 2 2 4 2" xfId="39490" xr:uid="{00000000-0005-0000-0000-00008A4C0000}"/>
    <cellStyle name="Normal 11 2 2 2 2 2 2 2 5" xfId="10407" xr:uid="{00000000-0005-0000-0000-00008B4C0000}"/>
    <cellStyle name="Normal 11 2 2 2 2 2 2 2 5 2" xfId="39491" xr:uid="{00000000-0005-0000-0000-00008C4C0000}"/>
    <cellStyle name="Normal 11 2 2 2 2 2 2 2 6" xfId="10408" xr:uid="{00000000-0005-0000-0000-00008D4C0000}"/>
    <cellStyle name="Normal 11 2 2 2 2 2 2 2 6 2" xfId="39492" xr:uid="{00000000-0005-0000-0000-00008E4C0000}"/>
    <cellStyle name="Normal 11 2 2 2 2 2 2 2 7" xfId="39481" xr:uid="{00000000-0005-0000-0000-00008F4C0000}"/>
    <cellStyle name="Normal 11 2 2 2 2 2 2 3" xfId="10409" xr:uid="{00000000-0005-0000-0000-0000904C0000}"/>
    <cellStyle name="Normal 11 2 2 2 2 2 2 3 2" xfId="10410" xr:uid="{00000000-0005-0000-0000-0000914C0000}"/>
    <cellStyle name="Normal 11 2 2 2 2 2 2 3 2 2" xfId="10411" xr:uid="{00000000-0005-0000-0000-0000924C0000}"/>
    <cellStyle name="Normal 11 2 2 2 2 2 2 3 2 2 2" xfId="10412" xr:uid="{00000000-0005-0000-0000-0000934C0000}"/>
    <cellStyle name="Normal 11 2 2 2 2 2 2 3 2 2 2 2" xfId="39496" xr:uid="{00000000-0005-0000-0000-0000944C0000}"/>
    <cellStyle name="Normal 11 2 2 2 2 2 2 3 2 2 3" xfId="39495" xr:uid="{00000000-0005-0000-0000-0000954C0000}"/>
    <cellStyle name="Normal 11 2 2 2 2 2 2 3 2 3" xfId="10413" xr:uid="{00000000-0005-0000-0000-0000964C0000}"/>
    <cellStyle name="Normal 11 2 2 2 2 2 2 3 2 3 2" xfId="39497" xr:uid="{00000000-0005-0000-0000-0000974C0000}"/>
    <cellStyle name="Normal 11 2 2 2 2 2 2 3 2 4" xfId="10414" xr:uid="{00000000-0005-0000-0000-0000984C0000}"/>
    <cellStyle name="Normal 11 2 2 2 2 2 2 3 2 4 2" xfId="39498" xr:uid="{00000000-0005-0000-0000-0000994C0000}"/>
    <cellStyle name="Normal 11 2 2 2 2 2 2 3 2 5" xfId="10415" xr:uid="{00000000-0005-0000-0000-00009A4C0000}"/>
    <cellStyle name="Normal 11 2 2 2 2 2 2 3 2 5 2" xfId="39499" xr:uid="{00000000-0005-0000-0000-00009B4C0000}"/>
    <cellStyle name="Normal 11 2 2 2 2 2 2 3 2 6" xfId="39494" xr:uid="{00000000-0005-0000-0000-00009C4C0000}"/>
    <cellStyle name="Normal 11 2 2 2 2 2 2 3 3" xfId="10416" xr:uid="{00000000-0005-0000-0000-00009D4C0000}"/>
    <cellStyle name="Normal 11 2 2 2 2 2 2 3 3 2" xfId="10417" xr:uid="{00000000-0005-0000-0000-00009E4C0000}"/>
    <cellStyle name="Normal 11 2 2 2 2 2 2 3 3 2 2" xfId="39501" xr:uid="{00000000-0005-0000-0000-00009F4C0000}"/>
    <cellStyle name="Normal 11 2 2 2 2 2 2 3 3 3" xfId="39500" xr:uid="{00000000-0005-0000-0000-0000A04C0000}"/>
    <cellStyle name="Normal 11 2 2 2 2 2 2 3 4" xfId="10418" xr:uid="{00000000-0005-0000-0000-0000A14C0000}"/>
    <cellStyle name="Normal 11 2 2 2 2 2 2 3 4 2" xfId="39502" xr:uid="{00000000-0005-0000-0000-0000A24C0000}"/>
    <cellStyle name="Normal 11 2 2 2 2 2 2 3 5" xfId="10419" xr:uid="{00000000-0005-0000-0000-0000A34C0000}"/>
    <cellStyle name="Normal 11 2 2 2 2 2 2 3 5 2" xfId="39503" xr:uid="{00000000-0005-0000-0000-0000A44C0000}"/>
    <cellStyle name="Normal 11 2 2 2 2 2 2 3 6" xfId="10420" xr:uid="{00000000-0005-0000-0000-0000A54C0000}"/>
    <cellStyle name="Normal 11 2 2 2 2 2 2 3 6 2" xfId="39504" xr:uid="{00000000-0005-0000-0000-0000A64C0000}"/>
    <cellStyle name="Normal 11 2 2 2 2 2 2 3 7" xfId="39493" xr:uid="{00000000-0005-0000-0000-0000A74C0000}"/>
    <cellStyle name="Normal 11 2 2 2 2 2 2 4" xfId="10421" xr:uid="{00000000-0005-0000-0000-0000A84C0000}"/>
    <cellStyle name="Normal 11 2 2 2 2 2 2 4 2" xfId="10422" xr:uid="{00000000-0005-0000-0000-0000A94C0000}"/>
    <cellStyle name="Normal 11 2 2 2 2 2 2 4 2 2" xfId="10423" xr:uid="{00000000-0005-0000-0000-0000AA4C0000}"/>
    <cellStyle name="Normal 11 2 2 2 2 2 2 4 2 2 2" xfId="39507" xr:uid="{00000000-0005-0000-0000-0000AB4C0000}"/>
    <cellStyle name="Normal 11 2 2 2 2 2 2 4 2 3" xfId="39506" xr:uid="{00000000-0005-0000-0000-0000AC4C0000}"/>
    <cellStyle name="Normal 11 2 2 2 2 2 2 4 3" xfId="10424" xr:uid="{00000000-0005-0000-0000-0000AD4C0000}"/>
    <cellStyle name="Normal 11 2 2 2 2 2 2 4 3 2" xfId="39508" xr:uid="{00000000-0005-0000-0000-0000AE4C0000}"/>
    <cellStyle name="Normal 11 2 2 2 2 2 2 4 4" xfId="10425" xr:uid="{00000000-0005-0000-0000-0000AF4C0000}"/>
    <cellStyle name="Normal 11 2 2 2 2 2 2 4 4 2" xfId="39509" xr:uid="{00000000-0005-0000-0000-0000B04C0000}"/>
    <cellStyle name="Normal 11 2 2 2 2 2 2 4 5" xfId="10426" xr:uid="{00000000-0005-0000-0000-0000B14C0000}"/>
    <cellStyle name="Normal 11 2 2 2 2 2 2 4 5 2" xfId="39510" xr:uid="{00000000-0005-0000-0000-0000B24C0000}"/>
    <cellStyle name="Normal 11 2 2 2 2 2 2 4 6" xfId="39505" xr:uid="{00000000-0005-0000-0000-0000B34C0000}"/>
    <cellStyle name="Normal 11 2 2 2 2 2 2 5" xfId="10427" xr:uid="{00000000-0005-0000-0000-0000B44C0000}"/>
    <cellStyle name="Normal 11 2 2 2 2 2 2 5 2" xfId="10428" xr:uid="{00000000-0005-0000-0000-0000B54C0000}"/>
    <cellStyle name="Normal 11 2 2 2 2 2 2 5 2 2" xfId="10429" xr:uid="{00000000-0005-0000-0000-0000B64C0000}"/>
    <cellStyle name="Normal 11 2 2 2 2 2 2 5 2 2 2" xfId="39513" xr:uid="{00000000-0005-0000-0000-0000B74C0000}"/>
    <cellStyle name="Normal 11 2 2 2 2 2 2 5 2 3" xfId="39512" xr:uid="{00000000-0005-0000-0000-0000B84C0000}"/>
    <cellStyle name="Normal 11 2 2 2 2 2 2 5 3" xfId="10430" xr:uid="{00000000-0005-0000-0000-0000B94C0000}"/>
    <cellStyle name="Normal 11 2 2 2 2 2 2 5 3 2" xfId="39514" xr:uid="{00000000-0005-0000-0000-0000BA4C0000}"/>
    <cellStyle name="Normal 11 2 2 2 2 2 2 5 4" xfId="10431" xr:uid="{00000000-0005-0000-0000-0000BB4C0000}"/>
    <cellStyle name="Normal 11 2 2 2 2 2 2 5 4 2" xfId="39515" xr:uid="{00000000-0005-0000-0000-0000BC4C0000}"/>
    <cellStyle name="Normal 11 2 2 2 2 2 2 5 5" xfId="10432" xr:uid="{00000000-0005-0000-0000-0000BD4C0000}"/>
    <cellStyle name="Normal 11 2 2 2 2 2 2 5 5 2" xfId="39516" xr:uid="{00000000-0005-0000-0000-0000BE4C0000}"/>
    <cellStyle name="Normal 11 2 2 2 2 2 2 5 6" xfId="39511" xr:uid="{00000000-0005-0000-0000-0000BF4C0000}"/>
    <cellStyle name="Normal 11 2 2 2 2 2 2 6" xfId="10433" xr:uid="{00000000-0005-0000-0000-0000C04C0000}"/>
    <cellStyle name="Normal 11 2 2 2 2 2 2 6 2" xfId="10434" xr:uid="{00000000-0005-0000-0000-0000C14C0000}"/>
    <cellStyle name="Normal 11 2 2 2 2 2 2 6 2 2" xfId="10435" xr:uid="{00000000-0005-0000-0000-0000C24C0000}"/>
    <cellStyle name="Normal 11 2 2 2 2 2 2 6 2 2 2" xfId="39519" xr:uid="{00000000-0005-0000-0000-0000C34C0000}"/>
    <cellStyle name="Normal 11 2 2 2 2 2 2 6 2 3" xfId="39518" xr:uid="{00000000-0005-0000-0000-0000C44C0000}"/>
    <cellStyle name="Normal 11 2 2 2 2 2 2 6 3" xfId="10436" xr:uid="{00000000-0005-0000-0000-0000C54C0000}"/>
    <cellStyle name="Normal 11 2 2 2 2 2 2 6 3 2" xfId="39520" xr:uid="{00000000-0005-0000-0000-0000C64C0000}"/>
    <cellStyle name="Normal 11 2 2 2 2 2 2 6 4" xfId="10437" xr:uid="{00000000-0005-0000-0000-0000C74C0000}"/>
    <cellStyle name="Normal 11 2 2 2 2 2 2 6 4 2" xfId="39521" xr:uid="{00000000-0005-0000-0000-0000C84C0000}"/>
    <cellStyle name="Normal 11 2 2 2 2 2 2 6 5" xfId="39517" xr:uid="{00000000-0005-0000-0000-0000C94C0000}"/>
    <cellStyle name="Normal 11 2 2 2 2 2 2 7" xfId="10438" xr:uid="{00000000-0005-0000-0000-0000CA4C0000}"/>
    <cellStyle name="Normal 11 2 2 2 2 2 2 7 2" xfId="10439" xr:uid="{00000000-0005-0000-0000-0000CB4C0000}"/>
    <cellStyle name="Normal 11 2 2 2 2 2 2 7 2 2" xfId="39523" xr:uid="{00000000-0005-0000-0000-0000CC4C0000}"/>
    <cellStyle name="Normal 11 2 2 2 2 2 2 7 3" xfId="10440" xr:uid="{00000000-0005-0000-0000-0000CD4C0000}"/>
    <cellStyle name="Normal 11 2 2 2 2 2 2 7 3 2" xfId="39524" xr:uid="{00000000-0005-0000-0000-0000CE4C0000}"/>
    <cellStyle name="Normal 11 2 2 2 2 2 2 7 4" xfId="39522" xr:uid="{00000000-0005-0000-0000-0000CF4C0000}"/>
    <cellStyle name="Normal 11 2 2 2 2 2 2 8" xfId="10441" xr:uid="{00000000-0005-0000-0000-0000D04C0000}"/>
    <cellStyle name="Normal 11 2 2 2 2 2 2 8 2" xfId="39525" xr:uid="{00000000-0005-0000-0000-0000D14C0000}"/>
    <cellStyle name="Normal 11 2 2 2 2 2 2 9" xfId="10442" xr:uid="{00000000-0005-0000-0000-0000D24C0000}"/>
    <cellStyle name="Normal 11 2 2 2 2 2 2 9 2" xfId="39526" xr:uid="{00000000-0005-0000-0000-0000D34C0000}"/>
    <cellStyle name="Normal 11 2 2 2 2 2 3" xfId="10443" xr:uid="{00000000-0005-0000-0000-0000D44C0000}"/>
    <cellStyle name="Normal 11 2 2 2 2 2 3 2" xfId="10444" xr:uid="{00000000-0005-0000-0000-0000D54C0000}"/>
    <cellStyle name="Normal 11 2 2 2 2 2 3 2 2" xfId="10445" xr:uid="{00000000-0005-0000-0000-0000D64C0000}"/>
    <cellStyle name="Normal 11 2 2 2 2 2 3 2 2 2" xfId="10446" xr:uid="{00000000-0005-0000-0000-0000D74C0000}"/>
    <cellStyle name="Normal 11 2 2 2 2 2 3 2 2 2 2" xfId="39530" xr:uid="{00000000-0005-0000-0000-0000D84C0000}"/>
    <cellStyle name="Normal 11 2 2 2 2 2 3 2 2 3" xfId="39529" xr:uid="{00000000-0005-0000-0000-0000D94C0000}"/>
    <cellStyle name="Normal 11 2 2 2 2 2 3 2 3" xfId="10447" xr:uid="{00000000-0005-0000-0000-0000DA4C0000}"/>
    <cellStyle name="Normal 11 2 2 2 2 2 3 2 3 2" xfId="39531" xr:uid="{00000000-0005-0000-0000-0000DB4C0000}"/>
    <cellStyle name="Normal 11 2 2 2 2 2 3 2 4" xfId="10448" xr:uid="{00000000-0005-0000-0000-0000DC4C0000}"/>
    <cellStyle name="Normal 11 2 2 2 2 2 3 2 4 2" xfId="39532" xr:uid="{00000000-0005-0000-0000-0000DD4C0000}"/>
    <cellStyle name="Normal 11 2 2 2 2 2 3 2 5" xfId="10449" xr:uid="{00000000-0005-0000-0000-0000DE4C0000}"/>
    <cellStyle name="Normal 11 2 2 2 2 2 3 2 5 2" xfId="39533" xr:uid="{00000000-0005-0000-0000-0000DF4C0000}"/>
    <cellStyle name="Normal 11 2 2 2 2 2 3 2 6" xfId="39528" xr:uid="{00000000-0005-0000-0000-0000E04C0000}"/>
    <cellStyle name="Normal 11 2 2 2 2 2 3 3" xfId="10450" xr:uid="{00000000-0005-0000-0000-0000E14C0000}"/>
    <cellStyle name="Normal 11 2 2 2 2 2 3 3 2" xfId="10451" xr:uid="{00000000-0005-0000-0000-0000E24C0000}"/>
    <cellStyle name="Normal 11 2 2 2 2 2 3 3 2 2" xfId="10452" xr:uid="{00000000-0005-0000-0000-0000E34C0000}"/>
    <cellStyle name="Normal 11 2 2 2 2 2 3 3 2 2 2" xfId="39536" xr:uid="{00000000-0005-0000-0000-0000E44C0000}"/>
    <cellStyle name="Normal 11 2 2 2 2 2 3 3 2 3" xfId="39535" xr:uid="{00000000-0005-0000-0000-0000E54C0000}"/>
    <cellStyle name="Normal 11 2 2 2 2 2 3 3 3" xfId="10453" xr:uid="{00000000-0005-0000-0000-0000E64C0000}"/>
    <cellStyle name="Normal 11 2 2 2 2 2 3 3 3 2" xfId="39537" xr:uid="{00000000-0005-0000-0000-0000E74C0000}"/>
    <cellStyle name="Normal 11 2 2 2 2 2 3 3 4" xfId="10454" xr:uid="{00000000-0005-0000-0000-0000E84C0000}"/>
    <cellStyle name="Normal 11 2 2 2 2 2 3 3 4 2" xfId="39538" xr:uid="{00000000-0005-0000-0000-0000E94C0000}"/>
    <cellStyle name="Normal 11 2 2 2 2 2 3 3 5" xfId="10455" xr:uid="{00000000-0005-0000-0000-0000EA4C0000}"/>
    <cellStyle name="Normal 11 2 2 2 2 2 3 3 5 2" xfId="39539" xr:uid="{00000000-0005-0000-0000-0000EB4C0000}"/>
    <cellStyle name="Normal 11 2 2 2 2 2 3 3 6" xfId="39534" xr:uid="{00000000-0005-0000-0000-0000EC4C0000}"/>
    <cellStyle name="Normal 11 2 2 2 2 2 3 4" xfId="10456" xr:uid="{00000000-0005-0000-0000-0000ED4C0000}"/>
    <cellStyle name="Normal 11 2 2 2 2 2 3 4 2" xfId="10457" xr:uid="{00000000-0005-0000-0000-0000EE4C0000}"/>
    <cellStyle name="Normal 11 2 2 2 2 2 3 4 2 2" xfId="39541" xr:uid="{00000000-0005-0000-0000-0000EF4C0000}"/>
    <cellStyle name="Normal 11 2 2 2 2 2 3 4 3" xfId="39540" xr:uid="{00000000-0005-0000-0000-0000F04C0000}"/>
    <cellStyle name="Normal 11 2 2 2 2 2 3 5" xfId="10458" xr:uid="{00000000-0005-0000-0000-0000F14C0000}"/>
    <cellStyle name="Normal 11 2 2 2 2 2 3 5 2" xfId="39542" xr:uid="{00000000-0005-0000-0000-0000F24C0000}"/>
    <cellStyle name="Normal 11 2 2 2 2 2 3 6" xfId="10459" xr:uid="{00000000-0005-0000-0000-0000F34C0000}"/>
    <cellStyle name="Normal 11 2 2 2 2 2 3 6 2" xfId="39543" xr:uid="{00000000-0005-0000-0000-0000F44C0000}"/>
    <cellStyle name="Normal 11 2 2 2 2 2 3 7" xfId="10460" xr:uid="{00000000-0005-0000-0000-0000F54C0000}"/>
    <cellStyle name="Normal 11 2 2 2 2 2 3 7 2" xfId="39544" xr:uid="{00000000-0005-0000-0000-0000F64C0000}"/>
    <cellStyle name="Normal 11 2 2 2 2 2 3 8" xfId="39527" xr:uid="{00000000-0005-0000-0000-0000F74C0000}"/>
    <cellStyle name="Normal 11 2 2 2 2 2 4" xfId="10461" xr:uid="{00000000-0005-0000-0000-0000F84C0000}"/>
    <cellStyle name="Normal 11 2 2 2 2 2 4 2" xfId="10462" xr:uid="{00000000-0005-0000-0000-0000F94C0000}"/>
    <cellStyle name="Normal 11 2 2 2 2 2 4 2 2" xfId="10463" xr:uid="{00000000-0005-0000-0000-0000FA4C0000}"/>
    <cellStyle name="Normal 11 2 2 2 2 2 4 2 2 2" xfId="10464" xr:uid="{00000000-0005-0000-0000-0000FB4C0000}"/>
    <cellStyle name="Normal 11 2 2 2 2 2 4 2 2 2 2" xfId="39548" xr:uid="{00000000-0005-0000-0000-0000FC4C0000}"/>
    <cellStyle name="Normal 11 2 2 2 2 2 4 2 2 3" xfId="39547" xr:uid="{00000000-0005-0000-0000-0000FD4C0000}"/>
    <cellStyle name="Normal 11 2 2 2 2 2 4 2 3" xfId="10465" xr:uid="{00000000-0005-0000-0000-0000FE4C0000}"/>
    <cellStyle name="Normal 11 2 2 2 2 2 4 2 3 2" xfId="39549" xr:uid="{00000000-0005-0000-0000-0000FF4C0000}"/>
    <cellStyle name="Normal 11 2 2 2 2 2 4 2 4" xfId="10466" xr:uid="{00000000-0005-0000-0000-0000004D0000}"/>
    <cellStyle name="Normal 11 2 2 2 2 2 4 2 4 2" xfId="39550" xr:uid="{00000000-0005-0000-0000-0000014D0000}"/>
    <cellStyle name="Normal 11 2 2 2 2 2 4 2 5" xfId="10467" xr:uid="{00000000-0005-0000-0000-0000024D0000}"/>
    <cellStyle name="Normal 11 2 2 2 2 2 4 2 5 2" xfId="39551" xr:uid="{00000000-0005-0000-0000-0000034D0000}"/>
    <cellStyle name="Normal 11 2 2 2 2 2 4 2 6" xfId="39546" xr:uid="{00000000-0005-0000-0000-0000044D0000}"/>
    <cellStyle name="Normal 11 2 2 2 2 2 4 3" xfId="10468" xr:uid="{00000000-0005-0000-0000-0000054D0000}"/>
    <cellStyle name="Normal 11 2 2 2 2 2 4 3 2" xfId="10469" xr:uid="{00000000-0005-0000-0000-0000064D0000}"/>
    <cellStyle name="Normal 11 2 2 2 2 2 4 3 2 2" xfId="39553" xr:uid="{00000000-0005-0000-0000-0000074D0000}"/>
    <cellStyle name="Normal 11 2 2 2 2 2 4 3 3" xfId="39552" xr:uid="{00000000-0005-0000-0000-0000084D0000}"/>
    <cellStyle name="Normal 11 2 2 2 2 2 4 4" xfId="10470" xr:uid="{00000000-0005-0000-0000-0000094D0000}"/>
    <cellStyle name="Normal 11 2 2 2 2 2 4 4 2" xfId="39554" xr:uid="{00000000-0005-0000-0000-00000A4D0000}"/>
    <cellStyle name="Normal 11 2 2 2 2 2 4 5" xfId="10471" xr:uid="{00000000-0005-0000-0000-00000B4D0000}"/>
    <cellStyle name="Normal 11 2 2 2 2 2 4 5 2" xfId="39555" xr:uid="{00000000-0005-0000-0000-00000C4D0000}"/>
    <cellStyle name="Normal 11 2 2 2 2 2 4 6" xfId="10472" xr:uid="{00000000-0005-0000-0000-00000D4D0000}"/>
    <cellStyle name="Normal 11 2 2 2 2 2 4 6 2" xfId="39556" xr:uid="{00000000-0005-0000-0000-00000E4D0000}"/>
    <cellStyle name="Normal 11 2 2 2 2 2 4 7" xfId="39545" xr:uid="{00000000-0005-0000-0000-00000F4D0000}"/>
    <cellStyle name="Normal 11 2 2 2 2 2 5" xfId="10473" xr:uid="{00000000-0005-0000-0000-0000104D0000}"/>
    <cellStyle name="Normal 11 2 2 2 2 2 5 2" xfId="10474" xr:uid="{00000000-0005-0000-0000-0000114D0000}"/>
    <cellStyle name="Normal 11 2 2 2 2 2 5 2 2" xfId="10475" xr:uid="{00000000-0005-0000-0000-0000124D0000}"/>
    <cellStyle name="Normal 11 2 2 2 2 2 5 2 2 2" xfId="39559" xr:uid="{00000000-0005-0000-0000-0000134D0000}"/>
    <cellStyle name="Normal 11 2 2 2 2 2 5 2 3" xfId="39558" xr:uid="{00000000-0005-0000-0000-0000144D0000}"/>
    <cellStyle name="Normal 11 2 2 2 2 2 5 3" xfId="10476" xr:uid="{00000000-0005-0000-0000-0000154D0000}"/>
    <cellStyle name="Normal 11 2 2 2 2 2 5 3 2" xfId="39560" xr:uid="{00000000-0005-0000-0000-0000164D0000}"/>
    <cellStyle name="Normal 11 2 2 2 2 2 5 4" xfId="10477" xr:uid="{00000000-0005-0000-0000-0000174D0000}"/>
    <cellStyle name="Normal 11 2 2 2 2 2 5 4 2" xfId="39561" xr:uid="{00000000-0005-0000-0000-0000184D0000}"/>
    <cellStyle name="Normal 11 2 2 2 2 2 5 5" xfId="10478" xr:uid="{00000000-0005-0000-0000-0000194D0000}"/>
    <cellStyle name="Normal 11 2 2 2 2 2 5 5 2" xfId="39562" xr:uid="{00000000-0005-0000-0000-00001A4D0000}"/>
    <cellStyle name="Normal 11 2 2 2 2 2 5 6" xfId="39557" xr:uid="{00000000-0005-0000-0000-00001B4D0000}"/>
    <cellStyle name="Normal 11 2 2 2 2 2 6" xfId="10479" xr:uid="{00000000-0005-0000-0000-00001C4D0000}"/>
    <cellStyle name="Normal 11 2 2 2 2 2 6 2" xfId="10480" xr:uid="{00000000-0005-0000-0000-00001D4D0000}"/>
    <cellStyle name="Normal 11 2 2 2 2 2 6 2 2" xfId="10481" xr:uid="{00000000-0005-0000-0000-00001E4D0000}"/>
    <cellStyle name="Normal 11 2 2 2 2 2 6 2 2 2" xfId="39565" xr:uid="{00000000-0005-0000-0000-00001F4D0000}"/>
    <cellStyle name="Normal 11 2 2 2 2 2 6 2 3" xfId="39564" xr:uid="{00000000-0005-0000-0000-0000204D0000}"/>
    <cellStyle name="Normal 11 2 2 2 2 2 6 3" xfId="10482" xr:uid="{00000000-0005-0000-0000-0000214D0000}"/>
    <cellStyle name="Normal 11 2 2 2 2 2 6 3 2" xfId="39566" xr:uid="{00000000-0005-0000-0000-0000224D0000}"/>
    <cellStyle name="Normal 11 2 2 2 2 2 6 4" xfId="10483" xr:uid="{00000000-0005-0000-0000-0000234D0000}"/>
    <cellStyle name="Normal 11 2 2 2 2 2 6 4 2" xfId="39567" xr:uid="{00000000-0005-0000-0000-0000244D0000}"/>
    <cellStyle name="Normal 11 2 2 2 2 2 6 5" xfId="10484" xr:uid="{00000000-0005-0000-0000-0000254D0000}"/>
    <cellStyle name="Normal 11 2 2 2 2 2 6 5 2" xfId="39568" xr:uid="{00000000-0005-0000-0000-0000264D0000}"/>
    <cellStyle name="Normal 11 2 2 2 2 2 6 6" xfId="39563" xr:uid="{00000000-0005-0000-0000-0000274D0000}"/>
    <cellStyle name="Normal 11 2 2 2 2 2 7" xfId="10485" xr:uid="{00000000-0005-0000-0000-0000284D0000}"/>
    <cellStyle name="Normal 11 2 2 2 2 2 7 2" xfId="10486" xr:uid="{00000000-0005-0000-0000-0000294D0000}"/>
    <cellStyle name="Normal 11 2 2 2 2 2 7 2 2" xfId="10487" xr:uid="{00000000-0005-0000-0000-00002A4D0000}"/>
    <cellStyle name="Normal 11 2 2 2 2 2 7 2 2 2" xfId="39571" xr:uid="{00000000-0005-0000-0000-00002B4D0000}"/>
    <cellStyle name="Normal 11 2 2 2 2 2 7 2 3" xfId="39570" xr:uid="{00000000-0005-0000-0000-00002C4D0000}"/>
    <cellStyle name="Normal 11 2 2 2 2 2 7 3" xfId="10488" xr:uid="{00000000-0005-0000-0000-00002D4D0000}"/>
    <cellStyle name="Normal 11 2 2 2 2 2 7 3 2" xfId="39572" xr:uid="{00000000-0005-0000-0000-00002E4D0000}"/>
    <cellStyle name="Normal 11 2 2 2 2 2 7 4" xfId="10489" xr:uid="{00000000-0005-0000-0000-00002F4D0000}"/>
    <cellStyle name="Normal 11 2 2 2 2 2 7 4 2" xfId="39573" xr:uid="{00000000-0005-0000-0000-0000304D0000}"/>
    <cellStyle name="Normal 11 2 2 2 2 2 7 5" xfId="39569" xr:uid="{00000000-0005-0000-0000-0000314D0000}"/>
    <cellStyle name="Normal 11 2 2 2 2 2 8" xfId="10490" xr:uid="{00000000-0005-0000-0000-0000324D0000}"/>
    <cellStyle name="Normal 11 2 2 2 2 2 8 2" xfId="10491" xr:uid="{00000000-0005-0000-0000-0000334D0000}"/>
    <cellStyle name="Normal 11 2 2 2 2 2 8 2 2" xfId="39575" xr:uid="{00000000-0005-0000-0000-0000344D0000}"/>
    <cellStyle name="Normal 11 2 2 2 2 2 8 3" xfId="10492" xr:uid="{00000000-0005-0000-0000-0000354D0000}"/>
    <cellStyle name="Normal 11 2 2 2 2 2 8 3 2" xfId="39576" xr:uid="{00000000-0005-0000-0000-0000364D0000}"/>
    <cellStyle name="Normal 11 2 2 2 2 2 8 4" xfId="39574" xr:uid="{00000000-0005-0000-0000-0000374D0000}"/>
    <cellStyle name="Normal 11 2 2 2 2 2 9" xfId="10493" xr:uid="{00000000-0005-0000-0000-0000384D0000}"/>
    <cellStyle name="Normal 11 2 2 2 2 2 9 2" xfId="39577" xr:uid="{00000000-0005-0000-0000-0000394D0000}"/>
    <cellStyle name="Normal 11 2 2 2 2 3" xfId="10494" xr:uid="{00000000-0005-0000-0000-00003A4D0000}"/>
    <cellStyle name="Normal 11 2 2 2 2 3 10" xfId="10495" xr:uid="{00000000-0005-0000-0000-00003B4D0000}"/>
    <cellStyle name="Normal 11 2 2 2 2 3 10 2" xfId="39579" xr:uid="{00000000-0005-0000-0000-00003C4D0000}"/>
    <cellStyle name="Normal 11 2 2 2 2 3 11" xfId="39578" xr:uid="{00000000-0005-0000-0000-00003D4D0000}"/>
    <cellStyle name="Normal 11 2 2 2 2 3 2" xfId="10496" xr:uid="{00000000-0005-0000-0000-00003E4D0000}"/>
    <cellStyle name="Normal 11 2 2 2 2 3 2 2" xfId="10497" xr:uid="{00000000-0005-0000-0000-00003F4D0000}"/>
    <cellStyle name="Normal 11 2 2 2 2 3 2 2 2" xfId="10498" xr:uid="{00000000-0005-0000-0000-0000404D0000}"/>
    <cellStyle name="Normal 11 2 2 2 2 3 2 2 2 2" xfId="10499" xr:uid="{00000000-0005-0000-0000-0000414D0000}"/>
    <cellStyle name="Normal 11 2 2 2 2 3 2 2 2 2 2" xfId="39583" xr:uid="{00000000-0005-0000-0000-0000424D0000}"/>
    <cellStyle name="Normal 11 2 2 2 2 3 2 2 2 3" xfId="39582" xr:uid="{00000000-0005-0000-0000-0000434D0000}"/>
    <cellStyle name="Normal 11 2 2 2 2 3 2 2 3" xfId="10500" xr:uid="{00000000-0005-0000-0000-0000444D0000}"/>
    <cellStyle name="Normal 11 2 2 2 2 3 2 2 3 2" xfId="39584" xr:uid="{00000000-0005-0000-0000-0000454D0000}"/>
    <cellStyle name="Normal 11 2 2 2 2 3 2 2 4" xfId="10501" xr:uid="{00000000-0005-0000-0000-0000464D0000}"/>
    <cellStyle name="Normal 11 2 2 2 2 3 2 2 4 2" xfId="39585" xr:uid="{00000000-0005-0000-0000-0000474D0000}"/>
    <cellStyle name="Normal 11 2 2 2 2 3 2 2 5" xfId="10502" xr:uid="{00000000-0005-0000-0000-0000484D0000}"/>
    <cellStyle name="Normal 11 2 2 2 2 3 2 2 5 2" xfId="39586" xr:uid="{00000000-0005-0000-0000-0000494D0000}"/>
    <cellStyle name="Normal 11 2 2 2 2 3 2 2 6" xfId="39581" xr:uid="{00000000-0005-0000-0000-00004A4D0000}"/>
    <cellStyle name="Normal 11 2 2 2 2 3 2 3" xfId="10503" xr:uid="{00000000-0005-0000-0000-00004B4D0000}"/>
    <cellStyle name="Normal 11 2 2 2 2 3 2 3 2" xfId="10504" xr:uid="{00000000-0005-0000-0000-00004C4D0000}"/>
    <cellStyle name="Normal 11 2 2 2 2 3 2 3 2 2" xfId="39588" xr:uid="{00000000-0005-0000-0000-00004D4D0000}"/>
    <cellStyle name="Normal 11 2 2 2 2 3 2 3 3" xfId="39587" xr:uid="{00000000-0005-0000-0000-00004E4D0000}"/>
    <cellStyle name="Normal 11 2 2 2 2 3 2 4" xfId="10505" xr:uid="{00000000-0005-0000-0000-00004F4D0000}"/>
    <cellStyle name="Normal 11 2 2 2 2 3 2 4 2" xfId="39589" xr:uid="{00000000-0005-0000-0000-0000504D0000}"/>
    <cellStyle name="Normal 11 2 2 2 2 3 2 5" xfId="10506" xr:uid="{00000000-0005-0000-0000-0000514D0000}"/>
    <cellStyle name="Normal 11 2 2 2 2 3 2 5 2" xfId="39590" xr:uid="{00000000-0005-0000-0000-0000524D0000}"/>
    <cellStyle name="Normal 11 2 2 2 2 3 2 6" xfId="10507" xr:uid="{00000000-0005-0000-0000-0000534D0000}"/>
    <cellStyle name="Normal 11 2 2 2 2 3 2 6 2" xfId="39591" xr:uid="{00000000-0005-0000-0000-0000544D0000}"/>
    <cellStyle name="Normal 11 2 2 2 2 3 2 7" xfId="39580" xr:uid="{00000000-0005-0000-0000-0000554D0000}"/>
    <cellStyle name="Normal 11 2 2 2 2 3 3" xfId="10508" xr:uid="{00000000-0005-0000-0000-0000564D0000}"/>
    <cellStyle name="Normal 11 2 2 2 2 3 3 2" xfId="10509" xr:uid="{00000000-0005-0000-0000-0000574D0000}"/>
    <cellStyle name="Normal 11 2 2 2 2 3 3 2 2" xfId="10510" xr:uid="{00000000-0005-0000-0000-0000584D0000}"/>
    <cellStyle name="Normal 11 2 2 2 2 3 3 2 2 2" xfId="10511" xr:uid="{00000000-0005-0000-0000-0000594D0000}"/>
    <cellStyle name="Normal 11 2 2 2 2 3 3 2 2 2 2" xfId="39595" xr:uid="{00000000-0005-0000-0000-00005A4D0000}"/>
    <cellStyle name="Normal 11 2 2 2 2 3 3 2 2 3" xfId="39594" xr:uid="{00000000-0005-0000-0000-00005B4D0000}"/>
    <cellStyle name="Normal 11 2 2 2 2 3 3 2 3" xfId="10512" xr:uid="{00000000-0005-0000-0000-00005C4D0000}"/>
    <cellStyle name="Normal 11 2 2 2 2 3 3 2 3 2" xfId="39596" xr:uid="{00000000-0005-0000-0000-00005D4D0000}"/>
    <cellStyle name="Normal 11 2 2 2 2 3 3 2 4" xfId="10513" xr:uid="{00000000-0005-0000-0000-00005E4D0000}"/>
    <cellStyle name="Normal 11 2 2 2 2 3 3 2 4 2" xfId="39597" xr:uid="{00000000-0005-0000-0000-00005F4D0000}"/>
    <cellStyle name="Normal 11 2 2 2 2 3 3 2 5" xfId="10514" xr:uid="{00000000-0005-0000-0000-0000604D0000}"/>
    <cellStyle name="Normal 11 2 2 2 2 3 3 2 5 2" xfId="39598" xr:uid="{00000000-0005-0000-0000-0000614D0000}"/>
    <cellStyle name="Normal 11 2 2 2 2 3 3 2 6" xfId="39593" xr:uid="{00000000-0005-0000-0000-0000624D0000}"/>
    <cellStyle name="Normal 11 2 2 2 2 3 3 3" xfId="10515" xr:uid="{00000000-0005-0000-0000-0000634D0000}"/>
    <cellStyle name="Normal 11 2 2 2 2 3 3 3 2" xfId="10516" xr:uid="{00000000-0005-0000-0000-0000644D0000}"/>
    <cellStyle name="Normal 11 2 2 2 2 3 3 3 2 2" xfId="39600" xr:uid="{00000000-0005-0000-0000-0000654D0000}"/>
    <cellStyle name="Normal 11 2 2 2 2 3 3 3 3" xfId="39599" xr:uid="{00000000-0005-0000-0000-0000664D0000}"/>
    <cellStyle name="Normal 11 2 2 2 2 3 3 4" xfId="10517" xr:uid="{00000000-0005-0000-0000-0000674D0000}"/>
    <cellStyle name="Normal 11 2 2 2 2 3 3 4 2" xfId="39601" xr:uid="{00000000-0005-0000-0000-0000684D0000}"/>
    <cellStyle name="Normal 11 2 2 2 2 3 3 5" xfId="10518" xr:uid="{00000000-0005-0000-0000-0000694D0000}"/>
    <cellStyle name="Normal 11 2 2 2 2 3 3 5 2" xfId="39602" xr:uid="{00000000-0005-0000-0000-00006A4D0000}"/>
    <cellStyle name="Normal 11 2 2 2 2 3 3 6" xfId="10519" xr:uid="{00000000-0005-0000-0000-00006B4D0000}"/>
    <cellStyle name="Normal 11 2 2 2 2 3 3 6 2" xfId="39603" xr:uid="{00000000-0005-0000-0000-00006C4D0000}"/>
    <cellStyle name="Normal 11 2 2 2 2 3 3 7" xfId="39592" xr:uid="{00000000-0005-0000-0000-00006D4D0000}"/>
    <cellStyle name="Normal 11 2 2 2 2 3 4" xfId="10520" xr:uid="{00000000-0005-0000-0000-00006E4D0000}"/>
    <cellStyle name="Normal 11 2 2 2 2 3 4 2" xfId="10521" xr:uid="{00000000-0005-0000-0000-00006F4D0000}"/>
    <cellStyle name="Normal 11 2 2 2 2 3 4 2 2" xfId="10522" xr:uid="{00000000-0005-0000-0000-0000704D0000}"/>
    <cellStyle name="Normal 11 2 2 2 2 3 4 2 2 2" xfId="39606" xr:uid="{00000000-0005-0000-0000-0000714D0000}"/>
    <cellStyle name="Normal 11 2 2 2 2 3 4 2 3" xfId="39605" xr:uid="{00000000-0005-0000-0000-0000724D0000}"/>
    <cellStyle name="Normal 11 2 2 2 2 3 4 3" xfId="10523" xr:uid="{00000000-0005-0000-0000-0000734D0000}"/>
    <cellStyle name="Normal 11 2 2 2 2 3 4 3 2" xfId="39607" xr:uid="{00000000-0005-0000-0000-0000744D0000}"/>
    <cellStyle name="Normal 11 2 2 2 2 3 4 4" xfId="10524" xr:uid="{00000000-0005-0000-0000-0000754D0000}"/>
    <cellStyle name="Normal 11 2 2 2 2 3 4 4 2" xfId="39608" xr:uid="{00000000-0005-0000-0000-0000764D0000}"/>
    <cellStyle name="Normal 11 2 2 2 2 3 4 5" xfId="10525" xr:uid="{00000000-0005-0000-0000-0000774D0000}"/>
    <cellStyle name="Normal 11 2 2 2 2 3 4 5 2" xfId="39609" xr:uid="{00000000-0005-0000-0000-0000784D0000}"/>
    <cellStyle name="Normal 11 2 2 2 2 3 4 6" xfId="39604" xr:uid="{00000000-0005-0000-0000-0000794D0000}"/>
    <cellStyle name="Normal 11 2 2 2 2 3 5" xfId="10526" xr:uid="{00000000-0005-0000-0000-00007A4D0000}"/>
    <cellStyle name="Normal 11 2 2 2 2 3 5 2" xfId="10527" xr:uid="{00000000-0005-0000-0000-00007B4D0000}"/>
    <cellStyle name="Normal 11 2 2 2 2 3 5 2 2" xfId="10528" xr:uid="{00000000-0005-0000-0000-00007C4D0000}"/>
    <cellStyle name="Normal 11 2 2 2 2 3 5 2 2 2" xfId="39612" xr:uid="{00000000-0005-0000-0000-00007D4D0000}"/>
    <cellStyle name="Normal 11 2 2 2 2 3 5 2 3" xfId="39611" xr:uid="{00000000-0005-0000-0000-00007E4D0000}"/>
    <cellStyle name="Normal 11 2 2 2 2 3 5 3" xfId="10529" xr:uid="{00000000-0005-0000-0000-00007F4D0000}"/>
    <cellStyle name="Normal 11 2 2 2 2 3 5 3 2" xfId="39613" xr:uid="{00000000-0005-0000-0000-0000804D0000}"/>
    <cellStyle name="Normal 11 2 2 2 2 3 5 4" xfId="10530" xr:uid="{00000000-0005-0000-0000-0000814D0000}"/>
    <cellStyle name="Normal 11 2 2 2 2 3 5 4 2" xfId="39614" xr:uid="{00000000-0005-0000-0000-0000824D0000}"/>
    <cellStyle name="Normal 11 2 2 2 2 3 5 5" xfId="10531" xr:uid="{00000000-0005-0000-0000-0000834D0000}"/>
    <cellStyle name="Normal 11 2 2 2 2 3 5 5 2" xfId="39615" xr:uid="{00000000-0005-0000-0000-0000844D0000}"/>
    <cellStyle name="Normal 11 2 2 2 2 3 5 6" xfId="39610" xr:uid="{00000000-0005-0000-0000-0000854D0000}"/>
    <cellStyle name="Normal 11 2 2 2 2 3 6" xfId="10532" xr:uid="{00000000-0005-0000-0000-0000864D0000}"/>
    <cellStyle name="Normal 11 2 2 2 2 3 6 2" xfId="10533" xr:uid="{00000000-0005-0000-0000-0000874D0000}"/>
    <cellStyle name="Normal 11 2 2 2 2 3 6 2 2" xfId="10534" xr:uid="{00000000-0005-0000-0000-0000884D0000}"/>
    <cellStyle name="Normal 11 2 2 2 2 3 6 2 2 2" xfId="39618" xr:uid="{00000000-0005-0000-0000-0000894D0000}"/>
    <cellStyle name="Normal 11 2 2 2 2 3 6 2 3" xfId="39617" xr:uid="{00000000-0005-0000-0000-00008A4D0000}"/>
    <cellStyle name="Normal 11 2 2 2 2 3 6 3" xfId="10535" xr:uid="{00000000-0005-0000-0000-00008B4D0000}"/>
    <cellStyle name="Normal 11 2 2 2 2 3 6 3 2" xfId="39619" xr:uid="{00000000-0005-0000-0000-00008C4D0000}"/>
    <cellStyle name="Normal 11 2 2 2 2 3 6 4" xfId="10536" xr:uid="{00000000-0005-0000-0000-00008D4D0000}"/>
    <cellStyle name="Normal 11 2 2 2 2 3 6 4 2" xfId="39620" xr:uid="{00000000-0005-0000-0000-00008E4D0000}"/>
    <cellStyle name="Normal 11 2 2 2 2 3 6 5" xfId="39616" xr:uid="{00000000-0005-0000-0000-00008F4D0000}"/>
    <cellStyle name="Normal 11 2 2 2 2 3 7" xfId="10537" xr:uid="{00000000-0005-0000-0000-0000904D0000}"/>
    <cellStyle name="Normal 11 2 2 2 2 3 7 2" xfId="10538" xr:uid="{00000000-0005-0000-0000-0000914D0000}"/>
    <cellStyle name="Normal 11 2 2 2 2 3 7 2 2" xfId="39622" xr:uid="{00000000-0005-0000-0000-0000924D0000}"/>
    <cellStyle name="Normal 11 2 2 2 2 3 7 3" xfId="10539" xr:uid="{00000000-0005-0000-0000-0000934D0000}"/>
    <cellStyle name="Normal 11 2 2 2 2 3 7 3 2" xfId="39623" xr:uid="{00000000-0005-0000-0000-0000944D0000}"/>
    <cellStyle name="Normal 11 2 2 2 2 3 7 4" xfId="39621" xr:uid="{00000000-0005-0000-0000-0000954D0000}"/>
    <cellStyle name="Normal 11 2 2 2 2 3 8" xfId="10540" xr:uid="{00000000-0005-0000-0000-0000964D0000}"/>
    <cellStyle name="Normal 11 2 2 2 2 3 8 2" xfId="39624" xr:uid="{00000000-0005-0000-0000-0000974D0000}"/>
    <cellStyle name="Normal 11 2 2 2 2 3 9" xfId="10541" xr:uid="{00000000-0005-0000-0000-0000984D0000}"/>
    <cellStyle name="Normal 11 2 2 2 2 3 9 2" xfId="39625" xr:uid="{00000000-0005-0000-0000-0000994D0000}"/>
    <cellStyle name="Normal 11 2 2 2 2 4" xfId="10542" xr:uid="{00000000-0005-0000-0000-00009A4D0000}"/>
    <cellStyle name="Normal 11 2 2 2 2 4 2" xfId="10543" xr:uid="{00000000-0005-0000-0000-00009B4D0000}"/>
    <cellStyle name="Normal 11 2 2 2 2 4 2 2" xfId="10544" xr:uid="{00000000-0005-0000-0000-00009C4D0000}"/>
    <cellStyle name="Normal 11 2 2 2 2 4 2 2 2" xfId="10545" xr:uid="{00000000-0005-0000-0000-00009D4D0000}"/>
    <cellStyle name="Normal 11 2 2 2 2 4 2 2 2 2" xfId="39629" xr:uid="{00000000-0005-0000-0000-00009E4D0000}"/>
    <cellStyle name="Normal 11 2 2 2 2 4 2 2 3" xfId="39628" xr:uid="{00000000-0005-0000-0000-00009F4D0000}"/>
    <cellStyle name="Normal 11 2 2 2 2 4 2 3" xfId="10546" xr:uid="{00000000-0005-0000-0000-0000A04D0000}"/>
    <cellStyle name="Normal 11 2 2 2 2 4 2 3 2" xfId="39630" xr:uid="{00000000-0005-0000-0000-0000A14D0000}"/>
    <cellStyle name="Normal 11 2 2 2 2 4 2 4" xfId="10547" xr:uid="{00000000-0005-0000-0000-0000A24D0000}"/>
    <cellStyle name="Normal 11 2 2 2 2 4 2 4 2" xfId="39631" xr:uid="{00000000-0005-0000-0000-0000A34D0000}"/>
    <cellStyle name="Normal 11 2 2 2 2 4 2 5" xfId="10548" xr:uid="{00000000-0005-0000-0000-0000A44D0000}"/>
    <cellStyle name="Normal 11 2 2 2 2 4 2 5 2" xfId="39632" xr:uid="{00000000-0005-0000-0000-0000A54D0000}"/>
    <cellStyle name="Normal 11 2 2 2 2 4 2 6" xfId="39627" xr:uid="{00000000-0005-0000-0000-0000A64D0000}"/>
    <cellStyle name="Normal 11 2 2 2 2 4 3" xfId="10549" xr:uid="{00000000-0005-0000-0000-0000A74D0000}"/>
    <cellStyle name="Normal 11 2 2 2 2 4 3 2" xfId="10550" xr:uid="{00000000-0005-0000-0000-0000A84D0000}"/>
    <cellStyle name="Normal 11 2 2 2 2 4 3 2 2" xfId="10551" xr:uid="{00000000-0005-0000-0000-0000A94D0000}"/>
    <cellStyle name="Normal 11 2 2 2 2 4 3 2 2 2" xfId="39635" xr:uid="{00000000-0005-0000-0000-0000AA4D0000}"/>
    <cellStyle name="Normal 11 2 2 2 2 4 3 2 3" xfId="39634" xr:uid="{00000000-0005-0000-0000-0000AB4D0000}"/>
    <cellStyle name="Normal 11 2 2 2 2 4 3 3" xfId="10552" xr:uid="{00000000-0005-0000-0000-0000AC4D0000}"/>
    <cellStyle name="Normal 11 2 2 2 2 4 3 3 2" xfId="39636" xr:uid="{00000000-0005-0000-0000-0000AD4D0000}"/>
    <cellStyle name="Normal 11 2 2 2 2 4 3 4" xfId="10553" xr:uid="{00000000-0005-0000-0000-0000AE4D0000}"/>
    <cellStyle name="Normal 11 2 2 2 2 4 3 4 2" xfId="39637" xr:uid="{00000000-0005-0000-0000-0000AF4D0000}"/>
    <cellStyle name="Normal 11 2 2 2 2 4 3 5" xfId="10554" xr:uid="{00000000-0005-0000-0000-0000B04D0000}"/>
    <cellStyle name="Normal 11 2 2 2 2 4 3 5 2" xfId="39638" xr:uid="{00000000-0005-0000-0000-0000B14D0000}"/>
    <cellStyle name="Normal 11 2 2 2 2 4 3 6" xfId="39633" xr:uid="{00000000-0005-0000-0000-0000B24D0000}"/>
    <cellStyle name="Normal 11 2 2 2 2 4 4" xfId="10555" xr:uid="{00000000-0005-0000-0000-0000B34D0000}"/>
    <cellStyle name="Normal 11 2 2 2 2 4 4 2" xfId="10556" xr:uid="{00000000-0005-0000-0000-0000B44D0000}"/>
    <cellStyle name="Normal 11 2 2 2 2 4 4 2 2" xfId="39640" xr:uid="{00000000-0005-0000-0000-0000B54D0000}"/>
    <cellStyle name="Normal 11 2 2 2 2 4 4 3" xfId="39639" xr:uid="{00000000-0005-0000-0000-0000B64D0000}"/>
    <cellStyle name="Normal 11 2 2 2 2 4 5" xfId="10557" xr:uid="{00000000-0005-0000-0000-0000B74D0000}"/>
    <cellStyle name="Normal 11 2 2 2 2 4 5 2" xfId="39641" xr:uid="{00000000-0005-0000-0000-0000B84D0000}"/>
    <cellStyle name="Normal 11 2 2 2 2 4 6" xfId="10558" xr:uid="{00000000-0005-0000-0000-0000B94D0000}"/>
    <cellStyle name="Normal 11 2 2 2 2 4 6 2" xfId="39642" xr:uid="{00000000-0005-0000-0000-0000BA4D0000}"/>
    <cellStyle name="Normal 11 2 2 2 2 4 7" xfId="10559" xr:uid="{00000000-0005-0000-0000-0000BB4D0000}"/>
    <cellStyle name="Normal 11 2 2 2 2 4 7 2" xfId="39643" xr:uid="{00000000-0005-0000-0000-0000BC4D0000}"/>
    <cellStyle name="Normal 11 2 2 2 2 4 8" xfId="39626" xr:uid="{00000000-0005-0000-0000-0000BD4D0000}"/>
    <cellStyle name="Normal 11 2 2 2 2 5" xfId="10560" xr:uid="{00000000-0005-0000-0000-0000BE4D0000}"/>
    <cellStyle name="Normal 11 2 2 2 2 5 2" xfId="10561" xr:uid="{00000000-0005-0000-0000-0000BF4D0000}"/>
    <cellStyle name="Normal 11 2 2 2 2 5 2 2" xfId="10562" xr:uid="{00000000-0005-0000-0000-0000C04D0000}"/>
    <cellStyle name="Normal 11 2 2 2 2 5 2 2 2" xfId="10563" xr:uid="{00000000-0005-0000-0000-0000C14D0000}"/>
    <cellStyle name="Normal 11 2 2 2 2 5 2 2 2 2" xfId="39647" xr:uid="{00000000-0005-0000-0000-0000C24D0000}"/>
    <cellStyle name="Normal 11 2 2 2 2 5 2 2 3" xfId="39646" xr:uid="{00000000-0005-0000-0000-0000C34D0000}"/>
    <cellStyle name="Normal 11 2 2 2 2 5 2 3" xfId="10564" xr:uid="{00000000-0005-0000-0000-0000C44D0000}"/>
    <cellStyle name="Normal 11 2 2 2 2 5 2 3 2" xfId="39648" xr:uid="{00000000-0005-0000-0000-0000C54D0000}"/>
    <cellStyle name="Normal 11 2 2 2 2 5 2 4" xfId="10565" xr:uid="{00000000-0005-0000-0000-0000C64D0000}"/>
    <cellStyle name="Normal 11 2 2 2 2 5 2 4 2" xfId="39649" xr:uid="{00000000-0005-0000-0000-0000C74D0000}"/>
    <cellStyle name="Normal 11 2 2 2 2 5 2 5" xfId="10566" xr:uid="{00000000-0005-0000-0000-0000C84D0000}"/>
    <cellStyle name="Normal 11 2 2 2 2 5 2 5 2" xfId="39650" xr:uid="{00000000-0005-0000-0000-0000C94D0000}"/>
    <cellStyle name="Normal 11 2 2 2 2 5 2 6" xfId="39645" xr:uid="{00000000-0005-0000-0000-0000CA4D0000}"/>
    <cellStyle name="Normal 11 2 2 2 2 5 3" xfId="10567" xr:uid="{00000000-0005-0000-0000-0000CB4D0000}"/>
    <cellStyle name="Normal 11 2 2 2 2 5 3 2" xfId="10568" xr:uid="{00000000-0005-0000-0000-0000CC4D0000}"/>
    <cellStyle name="Normal 11 2 2 2 2 5 3 2 2" xfId="39652" xr:uid="{00000000-0005-0000-0000-0000CD4D0000}"/>
    <cellStyle name="Normal 11 2 2 2 2 5 3 3" xfId="39651" xr:uid="{00000000-0005-0000-0000-0000CE4D0000}"/>
    <cellStyle name="Normal 11 2 2 2 2 5 4" xfId="10569" xr:uid="{00000000-0005-0000-0000-0000CF4D0000}"/>
    <cellStyle name="Normal 11 2 2 2 2 5 4 2" xfId="39653" xr:uid="{00000000-0005-0000-0000-0000D04D0000}"/>
    <cellStyle name="Normal 11 2 2 2 2 5 5" xfId="10570" xr:uid="{00000000-0005-0000-0000-0000D14D0000}"/>
    <cellStyle name="Normal 11 2 2 2 2 5 5 2" xfId="39654" xr:uid="{00000000-0005-0000-0000-0000D24D0000}"/>
    <cellStyle name="Normal 11 2 2 2 2 5 6" xfId="10571" xr:uid="{00000000-0005-0000-0000-0000D34D0000}"/>
    <cellStyle name="Normal 11 2 2 2 2 5 6 2" xfId="39655" xr:uid="{00000000-0005-0000-0000-0000D44D0000}"/>
    <cellStyle name="Normal 11 2 2 2 2 5 7" xfId="39644" xr:uid="{00000000-0005-0000-0000-0000D54D0000}"/>
    <cellStyle name="Normal 11 2 2 2 2 6" xfId="10572" xr:uid="{00000000-0005-0000-0000-0000D64D0000}"/>
    <cellStyle name="Normal 11 2 2 2 2 6 2" xfId="10573" xr:uid="{00000000-0005-0000-0000-0000D74D0000}"/>
    <cellStyle name="Normal 11 2 2 2 2 6 2 2" xfId="10574" xr:uid="{00000000-0005-0000-0000-0000D84D0000}"/>
    <cellStyle name="Normal 11 2 2 2 2 6 2 2 2" xfId="39658" xr:uid="{00000000-0005-0000-0000-0000D94D0000}"/>
    <cellStyle name="Normal 11 2 2 2 2 6 2 3" xfId="39657" xr:uid="{00000000-0005-0000-0000-0000DA4D0000}"/>
    <cellStyle name="Normal 11 2 2 2 2 6 3" xfId="10575" xr:uid="{00000000-0005-0000-0000-0000DB4D0000}"/>
    <cellStyle name="Normal 11 2 2 2 2 6 3 2" xfId="39659" xr:uid="{00000000-0005-0000-0000-0000DC4D0000}"/>
    <cellStyle name="Normal 11 2 2 2 2 6 4" xfId="10576" xr:uid="{00000000-0005-0000-0000-0000DD4D0000}"/>
    <cellStyle name="Normal 11 2 2 2 2 6 4 2" xfId="39660" xr:uid="{00000000-0005-0000-0000-0000DE4D0000}"/>
    <cellStyle name="Normal 11 2 2 2 2 6 5" xfId="10577" xr:uid="{00000000-0005-0000-0000-0000DF4D0000}"/>
    <cellStyle name="Normal 11 2 2 2 2 6 5 2" xfId="39661" xr:uid="{00000000-0005-0000-0000-0000E04D0000}"/>
    <cellStyle name="Normal 11 2 2 2 2 6 6" xfId="39656" xr:uid="{00000000-0005-0000-0000-0000E14D0000}"/>
    <cellStyle name="Normal 11 2 2 2 2 7" xfId="10578" xr:uid="{00000000-0005-0000-0000-0000E24D0000}"/>
    <cellStyle name="Normal 11 2 2 2 2 7 2" xfId="10579" xr:uid="{00000000-0005-0000-0000-0000E34D0000}"/>
    <cellStyle name="Normal 11 2 2 2 2 7 2 2" xfId="10580" xr:uid="{00000000-0005-0000-0000-0000E44D0000}"/>
    <cellStyle name="Normal 11 2 2 2 2 7 2 2 2" xfId="39664" xr:uid="{00000000-0005-0000-0000-0000E54D0000}"/>
    <cellStyle name="Normal 11 2 2 2 2 7 2 3" xfId="39663" xr:uid="{00000000-0005-0000-0000-0000E64D0000}"/>
    <cellStyle name="Normal 11 2 2 2 2 7 3" xfId="10581" xr:uid="{00000000-0005-0000-0000-0000E74D0000}"/>
    <cellStyle name="Normal 11 2 2 2 2 7 3 2" xfId="39665" xr:uid="{00000000-0005-0000-0000-0000E84D0000}"/>
    <cellStyle name="Normal 11 2 2 2 2 7 4" xfId="10582" xr:uid="{00000000-0005-0000-0000-0000E94D0000}"/>
    <cellStyle name="Normal 11 2 2 2 2 7 4 2" xfId="39666" xr:uid="{00000000-0005-0000-0000-0000EA4D0000}"/>
    <cellStyle name="Normal 11 2 2 2 2 7 5" xfId="10583" xr:uid="{00000000-0005-0000-0000-0000EB4D0000}"/>
    <cellStyle name="Normal 11 2 2 2 2 7 5 2" xfId="39667" xr:uid="{00000000-0005-0000-0000-0000EC4D0000}"/>
    <cellStyle name="Normal 11 2 2 2 2 7 6" xfId="39662" xr:uid="{00000000-0005-0000-0000-0000ED4D0000}"/>
    <cellStyle name="Normal 11 2 2 2 2 8" xfId="10584" xr:uid="{00000000-0005-0000-0000-0000EE4D0000}"/>
    <cellStyle name="Normal 11 2 2 2 2 8 2" xfId="10585" xr:uid="{00000000-0005-0000-0000-0000EF4D0000}"/>
    <cellStyle name="Normal 11 2 2 2 2 8 2 2" xfId="10586" xr:uid="{00000000-0005-0000-0000-0000F04D0000}"/>
    <cellStyle name="Normal 11 2 2 2 2 8 2 2 2" xfId="39670" xr:uid="{00000000-0005-0000-0000-0000F14D0000}"/>
    <cellStyle name="Normal 11 2 2 2 2 8 2 3" xfId="39669" xr:uid="{00000000-0005-0000-0000-0000F24D0000}"/>
    <cellStyle name="Normal 11 2 2 2 2 8 3" xfId="10587" xr:uid="{00000000-0005-0000-0000-0000F34D0000}"/>
    <cellStyle name="Normal 11 2 2 2 2 8 3 2" xfId="39671" xr:uid="{00000000-0005-0000-0000-0000F44D0000}"/>
    <cellStyle name="Normal 11 2 2 2 2 8 4" xfId="10588" xr:uid="{00000000-0005-0000-0000-0000F54D0000}"/>
    <cellStyle name="Normal 11 2 2 2 2 8 4 2" xfId="39672" xr:uid="{00000000-0005-0000-0000-0000F64D0000}"/>
    <cellStyle name="Normal 11 2 2 2 2 8 5" xfId="39668" xr:uid="{00000000-0005-0000-0000-0000F74D0000}"/>
    <cellStyle name="Normal 11 2 2 2 2 9" xfId="10589" xr:uid="{00000000-0005-0000-0000-0000F84D0000}"/>
    <cellStyle name="Normal 11 2 2 2 2 9 2" xfId="10590" xr:uid="{00000000-0005-0000-0000-0000F94D0000}"/>
    <cellStyle name="Normal 11 2 2 2 2 9 2 2" xfId="39674" xr:uid="{00000000-0005-0000-0000-0000FA4D0000}"/>
    <cellStyle name="Normal 11 2 2 2 2 9 3" xfId="10591" xr:uid="{00000000-0005-0000-0000-0000FB4D0000}"/>
    <cellStyle name="Normal 11 2 2 2 2 9 3 2" xfId="39675" xr:uid="{00000000-0005-0000-0000-0000FC4D0000}"/>
    <cellStyle name="Normal 11 2 2 2 2 9 4" xfId="39673" xr:uid="{00000000-0005-0000-0000-0000FD4D0000}"/>
    <cellStyle name="Normal 11 2 2 2 3" xfId="10592" xr:uid="{00000000-0005-0000-0000-0000FE4D0000}"/>
    <cellStyle name="Normal 11 2 2 2 3 10" xfId="10593" xr:uid="{00000000-0005-0000-0000-0000FF4D0000}"/>
    <cellStyle name="Normal 11 2 2 2 3 10 2" xfId="39677" xr:uid="{00000000-0005-0000-0000-0000004E0000}"/>
    <cellStyle name="Normal 11 2 2 2 3 11" xfId="10594" xr:uid="{00000000-0005-0000-0000-0000014E0000}"/>
    <cellStyle name="Normal 11 2 2 2 3 11 2" xfId="39678" xr:uid="{00000000-0005-0000-0000-0000024E0000}"/>
    <cellStyle name="Normal 11 2 2 2 3 12" xfId="39676" xr:uid="{00000000-0005-0000-0000-0000034E0000}"/>
    <cellStyle name="Normal 11 2 2 2 3 2" xfId="10595" xr:uid="{00000000-0005-0000-0000-0000044E0000}"/>
    <cellStyle name="Normal 11 2 2 2 3 2 10" xfId="10596" xr:uid="{00000000-0005-0000-0000-0000054E0000}"/>
    <cellStyle name="Normal 11 2 2 2 3 2 10 2" xfId="39680" xr:uid="{00000000-0005-0000-0000-0000064E0000}"/>
    <cellStyle name="Normal 11 2 2 2 3 2 11" xfId="39679" xr:uid="{00000000-0005-0000-0000-0000074E0000}"/>
    <cellStyle name="Normal 11 2 2 2 3 2 2" xfId="10597" xr:uid="{00000000-0005-0000-0000-0000084E0000}"/>
    <cellStyle name="Normal 11 2 2 2 3 2 2 2" xfId="10598" xr:uid="{00000000-0005-0000-0000-0000094E0000}"/>
    <cellStyle name="Normal 11 2 2 2 3 2 2 2 2" xfId="10599" xr:uid="{00000000-0005-0000-0000-00000A4E0000}"/>
    <cellStyle name="Normal 11 2 2 2 3 2 2 2 2 2" xfId="10600" xr:uid="{00000000-0005-0000-0000-00000B4E0000}"/>
    <cellStyle name="Normal 11 2 2 2 3 2 2 2 2 2 2" xfId="39684" xr:uid="{00000000-0005-0000-0000-00000C4E0000}"/>
    <cellStyle name="Normal 11 2 2 2 3 2 2 2 2 3" xfId="39683" xr:uid="{00000000-0005-0000-0000-00000D4E0000}"/>
    <cellStyle name="Normal 11 2 2 2 3 2 2 2 3" xfId="10601" xr:uid="{00000000-0005-0000-0000-00000E4E0000}"/>
    <cellStyle name="Normal 11 2 2 2 3 2 2 2 3 2" xfId="39685" xr:uid="{00000000-0005-0000-0000-00000F4E0000}"/>
    <cellStyle name="Normal 11 2 2 2 3 2 2 2 4" xfId="10602" xr:uid="{00000000-0005-0000-0000-0000104E0000}"/>
    <cellStyle name="Normal 11 2 2 2 3 2 2 2 4 2" xfId="39686" xr:uid="{00000000-0005-0000-0000-0000114E0000}"/>
    <cellStyle name="Normal 11 2 2 2 3 2 2 2 5" xfId="10603" xr:uid="{00000000-0005-0000-0000-0000124E0000}"/>
    <cellStyle name="Normal 11 2 2 2 3 2 2 2 5 2" xfId="39687" xr:uid="{00000000-0005-0000-0000-0000134E0000}"/>
    <cellStyle name="Normal 11 2 2 2 3 2 2 2 6" xfId="39682" xr:uid="{00000000-0005-0000-0000-0000144E0000}"/>
    <cellStyle name="Normal 11 2 2 2 3 2 2 3" xfId="10604" xr:uid="{00000000-0005-0000-0000-0000154E0000}"/>
    <cellStyle name="Normal 11 2 2 2 3 2 2 3 2" xfId="10605" xr:uid="{00000000-0005-0000-0000-0000164E0000}"/>
    <cellStyle name="Normal 11 2 2 2 3 2 2 3 2 2" xfId="39689" xr:uid="{00000000-0005-0000-0000-0000174E0000}"/>
    <cellStyle name="Normal 11 2 2 2 3 2 2 3 3" xfId="39688" xr:uid="{00000000-0005-0000-0000-0000184E0000}"/>
    <cellStyle name="Normal 11 2 2 2 3 2 2 4" xfId="10606" xr:uid="{00000000-0005-0000-0000-0000194E0000}"/>
    <cellStyle name="Normal 11 2 2 2 3 2 2 4 2" xfId="39690" xr:uid="{00000000-0005-0000-0000-00001A4E0000}"/>
    <cellStyle name="Normal 11 2 2 2 3 2 2 5" xfId="10607" xr:uid="{00000000-0005-0000-0000-00001B4E0000}"/>
    <cellStyle name="Normal 11 2 2 2 3 2 2 5 2" xfId="39691" xr:uid="{00000000-0005-0000-0000-00001C4E0000}"/>
    <cellStyle name="Normal 11 2 2 2 3 2 2 6" xfId="10608" xr:uid="{00000000-0005-0000-0000-00001D4E0000}"/>
    <cellStyle name="Normal 11 2 2 2 3 2 2 6 2" xfId="39692" xr:uid="{00000000-0005-0000-0000-00001E4E0000}"/>
    <cellStyle name="Normal 11 2 2 2 3 2 2 7" xfId="39681" xr:uid="{00000000-0005-0000-0000-00001F4E0000}"/>
    <cellStyle name="Normal 11 2 2 2 3 2 3" xfId="10609" xr:uid="{00000000-0005-0000-0000-0000204E0000}"/>
    <cellStyle name="Normal 11 2 2 2 3 2 3 2" xfId="10610" xr:uid="{00000000-0005-0000-0000-0000214E0000}"/>
    <cellStyle name="Normal 11 2 2 2 3 2 3 2 2" xfId="10611" xr:uid="{00000000-0005-0000-0000-0000224E0000}"/>
    <cellStyle name="Normal 11 2 2 2 3 2 3 2 2 2" xfId="10612" xr:uid="{00000000-0005-0000-0000-0000234E0000}"/>
    <cellStyle name="Normal 11 2 2 2 3 2 3 2 2 2 2" xfId="39696" xr:uid="{00000000-0005-0000-0000-0000244E0000}"/>
    <cellStyle name="Normal 11 2 2 2 3 2 3 2 2 3" xfId="39695" xr:uid="{00000000-0005-0000-0000-0000254E0000}"/>
    <cellStyle name="Normal 11 2 2 2 3 2 3 2 3" xfId="10613" xr:uid="{00000000-0005-0000-0000-0000264E0000}"/>
    <cellStyle name="Normal 11 2 2 2 3 2 3 2 3 2" xfId="39697" xr:uid="{00000000-0005-0000-0000-0000274E0000}"/>
    <cellStyle name="Normal 11 2 2 2 3 2 3 2 4" xfId="10614" xr:uid="{00000000-0005-0000-0000-0000284E0000}"/>
    <cellStyle name="Normal 11 2 2 2 3 2 3 2 4 2" xfId="39698" xr:uid="{00000000-0005-0000-0000-0000294E0000}"/>
    <cellStyle name="Normal 11 2 2 2 3 2 3 2 5" xfId="10615" xr:uid="{00000000-0005-0000-0000-00002A4E0000}"/>
    <cellStyle name="Normal 11 2 2 2 3 2 3 2 5 2" xfId="39699" xr:uid="{00000000-0005-0000-0000-00002B4E0000}"/>
    <cellStyle name="Normal 11 2 2 2 3 2 3 2 6" xfId="39694" xr:uid="{00000000-0005-0000-0000-00002C4E0000}"/>
    <cellStyle name="Normal 11 2 2 2 3 2 3 3" xfId="10616" xr:uid="{00000000-0005-0000-0000-00002D4E0000}"/>
    <cellStyle name="Normal 11 2 2 2 3 2 3 3 2" xfId="10617" xr:uid="{00000000-0005-0000-0000-00002E4E0000}"/>
    <cellStyle name="Normal 11 2 2 2 3 2 3 3 2 2" xfId="39701" xr:uid="{00000000-0005-0000-0000-00002F4E0000}"/>
    <cellStyle name="Normal 11 2 2 2 3 2 3 3 3" xfId="39700" xr:uid="{00000000-0005-0000-0000-0000304E0000}"/>
    <cellStyle name="Normal 11 2 2 2 3 2 3 4" xfId="10618" xr:uid="{00000000-0005-0000-0000-0000314E0000}"/>
    <cellStyle name="Normal 11 2 2 2 3 2 3 4 2" xfId="39702" xr:uid="{00000000-0005-0000-0000-0000324E0000}"/>
    <cellStyle name="Normal 11 2 2 2 3 2 3 5" xfId="10619" xr:uid="{00000000-0005-0000-0000-0000334E0000}"/>
    <cellStyle name="Normal 11 2 2 2 3 2 3 5 2" xfId="39703" xr:uid="{00000000-0005-0000-0000-0000344E0000}"/>
    <cellStyle name="Normal 11 2 2 2 3 2 3 6" xfId="10620" xr:uid="{00000000-0005-0000-0000-0000354E0000}"/>
    <cellStyle name="Normal 11 2 2 2 3 2 3 6 2" xfId="39704" xr:uid="{00000000-0005-0000-0000-0000364E0000}"/>
    <cellStyle name="Normal 11 2 2 2 3 2 3 7" xfId="39693" xr:uid="{00000000-0005-0000-0000-0000374E0000}"/>
    <cellStyle name="Normal 11 2 2 2 3 2 4" xfId="10621" xr:uid="{00000000-0005-0000-0000-0000384E0000}"/>
    <cellStyle name="Normal 11 2 2 2 3 2 4 2" xfId="10622" xr:uid="{00000000-0005-0000-0000-0000394E0000}"/>
    <cellStyle name="Normal 11 2 2 2 3 2 4 2 2" xfId="10623" xr:uid="{00000000-0005-0000-0000-00003A4E0000}"/>
    <cellStyle name="Normal 11 2 2 2 3 2 4 2 2 2" xfId="39707" xr:uid="{00000000-0005-0000-0000-00003B4E0000}"/>
    <cellStyle name="Normal 11 2 2 2 3 2 4 2 3" xfId="39706" xr:uid="{00000000-0005-0000-0000-00003C4E0000}"/>
    <cellStyle name="Normal 11 2 2 2 3 2 4 3" xfId="10624" xr:uid="{00000000-0005-0000-0000-00003D4E0000}"/>
    <cellStyle name="Normal 11 2 2 2 3 2 4 3 2" xfId="39708" xr:uid="{00000000-0005-0000-0000-00003E4E0000}"/>
    <cellStyle name="Normal 11 2 2 2 3 2 4 4" xfId="10625" xr:uid="{00000000-0005-0000-0000-00003F4E0000}"/>
    <cellStyle name="Normal 11 2 2 2 3 2 4 4 2" xfId="39709" xr:uid="{00000000-0005-0000-0000-0000404E0000}"/>
    <cellStyle name="Normal 11 2 2 2 3 2 4 5" xfId="10626" xr:uid="{00000000-0005-0000-0000-0000414E0000}"/>
    <cellStyle name="Normal 11 2 2 2 3 2 4 5 2" xfId="39710" xr:uid="{00000000-0005-0000-0000-0000424E0000}"/>
    <cellStyle name="Normal 11 2 2 2 3 2 4 6" xfId="39705" xr:uid="{00000000-0005-0000-0000-0000434E0000}"/>
    <cellStyle name="Normal 11 2 2 2 3 2 5" xfId="10627" xr:uid="{00000000-0005-0000-0000-0000444E0000}"/>
    <cellStyle name="Normal 11 2 2 2 3 2 5 2" xfId="10628" xr:uid="{00000000-0005-0000-0000-0000454E0000}"/>
    <cellStyle name="Normal 11 2 2 2 3 2 5 2 2" xfId="10629" xr:uid="{00000000-0005-0000-0000-0000464E0000}"/>
    <cellStyle name="Normal 11 2 2 2 3 2 5 2 2 2" xfId="39713" xr:uid="{00000000-0005-0000-0000-0000474E0000}"/>
    <cellStyle name="Normal 11 2 2 2 3 2 5 2 3" xfId="39712" xr:uid="{00000000-0005-0000-0000-0000484E0000}"/>
    <cellStyle name="Normal 11 2 2 2 3 2 5 3" xfId="10630" xr:uid="{00000000-0005-0000-0000-0000494E0000}"/>
    <cellStyle name="Normal 11 2 2 2 3 2 5 3 2" xfId="39714" xr:uid="{00000000-0005-0000-0000-00004A4E0000}"/>
    <cellStyle name="Normal 11 2 2 2 3 2 5 4" xfId="10631" xr:uid="{00000000-0005-0000-0000-00004B4E0000}"/>
    <cellStyle name="Normal 11 2 2 2 3 2 5 4 2" xfId="39715" xr:uid="{00000000-0005-0000-0000-00004C4E0000}"/>
    <cellStyle name="Normal 11 2 2 2 3 2 5 5" xfId="10632" xr:uid="{00000000-0005-0000-0000-00004D4E0000}"/>
    <cellStyle name="Normal 11 2 2 2 3 2 5 5 2" xfId="39716" xr:uid="{00000000-0005-0000-0000-00004E4E0000}"/>
    <cellStyle name="Normal 11 2 2 2 3 2 5 6" xfId="39711" xr:uid="{00000000-0005-0000-0000-00004F4E0000}"/>
    <cellStyle name="Normal 11 2 2 2 3 2 6" xfId="10633" xr:uid="{00000000-0005-0000-0000-0000504E0000}"/>
    <cellStyle name="Normal 11 2 2 2 3 2 6 2" xfId="10634" xr:uid="{00000000-0005-0000-0000-0000514E0000}"/>
    <cellStyle name="Normal 11 2 2 2 3 2 6 2 2" xfId="10635" xr:uid="{00000000-0005-0000-0000-0000524E0000}"/>
    <cellStyle name="Normal 11 2 2 2 3 2 6 2 2 2" xfId="39719" xr:uid="{00000000-0005-0000-0000-0000534E0000}"/>
    <cellStyle name="Normal 11 2 2 2 3 2 6 2 3" xfId="39718" xr:uid="{00000000-0005-0000-0000-0000544E0000}"/>
    <cellStyle name="Normal 11 2 2 2 3 2 6 3" xfId="10636" xr:uid="{00000000-0005-0000-0000-0000554E0000}"/>
    <cellStyle name="Normal 11 2 2 2 3 2 6 3 2" xfId="39720" xr:uid="{00000000-0005-0000-0000-0000564E0000}"/>
    <cellStyle name="Normal 11 2 2 2 3 2 6 4" xfId="10637" xr:uid="{00000000-0005-0000-0000-0000574E0000}"/>
    <cellStyle name="Normal 11 2 2 2 3 2 6 4 2" xfId="39721" xr:uid="{00000000-0005-0000-0000-0000584E0000}"/>
    <cellStyle name="Normal 11 2 2 2 3 2 6 5" xfId="39717" xr:uid="{00000000-0005-0000-0000-0000594E0000}"/>
    <cellStyle name="Normal 11 2 2 2 3 2 7" xfId="10638" xr:uid="{00000000-0005-0000-0000-00005A4E0000}"/>
    <cellStyle name="Normal 11 2 2 2 3 2 7 2" xfId="10639" xr:uid="{00000000-0005-0000-0000-00005B4E0000}"/>
    <cellStyle name="Normal 11 2 2 2 3 2 7 2 2" xfId="39723" xr:uid="{00000000-0005-0000-0000-00005C4E0000}"/>
    <cellStyle name="Normal 11 2 2 2 3 2 7 3" xfId="10640" xr:uid="{00000000-0005-0000-0000-00005D4E0000}"/>
    <cellStyle name="Normal 11 2 2 2 3 2 7 3 2" xfId="39724" xr:uid="{00000000-0005-0000-0000-00005E4E0000}"/>
    <cellStyle name="Normal 11 2 2 2 3 2 7 4" xfId="39722" xr:uid="{00000000-0005-0000-0000-00005F4E0000}"/>
    <cellStyle name="Normal 11 2 2 2 3 2 8" xfId="10641" xr:uid="{00000000-0005-0000-0000-0000604E0000}"/>
    <cellStyle name="Normal 11 2 2 2 3 2 8 2" xfId="39725" xr:uid="{00000000-0005-0000-0000-0000614E0000}"/>
    <cellStyle name="Normal 11 2 2 2 3 2 9" xfId="10642" xr:uid="{00000000-0005-0000-0000-0000624E0000}"/>
    <cellStyle name="Normal 11 2 2 2 3 2 9 2" xfId="39726" xr:uid="{00000000-0005-0000-0000-0000634E0000}"/>
    <cellStyle name="Normal 11 2 2 2 3 3" xfId="10643" xr:uid="{00000000-0005-0000-0000-0000644E0000}"/>
    <cellStyle name="Normal 11 2 2 2 3 3 2" xfId="10644" xr:uid="{00000000-0005-0000-0000-0000654E0000}"/>
    <cellStyle name="Normal 11 2 2 2 3 3 2 2" xfId="10645" xr:uid="{00000000-0005-0000-0000-0000664E0000}"/>
    <cellStyle name="Normal 11 2 2 2 3 3 2 2 2" xfId="10646" xr:uid="{00000000-0005-0000-0000-0000674E0000}"/>
    <cellStyle name="Normal 11 2 2 2 3 3 2 2 2 2" xfId="39730" xr:uid="{00000000-0005-0000-0000-0000684E0000}"/>
    <cellStyle name="Normal 11 2 2 2 3 3 2 2 3" xfId="39729" xr:uid="{00000000-0005-0000-0000-0000694E0000}"/>
    <cellStyle name="Normal 11 2 2 2 3 3 2 3" xfId="10647" xr:uid="{00000000-0005-0000-0000-00006A4E0000}"/>
    <cellStyle name="Normal 11 2 2 2 3 3 2 3 2" xfId="39731" xr:uid="{00000000-0005-0000-0000-00006B4E0000}"/>
    <cellStyle name="Normal 11 2 2 2 3 3 2 4" xfId="10648" xr:uid="{00000000-0005-0000-0000-00006C4E0000}"/>
    <cellStyle name="Normal 11 2 2 2 3 3 2 4 2" xfId="39732" xr:uid="{00000000-0005-0000-0000-00006D4E0000}"/>
    <cellStyle name="Normal 11 2 2 2 3 3 2 5" xfId="10649" xr:uid="{00000000-0005-0000-0000-00006E4E0000}"/>
    <cellStyle name="Normal 11 2 2 2 3 3 2 5 2" xfId="39733" xr:uid="{00000000-0005-0000-0000-00006F4E0000}"/>
    <cellStyle name="Normal 11 2 2 2 3 3 2 6" xfId="39728" xr:uid="{00000000-0005-0000-0000-0000704E0000}"/>
    <cellStyle name="Normal 11 2 2 2 3 3 3" xfId="10650" xr:uid="{00000000-0005-0000-0000-0000714E0000}"/>
    <cellStyle name="Normal 11 2 2 2 3 3 3 2" xfId="10651" xr:uid="{00000000-0005-0000-0000-0000724E0000}"/>
    <cellStyle name="Normal 11 2 2 2 3 3 3 2 2" xfId="10652" xr:uid="{00000000-0005-0000-0000-0000734E0000}"/>
    <cellStyle name="Normal 11 2 2 2 3 3 3 2 2 2" xfId="39736" xr:uid="{00000000-0005-0000-0000-0000744E0000}"/>
    <cellStyle name="Normal 11 2 2 2 3 3 3 2 3" xfId="39735" xr:uid="{00000000-0005-0000-0000-0000754E0000}"/>
    <cellStyle name="Normal 11 2 2 2 3 3 3 3" xfId="10653" xr:uid="{00000000-0005-0000-0000-0000764E0000}"/>
    <cellStyle name="Normal 11 2 2 2 3 3 3 3 2" xfId="39737" xr:uid="{00000000-0005-0000-0000-0000774E0000}"/>
    <cellStyle name="Normal 11 2 2 2 3 3 3 4" xfId="10654" xr:uid="{00000000-0005-0000-0000-0000784E0000}"/>
    <cellStyle name="Normal 11 2 2 2 3 3 3 4 2" xfId="39738" xr:uid="{00000000-0005-0000-0000-0000794E0000}"/>
    <cellStyle name="Normal 11 2 2 2 3 3 3 5" xfId="10655" xr:uid="{00000000-0005-0000-0000-00007A4E0000}"/>
    <cellStyle name="Normal 11 2 2 2 3 3 3 5 2" xfId="39739" xr:uid="{00000000-0005-0000-0000-00007B4E0000}"/>
    <cellStyle name="Normal 11 2 2 2 3 3 3 6" xfId="39734" xr:uid="{00000000-0005-0000-0000-00007C4E0000}"/>
    <cellStyle name="Normal 11 2 2 2 3 3 4" xfId="10656" xr:uid="{00000000-0005-0000-0000-00007D4E0000}"/>
    <cellStyle name="Normal 11 2 2 2 3 3 4 2" xfId="10657" xr:uid="{00000000-0005-0000-0000-00007E4E0000}"/>
    <cellStyle name="Normal 11 2 2 2 3 3 4 2 2" xfId="39741" xr:uid="{00000000-0005-0000-0000-00007F4E0000}"/>
    <cellStyle name="Normal 11 2 2 2 3 3 4 3" xfId="39740" xr:uid="{00000000-0005-0000-0000-0000804E0000}"/>
    <cellStyle name="Normal 11 2 2 2 3 3 5" xfId="10658" xr:uid="{00000000-0005-0000-0000-0000814E0000}"/>
    <cellStyle name="Normal 11 2 2 2 3 3 5 2" xfId="39742" xr:uid="{00000000-0005-0000-0000-0000824E0000}"/>
    <cellStyle name="Normal 11 2 2 2 3 3 6" xfId="10659" xr:uid="{00000000-0005-0000-0000-0000834E0000}"/>
    <cellStyle name="Normal 11 2 2 2 3 3 6 2" xfId="39743" xr:uid="{00000000-0005-0000-0000-0000844E0000}"/>
    <cellStyle name="Normal 11 2 2 2 3 3 7" xfId="10660" xr:uid="{00000000-0005-0000-0000-0000854E0000}"/>
    <cellStyle name="Normal 11 2 2 2 3 3 7 2" xfId="39744" xr:uid="{00000000-0005-0000-0000-0000864E0000}"/>
    <cellStyle name="Normal 11 2 2 2 3 3 8" xfId="39727" xr:uid="{00000000-0005-0000-0000-0000874E0000}"/>
    <cellStyle name="Normal 11 2 2 2 3 4" xfId="10661" xr:uid="{00000000-0005-0000-0000-0000884E0000}"/>
    <cellStyle name="Normal 11 2 2 2 3 4 2" xfId="10662" xr:uid="{00000000-0005-0000-0000-0000894E0000}"/>
    <cellStyle name="Normal 11 2 2 2 3 4 2 2" xfId="10663" xr:uid="{00000000-0005-0000-0000-00008A4E0000}"/>
    <cellStyle name="Normal 11 2 2 2 3 4 2 2 2" xfId="10664" xr:uid="{00000000-0005-0000-0000-00008B4E0000}"/>
    <cellStyle name="Normal 11 2 2 2 3 4 2 2 2 2" xfId="39748" xr:uid="{00000000-0005-0000-0000-00008C4E0000}"/>
    <cellStyle name="Normal 11 2 2 2 3 4 2 2 3" xfId="39747" xr:uid="{00000000-0005-0000-0000-00008D4E0000}"/>
    <cellStyle name="Normal 11 2 2 2 3 4 2 3" xfId="10665" xr:uid="{00000000-0005-0000-0000-00008E4E0000}"/>
    <cellStyle name="Normal 11 2 2 2 3 4 2 3 2" xfId="39749" xr:uid="{00000000-0005-0000-0000-00008F4E0000}"/>
    <cellStyle name="Normal 11 2 2 2 3 4 2 4" xfId="10666" xr:uid="{00000000-0005-0000-0000-0000904E0000}"/>
    <cellStyle name="Normal 11 2 2 2 3 4 2 4 2" xfId="39750" xr:uid="{00000000-0005-0000-0000-0000914E0000}"/>
    <cellStyle name="Normal 11 2 2 2 3 4 2 5" xfId="10667" xr:uid="{00000000-0005-0000-0000-0000924E0000}"/>
    <cellStyle name="Normal 11 2 2 2 3 4 2 5 2" xfId="39751" xr:uid="{00000000-0005-0000-0000-0000934E0000}"/>
    <cellStyle name="Normal 11 2 2 2 3 4 2 6" xfId="39746" xr:uid="{00000000-0005-0000-0000-0000944E0000}"/>
    <cellStyle name="Normal 11 2 2 2 3 4 3" xfId="10668" xr:uid="{00000000-0005-0000-0000-0000954E0000}"/>
    <cellStyle name="Normal 11 2 2 2 3 4 3 2" xfId="10669" xr:uid="{00000000-0005-0000-0000-0000964E0000}"/>
    <cellStyle name="Normal 11 2 2 2 3 4 3 2 2" xfId="39753" xr:uid="{00000000-0005-0000-0000-0000974E0000}"/>
    <cellStyle name="Normal 11 2 2 2 3 4 3 3" xfId="39752" xr:uid="{00000000-0005-0000-0000-0000984E0000}"/>
    <cellStyle name="Normal 11 2 2 2 3 4 4" xfId="10670" xr:uid="{00000000-0005-0000-0000-0000994E0000}"/>
    <cellStyle name="Normal 11 2 2 2 3 4 4 2" xfId="39754" xr:uid="{00000000-0005-0000-0000-00009A4E0000}"/>
    <cellStyle name="Normal 11 2 2 2 3 4 5" xfId="10671" xr:uid="{00000000-0005-0000-0000-00009B4E0000}"/>
    <cellStyle name="Normal 11 2 2 2 3 4 5 2" xfId="39755" xr:uid="{00000000-0005-0000-0000-00009C4E0000}"/>
    <cellStyle name="Normal 11 2 2 2 3 4 6" xfId="10672" xr:uid="{00000000-0005-0000-0000-00009D4E0000}"/>
    <cellStyle name="Normal 11 2 2 2 3 4 6 2" xfId="39756" xr:uid="{00000000-0005-0000-0000-00009E4E0000}"/>
    <cellStyle name="Normal 11 2 2 2 3 4 7" xfId="39745" xr:uid="{00000000-0005-0000-0000-00009F4E0000}"/>
    <cellStyle name="Normal 11 2 2 2 3 5" xfId="10673" xr:uid="{00000000-0005-0000-0000-0000A04E0000}"/>
    <cellStyle name="Normal 11 2 2 2 3 5 2" xfId="10674" xr:uid="{00000000-0005-0000-0000-0000A14E0000}"/>
    <cellStyle name="Normal 11 2 2 2 3 5 2 2" xfId="10675" xr:uid="{00000000-0005-0000-0000-0000A24E0000}"/>
    <cellStyle name="Normal 11 2 2 2 3 5 2 2 2" xfId="39759" xr:uid="{00000000-0005-0000-0000-0000A34E0000}"/>
    <cellStyle name="Normal 11 2 2 2 3 5 2 3" xfId="39758" xr:uid="{00000000-0005-0000-0000-0000A44E0000}"/>
    <cellStyle name="Normal 11 2 2 2 3 5 3" xfId="10676" xr:uid="{00000000-0005-0000-0000-0000A54E0000}"/>
    <cellStyle name="Normal 11 2 2 2 3 5 3 2" xfId="39760" xr:uid="{00000000-0005-0000-0000-0000A64E0000}"/>
    <cellStyle name="Normal 11 2 2 2 3 5 4" xfId="10677" xr:uid="{00000000-0005-0000-0000-0000A74E0000}"/>
    <cellStyle name="Normal 11 2 2 2 3 5 4 2" xfId="39761" xr:uid="{00000000-0005-0000-0000-0000A84E0000}"/>
    <cellStyle name="Normal 11 2 2 2 3 5 5" xfId="10678" xr:uid="{00000000-0005-0000-0000-0000A94E0000}"/>
    <cellStyle name="Normal 11 2 2 2 3 5 5 2" xfId="39762" xr:uid="{00000000-0005-0000-0000-0000AA4E0000}"/>
    <cellStyle name="Normal 11 2 2 2 3 5 6" xfId="39757" xr:uid="{00000000-0005-0000-0000-0000AB4E0000}"/>
    <cellStyle name="Normal 11 2 2 2 3 6" xfId="10679" xr:uid="{00000000-0005-0000-0000-0000AC4E0000}"/>
    <cellStyle name="Normal 11 2 2 2 3 6 2" xfId="10680" xr:uid="{00000000-0005-0000-0000-0000AD4E0000}"/>
    <cellStyle name="Normal 11 2 2 2 3 6 2 2" xfId="10681" xr:uid="{00000000-0005-0000-0000-0000AE4E0000}"/>
    <cellStyle name="Normal 11 2 2 2 3 6 2 2 2" xfId="39765" xr:uid="{00000000-0005-0000-0000-0000AF4E0000}"/>
    <cellStyle name="Normal 11 2 2 2 3 6 2 3" xfId="39764" xr:uid="{00000000-0005-0000-0000-0000B04E0000}"/>
    <cellStyle name="Normal 11 2 2 2 3 6 3" xfId="10682" xr:uid="{00000000-0005-0000-0000-0000B14E0000}"/>
    <cellStyle name="Normal 11 2 2 2 3 6 3 2" xfId="39766" xr:uid="{00000000-0005-0000-0000-0000B24E0000}"/>
    <cellStyle name="Normal 11 2 2 2 3 6 4" xfId="10683" xr:uid="{00000000-0005-0000-0000-0000B34E0000}"/>
    <cellStyle name="Normal 11 2 2 2 3 6 4 2" xfId="39767" xr:uid="{00000000-0005-0000-0000-0000B44E0000}"/>
    <cellStyle name="Normal 11 2 2 2 3 6 5" xfId="10684" xr:uid="{00000000-0005-0000-0000-0000B54E0000}"/>
    <cellStyle name="Normal 11 2 2 2 3 6 5 2" xfId="39768" xr:uid="{00000000-0005-0000-0000-0000B64E0000}"/>
    <cellStyle name="Normal 11 2 2 2 3 6 6" xfId="39763" xr:uid="{00000000-0005-0000-0000-0000B74E0000}"/>
    <cellStyle name="Normal 11 2 2 2 3 7" xfId="10685" xr:uid="{00000000-0005-0000-0000-0000B84E0000}"/>
    <cellStyle name="Normal 11 2 2 2 3 7 2" xfId="10686" xr:uid="{00000000-0005-0000-0000-0000B94E0000}"/>
    <cellStyle name="Normal 11 2 2 2 3 7 2 2" xfId="10687" xr:uid="{00000000-0005-0000-0000-0000BA4E0000}"/>
    <cellStyle name="Normal 11 2 2 2 3 7 2 2 2" xfId="39771" xr:uid="{00000000-0005-0000-0000-0000BB4E0000}"/>
    <cellStyle name="Normal 11 2 2 2 3 7 2 3" xfId="39770" xr:uid="{00000000-0005-0000-0000-0000BC4E0000}"/>
    <cellStyle name="Normal 11 2 2 2 3 7 3" xfId="10688" xr:uid="{00000000-0005-0000-0000-0000BD4E0000}"/>
    <cellStyle name="Normal 11 2 2 2 3 7 3 2" xfId="39772" xr:uid="{00000000-0005-0000-0000-0000BE4E0000}"/>
    <cellStyle name="Normal 11 2 2 2 3 7 4" xfId="10689" xr:uid="{00000000-0005-0000-0000-0000BF4E0000}"/>
    <cellStyle name="Normal 11 2 2 2 3 7 4 2" xfId="39773" xr:uid="{00000000-0005-0000-0000-0000C04E0000}"/>
    <cellStyle name="Normal 11 2 2 2 3 7 5" xfId="39769" xr:uid="{00000000-0005-0000-0000-0000C14E0000}"/>
    <cellStyle name="Normal 11 2 2 2 3 8" xfId="10690" xr:uid="{00000000-0005-0000-0000-0000C24E0000}"/>
    <cellStyle name="Normal 11 2 2 2 3 8 2" xfId="10691" xr:uid="{00000000-0005-0000-0000-0000C34E0000}"/>
    <cellStyle name="Normal 11 2 2 2 3 8 2 2" xfId="39775" xr:uid="{00000000-0005-0000-0000-0000C44E0000}"/>
    <cellStyle name="Normal 11 2 2 2 3 8 3" xfId="10692" xr:uid="{00000000-0005-0000-0000-0000C54E0000}"/>
    <cellStyle name="Normal 11 2 2 2 3 8 3 2" xfId="39776" xr:uid="{00000000-0005-0000-0000-0000C64E0000}"/>
    <cellStyle name="Normal 11 2 2 2 3 8 4" xfId="39774" xr:uid="{00000000-0005-0000-0000-0000C74E0000}"/>
    <cellStyle name="Normal 11 2 2 2 3 9" xfId="10693" xr:uid="{00000000-0005-0000-0000-0000C84E0000}"/>
    <cellStyle name="Normal 11 2 2 2 3 9 2" xfId="39777" xr:uid="{00000000-0005-0000-0000-0000C94E0000}"/>
    <cellStyle name="Normal 11 2 2 2 4" xfId="10694" xr:uid="{00000000-0005-0000-0000-0000CA4E0000}"/>
    <cellStyle name="Normal 11 2 2 2 4 10" xfId="10695" xr:uid="{00000000-0005-0000-0000-0000CB4E0000}"/>
    <cellStyle name="Normal 11 2 2 2 4 10 2" xfId="39779" xr:uid="{00000000-0005-0000-0000-0000CC4E0000}"/>
    <cellStyle name="Normal 11 2 2 2 4 11" xfId="39778" xr:uid="{00000000-0005-0000-0000-0000CD4E0000}"/>
    <cellStyle name="Normal 11 2 2 2 4 2" xfId="10696" xr:uid="{00000000-0005-0000-0000-0000CE4E0000}"/>
    <cellStyle name="Normal 11 2 2 2 4 2 2" xfId="10697" xr:uid="{00000000-0005-0000-0000-0000CF4E0000}"/>
    <cellStyle name="Normal 11 2 2 2 4 2 2 2" xfId="10698" xr:uid="{00000000-0005-0000-0000-0000D04E0000}"/>
    <cellStyle name="Normal 11 2 2 2 4 2 2 2 2" xfId="10699" xr:uid="{00000000-0005-0000-0000-0000D14E0000}"/>
    <cellStyle name="Normal 11 2 2 2 4 2 2 2 2 2" xfId="39783" xr:uid="{00000000-0005-0000-0000-0000D24E0000}"/>
    <cellStyle name="Normal 11 2 2 2 4 2 2 2 3" xfId="39782" xr:uid="{00000000-0005-0000-0000-0000D34E0000}"/>
    <cellStyle name="Normal 11 2 2 2 4 2 2 3" xfId="10700" xr:uid="{00000000-0005-0000-0000-0000D44E0000}"/>
    <cellStyle name="Normal 11 2 2 2 4 2 2 3 2" xfId="39784" xr:uid="{00000000-0005-0000-0000-0000D54E0000}"/>
    <cellStyle name="Normal 11 2 2 2 4 2 2 4" xfId="10701" xr:uid="{00000000-0005-0000-0000-0000D64E0000}"/>
    <cellStyle name="Normal 11 2 2 2 4 2 2 4 2" xfId="39785" xr:uid="{00000000-0005-0000-0000-0000D74E0000}"/>
    <cellStyle name="Normal 11 2 2 2 4 2 2 5" xfId="10702" xr:uid="{00000000-0005-0000-0000-0000D84E0000}"/>
    <cellStyle name="Normal 11 2 2 2 4 2 2 5 2" xfId="39786" xr:uid="{00000000-0005-0000-0000-0000D94E0000}"/>
    <cellStyle name="Normal 11 2 2 2 4 2 2 6" xfId="39781" xr:uid="{00000000-0005-0000-0000-0000DA4E0000}"/>
    <cellStyle name="Normal 11 2 2 2 4 2 3" xfId="10703" xr:uid="{00000000-0005-0000-0000-0000DB4E0000}"/>
    <cellStyle name="Normal 11 2 2 2 4 2 3 2" xfId="10704" xr:uid="{00000000-0005-0000-0000-0000DC4E0000}"/>
    <cellStyle name="Normal 11 2 2 2 4 2 3 2 2" xfId="39788" xr:uid="{00000000-0005-0000-0000-0000DD4E0000}"/>
    <cellStyle name="Normal 11 2 2 2 4 2 3 3" xfId="39787" xr:uid="{00000000-0005-0000-0000-0000DE4E0000}"/>
    <cellStyle name="Normal 11 2 2 2 4 2 4" xfId="10705" xr:uid="{00000000-0005-0000-0000-0000DF4E0000}"/>
    <cellStyle name="Normal 11 2 2 2 4 2 4 2" xfId="39789" xr:uid="{00000000-0005-0000-0000-0000E04E0000}"/>
    <cellStyle name="Normal 11 2 2 2 4 2 5" xfId="10706" xr:uid="{00000000-0005-0000-0000-0000E14E0000}"/>
    <cellStyle name="Normal 11 2 2 2 4 2 5 2" xfId="39790" xr:uid="{00000000-0005-0000-0000-0000E24E0000}"/>
    <cellStyle name="Normal 11 2 2 2 4 2 6" xfId="10707" xr:uid="{00000000-0005-0000-0000-0000E34E0000}"/>
    <cellStyle name="Normal 11 2 2 2 4 2 6 2" xfId="39791" xr:uid="{00000000-0005-0000-0000-0000E44E0000}"/>
    <cellStyle name="Normal 11 2 2 2 4 2 7" xfId="39780" xr:uid="{00000000-0005-0000-0000-0000E54E0000}"/>
    <cellStyle name="Normal 11 2 2 2 4 3" xfId="10708" xr:uid="{00000000-0005-0000-0000-0000E64E0000}"/>
    <cellStyle name="Normal 11 2 2 2 4 3 2" xfId="10709" xr:uid="{00000000-0005-0000-0000-0000E74E0000}"/>
    <cellStyle name="Normal 11 2 2 2 4 3 2 2" xfId="10710" xr:uid="{00000000-0005-0000-0000-0000E84E0000}"/>
    <cellStyle name="Normal 11 2 2 2 4 3 2 2 2" xfId="10711" xr:uid="{00000000-0005-0000-0000-0000E94E0000}"/>
    <cellStyle name="Normal 11 2 2 2 4 3 2 2 2 2" xfId="39795" xr:uid="{00000000-0005-0000-0000-0000EA4E0000}"/>
    <cellStyle name="Normal 11 2 2 2 4 3 2 2 3" xfId="39794" xr:uid="{00000000-0005-0000-0000-0000EB4E0000}"/>
    <cellStyle name="Normal 11 2 2 2 4 3 2 3" xfId="10712" xr:uid="{00000000-0005-0000-0000-0000EC4E0000}"/>
    <cellStyle name="Normal 11 2 2 2 4 3 2 3 2" xfId="39796" xr:uid="{00000000-0005-0000-0000-0000ED4E0000}"/>
    <cellStyle name="Normal 11 2 2 2 4 3 2 4" xfId="10713" xr:uid="{00000000-0005-0000-0000-0000EE4E0000}"/>
    <cellStyle name="Normal 11 2 2 2 4 3 2 4 2" xfId="39797" xr:uid="{00000000-0005-0000-0000-0000EF4E0000}"/>
    <cellStyle name="Normal 11 2 2 2 4 3 2 5" xfId="10714" xr:uid="{00000000-0005-0000-0000-0000F04E0000}"/>
    <cellStyle name="Normal 11 2 2 2 4 3 2 5 2" xfId="39798" xr:uid="{00000000-0005-0000-0000-0000F14E0000}"/>
    <cellStyle name="Normal 11 2 2 2 4 3 2 6" xfId="39793" xr:uid="{00000000-0005-0000-0000-0000F24E0000}"/>
    <cellStyle name="Normal 11 2 2 2 4 3 3" xfId="10715" xr:uid="{00000000-0005-0000-0000-0000F34E0000}"/>
    <cellStyle name="Normal 11 2 2 2 4 3 3 2" xfId="10716" xr:uid="{00000000-0005-0000-0000-0000F44E0000}"/>
    <cellStyle name="Normal 11 2 2 2 4 3 3 2 2" xfId="39800" xr:uid="{00000000-0005-0000-0000-0000F54E0000}"/>
    <cellStyle name="Normal 11 2 2 2 4 3 3 3" xfId="39799" xr:uid="{00000000-0005-0000-0000-0000F64E0000}"/>
    <cellStyle name="Normal 11 2 2 2 4 3 4" xfId="10717" xr:uid="{00000000-0005-0000-0000-0000F74E0000}"/>
    <cellStyle name="Normal 11 2 2 2 4 3 4 2" xfId="39801" xr:uid="{00000000-0005-0000-0000-0000F84E0000}"/>
    <cellStyle name="Normal 11 2 2 2 4 3 5" xfId="10718" xr:uid="{00000000-0005-0000-0000-0000F94E0000}"/>
    <cellStyle name="Normal 11 2 2 2 4 3 5 2" xfId="39802" xr:uid="{00000000-0005-0000-0000-0000FA4E0000}"/>
    <cellStyle name="Normal 11 2 2 2 4 3 6" xfId="10719" xr:uid="{00000000-0005-0000-0000-0000FB4E0000}"/>
    <cellStyle name="Normal 11 2 2 2 4 3 6 2" xfId="39803" xr:uid="{00000000-0005-0000-0000-0000FC4E0000}"/>
    <cellStyle name="Normal 11 2 2 2 4 3 7" xfId="39792" xr:uid="{00000000-0005-0000-0000-0000FD4E0000}"/>
    <cellStyle name="Normal 11 2 2 2 4 4" xfId="10720" xr:uid="{00000000-0005-0000-0000-0000FE4E0000}"/>
    <cellStyle name="Normal 11 2 2 2 4 4 2" xfId="10721" xr:uid="{00000000-0005-0000-0000-0000FF4E0000}"/>
    <cellStyle name="Normal 11 2 2 2 4 4 2 2" xfId="10722" xr:uid="{00000000-0005-0000-0000-0000004F0000}"/>
    <cellStyle name="Normal 11 2 2 2 4 4 2 2 2" xfId="39806" xr:uid="{00000000-0005-0000-0000-0000014F0000}"/>
    <cellStyle name="Normal 11 2 2 2 4 4 2 3" xfId="39805" xr:uid="{00000000-0005-0000-0000-0000024F0000}"/>
    <cellStyle name="Normal 11 2 2 2 4 4 3" xfId="10723" xr:uid="{00000000-0005-0000-0000-0000034F0000}"/>
    <cellStyle name="Normal 11 2 2 2 4 4 3 2" xfId="39807" xr:uid="{00000000-0005-0000-0000-0000044F0000}"/>
    <cellStyle name="Normal 11 2 2 2 4 4 4" xfId="10724" xr:uid="{00000000-0005-0000-0000-0000054F0000}"/>
    <cellStyle name="Normal 11 2 2 2 4 4 4 2" xfId="39808" xr:uid="{00000000-0005-0000-0000-0000064F0000}"/>
    <cellStyle name="Normal 11 2 2 2 4 4 5" xfId="10725" xr:uid="{00000000-0005-0000-0000-0000074F0000}"/>
    <cellStyle name="Normal 11 2 2 2 4 4 5 2" xfId="39809" xr:uid="{00000000-0005-0000-0000-0000084F0000}"/>
    <cellStyle name="Normal 11 2 2 2 4 4 6" xfId="39804" xr:uid="{00000000-0005-0000-0000-0000094F0000}"/>
    <cellStyle name="Normal 11 2 2 2 4 5" xfId="10726" xr:uid="{00000000-0005-0000-0000-00000A4F0000}"/>
    <cellStyle name="Normal 11 2 2 2 4 5 2" xfId="10727" xr:uid="{00000000-0005-0000-0000-00000B4F0000}"/>
    <cellStyle name="Normal 11 2 2 2 4 5 2 2" xfId="10728" xr:uid="{00000000-0005-0000-0000-00000C4F0000}"/>
    <cellStyle name="Normal 11 2 2 2 4 5 2 2 2" xfId="39812" xr:uid="{00000000-0005-0000-0000-00000D4F0000}"/>
    <cellStyle name="Normal 11 2 2 2 4 5 2 3" xfId="39811" xr:uid="{00000000-0005-0000-0000-00000E4F0000}"/>
    <cellStyle name="Normal 11 2 2 2 4 5 3" xfId="10729" xr:uid="{00000000-0005-0000-0000-00000F4F0000}"/>
    <cellStyle name="Normal 11 2 2 2 4 5 3 2" xfId="39813" xr:uid="{00000000-0005-0000-0000-0000104F0000}"/>
    <cellStyle name="Normal 11 2 2 2 4 5 4" xfId="10730" xr:uid="{00000000-0005-0000-0000-0000114F0000}"/>
    <cellStyle name="Normal 11 2 2 2 4 5 4 2" xfId="39814" xr:uid="{00000000-0005-0000-0000-0000124F0000}"/>
    <cellStyle name="Normal 11 2 2 2 4 5 5" xfId="10731" xr:uid="{00000000-0005-0000-0000-0000134F0000}"/>
    <cellStyle name="Normal 11 2 2 2 4 5 5 2" xfId="39815" xr:uid="{00000000-0005-0000-0000-0000144F0000}"/>
    <cellStyle name="Normal 11 2 2 2 4 5 6" xfId="39810" xr:uid="{00000000-0005-0000-0000-0000154F0000}"/>
    <cellStyle name="Normal 11 2 2 2 4 6" xfId="10732" xr:uid="{00000000-0005-0000-0000-0000164F0000}"/>
    <cellStyle name="Normal 11 2 2 2 4 6 2" xfId="10733" xr:uid="{00000000-0005-0000-0000-0000174F0000}"/>
    <cellStyle name="Normal 11 2 2 2 4 6 2 2" xfId="10734" xr:uid="{00000000-0005-0000-0000-0000184F0000}"/>
    <cellStyle name="Normal 11 2 2 2 4 6 2 2 2" xfId="39818" xr:uid="{00000000-0005-0000-0000-0000194F0000}"/>
    <cellStyle name="Normal 11 2 2 2 4 6 2 3" xfId="39817" xr:uid="{00000000-0005-0000-0000-00001A4F0000}"/>
    <cellStyle name="Normal 11 2 2 2 4 6 3" xfId="10735" xr:uid="{00000000-0005-0000-0000-00001B4F0000}"/>
    <cellStyle name="Normal 11 2 2 2 4 6 3 2" xfId="39819" xr:uid="{00000000-0005-0000-0000-00001C4F0000}"/>
    <cellStyle name="Normal 11 2 2 2 4 6 4" xfId="10736" xr:uid="{00000000-0005-0000-0000-00001D4F0000}"/>
    <cellStyle name="Normal 11 2 2 2 4 6 4 2" xfId="39820" xr:uid="{00000000-0005-0000-0000-00001E4F0000}"/>
    <cellStyle name="Normal 11 2 2 2 4 6 5" xfId="39816" xr:uid="{00000000-0005-0000-0000-00001F4F0000}"/>
    <cellStyle name="Normal 11 2 2 2 4 7" xfId="10737" xr:uid="{00000000-0005-0000-0000-0000204F0000}"/>
    <cellStyle name="Normal 11 2 2 2 4 7 2" xfId="10738" xr:uid="{00000000-0005-0000-0000-0000214F0000}"/>
    <cellStyle name="Normal 11 2 2 2 4 7 2 2" xfId="39822" xr:uid="{00000000-0005-0000-0000-0000224F0000}"/>
    <cellStyle name="Normal 11 2 2 2 4 7 3" xfId="10739" xr:uid="{00000000-0005-0000-0000-0000234F0000}"/>
    <cellStyle name="Normal 11 2 2 2 4 7 3 2" xfId="39823" xr:uid="{00000000-0005-0000-0000-0000244F0000}"/>
    <cellStyle name="Normal 11 2 2 2 4 7 4" xfId="39821" xr:uid="{00000000-0005-0000-0000-0000254F0000}"/>
    <cellStyle name="Normal 11 2 2 2 4 8" xfId="10740" xr:uid="{00000000-0005-0000-0000-0000264F0000}"/>
    <cellStyle name="Normal 11 2 2 2 4 8 2" xfId="39824" xr:uid="{00000000-0005-0000-0000-0000274F0000}"/>
    <cellStyle name="Normal 11 2 2 2 4 9" xfId="10741" xr:uid="{00000000-0005-0000-0000-0000284F0000}"/>
    <cellStyle name="Normal 11 2 2 2 4 9 2" xfId="39825" xr:uid="{00000000-0005-0000-0000-0000294F0000}"/>
    <cellStyle name="Normal 11 2 2 2 5" xfId="10742" xr:uid="{00000000-0005-0000-0000-00002A4F0000}"/>
    <cellStyle name="Normal 11 2 2 2 5 2" xfId="10743" xr:uid="{00000000-0005-0000-0000-00002B4F0000}"/>
    <cellStyle name="Normal 11 2 2 2 5 2 2" xfId="10744" xr:uid="{00000000-0005-0000-0000-00002C4F0000}"/>
    <cellStyle name="Normal 11 2 2 2 5 2 2 2" xfId="10745" xr:uid="{00000000-0005-0000-0000-00002D4F0000}"/>
    <cellStyle name="Normal 11 2 2 2 5 2 2 2 2" xfId="39829" xr:uid="{00000000-0005-0000-0000-00002E4F0000}"/>
    <cellStyle name="Normal 11 2 2 2 5 2 2 3" xfId="39828" xr:uid="{00000000-0005-0000-0000-00002F4F0000}"/>
    <cellStyle name="Normal 11 2 2 2 5 2 3" xfId="10746" xr:uid="{00000000-0005-0000-0000-0000304F0000}"/>
    <cellStyle name="Normal 11 2 2 2 5 2 3 2" xfId="39830" xr:uid="{00000000-0005-0000-0000-0000314F0000}"/>
    <cellStyle name="Normal 11 2 2 2 5 2 4" xfId="10747" xr:uid="{00000000-0005-0000-0000-0000324F0000}"/>
    <cellStyle name="Normal 11 2 2 2 5 2 4 2" xfId="39831" xr:uid="{00000000-0005-0000-0000-0000334F0000}"/>
    <cellStyle name="Normal 11 2 2 2 5 2 5" xfId="10748" xr:uid="{00000000-0005-0000-0000-0000344F0000}"/>
    <cellStyle name="Normal 11 2 2 2 5 2 5 2" xfId="39832" xr:uid="{00000000-0005-0000-0000-0000354F0000}"/>
    <cellStyle name="Normal 11 2 2 2 5 2 6" xfId="39827" xr:uid="{00000000-0005-0000-0000-0000364F0000}"/>
    <cellStyle name="Normal 11 2 2 2 5 3" xfId="10749" xr:uid="{00000000-0005-0000-0000-0000374F0000}"/>
    <cellStyle name="Normal 11 2 2 2 5 3 2" xfId="10750" xr:uid="{00000000-0005-0000-0000-0000384F0000}"/>
    <cellStyle name="Normal 11 2 2 2 5 3 2 2" xfId="10751" xr:uid="{00000000-0005-0000-0000-0000394F0000}"/>
    <cellStyle name="Normal 11 2 2 2 5 3 2 2 2" xfId="39835" xr:uid="{00000000-0005-0000-0000-00003A4F0000}"/>
    <cellStyle name="Normal 11 2 2 2 5 3 2 3" xfId="39834" xr:uid="{00000000-0005-0000-0000-00003B4F0000}"/>
    <cellStyle name="Normal 11 2 2 2 5 3 3" xfId="10752" xr:uid="{00000000-0005-0000-0000-00003C4F0000}"/>
    <cellStyle name="Normal 11 2 2 2 5 3 3 2" xfId="39836" xr:uid="{00000000-0005-0000-0000-00003D4F0000}"/>
    <cellStyle name="Normal 11 2 2 2 5 3 4" xfId="10753" xr:uid="{00000000-0005-0000-0000-00003E4F0000}"/>
    <cellStyle name="Normal 11 2 2 2 5 3 4 2" xfId="39837" xr:uid="{00000000-0005-0000-0000-00003F4F0000}"/>
    <cellStyle name="Normal 11 2 2 2 5 3 5" xfId="10754" xr:uid="{00000000-0005-0000-0000-0000404F0000}"/>
    <cellStyle name="Normal 11 2 2 2 5 3 5 2" xfId="39838" xr:uid="{00000000-0005-0000-0000-0000414F0000}"/>
    <cellStyle name="Normal 11 2 2 2 5 3 6" xfId="39833" xr:uid="{00000000-0005-0000-0000-0000424F0000}"/>
    <cellStyle name="Normal 11 2 2 2 5 4" xfId="10755" xr:uid="{00000000-0005-0000-0000-0000434F0000}"/>
    <cellStyle name="Normal 11 2 2 2 5 4 2" xfId="10756" xr:uid="{00000000-0005-0000-0000-0000444F0000}"/>
    <cellStyle name="Normal 11 2 2 2 5 4 2 2" xfId="39840" xr:uid="{00000000-0005-0000-0000-0000454F0000}"/>
    <cellStyle name="Normal 11 2 2 2 5 4 3" xfId="39839" xr:uid="{00000000-0005-0000-0000-0000464F0000}"/>
    <cellStyle name="Normal 11 2 2 2 5 5" xfId="10757" xr:uid="{00000000-0005-0000-0000-0000474F0000}"/>
    <cellStyle name="Normal 11 2 2 2 5 5 2" xfId="39841" xr:uid="{00000000-0005-0000-0000-0000484F0000}"/>
    <cellStyle name="Normal 11 2 2 2 5 6" xfId="10758" xr:uid="{00000000-0005-0000-0000-0000494F0000}"/>
    <cellStyle name="Normal 11 2 2 2 5 6 2" xfId="39842" xr:uid="{00000000-0005-0000-0000-00004A4F0000}"/>
    <cellStyle name="Normal 11 2 2 2 5 7" xfId="10759" xr:uid="{00000000-0005-0000-0000-00004B4F0000}"/>
    <cellStyle name="Normal 11 2 2 2 5 7 2" xfId="39843" xr:uid="{00000000-0005-0000-0000-00004C4F0000}"/>
    <cellStyle name="Normal 11 2 2 2 5 8" xfId="39826" xr:uid="{00000000-0005-0000-0000-00004D4F0000}"/>
    <cellStyle name="Normal 11 2 2 2 6" xfId="10760" xr:uid="{00000000-0005-0000-0000-00004E4F0000}"/>
    <cellStyle name="Normal 11 2 2 2 6 2" xfId="10761" xr:uid="{00000000-0005-0000-0000-00004F4F0000}"/>
    <cellStyle name="Normal 11 2 2 2 6 2 2" xfId="10762" xr:uid="{00000000-0005-0000-0000-0000504F0000}"/>
    <cellStyle name="Normal 11 2 2 2 6 2 2 2" xfId="10763" xr:uid="{00000000-0005-0000-0000-0000514F0000}"/>
    <cellStyle name="Normal 11 2 2 2 6 2 2 2 2" xfId="39847" xr:uid="{00000000-0005-0000-0000-0000524F0000}"/>
    <cellStyle name="Normal 11 2 2 2 6 2 2 3" xfId="39846" xr:uid="{00000000-0005-0000-0000-0000534F0000}"/>
    <cellStyle name="Normal 11 2 2 2 6 2 3" xfId="10764" xr:uid="{00000000-0005-0000-0000-0000544F0000}"/>
    <cellStyle name="Normal 11 2 2 2 6 2 3 2" xfId="39848" xr:uid="{00000000-0005-0000-0000-0000554F0000}"/>
    <cellStyle name="Normal 11 2 2 2 6 2 4" xfId="10765" xr:uid="{00000000-0005-0000-0000-0000564F0000}"/>
    <cellStyle name="Normal 11 2 2 2 6 2 4 2" xfId="39849" xr:uid="{00000000-0005-0000-0000-0000574F0000}"/>
    <cellStyle name="Normal 11 2 2 2 6 2 5" xfId="10766" xr:uid="{00000000-0005-0000-0000-0000584F0000}"/>
    <cellStyle name="Normal 11 2 2 2 6 2 5 2" xfId="39850" xr:uid="{00000000-0005-0000-0000-0000594F0000}"/>
    <cellStyle name="Normal 11 2 2 2 6 2 6" xfId="39845" xr:uid="{00000000-0005-0000-0000-00005A4F0000}"/>
    <cellStyle name="Normal 11 2 2 2 6 3" xfId="10767" xr:uid="{00000000-0005-0000-0000-00005B4F0000}"/>
    <cellStyle name="Normal 11 2 2 2 6 3 2" xfId="10768" xr:uid="{00000000-0005-0000-0000-00005C4F0000}"/>
    <cellStyle name="Normal 11 2 2 2 6 3 2 2" xfId="39852" xr:uid="{00000000-0005-0000-0000-00005D4F0000}"/>
    <cellStyle name="Normal 11 2 2 2 6 3 3" xfId="39851" xr:uid="{00000000-0005-0000-0000-00005E4F0000}"/>
    <cellStyle name="Normal 11 2 2 2 6 4" xfId="10769" xr:uid="{00000000-0005-0000-0000-00005F4F0000}"/>
    <cellStyle name="Normal 11 2 2 2 6 4 2" xfId="39853" xr:uid="{00000000-0005-0000-0000-0000604F0000}"/>
    <cellStyle name="Normal 11 2 2 2 6 5" xfId="10770" xr:uid="{00000000-0005-0000-0000-0000614F0000}"/>
    <cellStyle name="Normal 11 2 2 2 6 5 2" xfId="39854" xr:uid="{00000000-0005-0000-0000-0000624F0000}"/>
    <cellStyle name="Normal 11 2 2 2 6 6" xfId="10771" xr:uid="{00000000-0005-0000-0000-0000634F0000}"/>
    <cellStyle name="Normal 11 2 2 2 6 6 2" xfId="39855" xr:uid="{00000000-0005-0000-0000-0000644F0000}"/>
    <cellStyle name="Normal 11 2 2 2 6 7" xfId="39844" xr:uid="{00000000-0005-0000-0000-0000654F0000}"/>
    <cellStyle name="Normal 11 2 2 2 7" xfId="10772" xr:uid="{00000000-0005-0000-0000-0000664F0000}"/>
    <cellStyle name="Normal 11 2 2 2 7 2" xfId="10773" xr:uid="{00000000-0005-0000-0000-0000674F0000}"/>
    <cellStyle name="Normal 11 2 2 2 7 2 2" xfId="10774" xr:uid="{00000000-0005-0000-0000-0000684F0000}"/>
    <cellStyle name="Normal 11 2 2 2 7 2 2 2" xfId="39858" xr:uid="{00000000-0005-0000-0000-0000694F0000}"/>
    <cellStyle name="Normal 11 2 2 2 7 2 3" xfId="39857" xr:uid="{00000000-0005-0000-0000-00006A4F0000}"/>
    <cellStyle name="Normal 11 2 2 2 7 3" xfId="10775" xr:uid="{00000000-0005-0000-0000-00006B4F0000}"/>
    <cellStyle name="Normal 11 2 2 2 7 3 2" xfId="39859" xr:uid="{00000000-0005-0000-0000-00006C4F0000}"/>
    <cellStyle name="Normal 11 2 2 2 7 4" xfId="10776" xr:uid="{00000000-0005-0000-0000-00006D4F0000}"/>
    <cellStyle name="Normal 11 2 2 2 7 4 2" xfId="39860" xr:uid="{00000000-0005-0000-0000-00006E4F0000}"/>
    <cellStyle name="Normal 11 2 2 2 7 5" xfId="10777" xr:uid="{00000000-0005-0000-0000-00006F4F0000}"/>
    <cellStyle name="Normal 11 2 2 2 7 5 2" xfId="39861" xr:uid="{00000000-0005-0000-0000-0000704F0000}"/>
    <cellStyle name="Normal 11 2 2 2 7 6" xfId="39856" xr:uid="{00000000-0005-0000-0000-0000714F0000}"/>
    <cellStyle name="Normal 11 2 2 2 8" xfId="10778" xr:uid="{00000000-0005-0000-0000-0000724F0000}"/>
    <cellStyle name="Normal 11 2 2 2 8 2" xfId="10779" xr:uid="{00000000-0005-0000-0000-0000734F0000}"/>
    <cellStyle name="Normal 11 2 2 2 8 2 2" xfId="10780" xr:uid="{00000000-0005-0000-0000-0000744F0000}"/>
    <cellStyle name="Normal 11 2 2 2 8 2 2 2" xfId="39864" xr:uid="{00000000-0005-0000-0000-0000754F0000}"/>
    <cellStyle name="Normal 11 2 2 2 8 2 3" xfId="39863" xr:uid="{00000000-0005-0000-0000-0000764F0000}"/>
    <cellStyle name="Normal 11 2 2 2 8 3" xfId="10781" xr:uid="{00000000-0005-0000-0000-0000774F0000}"/>
    <cellStyle name="Normal 11 2 2 2 8 3 2" xfId="39865" xr:uid="{00000000-0005-0000-0000-0000784F0000}"/>
    <cellStyle name="Normal 11 2 2 2 8 4" xfId="10782" xr:uid="{00000000-0005-0000-0000-0000794F0000}"/>
    <cellStyle name="Normal 11 2 2 2 8 4 2" xfId="39866" xr:uid="{00000000-0005-0000-0000-00007A4F0000}"/>
    <cellStyle name="Normal 11 2 2 2 8 5" xfId="10783" xr:uid="{00000000-0005-0000-0000-00007B4F0000}"/>
    <cellStyle name="Normal 11 2 2 2 8 5 2" xfId="39867" xr:uid="{00000000-0005-0000-0000-00007C4F0000}"/>
    <cellStyle name="Normal 11 2 2 2 8 6" xfId="39862" xr:uid="{00000000-0005-0000-0000-00007D4F0000}"/>
    <cellStyle name="Normal 11 2 2 2 9" xfId="10784" xr:uid="{00000000-0005-0000-0000-00007E4F0000}"/>
    <cellStyle name="Normal 11 2 2 2 9 2" xfId="10785" xr:uid="{00000000-0005-0000-0000-00007F4F0000}"/>
    <cellStyle name="Normal 11 2 2 2 9 2 2" xfId="10786" xr:uid="{00000000-0005-0000-0000-0000804F0000}"/>
    <cellStyle name="Normal 11 2 2 2 9 2 2 2" xfId="39870" xr:uid="{00000000-0005-0000-0000-0000814F0000}"/>
    <cellStyle name="Normal 11 2 2 2 9 2 3" xfId="39869" xr:uid="{00000000-0005-0000-0000-0000824F0000}"/>
    <cellStyle name="Normal 11 2 2 2 9 3" xfId="10787" xr:uid="{00000000-0005-0000-0000-0000834F0000}"/>
    <cellStyle name="Normal 11 2 2 2 9 3 2" xfId="39871" xr:uid="{00000000-0005-0000-0000-0000844F0000}"/>
    <cellStyle name="Normal 11 2 2 2 9 4" xfId="10788" xr:uid="{00000000-0005-0000-0000-0000854F0000}"/>
    <cellStyle name="Normal 11 2 2 2 9 4 2" xfId="39872" xr:uid="{00000000-0005-0000-0000-0000864F0000}"/>
    <cellStyle name="Normal 11 2 2 2 9 5" xfId="39868" xr:uid="{00000000-0005-0000-0000-0000874F0000}"/>
    <cellStyle name="Normal 11 2 2 3" xfId="10789" xr:uid="{00000000-0005-0000-0000-0000884F0000}"/>
    <cellStyle name="Normal 11 2 2 3 10" xfId="10790" xr:uid="{00000000-0005-0000-0000-0000894F0000}"/>
    <cellStyle name="Normal 11 2 2 3 10 2" xfId="39874" xr:uid="{00000000-0005-0000-0000-00008A4F0000}"/>
    <cellStyle name="Normal 11 2 2 3 11" xfId="10791" xr:uid="{00000000-0005-0000-0000-00008B4F0000}"/>
    <cellStyle name="Normal 11 2 2 3 11 2" xfId="39875" xr:uid="{00000000-0005-0000-0000-00008C4F0000}"/>
    <cellStyle name="Normal 11 2 2 3 12" xfId="10792" xr:uid="{00000000-0005-0000-0000-00008D4F0000}"/>
    <cellStyle name="Normal 11 2 2 3 12 2" xfId="39876" xr:uid="{00000000-0005-0000-0000-00008E4F0000}"/>
    <cellStyle name="Normal 11 2 2 3 13" xfId="39873" xr:uid="{00000000-0005-0000-0000-00008F4F0000}"/>
    <cellStyle name="Normal 11 2 2 3 2" xfId="10793" xr:uid="{00000000-0005-0000-0000-0000904F0000}"/>
    <cellStyle name="Normal 11 2 2 3 2 10" xfId="10794" xr:uid="{00000000-0005-0000-0000-0000914F0000}"/>
    <cellStyle name="Normal 11 2 2 3 2 10 2" xfId="39878" xr:uid="{00000000-0005-0000-0000-0000924F0000}"/>
    <cellStyle name="Normal 11 2 2 3 2 11" xfId="10795" xr:uid="{00000000-0005-0000-0000-0000934F0000}"/>
    <cellStyle name="Normal 11 2 2 3 2 11 2" xfId="39879" xr:uid="{00000000-0005-0000-0000-0000944F0000}"/>
    <cellStyle name="Normal 11 2 2 3 2 12" xfId="39877" xr:uid="{00000000-0005-0000-0000-0000954F0000}"/>
    <cellStyle name="Normal 11 2 2 3 2 2" xfId="10796" xr:uid="{00000000-0005-0000-0000-0000964F0000}"/>
    <cellStyle name="Normal 11 2 2 3 2 2 10" xfId="10797" xr:uid="{00000000-0005-0000-0000-0000974F0000}"/>
    <cellStyle name="Normal 11 2 2 3 2 2 10 2" xfId="39881" xr:uid="{00000000-0005-0000-0000-0000984F0000}"/>
    <cellStyle name="Normal 11 2 2 3 2 2 11" xfId="39880" xr:uid="{00000000-0005-0000-0000-0000994F0000}"/>
    <cellStyle name="Normal 11 2 2 3 2 2 2" xfId="10798" xr:uid="{00000000-0005-0000-0000-00009A4F0000}"/>
    <cellStyle name="Normal 11 2 2 3 2 2 2 2" xfId="10799" xr:uid="{00000000-0005-0000-0000-00009B4F0000}"/>
    <cellStyle name="Normal 11 2 2 3 2 2 2 2 2" xfId="10800" xr:uid="{00000000-0005-0000-0000-00009C4F0000}"/>
    <cellStyle name="Normal 11 2 2 3 2 2 2 2 2 2" xfId="10801" xr:uid="{00000000-0005-0000-0000-00009D4F0000}"/>
    <cellStyle name="Normal 11 2 2 3 2 2 2 2 2 2 2" xfId="39885" xr:uid="{00000000-0005-0000-0000-00009E4F0000}"/>
    <cellStyle name="Normal 11 2 2 3 2 2 2 2 2 3" xfId="39884" xr:uid="{00000000-0005-0000-0000-00009F4F0000}"/>
    <cellStyle name="Normal 11 2 2 3 2 2 2 2 3" xfId="10802" xr:uid="{00000000-0005-0000-0000-0000A04F0000}"/>
    <cellStyle name="Normal 11 2 2 3 2 2 2 2 3 2" xfId="39886" xr:uid="{00000000-0005-0000-0000-0000A14F0000}"/>
    <cellStyle name="Normal 11 2 2 3 2 2 2 2 4" xfId="10803" xr:uid="{00000000-0005-0000-0000-0000A24F0000}"/>
    <cellStyle name="Normal 11 2 2 3 2 2 2 2 4 2" xfId="39887" xr:uid="{00000000-0005-0000-0000-0000A34F0000}"/>
    <cellStyle name="Normal 11 2 2 3 2 2 2 2 5" xfId="10804" xr:uid="{00000000-0005-0000-0000-0000A44F0000}"/>
    <cellStyle name="Normal 11 2 2 3 2 2 2 2 5 2" xfId="39888" xr:uid="{00000000-0005-0000-0000-0000A54F0000}"/>
    <cellStyle name="Normal 11 2 2 3 2 2 2 2 6" xfId="39883" xr:uid="{00000000-0005-0000-0000-0000A64F0000}"/>
    <cellStyle name="Normal 11 2 2 3 2 2 2 3" xfId="10805" xr:uid="{00000000-0005-0000-0000-0000A74F0000}"/>
    <cellStyle name="Normal 11 2 2 3 2 2 2 3 2" xfId="10806" xr:uid="{00000000-0005-0000-0000-0000A84F0000}"/>
    <cellStyle name="Normal 11 2 2 3 2 2 2 3 2 2" xfId="39890" xr:uid="{00000000-0005-0000-0000-0000A94F0000}"/>
    <cellStyle name="Normal 11 2 2 3 2 2 2 3 3" xfId="39889" xr:uid="{00000000-0005-0000-0000-0000AA4F0000}"/>
    <cellStyle name="Normal 11 2 2 3 2 2 2 4" xfId="10807" xr:uid="{00000000-0005-0000-0000-0000AB4F0000}"/>
    <cellStyle name="Normal 11 2 2 3 2 2 2 4 2" xfId="39891" xr:uid="{00000000-0005-0000-0000-0000AC4F0000}"/>
    <cellStyle name="Normal 11 2 2 3 2 2 2 5" xfId="10808" xr:uid="{00000000-0005-0000-0000-0000AD4F0000}"/>
    <cellStyle name="Normal 11 2 2 3 2 2 2 5 2" xfId="39892" xr:uid="{00000000-0005-0000-0000-0000AE4F0000}"/>
    <cellStyle name="Normal 11 2 2 3 2 2 2 6" xfId="10809" xr:uid="{00000000-0005-0000-0000-0000AF4F0000}"/>
    <cellStyle name="Normal 11 2 2 3 2 2 2 6 2" xfId="39893" xr:uid="{00000000-0005-0000-0000-0000B04F0000}"/>
    <cellStyle name="Normal 11 2 2 3 2 2 2 7" xfId="39882" xr:uid="{00000000-0005-0000-0000-0000B14F0000}"/>
    <cellStyle name="Normal 11 2 2 3 2 2 3" xfId="10810" xr:uid="{00000000-0005-0000-0000-0000B24F0000}"/>
    <cellStyle name="Normal 11 2 2 3 2 2 3 2" xfId="10811" xr:uid="{00000000-0005-0000-0000-0000B34F0000}"/>
    <cellStyle name="Normal 11 2 2 3 2 2 3 2 2" xfId="10812" xr:uid="{00000000-0005-0000-0000-0000B44F0000}"/>
    <cellStyle name="Normal 11 2 2 3 2 2 3 2 2 2" xfId="10813" xr:uid="{00000000-0005-0000-0000-0000B54F0000}"/>
    <cellStyle name="Normal 11 2 2 3 2 2 3 2 2 2 2" xfId="39897" xr:uid="{00000000-0005-0000-0000-0000B64F0000}"/>
    <cellStyle name="Normal 11 2 2 3 2 2 3 2 2 3" xfId="39896" xr:uid="{00000000-0005-0000-0000-0000B74F0000}"/>
    <cellStyle name="Normal 11 2 2 3 2 2 3 2 3" xfId="10814" xr:uid="{00000000-0005-0000-0000-0000B84F0000}"/>
    <cellStyle name="Normal 11 2 2 3 2 2 3 2 3 2" xfId="39898" xr:uid="{00000000-0005-0000-0000-0000B94F0000}"/>
    <cellStyle name="Normal 11 2 2 3 2 2 3 2 4" xfId="10815" xr:uid="{00000000-0005-0000-0000-0000BA4F0000}"/>
    <cellStyle name="Normal 11 2 2 3 2 2 3 2 4 2" xfId="39899" xr:uid="{00000000-0005-0000-0000-0000BB4F0000}"/>
    <cellStyle name="Normal 11 2 2 3 2 2 3 2 5" xfId="10816" xr:uid="{00000000-0005-0000-0000-0000BC4F0000}"/>
    <cellStyle name="Normal 11 2 2 3 2 2 3 2 5 2" xfId="39900" xr:uid="{00000000-0005-0000-0000-0000BD4F0000}"/>
    <cellStyle name="Normal 11 2 2 3 2 2 3 2 6" xfId="39895" xr:uid="{00000000-0005-0000-0000-0000BE4F0000}"/>
    <cellStyle name="Normal 11 2 2 3 2 2 3 3" xfId="10817" xr:uid="{00000000-0005-0000-0000-0000BF4F0000}"/>
    <cellStyle name="Normal 11 2 2 3 2 2 3 3 2" xfId="10818" xr:uid="{00000000-0005-0000-0000-0000C04F0000}"/>
    <cellStyle name="Normal 11 2 2 3 2 2 3 3 2 2" xfId="39902" xr:uid="{00000000-0005-0000-0000-0000C14F0000}"/>
    <cellStyle name="Normal 11 2 2 3 2 2 3 3 3" xfId="39901" xr:uid="{00000000-0005-0000-0000-0000C24F0000}"/>
    <cellStyle name="Normal 11 2 2 3 2 2 3 4" xfId="10819" xr:uid="{00000000-0005-0000-0000-0000C34F0000}"/>
    <cellStyle name="Normal 11 2 2 3 2 2 3 4 2" xfId="39903" xr:uid="{00000000-0005-0000-0000-0000C44F0000}"/>
    <cellStyle name="Normal 11 2 2 3 2 2 3 5" xfId="10820" xr:uid="{00000000-0005-0000-0000-0000C54F0000}"/>
    <cellStyle name="Normal 11 2 2 3 2 2 3 5 2" xfId="39904" xr:uid="{00000000-0005-0000-0000-0000C64F0000}"/>
    <cellStyle name="Normal 11 2 2 3 2 2 3 6" xfId="10821" xr:uid="{00000000-0005-0000-0000-0000C74F0000}"/>
    <cellStyle name="Normal 11 2 2 3 2 2 3 6 2" xfId="39905" xr:uid="{00000000-0005-0000-0000-0000C84F0000}"/>
    <cellStyle name="Normal 11 2 2 3 2 2 3 7" xfId="39894" xr:uid="{00000000-0005-0000-0000-0000C94F0000}"/>
    <cellStyle name="Normal 11 2 2 3 2 2 4" xfId="10822" xr:uid="{00000000-0005-0000-0000-0000CA4F0000}"/>
    <cellStyle name="Normal 11 2 2 3 2 2 4 2" xfId="10823" xr:uid="{00000000-0005-0000-0000-0000CB4F0000}"/>
    <cellStyle name="Normal 11 2 2 3 2 2 4 2 2" xfId="10824" xr:uid="{00000000-0005-0000-0000-0000CC4F0000}"/>
    <cellStyle name="Normal 11 2 2 3 2 2 4 2 2 2" xfId="39908" xr:uid="{00000000-0005-0000-0000-0000CD4F0000}"/>
    <cellStyle name="Normal 11 2 2 3 2 2 4 2 3" xfId="39907" xr:uid="{00000000-0005-0000-0000-0000CE4F0000}"/>
    <cellStyle name="Normal 11 2 2 3 2 2 4 3" xfId="10825" xr:uid="{00000000-0005-0000-0000-0000CF4F0000}"/>
    <cellStyle name="Normal 11 2 2 3 2 2 4 3 2" xfId="39909" xr:uid="{00000000-0005-0000-0000-0000D04F0000}"/>
    <cellStyle name="Normal 11 2 2 3 2 2 4 4" xfId="10826" xr:uid="{00000000-0005-0000-0000-0000D14F0000}"/>
    <cellStyle name="Normal 11 2 2 3 2 2 4 4 2" xfId="39910" xr:uid="{00000000-0005-0000-0000-0000D24F0000}"/>
    <cellStyle name="Normal 11 2 2 3 2 2 4 5" xfId="10827" xr:uid="{00000000-0005-0000-0000-0000D34F0000}"/>
    <cellStyle name="Normal 11 2 2 3 2 2 4 5 2" xfId="39911" xr:uid="{00000000-0005-0000-0000-0000D44F0000}"/>
    <cellStyle name="Normal 11 2 2 3 2 2 4 6" xfId="39906" xr:uid="{00000000-0005-0000-0000-0000D54F0000}"/>
    <cellStyle name="Normal 11 2 2 3 2 2 5" xfId="10828" xr:uid="{00000000-0005-0000-0000-0000D64F0000}"/>
    <cellStyle name="Normal 11 2 2 3 2 2 5 2" xfId="10829" xr:uid="{00000000-0005-0000-0000-0000D74F0000}"/>
    <cellStyle name="Normal 11 2 2 3 2 2 5 2 2" xfId="10830" xr:uid="{00000000-0005-0000-0000-0000D84F0000}"/>
    <cellStyle name="Normal 11 2 2 3 2 2 5 2 2 2" xfId="39914" xr:uid="{00000000-0005-0000-0000-0000D94F0000}"/>
    <cellStyle name="Normal 11 2 2 3 2 2 5 2 3" xfId="39913" xr:uid="{00000000-0005-0000-0000-0000DA4F0000}"/>
    <cellStyle name="Normal 11 2 2 3 2 2 5 3" xfId="10831" xr:uid="{00000000-0005-0000-0000-0000DB4F0000}"/>
    <cellStyle name="Normal 11 2 2 3 2 2 5 3 2" xfId="39915" xr:uid="{00000000-0005-0000-0000-0000DC4F0000}"/>
    <cellStyle name="Normal 11 2 2 3 2 2 5 4" xfId="10832" xr:uid="{00000000-0005-0000-0000-0000DD4F0000}"/>
    <cellStyle name="Normal 11 2 2 3 2 2 5 4 2" xfId="39916" xr:uid="{00000000-0005-0000-0000-0000DE4F0000}"/>
    <cellStyle name="Normal 11 2 2 3 2 2 5 5" xfId="10833" xr:uid="{00000000-0005-0000-0000-0000DF4F0000}"/>
    <cellStyle name="Normal 11 2 2 3 2 2 5 5 2" xfId="39917" xr:uid="{00000000-0005-0000-0000-0000E04F0000}"/>
    <cellStyle name="Normal 11 2 2 3 2 2 5 6" xfId="39912" xr:uid="{00000000-0005-0000-0000-0000E14F0000}"/>
    <cellStyle name="Normal 11 2 2 3 2 2 6" xfId="10834" xr:uid="{00000000-0005-0000-0000-0000E24F0000}"/>
    <cellStyle name="Normal 11 2 2 3 2 2 6 2" xfId="10835" xr:uid="{00000000-0005-0000-0000-0000E34F0000}"/>
    <cellStyle name="Normal 11 2 2 3 2 2 6 2 2" xfId="10836" xr:uid="{00000000-0005-0000-0000-0000E44F0000}"/>
    <cellStyle name="Normal 11 2 2 3 2 2 6 2 2 2" xfId="39920" xr:uid="{00000000-0005-0000-0000-0000E54F0000}"/>
    <cellStyle name="Normal 11 2 2 3 2 2 6 2 3" xfId="39919" xr:uid="{00000000-0005-0000-0000-0000E64F0000}"/>
    <cellStyle name="Normal 11 2 2 3 2 2 6 3" xfId="10837" xr:uid="{00000000-0005-0000-0000-0000E74F0000}"/>
    <cellStyle name="Normal 11 2 2 3 2 2 6 3 2" xfId="39921" xr:uid="{00000000-0005-0000-0000-0000E84F0000}"/>
    <cellStyle name="Normal 11 2 2 3 2 2 6 4" xfId="10838" xr:uid="{00000000-0005-0000-0000-0000E94F0000}"/>
    <cellStyle name="Normal 11 2 2 3 2 2 6 4 2" xfId="39922" xr:uid="{00000000-0005-0000-0000-0000EA4F0000}"/>
    <cellStyle name="Normal 11 2 2 3 2 2 6 5" xfId="39918" xr:uid="{00000000-0005-0000-0000-0000EB4F0000}"/>
    <cellStyle name="Normal 11 2 2 3 2 2 7" xfId="10839" xr:uid="{00000000-0005-0000-0000-0000EC4F0000}"/>
    <cellStyle name="Normal 11 2 2 3 2 2 7 2" xfId="10840" xr:uid="{00000000-0005-0000-0000-0000ED4F0000}"/>
    <cellStyle name="Normal 11 2 2 3 2 2 7 2 2" xfId="39924" xr:uid="{00000000-0005-0000-0000-0000EE4F0000}"/>
    <cellStyle name="Normal 11 2 2 3 2 2 7 3" xfId="10841" xr:uid="{00000000-0005-0000-0000-0000EF4F0000}"/>
    <cellStyle name="Normal 11 2 2 3 2 2 7 3 2" xfId="39925" xr:uid="{00000000-0005-0000-0000-0000F04F0000}"/>
    <cellStyle name="Normal 11 2 2 3 2 2 7 4" xfId="39923" xr:uid="{00000000-0005-0000-0000-0000F14F0000}"/>
    <cellStyle name="Normal 11 2 2 3 2 2 8" xfId="10842" xr:uid="{00000000-0005-0000-0000-0000F24F0000}"/>
    <cellStyle name="Normal 11 2 2 3 2 2 8 2" xfId="39926" xr:uid="{00000000-0005-0000-0000-0000F34F0000}"/>
    <cellStyle name="Normal 11 2 2 3 2 2 9" xfId="10843" xr:uid="{00000000-0005-0000-0000-0000F44F0000}"/>
    <cellStyle name="Normal 11 2 2 3 2 2 9 2" xfId="39927" xr:uid="{00000000-0005-0000-0000-0000F54F0000}"/>
    <cellStyle name="Normal 11 2 2 3 2 3" xfId="10844" xr:uid="{00000000-0005-0000-0000-0000F64F0000}"/>
    <cellStyle name="Normal 11 2 2 3 2 3 2" xfId="10845" xr:uid="{00000000-0005-0000-0000-0000F74F0000}"/>
    <cellStyle name="Normal 11 2 2 3 2 3 2 2" xfId="10846" xr:uid="{00000000-0005-0000-0000-0000F84F0000}"/>
    <cellStyle name="Normal 11 2 2 3 2 3 2 2 2" xfId="10847" xr:uid="{00000000-0005-0000-0000-0000F94F0000}"/>
    <cellStyle name="Normal 11 2 2 3 2 3 2 2 2 2" xfId="39931" xr:uid="{00000000-0005-0000-0000-0000FA4F0000}"/>
    <cellStyle name="Normal 11 2 2 3 2 3 2 2 3" xfId="39930" xr:uid="{00000000-0005-0000-0000-0000FB4F0000}"/>
    <cellStyle name="Normal 11 2 2 3 2 3 2 3" xfId="10848" xr:uid="{00000000-0005-0000-0000-0000FC4F0000}"/>
    <cellStyle name="Normal 11 2 2 3 2 3 2 3 2" xfId="39932" xr:uid="{00000000-0005-0000-0000-0000FD4F0000}"/>
    <cellStyle name="Normal 11 2 2 3 2 3 2 4" xfId="10849" xr:uid="{00000000-0005-0000-0000-0000FE4F0000}"/>
    <cellStyle name="Normal 11 2 2 3 2 3 2 4 2" xfId="39933" xr:uid="{00000000-0005-0000-0000-0000FF4F0000}"/>
    <cellStyle name="Normal 11 2 2 3 2 3 2 5" xfId="10850" xr:uid="{00000000-0005-0000-0000-000000500000}"/>
    <cellStyle name="Normal 11 2 2 3 2 3 2 5 2" xfId="39934" xr:uid="{00000000-0005-0000-0000-000001500000}"/>
    <cellStyle name="Normal 11 2 2 3 2 3 2 6" xfId="39929" xr:uid="{00000000-0005-0000-0000-000002500000}"/>
    <cellStyle name="Normal 11 2 2 3 2 3 3" xfId="10851" xr:uid="{00000000-0005-0000-0000-000003500000}"/>
    <cellStyle name="Normal 11 2 2 3 2 3 3 2" xfId="10852" xr:uid="{00000000-0005-0000-0000-000004500000}"/>
    <cellStyle name="Normal 11 2 2 3 2 3 3 2 2" xfId="10853" xr:uid="{00000000-0005-0000-0000-000005500000}"/>
    <cellStyle name="Normal 11 2 2 3 2 3 3 2 2 2" xfId="39937" xr:uid="{00000000-0005-0000-0000-000006500000}"/>
    <cellStyle name="Normal 11 2 2 3 2 3 3 2 3" xfId="39936" xr:uid="{00000000-0005-0000-0000-000007500000}"/>
    <cellStyle name="Normal 11 2 2 3 2 3 3 3" xfId="10854" xr:uid="{00000000-0005-0000-0000-000008500000}"/>
    <cellStyle name="Normal 11 2 2 3 2 3 3 3 2" xfId="39938" xr:uid="{00000000-0005-0000-0000-000009500000}"/>
    <cellStyle name="Normal 11 2 2 3 2 3 3 4" xfId="10855" xr:uid="{00000000-0005-0000-0000-00000A500000}"/>
    <cellStyle name="Normal 11 2 2 3 2 3 3 4 2" xfId="39939" xr:uid="{00000000-0005-0000-0000-00000B500000}"/>
    <cellStyle name="Normal 11 2 2 3 2 3 3 5" xfId="10856" xr:uid="{00000000-0005-0000-0000-00000C500000}"/>
    <cellStyle name="Normal 11 2 2 3 2 3 3 5 2" xfId="39940" xr:uid="{00000000-0005-0000-0000-00000D500000}"/>
    <cellStyle name="Normal 11 2 2 3 2 3 3 6" xfId="39935" xr:uid="{00000000-0005-0000-0000-00000E500000}"/>
    <cellStyle name="Normal 11 2 2 3 2 3 4" xfId="10857" xr:uid="{00000000-0005-0000-0000-00000F500000}"/>
    <cellStyle name="Normal 11 2 2 3 2 3 4 2" xfId="10858" xr:uid="{00000000-0005-0000-0000-000010500000}"/>
    <cellStyle name="Normal 11 2 2 3 2 3 4 2 2" xfId="39942" xr:uid="{00000000-0005-0000-0000-000011500000}"/>
    <cellStyle name="Normal 11 2 2 3 2 3 4 3" xfId="39941" xr:uid="{00000000-0005-0000-0000-000012500000}"/>
    <cellStyle name="Normal 11 2 2 3 2 3 5" xfId="10859" xr:uid="{00000000-0005-0000-0000-000013500000}"/>
    <cellStyle name="Normal 11 2 2 3 2 3 5 2" xfId="39943" xr:uid="{00000000-0005-0000-0000-000014500000}"/>
    <cellStyle name="Normal 11 2 2 3 2 3 6" xfId="10860" xr:uid="{00000000-0005-0000-0000-000015500000}"/>
    <cellStyle name="Normal 11 2 2 3 2 3 6 2" xfId="39944" xr:uid="{00000000-0005-0000-0000-000016500000}"/>
    <cellStyle name="Normal 11 2 2 3 2 3 7" xfId="10861" xr:uid="{00000000-0005-0000-0000-000017500000}"/>
    <cellStyle name="Normal 11 2 2 3 2 3 7 2" xfId="39945" xr:uid="{00000000-0005-0000-0000-000018500000}"/>
    <cellStyle name="Normal 11 2 2 3 2 3 8" xfId="39928" xr:uid="{00000000-0005-0000-0000-000019500000}"/>
    <cellStyle name="Normal 11 2 2 3 2 4" xfId="10862" xr:uid="{00000000-0005-0000-0000-00001A500000}"/>
    <cellStyle name="Normal 11 2 2 3 2 4 2" xfId="10863" xr:uid="{00000000-0005-0000-0000-00001B500000}"/>
    <cellStyle name="Normal 11 2 2 3 2 4 2 2" xfId="10864" xr:uid="{00000000-0005-0000-0000-00001C500000}"/>
    <cellStyle name="Normal 11 2 2 3 2 4 2 2 2" xfId="10865" xr:uid="{00000000-0005-0000-0000-00001D500000}"/>
    <cellStyle name="Normal 11 2 2 3 2 4 2 2 2 2" xfId="39949" xr:uid="{00000000-0005-0000-0000-00001E500000}"/>
    <cellStyle name="Normal 11 2 2 3 2 4 2 2 3" xfId="39948" xr:uid="{00000000-0005-0000-0000-00001F500000}"/>
    <cellStyle name="Normal 11 2 2 3 2 4 2 3" xfId="10866" xr:uid="{00000000-0005-0000-0000-000020500000}"/>
    <cellStyle name="Normal 11 2 2 3 2 4 2 3 2" xfId="39950" xr:uid="{00000000-0005-0000-0000-000021500000}"/>
    <cellStyle name="Normal 11 2 2 3 2 4 2 4" xfId="10867" xr:uid="{00000000-0005-0000-0000-000022500000}"/>
    <cellStyle name="Normal 11 2 2 3 2 4 2 4 2" xfId="39951" xr:uid="{00000000-0005-0000-0000-000023500000}"/>
    <cellStyle name="Normal 11 2 2 3 2 4 2 5" xfId="10868" xr:uid="{00000000-0005-0000-0000-000024500000}"/>
    <cellStyle name="Normal 11 2 2 3 2 4 2 5 2" xfId="39952" xr:uid="{00000000-0005-0000-0000-000025500000}"/>
    <cellStyle name="Normal 11 2 2 3 2 4 2 6" xfId="39947" xr:uid="{00000000-0005-0000-0000-000026500000}"/>
    <cellStyle name="Normal 11 2 2 3 2 4 3" xfId="10869" xr:uid="{00000000-0005-0000-0000-000027500000}"/>
    <cellStyle name="Normal 11 2 2 3 2 4 3 2" xfId="10870" xr:uid="{00000000-0005-0000-0000-000028500000}"/>
    <cellStyle name="Normal 11 2 2 3 2 4 3 2 2" xfId="39954" xr:uid="{00000000-0005-0000-0000-000029500000}"/>
    <cellStyle name="Normal 11 2 2 3 2 4 3 3" xfId="39953" xr:uid="{00000000-0005-0000-0000-00002A500000}"/>
    <cellStyle name="Normal 11 2 2 3 2 4 4" xfId="10871" xr:uid="{00000000-0005-0000-0000-00002B500000}"/>
    <cellStyle name="Normal 11 2 2 3 2 4 4 2" xfId="39955" xr:uid="{00000000-0005-0000-0000-00002C500000}"/>
    <cellStyle name="Normal 11 2 2 3 2 4 5" xfId="10872" xr:uid="{00000000-0005-0000-0000-00002D500000}"/>
    <cellStyle name="Normal 11 2 2 3 2 4 5 2" xfId="39956" xr:uid="{00000000-0005-0000-0000-00002E500000}"/>
    <cellStyle name="Normal 11 2 2 3 2 4 6" xfId="10873" xr:uid="{00000000-0005-0000-0000-00002F500000}"/>
    <cellStyle name="Normal 11 2 2 3 2 4 6 2" xfId="39957" xr:uid="{00000000-0005-0000-0000-000030500000}"/>
    <cellStyle name="Normal 11 2 2 3 2 4 7" xfId="39946" xr:uid="{00000000-0005-0000-0000-000031500000}"/>
    <cellStyle name="Normal 11 2 2 3 2 5" xfId="10874" xr:uid="{00000000-0005-0000-0000-000032500000}"/>
    <cellStyle name="Normal 11 2 2 3 2 5 2" xfId="10875" xr:uid="{00000000-0005-0000-0000-000033500000}"/>
    <cellStyle name="Normal 11 2 2 3 2 5 2 2" xfId="10876" xr:uid="{00000000-0005-0000-0000-000034500000}"/>
    <cellStyle name="Normal 11 2 2 3 2 5 2 2 2" xfId="39960" xr:uid="{00000000-0005-0000-0000-000035500000}"/>
    <cellStyle name="Normal 11 2 2 3 2 5 2 3" xfId="39959" xr:uid="{00000000-0005-0000-0000-000036500000}"/>
    <cellStyle name="Normal 11 2 2 3 2 5 3" xfId="10877" xr:uid="{00000000-0005-0000-0000-000037500000}"/>
    <cellStyle name="Normal 11 2 2 3 2 5 3 2" xfId="39961" xr:uid="{00000000-0005-0000-0000-000038500000}"/>
    <cellStyle name="Normal 11 2 2 3 2 5 4" xfId="10878" xr:uid="{00000000-0005-0000-0000-000039500000}"/>
    <cellStyle name="Normal 11 2 2 3 2 5 4 2" xfId="39962" xr:uid="{00000000-0005-0000-0000-00003A500000}"/>
    <cellStyle name="Normal 11 2 2 3 2 5 5" xfId="10879" xr:uid="{00000000-0005-0000-0000-00003B500000}"/>
    <cellStyle name="Normal 11 2 2 3 2 5 5 2" xfId="39963" xr:uid="{00000000-0005-0000-0000-00003C500000}"/>
    <cellStyle name="Normal 11 2 2 3 2 5 6" xfId="39958" xr:uid="{00000000-0005-0000-0000-00003D500000}"/>
    <cellStyle name="Normal 11 2 2 3 2 6" xfId="10880" xr:uid="{00000000-0005-0000-0000-00003E500000}"/>
    <cellStyle name="Normal 11 2 2 3 2 6 2" xfId="10881" xr:uid="{00000000-0005-0000-0000-00003F500000}"/>
    <cellStyle name="Normal 11 2 2 3 2 6 2 2" xfId="10882" xr:uid="{00000000-0005-0000-0000-000040500000}"/>
    <cellStyle name="Normal 11 2 2 3 2 6 2 2 2" xfId="39966" xr:uid="{00000000-0005-0000-0000-000041500000}"/>
    <cellStyle name="Normal 11 2 2 3 2 6 2 3" xfId="39965" xr:uid="{00000000-0005-0000-0000-000042500000}"/>
    <cellStyle name="Normal 11 2 2 3 2 6 3" xfId="10883" xr:uid="{00000000-0005-0000-0000-000043500000}"/>
    <cellStyle name="Normal 11 2 2 3 2 6 3 2" xfId="39967" xr:uid="{00000000-0005-0000-0000-000044500000}"/>
    <cellStyle name="Normal 11 2 2 3 2 6 4" xfId="10884" xr:uid="{00000000-0005-0000-0000-000045500000}"/>
    <cellStyle name="Normal 11 2 2 3 2 6 4 2" xfId="39968" xr:uid="{00000000-0005-0000-0000-000046500000}"/>
    <cellStyle name="Normal 11 2 2 3 2 6 5" xfId="10885" xr:uid="{00000000-0005-0000-0000-000047500000}"/>
    <cellStyle name="Normal 11 2 2 3 2 6 5 2" xfId="39969" xr:uid="{00000000-0005-0000-0000-000048500000}"/>
    <cellStyle name="Normal 11 2 2 3 2 6 6" xfId="39964" xr:uid="{00000000-0005-0000-0000-000049500000}"/>
    <cellStyle name="Normal 11 2 2 3 2 7" xfId="10886" xr:uid="{00000000-0005-0000-0000-00004A500000}"/>
    <cellStyle name="Normal 11 2 2 3 2 7 2" xfId="10887" xr:uid="{00000000-0005-0000-0000-00004B500000}"/>
    <cellStyle name="Normal 11 2 2 3 2 7 2 2" xfId="10888" xr:uid="{00000000-0005-0000-0000-00004C500000}"/>
    <cellStyle name="Normal 11 2 2 3 2 7 2 2 2" xfId="39972" xr:uid="{00000000-0005-0000-0000-00004D500000}"/>
    <cellStyle name="Normal 11 2 2 3 2 7 2 3" xfId="39971" xr:uid="{00000000-0005-0000-0000-00004E500000}"/>
    <cellStyle name="Normal 11 2 2 3 2 7 3" xfId="10889" xr:uid="{00000000-0005-0000-0000-00004F500000}"/>
    <cellStyle name="Normal 11 2 2 3 2 7 3 2" xfId="39973" xr:uid="{00000000-0005-0000-0000-000050500000}"/>
    <cellStyle name="Normal 11 2 2 3 2 7 4" xfId="10890" xr:uid="{00000000-0005-0000-0000-000051500000}"/>
    <cellStyle name="Normal 11 2 2 3 2 7 4 2" xfId="39974" xr:uid="{00000000-0005-0000-0000-000052500000}"/>
    <cellStyle name="Normal 11 2 2 3 2 7 5" xfId="39970" xr:uid="{00000000-0005-0000-0000-000053500000}"/>
    <cellStyle name="Normal 11 2 2 3 2 8" xfId="10891" xr:uid="{00000000-0005-0000-0000-000054500000}"/>
    <cellStyle name="Normal 11 2 2 3 2 8 2" xfId="10892" xr:uid="{00000000-0005-0000-0000-000055500000}"/>
    <cellStyle name="Normal 11 2 2 3 2 8 2 2" xfId="39976" xr:uid="{00000000-0005-0000-0000-000056500000}"/>
    <cellStyle name="Normal 11 2 2 3 2 8 3" xfId="10893" xr:uid="{00000000-0005-0000-0000-000057500000}"/>
    <cellStyle name="Normal 11 2 2 3 2 8 3 2" xfId="39977" xr:uid="{00000000-0005-0000-0000-000058500000}"/>
    <cellStyle name="Normal 11 2 2 3 2 8 4" xfId="39975" xr:uid="{00000000-0005-0000-0000-000059500000}"/>
    <cellStyle name="Normal 11 2 2 3 2 9" xfId="10894" xr:uid="{00000000-0005-0000-0000-00005A500000}"/>
    <cellStyle name="Normal 11 2 2 3 2 9 2" xfId="39978" xr:uid="{00000000-0005-0000-0000-00005B500000}"/>
    <cellStyle name="Normal 11 2 2 3 3" xfId="10895" xr:uid="{00000000-0005-0000-0000-00005C500000}"/>
    <cellStyle name="Normal 11 2 2 3 3 10" xfId="10896" xr:uid="{00000000-0005-0000-0000-00005D500000}"/>
    <cellStyle name="Normal 11 2 2 3 3 10 2" xfId="39980" xr:uid="{00000000-0005-0000-0000-00005E500000}"/>
    <cellStyle name="Normal 11 2 2 3 3 11" xfId="39979" xr:uid="{00000000-0005-0000-0000-00005F500000}"/>
    <cellStyle name="Normal 11 2 2 3 3 2" xfId="10897" xr:uid="{00000000-0005-0000-0000-000060500000}"/>
    <cellStyle name="Normal 11 2 2 3 3 2 2" xfId="10898" xr:uid="{00000000-0005-0000-0000-000061500000}"/>
    <cellStyle name="Normal 11 2 2 3 3 2 2 2" xfId="10899" xr:uid="{00000000-0005-0000-0000-000062500000}"/>
    <cellStyle name="Normal 11 2 2 3 3 2 2 2 2" xfId="10900" xr:uid="{00000000-0005-0000-0000-000063500000}"/>
    <cellStyle name="Normal 11 2 2 3 3 2 2 2 2 2" xfId="39984" xr:uid="{00000000-0005-0000-0000-000064500000}"/>
    <cellStyle name="Normal 11 2 2 3 3 2 2 2 3" xfId="39983" xr:uid="{00000000-0005-0000-0000-000065500000}"/>
    <cellStyle name="Normal 11 2 2 3 3 2 2 3" xfId="10901" xr:uid="{00000000-0005-0000-0000-000066500000}"/>
    <cellStyle name="Normal 11 2 2 3 3 2 2 3 2" xfId="39985" xr:uid="{00000000-0005-0000-0000-000067500000}"/>
    <cellStyle name="Normal 11 2 2 3 3 2 2 4" xfId="10902" xr:uid="{00000000-0005-0000-0000-000068500000}"/>
    <cellStyle name="Normal 11 2 2 3 3 2 2 4 2" xfId="39986" xr:uid="{00000000-0005-0000-0000-000069500000}"/>
    <cellStyle name="Normal 11 2 2 3 3 2 2 5" xfId="10903" xr:uid="{00000000-0005-0000-0000-00006A500000}"/>
    <cellStyle name="Normal 11 2 2 3 3 2 2 5 2" xfId="39987" xr:uid="{00000000-0005-0000-0000-00006B500000}"/>
    <cellStyle name="Normal 11 2 2 3 3 2 2 6" xfId="39982" xr:uid="{00000000-0005-0000-0000-00006C500000}"/>
    <cellStyle name="Normal 11 2 2 3 3 2 3" xfId="10904" xr:uid="{00000000-0005-0000-0000-00006D500000}"/>
    <cellStyle name="Normal 11 2 2 3 3 2 3 2" xfId="10905" xr:uid="{00000000-0005-0000-0000-00006E500000}"/>
    <cellStyle name="Normal 11 2 2 3 3 2 3 2 2" xfId="39989" xr:uid="{00000000-0005-0000-0000-00006F500000}"/>
    <cellStyle name="Normal 11 2 2 3 3 2 3 3" xfId="39988" xr:uid="{00000000-0005-0000-0000-000070500000}"/>
    <cellStyle name="Normal 11 2 2 3 3 2 4" xfId="10906" xr:uid="{00000000-0005-0000-0000-000071500000}"/>
    <cellStyle name="Normal 11 2 2 3 3 2 4 2" xfId="39990" xr:uid="{00000000-0005-0000-0000-000072500000}"/>
    <cellStyle name="Normal 11 2 2 3 3 2 5" xfId="10907" xr:uid="{00000000-0005-0000-0000-000073500000}"/>
    <cellStyle name="Normal 11 2 2 3 3 2 5 2" xfId="39991" xr:uid="{00000000-0005-0000-0000-000074500000}"/>
    <cellStyle name="Normal 11 2 2 3 3 2 6" xfId="10908" xr:uid="{00000000-0005-0000-0000-000075500000}"/>
    <cellStyle name="Normal 11 2 2 3 3 2 6 2" xfId="39992" xr:uid="{00000000-0005-0000-0000-000076500000}"/>
    <cellStyle name="Normal 11 2 2 3 3 2 7" xfId="39981" xr:uid="{00000000-0005-0000-0000-000077500000}"/>
    <cellStyle name="Normal 11 2 2 3 3 3" xfId="10909" xr:uid="{00000000-0005-0000-0000-000078500000}"/>
    <cellStyle name="Normal 11 2 2 3 3 3 2" xfId="10910" xr:uid="{00000000-0005-0000-0000-000079500000}"/>
    <cellStyle name="Normal 11 2 2 3 3 3 2 2" xfId="10911" xr:uid="{00000000-0005-0000-0000-00007A500000}"/>
    <cellStyle name="Normal 11 2 2 3 3 3 2 2 2" xfId="10912" xr:uid="{00000000-0005-0000-0000-00007B500000}"/>
    <cellStyle name="Normal 11 2 2 3 3 3 2 2 2 2" xfId="39996" xr:uid="{00000000-0005-0000-0000-00007C500000}"/>
    <cellStyle name="Normal 11 2 2 3 3 3 2 2 3" xfId="39995" xr:uid="{00000000-0005-0000-0000-00007D500000}"/>
    <cellStyle name="Normal 11 2 2 3 3 3 2 3" xfId="10913" xr:uid="{00000000-0005-0000-0000-00007E500000}"/>
    <cellStyle name="Normal 11 2 2 3 3 3 2 3 2" xfId="39997" xr:uid="{00000000-0005-0000-0000-00007F500000}"/>
    <cellStyle name="Normal 11 2 2 3 3 3 2 4" xfId="10914" xr:uid="{00000000-0005-0000-0000-000080500000}"/>
    <cellStyle name="Normal 11 2 2 3 3 3 2 4 2" xfId="39998" xr:uid="{00000000-0005-0000-0000-000081500000}"/>
    <cellStyle name="Normal 11 2 2 3 3 3 2 5" xfId="10915" xr:uid="{00000000-0005-0000-0000-000082500000}"/>
    <cellStyle name="Normal 11 2 2 3 3 3 2 5 2" xfId="39999" xr:uid="{00000000-0005-0000-0000-000083500000}"/>
    <cellStyle name="Normal 11 2 2 3 3 3 2 6" xfId="39994" xr:uid="{00000000-0005-0000-0000-000084500000}"/>
    <cellStyle name="Normal 11 2 2 3 3 3 3" xfId="10916" xr:uid="{00000000-0005-0000-0000-000085500000}"/>
    <cellStyle name="Normal 11 2 2 3 3 3 3 2" xfId="10917" xr:uid="{00000000-0005-0000-0000-000086500000}"/>
    <cellStyle name="Normal 11 2 2 3 3 3 3 2 2" xfId="40001" xr:uid="{00000000-0005-0000-0000-000087500000}"/>
    <cellStyle name="Normal 11 2 2 3 3 3 3 3" xfId="40000" xr:uid="{00000000-0005-0000-0000-000088500000}"/>
    <cellStyle name="Normal 11 2 2 3 3 3 4" xfId="10918" xr:uid="{00000000-0005-0000-0000-000089500000}"/>
    <cellStyle name="Normal 11 2 2 3 3 3 4 2" xfId="40002" xr:uid="{00000000-0005-0000-0000-00008A500000}"/>
    <cellStyle name="Normal 11 2 2 3 3 3 5" xfId="10919" xr:uid="{00000000-0005-0000-0000-00008B500000}"/>
    <cellStyle name="Normal 11 2 2 3 3 3 5 2" xfId="40003" xr:uid="{00000000-0005-0000-0000-00008C500000}"/>
    <cellStyle name="Normal 11 2 2 3 3 3 6" xfId="10920" xr:uid="{00000000-0005-0000-0000-00008D500000}"/>
    <cellStyle name="Normal 11 2 2 3 3 3 6 2" xfId="40004" xr:uid="{00000000-0005-0000-0000-00008E500000}"/>
    <cellStyle name="Normal 11 2 2 3 3 3 7" xfId="39993" xr:uid="{00000000-0005-0000-0000-00008F500000}"/>
    <cellStyle name="Normal 11 2 2 3 3 4" xfId="10921" xr:uid="{00000000-0005-0000-0000-000090500000}"/>
    <cellStyle name="Normal 11 2 2 3 3 4 2" xfId="10922" xr:uid="{00000000-0005-0000-0000-000091500000}"/>
    <cellStyle name="Normal 11 2 2 3 3 4 2 2" xfId="10923" xr:uid="{00000000-0005-0000-0000-000092500000}"/>
    <cellStyle name="Normal 11 2 2 3 3 4 2 2 2" xfId="40007" xr:uid="{00000000-0005-0000-0000-000093500000}"/>
    <cellStyle name="Normal 11 2 2 3 3 4 2 3" xfId="40006" xr:uid="{00000000-0005-0000-0000-000094500000}"/>
    <cellStyle name="Normal 11 2 2 3 3 4 3" xfId="10924" xr:uid="{00000000-0005-0000-0000-000095500000}"/>
    <cellStyle name="Normal 11 2 2 3 3 4 3 2" xfId="40008" xr:uid="{00000000-0005-0000-0000-000096500000}"/>
    <cellStyle name="Normal 11 2 2 3 3 4 4" xfId="10925" xr:uid="{00000000-0005-0000-0000-000097500000}"/>
    <cellStyle name="Normal 11 2 2 3 3 4 4 2" xfId="40009" xr:uid="{00000000-0005-0000-0000-000098500000}"/>
    <cellStyle name="Normal 11 2 2 3 3 4 5" xfId="10926" xr:uid="{00000000-0005-0000-0000-000099500000}"/>
    <cellStyle name="Normal 11 2 2 3 3 4 5 2" xfId="40010" xr:uid="{00000000-0005-0000-0000-00009A500000}"/>
    <cellStyle name="Normal 11 2 2 3 3 4 6" xfId="40005" xr:uid="{00000000-0005-0000-0000-00009B500000}"/>
    <cellStyle name="Normal 11 2 2 3 3 5" xfId="10927" xr:uid="{00000000-0005-0000-0000-00009C500000}"/>
    <cellStyle name="Normal 11 2 2 3 3 5 2" xfId="10928" xr:uid="{00000000-0005-0000-0000-00009D500000}"/>
    <cellStyle name="Normal 11 2 2 3 3 5 2 2" xfId="10929" xr:uid="{00000000-0005-0000-0000-00009E500000}"/>
    <cellStyle name="Normal 11 2 2 3 3 5 2 2 2" xfId="40013" xr:uid="{00000000-0005-0000-0000-00009F500000}"/>
    <cellStyle name="Normal 11 2 2 3 3 5 2 3" xfId="40012" xr:uid="{00000000-0005-0000-0000-0000A0500000}"/>
    <cellStyle name="Normal 11 2 2 3 3 5 3" xfId="10930" xr:uid="{00000000-0005-0000-0000-0000A1500000}"/>
    <cellStyle name="Normal 11 2 2 3 3 5 3 2" xfId="40014" xr:uid="{00000000-0005-0000-0000-0000A2500000}"/>
    <cellStyle name="Normal 11 2 2 3 3 5 4" xfId="10931" xr:uid="{00000000-0005-0000-0000-0000A3500000}"/>
    <cellStyle name="Normal 11 2 2 3 3 5 4 2" xfId="40015" xr:uid="{00000000-0005-0000-0000-0000A4500000}"/>
    <cellStyle name="Normal 11 2 2 3 3 5 5" xfId="10932" xr:uid="{00000000-0005-0000-0000-0000A5500000}"/>
    <cellStyle name="Normal 11 2 2 3 3 5 5 2" xfId="40016" xr:uid="{00000000-0005-0000-0000-0000A6500000}"/>
    <cellStyle name="Normal 11 2 2 3 3 5 6" xfId="40011" xr:uid="{00000000-0005-0000-0000-0000A7500000}"/>
    <cellStyle name="Normal 11 2 2 3 3 6" xfId="10933" xr:uid="{00000000-0005-0000-0000-0000A8500000}"/>
    <cellStyle name="Normal 11 2 2 3 3 6 2" xfId="10934" xr:uid="{00000000-0005-0000-0000-0000A9500000}"/>
    <cellStyle name="Normal 11 2 2 3 3 6 2 2" xfId="10935" xr:uid="{00000000-0005-0000-0000-0000AA500000}"/>
    <cellStyle name="Normal 11 2 2 3 3 6 2 2 2" xfId="40019" xr:uid="{00000000-0005-0000-0000-0000AB500000}"/>
    <cellStyle name="Normal 11 2 2 3 3 6 2 3" xfId="40018" xr:uid="{00000000-0005-0000-0000-0000AC500000}"/>
    <cellStyle name="Normal 11 2 2 3 3 6 3" xfId="10936" xr:uid="{00000000-0005-0000-0000-0000AD500000}"/>
    <cellStyle name="Normal 11 2 2 3 3 6 3 2" xfId="40020" xr:uid="{00000000-0005-0000-0000-0000AE500000}"/>
    <cellStyle name="Normal 11 2 2 3 3 6 4" xfId="10937" xr:uid="{00000000-0005-0000-0000-0000AF500000}"/>
    <cellStyle name="Normal 11 2 2 3 3 6 4 2" xfId="40021" xr:uid="{00000000-0005-0000-0000-0000B0500000}"/>
    <cellStyle name="Normal 11 2 2 3 3 6 5" xfId="40017" xr:uid="{00000000-0005-0000-0000-0000B1500000}"/>
    <cellStyle name="Normal 11 2 2 3 3 7" xfId="10938" xr:uid="{00000000-0005-0000-0000-0000B2500000}"/>
    <cellStyle name="Normal 11 2 2 3 3 7 2" xfId="10939" xr:uid="{00000000-0005-0000-0000-0000B3500000}"/>
    <cellStyle name="Normal 11 2 2 3 3 7 2 2" xfId="40023" xr:uid="{00000000-0005-0000-0000-0000B4500000}"/>
    <cellStyle name="Normal 11 2 2 3 3 7 3" xfId="10940" xr:uid="{00000000-0005-0000-0000-0000B5500000}"/>
    <cellStyle name="Normal 11 2 2 3 3 7 3 2" xfId="40024" xr:uid="{00000000-0005-0000-0000-0000B6500000}"/>
    <cellStyle name="Normal 11 2 2 3 3 7 4" xfId="40022" xr:uid="{00000000-0005-0000-0000-0000B7500000}"/>
    <cellStyle name="Normal 11 2 2 3 3 8" xfId="10941" xr:uid="{00000000-0005-0000-0000-0000B8500000}"/>
    <cellStyle name="Normal 11 2 2 3 3 8 2" xfId="40025" xr:uid="{00000000-0005-0000-0000-0000B9500000}"/>
    <cellStyle name="Normal 11 2 2 3 3 9" xfId="10942" xr:uid="{00000000-0005-0000-0000-0000BA500000}"/>
    <cellStyle name="Normal 11 2 2 3 3 9 2" xfId="40026" xr:uid="{00000000-0005-0000-0000-0000BB500000}"/>
    <cellStyle name="Normal 11 2 2 3 4" xfId="10943" xr:uid="{00000000-0005-0000-0000-0000BC500000}"/>
    <cellStyle name="Normal 11 2 2 3 4 2" xfId="10944" xr:uid="{00000000-0005-0000-0000-0000BD500000}"/>
    <cellStyle name="Normal 11 2 2 3 4 2 2" xfId="10945" xr:uid="{00000000-0005-0000-0000-0000BE500000}"/>
    <cellStyle name="Normal 11 2 2 3 4 2 2 2" xfId="10946" xr:uid="{00000000-0005-0000-0000-0000BF500000}"/>
    <cellStyle name="Normal 11 2 2 3 4 2 2 2 2" xfId="40030" xr:uid="{00000000-0005-0000-0000-0000C0500000}"/>
    <cellStyle name="Normal 11 2 2 3 4 2 2 3" xfId="40029" xr:uid="{00000000-0005-0000-0000-0000C1500000}"/>
    <cellStyle name="Normal 11 2 2 3 4 2 3" xfId="10947" xr:uid="{00000000-0005-0000-0000-0000C2500000}"/>
    <cellStyle name="Normal 11 2 2 3 4 2 3 2" xfId="40031" xr:uid="{00000000-0005-0000-0000-0000C3500000}"/>
    <cellStyle name="Normal 11 2 2 3 4 2 4" xfId="10948" xr:uid="{00000000-0005-0000-0000-0000C4500000}"/>
    <cellStyle name="Normal 11 2 2 3 4 2 4 2" xfId="40032" xr:uid="{00000000-0005-0000-0000-0000C5500000}"/>
    <cellStyle name="Normal 11 2 2 3 4 2 5" xfId="10949" xr:uid="{00000000-0005-0000-0000-0000C6500000}"/>
    <cellStyle name="Normal 11 2 2 3 4 2 5 2" xfId="40033" xr:uid="{00000000-0005-0000-0000-0000C7500000}"/>
    <cellStyle name="Normal 11 2 2 3 4 2 6" xfId="40028" xr:uid="{00000000-0005-0000-0000-0000C8500000}"/>
    <cellStyle name="Normal 11 2 2 3 4 3" xfId="10950" xr:uid="{00000000-0005-0000-0000-0000C9500000}"/>
    <cellStyle name="Normal 11 2 2 3 4 3 2" xfId="10951" xr:uid="{00000000-0005-0000-0000-0000CA500000}"/>
    <cellStyle name="Normal 11 2 2 3 4 3 2 2" xfId="10952" xr:uid="{00000000-0005-0000-0000-0000CB500000}"/>
    <cellStyle name="Normal 11 2 2 3 4 3 2 2 2" xfId="40036" xr:uid="{00000000-0005-0000-0000-0000CC500000}"/>
    <cellStyle name="Normal 11 2 2 3 4 3 2 3" xfId="40035" xr:uid="{00000000-0005-0000-0000-0000CD500000}"/>
    <cellStyle name="Normal 11 2 2 3 4 3 3" xfId="10953" xr:uid="{00000000-0005-0000-0000-0000CE500000}"/>
    <cellStyle name="Normal 11 2 2 3 4 3 3 2" xfId="40037" xr:uid="{00000000-0005-0000-0000-0000CF500000}"/>
    <cellStyle name="Normal 11 2 2 3 4 3 4" xfId="10954" xr:uid="{00000000-0005-0000-0000-0000D0500000}"/>
    <cellStyle name="Normal 11 2 2 3 4 3 4 2" xfId="40038" xr:uid="{00000000-0005-0000-0000-0000D1500000}"/>
    <cellStyle name="Normal 11 2 2 3 4 3 5" xfId="10955" xr:uid="{00000000-0005-0000-0000-0000D2500000}"/>
    <cellStyle name="Normal 11 2 2 3 4 3 5 2" xfId="40039" xr:uid="{00000000-0005-0000-0000-0000D3500000}"/>
    <cellStyle name="Normal 11 2 2 3 4 3 6" xfId="40034" xr:uid="{00000000-0005-0000-0000-0000D4500000}"/>
    <cellStyle name="Normal 11 2 2 3 4 4" xfId="10956" xr:uid="{00000000-0005-0000-0000-0000D5500000}"/>
    <cellStyle name="Normal 11 2 2 3 4 4 2" xfId="10957" xr:uid="{00000000-0005-0000-0000-0000D6500000}"/>
    <cellStyle name="Normal 11 2 2 3 4 4 2 2" xfId="40041" xr:uid="{00000000-0005-0000-0000-0000D7500000}"/>
    <cellStyle name="Normal 11 2 2 3 4 4 3" xfId="40040" xr:uid="{00000000-0005-0000-0000-0000D8500000}"/>
    <cellStyle name="Normal 11 2 2 3 4 5" xfId="10958" xr:uid="{00000000-0005-0000-0000-0000D9500000}"/>
    <cellStyle name="Normal 11 2 2 3 4 5 2" xfId="40042" xr:uid="{00000000-0005-0000-0000-0000DA500000}"/>
    <cellStyle name="Normal 11 2 2 3 4 6" xfId="10959" xr:uid="{00000000-0005-0000-0000-0000DB500000}"/>
    <cellStyle name="Normal 11 2 2 3 4 6 2" xfId="40043" xr:uid="{00000000-0005-0000-0000-0000DC500000}"/>
    <cellStyle name="Normal 11 2 2 3 4 7" xfId="10960" xr:uid="{00000000-0005-0000-0000-0000DD500000}"/>
    <cellStyle name="Normal 11 2 2 3 4 7 2" xfId="40044" xr:uid="{00000000-0005-0000-0000-0000DE500000}"/>
    <cellStyle name="Normal 11 2 2 3 4 8" xfId="40027" xr:uid="{00000000-0005-0000-0000-0000DF500000}"/>
    <cellStyle name="Normal 11 2 2 3 5" xfId="10961" xr:uid="{00000000-0005-0000-0000-0000E0500000}"/>
    <cellStyle name="Normal 11 2 2 3 5 2" xfId="10962" xr:uid="{00000000-0005-0000-0000-0000E1500000}"/>
    <cellStyle name="Normal 11 2 2 3 5 2 2" xfId="10963" xr:uid="{00000000-0005-0000-0000-0000E2500000}"/>
    <cellStyle name="Normal 11 2 2 3 5 2 2 2" xfId="10964" xr:uid="{00000000-0005-0000-0000-0000E3500000}"/>
    <cellStyle name="Normal 11 2 2 3 5 2 2 2 2" xfId="40048" xr:uid="{00000000-0005-0000-0000-0000E4500000}"/>
    <cellStyle name="Normal 11 2 2 3 5 2 2 3" xfId="40047" xr:uid="{00000000-0005-0000-0000-0000E5500000}"/>
    <cellStyle name="Normal 11 2 2 3 5 2 3" xfId="10965" xr:uid="{00000000-0005-0000-0000-0000E6500000}"/>
    <cellStyle name="Normal 11 2 2 3 5 2 3 2" xfId="40049" xr:uid="{00000000-0005-0000-0000-0000E7500000}"/>
    <cellStyle name="Normal 11 2 2 3 5 2 4" xfId="10966" xr:uid="{00000000-0005-0000-0000-0000E8500000}"/>
    <cellStyle name="Normal 11 2 2 3 5 2 4 2" xfId="40050" xr:uid="{00000000-0005-0000-0000-0000E9500000}"/>
    <cellStyle name="Normal 11 2 2 3 5 2 5" xfId="10967" xr:uid="{00000000-0005-0000-0000-0000EA500000}"/>
    <cellStyle name="Normal 11 2 2 3 5 2 5 2" xfId="40051" xr:uid="{00000000-0005-0000-0000-0000EB500000}"/>
    <cellStyle name="Normal 11 2 2 3 5 2 6" xfId="40046" xr:uid="{00000000-0005-0000-0000-0000EC500000}"/>
    <cellStyle name="Normal 11 2 2 3 5 3" xfId="10968" xr:uid="{00000000-0005-0000-0000-0000ED500000}"/>
    <cellStyle name="Normal 11 2 2 3 5 3 2" xfId="10969" xr:uid="{00000000-0005-0000-0000-0000EE500000}"/>
    <cellStyle name="Normal 11 2 2 3 5 3 2 2" xfId="40053" xr:uid="{00000000-0005-0000-0000-0000EF500000}"/>
    <cellStyle name="Normal 11 2 2 3 5 3 3" xfId="40052" xr:uid="{00000000-0005-0000-0000-0000F0500000}"/>
    <cellStyle name="Normal 11 2 2 3 5 4" xfId="10970" xr:uid="{00000000-0005-0000-0000-0000F1500000}"/>
    <cellStyle name="Normal 11 2 2 3 5 4 2" xfId="40054" xr:uid="{00000000-0005-0000-0000-0000F2500000}"/>
    <cellStyle name="Normal 11 2 2 3 5 5" xfId="10971" xr:uid="{00000000-0005-0000-0000-0000F3500000}"/>
    <cellStyle name="Normal 11 2 2 3 5 5 2" xfId="40055" xr:uid="{00000000-0005-0000-0000-0000F4500000}"/>
    <cellStyle name="Normal 11 2 2 3 5 6" xfId="10972" xr:uid="{00000000-0005-0000-0000-0000F5500000}"/>
    <cellStyle name="Normal 11 2 2 3 5 6 2" xfId="40056" xr:uid="{00000000-0005-0000-0000-0000F6500000}"/>
    <cellStyle name="Normal 11 2 2 3 5 7" xfId="40045" xr:uid="{00000000-0005-0000-0000-0000F7500000}"/>
    <cellStyle name="Normal 11 2 2 3 6" xfId="10973" xr:uid="{00000000-0005-0000-0000-0000F8500000}"/>
    <cellStyle name="Normal 11 2 2 3 6 2" xfId="10974" xr:uid="{00000000-0005-0000-0000-0000F9500000}"/>
    <cellStyle name="Normal 11 2 2 3 6 2 2" xfId="10975" xr:uid="{00000000-0005-0000-0000-0000FA500000}"/>
    <cellStyle name="Normal 11 2 2 3 6 2 2 2" xfId="40059" xr:uid="{00000000-0005-0000-0000-0000FB500000}"/>
    <cellStyle name="Normal 11 2 2 3 6 2 3" xfId="40058" xr:uid="{00000000-0005-0000-0000-0000FC500000}"/>
    <cellStyle name="Normal 11 2 2 3 6 3" xfId="10976" xr:uid="{00000000-0005-0000-0000-0000FD500000}"/>
    <cellStyle name="Normal 11 2 2 3 6 3 2" xfId="40060" xr:uid="{00000000-0005-0000-0000-0000FE500000}"/>
    <cellStyle name="Normal 11 2 2 3 6 4" xfId="10977" xr:uid="{00000000-0005-0000-0000-0000FF500000}"/>
    <cellStyle name="Normal 11 2 2 3 6 4 2" xfId="40061" xr:uid="{00000000-0005-0000-0000-000000510000}"/>
    <cellStyle name="Normal 11 2 2 3 6 5" xfId="10978" xr:uid="{00000000-0005-0000-0000-000001510000}"/>
    <cellStyle name="Normal 11 2 2 3 6 5 2" xfId="40062" xr:uid="{00000000-0005-0000-0000-000002510000}"/>
    <cellStyle name="Normal 11 2 2 3 6 6" xfId="40057" xr:uid="{00000000-0005-0000-0000-000003510000}"/>
    <cellStyle name="Normal 11 2 2 3 7" xfId="10979" xr:uid="{00000000-0005-0000-0000-000004510000}"/>
    <cellStyle name="Normal 11 2 2 3 7 2" xfId="10980" xr:uid="{00000000-0005-0000-0000-000005510000}"/>
    <cellStyle name="Normal 11 2 2 3 7 2 2" xfId="10981" xr:uid="{00000000-0005-0000-0000-000006510000}"/>
    <cellStyle name="Normal 11 2 2 3 7 2 2 2" xfId="40065" xr:uid="{00000000-0005-0000-0000-000007510000}"/>
    <cellStyle name="Normal 11 2 2 3 7 2 3" xfId="40064" xr:uid="{00000000-0005-0000-0000-000008510000}"/>
    <cellStyle name="Normal 11 2 2 3 7 3" xfId="10982" xr:uid="{00000000-0005-0000-0000-000009510000}"/>
    <cellStyle name="Normal 11 2 2 3 7 3 2" xfId="40066" xr:uid="{00000000-0005-0000-0000-00000A510000}"/>
    <cellStyle name="Normal 11 2 2 3 7 4" xfId="10983" xr:uid="{00000000-0005-0000-0000-00000B510000}"/>
    <cellStyle name="Normal 11 2 2 3 7 4 2" xfId="40067" xr:uid="{00000000-0005-0000-0000-00000C510000}"/>
    <cellStyle name="Normal 11 2 2 3 7 5" xfId="10984" xr:uid="{00000000-0005-0000-0000-00000D510000}"/>
    <cellStyle name="Normal 11 2 2 3 7 5 2" xfId="40068" xr:uid="{00000000-0005-0000-0000-00000E510000}"/>
    <cellStyle name="Normal 11 2 2 3 7 6" xfId="40063" xr:uid="{00000000-0005-0000-0000-00000F510000}"/>
    <cellStyle name="Normal 11 2 2 3 8" xfId="10985" xr:uid="{00000000-0005-0000-0000-000010510000}"/>
    <cellStyle name="Normal 11 2 2 3 8 2" xfId="10986" xr:uid="{00000000-0005-0000-0000-000011510000}"/>
    <cellStyle name="Normal 11 2 2 3 8 2 2" xfId="10987" xr:uid="{00000000-0005-0000-0000-000012510000}"/>
    <cellStyle name="Normal 11 2 2 3 8 2 2 2" xfId="40071" xr:uid="{00000000-0005-0000-0000-000013510000}"/>
    <cellStyle name="Normal 11 2 2 3 8 2 3" xfId="40070" xr:uid="{00000000-0005-0000-0000-000014510000}"/>
    <cellStyle name="Normal 11 2 2 3 8 3" xfId="10988" xr:uid="{00000000-0005-0000-0000-000015510000}"/>
    <cellStyle name="Normal 11 2 2 3 8 3 2" xfId="40072" xr:uid="{00000000-0005-0000-0000-000016510000}"/>
    <cellStyle name="Normal 11 2 2 3 8 4" xfId="10989" xr:uid="{00000000-0005-0000-0000-000017510000}"/>
    <cellStyle name="Normal 11 2 2 3 8 4 2" xfId="40073" xr:uid="{00000000-0005-0000-0000-000018510000}"/>
    <cellStyle name="Normal 11 2 2 3 8 5" xfId="40069" xr:uid="{00000000-0005-0000-0000-000019510000}"/>
    <cellStyle name="Normal 11 2 2 3 9" xfId="10990" xr:uid="{00000000-0005-0000-0000-00001A510000}"/>
    <cellStyle name="Normal 11 2 2 3 9 2" xfId="10991" xr:uid="{00000000-0005-0000-0000-00001B510000}"/>
    <cellStyle name="Normal 11 2 2 3 9 2 2" xfId="40075" xr:uid="{00000000-0005-0000-0000-00001C510000}"/>
    <cellStyle name="Normal 11 2 2 3 9 3" xfId="10992" xr:uid="{00000000-0005-0000-0000-00001D510000}"/>
    <cellStyle name="Normal 11 2 2 3 9 3 2" xfId="40076" xr:uid="{00000000-0005-0000-0000-00001E510000}"/>
    <cellStyle name="Normal 11 2 2 3 9 4" xfId="40074" xr:uid="{00000000-0005-0000-0000-00001F510000}"/>
    <cellStyle name="Normal 11 2 2 4" xfId="10993" xr:uid="{00000000-0005-0000-0000-000020510000}"/>
    <cellStyle name="Normal 11 2 2 4 10" xfId="10994" xr:uid="{00000000-0005-0000-0000-000021510000}"/>
    <cellStyle name="Normal 11 2 2 4 10 2" xfId="40078" xr:uid="{00000000-0005-0000-0000-000022510000}"/>
    <cellStyle name="Normal 11 2 2 4 11" xfId="10995" xr:uid="{00000000-0005-0000-0000-000023510000}"/>
    <cellStyle name="Normal 11 2 2 4 11 2" xfId="40079" xr:uid="{00000000-0005-0000-0000-000024510000}"/>
    <cellStyle name="Normal 11 2 2 4 12" xfId="40077" xr:uid="{00000000-0005-0000-0000-000025510000}"/>
    <cellStyle name="Normal 11 2 2 4 2" xfId="10996" xr:uid="{00000000-0005-0000-0000-000026510000}"/>
    <cellStyle name="Normal 11 2 2 4 2 10" xfId="10997" xr:uid="{00000000-0005-0000-0000-000027510000}"/>
    <cellStyle name="Normal 11 2 2 4 2 10 2" xfId="40081" xr:uid="{00000000-0005-0000-0000-000028510000}"/>
    <cellStyle name="Normal 11 2 2 4 2 11" xfId="40080" xr:uid="{00000000-0005-0000-0000-000029510000}"/>
    <cellStyle name="Normal 11 2 2 4 2 2" xfId="10998" xr:uid="{00000000-0005-0000-0000-00002A510000}"/>
    <cellStyle name="Normal 11 2 2 4 2 2 2" xfId="10999" xr:uid="{00000000-0005-0000-0000-00002B510000}"/>
    <cellStyle name="Normal 11 2 2 4 2 2 2 2" xfId="11000" xr:uid="{00000000-0005-0000-0000-00002C510000}"/>
    <cellStyle name="Normal 11 2 2 4 2 2 2 2 2" xfId="11001" xr:uid="{00000000-0005-0000-0000-00002D510000}"/>
    <cellStyle name="Normal 11 2 2 4 2 2 2 2 2 2" xfId="40085" xr:uid="{00000000-0005-0000-0000-00002E510000}"/>
    <cellStyle name="Normal 11 2 2 4 2 2 2 2 3" xfId="40084" xr:uid="{00000000-0005-0000-0000-00002F510000}"/>
    <cellStyle name="Normal 11 2 2 4 2 2 2 3" xfId="11002" xr:uid="{00000000-0005-0000-0000-000030510000}"/>
    <cellStyle name="Normal 11 2 2 4 2 2 2 3 2" xfId="40086" xr:uid="{00000000-0005-0000-0000-000031510000}"/>
    <cellStyle name="Normal 11 2 2 4 2 2 2 4" xfId="11003" xr:uid="{00000000-0005-0000-0000-000032510000}"/>
    <cellStyle name="Normal 11 2 2 4 2 2 2 4 2" xfId="40087" xr:uid="{00000000-0005-0000-0000-000033510000}"/>
    <cellStyle name="Normal 11 2 2 4 2 2 2 5" xfId="11004" xr:uid="{00000000-0005-0000-0000-000034510000}"/>
    <cellStyle name="Normal 11 2 2 4 2 2 2 5 2" xfId="40088" xr:uid="{00000000-0005-0000-0000-000035510000}"/>
    <cellStyle name="Normal 11 2 2 4 2 2 2 6" xfId="40083" xr:uid="{00000000-0005-0000-0000-000036510000}"/>
    <cellStyle name="Normal 11 2 2 4 2 2 3" xfId="11005" xr:uid="{00000000-0005-0000-0000-000037510000}"/>
    <cellStyle name="Normal 11 2 2 4 2 2 3 2" xfId="11006" xr:uid="{00000000-0005-0000-0000-000038510000}"/>
    <cellStyle name="Normal 11 2 2 4 2 2 3 2 2" xfId="40090" xr:uid="{00000000-0005-0000-0000-000039510000}"/>
    <cellStyle name="Normal 11 2 2 4 2 2 3 3" xfId="40089" xr:uid="{00000000-0005-0000-0000-00003A510000}"/>
    <cellStyle name="Normal 11 2 2 4 2 2 4" xfId="11007" xr:uid="{00000000-0005-0000-0000-00003B510000}"/>
    <cellStyle name="Normal 11 2 2 4 2 2 4 2" xfId="40091" xr:uid="{00000000-0005-0000-0000-00003C510000}"/>
    <cellStyle name="Normal 11 2 2 4 2 2 5" xfId="11008" xr:uid="{00000000-0005-0000-0000-00003D510000}"/>
    <cellStyle name="Normal 11 2 2 4 2 2 5 2" xfId="40092" xr:uid="{00000000-0005-0000-0000-00003E510000}"/>
    <cellStyle name="Normal 11 2 2 4 2 2 6" xfId="11009" xr:uid="{00000000-0005-0000-0000-00003F510000}"/>
    <cellStyle name="Normal 11 2 2 4 2 2 6 2" xfId="40093" xr:uid="{00000000-0005-0000-0000-000040510000}"/>
    <cellStyle name="Normal 11 2 2 4 2 2 7" xfId="40082" xr:uid="{00000000-0005-0000-0000-000041510000}"/>
    <cellStyle name="Normal 11 2 2 4 2 3" xfId="11010" xr:uid="{00000000-0005-0000-0000-000042510000}"/>
    <cellStyle name="Normal 11 2 2 4 2 3 2" xfId="11011" xr:uid="{00000000-0005-0000-0000-000043510000}"/>
    <cellStyle name="Normal 11 2 2 4 2 3 2 2" xfId="11012" xr:uid="{00000000-0005-0000-0000-000044510000}"/>
    <cellStyle name="Normal 11 2 2 4 2 3 2 2 2" xfId="11013" xr:uid="{00000000-0005-0000-0000-000045510000}"/>
    <cellStyle name="Normal 11 2 2 4 2 3 2 2 2 2" xfId="40097" xr:uid="{00000000-0005-0000-0000-000046510000}"/>
    <cellStyle name="Normal 11 2 2 4 2 3 2 2 3" xfId="40096" xr:uid="{00000000-0005-0000-0000-000047510000}"/>
    <cellStyle name="Normal 11 2 2 4 2 3 2 3" xfId="11014" xr:uid="{00000000-0005-0000-0000-000048510000}"/>
    <cellStyle name="Normal 11 2 2 4 2 3 2 3 2" xfId="40098" xr:uid="{00000000-0005-0000-0000-000049510000}"/>
    <cellStyle name="Normal 11 2 2 4 2 3 2 4" xfId="11015" xr:uid="{00000000-0005-0000-0000-00004A510000}"/>
    <cellStyle name="Normal 11 2 2 4 2 3 2 4 2" xfId="40099" xr:uid="{00000000-0005-0000-0000-00004B510000}"/>
    <cellStyle name="Normal 11 2 2 4 2 3 2 5" xfId="11016" xr:uid="{00000000-0005-0000-0000-00004C510000}"/>
    <cellStyle name="Normal 11 2 2 4 2 3 2 5 2" xfId="40100" xr:uid="{00000000-0005-0000-0000-00004D510000}"/>
    <cellStyle name="Normal 11 2 2 4 2 3 2 6" xfId="40095" xr:uid="{00000000-0005-0000-0000-00004E510000}"/>
    <cellStyle name="Normal 11 2 2 4 2 3 3" xfId="11017" xr:uid="{00000000-0005-0000-0000-00004F510000}"/>
    <cellStyle name="Normal 11 2 2 4 2 3 3 2" xfId="11018" xr:uid="{00000000-0005-0000-0000-000050510000}"/>
    <cellStyle name="Normal 11 2 2 4 2 3 3 2 2" xfId="40102" xr:uid="{00000000-0005-0000-0000-000051510000}"/>
    <cellStyle name="Normal 11 2 2 4 2 3 3 3" xfId="40101" xr:uid="{00000000-0005-0000-0000-000052510000}"/>
    <cellStyle name="Normal 11 2 2 4 2 3 4" xfId="11019" xr:uid="{00000000-0005-0000-0000-000053510000}"/>
    <cellStyle name="Normal 11 2 2 4 2 3 4 2" xfId="40103" xr:uid="{00000000-0005-0000-0000-000054510000}"/>
    <cellStyle name="Normal 11 2 2 4 2 3 5" xfId="11020" xr:uid="{00000000-0005-0000-0000-000055510000}"/>
    <cellStyle name="Normal 11 2 2 4 2 3 5 2" xfId="40104" xr:uid="{00000000-0005-0000-0000-000056510000}"/>
    <cellStyle name="Normal 11 2 2 4 2 3 6" xfId="11021" xr:uid="{00000000-0005-0000-0000-000057510000}"/>
    <cellStyle name="Normal 11 2 2 4 2 3 6 2" xfId="40105" xr:uid="{00000000-0005-0000-0000-000058510000}"/>
    <cellStyle name="Normal 11 2 2 4 2 3 7" xfId="40094" xr:uid="{00000000-0005-0000-0000-000059510000}"/>
    <cellStyle name="Normal 11 2 2 4 2 4" xfId="11022" xr:uid="{00000000-0005-0000-0000-00005A510000}"/>
    <cellStyle name="Normal 11 2 2 4 2 4 2" xfId="11023" xr:uid="{00000000-0005-0000-0000-00005B510000}"/>
    <cellStyle name="Normal 11 2 2 4 2 4 2 2" xfId="11024" xr:uid="{00000000-0005-0000-0000-00005C510000}"/>
    <cellStyle name="Normal 11 2 2 4 2 4 2 2 2" xfId="40108" xr:uid="{00000000-0005-0000-0000-00005D510000}"/>
    <cellStyle name="Normal 11 2 2 4 2 4 2 3" xfId="40107" xr:uid="{00000000-0005-0000-0000-00005E510000}"/>
    <cellStyle name="Normal 11 2 2 4 2 4 3" xfId="11025" xr:uid="{00000000-0005-0000-0000-00005F510000}"/>
    <cellStyle name="Normal 11 2 2 4 2 4 3 2" xfId="40109" xr:uid="{00000000-0005-0000-0000-000060510000}"/>
    <cellStyle name="Normal 11 2 2 4 2 4 4" xfId="11026" xr:uid="{00000000-0005-0000-0000-000061510000}"/>
    <cellStyle name="Normal 11 2 2 4 2 4 4 2" xfId="40110" xr:uid="{00000000-0005-0000-0000-000062510000}"/>
    <cellStyle name="Normal 11 2 2 4 2 4 5" xfId="11027" xr:uid="{00000000-0005-0000-0000-000063510000}"/>
    <cellStyle name="Normal 11 2 2 4 2 4 5 2" xfId="40111" xr:uid="{00000000-0005-0000-0000-000064510000}"/>
    <cellStyle name="Normal 11 2 2 4 2 4 6" xfId="40106" xr:uid="{00000000-0005-0000-0000-000065510000}"/>
    <cellStyle name="Normal 11 2 2 4 2 5" xfId="11028" xr:uid="{00000000-0005-0000-0000-000066510000}"/>
    <cellStyle name="Normal 11 2 2 4 2 5 2" xfId="11029" xr:uid="{00000000-0005-0000-0000-000067510000}"/>
    <cellStyle name="Normal 11 2 2 4 2 5 2 2" xfId="11030" xr:uid="{00000000-0005-0000-0000-000068510000}"/>
    <cellStyle name="Normal 11 2 2 4 2 5 2 2 2" xfId="40114" xr:uid="{00000000-0005-0000-0000-000069510000}"/>
    <cellStyle name="Normal 11 2 2 4 2 5 2 3" xfId="40113" xr:uid="{00000000-0005-0000-0000-00006A510000}"/>
    <cellStyle name="Normal 11 2 2 4 2 5 3" xfId="11031" xr:uid="{00000000-0005-0000-0000-00006B510000}"/>
    <cellStyle name="Normal 11 2 2 4 2 5 3 2" xfId="40115" xr:uid="{00000000-0005-0000-0000-00006C510000}"/>
    <cellStyle name="Normal 11 2 2 4 2 5 4" xfId="11032" xr:uid="{00000000-0005-0000-0000-00006D510000}"/>
    <cellStyle name="Normal 11 2 2 4 2 5 4 2" xfId="40116" xr:uid="{00000000-0005-0000-0000-00006E510000}"/>
    <cellStyle name="Normal 11 2 2 4 2 5 5" xfId="11033" xr:uid="{00000000-0005-0000-0000-00006F510000}"/>
    <cellStyle name="Normal 11 2 2 4 2 5 5 2" xfId="40117" xr:uid="{00000000-0005-0000-0000-000070510000}"/>
    <cellStyle name="Normal 11 2 2 4 2 5 6" xfId="40112" xr:uid="{00000000-0005-0000-0000-000071510000}"/>
    <cellStyle name="Normal 11 2 2 4 2 6" xfId="11034" xr:uid="{00000000-0005-0000-0000-000072510000}"/>
    <cellStyle name="Normal 11 2 2 4 2 6 2" xfId="11035" xr:uid="{00000000-0005-0000-0000-000073510000}"/>
    <cellStyle name="Normal 11 2 2 4 2 6 2 2" xfId="11036" xr:uid="{00000000-0005-0000-0000-000074510000}"/>
    <cellStyle name="Normal 11 2 2 4 2 6 2 2 2" xfId="40120" xr:uid="{00000000-0005-0000-0000-000075510000}"/>
    <cellStyle name="Normal 11 2 2 4 2 6 2 3" xfId="40119" xr:uid="{00000000-0005-0000-0000-000076510000}"/>
    <cellStyle name="Normal 11 2 2 4 2 6 3" xfId="11037" xr:uid="{00000000-0005-0000-0000-000077510000}"/>
    <cellStyle name="Normal 11 2 2 4 2 6 3 2" xfId="40121" xr:uid="{00000000-0005-0000-0000-000078510000}"/>
    <cellStyle name="Normal 11 2 2 4 2 6 4" xfId="11038" xr:uid="{00000000-0005-0000-0000-000079510000}"/>
    <cellStyle name="Normal 11 2 2 4 2 6 4 2" xfId="40122" xr:uid="{00000000-0005-0000-0000-00007A510000}"/>
    <cellStyle name="Normal 11 2 2 4 2 6 5" xfId="40118" xr:uid="{00000000-0005-0000-0000-00007B510000}"/>
    <cellStyle name="Normal 11 2 2 4 2 7" xfId="11039" xr:uid="{00000000-0005-0000-0000-00007C510000}"/>
    <cellStyle name="Normal 11 2 2 4 2 7 2" xfId="11040" xr:uid="{00000000-0005-0000-0000-00007D510000}"/>
    <cellStyle name="Normal 11 2 2 4 2 7 2 2" xfId="40124" xr:uid="{00000000-0005-0000-0000-00007E510000}"/>
    <cellStyle name="Normal 11 2 2 4 2 7 3" xfId="11041" xr:uid="{00000000-0005-0000-0000-00007F510000}"/>
    <cellStyle name="Normal 11 2 2 4 2 7 3 2" xfId="40125" xr:uid="{00000000-0005-0000-0000-000080510000}"/>
    <cellStyle name="Normal 11 2 2 4 2 7 4" xfId="40123" xr:uid="{00000000-0005-0000-0000-000081510000}"/>
    <cellStyle name="Normal 11 2 2 4 2 8" xfId="11042" xr:uid="{00000000-0005-0000-0000-000082510000}"/>
    <cellStyle name="Normal 11 2 2 4 2 8 2" xfId="40126" xr:uid="{00000000-0005-0000-0000-000083510000}"/>
    <cellStyle name="Normal 11 2 2 4 2 9" xfId="11043" xr:uid="{00000000-0005-0000-0000-000084510000}"/>
    <cellStyle name="Normal 11 2 2 4 2 9 2" xfId="40127" xr:uid="{00000000-0005-0000-0000-000085510000}"/>
    <cellStyle name="Normal 11 2 2 4 3" xfId="11044" xr:uid="{00000000-0005-0000-0000-000086510000}"/>
    <cellStyle name="Normal 11 2 2 4 3 2" xfId="11045" xr:uid="{00000000-0005-0000-0000-000087510000}"/>
    <cellStyle name="Normal 11 2 2 4 3 2 2" xfId="11046" xr:uid="{00000000-0005-0000-0000-000088510000}"/>
    <cellStyle name="Normal 11 2 2 4 3 2 2 2" xfId="11047" xr:uid="{00000000-0005-0000-0000-000089510000}"/>
    <cellStyle name="Normal 11 2 2 4 3 2 2 2 2" xfId="40131" xr:uid="{00000000-0005-0000-0000-00008A510000}"/>
    <cellStyle name="Normal 11 2 2 4 3 2 2 3" xfId="40130" xr:uid="{00000000-0005-0000-0000-00008B510000}"/>
    <cellStyle name="Normal 11 2 2 4 3 2 3" xfId="11048" xr:uid="{00000000-0005-0000-0000-00008C510000}"/>
    <cellStyle name="Normal 11 2 2 4 3 2 3 2" xfId="40132" xr:uid="{00000000-0005-0000-0000-00008D510000}"/>
    <cellStyle name="Normal 11 2 2 4 3 2 4" xfId="11049" xr:uid="{00000000-0005-0000-0000-00008E510000}"/>
    <cellStyle name="Normal 11 2 2 4 3 2 4 2" xfId="40133" xr:uid="{00000000-0005-0000-0000-00008F510000}"/>
    <cellStyle name="Normal 11 2 2 4 3 2 5" xfId="11050" xr:uid="{00000000-0005-0000-0000-000090510000}"/>
    <cellStyle name="Normal 11 2 2 4 3 2 5 2" xfId="40134" xr:uid="{00000000-0005-0000-0000-000091510000}"/>
    <cellStyle name="Normal 11 2 2 4 3 2 6" xfId="40129" xr:uid="{00000000-0005-0000-0000-000092510000}"/>
    <cellStyle name="Normal 11 2 2 4 3 3" xfId="11051" xr:uid="{00000000-0005-0000-0000-000093510000}"/>
    <cellStyle name="Normal 11 2 2 4 3 3 2" xfId="11052" xr:uid="{00000000-0005-0000-0000-000094510000}"/>
    <cellStyle name="Normal 11 2 2 4 3 3 2 2" xfId="11053" xr:uid="{00000000-0005-0000-0000-000095510000}"/>
    <cellStyle name="Normal 11 2 2 4 3 3 2 2 2" xfId="40137" xr:uid="{00000000-0005-0000-0000-000096510000}"/>
    <cellStyle name="Normal 11 2 2 4 3 3 2 3" xfId="40136" xr:uid="{00000000-0005-0000-0000-000097510000}"/>
    <cellStyle name="Normal 11 2 2 4 3 3 3" xfId="11054" xr:uid="{00000000-0005-0000-0000-000098510000}"/>
    <cellStyle name="Normal 11 2 2 4 3 3 3 2" xfId="40138" xr:uid="{00000000-0005-0000-0000-000099510000}"/>
    <cellStyle name="Normal 11 2 2 4 3 3 4" xfId="11055" xr:uid="{00000000-0005-0000-0000-00009A510000}"/>
    <cellStyle name="Normal 11 2 2 4 3 3 4 2" xfId="40139" xr:uid="{00000000-0005-0000-0000-00009B510000}"/>
    <cellStyle name="Normal 11 2 2 4 3 3 5" xfId="11056" xr:uid="{00000000-0005-0000-0000-00009C510000}"/>
    <cellStyle name="Normal 11 2 2 4 3 3 5 2" xfId="40140" xr:uid="{00000000-0005-0000-0000-00009D510000}"/>
    <cellStyle name="Normal 11 2 2 4 3 3 6" xfId="40135" xr:uid="{00000000-0005-0000-0000-00009E510000}"/>
    <cellStyle name="Normal 11 2 2 4 3 4" xfId="11057" xr:uid="{00000000-0005-0000-0000-00009F510000}"/>
    <cellStyle name="Normal 11 2 2 4 3 4 2" xfId="11058" xr:uid="{00000000-0005-0000-0000-0000A0510000}"/>
    <cellStyle name="Normal 11 2 2 4 3 4 2 2" xfId="40142" xr:uid="{00000000-0005-0000-0000-0000A1510000}"/>
    <cellStyle name="Normal 11 2 2 4 3 4 3" xfId="40141" xr:uid="{00000000-0005-0000-0000-0000A2510000}"/>
    <cellStyle name="Normal 11 2 2 4 3 5" xfId="11059" xr:uid="{00000000-0005-0000-0000-0000A3510000}"/>
    <cellStyle name="Normal 11 2 2 4 3 5 2" xfId="40143" xr:uid="{00000000-0005-0000-0000-0000A4510000}"/>
    <cellStyle name="Normal 11 2 2 4 3 6" xfId="11060" xr:uid="{00000000-0005-0000-0000-0000A5510000}"/>
    <cellStyle name="Normal 11 2 2 4 3 6 2" xfId="40144" xr:uid="{00000000-0005-0000-0000-0000A6510000}"/>
    <cellStyle name="Normal 11 2 2 4 3 7" xfId="11061" xr:uid="{00000000-0005-0000-0000-0000A7510000}"/>
    <cellStyle name="Normal 11 2 2 4 3 7 2" xfId="40145" xr:uid="{00000000-0005-0000-0000-0000A8510000}"/>
    <cellStyle name="Normal 11 2 2 4 3 8" xfId="40128" xr:uid="{00000000-0005-0000-0000-0000A9510000}"/>
    <cellStyle name="Normal 11 2 2 4 4" xfId="11062" xr:uid="{00000000-0005-0000-0000-0000AA510000}"/>
    <cellStyle name="Normal 11 2 2 4 4 2" xfId="11063" xr:uid="{00000000-0005-0000-0000-0000AB510000}"/>
    <cellStyle name="Normal 11 2 2 4 4 2 2" xfId="11064" xr:uid="{00000000-0005-0000-0000-0000AC510000}"/>
    <cellStyle name="Normal 11 2 2 4 4 2 2 2" xfId="11065" xr:uid="{00000000-0005-0000-0000-0000AD510000}"/>
    <cellStyle name="Normal 11 2 2 4 4 2 2 2 2" xfId="40149" xr:uid="{00000000-0005-0000-0000-0000AE510000}"/>
    <cellStyle name="Normal 11 2 2 4 4 2 2 3" xfId="40148" xr:uid="{00000000-0005-0000-0000-0000AF510000}"/>
    <cellStyle name="Normal 11 2 2 4 4 2 3" xfId="11066" xr:uid="{00000000-0005-0000-0000-0000B0510000}"/>
    <cellStyle name="Normal 11 2 2 4 4 2 3 2" xfId="40150" xr:uid="{00000000-0005-0000-0000-0000B1510000}"/>
    <cellStyle name="Normal 11 2 2 4 4 2 4" xfId="11067" xr:uid="{00000000-0005-0000-0000-0000B2510000}"/>
    <cellStyle name="Normal 11 2 2 4 4 2 4 2" xfId="40151" xr:uid="{00000000-0005-0000-0000-0000B3510000}"/>
    <cellStyle name="Normal 11 2 2 4 4 2 5" xfId="11068" xr:uid="{00000000-0005-0000-0000-0000B4510000}"/>
    <cellStyle name="Normal 11 2 2 4 4 2 5 2" xfId="40152" xr:uid="{00000000-0005-0000-0000-0000B5510000}"/>
    <cellStyle name="Normal 11 2 2 4 4 2 6" xfId="40147" xr:uid="{00000000-0005-0000-0000-0000B6510000}"/>
    <cellStyle name="Normal 11 2 2 4 4 3" xfId="11069" xr:uid="{00000000-0005-0000-0000-0000B7510000}"/>
    <cellStyle name="Normal 11 2 2 4 4 3 2" xfId="11070" xr:uid="{00000000-0005-0000-0000-0000B8510000}"/>
    <cellStyle name="Normal 11 2 2 4 4 3 2 2" xfId="40154" xr:uid="{00000000-0005-0000-0000-0000B9510000}"/>
    <cellStyle name="Normal 11 2 2 4 4 3 3" xfId="40153" xr:uid="{00000000-0005-0000-0000-0000BA510000}"/>
    <cellStyle name="Normal 11 2 2 4 4 4" xfId="11071" xr:uid="{00000000-0005-0000-0000-0000BB510000}"/>
    <cellStyle name="Normal 11 2 2 4 4 4 2" xfId="40155" xr:uid="{00000000-0005-0000-0000-0000BC510000}"/>
    <cellStyle name="Normal 11 2 2 4 4 5" xfId="11072" xr:uid="{00000000-0005-0000-0000-0000BD510000}"/>
    <cellStyle name="Normal 11 2 2 4 4 5 2" xfId="40156" xr:uid="{00000000-0005-0000-0000-0000BE510000}"/>
    <cellStyle name="Normal 11 2 2 4 4 6" xfId="11073" xr:uid="{00000000-0005-0000-0000-0000BF510000}"/>
    <cellStyle name="Normal 11 2 2 4 4 6 2" xfId="40157" xr:uid="{00000000-0005-0000-0000-0000C0510000}"/>
    <cellStyle name="Normal 11 2 2 4 4 7" xfId="40146" xr:uid="{00000000-0005-0000-0000-0000C1510000}"/>
    <cellStyle name="Normal 11 2 2 4 5" xfId="11074" xr:uid="{00000000-0005-0000-0000-0000C2510000}"/>
    <cellStyle name="Normal 11 2 2 4 5 2" xfId="11075" xr:uid="{00000000-0005-0000-0000-0000C3510000}"/>
    <cellStyle name="Normal 11 2 2 4 5 2 2" xfId="11076" xr:uid="{00000000-0005-0000-0000-0000C4510000}"/>
    <cellStyle name="Normal 11 2 2 4 5 2 2 2" xfId="40160" xr:uid="{00000000-0005-0000-0000-0000C5510000}"/>
    <cellStyle name="Normal 11 2 2 4 5 2 3" xfId="40159" xr:uid="{00000000-0005-0000-0000-0000C6510000}"/>
    <cellStyle name="Normal 11 2 2 4 5 3" xfId="11077" xr:uid="{00000000-0005-0000-0000-0000C7510000}"/>
    <cellStyle name="Normal 11 2 2 4 5 3 2" xfId="40161" xr:uid="{00000000-0005-0000-0000-0000C8510000}"/>
    <cellStyle name="Normal 11 2 2 4 5 4" xfId="11078" xr:uid="{00000000-0005-0000-0000-0000C9510000}"/>
    <cellStyle name="Normal 11 2 2 4 5 4 2" xfId="40162" xr:uid="{00000000-0005-0000-0000-0000CA510000}"/>
    <cellStyle name="Normal 11 2 2 4 5 5" xfId="11079" xr:uid="{00000000-0005-0000-0000-0000CB510000}"/>
    <cellStyle name="Normal 11 2 2 4 5 5 2" xfId="40163" xr:uid="{00000000-0005-0000-0000-0000CC510000}"/>
    <cellStyle name="Normal 11 2 2 4 5 6" xfId="40158" xr:uid="{00000000-0005-0000-0000-0000CD510000}"/>
    <cellStyle name="Normal 11 2 2 4 6" xfId="11080" xr:uid="{00000000-0005-0000-0000-0000CE510000}"/>
    <cellStyle name="Normal 11 2 2 4 6 2" xfId="11081" xr:uid="{00000000-0005-0000-0000-0000CF510000}"/>
    <cellStyle name="Normal 11 2 2 4 6 2 2" xfId="11082" xr:uid="{00000000-0005-0000-0000-0000D0510000}"/>
    <cellStyle name="Normal 11 2 2 4 6 2 2 2" xfId="40166" xr:uid="{00000000-0005-0000-0000-0000D1510000}"/>
    <cellStyle name="Normal 11 2 2 4 6 2 3" xfId="40165" xr:uid="{00000000-0005-0000-0000-0000D2510000}"/>
    <cellStyle name="Normal 11 2 2 4 6 3" xfId="11083" xr:uid="{00000000-0005-0000-0000-0000D3510000}"/>
    <cellStyle name="Normal 11 2 2 4 6 3 2" xfId="40167" xr:uid="{00000000-0005-0000-0000-0000D4510000}"/>
    <cellStyle name="Normal 11 2 2 4 6 4" xfId="11084" xr:uid="{00000000-0005-0000-0000-0000D5510000}"/>
    <cellStyle name="Normal 11 2 2 4 6 4 2" xfId="40168" xr:uid="{00000000-0005-0000-0000-0000D6510000}"/>
    <cellStyle name="Normal 11 2 2 4 6 5" xfId="11085" xr:uid="{00000000-0005-0000-0000-0000D7510000}"/>
    <cellStyle name="Normal 11 2 2 4 6 5 2" xfId="40169" xr:uid="{00000000-0005-0000-0000-0000D8510000}"/>
    <cellStyle name="Normal 11 2 2 4 6 6" xfId="40164" xr:uid="{00000000-0005-0000-0000-0000D9510000}"/>
    <cellStyle name="Normal 11 2 2 4 7" xfId="11086" xr:uid="{00000000-0005-0000-0000-0000DA510000}"/>
    <cellStyle name="Normal 11 2 2 4 7 2" xfId="11087" xr:uid="{00000000-0005-0000-0000-0000DB510000}"/>
    <cellStyle name="Normal 11 2 2 4 7 2 2" xfId="11088" xr:uid="{00000000-0005-0000-0000-0000DC510000}"/>
    <cellStyle name="Normal 11 2 2 4 7 2 2 2" xfId="40172" xr:uid="{00000000-0005-0000-0000-0000DD510000}"/>
    <cellStyle name="Normal 11 2 2 4 7 2 3" xfId="40171" xr:uid="{00000000-0005-0000-0000-0000DE510000}"/>
    <cellStyle name="Normal 11 2 2 4 7 3" xfId="11089" xr:uid="{00000000-0005-0000-0000-0000DF510000}"/>
    <cellStyle name="Normal 11 2 2 4 7 3 2" xfId="40173" xr:uid="{00000000-0005-0000-0000-0000E0510000}"/>
    <cellStyle name="Normal 11 2 2 4 7 4" xfId="11090" xr:uid="{00000000-0005-0000-0000-0000E1510000}"/>
    <cellStyle name="Normal 11 2 2 4 7 4 2" xfId="40174" xr:uid="{00000000-0005-0000-0000-0000E2510000}"/>
    <cellStyle name="Normal 11 2 2 4 7 5" xfId="40170" xr:uid="{00000000-0005-0000-0000-0000E3510000}"/>
    <cellStyle name="Normal 11 2 2 4 8" xfId="11091" xr:uid="{00000000-0005-0000-0000-0000E4510000}"/>
    <cellStyle name="Normal 11 2 2 4 8 2" xfId="11092" xr:uid="{00000000-0005-0000-0000-0000E5510000}"/>
    <cellStyle name="Normal 11 2 2 4 8 2 2" xfId="40176" xr:uid="{00000000-0005-0000-0000-0000E6510000}"/>
    <cellStyle name="Normal 11 2 2 4 8 3" xfId="11093" xr:uid="{00000000-0005-0000-0000-0000E7510000}"/>
    <cellStyle name="Normal 11 2 2 4 8 3 2" xfId="40177" xr:uid="{00000000-0005-0000-0000-0000E8510000}"/>
    <cellStyle name="Normal 11 2 2 4 8 4" xfId="40175" xr:uid="{00000000-0005-0000-0000-0000E9510000}"/>
    <cellStyle name="Normal 11 2 2 4 9" xfId="11094" xr:uid="{00000000-0005-0000-0000-0000EA510000}"/>
    <cellStyle name="Normal 11 2 2 4 9 2" xfId="40178" xr:uid="{00000000-0005-0000-0000-0000EB510000}"/>
    <cellStyle name="Normal 11 2 2 5" xfId="11095" xr:uid="{00000000-0005-0000-0000-0000EC510000}"/>
    <cellStyle name="Normal 11 2 2 5 10" xfId="11096" xr:uid="{00000000-0005-0000-0000-0000ED510000}"/>
    <cellStyle name="Normal 11 2 2 5 10 2" xfId="40180" xr:uid="{00000000-0005-0000-0000-0000EE510000}"/>
    <cellStyle name="Normal 11 2 2 5 11" xfId="40179" xr:uid="{00000000-0005-0000-0000-0000EF510000}"/>
    <cellStyle name="Normal 11 2 2 5 2" xfId="11097" xr:uid="{00000000-0005-0000-0000-0000F0510000}"/>
    <cellStyle name="Normal 11 2 2 5 2 2" xfId="11098" xr:uid="{00000000-0005-0000-0000-0000F1510000}"/>
    <cellStyle name="Normal 11 2 2 5 2 2 2" xfId="11099" xr:uid="{00000000-0005-0000-0000-0000F2510000}"/>
    <cellStyle name="Normal 11 2 2 5 2 2 2 2" xfId="11100" xr:uid="{00000000-0005-0000-0000-0000F3510000}"/>
    <cellStyle name="Normal 11 2 2 5 2 2 2 2 2" xfId="40184" xr:uid="{00000000-0005-0000-0000-0000F4510000}"/>
    <cellStyle name="Normal 11 2 2 5 2 2 2 3" xfId="40183" xr:uid="{00000000-0005-0000-0000-0000F5510000}"/>
    <cellStyle name="Normal 11 2 2 5 2 2 3" xfId="11101" xr:uid="{00000000-0005-0000-0000-0000F6510000}"/>
    <cellStyle name="Normal 11 2 2 5 2 2 3 2" xfId="40185" xr:uid="{00000000-0005-0000-0000-0000F7510000}"/>
    <cellStyle name="Normal 11 2 2 5 2 2 4" xfId="11102" xr:uid="{00000000-0005-0000-0000-0000F8510000}"/>
    <cellStyle name="Normal 11 2 2 5 2 2 4 2" xfId="40186" xr:uid="{00000000-0005-0000-0000-0000F9510000}"/>
    <cellStyle name="Normal 11 2 2 5 2 2 5" xfId="11103" xr:uid="{00000000-0005-0000-0000-0000FA510000}"/>
    <cellStyle name="Normal 11 2 2 5 2 2 5 2" xfId="40187" xr:uid="{00000000-0005-0000-0000-0000FB510000}"/>
    <cellStyle name="Normal 11 2 2 5 2 2 6" xfId="40182" xr:uid="{00000000-0005-0000-0000-0000FC510000}"/>
    <cellStyle name="Normal 11 2 2 5 2 3" xfId="11104" xr:uid="{00000000-0005-0000-0000-0000FD510000}"/>
    <cellStyle name="Normal 11 2 2 5 2 3 2" xfId="11105" xr:uid="{00000000-0005-0000-0000-0000FE510000}"/>
    <cellStyle name="Normal 11 2 2 5 2 3 2 2" xfId="40189" xr:uid="{00000000-0005-0000-0000-0000FF510000}"/>
    <cellStyle name="Normal 11 2 2 5 2 3 3" xfId="40188" xr:uid="{00000000-0005-0000-0000-000000520000}"/>
    <cellStyle name="Normal 11 2 2 5 2 4" xfId="11106" xr:uid="{00000000-0005-0000-0000-000001520000}"/>
    <cellStyle name="Normal 11 2 2 5 2 4 2" xfId="40190" xr:uid="{00000000-0005-0000-0000-000002520000}"/>
    <cellStyle name="Normal 11 2 2 5 2 5" xfId="11107" xr:uid="{00000000-0005-0000-0000-000003520000}"/>
    <cellStyle name="Normal 11 2 2 5 2 5 2" xfId="40191" xr:uid="{00000000-0005-0000-0000-000004520000}"/>
    <cellStyle name="Normal 11 2 2 5 2 6" xfId="11108" xr:uid="{00000000-0005-0000-0000-000005520000}"/>
    <cellStyle name="Normal 11 2 2 5 2 6 2" xfId="40192" xr:uid="{00000000-0005-0000-0000-000006520000}"/>
    <cellStyle name="Normal 11 2 2 5 2 7" xfId="40181" xr:uid="{00000000-0005-0000-0000-000007520000}"/>
    <cellStyle name="Normal 11 2 2 5 3" xfId="11109" xr:uid="{00000000-0005-0000-0000-000008520000}"/>
    <cellStyle name="Normal 11 2 2 5 3 2" xfId="11110" xr:uid="{00000000-0005-0000-0000-000009520000}"/>
    <cellStyle name="Normal 11 2 2 5 3 2 2" xfId="11111" xr:uid="{00000000-0005-0000-0000-00000A520000}"/>
    <cellStyle name="Normal 11 2 2 5 3 2 2 2" xfId="11112" xr:uid="{00000000-0005-0000-0000-00000B520000}"/>
    <cellStyle name="Normal 11 2 2 5 3 2 2 2 2" xfId="40196" xr:uid="{00000000-0005-0000-0000-00000C520000}"/>
    <cellStyle name="Normal 11 2 2 5 3 2 2 3" xfId="40195" xr:uid="{00000000-0005-0000-0000-00000D520000}"/>
    <cellStyle name="Normal 11 2 2 5 3 2 3" xfId="11113" xr:uid="{00000000-0005-0000-0000-00000E520000}"/>
    <cellStyle name="Normal 11 2 2 5 3 2 3 2" xfId="40197" xr:uid="{00000000-0005-0000-0000-00000F520000}"/>
    <cellStyle name="Normal 11 2 2 5 3 2 4" xfId="11114" xr:uid="{00000000-0005-0000-0000-000010520000}"/>
    <cellStyle name="Normal 11 2 2 5 3 2 4 2" xfId="40198" xr:uid="{00000000-0005-0000-0000-000011520000}"/>
    <cellStyle name="Normal 11 2 2 5 3 2 5" xfId="11115" xr:uid="{00000000-0005-0000-0000-000012520000}"/>
    <cellStyle name="Normal 11 2 2 5 3 2 5 2" xfId="40199" xr:uid="{00000000-0005-0000-0000-000013520000}"/>
    <cellStyle name="Normal 11 2 2 5 3 2 6" xfId="40194" xr:uid="{00000000-0005-0000-0000-000014520000}"/>
    <cellStyle name="Normal 11 2 2 5 3 3" xfId="11116" xr:uid="{00000000-0005-0000-0000-000015520000}"/>
    <cellStyle name="Normal 11 2 2 5 3 3 2" xfId="11117" xr:uid="{00000000-0005-0000-0000-000016520000}"/>
    <cellStyle name="Normal 11 2 2 5 3 3 2 2" xfId="40201" xr:uid="{00000000-0005-0000-0000-000017520000}"/>
    <cellStyle name="Normal 11 2 2 5 3 3 3" xfId="40200" xr:uid="{00000000-0005-0000-0000-000018520000}"/>
    <cellStyle name="Normal 11 2 2 5 3 4" xfId="11118" xr:uid="{00000000-0005-0000-0000-000019520000}"/>
    <cellStyle name="Normal 11 2 2 5 3 4 2" xfId="40202" xr:uid="{00000000-0005-0000-0000-00001A520000}"/>
    <cellStyle name="Normal 11 2 2 5 3 5" xfId="11119" xr:uid="{00000000-0005-0000-0000-00001B520000}"/>
    <cellStyle name="Normal 11 2 2 5 3 5 2" xfId="40203" xr:uid="{00000000-0005-0000-0000-00001C520000}"/>
    <cellStyle name="Normal 11 2 2 5 3 6" xfId="11120" xr:uid="{00000000-0005-0000-0000-00001D520000}"/>
    <cellStyle name="Normal 11 2 2 5 3 6 2" xfId="40204" xr:uid="{00000000-0005-0000-0000-00001E520000}"/>
    <cellStyle name="Normal 11 2 2 5 3 7" xfId="40193" xr:uid="{00000000-0005-0000-0000-00001F520000}"/>
    <cellStyle name="Normal 11 2 2 5 4" xfId="11121" xr:uid="{00000000-0005-0000-0000-000020520000}"/>
    <cellStyle name="Normal 11 2 2 5 4 2" xfId="11122" xr:uid="{00000000-0005-0000-0000-000021520000}"/>
    <cellStyle name="Normal 11 2 2 5 4 2 2" xfId="11123" xr:uid="{00000000-0005-0000-0000-000022520000}"/>
    <cellStyle name="Normal 11 2 2 5 4 2 2 2" xfId="40207" xr:uid="{00000000-0005-0000-0000-000023520000}"/>
    <cellStyle name="Normal 11 2 2 5 4 2 3" xfId="40206" xr:uid="{00000000-0005-0000-0000-000024520000}"/>
    <cellStyle name="Normal 11 2 2 5 4 3" xfId="11124" xr:uid="{00000000-0005-0000-0000-000025520000}"/>
    <cellStyle name="Normal 11 2 2 5 4 3 2" xfId="40208" xr:uid="{00000000-0005-0000-0000-000026520000}"/>
    <cellStyle name="Normal 11 2 2 5 4 4" xfId="11125" xr:uid="{00000000-0005-0000-0000-000027520000}"/>
    <cellStyle name="Normal 11 2 2 5 4 4 2" xfId="40209" xr:uid="{00000000-0005-0000-0000-000028520000}"/>
    <cellStyle name="Normal 11 2 2 5 4 5" xfId="11126" xr:uid="{00000000-0005-0000-0000-000029520000}"/>
    <cellStyle name="Normal 11 2 2 5 4 5 2" xfId="40210" xr:uid="{00000000-0005-0000-0000-00002A520000}"/>
    <cellStyle name="Normal 11 2 2 5 4 6" xfId="40205" xr:uid="{00000000-0005-0000-0000-00002B520000}"/>
    <cellStyle name="Normal 11 2 2 5 5" xfId="11127" xr:uid="{00000000-0005-0000-0000-00002C520000}"/>
    <cellStyle name="Normal 11 2 2 5 5 2" xfId="11128" xr:uid="{00000000-0005-0000-0000-00002D520000}"/>
    <cellStyle name="Normal 11 2 2 5 5 2 2" xfId="11129" xr:uid="{00000000-0005-0000-0000-00002E520000}"/>
    <cellStyle name="Normal 11 2 2 5 5 2 2 2" xfId="40213" xr:uid="{00000000-0005-0000-0000-00002F520000}"/>
    <cellStyle name="Normal 11 2 2 5 5 2 3" xfId="40212" xr:uid="{00000000-0005-0000-0000-000030520000}"/>
    <cellStyle name="Normal 11 2 2 5 5 3" xfId="11130" xr:uid="{00000000-0005-0000-0000-000031520000}"/>
    <cellStyle name="Normal 11 2 2 5 5 3 2" xfId="40214" xr:uid="{00000000-0005-0000-0000-000032520000}"/>
    <cellStyle name="Normal 11 2 2 5 5 4" xfId="11131" xr:uid="{00000000-0005-0000-0000-000033520000}"/>
    <cellStyle name="Normal 11 2 2 5 5 4 2" xfId="40215" xr:uid="{00000000-0005-0000-0000-000034520000}"/>
    <cellStyle name="Normal 11 2 2 5 5 5" xfId="11132" xr:uid="{00000000-0005-0000-0000-000035520000}"/>
    <cellStyle name="Normal 11 2 2 5 5 5 2" xfId="40216" xr:uid="{00000000-0005-0000-0000-000036520000}"/>
    <cellStyle name="Normal 11 2 2 5 5 6" xfId="40211" xr:uid="{00000000-0005-0000-0000-000037520000}"/>
    <cellStyle name="Normal 11 2 2 5 6" xfId="11133" xr:uid="{00000000-0005-0000-0000-000038520000}"/>
    <cellStyle name="Normal 11 2 2 5 6 2" xfId="11134" xr:uid="{00000000-0005-0000-0000-000039520000}"/>
    <cellStyle name="Normal 11 2 2 5 6 2 2" xfId="11135" xr:uid="{00000000-0005-0000-0000-00003A520000}"/>
    <cellStyle name="Normal 11 2 2 5 6 2 2 2" xfId="40219" xr:uid="{00000000-0005-0000-0000-00003B520000}"/>
    <cellStyle name="Normal 11 2 2 5 6 2 3" xfId="40218" xr:uid="{00000000-0005-0000-0000-00003C520000}"/>
    <cellStyle name="Normal 11 2 2 5 6 3" xfId="11136" xr:uid="{00000000-0005-0000-0000-00003D520000}"/>
    <cellStyle name="Normal 11 2 2 5 6 3 2" xfId="40220" xr:uid="{00000000-0005-0000-0000-00003E520000}"/>
    <cellStyle name="Normal 11 2 2 5 6 4" xfId="11137" xr:uid="{00000000-0005-0000-0000-00003F520000}"/>
    <cellStyle name="Normal 11 2 2 5 6 4 2" xfId="40221" xr:uid="{00000000-0005-0000-0000-000040520000}"/>
    <cellStyle name="Normal 11 2 2 5 6 5" xfId="40217" xr:uid="{00000000-0005-0000-0000-000041520000}"/>
    <cellStyle name="Normal 11 2 2 5 7" xfId="11138" xr:uid="{00000000-0005-0000-0000-000042520000}"/>
    <cellStyle name="Normal 11 2 2 5 7 2" xfId="11139" xr:uid="{00000000-0005-0000-0000-000043520000}"/>
    <cellStyle name="Normal 11 2 2 5 7 2 2" xfId="40223" xr:uid="{00000000-0005-0000-0000-000044520000}"/>
    <cellStyle name="Normal 11 2 2 5 7 3" xfId="11140" xr:uid="{00000000-0005-0000-0000-000045520000}"/>
    <cellStyle name="Normal 11 2 2 5 7 3 2" xfId="40224" xr:uid="{00000000-0005-0000-0000-000046520000}"/>
    <cellStyle name="Normal 11 2 2 5 7 4" xfId="40222" xr:uid="{00000000-0005-0000-0000-000047520000}"/>
    <cellStyle name="Normal 11 2 2 5 8" xfId="11141" xr:uid="{00000000-0005-0000-0000-000048520000}"/>
    <cellStyle name="Normal 11 2 2 5 8 2" xfId="40225" xr:uid="{00000000-0005-0000-0000-000049520000}"/>
    <cellStyle name="Normal 11 2 2 5 9" xfId="11142" xr:uid="{00000000-0005-0000-0000-00004A520000}"/>
    <cellStyle name="Normal 11 2 2 5 9 2" xfId="40226" xr:uid="{00000000-0005-0000-0000-00004B520000}"/>
    <cellStyle name="Normal 11 2 2 6" xfId="11143" xr:uid="{00000000-0005-0000-0000-00004C520000}"/>
    <cellStyle name="Normal 11 2 2 6 2" xfId="11144" xr:uid="{00000000-0005-0000-0000-00004D520000}"/>
    <cellStyle name="Normal 11 2 2 6 2 2" xfId="11145" xr:uid="{00000000-0005-0000-0000-00004E520000}"/>
    <cellStyle name="Normal 11 2 2 6 2 2 2" xfId="11146" xr:uid="{00000000-0005-0000-0000-00004F520000}"/>
    <cellStyle name="Normal 11 2 2 6 2 2 2 2" xfId="40230" xr:uid="{00000000-0005-0000-0000-000050520000}"/>
    <cellStyle name="Normal 11 2 2 6 2 2 3" xfId="40229" xr:uid="{00000000-0005-0000-0000-000051520000}"/>
    <cellStyle name="Normal 11 2 2 6 2 3" xfId="11147" xr:uid="{00000000-0005-0000-0000-000052520000}"/>
    <cellStyle name="Normal 11 2 2 6 2 3 2" xfId="40231" xr:uid="{00000000-0005-0000-0000-000053520000}"/>
    <cellStyle name="Normal 11 2 2 6 2 4" xfId="11148" xr:uid="{00000000-0005-0000-0000-000054520000}"/>
    <cellStyle name="Normal 11 2 2 6 2 4 2" xfId="40232" xr:uid="{00000000-0005-0000-0000-000055520000}"/>
    <cellStyle name="Normal 11 2 2 6 2 5" xfId="11149" xr:uid="{00000000-0005-0000-0000-000056520000}"/>
    <cellStyle name="Normal 11 2 2 6 2 5 2" xfId="40233" xr:uid="{00000000-0005-0000-0000-000057520000}"/>
    <cellStyle name="Normal 11 2 2 6 2 6" xfId="40228" xr:uid="{00000000-0005-0000-0000-000058520000}"/>
    <cellStyle name="Normal 11 2 2 6 3" xfId="11150" xr:uid="{00000000-0005-0000-0000-000059520000}"/>
    <cellStyle name="Normal 11 2 2 6 3 2" xfId="11151" xr:uid="{00000000-0005-0000-0000-00005A520000}"/>
    <cellStyle name="Normal 11 2 2 6 3 2 2" xfId="11152" xr:uid="{00000000-0005-0000-0000-00005B520000}"/>
    <cellStyle name="Normal 11 2 2 6 3 2 2 2" xfId="40236" xr:uid="{00000000-0005-0000-0000-00005C520000}"/>
    <cellStyle name="Normal 11 2 2 6 3 2 3" xfId="40235" xr:uid="{00000000-0005-0000-0000-00005D520000}"/>
    <cellStyle name="Normal 11 2 2 6 3 3" xfId="11153" xr:uid="{00000000-0005-0000-0000-00005E520000}"/>
    <cellStyle name="Normal 11 2 2 6 3 3 2" xfId="40237" xr:uid="{00000000-0005-0000-0000-00005F520000}"/>
    <cellStyle name="Normal 11 2 2 6 3 4" xfId="11154" xr:uid="{00000000-0005-0000-0000-000060520000}"/>
    <cellStyle name="Normal 11 2 2 6 3 4 2" xfId="40238" xr:uid="{00000000-0005-0000-0000-000061520000}"/>
    <cellStyle name="Normal 11 2 2 6 3 5" xfId="11155" xr:uid="{00000000-0005-0000-0000-000062520000}"/>
    <cellStyle name="Normal 11 2 2 6 3 5 2" xfId="40239" xr:uid="{00000000-0005-0000-0000-000063520000}"/>
    <cellStyle name="Normal 11 2 2 6 3 6" xfId="40234" xr:uid="{00000000-0005-0000-0000-000064520000}"/>
    <cellStyle name="Normal 11 2 2 6 4" xfId="11156" xr:uid="{00000000-0005-0000-0000-000065520000}"/>
    <cellStyle name="Normal 11 2 2 6 4 2" xfId="11157" xr:uid="{00000000-0005-0000-0000-000066520000}"/>
    <cellStyle name="Normal 11 2 2 6 4 2 2" xfId="40241" xr:uid="{00000000-0005-0000-0000-000067520000}"/>
    <cellStyle name="Normal 11 2 2 6 4 3" xfId="40240" xr:uid="{00000000-0005-0000-0000-000068520000}"/>
    <cellStyle name="Normal 11 2 2 6 5" xfId="11158" xr:uid="{00000000-0005-0000-0000-000069520000}"/>
    <cellStyle name="Normal 11 2 2 6 5 2" xfId="40242" xr:uid="{00000000-0005-0000-0000-00006A520000}"/>
    <cellStyle name="Normal 11 2 2 6 6" xfId="11159" xr:uid="{00000000-0005-0000-0000-00006B520000}"/>
    <cellStyle name="Normal 11 2 2 6 6 2" xfId="40243" xr:uid="{00000000-0005-0000-0000-00006C520000}"/>
    <cellStyle name="Normal 11 2 2 6 7" xfId="11160" xr:uid="{00000000-0005-0000-0000-00006D520000}"/>
    <cellStyle name="Normal 11 2 2 6 7 2" xfId="40244" xr:uid="{00000000-0005-0000-0000-00006E520000}"/>
    <cellStyle name="Normal 11 2 2 6 8" xfId="40227" xr:uid="{00000000-0005-0000-0000-00006F520000}"/>
    <cellStyle name="Normal 11 2 2 7" xfId="11161" xr:uid="{00000000-0005-0000-0000-000070520000}"/>
    <cellStyle name="Normal 11 2 2 7 2" xfId="11162" xr:uid="{00000000-0005-0000-0000-000071520000}"/>
    <cellStyle name="Normal 11 2 2 7 2 2" xfId="11163" xr:uid="{00000000-0005-0000-0000-000072520000}"/>
    <cellStyle name="Normal 11 2 2 7 2 2 2" xfId="11164" xr:uid="{00000000-0005-0000-0000-000073520000}"/>
    <cellStyle name="Normal 11 2 2 7 2 2 2 2" xfId="40248" xr:uid="{00000000-0005-0000-0000-000074520000}"/>
    <cellStyle name="Normal 11 2 2 7 2 2 3" xfId="40247" xr:uid="{00000000-0005-0000-0000-000075520000}"/>
    <cellStyle name="Normal 11 2 2 7 2 3" xfId="11165" xr:uid="{00000000-0005-0000-0000-000076520000}"/>
    <cellStyle name="Normal 11 2 2 7 2 3 2" xfId="40249" xr:uid="{00000000-0005-0000-0000-000077520000}"/>
    <cellStyle name="Normal 11 2 2 7 2 4" xfId="11166" xr:uid="{00000000-0005-0000-0000-000078520000}"/>
    <cellStyle name="Normal 11 2 2 7 2 4 2" xfId="40250" xr:uid="{00000000-0005-0000-0000-000079520000}"/>
    <cellStyle name="Normal 11 2 2 7 2 5" xfId="11167" xr:uid="{00000000-0005-0000-0000-00007A520000}"/>
    <cellStyle name="Normal 11 2 2 7 2 5 2" xfId="40251" xr:uid="{00000000-0005-0000-0000-00007B520000}"/>
    <cellStyle name="Normal 11 2 2 7 2 6" xfId="40246" xr:uid="{00000000-0005-0000-0000-00007C520000}"/>
    <cellStyle name="Normal 11 2 2 7 3" xfId="11168" xr:uid="{00000000-0005-0000-0000-00007D520000}"/>
    <cellStyle name="Normal 11 2 2 7 3 2" xfId="11169" xr:uid="{00000000-0005-0000-0000-00007E520000}"/>
    <cellStyle name="Normal 11 2 2 7 3 2 2" xfId="40253" xr:uid="{00000000-0005-0000-0000-00007F520000}"/>
    <cellStyle name="Normal 11 2 2 7 3 3" xfId="40252" xr:uid="{00000000-0005-0000-0000-000080520000}"/>
    <cellStyle name="Normal 11 2 2 7 4" xfId="11170" xr:uid="{00000000-0005-0000-0000-000081520000}"/>
    <cellStyle name="Normal 11 2 2 7 4 2" xfId="40254" xr:uid="{00000000-0005-0000-0000-000082520000}"/>
    <cellStyle name="Normal 11 2 2 7 5" xfId="11171" xr:uid="{00000000-0005-0000-0000-000083520000}"/>
    <cellStyle name="Normal 11 2 2 7 5 2" xfId="40255" xr:uid="{00000000-0005-0000-0000-000084520000}"/>
    <cellStyle name="Normal 11 2 2 7 6" xfId="11172" xr:uid="{00000000-0005-0000-0000-000085520000}"/>
    <cellStyle name="Normal 11 2 2 7 6 2" xfId="40256" xr:uid="{00000000-0005-0000-0000-000086520000}"/>
    <cellStyle name="Normal 11 2 2 7 7" xfId="40245" xr:uid="{00000000-0005-0000-0000-000087520000}"/>
    <cellStyle name="Normal 11 2 2 8" xfId="11173" xr:uid="{00000000-0005-0000-0000-000088520000}"/>
    <cellStyle name="Normal 11 2 2 8 2" xfId="11174" xr:uid="{00000000-0005-0000-0000-000089520000}"/>
    <cellStyle name="Normal 11 2 2 8 2 2" xfId="11175" xr:uid="{00000000-0005-0000-0000-00008A520000}"/>
    <cellStyle name="Normal 11 2 2 8 2 2 2" xfId="40259" xr:uid="{00000000-0005-0000-0000-00008B520000}"/>
    <cellStyle name="Normal 11 2 2 8 2 3" xfId="40258" xr:uid="{00000000-0005-0000-0000-00008C520000}"/>
    <cellStyle name="Normal 11 2 2 8 3" xfId="11176" xr:uid="{00000000-0005-0000-0000-00008D520000}"/>
    <cellStyle name="Normal 11 2 2 8 3 2" xfId="40260" xr:uid="{00000000-0005-0000-0000-00008E520000}"/>
    <cellStyle name="Normal 11 2 2 8 4" xfId="11177" xr:uid="{00000000-0005-0000-0000-00008F520000}"/>
    <cellStyle name="Normal 11 2 2 8 4 2" xfId="40261" xr:uid="{00000000-0005-0000-0000-000090520000}"/>
    <cellStyle name="Normal 11 2 2 8 5" xfId="11178" xr:uid="{00000000-0005-0000-0000-000091520000}"/>
    <cellStyle name="Normal 11 2 2 8 5 2" xfId="40262" xr:uid="{00000000-0005-0000-0000-000092520000}"/>
    <cellStyle name="Normal 11 2 2 8 6" xfId="40257" xr:uid="{00000000-0005-0000-0000-000093520000}"/>
    <cellStyle name="Normal 11 2 2 9" xfId="11179" xr:uid="{00000000-0005-0000-0000-000094520000}"/>
    <cellStyle name="Normal 11 2 2 9 2" xfId="11180" xr:uid="{00000000-0005-0000-0000-000095520000}"/>
    <cellStyle name="Normal 11 2 2 9 2 2" xfId="11181" xr:uid="{00000000-0005-0000-0000-000096520000}"/>
    <cellStyle name="Normal 11 2 2 9 2 2 2" xfId="40265" xr:uid="{00000000-0005-0000-0000-000097520000}"/>
    <cellStyle name="Normal 11 2 2 9 2 3" xfId="40264" xr:uid="{00000000-0005-0000-0000-000098520000}"/>
    <cellStyle name="Normal 11 2 2 9 3" xfId="11182" xr:uid="{00000000-0005-0000-0000-000099520000}"/>
    <cellStyle name="Normal 11 2 2 9 3 2" xfId="40266" xr:uid="{00000000-0005-0000-0000-00009A520000}"/>
    <cellStyle name="Normal 11 2 2 9 4" xfId="11183" xr:uid="{00000000-0005-0000-0000-00009B520000}"/>
    <cellStyle name="Normal 11 2 2 9 4 2" xfId="40267" xr:uid="{00000000-0005-0000-0000-00009C520000}"/>
    <cellStyle name="Normal 11 2 2 9 5" xfId="11184" xr:uid="{00000000-0005-0000-0000-00009D520000}"/>
    <cellStyle name="Normal 11 2 2 9 5 2" xfId="40268" xr:uid="{00000000-0005-0000-0000-00009E520000}"/>
    <cellStyle name="Normal 11 2 2 9 6" xfId="40263" xr:uid="{00000000-0005-0000-0000-00009F520000}"/>
    <cellStyle name="Normal 11 2 3" xfId="11185" xr:uid="{00000000-0005-0000-0000-0000A0520000}"/>
    <cellStyle name="Normal 11 2 3 10" xfId="11186" xr:uid="{00000000-0005-0000-0000-0000A1520000}"/>
    <cellStyle name="Normal 11 2 3 10 2" xfId="11187" xr:uid="{00000000-0005-0000-0000-0000A2520000}"/>
    <cellStyle name="Normal 11 2 3 10 2 2" xfId="40271" xr:uid="{00000000-0005-0000-0000-0000A3520000}"/>
    <cellStyle name="Normal 11 2 3 10 3" xfId="11188" xr:uid="{00000000-0005-0000-0000-0000A4520000}"/>
    <cellStyle name="Normal 11 2 3 10 3 2" xfId="40272" xr:uid="{00000000-0005-0000-0000-0000A5520000}"/>
    <cellStyle name="Normal 11 2 3 10 4" xfId="40270" xr:uid="{00000000-0005-0000-0000-0000A6520000}"/>
    <cellStyle name="Normal 11 2 3 11" xfId="11189" xr:uid="{00000000-0005-0000-0000-0000A7520000}"/>
    <cellStyle name="Normal 11 2 3 11 2" xfId="40273" xr:uid="{00000000-0005-0000-0000-0000A8520000}"/>
    <cellStyle name="Normal 11 2 3 12" xfId="11190" xr:uid="{00000000-0005-0000-0000-0000A9520000}"/>
    <cellStyle name="Normal 11 2 3 12 2" xfId="40274" xr:uid="{00000000-0005-0000-0000-0000AA520000}"/>
    <cellStyle name="Normal 11 2 3 13" xfId="11191" xr:uid="{00000000-0005-0000-0000-0000AB520000}"/>
    <cellStyle name="Normal 11 2 3 13 2" xfId="40275" xr:uid="{00000000-0005-0000-0000-0000AC520000}"/>
    <cellStyle name="Normal 11 2 3 14" xfId="40269" xr:uid="{00000000-0005-0000-0000-0000AD520000}"/>
    <cellStyle name="Normal 11 2 3 2" xfId="11192" xr:uid="{00000000-0005-0000-0000-0000AE520000}"/>
    <cellStyle name="Normal 11 2 3 2 10" xfId="11193" xr:uid="{00000000-0005-0000-0000-0000AF520000}"/>
    <cellStyle name="Normal 11 2 3 2 10 2" xfId="40277" xr:uid="{00000000-0005-0000-0000-0000B0520000}"/>
    <cellStyle name="Normal 11 2 3 2 11" xfId="11194" xr:uid="{00000000-0005-0000-0000-0000B1520000}"/>
    <cellStyle name="Normal 11 2 3 2 11 2" xfId="40278" xr:uid="{00000000-0005-0000-0000-0000B2520000}"/>
    <cellStyle name="Normal 11 2 3 2 12" xfId="11195" xr:uid="{00000000-0005-0000-0000-0000B3520000}"/>
    <cellStyle name="Normal 11 2 3 2 12 2" xfId="40279" xr:uid="{00000000-0005-0000-0000-0000B4520000}"/>
    <cellStyle name="Normal 11 2 3 2 13" xfId="40276" xr:uid="{00000000-0005-0000-0000-0000B5520000}"/>
    <cellStyle name="Normal 11 2 3 2 2" xfId="11196" xr:uid="{00000000-0005-0000-0000-0000B6520000}"/>
    <cellStyle name="Normal 11 2 3 2 2 10" xfId="11197" xr:uid="{00000000-0005-0000-0000-0000B7520000}"/>
    <cellStyle name="Normal 11 2 3 2 2 10 2" xfId="40281" xr:uid="{00000000-0005-0000-0000-0000B8520000}"/>
    <cellStyle name="Normal 11 2 3 2 2 11" xfId="11198" xr:uid="{00000000-0005-0000-0000-0000B9520000}"/>
    <cellStyle name="Normal 11 2 3 2 2 11 2" xfId="40282" xr:uid="{00000000-0005-0000-0000-0000BA520000}"/>
    <cellStyle name="Normal 11 2 3 2 2 12" xfId="40280" xr:uid="{00000000-0005-0000-0000-0000BB520000}"/>
    <cellStyle name="Normal 11 2 3 2 2 2" xfId="11199" xr:uid="{00000000-0005-0000-0000-0000BC520000}"/>
    <cellStyle name="Normal 11 2 3 2 2 2 10" xfId="11200" xr:uid="{00000000-0005-0000-0000-0000BD520000}"/>
    <cellStyle name="Normal 11 2 3 2 2 2 10 2" xfId="40284" xr:uid="{00000000-0005-0000-0000-0000BE520000}"/>
    <cellStyle name="Normal 11 2 3 2 2 2 11" xfId="40283" xr:uid="{00000000-0005-0000-0000-0000BF520000}"/>
    <cellStyle name="Normal 11 2 3 2 2 2 2" xfId="11201" xr:uid="{00000000-0005-0000-0000-0000C0520000}"/>
    <cellStyle name="Normal 11 2 3 2 2 2 2 2" xfId="11202" xr:uid="{00000000-0005-0000-0000-0000C1520000}"/>
    <cellStyle name="Normal 11 2 3 2 2 2 2 2 2" xfId="11203" xr:uid="{00000000-0005-0000-0000-0000C2520000}"/>
    <cellStyle name="Normal 11 2 3 2 2 2 2 2 2 2" xfId="11204" xr:uid="{00000000-0005-0000-0000-0000C3520000}"/>
    <cellStyle name="Normal 11 2 3 2 2 2 2 2 2 2 2" xfId="40288" xr:uid="{00000000-0005-0000-0000-0000C4520000}"/>
    <cellStyle name="Normal 11 2 3 2 2 2 2 2 2 3" xfId="40287" xr:uid="{00000000-0005-0000-0000-0000C5520000}"/>
    <cellStyle name="Normal 11 2 3 2 2 2 2 2 3" xfId="11205" xr:uid="{00000000-0005-0000-0000-0000C6520000}"/>
    <cellStyle name="Normal 11 2 3 2 2 2 2 2 3 2" xfId="40289" xr:uid="{00000000-0005-0000-0000-0000C7520000}"/>
    <cellStyle name="Normal 11 2 3 2 2 2 2 2 4" xfId="11206" xr:uid="{00000000-0005-0000-0000-0000C8520000}"/>
    <cellStyle name="Normal 11 2 3 2 2 2 2 2 4 2" xfId="40290" xr:uid="{00000000-0005-0000-0000-0000C9520000}"/>
    <cellStyle name="Normal 11 2 3 2 2 2 2 2 5" xfId="11207" xr:uid="{00000000-0005-0000-0000-0000CA520000}"/>
    <cellStyle name="Normal 11 2 3 2 2 2 2 2 5 2" xfId="40291" xr:uid="{00000000-0005-0000-0000-0000CB520000}"/>
    <cellStyle name="Normal 11 2 3 2 2 2 2 2 6" xfId="40286" xr:uid="{00000000-0005-0000-0000-0000CC520000}"/>
    <cellStyle name="Normal 11 2 3 2 2 2 2 3" xfId="11208" xr:uid="{00000000-0005-0000-0000-0000CD520000}"/>
    <cellStyle name="Normal 11 2 3 2 2 2 2 3 2" xfId="11209" xr:uid="{00000000-0005-0000-0000-0000CE520000}"/>
    <cellStyle name="Normal 11 2 3 2 2 2 2 3 2 2" xfId="40293" xr:uid="{00000000-0005-0000-0000-0000CF520000}"/>
    <cellStyle name="Normal 11 2 3 2 2 2 2 3 3" xfId="40292" xr:uid="{00000000-0005-0000-0000-0000D0520000}"/>
    <cellStyle name="Normal 11 2 3 2 2 2 2 4" xfId="11210" xr:uid="{00000000-0005-0000-0000-0000D1520000}"/>
    <cellStyle name="Normal 11 2 3 2 2 2 2 4 2" xfId="40294" xr:uid="{00000000-0005-0000-0000-0000D2520000}"/>
    <cellStyle name="Normal 11 2 3 2 2 2 2 5" xfId="11211" xr:uid="{00000000-0005-0000-0000-0000D3520000}"/>
    <cellStyle name="Normal 11 2 3 2 2 2 2 5 2" xfId="40295" xr:uid="{00000000-0005-0000-0000-0000D4520000}"/>
    <cellStyle name="Normal 11 2 3 2 2 2 2 6" xfId="11212" xr:uid="{00000000-0005-0000-0000-0000D5520000}"/>
    <cellStyle name="Normal 11 2 3 2 2 2 2 6 2" xfId="40296" xr:uid="{00000000-0005-0000-0000-0000D6520000}"/>
    <cellStyle name="Normal 11 2 3 2 2 2 2 7" xfId="40285" xr:uid="{00000000-0005-0000-0000-0000D7520000}"/>
    <cellStyle name="Normal 11 2 3 2 2 2 3" xfId="11213" xr:uid="{00000000-0005-0000-0000-0000D8520000}"/>
    <cellStyle name="Normal 11 2 3 2 2 2 3 2" xfId="11214" xr:uid="{00000000-0005-0000-0000-0000D9520000}"/>
    <cellStyle name="Normal 11 2 3 2 2 2 3 2 2" xfId="11215" xr:uid="{00000000-0005-0000-0000-0000DA520000}"/>
    <cellStyle name="Normal 11 2 3 2 2 2 3 2 2 2" xfId="11216" xr:uid="{00000000-0005-0000-0000-0000DB520000}"/>
    <cellStyle name="Normal 11 2 3 2 2 2 3 2 2 2 2" xfId="40300" xr:uid="{00000000-0005-0000-0000-0000DC520000}"/>
    <cellStyle name="Normal 11 2 3 2 2 2 3 2 2 3" xfId="40299" xr:uid="{00000000-0005-0000-0000-0000DD520000}"/>
    <cellStyle name="Normal 11 2 3 2 2 2 3 2 3" xfId="11217" xr:uid="{00000000-0005-0000-0000-0000DE520000}"/>
    <cellStyle name="Normal 11 2 3 2 2 2 3 2 3 2" xfId="40301" xr:uid="{00000000-0005-0000-0000-0000DF520000}"/>
    <cellStyle name="Normal 11 2 3 2 2 2 3 2 4" xfId="11218" xr:uid="{00000000-0005-0000-0000-0000E0520000}"/>
    <cellStyle name="Normal 11 2 3 2 2 2 3 2 4 2" xfId="40302" xr:uid="{00000000-0005-0000-0000-0000E1520000}"/>
    <cellStyle name="Normal 11 2 3 2 2 2 3 2 5" xfId="11219" xr:uid="{00000000-0005-0000-0000-0000E2520000}"/>
    <cellStyle name="Normal 11 2 3 2 2 2 3 2 5 2" xfId="40303" xr:uid="{00000000-0005-0000-0000-0000E3520000}"/>
    <cellStyle name="Normal 11 2 3 2 2 2 3 2 6" xfId="40298" xr:uid="{00000000-0005-0000-0000-0000E4520000}"/>
    <cellStyle name="Normal 11 2 3 2 2 2 3 3" xfId="11220" xr:uid="{00000000-0005-0000-0000-0000E5520000}"/>
    <cellStyle name="Normal 11 2 3 2 2 2 3 3 2" xfId="11221" xr:uid="{00000000-0005-0000-0000-0000E6520000}"/>
    <cellStyle name="Normal 11 2 3 2 2 2 3 3 2 2" xfId="40305" xr:uid="{00000000-0005-0000-0000-0000E7520000}"/>
    <cellStyle name="Normal 11 2 3 2 2 2 3 3 3" xfId="40304" xr:uid="{00000000-0005-0000-0000-0000E8520000}"/>
    <cellStyle name="Normal 11 2 3 2 2 2 3 4" xfId="11222" xr:uid="{00000000-0005-0000-0000-0000E9520000}"/>
    <cellStyle name="Normal 11 2 3 2 2 2 3 4 2" xfId="40306" xr:uid="{00000000-0005-0000-0000-0000EA520000}"/>
    <cellStyle name="Normal 11 2 3 2 2 2 3 5" xfId="11223" xr:uid="{00000000-0005-0000-0000-0000EB520000}"/>
    <cellStyle name="Normal 11 2 3 2 2 2 3 5 2" xfId="40307" xr:uid="{00000000-0005-0000-0000-0000EC520000}"/>
    <cellStyle name="Normal 11 2 3 2 2 2 3 6" xfId="11224" xr:uid="{00000000-0005-0000-0000-0000ED520000}"/>
    <cellStyle name="Normal 11 2 3 2 2 2 3 6 2" xfId="40308" xr:uid="{00000000-0005-0000-0000-0000EE520000}"/>
    <cellStyle name="Normal 11 2 3 2 2 2 3 7" xfId="40297" xr:uid="{00000000-0005-0000-0000-0000EF520000}"/>
    <cellStyle name="Normal 11 2 3 2 2 2 4" xfId="11225" xr:uid="{00000000-0005-0000-0000-0000F0520000}"/>
    <cellStyle name="Normal 11 2 3 2 2 2 4 2" xfId="11226" xr:uid="{00000000-0005-0000-0000-0000F1520000}"/>
    <cellStyle name="Normal 11 2 3 2 2 2 4 2 2" xfId="11227" xr:uid="{00000000-0005-0000-0000-0000F2520000}"/>
    <cellStyle name="Normal 11 2 3 2 2 2 4 2 2 2" xfId="40311" xr:uid="{00000000-0005-0000-0000-0000F3520000}"/>
    <cellStyle name="Normal 11 2 3 2 2 2 4 2 3" xfId="40310" xr:uid="{00000000-0005-0000-0000-0000F4520000}"/>
    <cellStyle name="Normal 11 2 3 2 2 2 4 3" xfId="11228" xr:uid="{00000000-0005-0000-0000-0000F5520000}"/>
    <cellStyle name="Normal 11 2 3 2 2 2 4 3 2" xfId="40312" xr:uid="{00000000-0005-0000-0000-0000F6520000}"/>
    <cellStyle name="Normal 11 2 3 2 2 2 4 4" xfId="11229" xr:uid="{00000000-0005-0000-0000-0000F7520000}"/>
    <cellStyle name="Normal 11 2 3 2 2 2 4 4 2" xfId="40313" xr:uid="{00000000-0005-0000-0000-0000F8520000}"/>
    <cellStyle name="Normal 11 2 3 2 2 2 4 5" xfId="11230" xr:uid="{00000000-0005-0000-0000-0000F9520000}"/>
    <cellStyle name="Normal 11 2 3 2 2 2 4 5 2" xfId="40314" xr:uid="{00000000-0005-0000-0000-0000FA520000}"/>
    <cellStyle name="Normal 11 2 3 2 2 2 4 6" xfId="40309" xr:uid="{00000000-0005-0000-0000-0000FB520000}"/>
    <cellStyle name="Normal 11 2 3 2 2 2 5" xfId="11231" xr:uid="{00000000-0005-0000-0000-0000FC520000}"/>
    <cellStyle name="Normal 11 2 3 2 2 2 5 2" xfId="11232" xr:uid="{00000000-0005-0000-0000-0000FD520000}"/>
    <cellStyle name="Normal 11 2 3 2 2 2 5 2 2" xfId="11233" xr:uid="{00000000-0005-0000-0000-0000FE520000}"/>
    <cellStyle name="Normal 11 2 3 2 2 2 5 2 2 2" xfId="40317" xr:uid="{00000000-0005-0000-0000-0000FF520000}"/>
    <cellStyle name="Normal 11 2 3 2 2 2 5 2 3" xfId="40316" xr:uid="{00000000-0005-0000-0000-000000530000}"/>
    <cellStyle name="Normal 11 2 3 2 2 2 5 3" xfId="11234" xr:uid="{00000000-0005-0000-0000-000001530000}"/>
    <cellStyle name="Normal 11 2 3 2 2 2 5 3 2" xfId="40318" xr:uid="{00000000-0005-0000-0000-000002530000}"/>
    <cellStyle name="Normal 11 2 3 2 2 2 5 4" xfId="11235" xr:uid="{00000000-0005-0000-0000-000003530000}"/>
    <cellStyle name="Normal 11 2 3 2 2 2 5 4 2" xfId="40319" xr:uid="{00000000-0005-0000-0000-000004530000}"/>
    <cellStyle name="Normal 11 2 3 2 2 2 5 5" xfId="11236" xr:uid="{00000000-0005-0000-0000-000005530000}"/>
    <cellStyle name="Normal 11 2 3 2 2 2 5 5 2" xfId="40320" xr:uid="{00000000-0005-0000-0000-000006530000}"/>
    <cellStyle name="Normal 11 2 3 2 2 2 5 6" xfId="40315" xr:uid="{00000000-0005-0000-0000-000007530000}"/>
    <cellStyle name="Normal 11 2 3 2 2 2 6" xfId="11237" xr:uid="{00000000-0005-0000-0000-000008530000}"/>
    <cellStyle name="Normal 11 2 3 2 2 2 6 2" xfId="11238" xr:uid="{00000000-0005-0000-0000-000009530000}"/>
    <cellStyle name="Normal 11 2 3 2 2 2 6 2 2" xfId="11239" xr:uid="{00000000-0005-0000-0000-00000A530000}"/>
    <cellStyle name="Normal 11 2 3 2 2 2 6 2 2 2" xfId="40323" xr:uid="{00000000-0005-0000-0000-00000B530000}"/>
    <cellStyle name="Normal 11 2 3 2 2 2 6 2 3" xfId="40322" xr:uid="{00000000-0005-0000-0000-00000C530000}"/>
    <cellStyle name="Normal 11 2 3 2 2 2 6 3" xfId="11240" xr:uid="{00000000-0005-0000-0000-00000D530000}"/>
    <cellStyle name="Normal 11 2 3 2 2 2 6 3 2" xfId="40324" xr:uid="{00000000-0005-0000-0000-00000E530000}"/>
    <cellStyle name="Normal 11 2 3 2 2 2 6 4" xfId="11241" xr:uid="{00000000-0005-0000-0000-00000F530000}"/>
    <cellStyle name="Normal 11 2 3 2 2 2 6 4 2" xfId="40325" xr:uid="{00000000-0005-0000-0000-000010530000}"/>
    <cellStyle name="Normal 11 2 3 2 2 2 6 5" xfId="40321" xr:uid="{00000000-0005-0000-0000-000011530000}"/>
    <cellStyle name="Normal 11 2 3 2 2 2 7" xfId="11242" xr:uid="{00000000-0005-0000-0000-000012530000}"/>
    <cellStyle name="Normal 11 2 3 2 2 2 7 2" xfId="11243" xr:uid="{00000000-0005-0000-0000-000013530000}"/>
    <cellStyle name="Normal 11 2 3 2 2 2 7 2 2" xfId="40327" xr:uid="{00000000-0005-0000-0000-000014530000}"/>
    <cellStyle name="Normal 11 2 3 2 2 2 7 3" xfId="11244" xr:uid="{00000000-0005-0000-0000-000015530000}"/>
    <cellStyle name="Normal 11 2 3 2 2 2 7 3 2" xfId="40328" xr:uid="{00000000-0005-0000-0000-000016530000}"/>
    <cellStyle name="Normal 11 2 3 2 2 2 7 4" xfId="40326" xr:uid="{00000000-0005-0000-0000-000017530000}"/>
    <cellStyle name="Normal 11 2 3 2 2 2 8" xfId="11245" xr:uid="{00000000-0005-0000-0000-000018530000}"/>
    <cellStyle name="Normal 11 2 3 2 2 2 8 2" xfId="40329" xr:uid="{00000000-0005-0000-0000-000019530000}"/>
    <cellStyle name="Normal 11 2 3 2 2 2 9" xfId="11246" xr:uid="{00000000-0005-0000-0000-00001A530000}"/>
    <cellStyle name="Normal 11 2 3 2 2 2 9 2" xfId="40330" xr:uid="{00000000-0005-0000-0000-00001B530000}"/>
    <cellStyle name="Normal 11 2 3 2 2 3" xfId="11247" xr:uid="{00000000-0005-0000-0000-00001C530000}"/>
    <cellStyle name="Normal 11 2 3 2 2 3 2" xfId="11248" xr:uid="{00000000-0005-0000-0000-00001D530000}"/>
    <cellStyle name="Normal 11 2 3 2 2 3 2 2" xfId="11249" xr:uid="{00000000-0005-0000-0000-00001E530000}"/>
    <cellStyle name="Normal 11 2 3 2 2 3 2 2 2" xfId="11250" xr:uid="{00000000-0005-0000-0000-00001F530000}"/>
    <cellStyle name="Normal 11 2 3 2 2 3 2 2 2 2" xfId="40334" xr:uid="{00000000-0005-0000-0000-000020530000}"/>
    <cellStyle name="Normal 11 2 3 2 2 3 2 2 3" xfId="40333" xr:uid="{00000000-0005-0000-0000-000021530000}"/>
    <cellStyle name="Normal 11 2 3 2 2 3 2 3" xfId="11251" xr:uid="{00000000-0005-0000-0000-000022530000}"/>
    <cellStyle name="Normal 11 2 3 2 2 3 2 3 2" xfId="40335" xr:uid="{00000000-0005-0000-0000-000023530000}"/>
    <cellStyle name="Normal 11 2 3 2 2 3 2 4" xfId="11252" xr:uid="{00000000-0005-0000-0000-000024530000}"/>
    <cellStyle name="Normal 11 2 3 2 2 3 2 4 2" xfId="40336" xr:uid="{00000000-0005-0000-0000-000025530000}"/>
    <cellStyle name="Normal 11 2 3 2 2 3 2 5" xfId="11253" xr:uid="{00000000-0005-0000-0000-000026530000}"/>
    <cellStyle name="Normal 11 2 3 2 2 3 2 5 2" xfId="40337" xr:uid="{00000000-0005-0000-0000-000027530000}"/>
    <cellStyle name="Normal 11 2 3 2 2 3 2 6" xfId="40332" xr:uid="{00000000-0005-0000-0000-000028530000}"/>
    <cellStyle name="Normal 11 2 3 2 2 3 3" xfId="11254" xr:uid="{00000000-0005-0000-0000-000029530000}"/>
    <cellStyle name="Normal 11 2 3 2 2 3 3 2" xfId="11255" xr:uid="{00000000-0005-0000-0000-00002A530000}"/>
    <cellStyle name="Normal 11 2 3 2 2 3 3 2 2" xfId="11256" xr:uid="{00000000-0005-0000-0000-00002B530000}"/>
    <cellStyle name="Normal 11 2 3 2 2 3 3 2 2 2" xfId="40340" xr:uid="{00000000-0005-0000-0000-00002C530000}"/>
    <cellStyle name="Normal 11 2 3 2 2 3 3 2 3" xfId="40339" xr:uid="{00000000-0005-0000-0000-00002D530000}"/>
    <cellStyle name="Normal 11 2 3 2 2 3 3 3" xfId="11257" xr:uid="{00000000-0005-0000-0000-00002E530000}"/>
    <cellStyle name="Normal 11 2 3 2 2 3 3 3 2" xfId="40341" xr:uid="{00000000-0005-0000-0000-00002F530000}"/>
    <cellStyle name="Normal 11 2 3 2 2 3 3 4" xfId="11258" xr:uid="{00000000-0005-0000-0000-000030530000}"/>
    <cellStyle name="Normal 11 2 3 2 2 3 3 4 2" xfId="40342" xr:uid="{00000000-0005-0000-0000-000031530000}"/>
    <cellStyle name="Normal 11 2 3 2 2 3 3 5" xfId="11259" xr:uid="{00000000-0005-0000-0000-000032530000}"/>
    <cellStyle name="Normal 11 2 3 2 2 3 3 5 2" xfId="40343" xr:uid="{00000000-0005-0000-0000-000033530000}"/>
    <cellStyle name="Normal 11 2 3 2 2 3 3 6" xfId="40338" xr:uid="{00000000-0005-0000-0000-000034530000}"/>
    <cellStyle name="Normal 11 2 3 2 2 3 4" xfId="11260" xr:uid="{00000000-0005-0000-0000-000035530000}"/>
    <cellStyle name="Normal 11 2 3 2 2 3 4 2" xfId="11261" xr:uid="{00000000-0005-0000-0000-000036530000}"/>
    <cellStyle name="Normal 11 2 3 2 2 3 4 2 2" xfId="40345" xr:uid="{00000000-0005-0000-0000-000037530000}"/>
    <cellStyle name="Normal 11 2 3 2 2 3 4 3" xfId="40344" xr:uid="{00000000-0005-0000-0000-000038530000}"/>
    <cellStyle name="Normal 11 2 3 2 2 3 5" xfId="11262" xr:uid="{00000000-0005-0000-0000-000039530000}"/>
    <cellStyle name="Normal 11 2 3 2 2 3 5 2" xfId="40346" xr:uid="{00000000-0005-0000-0000-00003A530000}"/>
    <cellStyle name="Normal 11 2 3 2 2 3 6" xfId="11263" xr:uid="{00000000-0005-0000-0000-00003B530000}"/>
    <cellStyle name="Normal 11 2 3 2 2 3 6 2" xfId="40347" xr:uid="{00000000-0005-0000-0000-00003C530000}"/>
    <cellStyle name="Normal 11 2 3 2 2 3 7" xfId="11264" xr:uid="{00000000-0005-0000-0000-00003D530000}"/>
    <cellStyle name="Normal 11 2 3 2 2 3 7 2" xfId="40348" xr:uid="{00000000-0005-0000-0000-00003E530000}"/>
    <cellStyle name="Normal 11 2 3 2 2 3 8" xfId="40331" xr:uid="{00000000-0005-0000-0000-00003F530000}"/>
    <cellStyle name="Normal 11 2 3 2 2 4" xfId="11265" xr:uid="{00000000-0005-0000-0000-000040530000}"/>
    <cellStyle name="Normal 11 2 3 2 2 4 2" xfId="11266" xr:uid="{00000000-0005-0000-0000-000041530000}"/>
    <cellStyle name="Normal 11 2 3 2 2 4 2 2" xfId="11267" xr:uid="{00000000-0005-0000-0000-000042530000}"/>
    <cellStyle name="Normal 11 2 3 2 2 4 2 2 2" xfId="11268" xr:uid="{00000000-0005-0000-0000-000043530000}"/>
    <cellStyle name="Normal 11 2 3 2 2 4 2 2 2 2" xfId="40352" xr:uid="{00000000-0005-0000-0000-000044530000}"/>
    <cellStyle name="Normal 11 2 3 2 2 4 2 2 3" xfId="40351" xr:uid="{00000000-0005-0000-0000-000045530000}"/>
    <cellStyle name="Normal 11 2 3 2 2 4 2 3" xfId="11269" xr:uid="{00000000-0005-0000-0000-000046530000}"/>
    <cellStyle name="Normal 11 2 3 2 2 4 2 3 2" xfId="40353" xr:uid="{00000000-0005-0000-0000-000047530000}"/>
    <cellStyle name="Normal 11 2 3 2 2 4 2 4" xfId="11270" xr:uid="{00000000-0005-0000-0000-000048530000}"/>
    <cellStyle name="Normal 11 2 3 2 2 4 2 4 2" xfId="40354" xr:uid="{00000000-0005-0000-0000-000049530000}"/>
    <cellStyle name="Normal 11 2 3 2 2 4 2 5" xfId="11271" xr:uid="{00000000-0005-0000-0000-00004A530000}"/>
    <cellStyle name="Normal 11 2 3 2 2 4 2 5 2" xfId="40355" xr:uid="{00000000-0005-0000-0000-00004B530000}"/>
    <cellStyle name="Normal 11 2 3 2 2 4 2 6" xfId="40350" xr:uid="{00000000-0005-0000-0000-00004C530000}"/>
    <cellStyle name="Normal 11 2 3 2 2 4 3" xfId="11272" xr:uid="{00000000-0005-0000-0000-00004D530000}"/>
    <cellStyle name="Normal 11 2 3 2 2 4 3 2" xfId="11273" xr:uid="{00000000-0005-0000-0000-00004E530000}"/>
    <cellStyle name="Normal 11 2 3 2 2 4 3 2 2" xfId="40357" xr:uid="{00000000-0005-0000-0000-00004F530000}"/>
    <cellStyle name="Normal 11 2 3 2 2 4 3 3" xfId="40356" xr:uid="{00000000-0005-0000-0000-000050530000}"/>
    <cellStyle name="Normal 11 2 3 2 2 4 4" xfId="11274" xr:uid="{00000000-0005-0000-0000-000051530000}"/>
    <cellStyle name="Normal 11 2 3 2 2 4 4 2" xfId="40358" xr:uid="{00000000-0005-0000-0000-000052530000}"/>
    <cellStyle name="Normal 11 2 3 2 2 4 5" xfId="11275" xr:uid="{00000000-0005-0000-0000-000053530000}"/>
    <cellStyle name="Normal 11 2 3 2 2 4 5 2" xfId="40359" xr:uid="{00000000-0005-0000-0000-000054530000}"/>
    <cellStyle name="Normal 11 2 3 2 2 4 6" xfId="11276" xr:uid="{00000000-0005-0000-0000-000055530000}"/>
    <cellStyle name="Normal 11 2 3 2 2 4 6 2" xfId="40360" xr:uid="{00000000-0005-0000-0000-000056530000}"/>
    <cellStyle name="Normal 11 2 3 2 2 4 7" xfId="40349" xr:uid="{00000000-0005-0000-0000-000057530000}"/>
    <cellStyle name="Normal 11 2 3 2 2 5" xfId="11277" xr:uid="{00000000-0005-0000-0000-000058530000}"/>
    <cellStyle name="Normal 11 2 3 2 2 5 2" xfId="11278" xr:uid="{00000000-0005-0000-0000-000059530000}"/>
    <cellStyle name="Normal 11 2 3 2 2 5 2 2" xfId="11279" xr:uid="{00000000-0005-0000-0000-00005A530000}"/>
    <cellStyle name="Normal 11 2 3 2 2 5 2 2 2" xfId="40363" xr:uid="{00000000-0005-0000-0000-00005B530000}"/>
    <cellStyle name="Normal 11 2 3 2 2 5 2 3" xfId="40362" xr:uid="{00000000-0005-0000-0000-00005C530000}"/>
    <cellStyle name="Normal 11 2 3 2 2 5 3" xfId="11280" xr:uid="{00000000-0005-0000-0000-00005D530000}"/>
    <cellStyle name="Normal 11 2 3 2 2 5 3 2" xfId="40364" xr:uid="{00000000-0005-0000-0000-00005E530000}"/>
    <cellStyle name="Normal 11 2 3 2 2 5 4" xfId="11281" xr:uid="{00000000-0005-0000-0000-00005F530000}"/>
    <cellStyle name="Normal 11 2 3 2 2 5 4 2" xfId="40365" xr:uid="{00000000-0005-0000-0000-000060530000}"/>
    <cellStyle name="Normal 11 2 3 2 2 5 5" xfId="11282" xr:uid="{00000000-0005-0000-0000-000061530000}"/>
    <cellStyle name="Normal 11 2 3 2 2 5 5 2" xfId="40366" xr:uid="{00000000-0005-0000-0000-000062530000}"/>
    <cellStyle name="Normal 11 2 3 2 2 5 6" xfId="40361" xr:uid="{00000000-0005-0000-0000-000063530000}"/>
    <cellStyle name="Normal 11 2 3 2 2 6" xfId="11283" xr:uid="{00000000-0005-0000-0000-000064530000}"/>
    <cellStyle name="Normal 11 2 3 2 2 6 2" xfId="11284" xr:uid="{00000000-0005-0000-0000-000065530000}"/>
    <cellStyle name="Normal 11 2 3 2 2 6 2 2" xfId="11285" xr:uid="{00000000-0005-0000-0000-000066530000}"/>
    <cellStyle name="Normal 11 2 3 2 2 6 2 2 2" xfId="40369" xr:uid="{00000000-0005-0000-0000-000067530000}"/>
    <cellStyle name="Normal 11 2 3 2 2 6 2 3" xfId="40368" xr:uid="{00000000-0005-0000-0000-000068530000}"/>
    <cellStyle name="Normal 11 2 3 2 2 6 3" xfId="11286" xr:uid="{00000000-0005-0000-0000-000069530000}"/>
    <cellStyle name="Normal 11 2 3 2 2 6 3 2" xfId="40370" xr:uid="{00000000-0005-0000-0000-00006A530000}"/>
    <cellStyle name="Normal 11 2 3 2 2 6 4" xfId="11287" xr:uid="{00000000-0005-0000-0000-00006B530000}"/>
    <cellStyle name="Normal 11 2 3 2 2 6 4 2" xfId="40371" xr:uid="{00000000-0005-0000-0000-00006C530000}"/>
    <cellStyle name="Normal 11 2 3 2 2 6 5" xfId="11288" xr:uid="{00000000-0005-0000-0000-00006D530000}"/>
    <cellStyle name="Normal 11 2 3 2 2 6 5 2" xfId="40372" xr:uid="{00000000-0005-0000-0000-00006E530000}"/>
    <cellStyle name="Normal 11 2 3 2 2 6 6" xfId="40367" xr:uid="{00000000-0005-0000-0000-00006F530000}"/>
    <cellStyle name="Normal 11 2 3 2 2 7" xfId="11289" xr:uid="{00000000-0005-0000-0000-000070530000}"/>
    <cellStyle name="Normal 11 2 3 2 2 7 2" xfId="11290" xr:uid="{00000000-0005-0000-0000-000071530000}"/>
    <cellStyle name="Normal 11 2 3 2 2 7 2 2" xfId="11291" xr:uid="{00000000-0005-0000-0000-000072530000}"/>
    <cellStyle name="Normal 11 2 3 2 2 7 2 2 2" xfId="40375" xr:uid="{00000000-0005-0000-0000-000073530000}"/>
    <cellStyle name="Normal 11 2 3 2 2 7 2 3" xfId="40374" xr:uid="{00000000-0005-0000-0000-000074530000}"/>
    <cellStyle name="Normal 11 2 3 2 2 7 3" xfId="11292" xr:uid="{00000000-0005-0000-0000-000075530000}"/>
    <cellStyle name="Normal 11 2 3 2 2 7 3 2" xfId="40376" xr:uid="{00000000-0005-0000-0000-000076530000}"/>
    <cellStyle name="Normal 11 2 3 2 2 7 4" xfId="11293" xr:uid="{00000000-0005-0000-0000-000077530000}"/>
    <cellStyle name="Normal 11 2 3 2 2 7 4 2" xfId="40377" xr:uid="{00000000-0005-0000-0000-000078530000}"/>
    <cellStyle name="Normal 11 2 3 2 2 7 5" xfId="40373" xr:uid="{00000000-0005-0000-0000-000079530000}"/>
    <cellStyle name="Normal 11 2 3 2 2 8" xfId="11294" xr:uid="{00000000-0005-0000-0000-00007A530000}"/>
    <cellStyle name="Normal 11 2 3 2 2 8 2" xfId="11295" xr:uid="{00000000-0005-0000-0000-00007B530000}"/>
    <cellStyle name="Normal 11 2 3 2 2 8 2 2" xfId="40379" xr:uid="{00000000-0005-0000-0000-00007C530000}"/>
    <cellStyle name="Normal 11 2 3 2 2 8 3" xfId="11296" xr:uid="{00000000-0005-0000-0000-00007D530000}"/>
    <cellStyle name="Normal 11 2 3 2 2 8 3 2" xfId="40380" xr:uid="{00000000-0005-0000-0000-00007E530000}"/>
    <cellStyle name="Normal 11 2 3 2 2 8 4" xfId="40378" xr:uid="{00000000-0005-0000-0000-00007F530000}"/>
    <cellStyle name="Normal 11 2 3 2 2 9" xfId="11297" xr:uid="{00000000-0005-0000-0000-000080530000}"/>
    <cellStyle name="Normal 11 2 3 2 2 9 2" xfId="40381" xr:uid="{00000000-0005-0000-0000-000081530000}"/>
    <cellStyle name="Normal 11 2 3 2 3" xfId="11298" xr:uid="{00000000-0005-0000-0000-000082530000}"/>
    <cellStyle name="Normal 11 2 3 2 3 10" xfId="11299" xr:uid="{00000000-0005-0000-0000-000083530000}"/>
    <cellStyle name="Normal 11 2 3 2 3 10 2" xfId="40383" xr:uid="{00000000-0005-0000-0000-000084530000}"/>
    <cellStyle name="Normal 11 2 3 2 3 11" xfId="40382" xr:uid="{00000000-0005-0000-0000-000085530000}"/>
    <cellStyle name="Normal 11 2 3 2 3 2" xfId="11300" xr:uid="{00000000-0005-0000-0000-000086530000}"/>
    <cellStyle name="Normal 11 2 3 2 3 2 2" xfId="11301" xr:uid="{00000000-0005-0000-0000-000087530000}"/>
    <cellStyle name="Normal 11 2 3 2 3 2 2 2" xfId="11302" xr:uid="{00000000-0005-0000-0000-000088530000}"/>
    <cellStyle name="Normal 11 2 3 2 3 2 2 2 2" xfId="11303" xr:uid="{00000000-0005-0000-0000-000089530000}"/>
    <cellStyle name="Normal 11 2 3 2 3 2 2 2 2 2" xfId="40387" xr:uid="{00000000-0005-0000-0000-00008A530000}"/>
    <cellStyle name="Normal 11 2 3 2 3 2 2 2 3" xfId="40386" xr:uid="{00000000-0005-0000-0000-00008B530000}"/>
    <cellStyle name="Normal 11 2 3 2 3 2 2 3" xfId="11304" xr:uid="{00000000-0005-0000-0000-00008C530000}"/>
    <cellStyle name="Normal 11 2 3 2 3 2 2 3 2" xfId="40388" xr:uid="{00000000-0005-0000-0000-00008D530000}"/>
    <cellStyle name="Normal 11 2 3 2 3 2 2 4" xfId="11305" xr:uid="{00000000-0005-0000-0000-00008E530000}"/>
    <cellStyle name="Normal 11 2 3 2 3 2 2 4 2" xfId="40389" xr:uid="{00000000-0005-0000-0000-00008F530000}"/>
    <cellStyle name="Normal 11 2 3 2 3 2 2 5" xfId="11306" xr:uid="{00000000-0005-0000-0000-000090530000}"/>
    <cellStyle name="Normal 11 2 3 2 3 2 2 5 2" xfId="40390" xr:uid="{00000000-0005-0000-0000-000091530000}"/>
    <cellStyle name="Normal 11 2 3 2 3 2 2 6" xfId="40385" xr:uid="{00000000-0005-0000-0000-000092530000}"/>
    <cellStyle name="Normal 11 2 3 2 3 2 3" xfId="11307" xr:uid="{00000000-0005-0000-0000-000093530000}"/>
    <cellStyle name="Normal 11 2 3 2 3 2 3 2" xfId="11308" xr:uid="{00000000-0005-0000-0000-000094530000}"/>
    <cellStyle name="Normal 11 2 3 2 3 2 3 2 2" xfId="40392" xr:uid="{00000000-0005-0000-0000-000095530000}"/>
    <cellStyle name="Normal 11 2 3 2 3 2 3 3" xfId="40391" xr:uid="{00000000-0005-0000-0000-000096530000}"/>
    <cellStyle name="Normal 11 2 3 2 3 2 4" xfId="11309" xr:uid="{00000000-0005-0000-0000-000097530000}"/>
    <cellStyle name="Normal 11 2 3 2 3 2 4 2" xfId="40393" xr:uid="{00000000-0005-0000-0000-000098530000}"/>
    <cellStyle name="Normal 11 2 3 2 3 2 5" xfId="11310" xr:uid="{00000000-0005-0000-0000-000099530000}"/>
    <cellStyle name="Normal 11 2 3 2 3 2 5 2" xfId="40394" xr:uid="{00000000-0005-0000-0000-00009A530000}"/>
    <cellStyle name="Normal 11 2 3 2 3 2 6" xfId="11311" xr:uid="{00000000-0005-0000-0000-00009B530000}"/>
    <cellStyle name="Normal 11 2 3 2 3 2 6 2" xfId="40395" xr:uid="{00000000-0005-0000-0000-00009C530000}"/>
    <cellStyle name="Normal 11 2 3 2 3 2 7" xfId="40384" xr:uid="{00000000-0005-0000-0000-00009D530000}"/>
    <cellStyle name="Normal 11 2 3 2 3 3" xfId="11312" xr:uid="{00000000-0005-0000-0000-00009E530000}"/>
    <cellStyle name="Normal 11 2 3 2 3 3 2" xfId="11313" xr:uid="{00000000-0005-0000-0000-00009F530000}"/>
    <cellStyle name="Normal 11 2 3 2 3 3 2 2" xfId="11314" xr:uid="{00000000-0005-0000-0000-0000A0530000}"/>
    <cellStyle name="Normal 11 2 3 2 3 3 2 2 2" xfId="11315" xr:uid="{00000000-0005-0000-0000-0000A1530000}"/>
    <cellStyle name="Normal 11 2 3 2 3 3 2 2 2 2" xfId="40399" xr:uid="{00000000-0005-0000-0000-0000A2530000}"/>
    <cellStyle name="Normal 11 2 3 2 3 3 2 2 3" xfId="40398" xr:uid="{00000000-0005-0000-0000-0000A3530000}"/>
    <cellStyle name="Normal 11 2 3 2 3 3 2 3" xfId="11316" xr:uid="{00000000-0005-0000-0000-0000A4530000}"/>
    <cellStyle name="Normal 11 2 3 2 3 3 2 3 2" xfId="40400" xr:uid="{00000000-0005-0000-0000-0000A5530000}"/>
    <cellStyle name="Normal 11 2 3 2 3 3 2 4" xfId="11317" xr:uid="{00000000-0005-0000-0000-0000A6530000}"/>
    <cellStyle name="Normal 11 2 3 2 3 3 2 4 2" xfId="40401" xr:uid="{00000000-0005-0000-0000-0000A7530000}"/>
    <cellStyle name="Normal 11 2 3 2 3 3 2 5" xfId="11318" xr:uid="{00000000-0005-0000-0000-0000A8530000}"/>
    <cellStyle name="Normal 11 2 3 2 3 3 2 5 2" xfId="40402" xr:uid="{00000000-0005-0000-0000-0000A9530000}"/>
    <cellStyle name="Normal 11 2 3 2 3 3 2 6" xfId="40397" xr:uid="{00000000-0005-0000-0000-0000AA530000}"/>
    <cellStyle name="Normal 11 2 3 2 3 3 3" xfId="11319" xr:uid="{00000000-0005-0000-0000-0000AB530000}"/>
    <cellStyle name="Normal 11 2 3 2 3 3 3 2" xfId="11320" xr:uid="{00000000-0005-0000-0000-0000AC530000}"/>
    <cellStyle name="Normal 11 2 3 2 3 3 3 2 2" xfId="40404" xr:uid="{00000000-0005-0000-0000-0000AD530000}"/>
    <cellStyle name="Normal 11 2 3 2 3 3 3 3" xfId="40403" xr:uid="{00000000-0005-0000-0000-0000AE530000}"/>
    <cellStyle name="Normal 11 2 3 2 3 3 4" xfId="11321" xr:uid="{00000000-0005-0000-0000-0000AF530000}"/>
    <cellStyle name="Normal 11 2 3 2 3 3 4 2" xfId="40405" xr:uid="{00000000-0005-0000-0000-0000B0530000}"/>
    <cellStyle name="Normal 11 2 3 2 3 3 5" xfId="11322" xr:uid="{00000000-0005-0000-0000-0000B1530000}"/>
    <cellStyle name="Normal 11 2 3 2 3 3 5 2" xfId="40406" xr:uid="{00000000-0005-0000-0000-0000B2530000}"/>
    <cellStyle name="Normal 11 2 3 2 3 3 6" xfId="11323" xr:uid="{00000000-0005-0000-0000-0000B3530000}"/>
    <cellStyle name="Normal 11 2 3 2 3 3 6 2" xfId="40407" xr:uid="{00000000-0005-0000-0000-0000B4530000}"/>
    <cellStyle name="Normal 11 2 3 2 3 3 7" xfId="40396" xr:uid="{00000000-0005-0000-0000-0000B5530000}"/>
    <cellStyle name="Normal 11 2 3 2 3 4" xfId="11324" xr:uid="{00000000-0005-0000-0000-0000B6530000}"/>
    <cellStyle name="Normal 11 2 3 2 3 4 2" xfId="11325" xr:uid="{00000000-0005-0000-0000-0000B7530000}"/>
    <cellStyle name="Normal 11 2 3 2 3 4 2 2" xfId="11326" xr:uid="{00000000-0005-0000-0000-0000B8530000}"/>
    <cellStyle name="Normal 11 2 3 2 3 4 2 2 2" xfId="40410" xr:uid="{00000000-0005-0000-0000-0000B9530000}"/>
    <cellStyle name="Normal 11 2 3 2 3 4 2 3" xfId="40409" xr:uid="{00000000-0005-0000-0000-0000BA530000}"/>
    <cellStyle name="Normal 11 2 3 2 3 4 3" xfId="11327" xr:uid="{00000000-0005-0000-0000-0000BB530000}"/>
    <cellStyle name="Normal 11 2 3 2 3 4 3 2" xfId="40411" xr:uid="{00000000-0005-0000-0000-0000BC530000}"/>
    <cellStyle name="Normal 11 2 3 2 3 4 4" xfId="11328" xr:uid="{00000000-0005-0000-0000-0000BD530000}"/>
    <cellStyle name="Normal 11 2 3 2 3 4 4 2" xfId="40412" xr:uid="{00000000-0005-0000-0000-0000BE530000}"/>
    <cellStyle name="Normal 11 2 3 2 3 4 5" xfId="11329" xr:uid="{00000000-0005-0000-0000-0000BF530000}"/>
    <cellStyle name="Normal 11 2 3 2 3 4 5 2" xfId="40413" xr:uid="{00000000-0005-0000-0000-0000C0530000}"/>
    <cellStyle name="Normal 11 2 3 2 3 4 6" xfId="40408" xr:uid="{00000000-0005-0000-0000-0000C1530000}"/>
    <cellStyle name="Normal 11 2 3 2 3 5" xfId="11330" xr:uid="{00000000-0005-0000-0000-0000C2530000}"/>
    <cellStyle name="Normal 11 2 3 2 3 5 2" xfId="11331" xr:uid="{00000000-0005-0000-0000-0000C3530000}"/>
    <cellStyle name="Normal 11 2 3 2 3 5 2 2" xfId="11332" xr:uid="{00000000-0005-0000-0000-0000C4530000}"/>
    <cellStyle name="Normal 11 2 3 2 3 5 2 2 2" xfId="40416" xr:uid="{00000000-0005-0000-0000-0000C5530000}"/>
    <cellStyle name="Normal 11 2 3 2 3 5 2 3" xfId="40415" xr:uid="{00000000-0005-0000-0000-0000C6530000}"/>
    <cellStyle name="Normal 11 2 3 2 3 5 3" xfId="11333" xr:uid="{00000000-0005-0000-0000-0000C7530000}"/>
    <cellStyle name="Normal 11 2 3 2 3 5 3 2" xfId="40417" xr:uid="{00000000-0005-0000-0000-0000C8530000}"/>
    <cellStyle name="Normal 11 2 3 2 3 5 4" xfId="11334" xr:uid="{00000000-0005-0000-0000-0000C9530000}"/>
    <cellStyle name="Normal 11 2 3 2 3 5 4 2" xfId="40418" xr:uid="{00000000-0005-0000-0000-0000CA530000}"/>
    <cellStyle name="Normal 11 2 3 2 3 5 5" xfId="11335" xr:uid="{00000000-0005-0000-0000-0000CB530000}"/>
    <cellStyle name="Normal 11 2 3 2 3 5 5 2" xfId="40419" xr:uid="{00000000-0005-0000-0000-0000CC530000}"/>
    <cellStyle name="Normal 11 2 3 2 3 5 6" xfId="40414" xr:uid="{00000000-0005-0000-0000-0000CD530000}"/>
    <cellStyle name="Normal 11 2 3 2 3 6" xfId="11336" xr:uid="{00000000-0005-0000-0000-0000CE530000}"/>
    <cellStyle name="Normal 11 2 3 2 3 6 2" xfId="11337" xr:uid="{00000000-0005-0000-0000-0000CF530000}"/>
    <cellStyle name="Normal 11 2 3 2 3 6 2 2" xfId="11338" xr:uid="{00000000-0005-0000-0000-0000D0530000}"/>
    <cellStyle name="Normal 11 2 3 2 3 6 2 2 2" xfId="40422" xr:uid="{00000000-0005-0000-0000-0000D1530000}"/>
    <cellStyle name="Normal 11 2 3 2 3 6 2 3" xfId="40421" xr:uid="{00000000-0005-0000-0000-0000D2530000}"/>
    <cellStyle name="Normal 11 2 3 2 3 6 3" xfId="11339" xr:uid="{00000000-0005-0000-0000-0000D3530000}"/>
    <cellStyle name="Normal 11 2 3 2 3 6 3 2" xfId="40423" xr:uid="{00000000-0005-0000-0000-0000D4530000}"/>
    <cellStyle name="Normal 11 2 3 2 3 6 4" xfId="11340" xr:uid="{00000000-0005-0000-0000-0000D5530000}"/>
    <cellStyle name="Normal 11 2 3 2 3 6 4 2" xfId="40424" xr:uid="{00000000-0005-0000-0000-0000D6530000}"/>
    <cellStyle name="Normal 11 2 3 2 3 6 5" xfId="40420" xr:uid="{00000000-0005-0000-0000-0000D7530000}"/>
    <cellStyle name="Normal 11 2 3 2 3 7" xfId="11341" xr:uid="{00000000-0005-0000-0000-0000D8530000}"/>
    <cellStyle name="Normal 11 2 3 2 3 7 2" xfId="11342" xr:uid="{00000000-0005-0000-0000-0000D9530000}"/>
    <cellStyle name="Normal 11 2 3 2 3 7 2 2" xfId="40426" xr:uid="{00000000-0005-0000-0000-0000DA530000}"/>
    <cellStyle name="Normal 11 2 3 2 3 7 3" xfId="11343" xr:uid="{00000000-0005-0000-0000-0000DB530000}"/>
    <cellStyle name="Normal 11 2 3 2 3 7 3 2" xfId="40427" xr:uid="{00000000-0005-0000-0000-0000DC530000}"/>
    <cellStyle name="Normal 11 2 3 2 3 7 4" xfId="40425" xr:uid="{00000000-0005-0000-0000-0000DD530000}"/>
    <cellStyle name="Normal 11 2 3 2 3 8" xfId="11344" xr:uid="{00000000-0005-0000-0000-0000DE530000}"/>
    <cellStyle name="Normal 11 2 3 2 3 8 2" xfId="40428" xr:uid="{00000000-0005-0000-0000-0000DF530000}"/>
    <cellStyle name="Normal 11 2 3 2 3 9" xfId="11345" xr:uid="{00000000-0005-0000-0000-0000E0530000}"/>
    <cellStyle name="Normal 11 2 3 2 3 9 2" xfId="40429" xr:uid="{00000000-0005-0000-0000-0000E1530000}"/>
    <cellStyle name="Normal 11 2 3 2 4" xfId="11346" xr:uid="{00000000-0005-0000-0000-0000E2530000}"/>
    <cellStyle name="Normal 11 2 3 2 4 2" xfId="11347" xr:uid="{00000000-0005-0000-0000-0000E3530000}"/>
    <cellStyle name="Normal 11 2 3 2 4 2 2" xfId="11348" xr:uid="{00000000-0005-0000-0000-0000E4530000}"/>
    <cellStyle name="Normal 11 2 3 2 4 2 2 2" xfId="11349" xr:uid="{00000000-0005-0000-0000-0000E5530000}"/>
    <cellStyle name="Normal 11 2 3 2 4 2 2 2 2" xfId="40433" xr:uid="{00000000-0005-0000-0000-0000E6530000}"/>
    <cellStyle name="Normal 11 2 3 2 4 2 2 3" xfId="40432" xr:uid="{00000000-0005-0000-0000-0000E7530000}"/>
    <cellStyle name="Normal 11 2 3 2 4 2 3" xfId="11350" xr:uid="{00000000-0005-0000-0000-0000E8530000}"/>
    <cellStyle name="Normal 11 2 3 2 4 2 3 2" xfId="40434" xr:uid="{00000000-0005-0000-0000-0000E9530000}"/>
    <cellStyle name="Normal 11 2 3 2 4 2 4" xfId="11351" xr:uid="{00000000-0005-0000-0000-0000EA530000}"/>
    <cellStyle name="Normal 11 2 3 2 4 2 4 2" xfId="40435" xr:uid="{00000000-0005-0000-0000-0000EB530000}"/>
    <cellStyle name="Normal 11 2 3 2 4 2 5" xfId="11352" xr:uid="{00000000-0005-0000-0000-0000EC530000}"/>
    <cellStyle name="Normal 11 2 3 2 4 2 5 2" xfId="40436" xr:uid="{00000000-0005-0000-0000-0000ED530000}"/>
    <cellStyle name="Normal 11 2 3 2 4 2 6" xfId="40431" xr:uid="{00000000-0005-0000-0000-0000EE530000}"/>
    <cellStyle name="Normal 11 2 3 2 4 3" xfId="11353" xr:uid="{00000000-0005-0000-0000-0000EF530000}"/>
    <cellStyle name="Normal 11 2 3 2 4 3 2" xfId="11354" xr:uid="{00000000-0005-0000-0000-0000F0530000}"/>
    <cellStyle name="Normal 11 2 3 2 4 3 2 2" xfId="11355" xr:uid="{00000000-0005-0000-0000-0000F1530000}"/>
    <cellStyle name="Normal 11 2 3 2 4 3 2 2 2" xfId="40439" xr:uid="{00000000-0005-0000-0000-0000F2530000}"/>
    <cellStyle name="Normal 11 2 3 2 4 3 2 3" xfId="40438" xr:uid="{00000000-0005-0000-0000-0000F3530000}"/>
    <cellStyle name="Normal 11 2 3 2 4 3 3" xfId="11356" xr:uid="{00000000-0005-0000-0000-0000F4530000}"/>
    <cellStyle name="Normal 11 2 3 2 4 3 3 2" xfId="40440" xr:uid="{00000000-0005-0000-0000-0000F5530000}"/>
    <cellStyle name="Normal 11 2 3 2 4 3 4" xfId="11357" xr:uid="{00000000-0005-0000-0000-0000F6530000}"/>
    <cellStyle name="Normal 11 2 3 2 4 3 4 2" xfId="40441" xr:uid="{00000000-0005-0000-0000-0000F7530000}"/>
    <cellStyle name="Normal 11 2 3 2 4 3 5" xfId="11358" xr:uid="{00000000-0005-0000-0000-0000F8530000}"/>
    <cellStyle name="Normal 11 2 3 2 4 3 5 2" xfId="40442" xr:uid="{00000000-0005-0000-0000-0000F9530000}"/>
    <cellStyle name="Normal 11 2 3 2 4 3 6" xfId="40437" xr:uid="{00000000-0005-0000-0000-0000FA530000}"/>
    <cellStyle name="Normal 11 2 3 2 4 4" xfId="11359" xr:uid="{00000000-0005-0000-0000-0000FB530000}"/>
    <cellStyle name="Normal 11 2 3 2 4 4 2" xfId="11360" xr:uid="{00000000-0005-0000-0000-0000FC530000}"/>
    <cellStyle name="Normal 11 2 3 2 4 4 2 2" xfId="40444" xr:uid="{00000000-0005-0000-0000-0000FD530000}"/>
    <cellStyle name="Normal 11 2 3 2 4 4 3" xfId="40443" xr:uid="{00000000-0005-0000-0000-0000FE530000}"/>
    <cellStyle name="Normal 11 2 3 2 4 5" xfId="11361" xr:uid="{00000000-0005-0000-0000-0000FF530000}"/>
    <cellStyle name="Normal 11 2 3 2 4 5 2" xfId="40445" xr:uid="{00000000-0005-0000-0000-000000540000}"/>
    <cellStyle name="Normal 11 2 3 2 4 6" xfId="11362" xr:uid="{00000000-0005-0000-0000-000001540000}"/>
    <cellStyle name="Normal 11 2 3 2 4 6 2" xfId="40446" xr:uid="{00000000-0005-0000-0000-000002540000}"/>
    <cellStyle name="Normal 11 2 3 2 4 7" xfId="11363" xr:uid="{00000000-0005-0000-0000-000003540000}"/>
    <cellStyle name="Normal 11 2 3 2 4 7 2" xfId="40447" xr:uid="{00000000-0005-0000-0000-000004540000}"/>
    <cellStyle name="Normal 11 2 3 2 4 8" xfId="40430" xr:uid="{00000000-0005-0000-0000-000005540000}"/>
    <cellStyle name="Normal 11 2 3 2 5" xfId="11364" xr:uid="{00000000-0005-0000-0000-000006540000}"/>
    <cellStyle name="Normal 11 2 3 2 5 2" xfId="11365" xr:uid="{00000000-0005-0000-0000-000007540000}"/>
    <cellStyle name="Normal 11 2 3 2 5 2 2" xfId="11366" xr:uid="{00000000-0005-0000-0000-000008540000}"/>
    <cellStyle name="Normal 11 2 3 2 5 2 2 2" xfId="11367" xr:uid="{00000000-0005-0000-0000-000009540000}"/>
    <cellStyle name="Normal 11 2 3 2 5 2 2 2 2" xfId="40451" xr:uid="{00000000-0005-0000-0000-00000A540000}"/>
    <cellStyle name="Normal 11 2 3 2 5 2 2 3" xfId="40450" xr:uid="{00000000-0005-0000-0000-00000B540000}"/>
    <cellStyle name="Normal 11 2 3 2 5 2 3" xfId="11368" xr:uid="{00000000-0005-0000-0000-00000C540000}"/>
    <cellStyle name="Normal 11 2 3 2 5 2 3 2" xfId="40452" xr:uid="{00000000-0005-0000-0000-00000D540000}"/>
    <cellStyle name="Normal 11 2 3 2 5 2 4" xfId="11369" xr:uid="{00000000-0005-0000-0000-00000E540000}"/>
    <cellStyle name="Normal 11 2 3 2 5 2 4 2" xfId="40453" xr:uid="{00000000-0005-0000-0000-00000F540000}"/>
    <cellStyle name="Normal 11 2 3 2 5 2 5" xfId="11370" xr:uid="{00000000-0005-0000-0000-000010540000}"/>
    <cellStyle name="Normal 11 2 3 2 5 2 5 2" xfId="40454" xr:uid="{00000000-0005-0000-0000-000011540000}"/>
    <cellStyle name="Normal 11 2 3 2 5 2 6" xfId="40449" xr:uid="{00000000-0005-0000-0000-000012540000}"/>
    <cellStyle name="Normal 11 2 3 2 5 3" xfId="11371" xr:uid="{00000000-0005-0000-0000-000013540000}"/>
    <cellStyle name="Normal 11 2 3 2 5 3 2" xfId="11372" xr:uid="{00000000-0005-0000-0000-000014540000}"/>
    <cellStyle name="Normal 11 2 3 2 5 3 2 2" xfId="40456" xr:uid="{00000000-0005-0000-0000-000015540000}"/>
    <cellStyle name="Normal 11 2 3 2 5 3 3" xfId="40455" xr:uid="{00000000-0005-0000-0000-000016540000}"/>
    <cellStyle name="Normal 11 2 3 2 5 4" xfId="11373" xr:uid="{00000000-0005-0000-0000-000017540000}"/>
    <cellStyle name="Normal 11 2 3 2 5 4 2" xfId="40457" xr:uid="{00000000-0005-0000-0000-000018540000}"/>
    <cellStyle name="Normal 11 2 3 2 5 5" xfId="11374" xr:uid="{00000000-0005-0000-0000-000019540000}"/>
    <cellStyle name="Normal 11 2 3 2 5 5 2" xfId="40458" xr:uid="{00000000-0005-0000-0000-00001A540000}"/>
    <cellStyle name="Normal 11 2 3 2 5 6" xfId="11375" xr:uid="{00000000-0005-0000-0000-00001B540000}"/>
    <cellStyle name="Normal 11 2 3 2 5 6 2" xfId="40459" xr:uid="{00000000-0005-0000-0000-00001C540000}"/>
    <cellStyle name="Normal 11 2 3 2 5 7" xfId="40448" xr:uid="{00000000-0005-0000-0000-00001D540000}"/>
    <cellStyle name="Normal 11 2 3 2 6" xfId="11376" xr:uid="{00000000-0005-0000-0000-00001E540000}"/>
    <cellStyle name="Normal 11 2 3 2 6 2" xfId="11377" xr:uid="{00000000-0005-0000-0000-00001F540000}"/>
    <cellStyle name="Normal 11 2 3 2 6 2 2" xfId="11378" xr:uid="{00000000-0005-0000-0000-000020540000}"/>
    <cellStyle name="Normal 11 2 3 2 6 2 2 2" xfId="40462" xr:uid="{00000000-0005-0000-0000-000021540000}"/>
    <cellStyle name="Normal 11 2 3 2 6 2 3" xfId="40461" xr:uid="{00000000-0005-0000-0000-000022540000}"/>
    <cellStyle name="Normal 11 2 3 2 6 3" xfId="11379" xr:uid="{00000000-0005-0000-0000-000023540000}"/>
    <cellStyle name="Normal 11 2 3 2 6 3 2" xfId="40463" xr:uid="{00000000-0005-0000-0000-000024540000}"/>
    <cellStyle name="Normal 11 2 3 2 6 4" xfId="11380" xr:uid="{00000000-0005-0000-0000-000025540000}"/>
    <cellStyle name="Normal 11 2 3 2 6 4 2" xfId="40464" xr:uid="{00000000-0005-0000-0000-000026540000}"/>
    <cellStyle name="Normal 11 2 3 2 6 5" xfId="11381" xr:uid="{00000000-0005-0000-0000-000027540000}"/>
    <cellStyle name="Normal 11 2 3 2 6 5 2" xfId="40465" xr:uid="{00000000-0005-0000-0000-000028540000}"/>
    <cellStyle name="Normal 11 2 3 2 6 6" xfId="40460" xr:uid="{00000000-0005-0000-0000-000029540000}"/>
    <cellStyle name="Normal 11 2 3 2 7" xfId="11382" xr:uid="{00000000-0005-0000-0000-00002A540000}"/>
    <cellStyle name="Normal 11 2 3 2 7 2" xfId="11383" xr:uid="{00000000-0005-0000-0000-00002B540000}"/>
    <cellStyle name="Normal 11 2 3 2 7 2 2" xfId="11384" xr:uid="{00000000-0005-0000-0000-00002C540000}"/>
    <cellStyle name="Normal 11 2 3 2 7 2 2 2" xfId="40468" xr:uid="{00000000-0005-0000-0000-00002D540000}"/>
    <cellStyle name="Normal 11 2 3 2 7 2 3" xfId="40467" xr:uid="{00000000-0005-0000-0000-00002E540000}"/>
    <cellStyle name="Normal 11 2 3 2 7 3" xfId="11385" xr:uid="{00000000-0005-0000-0000-00002F540000}"/>
    <cellStyle name="Normal 11 2 3 2 7 3 2" xfId="40469" xr:uid="{00000000-0005-0000-0000-000030540000}"/>
    <cellStyle name="Normal 11 2 3 2 7 4" xfId="11386" xr:uid="{00000000-0005-0000-0000-000031540000}"/>
    <cellStyle name="Normal 11 2 3 2 7 4 2" xfId="40470" xr:uid="{00000000-0005-0000-0000-000032540000}"/>
    <cellStyle name="Normal 11 2 3 2 7 5" xfId="11387" xr:uid="{00000000-0005-0000-0000-000033540000}"/>
    <cellStyle name="Normal 11 2 3 2 7 5 2" xfId="40471" xr:uid="{00000000-0005-0000-0000-000034540000}"/>
    <cellStyle name="Normal 11 2 3 2 7 6" xfId="40466" xr:uid="{00000000-0005-0000-0000-000035540000}"/>
    <cellStyle name="Normal 11 2 3 2 8" xfId="11388" xr:uid="{00000000-0005-0000-0000-000036540000}"/>
    <cellStyle name="Normal 11 2 3 2 8 2" xfId="11389" xr:uid="{00000000-0005-0000-0000-000037540000}"/>
    <cellStyle name="Normal 11 2 3 2 8 2 2" xfId="11390" xr:uid="{00000000-0005-0000-0000-000038540000}"/>
    <cellStyle name="Normal 11 2 3 2 8 2 2 2" xfId="40474" xr:uid="{00000000-0005-0000-0000-000039540000}"/>
    <cellStyle name="Normal 11 2 3 2 8 2 3" xfId="40473" xr:uid="{00000000-0005-0000-0000-00003A540000}"/>
    <cellStyle name="Normal 11 2 3 2 8 3" xfId="11391" xr:uid="{00000000-0005-0000-0000-00003B540000}"/>
    <cellStyle name="Normal 11 2 3 2 8 3 2" xfId="40475" xr:uid="{00000000-0005-0000-0000-00003C540000}"/>
    <cellStyle name="Normal 11 2 3 2 8 4" xfId="11392" xr:uid="{00000000-0005-0000-0000-00003D540000}"/>
    <cellStyle name="Normal 11 2 3 2 8 4 2" xfId="40476" xr:uid="{00000000-0005-0000-0000-00003E540000}"/>
    <cellStyle name="Normal 11 2 3 2 8 5" xfId="40472" xr:uid="{00000000-0005-0000-0000-00003F540000}"/>
    <cellStyle name="Normal 11 2 3 2 9" xfId="11393" xr:uid="{00000000-0005-0000-0000-000040540000}"/>
    <cellStyle name="Normal 11 2 3 2 9 2" xfId="11394" xr:uid="{00000000-0005-0000-0000-000041540000}"/>
    <cellStyle name="Normal 11 2 3 2 9 2 2" xfId="40478" xr:uid="{00000000-0005-0000-0000-000042540000}"/>
    <cellStyle name="Normal 11 2 3 2 9 3" xfId="11395" xr:uid="{00000000-0005-0000-0000-000043540000}"/>
    <cellStyle name="Normal 11 2 3 2 9 3 2" xfId="40479" xr:uid="{00000000-0005-0000-0000-000044540000}"/>
    <cellStyle name="Normal 11 2 3 2 9 4" xfId="40477" xr:uid="{00000000-0005-0000-0000-000045540000}"/>
    <cellStyle name="Normal 11 2 3 3" xfId="11396" xr:uid="{00000000-0005-0000-0000-000046540000}"/>
    <cellStyle name="Normal 11 2 3 3 10" xfId="11397" xr:uid="{00000000-0005-0000-0000-000047540000}"/>
    <cellStyle name="Normal 11 2 3 3 10 2" xfId="40481" xr:uid="{00000000-0005-0000-0000-000048540000}"/>
    <cellStyle name="Normal 11 2 3 3 11" xfId="11398" xr:uid="{00000000-0005-0000-0000-000049540000}"/>
    <cellStyle name="Normal 11 2 3 3 11 2" xfId="40482" xr:uid="{00000000-0005-0000-0000-00004A540000}"/>
    <cellStyle name="Normal 11 2 3 3 12" xfId="40480" xr:uid="{00000000-0005-0000-0000-00004B540000}"/>
    <cellStyle name="Normal 11 2 3 3 2" xfId="11399" xr:uid="{00000000-0005-0000-0000-00004C540000}"/>
    <cellStyle name="Normal 11 2 3 3 2 10" xfId="11400" xr:uid="{00000000-0005-0000-0000-00004D540000}"/>
    <cellStyle name="Normal 11 2 3 3 2 10 2" xfId="40484" xr:uid="{00000000-0005-0000-0000-00004E540000}"/>
    <cellStyle name="Normal 11 2 3 3 2 11" xfId="40483" xr:uid="{00000000-0005-0000-0000-00004F540000}"/>
    <cellStyle name="Normal 11 2 3 3 2 2" xfId="11401" xr:uid="{00000000-0005-0000-0000-000050540000}"/>
    <cellStyle name="Normal 11 2 3 3 2 2 2" xfId="11402" xr:uid="{00000000-0005-0000-0000-000051540000}"/>
    <cellStyle name="Normal 11 2 3 3 2 2 2 2" xfId="11403" xr:uid="{00000000-0005-0000-0000-000052540000}"/>
    <cellStyle name="Normal 11 2 3 3 2 2 2 2 2" xfId="11404" xr:uid="{00000000-0005-0000-0000-000053540000}"/>
    <cellStyle name="Normal 11 2 3 3 2 2 2 2 2 2" xfId="40488" xr:uid="{00000000-0005-0000-0000-000054540000}"/>
    <cellStyle name="Normal 11 2 3 3 2 2 2 2 3" xfId="40487" xr:uid="{00000000-0005-0000-0000-000055540000}"/>
    <cellStyle name="Normal 11 2 3 3 2 2 2 3" xfId="11405" xr:uid="{00000000-0005-0000-0000-000056540000}"/>
    <cellStyle name="Normal 11 2 3 3 2 2 2 3 2" xfId="40489" xr:uid="{00000000-0005-0000-0000-000057540000}"/>
    <cellStyle name="Normal 11 2 3 3 2 2 2 4" xfId="11406" xr:uid="{00000000-0005-0000-0000-000058540000}"/>
    <cellStyle name="Normal 11 2 3 3 2 2 2 4 2" xfId="40490" xr:uid="{00000000-0005-0000-0000-000059540000}"/>
    <cellStyle name="Normal 11 2 3 3 2 2 2 5" xfId="11407" xr:uid="{00000000-0005-0000-0000-00005A540000}"/>
    <cellStyle name="Normal 11 2 3 3 2 2 2 5 2" xfId="40491" xr:uid="{00000000-0005-0000-0000-00005B540000}"/>
    <cellStyle name="Normal 11 2 3 3 2 2 2 6" xfId="40486" xr:uid="{00000000-0005-0000-0000-00005C540000}"/>
    <cellStyle name="Normal 11 2 3 3 2 2 3" xfId="11408" xr:uid="{00000000-0005-0000-0000-00005D540000}"/>
    <cellStyle name="Normal 11 2 3 3 2 2 3 2" xfId="11409" xr:uid="{00000000-0005-0000-0000-00005E540000}"/>
    <cellStyle name="Normal 11 2 3 3 2 2 3 2 2" xfId="40493" xr:uid="{00000000-0005-0000-0000-00005F540000}"/>
    <cellStyle name="Normal 11 2 3 3 2 2 3 3" xfId="40492" xr:uid="{00000000-0005-0000-0000-000060540000}"/>
    <cellStyle name="Normal 11 2 3 3 2 2 4" xfId="11410" xr:uid="{00000000-0005-0000-0000-000061540000}"/>
    <cellStyle name="Normal 11 2 3 3 2 2 4 2" xfId="40494" xr:uid="{00000000-0005-0000-0000-000062540000}"/>
    <cellStyle name="Normal 11 2 3 3 2 2 5" xfId="11411" xr:uid="{00000000-0005-0000-0000-000063540000}"/>
    <cellStyle name="Normal 11 2 3 3 2 2 5 2" xfId="40495" xr:uid="{00000000-0005-0000-0000-000064540000}"/>
    <cellStyle name="Normal 11 2 3 3 2 2 6" xfId="11412" xr:uid="{00000000-0005-0000-0000-000065540000}"/>
    <cellStyle name="Normal 11 2 3 3 2 2 6 2" xfId="40496" xr:uid="{00000000-0005-0000-0000-000066540000}"/>
    <cellStyle name="Normal 11 2 3 3 2 2 7" xfId="40485" xr:uid="{00000000-0005-0000-0000-000067540000}"/>
    <cellStyle name="Normal 11 2 3 3 2 3" xfId="11413" xr:uid="{00000000-0005-0000-0000-000068540000}"/>
    <cellStyle name="Normal 11 2 3 3 2 3 2" xfId="11414" xr:uid="{00000000-0005-0000-0000-000069540000}"/>
    <cellStyle name="Normal 11 2 3 3 2 3 2 2" xfId="11415" xr:uid="{00000000-0005-0000-0000-00006A540000}"/>
    <cellStyle name="Normal 11 2 3 3 2 3 2 2 2" xfId="11416" xr:uid="{00000000-0005-0000-0000-00006B540000}"/>
    <cellStyle name="Normal 11 2 3 3 2 3 2 2 2 2" xfId="40500" xr:uid="{00000000-0005-0000-0000-00006C540000}"/>
    <cellStyle name="Normal 11 2 3 3 2 3 2 2 3" xfId="40499" xr:uid="{00000000-0005-0000-0000-00006D540000}"/>
    <cellStyle name="Normal 11 2 3 3 2 3 2 3" xfId="11417" xr:uid="{00000000-0005-0000-0000-00006E540000}"/>
    <cellStyle name="Normal 11 2 3 3 2 3 2 3 2" xfId="40501" xr:uid="{00000000-0005-0000-0000-00006F540000}"/>
    <cellStyle name="Normal 11 2 3 3 2 3 2 4" xfId="11418" xr:uid="{00000000-0005-0000-0000-000070540000}"/>
    <cellStyle name="Normal 11 2 3 3 2 3 2 4 2" xfId="40502" xr:uid="{00000000-0005-0000-0000-000071540000}"/>
    <cellStyle name="Normal 11 2 3 3 2 3 2 5" xfId="11419" xr:uid="{00000000-0005-0000-0000-000072540000}"/>
    <cellStyle name="Normal 11 2 3 3 2 3 2 5 2" xfId="40503" xr:uid="{00000000-0005-0000-0000-000073540000}"/>
    <cellStyle name="Normal 11 2 3 3 2 3 2 6" xfId="40498" xr:uid="{00000000-0005-0000-0000-000074540000}"/>
    <cellStyle name="Normal 11 2 3 3 2 3 3" xfId="11420" xr:uid="{00000000-0005-0000-0000-000075540000}"/>
    <cellStyle name="Normal 11 2 3 3 2 3 3 2" xfId="11421" xr:uid="{00000000-0005-0000-0000-000076540000}"/>
    <cellStyle name="Normal 11 2 3 3 2 3 3 2 2" xfId="40505" xr:uid="{00000000-0005-0000-0000-000077540000}"/>
    <cellStyle name="Normal 11 2 3 3 2 3 3 3" xfId="40504" xr:uid="{00000000-0005-0000-0000-000078540000}"/>
    <cellStyle name="Normal 11 2 3 3 2 3 4" xfId="11422" xr:uid="{00000000-0005-0000-0000-000079540000}"/>
    <cellStyle name="Normal 11 2 3 3 2 3 4 2" xfId="40506" xr:uid="{00000000-0005-0000-0000-00007A540000}"/>
    <cellStyle name="Normal 11 2 3 3 2 3 5" xfId="11423" xr:uid="{00000000-0005-0000-0000-00007B540000}"/>
    <cellStyle name="Normal 11 2 3 3 2 3 5 2" xfId="40507" xr:uid="{00000000-0005-0000-0000-00007C540000}"/>
    <cellStyle name="Normal 11 2 3 3 2 3 6" xfId="11424" xr:uid="{00000000-0005-0000-0000-00007D540000}"/>
    <cellStyle name="Normal 11 2 3 3 2 3 6 2" xfId="40508" xr:uid="{00000000-0005-0000-0000-00007E540000}"/>
    <cellStyle name="Normal 11 2 3 3 2 3 7" xfId="40497" xr:uid="{00000000-0005-0000-0000-00007F540000}"/>
    <cellStyle name="Normal 11 2 3 3 2 4" xfId="11425" xr:uid="{00000000-0005-0000-0000-000080540000}"/>
    <cellStyle name="Normal 11 2 3 3 2 4 2" xfId="11426" xr:uid="{00000000-0005-0000-0000-000081540000}"/>
    <cellStyle name="Normal 11 2 3 3 2 4 2 2" xfId="11427" xr:uid="{00000000-0005-0000-0000-000082540000}"/>
    <cellStyle name="Normal 11 2 3 3 2 4 2 2 2" xfId="40511" xr:uid="{00000000-0005-0000-0000-000083540000}"/>
    <cellStyle name="Normal 11 2 3 3 2 4 2 3" xfId="40510" xr:uid="{00000000-0005-0000-0000-000084540000}"/>
    <cellStyle name="Normal 11 2 3 3 2 4 3" xfId="11428" xr:uid="{00000000-0005-0000-0000-000085540000}"/>
    <cellStyle name="Normal 11 2 3 3 2 4 3 2" xfId="40512" xr:uid="{00000000-0005-0000-0000-000086540000}"/>
    <cellStyle name="Normal 11 2 3 3 2 4 4" xfId="11429" xr:uid="{00000000-0005-0000-0000-000087540000}"/>
    <cellStyle name="Normal 11 2 3 3 2 4 4 2" xfId="40513" xr:uid="{00000000-0005-0000-0000-000088540000}"/>
    <cellStyle name="Normal 11 2 3 3 2 4 5" xfId="11430" xr:uid="{00000000-0005-0000-0000-000089540000}"/>
    <cellStyle name="Normal 11 2 3 3 2 4 5 2" xfId="40514" xr:uid="{00000000-0005-0000-0000-00008A540000}"/>
    <cellStyle name="Normal 11 2 3 3 2 4 6" xfId="40509" xr:uid="{00000000-0005-0000-0000-00008B540000}"/>
    <cellStyle name="Normal 11 2 3 3 2 5" xfId="11431" xr:uid="{00000000-0005-0000-0000-00008C540000}"/>
    <cellStyle name="Normal 11 2 3 3 2 5 2" xfId="11432" xr:uid="{00000000-0005-0000-0000-00008D540000}"/>
    <cellStyle name="Normal 11 2 3 3 2 5 2 2" xfId="11433" xr:uid="{00000000-0005-0000-0000-00008E540000}"/>
    <cellStyle name="Normal 11 2 3 3 2 5 2 2 2" xfId="40517" xr:uid="{00000000-0005-0000-0000-00008F540000}"/>
    <cellStyle name="Normal 11 2 3 3 2 5 2 3" xfId="40516" xr:uid="{00000000-0005-0000-0000-000090540000}"/>
    <cellStyle name="Normal 11 2 3 3 2 5 3" xfId="11434" xr:uid="{00000000-0005-0000-0000-000091540000}"/>
    <cellStyle name="Normal 11 2 3 3 2 5 3 2" xfId="40518" xr:uid="{00000000-0005-0000-0000-000092540000}"/>
    <cellStyle name="Normal 11 2 3 3 2 5 4" xfId="11435" xr:uid="{00000000-0005-0000-0000-000093540000}"/>
    <cellStyle name="Normal 11 2 3 3 2 5 4 2" xfId="40519" xr:uid="{00000000-0005-0000-0000-000094540000}"/>
    <cellStyle name="Normal 11 2 3 3 2 5 5" xfId="11436" xr:uid="{00000000-0005-0000-0000-000095540000}"/>
    <cellStyle name="Normal 11 2 3 3 2 5 5 2" xfId="40520" xr:uid="{00000000-0005-0000-0000-000096540000}"/>
    <cellStyle name="Normal 11 2 3 3 2 5 6" xfId="40515" xr:uid="{00000000-0005-0000-0000-000097540000}"/>
    <cellStyle name="Normal 11 2 3 3 2 6" xfId="11437" xr:uid="{00000000-0005-0000-0000-000098540000}"/>
    <cellStyle name="Normal 11 2 3 3 2 6 2" xfId="11438" xr:uid="{00000000-0005-0000-0000-000099540000}"/>
    <cellStyle name="Normal 11 2 3 3 2 6 2 2" xfId="11439" xr:uid="{00000000-0005-0000-0000-00009A540000}"/>
    <cellStyle name="Normal 11 2 3 3 2 6 2 2 2" xfId="40523" xr:uid="{00000000-0005-0000-0000-00009B540000}"/>
    <cellStyle name="Normal 11 2 3 3 2 6 2 3" xfId="40522" xr:uid="{00000000-0005-0000-0000-00009C540000}"/>
    <cellStyle name="Normal 11 2 3 3 2 6 3" xfId="11440" xr:uid="{00000000-0005-0000-0000-00009D540000}"/>
    <cellStyle name="Normal 11 2 3 3 2 6 3 2" xfId="40524" xr:uid="{00000000-0005-0000-0000-00009E540000}"/>
    <cellStyle name="Normal 11 2 3 3 2 6 4" xfId="11441" xr:uid="{00000000-0005-0000-0000-00009F540000}"/>
    <cellStyle name="Normal 11 2 3 3 2 6 4 2" xfId="40525" xr:uid="{00000000-0005-0000-0000-0000A0540000}"/>
    <cellStyle name="Normal 11 2 3 3 2 6 5" xfId="40521" xr:uid="{00000000-0005-0000-0000-0000A1540000}"/>
    <cellStyle name="Normal 11 2 3 3 2 7" xfId="11442" xr:uid="{00000000-0005-0000-0000-0000A2540000}"/>
    <cellStyle name="Normal 11 2 3 3 2 7 2" xfId="11443" xr:uid="{00000000-0005-0000-0000-0000A3540000}"/>
    <cellStyle name="Normal 11 2 3 3 2 7 2 2" xfId="40527" xr:uid="{00000000-0005-0000-0000-0000A4540000}"/>
    <cellStyle name="Normal 11 2 3 3 2 7 3" xfId="11444" xr:uid="{00000000-0005-0000-0000-0000A5540000}"/>
    <cellStyle name="Normal 11 2 3 3 2 7 3 2" xfId="40528" xr:uid="{00000000-0005-0000-0000-0000A6540000}"/>
    <cellStyle name="Normal 11 2 3 3 2 7 4" xfId="40526" xr:uid="{00000000-0005-0000-0000-0000A7540000}"/>
    <cellStyle name="Normal 11 2 3 3 2 8" xfId="11445" xr:uid="{00000000-0005-0000-0000-0000A8540000}"/>
    <cellStyle name="Normal 11 2 3 3 2 8 2" xfId="40529" xr:uid="{00000000-0005-0000-0000-0000A9540000}"/>
    <cellStyle name="Normal 11 2 3 3 2 9" xfId="11446" xr:uid="{00000000-0005-0000-0000-0000AA540000}"/>
    <cellStyle name="Normal 11 2 3 3 2 9 2" xfId="40530" xr:uid="{00000000-0005-0000-0000-0000AB540000}"/>
    <cellStyle name="Normal 11 2 3 3 3" xfId="11447" xr:uid="{00000000-0005-0000-0000-0000AC540000}"/>
    <cellStyle name="Normal 11 2 3 3 3 2" xfId="11448" xr:uid="{00000000-0005-0000-0000-0000AD540000}"/>
    <cellStyle name="Normal 11 2 3 3 3 2 2" xfId="11449" xr:uid="{00000000-0005-0000-0000-0000AE540000}"/>
    <cellStyle name="Normal 11 2 3 3 3 2 2 2" xfId="11450" xr:uid="{00000000-0005-0000-0000-0000AF540000}"/>
    <cellStyle name="Normal 11 2 3 3 3 2 2 2 2" xfId="40534" xr:uid="{00000000-0005-0000-0000-0000B0540000}"/>
    <cellStyle name="Normal 11 2 3 3 3 2 2 3" xfId="40533" xr:uid="{00000000-0005-0000-0000-0000B1540000}"/>
    <cellStyle name="Normal 11 2 3 3 3 2 3" xfId="11451" xr:uid="{00000000-0005-0000-0000-0000B2540000}"/>
    <cellStyle name="Normal 11 2 3 3 3 2 3 2" xfId="40535" xr:uid="{00000000-0005-0000-0000-0000B3540000}"/>
    <cellStyle name="Normal 11 2 3 3 3 2 4" xfId="11452" xr:uid="{00000000-0005-0000-0000-0000B4540000}"/>
    <cellStyle name="Normal 11 2 3 3 3 2 4 2" xfId="40536" xr:uid="{00000000-0005-0000-0000-0000B5540000}"/>
    <cellStyle name="Normal 11 2 3 3 3 2 5" xfId="11453" xr:uid="{00000000-0005-0000-0000-0000B6540000}"/>
    <cellStyle name="Normal 11 2 3 3 3 2 5 2" xfId="40537" xr:uid="{00000000-0005-0000-0000-0000B7540000}"/>
    <cellStyle name="Normal 11 2 3 3 3 2 6" xfId="40532" xr:uid="{00000000-0005-0000-0000-0000B8540000}"/>
    <cellStyle name="Normal 11 2 3 3 3 3" xfId="11454" xr:uid="{00000000-0005-0000-0000-0000B9540000}"/>
    <cellStyle name="Normal 11 2 3 3 3 3 2" xfId="11455" xr:uid="{00000000-0005-0000-0000-0000BA540000}"/>
    <cellStyle name="Normal 11 2 3 3 3 3 2 2" xfId="11456" xr:uid="{00000000-0005-0000-0000-0000BB540000}"/>
    <cellStyle name="Normal 11 2 3 3 3 3 2 2 2" xfId="40540" xr:uid="{00000000-0005-0000-0000-0000BC540000}"/>
    <cellStyle name="Normal 11 2 3 3 3 3 2 3" xfId="40539" xr:uid="{00000000-0005-0000-0000-0000BD540000}"/>
    <cellStyle name="Normal 11 2 3 3 3 3 3" xfId="11457" xr:uid="{00000000-0005-0000-0000-0000BE540000}"/>
    <cellStyle name="Normal 11 2 3 3 3 3 3 2" xfId="40541" xr:uid="{00000000-0005-0000-0000-0000BF540000}"/>
    <cellStyle name="Normal 11 2 3 3 3 3 4" xfId="11458" xr:uid="{00000000-0005-0000-0000-0000C0540000}"/>
    <cellStyle name="Normal 11 2 3 3 3 3 4 2" xfId="40542" xr:uid="{00000000-0005-0000-0000-0000C1540000}"/>
    <cellStyle name="Normal 11 2 3 3 3 3 5" xfId="11459" xr:uid="{00000000-0005-0000-0000-0000C2540000}"/>
    <cellStyle name="Normal 11 2 3 3 3 3 5 2" xfId="40543" xr:uid="{00000000-0005-0000-0000-0000C3540000}"/>
    <cellStyle name="Normal 11 2 3 3 3 3 6" xfId="40538" xr:uid="{00000000-0005-0000-0000-0000C4540000}"/>
    <cellStyle name="Normal 11 2 3 3 3 4" xfId="11460" xr:uid="{00000000-0005-0000-0000-0000C5540000}"/>
    <cellStyle name="Normal 11 2 3 3 3 4 2" xfId="11461" xr:uid="{00000000-0005-0000-0000-0000C6540000}"/>
    <cellStyle name="Normal 11 2 3 3 3 4 2 2" xfId="40545" xr:uid="{00000000-0005-0000-0000-0000C7540000}"/>
    <cellStyle name="Normal 11 2 3 3 3 4 3" xfId="40544" xr:uid="{00000000-0005-0000-0000-0000C8540000}"/>
    <cellStyle name="Normal 11 2 3 3 3 5" xfId="11462" xr:uid="{00000000-0005-0000-0000-0000C9540000}"/>
    <cellStyle name="Normal 11 2 3 3 3 5 2" xfId="40546" xr:uid="{00000000-0005-0000-0000-0000CA540000}"/>
    <cellStyle name="Normal 11 2 3 3 3 6" xfId="11463" xr:uid="{00000000-0005-0000-0000-0000CB540000}"/>
    <cellStyle name="Normal 11 2 3 3 3 6 2" xfId="40547" xr:uid="{00000000-0005-0000-0000-0000CC540000}"/>
    <cellStyle name="Normal 11 2 3 3 3 7" xfId="11464" xr:uid="{00000000-0005-0000-0000-0000CD540000}"/>
    <cellStyle name="Normal 11 2 3 3 3 7 2" xfId="40548" xr:uid="{00000000-0005-0000-0000-0000CE540000}"/>
    <cellStyle name="Normal 11 2 3 3 3 8" xfId="40531" xr:uid="{00000000-0005-0000-0000-0000CF540000}"/>
    <cellStyle name="Normal 11 2 3 3 4" xfId="11465" xr:uid="{00000000-0005-0000-0000-0000D0540000}"/>
    <cellStyle name="Normal 11 2 3 3 4 2" xfId="11466" xr:uid="{00000000-0005-0000-0000-0000D1540000}"/>
    <cellStyle name="Normal 11 2 3 3 4 2 2" xfId="11467" xr:uid="{00000000-0005-0000-0000-0000D2540000}"/>
    <cellStyle name="Normal 11 2 3 3 4 2 2 2" xfId="11468" xr:uid="{00000000-0005-0000-0000-0000D3540000}"/>
    <cellStyle name="Normal 11 2 3 3 4 2 2 2 2" xfId="40552" xr:uid="{00000000-0005-0000-0000-0000D4540000}"/>
    <cellStyle name="Normal 11 2 3 3 4 2 2 3" xfId="40551" xr:uid="{00000000-0005-0000-0000-0000D5540000}"/>
    <cellStyle name="Normal 11 2 3 3 4 2 3" xfId="11469" xr:uid="{00000000-0005-0000-0000-0000D6540000}"/>
    <cellStyle name="Normal 11 2 3 3 4 2 3 2" xfId="40553" xr:uid="{00000000-0005-0000-0000-0000D7540000}"/>
    <cellStyle name="Normal 11 2 3 3 4 2 4" xfId="11470" xr:uid="{00000000-0005-0000-0000-0000D8540000}"/>
    <cellStyle name="Normal 11 2 3 3 4 2 4 2" xfId="40554" xr:uid="{00000000-0005-0000-0000-0000D9540000}"/>
    <cellStyle name="Normal 11 2 3 3 4 2 5" xfId="11471" xr:uid="{00000000-0005-0000-0000-0000DA540000}"/>
    <cellStyle name="Normal 11 2 3 3 4 2 5 2" xfId="40555" xr:uid="{00000000-0005-0000-0000-0000DB540000}"/>
    <cellStyle name="Normal 11 2 3 3 4 2 6" xfId="40550" xr:uid="{00000000-0005-0000-0000-0000DC540000}"/>
    <cellStyle name="Normal 11 2 3 3 4 3" xfId="11472" xr:uid="{00000000-0005-0000-0000-0000DD540000}"/>
    <cellStyle name="Normal 11 2 3 3 4 3 2" xfId="11473" xr:uid="{00000000-0005-0000-0000-0000DE540000}"/>
    <cellStyle name="Normal 11 2 3 3 4 3 2 2" xfId="40557" xr:uid="{00000000-0005-0000-0000-0000DF540000}"/>
    <cellStyle name="Normal 11 2 3 3 4 3 3" xfId="40556" xr:uid="{00000000-0005-0000-0000-0000E0540000}"/>
    <cellStyle name="Normal 11 2 3 3 4 4" xfId="11474" xr:uid="{00000000-0005-0000-0000-0000E1540000}"/>
    <cellStyle name="Normal 11 2 3 3 4 4 2" xfId="40558" xr:uid="{00000000-0005-0000-0000-0000E2540000}"/>
    <cellStyle name="Normal 11 2 3 3 4 5" xfId="11475" xr:uid="{00000000-0005-0000-0000-0000E3540000}"/>
    <cellStyle name="Normal 11 2 3 3 4 5 2" xfId="40559" xr:uid="{00000000-0005-0000-0000-0000E4540000}"/>
    <cellStyle name="Normal 11 2 3 3 4 6" xfId="11476" xr:uid="{00000000-0005-0000-0000-0000E5540000}"/>
    <cellStyle name="Normal 11 2 3 3 4 6 2" xfId="40560" xr:uid="{00000000-0005-0000-0000-0000E6540000}"/>
    <cellStyle name="Normal 11 2 3 3 4 7" xfId="40549" xr:uid="{00000000-0005-0000-0000-0000E7540000}"/>
    <cellStyle name="Normal 11 2 3 3 5" xfId="11477" xr:uid="{00000000-0005-0000-0000-0000E8540000}"/>
    <cellStyle name="Normal 11 2 3 3 5 2" xfId="11478" xr:uid="{00000000-0005-0000-0000-0000E9540000}"/>
    <cellStyle name="Normal 11 2 3 3 5 2 2" xfId="11479" xr:uid="{00000000-0005-0000-0000-0000EA540000}"/>
    <cellStyle name="Normal 11 2 3 3 5 2 2 2" xfId="40563" xr:uid="{00000000-0005-0000-0000-0000EB540000}"/>
    <cellStyle name="Normal 11 2 3 3 5 2 3" xfId="40562" xr:uid="{00000000-0005-0000-0000-0000EC540000}"/>
    <cellStyle name="Normal 11 2 3 3 5 3" xfId="11480" xr:uid="{00000000-0005-0000-0000-0000ED540000}"/>
    <cellStyle name="Normal 11 2 3 3 5 3 2" xfId="40564" xr:uid="{00000000-0005-0000-0000-0000EE540000}"/>
    <cellStyle name="Normal 11 2 3 3 5 4" xfId="11481" xr:uid="{00000000-0005-0000-0000-0000EF540000}"/>
    <cellStyle name="Normal 11 2 3 3 5 4 2" xfId="40565" xr:uid="{00000000-0005-0000-0000-0000F0540000}"/>
    <cellStyle name="Normal 11 2 3 3 5 5" xfId="11482" xr:uid="{00000000-0005-0000-0000-0000F1540000}"/>
    <cellStyle name="Normal 11 2 3 3 5 5 2" xfId="40566" xr:uid="{00000000-0005-0000-0000-0000F2540000}"/>
    <cellStyle name="Normal 11 2 3 3 5 6" xfId="40561" xr:uid="{00000000-0005-0000-0000-0000F3540000}"/>
    <cellStyle name="Normal 11 2 3 3 6" xfId="11483" xr:uid="{00000000-0005-0000-0000-0000F4540000}"/>
    <cellStyle name="Normal 11 2 3 3 6 2" xfId="11484" xr:uid="{00000000-0005-0000-0000-0000F5540000}"/>
    <cellStyle name="Normal 11 2 3 3 6 2 2" xfId="11485" xr:uid="{00000000-0005-0000-0000-0000F6540000}"/>
    <cellStyle name="Normal 11 2 3 3 6 2 2 2" xfId="40569" xr:uid="{00000000-0005-0000-0000-0000F7540000}"/>
    <cellStyle name="Normal 11 2 3 3 6 2 3" xfId="40568" xr:uid="{00000000-0005-0000-0000-0000F8540000}"/>
    <cellStyle name="Normal 11 2 3 3 6 3" xfId="11486" xr:uid="{00000000-0005-0000-0000-0000F9540000}"/>
    <cellStyle name="Normal 11 2 3 3 6 3 2" xfId="40570" xr:uid="{00000000-0005-0000-0000-0000FA540000}"/>
    <cellStyle name="Normal 11 2 3 3 6 4" xfId="11487" xr:uid="{00000000-0005-0000-0000-0000FB540000}"/>
    <cellStyle name="Normal 11 2 3 3 6 4 2" xfId="40571" xr:uid="{00000000-0005-0000-0000-0000FC540000}"/>
    <cellStyle name="Normal 11 2 3 3 6 5" xfId="11488" xr:uid="{00000000-0005-0000-0000-0000FD540000}"/>
    <cellStyle name="Normal 11 2 3 3 6 5 2" xfId="40572" xr:uid="{00000000-0005-0000-0000-0000FE540000}"/>
    <cellStyle name="Normal 11 2 3 3 6 6" xfId="40567" xr:uid="{00000000-0005-0000-0000-0000FF540000}"/>
    <cellStyle name="Normal 11 2 3 3 7" xfId="11489" xr:uid="{00000000-0005-0000-0000-000000550000}"/>
    <cellStyle name="Normal 11 2 3 3 7 2" xfId="11490" xr:uid="{00000000-0005-0000-0000-000001550000}"/>
    <cellStyle name="Normal 11 2 3 3 7 2 2" xfId="11491" xr:uid="{00000000-0005-0000-0000-000002550000}"/>
    <cellStyle name="Normal 11 2 3 3 7 2 2 2" xfId="40575" xr:uid="{00000000-0005-0000-0000-000003550000}"/>
    <cellStyle name="Normal 11 2 3 3 7 2 3" xfId="40574" xr:uid="{00000000-0005-0000-0000-000004550000}"/>
    <cellStyle name="Normal 11 2 3 3 7 3" xfId="11492" xr:uid="{00000000-0005-0000-0000-000005550000}"/>
    <cellStyle name="Normal 11 2 3 3 7 3 2" xfId="40576" xr:uid="{00000000-0005-0000-0000-000006550000}"/>
    <cellStyle name="Normal 11 2 3 3 7 4" xfId="11493" xr:uid="{00000000-0005-0000-0000-000007550000}"/>
    <cellStyle name="Normal 11 2 3 3 7 4 2" xfId="40577" xr:uid="{00000000-0005-0000-0000-000008550000}"/>
    <cellStyle name="Normal 11 2 3 3 7 5" xfId="40573" xr:uid="{00000000-0005-0000-0000-000009550000}"/>
    <cellStyle name="Normal 11 2 3 3 8" xfId="11494" xr:uid="{00000000-0005-0000-0000-00000A550000}"/>
    <cellStyle name="Normal 11 2 3 3 8 2" xfId="11495" xr:uid="{00000000-0005-0000-0000-00000B550000}"/>
    <cellStyle name="Normal 11 2 3 3 8 2 2" xfId="40579" xr:uid="{00000000-0005-0000-0000-00000C550000}"/>
    <cellStyle name="Normal 11 2 3 3 8 3" xfId="11496" xr:uid="{00000000-0005-0000-0000-00000D550000}"/>
    <cellStyle name="Normal 11 2 3 3 8 3 2" xfId="40580" xr:uid="{00000000-0005-0000-0000-00000E550000}"/>
    <cellStyle name="Normal 11 2 3 3 8 4" xfId="40578" xr:uid="{00000000-0005-0000-0000-00000F550000}"/>
    <cellStyle name="Normal 11 2 3 3 9" xfId="11497" xr:uid="{00000000-0005-0000-0000-000010550000}"/>
    <cellStyle name="Normal 11 2 3 3 9 2" xfId="40581" xr:uid="{00000000-0005-0000-0000-000011550000}"/>
    <cellStyle name="Normal 11 2 3 4" xfId="11498" xr:uid="{00000000-0005-0000-0000-000012550000}"/>
    <cellStyle name="Normal 11 2 3 4 10" xfId="11499" xr:uid="{00000000-0005-0000-0000-000013550000}"/>
    <cellStyle name="Normal 11 2 3 4 10 2" xfId="40583" xr:uid="{00000000-0005-0000-0000-000014550000}"/>
    <cellStyle name="Normal 11 2 3 4 11" xfId="40582" xr:uid="{00000000-0005-0000-0000-000015550000}"/>
    <cellStyle name="Normal 11 2 3 4 2" xfId="11500" xr:uid="{00000000-0005-0000-0000-000016550000}"/>
    <cellStyle name="Normal 11 2 3 4 2 2" xfId="11501" xr:uid="{00000000-0005-0000-0000-000017550000}"/>
    <cellStyle name="Normal 11 2 3 4 2 2 2" xfId="11502" xr:uid="{00000000-0005-0000-0000-000018550000}"/>
    <cellStyle name="Normal 11 2 3 4 2 2 2 2" xfId="11503" xr:uid="{00000000-0005-0000-0000-000019550000}"/>
    <cellStyle name="Normal 11 2 3 4 2 2 2 2 2" xfId="40587" xr:uid="{00000000-0005-0000-0000-00001A550000}"/>
    <cellStyle name="Normal 11 2 3 4 2 2 2 3" xfId="40586" xr:uid="{00000000-0005-0000-0000-00001B550000}"/>
    <cellStyle name="Normal 11 2 3 4 2 2 3" xfId="11504" xr:uid="{00000000-0005-0000-0000-00001C550000}"/>
    <cellStyle name="Normal 11 2 3 4 2 2 3 2" xfId="40588" xr:uid="{00000000-0005-0000-0000-00001D550000}"/>
    <cellStyle name="Normal 11 2 3 4 2 2 4" xfId="11505" xr:uid="{00000000-0005-0000-0000-00001E550000}"/>
    <cellStyle name="Normal 11 2 3 4 2 2 4 2" xfId="40589" xr:uid="{00000000-0005-0000-0000-00001F550000}"/>
    <cellStyle name="Normal 11 2 3 4 2 2 5" xfId="11506" xr:uid="{00000000-0005-0000-0000-000020550000}"/>
    <cellStyle name="Normal 11 2 3 4 2 2 5 2" xfId="40590" xr:uid="{00000000-0005-0000-0000-000021550000}"/>
    <cellStyle name="Normal 11 2 3 4 2 2 6" xfId="40585" xr:uid="{00000000-0005-0000-0000-000022550000}"/>
    <cellStyle name="Normal 11 2 3 4 2 3" xfId="11507" xr:uid="{00000000-0005-0000-0000-000023550000}"/>
    <cellStyle name="Normal 11 2 3 4 2 3 2" xfId="11508" xr:uid="{00000000-0005-0000-0000-000024550000}"/>
    <cellStyle name="Normal 11 2 3 4 2 3 2 2" xfId="40592" xr:uid="{00000000-0005-0000-0000-000025550000}"/>
    <cellStyle name="Normal 11 2 3 4 2 3 3" xfId="40591" xr:uid="{00000000-0005-0000-0000-000026550000}"/>
    <cellStyle name="Normal 11 2 3 4 2 4" xfId="11509" xr:uid="{00000000-0005-0000-0000-000027550000}"/>
    <cellStyle name="Normal 11 2 3 4 2 4 2" xfId="40593" xr:uid="{00000000-0005-0000-0000-000028550000}"/>
    <cellStyle name="Normal 11 2 3 4 2 5" xfId="11510" xr:uid="{00000000-0005-0000-0000-000029550000}"/>
    <cellStyle name="Normal 11 2 3 4 2 5 2" xfId="40594" xr:uid="{00000000-0005-0000-0000-00002A550000}"/>
    <cellStyle name="Normal 11 2 3 4 2 6" xfId="11511" xr:uid="{00000000-0005-0000-0000-00002B550000}"/>
    <cellStyle name="Normal 11 2 3 4 2 6 2" xfId="40595" xr:uid="{00000000-0005-0000-0000-00002C550000}"/>
    <cellStyle name="Normal 11 2 3 4 2 7" xfId="40584" xr:uid="{00000000-0005-0000-0000-00002D550000}"/>
    <cellStyle name="Normal 11 2 3 4 3" xfId="11512" xr:uid="{00000000-0005-0000-0000-00002E550000}"/>
    <cellStyle name="Normal 11 2 3 4 3 2" xfId="11513" xr:uid="{00000000-0005-0000-0000-00002F550000}"/>
    <cellStyle name="Normal 11 2 3 4 3 2 2" xfId="11514" xr:uid="{00000000-0005-0000-0000-000030550000}"/>
    <cellStyle name="Normal 11 2 3 4 3 2 2 2" xfId="11515" xr:uid="{00000000-0005-0000-0000-000031550000}"/>
    <cellStyle name="Normal 11 2 3 4 3 2 2 2 2" xfId="40599" xr:uid="{00000000-0005-0000-0000-000032550000}"/>
    <cellStyle name="Normal 11 2 3 4 3 2 2 3" xfId="40598" xr:uid="{00000000-0005-0000-0000-000033550000}"/>
    <cellStyle name="Normal 11 2 3 4 3 2 3" xfId="11516" xr:uid="{00000000-0005-0000-0000-000034550000}"/>
    <cellStyle name="Normal 11 2 3 4 3 2 3 2" xfId="40600" xr:uid="{00000000-0005-0000-0000-000035550000}"/>
    <cellStyle name="Normal 11 2 3 4 3 2 4" xfId="11517" xr:uid="{00000000-0005-0000-0000-000036550000}"/>
    <cellStyle name="Normal 11 2 3 4 3 2 4 2" xfId="40601" xr:uid="{00000000-0005-0000-0000-000037550000}"/>
    <cellStyle name="Normal 11 2 3 4 3 2 5" xfId="11518" xr:uid="{00000000-0005-0000-0000-000038550000}"/>
    <cellStyle name="Normal 11 2 3 4 3 2 5 2" xfId="40602" xr:uid="{00000000-0005-0000-0000-000039550000}"/>
    <cellStyle name="Normal 11 2 3 4 3 2 6" xfId="40597" xr:uid="{00000000-0005-0000-0000-00003A550000}"/>
    <cellStyle name="Normal 11 2 3 4 3 3" xfId="11519" xr:uid="{00000000-0005-0000-0000-00003B550000}"/>
    <cellStyle name="Normal 11 2 3 4 3 3 2" xfId="11520" xr:uid="{00000000-0005-0000-0000-00003C550000}"/>
    <cellStyle name="Normal 11 2 3 4 3 3 2 2" xfId="40604" xr:uid="{00000000-0005-0000-0000-00003D550000}"/>
    <cellStyle name="Normal 11 2 3 4 3 3 3" xfId="40603" xr:uid="{00000000-0005-0000-0000-00003E550000}"/>
    <cellStyle name="Normal 11 2 3 4 3 4" xfId="11521" xr:uid="{00000000-0005-0000-0000-00003F550000}"/>
    <cellStyle name="Normal 11 2 3 4 3 4 2" xfId="40605" xr:uid="{00000000-0005-0000-0000-000040550000}"/>
    <cellStyle name="Normal 11 2 3 4 3 5" xfId="11522" xr:uid="{00000000-0005-0000-0000-000041550000}"/>
    <cellStyle name="Normal 11 2 3 4 3 5 2" xfId="40606" xr:uid="{00000000-0005-0000-0000-000042550000}"/>
    <cellStyle name="Normal 11 2 3 4 3 6" xfId="11523" xr:uid="{00000000-0005-0000-0000-000043550000}"/>
    <cellStyle name="Normal 11 2 3 4 3 6 2" xfId="40607" xr:uid="{00000000-0005-0000-0000-000044550000}"/>
    <cellStyle name="Normal 11 2 3 4 3 7" xfId="40596" xr:uid="{00000000-0005-0000-0000-000045550000}"/>
    <cellStyle name="Normal 11 2 3 4 4" xfId="11524" xr:uid="{00000000-0005-0000-0000-000046550000}"/>
    <cellStyle name="Normal 11 2 3 4 4 2" xfId="11525" xr:uid="{00000000-0005-0000-0000-000047550000}"/>
    <cellStyle name="Normal 11 2 3 4 4 2 2" xfId="11526" xr:uid="{00000000-0005-0000-0000-000048550000}"/>
    <cellStyle name="Normal 11 2 3 4 4 2 2 2" xfId="40610" xr:uid="{00000000-0005-0000-0000-000049550000}"/>
    <cellStyle name="Normal 11 2 3 4 4 2 3" xfId="40609" xr:uid="{00000000-0005-0000-0000-00004A550000}"/>
    <cellStyle name="Normal 11 2 3 4 4 3" xfId="11527" xr:uid="{00000000-0005-0000-0000-00004B550000}"/>
    <cellStyle name="Normal 11 2 3 4 4 3 2" xfId="40611" xr:uid="{00000000-0005-0000-0000-00004C550000}"/>
    <cellStyle name="Normal 11 2 3 4 4 4" xfId="11528" xr:uid="{00000000-0005-0000-0000-00004D550000}"/>
    <cellStyle name="Normal 11 2 3 4 4 4 2" xfId="40612" xr:uid="{00000000-0005-0000-0000-00004E550000}"/>
    <cellStyle name="Normal 11 2 3 4 4 5" xfId="11529" xr:uid="{00000000-0005-0000-0000-00004F550000}"/>
    <cellStyle name="Normal 11 2 3 4 4 5 2" xfId="40613" xr:uid="{00000000-0005-0000-0000-000050550000}"/>
    <cellStyle name="Normal 11 2 3 4 4 6" xfId="40608" xr:uid="{00000000-0005-0000-0000-000051550000}"/>
    <cellStyle name="Normal 11 2 3 4 5" xfId="11530" xr:uid="{00000000-0005-0000-0000-000052550000}"/>
    <cellStyle name="Normal 11 2 3 4 5 2" xfId="11531" xr:uid="{00000000-0005-0000-0000-000053550000}"/>
    <cellStyle name="Normal 11 2 3 4 5 2 2" xfId="11532" xr:uid="{00000000-0005-0000-0000-000054550000}"/>
    <cellStyle name="Normal 11 2 3 4 5 2 2 2" xfId="40616" xr:uid="{00000000-0005-0000-0000-000055550000}"/>
    <cellStyle name="Normal 11 2 3 4 5 2 3" xfId="40615" xr:uid="{00000000-0005-0000-0000-000056550000}"/>
    <cellStyle name="Normal 11 2 3 4 5 3" xfId="11533" xr:uid="{00000000-0005-0000-0000-000057550000}"/>
    <cellStyle name="Normal 11 2 3 4 5 3 2" xfId="40617" xr:uid="{00000000-0005-0000-0000-000058550000}"/>
    <cellStyle name="Normal 11 2 3 4 5 4" xfId="11534" xr:uid="{00000000-0005-0000-0000-000059550000}"/>
    <cellStyle name="Normal 11 2 3 4 5 4 2" xfId="40618" xr:uid="{00000000-0005-0000-0000-00005A550000}"/>
    <cellStyle name="Normal 11 2 3 4 5 5" xfId="11535" xr:uid="{00000000-0005-0000-0000-00005B550000}"/>
    <cellStyle name="Normal 11 2 3 4 5 5 2" xfId="40619" xr:uid="{00000000-0005-0000-0000-00005C550000}"/>
    <cellStyle name="Normal 11 2 3 4 5 6" xfId="40614" xr:uid="{00000000-0005-0000-0000-00005D550000}"/>
    <cellStyle name="Normal 11 2 3 4 6" xfId="11536" xr:uid="{00000000-0005-0000-0000-00005E550000}"/>
    <cellStyle name="Normal 11 2 3 4 6 2" xfId="11537" xr:uid="{00000000-0005-0000-0000-00005F550000}"/>
    <cellStyle name="Normal 11 2 3 4 6 2 2" xfId="11538" xr:uid="{00000000-0005-0000-0000-000060550000}"/>
    <cellStyle name="Normal 11 2 3 4 6 2 2 2" xfId="40622" xr:uid="{00000000-0005-0000-0000-000061550000}"/>
    <cellStyle name="Normal 11 2 3 4 6 2 3" xfId="40621" xr:uid="{00000000-0005-0000-0000-000062550000}"/>
    <cellStyle name="Normal 11 2 3 4 6 3" xfId="11539" xr:uid="{00000000-0005-0000-0000-000063550000}"/>
    <cellStyle name="Normal 11 2 3 4 6 3 2" xfId="40623" xr:uid="{00000000-0005-0000-0000-000064550000}"/>
    <cellStyle name="Normal 11 2 3 4 6 4" xfId="11540" xr:uid="{00000000-0005-0000-0000-000065550000}"/>
    <cellStyle name="Normal 11 2 3 4 6 4 2" xfId="40624" xr:uid="{00000000-0005-0000-0000-000066550000}"/>
    <cellStyle name="Normal 11 2 3 4 6 5" xfId="40620" xr:uid="{00000000-0005-0000-0000-000067550000}"/>
    <cellStyle name="Normal 11 2 3 4 7" xfId="11541" xr:uid="{00000000-0005-0000-0000-000068550000}"/>
    <cellStyle name="Normal 11 2 3 4 7 2" xfId="11542" xr:uid="{00000000-0005-0000-0000-000069550000}"/>
    <cellStyle name="Normal 11 2 3 4 7 2 2" xfId="40626" xr:uid="{00000000-0005-0000-0000-00006A550000}"/>
    <cellStyle name="Normal 11 2 3 4 7 3" xfId="11543" xr:uid="{00000000-0005-0000-0000-00006B550000}"/>
    <cellStyle name="Normal 11 2 3 4 7 3 2" xfId="40627" xr:uid="{00000000-0005-0000-0000-00006C550000}"/>
    <cellStyle name="Normal 11 2 3 4 7 4" xfId="40625" xr:uid="{00000000-0005-0000-0000-00006D550000}"/>
    <cellStyle name="Normal 11 2 3 4 8" xfId="11544" xr:uid="{00000000-0005-0000-0000-00006E550000}"/>
    <cellStyle name="Normal 11 2 3 4 8 2" xfId="40628" xr:uid="{00000000-0005-0000-0000-00006F550000}"/>
    <cellStyle name="Normal 11 2 3 4 9" xfId="11545" xr:uid="{00000000-0005-0000-0000-000070550000}"/>
    <cellStyle name="Normal 11 2 3 4 9 2" xfId="40629" xr:uid="{00000000-0005-0000-0000-000071550000}"/>
    <cellStyle name="Normal 11 2 3 5" xfId="11546" xr:uid="{00000000-0005-0000-0000-000072550000}"/>
    <cellStyle name="Normal 11 2 3 5 2" xfId="11547" xr:uid="{00000000-0005-0000-0000-000073550000}"/>
    <cellStyle name="Normal 11 2 3 5 2 2" xfId="11548" xr:uid="{00000000-0005-0000-0000-000074550000}"/>
    <cellStyle name="Normal 11 2 3 5 2 2 2" xfId="11549" xr:uid="{00000000-0005-0000-0000-000075550000}"/>
    <cellStyle name="Normal 11 2 3 5 2 2 2 2" xfId="40633" xr:uid="{00000000-0005-0000-0000-000076550000}"/>
    <cellStyle name="Normal 11 2 3 5 2 2 3" xfId="40632" xr:uid="{00000000-0005-0000-0000-000077550000}"/>
    <cellStyle name="Normal 11 2 3 5 2 3" xfId="11550" xr:uid="{00000000-0005-0000-0000-000078550000}"/>
    <cellStyle name="Normal 11 2 3 5 2 3 2" xfId="40634" xr:uid="{00000000-0005-0000-0000-000079550000}"/>
    <cellStyle name="Normal 11 2 3 5 2 4" xfId="11551" xr:uid="{00000000-0005-0000-0000-00007A550000}"/>
    <cellStyle name="Normal 11 2 3 5 2 4 2" xfId="40635" xr:uid="{00000000-0005-0000-0000-00007B550000}"/>
    <cellStyle name="Normal 11 2 3 5 2 5" xfId="11552" xr:uid="{00000000-0005-0000-0000-00007C550000}"/>
    <cellStyle name="Normal 11 2 3 5 2 5 2" xfId="40636" xr:uid="{00000000-0005-0000-0000-00007D550000}"/>
    <cellStyle name="Normal 11 2 3 5 2 6" xfId="40631" xr:uid="{00000000-0005-0000-0000-00007E550000}"/>
    <cellStyle name="Normal 11 2 3 5 3" xfId="11553" xr:uid="{00000000-0005-0000-0000-00007F550000}"/>
    <cellStyle name="Normal 11 2 3 5 3 2" xfId="11554" xr:uid="{00000000-0005-0000-0000-000080550000}"/>
    <cellStyle name="Normal 11 2 3 5 3 2 2" xfId="11555" xr:uid="{00000000-0005-0000-0000-000081550000}"/>
    <cellStyle name="Normal 11 2 3 5 3 2 2 2" xfId="40639" xr:uid="{00000000-0005-0000-0000-000082550000}"/>
    <cellStyle name="Normal 11 2 3 5 3 2 3" xfId="40638" xr:uid="{00000000-0005-0000-0000-000083550000}"/>
    <cellStyle name="Normal 11 2 3 5 3 3" xfId="11556" xr:uid="{00000000-0005-0000-0000-000084550000}"/>
    <cellStyle name="Normal 11 2 3 5 3 3 2" xfId="40640" xr:uid="{00000000-0005-0000-0000-000085550000}"/>
    <cellStyle name="Normal 11 2 3 5 3 4" xfId="11557" xr:uid="{00000000-0005-0000-0000-000086550000}"/>
    <cellStyle name="Normal 11 2 3 5 3 4 2" xfId="40641" xr:uid="{00000000-0005-0000-0000-000087550000}"/>
    <cellStyle name="Normal 11 2 3 5 3 5" xfId="11558" xr:uid="{00000000-0005-0000-0000-000088550000}"/>
    <cellStyle name="Normal 11 2 3 5 3 5 2" xfId="40642" xr:uid="{00000000-0005-0000-0000-000089550000}"/>
    <cellStyle name="Normal 11 2 3 5 3 6" xfId="40637" xr:uid="{00000000-0005-0000-0000-00008A550000}"/>
    <cellStyle name="Normal 11 2 3 5 4" xfId="11559" xr:uid="{00000000-0005-0000-0000-00008B550000}"/>
    <cellStyle name="Normal 11 2 3 5 4 2" xfId="11560" xr:uid="{00000000-0005-0000-0000-00008C550000}"/>
    <cellStyle name="Normal 11 2 3 5 4 2 2" xfId="40644" xr:uid="{00000000-0005-0000-0000-00008D550000}"/>
    <cellStyle name="Normal 11 2 3 5 4 3" xfId="40643" xr:uid="{00000000-0005-0000-0000-00008E550000}"/>
    <cellStyle name="Normal 11 2 3 5 5" xfId="11561" xr:uid="{00000000-0005-0000-0000-00008F550000}"/>
    <cellStyle name="Normal 11 2 3 5 5 2" xfId="40645" xr:uid="{00000000-0005-0000-0000-000090550000}"/>
    <cellStyle name="Normal 11 2 3 5 6" xfId="11562" xr:uid="{00000000-0005-0000-0000-000091550000}"/>
    <cellStyle name="Normal 11 2 3 5 6 2" xfId="40646" xr:uid="{00000000-0005-0000-0000-000092550000}"/>
    <cellStyle name="Normal 11 2 3 5 7" xfId="11563" xr:uid="{00000000-0005-0000-0000-000093550000}"/>
    <cellStyle name="Normal 11 2 3 5 7 2" xfId="40647" xr:uid="{00000000-0005-0000-0000-000094550000}"/>
    <cellStyle name="Normal 11 2 3 5 8" xfId="40630" xr:uid="{00000000-0005-0000-0000-000095550000}"/>
    <cellStyle name="Normal 11 2 3 6" xfId="11564" xr:uid="{00000000-0005-0000-0000-000096550000}"/>
    <cellStyle name="Normal 11 2 3 6 2" xfId="11565" xr:uid="{00000000-0005-0000-0000-000097550000}"/>
    <cellStyle name="Normal 11 2 3 6 2 2" xfId="11566" xr:uid="{00000000-0005-0000-0000-000098550000}"/>
    <cellStyle name="Normal 11 2 3 6 2 2 2" xfId="11567" xr:uid="{00000000-0005-0000-0000-000099550000}"/>
    <cellStyle name="Normal 11 2 3 6 2 2 2 2" xfId="40651" xr:uid="{00000000-0005-0000-0000-00009A550000}"/>
    <cellStyle name="Normal 11 2 3 6 2 2 3" xfId="40650" xr:uid="{00000000-0005-0000-0000-00009B550000}"/>
    <cellStyle name="Normal 11 2 3 6 2 3" xfId="11568" xr:uid="{00000000-0005-0000-0000-00009C550000}"/>
    <cellStyle name="Normal 11 2 3 6 2 3 2" xfId="40652" xr:uid="{00000000-0005-0000-0000-00009D550000}"/>
    <cellStyle name="Normal 11 2 3 6 2 4" xfId="11569" xr:uid="{00000000-0005-0000-0000-00009E550000}"/>
    <cellStyle name="Normal 11 2 3 6 2 4 2" xfId="40653" xr:uid="{00000000-0005-0000-0000-00009F550000}"/>
    <cellStyle name="Normal 11 2 3 6 2 5" xfId="11570" xr:uid="{00000000-0005-0000-0000-0000A0550000}"/>
    <cellStyle name="Normal 11 2 3 6 2 5 2" xfId="40654" xr:uid="{00000000-0005-0000-0000-0000A1550000}"/>
    <cellStyle name="Normal 11 2 3 6 2 6" xfId="40649" xr:uid="{00000000-0005-0000-0000-0000A2550000}"/>
    <cellStyle name="Normal 11 2 3 6 3" xfId="11571" xr:uid="{00000000-0005-0000-0000-0000A3550000}"/>
    <cellStyle name="Normal 11 2 3 6 3 2" xfId="11572" xr:uid="{00000000-0005-0000-0000-0000A4550000}"/>
    <cellStyle name="Normal 11 2 3 6 3 2 2" xfId="40656" xr:uid="{00000000-0005-0000-0000-0000A5550000}"/>
    <cellStyle name="Normal 11 2 3 6 3 3" xfId="40655" xr:uid="{00000000-0005-0000-0000-0000A6550000}"/>
    <cellStyle name="Normal 11 2 3 6 4" xfId="11573" xr:uid="{00000000-0005-0000-0000-0000A7550000}"/>
    <cellStyle name="Normal 11 2 3 6 4 2" xfId="40657" xr:uid="{00000000-0005-0000-0000-0000A8550000}"/>
    <cellStyle name="Normal 11 2 3 6 5" xfId="11574" xr:uid="{00000000-0005-0000-0000-0000A9550000}"/>
    <cellStyle name="Normal 11 2 3 6 5 2" xfId="40658" xr:uid="{00000000-0005-0000-0000-0000AA550000}"/>
    <cellStyle name="Normal 11 2 3 6 6" xfId="11575" xr:uid="{00000000-0005-0000-0000-0000AB550000}"/>
    <cellStyle name="Normal 11 2 3 6 6 2" xfId="40659" xr:uid="{00000000-0005-0000-0000-0000AC550000}"/>
    <cellStyle name="Normal 11 2 3 6 7" xfId="40648" xr:uid="{00000000-0005-0000-0000-0000AD550000}"/>
    <cellStyle name="Normal 11 2 3 7" xfId="11576" xr:uid="{00000000-0005-0000-0000-0000AE550000}"/>
    <cellStyle name="Normal 11 2 3 7 2" xfId="11577" xr:uid="{00000000-0005-0000-0000-0000AF550000}"/>
    <cellStyle name="Normal 11 2 3 7 2 2" xfId="11578" xr:uid="{00000000-0005-0000-0000-0000B0550000}"/>
    <cellStyle name="Normal 11 2 3 7 2 2 2" xfId="40662" xr:uid="{00000000-0005-0000-0000-0000B1550000}"/>
    <cellStyle name="Normal 11 2 3 7 2 3" xfId="40661" xr:uid="{00000000-0005-0000-0000-0000B2550000}"/>
    <cellStyle name="Normal 11 2 3 7 3" xfId="11579" xr:uid="{00000000-0005-0000-0000-0000B3550000}"/>
    <cellStyle name="Normal 11 2 3 7 3 2" xfId="40663" xr:uid="{00000000-0005-0000-0000-0000B4550000}"/>
    <cellStyle name="Normal 11 2 3 7 4" xfId="11580" xr:uid="{00000000-0005-0000-0000-0000B5550000}"/>
    <cellStyle name="Normal 11 2 3 7 4 2" xfId="40664" xr:uid="{00000000-0005-0000-0000-0000B6550000}"/>
    <cellStyle name="Normal 11 2 3 7 5" xfId="11581" xr:uid="{00000000-0005-0000-0000-0000B7550000}"/>
    <cellStyle name="Normal 11 2 3 7 5 2" xfId="40665" xr:uid="{00000000-0005-0000-0000-0000B8550000}"/>
    <cellStyle name="Normal 11 2 3 7 6" xfId="40660" xr:uid="{00000000-0005-0000-0000-0000B9550000}"/>
    <cellStyle name="Normal 11 2 3 8" xfId="11582" xr:uid="{00000000-0005-0000-0000-0000BA550000}"/>
    <cellStyle name="Normal 11 2 3 8 2" xfId="11583" xr:uid="{00000000-0005-0000-0000-0000BB550000}"/>
    <cellStyle name="Normal 11 2 3 8 2 2" xfId="11584" xr:uid="{00000000-0005-0000-0000-0000BC550000}"/>
    <cellStyle name="Normal 11 2 3 8 2 2 2" xfId="40668" xr:uid="{00000000-0005-0000-0000-0000BD550000}"/>
    <cellStyle name="Normal 11 2 3 8 2 3" xfId="40667" xr:uid="{00000000-0005-0000-0000-0000BE550000}"/>
    <cellStyle name="Normal 11 2 3 8 3" xfId="11585" xr:uid="{00000000-0005-0000-0000-0000BF550000}"/>
    <cellStyle name="Normal 11 2 3 8 3 2" xfId="40669" xr:uid="{00000000-0005-0000-0000-0000C0550000}"/>
    <cellStyle name="Normal 11 2 3 8 4" xfId="11586" xr:uid="{00000000-0005-0000-0000-0000C1550000}"/>
    <cellStyle name="Normal 11 2 3 8 4 2" xfId="40670" xr:uid="{00000000-0005-0000-0000-0000C2550000}"/>
    <cellStyle name="Normal 11 2 3 8 5" xfId="11587" xr:uid="{00000000-0005-0000-0000-0000C3550000}"/>
    <cellStyle name="Normal 11 2 3 8 5 2" xfId="40671" xr:uid="{00000000-0005-0000-0000-0000C4550000}"/>
    <cellStyle name="Normal 11 2 3 8 6" xfId="40666" xr:uid="{00000000-0005-0000-0000-0000C5550000}"/>
    <cellStyle name="Normal 11 2 3 9" xfId="11588" xr:uid="{00000000-0005-0000-0000-0000C6550000}"/>
    <cellStyle name="Normal 11 2 3 9 2" xfId="11589" xr:uid="{00000000-0005-0000-0000-0000C7550000}"/>
    <cellStyle name="Normal 11 2 3 9 2 2" xfId="11590" xr:uid="{00000000-0005-0000-0000-0000C8550000}"/>
    <cellStyle name="Normal 11 2 3 9 2 2 2" xfId="40674" xr:uid="{00000000-0005-0000-0000-0000C9550000}"/>
    <cellStyle name="Normal 11 2 3 9 2 3" xfId="40673" xr:uid="{00000000-0005-0000-0000-0000CA550000}"/>
    <cellStyle name="Normal 11 2 3 9 3" xfId="11591" xr:uid="{00000000-0005-0000-0000-0000CB550000}"/>
    <cellStyle name="Normal 11 2 3 9 3 2" xfId="40675" xr:uid="{00000000-0005-0000-0000-0000CC550000}"/>
    <cellStyle name="Normal 11 2 3 9 4" xfId="11592" xr:uid="{00000000-0005-0000-0000-0000CD550000}"/>
    <cellStyle name="Normal 11 2 3 9 4 2" xfId="40676" xr:uid="{00000000-0005-0000-0000-0000CE550000}"/>
    <cellStyle name="Normal 11 2 3 9 5" xfId="40672" xr:uid="{00000000-0005-0000-0000-0000CF550000}"/>
    <cellStyle name="Normal 11 2 4" xfId="11593" xr:uid="{00000000-0005-0000-0000-0000D0550000}"/>
    <cellStyle name="Normal 11 2 4 10" xfId="11594" xr:uid="{00000000-0005-0000-0000-0000D1550000}"/>
    <cellStyle name="Normal 11 2 4 10 2" xfId="40678" xr:uid="{00000000-0005-0000-0000-0000D2550000}"/>
    <cellStyle name="Normal 11 2 4 11" xfId="11595" xr:uid="{00000000-0005-0000-0000-0000D3550000}"/>
    <cellStyle name="Normal 11 2 4 11 2" xfId="40679" xr:uid="{00000000-0005-0000-0000-0000D4550000}"/>
    <cellStyle name="Normal 11 2 4 12" xfId="11596" xr:uid="{00000000-0005-0000-0000-0000D5550000}"/>
    <cellStyle name="Normal 11 2 4 12 2" xfId="40680" xr:uid="{00000000-0005-0000-0000-0000D6550000}"/>
    <cellStyle name="Normal 11 2 4 13" xfId="40677" xr:uid="{00000000-0005-0000-0000-0000D7550000}"/>
    <cellStyle name="Normal 11 2 4 2" xfId="11597" xr:uid="{00000000-0005-0000-0000-0000D8550000}"/>
    <cellStyle name="Normal 11 2 4 2 10" xfId="11598" xr:uid="{00000000-0005-0000-0000-0000D9550000}"/>
    <cellStyle name="Normal 11 2 4 2 10 2" xfId="40682" xr:uid="{00000000-0005-0000-0000-0000DA550000}"/>
    <cellStyle name="Normal 11 2 4 2 11" xfId="11599" xr:uid="{00000000-0005-0000-0000-0000DB550000}"/>
    <cellStyle name="Normal 11 2 4 2 11 2" xfId="40683" xr:uid="{00000000-0005-0000-0000-0000DC550000}"/>
    <cellStyle name="Normal 11 2 4 2 12" xfId="40681" xr:uid="{00000000-0005-0000-0000-0000DD550000}"/>
    <cellStyle name="Normal 11 2 4 2 2" xfId="11600" xr:uid="{00000000-0005-0000-0000-0000DE550000}"/>
    <cellStyle name="Normal 11 2 4 2 2 10" xfId="11601" xr:uid="{00000000-0005-0000-0000-0000DF550000}"/>
    <cellStyle name="Normal 11 2 4 2 2 10 2" xfId="40685" xr:uid="{00000000-0005-0000-0000-0000E0550000}"/>
    <cellStyle name="Normal 11 2 4 2 2 11" xfId="40684" xr:uid="{00000000-0005-0000-0000-0000E1550000}"/>
    <cellStyle name="Normal 11 2 4 2 2 2" xfId="11602" xr:uid="{00000000-0005-0000-0000-0000E2550000}"/>
    <cellStyle name="Normal 11 2 4 2 2 2 2" xfId="11603" xr:uid="{00000000-0005-0000-0000-0000E3550000}"/>
    <cellStyle name="Normal 11 2 4 2 2 2 2 2" xfId="11604" xr:uid="{00000000-0005-0000-0000-0000E4550000}"/>
    <cellStyle name="Normal 11 2 4 2 2 2 2 2 2" xfId="11605" xr:uid="{00000000-0005-0000-0000-0000E5550000}"/>
    <cellStyle name="Normal 11 2 4 2 2 2 2 2 2 2" xfId="40689" xr:uid="{00000000-0005-0000-0000-0000E6550000}"/>
    <cellStyle name="Normal 11 2 4 2 2 2 2 2 3" xfId="40688" xr:uid="{00000000-0005-0000-0000-0000E7550000}"/>
    <cellStyle name="Normal 11 2 4 2 2 2 2 3" xfId="11606" xr:uid="{00000000-0005-0000-0000-0000E8550000}"/>
    <cellStyle name="Normal 11 2 4 2 2 2 2 3 2" xfId="40690" xr:uid="{00000000-0005-0000-0000-0000E9550000}"/>
    <cellStyle name="Normal 11 2 4 2 2 2 2 4" xfId="11607" xr:uid="{00000000-0005-0000-0000-0000EA550000}"/>
    <cellStyle name="Normal 11 2 4 2 2 2 2 4 2" xfId="40691" xr:uid="{00000000-0005-0000-0000-0000EB550000}"/>
    <cellStyle name="Normal 11 2 4 2 2 2 2 5" xfId="11608" xr:uid="{00000000-0005-0000-0000-0000EC550000}"/>
    <cellStyle name="Normal 11 2 4 2 2 2 2 5 2" xfId="40692" xr:uid="{00000000-0005-0000-0000-0000ED550000}"/>
    <cellStyle name="Normal 11 2 4 2 2 2 2 6" xfId="40687" xr:uid="{00000000-0005-0000-0000-0000EE550000}"/>
    <cellStyle name="Normal 11 2 4 2 2 2 3" xfId="11609" xr:uid="{00000000-0005-0000-0000-0000EF550000}"/>
    <cellStyle name="Normal 11 2 4 2 2 2 3 2" xfId="11610" xr:uid="{00000000-0005-0000-0000-0000F0550000}"/>
    <cellStyle name="Normal 11 2 4 2 2 2 3 2 2" xfId="40694" xr:uid="{00000000-0005-0000-0000-0000F1550000}"/>
    <cellStyle name="Normal 11 2 4 2 2 2 3 3" xfId="40693" xr:uid="{00000000-0005-0000-0000-0000F2550000}"/>
    <cellStyle name="Normal 11 2 4 2 2 2 4" xfId="11611" xr:uid="{00000000-0005-0000-0000-0000F3550000}"/>
    <cellStyle name="Normal 11 2 4 2 2 2 4 2" xfId="40695" xr:uid="{00000000-0005-0000-0000-0000F4550000}"/>
    <cellStyle name="Normal 11 2 4 2 2 2 5" xfId="11612" xr:uid="{00000000-0005-0000-0000-0000F5550000}"/>
    <cellStyle name="Normal 11 2 4 2 2 2 5 2" xfId="40696" xr:uid="{00000000-0005-0000-0000-0000F6550000}"/>
    <cellStyle name="Normal 11 2 4 2 2 2 6" xfId="11613" xr:uid="{00000000-0005-0000-0000-0000F7550000}"/>
    <cellStyle name="Normal 11 2 4 2 2 2 6 2" xfId="40697" xr:uid="{00000000-0005-0000-0000-0000F8550000}"/>
    <cellStyle name="Normal 11 2 4 2 2 2 7" xfId="40686" xr:uid="{00000000-0005-0000-0000-0000F9550000}"/>
    <cellStyle name="Normal 11 2 4 2 2 3" xfId="11614" xr:uid="{00000000-0005-0000-0000-0000FA550000}"/>
    <cellStyle name="Normal 11 2 4 2 2 3 2" xfId="11615" xr:uid="{00000000-0005-0000-0000-0000FB550000}"/>
    <cellStyle name="Normal 11 2 4 2 2 3 2 2" xfId="11616" xr:uid="{00000000-0005-0000-0000-0000FC550000}"/>
    <cellStyle name="Normal 11 2 4 2 2 3 2 2 2" xfId="11617" xr:uid="{00000000-0005-0000-0000-0000FD550000}"/>
    <cellStyle name="Normal 11 2 4 2 2 3 2 2 2 2" xfId="40701" xr:uid="{00000000-0005-0000-0000-0000FE550000}"/>
    <cellStyle name="Normal 11 2 4 2 2 3 2 2 3" xfId="40700" xr:uid="{00000000-0005-0000-0000-0000FF550000}"/>
    <cellStyle name="Normal 11 2 4 2 2 3 2 3" xfId="11618" xr:uid="{00000000-0005-0000-0000-000000560000}"/>
    <cellStyle name="Normal 11 2 4 2 2 3 2 3 2" xfId="40702" xr:uid="{00000000-0005-0000-0000-000001560000}"/>
    <cellStyle name="Normal 11 2 4 2 2 3 2 4" xfId="11619" xr:uid="{00000000-0005-0000-0000-000002560000}"/>
    <cellStyle name="Normal 11 2 4 2 2 3 2 4 2" xfId="40703" xr:uid="{00000000-0005-0000-0000-000003560000}"/>
    <cellStyle name="Normal 11 2 4 2 2 3 2 5" xfId="11620" xr:uid="{00000000-0005-0000-0000-000004560000}"/>
    <cellStyle name="Normal 11 2 4 2 2 3 2 5 2" xfId="40704" xr:uid="{00000000-0005-0000-0000-000005560000}"/>
    <cellStyle name="Normal 11 2 4 2 2 3 2 6" xfId="40699" xr:uid="{00000000-0005-0000-0000-000006560000}"/>
    <cellStyle name="Normal 11 2 4 2 2 3 3" xfId="11621" xr:uid="{00000000-0005-0000-0000-000007560000}"/>
    <cellStyle name="Normal 11 2 4 2 2 3 3 2" xfId="11622" xr:uid="{00000000-0005-0000-0000-000008560000}"/>
    <cellStyle name="Normal 11 2 4 2 2 3 3 2 2" xfId="40706" xr:uid="{00000000-0005-0000-0000-000009560000}"/>
    <cellStyle name="Normal 11 2 4 2 2 3 3 3" xfId="40705" xr:uid="{00000000-0005-0000-0000-00000A560000}"/>
    <cellStyle name="Normal 11 2 4 2 2 3 4" xfId="11623" xr:uid="{00000000-0005-0000-0000-00000B560000}"/>
    <cellStyle name="Normal 11 2 4 2 2 3 4 2" xfId="40707" xr:uid="{00000000-0005-0000-0000-00000C560000}"/>
    <cellStyle name="Normal 11 2 4 2 2 3 5" xfId="11624" xr:uid="{00000000-0005-0000-0000-00000D560000}"/>
    <cellStyle name="Normal 11 2 4 2 2 3 5 2" xfId="40708" xr:uid="{00000000-0005-0000-0000-00000E560000}"/>
    <cellStyle name="Normal 11 2 4 2 2 3 6" xfId="11625" xr:uid="{00000000-0005-0000-0000-00000F560000}"/>
    <cellStyle name="Normal 11 2 4 2 2 3 6 2" xfId="40709" xr:uid="{00000000-0005-0000-0000-000010560000}"/>
    <cellStyle name="Normal 11 2 4 2 2 3 7" xfId="40698" xr:uid="{00000000-0005-0000-0000-000011560000}"/>
    <cellStyle name="Normal 11 2 4 2 2 4" xfId="11626" xr:uid="{00000000-0005-0000-0000-000012560000}"/>
    <cellStyle name="Normal 11 2 4 2 2 4 2" xfId="11627" xr:uid="{00000000-0005-0000-0000-000013560000}"/>
    <cellStyle name="Normal 11 2 4 2 2 4 2 2" xfId="11628" xr:uid="{00000000-0005-0000-0000-000014560000}"/>
    <cellStyle name="Normal 11 2 4 2 2 4 2 2 2" xfId="40712" xr:uid="{00000000-0005-0000-0000-000015560000}"/>
    <cellStyle name="Normal 11 2 4 2 2 4 2 3" xfId="40711" xr:uid="{00000000-0005-0000-0000-000016560000}"/>
    <cellStyle name="Normal 11 2 4 2 2 4 3" xfId="11629" xr:uid="{00000000-0005-0000-0000-000017560000}"/>
    <cellStyle name="Normal 11 2 4 2 2 4 3 2" xfId="40713" xr:uid="{00000000-0005-0000-0000-000018560000}"/>
    <cellStyle name="Normal 11 2 4 2 2 4 4" xfId="11630" xr:uid="{00000000-0005-0000-0000-000019560000}"/>
    <cellStyle name="Normal 11 2 4 2 2 4 4 2" xfId="40714" xr:uid="{00000000-0005-0000-0000-00001A560000}"/>
    <cellStyle name="Normal 11 2 4 2 2 4 5" xfId="11631" xr:uid="{00000000-0005-0000-0000-00001B560000}"/>
    <cellStyle name="Normal 11 2 4 2 2 4 5 2" xfId="40715" xr:uid="{00000000-0005-0000-0000-00001C560000}"/>
    <cellStyle name="Normal 11 2 4 2 2 4 6" xfId="40710" xr:uid="{00000000-0005-0000-0000-00001D560000}"/>
    <cellStyle name="Normal 11 2 4 2 2 5" xfId="11632" xr:uid="{00000000-0005-0000-0000-00001E560000}"/>
    <cellStyle name="Normal 11 2 4 2 2 5 2" xfId="11633" xr:uid="{00000000-0005-0000-0000-00001F560000}"/>
    <cellStyle name="Normal 11 2 4 2 2 5 2 2" xfId="11634" xr:uid="{00000000-0005-0000-0000-000020560000}"/>
    <cellStyle name="Normal 11 2 4 2 2 5 2 2 2" xfId="40718" xr:uid="{00000000-0005-0000-0000-000021560000}"/>
    <cellStyle name="Normal 11 2 4 2 2 5 2 3" xfId="40717" xr:uid="{00000000-0005-0000-0000-000022560000}"/>
    <cellStyle name="Normal 11 2 4 2 2 5 3" xfId="11635" xr:uid="{00000000-0005-0000-0000-000023560000}"/>
    <cellStyle name="Normal 11 2 4 2 2 5 3 2" xfId="40719" xr:uid="{00000000-0005-0000-0000-000024560000}"/>
    <cellStyle name="Normal 11 2 4 2 2 5 4" xfId="11636" xr:uid="{00000000-0005-0000-0000-000025560000}"/>
    <cellStyle name="Normal 11 2 4 2 2 5 4 2" xfId="40720" xr:uid="{00000000-0005-0000-0000-000026560000}"/>
    <cellStyle name="Normal 11 2 4 2 2 5 5" xfId="11637" xr:uid="{00000000-0005-0000-0000-000027560000}"/>
    <cellStyle name="Normal 11 2 4 2 2 5 5 2" xfId="40721" xr:uid="{00000000-0005-0000-0000-000028560000}"/>
    <cellStyle name="Normal 11 2 4 2 2 5 6" xfId="40716" xr:uid="{00000000-0005-0000-0000-000029560000}"/>
    <cellStyle name="Normal 11 2 4 2 2 6" xfId="11638" xr:uid="{00000000-0005-0000-0000-00002A560000}"/>
    <cellStyle name="Normal 11 2 4 2 2 6 2" xfId="11639" xr:uid="{00000000-0005-0000-0000-00002B560000}"/>
    <cellStyle name="Normal 11 2 4 2 2 6 2 2" xfId="11640" xr:uid="{00000000-0005-0000-0000-00002C560000}"/>
    <cellStyle name="Normal 11 2 4 2 2 6 2 2 2" xfId="40724" xr:uid="{00000000-0005-0000-0000-00002D560000}"/>
    <cellStyle name="Normal 11 2 4 2 2 6 2 3" xfId="40723" xr:uid="{00000000-0005-0000-0000-00002E560000}"/>
    <cellStyle name="Normal 11 2 4 2 2 6 3" xfId="11641" xr:uid="{00000000-0005-0000-0000-00002F560000}"/>
    <cellStyle name="Normal 11 2 4 2 2 6 3 2" xfId="40725" xr:uid="{00000000-0005-0000-0000-000030560000}"/>
    <cellStyle name="Normal 11 2 4 2 2 6 4" xfId="11642" xr:uid="{00000000-0005-0000-0000-000031560000}"/>
    <cellStyle name="Normal 11 2 4 2 2 6 4 2" xfId="40726" xr:uid="{00000000-0005-0000-0000-000032560000}"/>
    <cellStyle name="Normal 11 2 4 2 2 6 5" xfId="40722" xr:uid="{00000000-0005-0000-0000-000033560000}"/>
    <cellStyle name="Normal 11 2 4 2 2 7" xfId="11643" xr:uid="{00000000-0005-0000-0000-000034560000}"/>
    <cellStyle name="Normal 11 2 4 2 2 7 2" xfId="11644" xr:uid="{00000000-0005-0000-0000-000035560000}"/>
    <cellStyle name="Normal 11 2 4 2 2 7 2 2" xfId="40728" xr:uid="{00000000-0005-0000-0000-000036560000}"/>
    <cellStyle name="Normal 11 2 4 2 2 7 3" xfId="11645" xr:uid="{00000000-0005-0000-0000-000037560000}"/>
    <cellStyle name="Normal 11 2 4 2 2 7 3 2" xfId="40729" xr:uid="{00000000-0005-0000-0000-000038560000}"/>
    <cellStyle name="Normal 11 2 4 2 2 7 4" xfId="40727" xr:uid="{00000000-0005-0000-0000-000039560000}"/>
    <cellStyle name="Normal 11 2 4 2 2 8" xfId="11646" xr:uid="{00000000-0005-0000-0000-00003A560000}"/>
    <cellStyle name="Normal 11 2 4 2 2 8 2" xfId="40730" xr:uid="{00000000-0005-0000-0000-00003B560000}"/>
    <cellStyle name="Normal 11 2 4 2 2 9" xfId="11647" xr:uid="{00000000-0005-0000-0000-00003C560000}"/>
    <cellStyle name="Normal 11 2 4 2 2 9 2" xfId="40731" xr:uid="{00000000-0005-0000-0000-00003D560000}"/>
    <cellStyle name="Normal 11 2 4 2 3" xfId="11648" xr:uid="{00000000-0005-0000-0000-00003E560000}"/>
    <cellStyle name="Normal 11 2 4 2 3 2" xfId="11649" xr:uid="{00000000-0005-0000-0000-00003F560000}"/>
    <cellStyle name="Normal 11 2 4 2 3 2 2" xfId="11650" xr:uid="{00000000-0005-0000-0000-000040560000}"/>
    <cellStyle name="Normal 11 2 4 2 3 2 2 2" xfId="11651" xr:uid="{00000000-0005-0000-0000-000041560000}"/>
    <cellStyle name="Normal 11 2 4 2 3 2 2 2 2" xfId="40735" xr:uid="{00000000-0005-0000-0000-000042560000}"/>
    <cellStyle name="Normal 11 2 4 2 3 2 2 3" xfId="40734" xr:uid="{00000000-0005-0000-0000-000043560000}"/>
    <cellStyle name="Normal 11 2 4 2 3 2 3" xfId="11652" xr:uid="{00000000-0005-0000-0000-000044560000}"/>
    <cellStyle name="Normal 11 2 4 2 3 2 3 2" xfId="40736" xr:uid="{00000000-0005-0000-0000-000045560000}"/>
    <cellStyle name="Normal 11 2 4 2 3 2 4" xfId="11653" xr:uid="{00000000-0005-0000-0000-000046560000}"/>
    <cellStyle name="Normal 11 2 4 2 3 2 4 2" xfId="40737" xr:uid="{00000000-0005-0000-0000-000047560000}"/>
    <cellStyle name="Normal 11 2 4 2 3 2 5" xfId="11654" xr:uid="{00000000-0005-0000-0000-000048560000}"/>
    <cellStyle name="Normal 11 2 4 2 3 2 5 2" xfId="40738" xr:uid="{00000000-0005-0000-0000-000049560000}"/>
    <cellStyle name="Normal 11 2 4 2 3 2 6" xfId="40733" xr:uid="{00000000-0005-0000-0000-00004A560000}"/>
    <cellStyle name="Normal 11 2 4 2 3 3" xfId="11655" xr:uid="{00000000-0005-0000-0000-00004B560000}"/>
    <cellStyle name="Normal 11 2 4 2 3 3 2" xfId="11656" xr:uid="{00000000-0005-0000-0000-00004C560000}"/>
    <cellStyle name="Normal 11 2 4 2 3 3 2 2" xfId="11657" xr:uid="{00000000-0005-0000-0000-00004D560000}"/>
    <cellStyle name="Normal 11 2 4 2 3 3 2 2 2" xfId="40741" xr:uid="{00000000-0005-0000-0000-00004E560000}"/>
    <cellStyle name="Normal 11 2 4 2 3 3 2 3" xfId="40740" xr:uid="{00000000-0005-0000-0000-00004F560000}"/>
    <cellStyle name="Normal 11 2 4 2 3 3 3" xfId="11658" xr:uid="{00000000-0005-0000-0000-000050560000}"/>
    <cellStyle name="Normal 11 2 4 2 3 3 3 2" xfId="40742" xr:uid="{00000000-0005-0000-0000-000051560000}"/>
    <cellStyle name="Normal 11 2 4 2 3 3 4" xfId="11659" xr:uid="{00000000-0005-0000-0000-000052560000}"/>
    <cellStyle name="Normal 11 2 4 2 3 3 4 2" xfId="40743" xr:uid="{00000000-0005-0000-0000-000053560000}"/>
    <cellStyle name="Normal 11 2 4 2 3 3 5" xfId="11660" xr:uid="{00000000-0005-0000-0000-000054560000}"/>
    <cellStyle name="Normal 11 2 4 2 3 3 5 2" xfId="40744" xr:uid="{00000000-0005-0000-0000-000055560000}"/>
    <cellStyle name="Normal 11 2 4 2 3 3 6" xfId="40739" xr:uid="{00000000-0005-0000-0000-000056560000}"/>
    <cellStyle name="Normal 11 2 4 2 3 4" xfId="11661" xr:uid="{00000000-0005-0000-0000-000057560000}"/>
    <cellStyle name="Normal 11 2 4 2 3 4 2" xfId="11662" xr:uid="{00000000-0005-0000-0000-000058560000}"/>
    <cellStyle name="Normal 11 2 4 2 3 4 2 2" xfId="40746" xr:uid="{00000000-0005-0000-0000-000059560000}"/>
    <cellStyle name="Normal 11 2 4 2 3 4 3" xfId="40745" xr:uid="{00000000-0005-0000-0000-00005A560000}"/>
    <cellStyle name="Normal 11 2 4 2 3 5" xfId="11663" xr:uid="{00000000-0005-0000-0000-00005B560000}"/>
    <cellStyle name="Normal 11 2 4 2 3 5 2" xfId="40747" xr:uid="{00000000-0005-0000-0000-00005C560000}"/>
    <cellStyle name="Normal 11 2 4 2 3 6" xfId="11664" xr:uid="{00000000-0005-0000-0000-00005D560000}"/>
    <cellStyle name="Normal 11 2 4 2 3 6 2" xfId="40748" xr:uid="{00000000-0005-0000-0000-00005E560000}"/>
    <cellStyle name="Normal 11 2 4 2 3 7" xfId="11665" xr:uid="{00000000-0005-0000-0000-00005F560000}"/>
    <cellStyle name="Normal 11 2 4 2 3 7 2" xfId="40749" xr:uid="{00000000-0005-0000-0000-000060560000}"/>
    <cellStyle name="Normal 11 2 4 2 3 8" xfId="40732" xr:uid="{00000000-0005-0000-0000-000061560000}"/>
    <cellStyle name="Normal 11 2 4 2 4" xfId="11666" xr:uid="{00000000-0005-0000-0000-000062560000}"/>
    <cellStyle name="Normal 11 2 4 2 4 2" xfId="11667" xr:uid="{00000000-0005-0000-0000-000063560000}"/>
    <cellStyle name="Normal 11 2 4 2 4 2 2" xfId="11668" xr:uid="{00000000-0005-0000-0000-000064560000}"/>
    <cellStyle name="Normal 11 2 4 2 4 2 2 2" xfId="11669" xr:uid="{00000000-0005-0000-0000-000065560000}"/>
    <cellStyle name="Normal 11 2 4 2 4 2 2 2 2" xfId="40753" xr:uid="{00000000-0005-0000-0000-000066560000}"/>
    <cellStyle name="Normal 11 2 4 2 4 2 2 3" xfId="40752" xr:uid="{00000000-0005-0000-0000-000067560000}"/>
    <cellStyle name="Normal 11 2 4 2 4 2 3" xfId="11670" xr:uid="{00000000-0005-0000-0000-000068560000}"/>
    <cellStyle name="Normal 11 2 4 2 4 2 3 2" xfId="40754" xr:uid="{00000000-0005-0000-0000-000069560000}"/>
    <cellStyle name="Normal 11 2 4 2 4 2 4" xfId="11671" xr:uid="{00000000-0005-0000-0000-00006A560000}"/>
    <cellStyle name="Normal 11 2 4 2 4 2 4 2" xfId="40755" xr:uid="{00000000-0005-0000-0000-00006B560000}"/>
    <cellStyle name="Normal 11 2 4 2 4 2 5" xfId="11672" xr:uid="{00000000-0005-0000-0000-00006C560000}"/>
    <cellStyle name="Normal 11 2 4 2 4 2 5 2" xfId="40756" xr:uid="{00000000-0005-0000-0000-00006D560000}"/>
    <cellStyle name="Normal 11 2 4 2 4 2 6" xfId="40751" xr:uid="{00000000-0005-0000-0000-00006E560000}"/>
    <cellStyle name="Normal 11 2 4 2 4 3" xfId="11673" xr:uid="{00000000-0005-0000-0000-00006F560000}"/>
    <cellStyle name="Normal 11 2 4 2 4 3 2" xfId="11674" xr:uid="{00000000-0005-0000-0000-000070560000}"/>
    <cellStyle name="Normal 11 2 4 2 4 3 2 2" xfId="40758" xr:uid="{00000000-0005-0000-0000-000071560000}"/>
    <cellStyle name="Normal 11 2 4 2 4 3 3" xfId="40757" xr:uid="{00000000-0005-0000-0000-000072560000}"/>
    <cellStyle name="Normal 11 2 4 2 4 4" xfId="11675" xr:uid="{00000000-0005-0000-0000-000073560000}"/>
    <cellStyle name="Normal 11 2 4 2 4 4 2" xfId="40759" xr:uid="{00000000-0005-0000-0000-000074560000}"/>
    <cellStyle name="Normal 11 2 4 2 4 5" xfId="11676" xr:uid="{00000000-0005-0000-0000-000075560000}"/>
    <cellStyle name="Normal 11 2 4 2 4 5 2" xfId="40760" xr:uid="{00000000-0005-0000-0000-000076560000}"/>
    <cellStyle name="Normal 11 2 4 2 4 6" xfId="11677" xr:uid="{00000000-0005-0000-0000-000077560000}"/>
    <cellStyle name="Normal 11 2 4 2 4 6 2" xfId="40761" xr:uid="{00000000-0005-0000-0000-000078560000}"/>
    <cellStyle name="Normal 11 2 4 2 4 7" xfId="40750" xr:uid="{00000000-0005-0000-0000-000079560000}"/>
    <cellStyle name="Normal 11 2 4 2 5" xfId="11678" xr:uid="{00000000-0005-0000-0000-00007A560000}"/>
    <cellStyle name="Normal 11 2 4 2 5 2" xfId="11679" xr:uid="{00000000-0005-0000-0000-00007B560000}"/>
    <cellStyle name="Normal 11 2 4 2 5 2 2" xfId="11680" xr:uid="{00000000-0005-0000-0000-00007C560000}"/>
    <cellStyle name="Normal 11 2 4 2 5 2 2 2" xfId="40764" xr:uid="{00000000-0005-0000-0000-00007D560000}"/>
    <cellStyle name="Normal 11 2 4 2 5 2 3" xfId="40763" xr:uid="{00000000-0005-0000-0000-00007E560000}"/>
    <cellStyle name="Normal 11 2 4 2 5 3" xfId="11681" xr:uid="{00000000-0005-0000-0000-00007F560000}"/>
    <cellStyle name="Normal 11 2 4 2 5 3 2" xfId="40765" xr:uid="{00000000-0005-0000-0000-000080560000}"/>
    <cellStyle name="Normal 11 2 4 2 5 4" xfId="11682" xr:uid="{00000000-0005-0000-0000-000081560000}"/>
    <cellStyle name="Normal 11 2 4 2 5 4 2" xfId="40766" xr:uid="{00000000-0005-0000-0000-000082560000}"/>
    <cellStyle name="Normal 11 2 4 2 5 5" xfId="11683" xr:uid="{00000000-0005-0000-0000-000083560000}"/>
    <cellStyle name="Normal 11 2 4 2 5 5 2" xfId="40767" xr:uid="{00000000-0005-0000-0000-000084560000}"/>
    <cellStyle name="Normal 11 2 4 2 5 6" xfId="40762" xr:uid="{00000000-0005-0000-0000-000085560000}"/>
    <cellStyle name="Normal 11 2 4 2 6" xfId="11684" xr:uid="{00000000-0005-0000-0000-000086560000}"/>
    <cellStyle name="Normal 11 2 4 2 6 2" xfId="11685" xr:uid="{00000000-0005-0000-0000-000087560000}"/>
    <cellStyle name="Normal 11 2 4 2 6 2 2" xfId="11686" xr:uid="{00000000-0005-0000-0000-000088560000}"/>
    <cellStyle name="Normal 11 2 4 2 6 2 2 2" xfId="40770" xr:uid="{00000000-0005-0000-0000-000089560000}"/>
    <cellStyle name="Normal 11 2 4 2 6 2 3" xfId="40769" xr:uid="{00000000-0005-0000-0000-00008A560000}"/>
    <cellStyle name="Normal 11 2 4 2 6 3" xfId="11687" xr:uid="{00000000-0005-0000-0000-00008B560000}"/>
    <cellStyle name="Normal 11 2 4 2 6 3 2" xfId="40771" xr:uid="{00000000-0005-0000-0000-00008C560000}"/>
    <cellStyle name="Normal 11 2 4 2 6 4" xfId="11688" xr:uid="{00000000-0005-0000-0000-00008D560000}"/>
    <cellStyle name="Normal 11 2 4 2 6 4 2" xfId="40772" xr:uid="{00000000-0005-0000-0000-00008E560000}"/>
    <cellStyle name="Normal 11 2 4 2 6 5" xfId="11689" xr:uid="{00000000-0005-0000-0000-00008F560000}"/>
    <cellStyle name="Normal 11 2 4 2 6 5 2" xfId="40773" xr:uid="{00000000-0005-0000-0000-000090560000}"/>
    <cellStyle name="Normal 11 2 4 2 6 6" xfId="40768" xr:uid="{00000000-0005-0000-0000-000091560000}"/>
    <cellStyle name="Normal 11 2 4 2 7" xfId="11690" xr:uid="{00000000-0005-0000-0000-000092560000}"/>
    <cellStyle name="Normal 11 2 4 2 7 2" xfId="11691" xr:uid="{00000000-0005-0000-0000-000093560000}"/>
    <cellStyle name="Normal 11 2 4 2 7 2 2" xfId="11692" xr:uid="{00000000-0005-0000-0000-000094560000}"/>
    <cellStyle name="Normal 11 2 4 2 7 2 2 2" xfId="40776" xr:uid="{00000000-0005-0000-0000-000095560000}"/>
    <cellStyle name="Normal 11 2 4 2 7 2 3" xfId="40775" xr:uid="{00000000-0005-0000-0000-000096560000}"/>
    <cellStyle name="Normal 11 2 4 2 7 3" xfId="11693" xr:uid="{00000000-0005-0000-0000-000097560000}"/>
    <cellStyle name="Normal 11 2 4 2 7 3 2" xfId="40777" xr:uid="{00000000-0005-0000-0000-000098560000}"/>
    <cellStyle name="Normal 11 2 4 2 7 4" xfId="11694" xr:uid="{00000000-0005-0000-0000-000099560000}"/>
    <cellStyle name="Normal 11 2 4 2 7 4 2" xfId="40778" xr:uid="{00000000-0005-0000-0000-00009A560000}"/>
    <cellStyle name="Normal 11 2 4 2 7 5" xfId="40774" xr:uid="{00000000-0005-0000-0000-00009B560000}"/>
    <cellStyle name="Normal 11 2 4 2 8" xfId="11695" xr:uid="{00000000-0005-0000-0000-00009C560000}"/>
    <cellStyle name="Normal 11 2 4 2 8 2" xfId="11696" xr:uid="{00000000-0005-0000-0000-00009D560000}"/>
    <cellStyle name="Normal 11 2 4 2 8 2 2" xfId="40780" xr:uid="{00000000-0005-0000-0000-00009E560000}"/>
    <cellStyle name="Normal 11 2 4 2 8 3" xfId="11697" xr:uid="{00000000-0005-0000-0000-00009F560000}"/>
    <cellStyle name="Normal 11 2 4 2 8 3 2" xfId="40781" xr:uid="{00000000-0005-0000-0000-0000A0560000}"/>
    <cellStyle name="Normal 11 2 4 2 8 4" xfId="40779" xr:uid="{00000000-0005-0000-0000-0000A1560000}"/>
    <cellStyle name="Normal 11 2 4 2 9" xfId="11698" xr:uid="{00000000-0005-0000-0000-0000A2560000}"/>
    <cellStyle name="Normal 11 2 4 2 9 2" xfId="40782" xr:uid="{00000000-0005-0000-0000-0000A3560000}"/>
    <cellStyle name="Normal 11 2 4 3" xfId="11699" xr:uid="{00000000-0005-0000-0000-0000A4560000}"/>
    <cellStyle name="Normal 11 2 4 3 10" xfId="11700" xr:uid="{00000000-0005-0000-0000-0000A5560000}"/>
    <cellStyle name="Normal 11 2 4 3 10 2" xfId="40784" xr:uid="{00000000-0005-0000-0000-0000A6560000}"/>
    <cellStyle name="Normal 11 2 4 3 11" xfId="40783" xr:uid="{00000000-0005-0000-0000-0000A7560000}"/>
    <cellStyle name="Normal 11 2 4 3 2" xfId="11701" xr:uid="{00000000-0005-0000-0000-0000A8560000}"/>
    <cellStyle name="Normal 11 2 4 3 2 2" xfId="11702" xr:uid="{00000000-0005-0000-0000-0000A9560000}"/>
    <cellStyle name="Normal 11 2 4 3 2 2 2" xfId="11703" xr:uid="{00000000-0005-0000-0000-0000AA560000}"/>
    <cellStyle name="Normal 11 2 4 3 2 2 2 2" xfId="11704" xr:uid="{00000000-0005-0000-0000-0000AB560000}"/>
    <cellStyle name="Normal 11 2 4 3 2 2 2 2 2" xfId="40788" xr:uid="{00000000-0005-0000-0000-0000AC560000}"/>
    <cellStyle name="Normal 11 2 4 3 2 2 2 3" xfId="40787" xr:uid="{00000000-0005-0000-0000-0000AD560000}"/>
    <cellStyle name="Normal 11 2 4 3 2 2 3" xfId="11705" xr:uid="{00000000-0005-0000-0000-0000AE560000}"/>
    <cellStyle name="Normal 11 2 4 3 2 2 3 2" xfId="40789" xr:uid="{00000000-0005-0000-0000-0000AF560000}"/>
    <cellStyle name="Normal 11 2 4 3 2 2 4" xfId="11706" xr:uid="{00000000-0005-0000-0000-0000B0560000}"/>
    <cellStyle name="Normal 11 2 4 3 2 2 4 2" xfId="40790" xr:uid="{00000000-0005-0000-0000-0000B1560000}"/>
    <cellStyle name="Normal 11 2 4 3 2 2 5" xfId="11707" xr:uid="{00000000-0005-0000-0000-0000B2560000}"/>
    <cellStyle name="Normal 11 2 4 3 2 2 5 2" xfId="40791" xr:uid="{00000000-0005-0000-0000-0000B3560000}"/>
    <cellStyle name="Normal 11 2 4 3 2 2 6" xfId="40786" xr:uid="{00000000-0005-0000-0000-0000B4560000}"/>
    <cellStyle name="Normal 11 2 4 3 2 3" xfId="11708" xr:uid="{00000000-0005-0000-0000-0000B5560000}"/>
    <cellStyle name="Normal 11 2 4 3 2 3 2" xfId="11709" xr:uid="{00000000-0005-0000-0000-0000B6560000}"/>
    <cellStyle name="Normal 11 2 4 3 2 3 2 2" xfId="40793" xr:uid="{00000000-0005-0000-0000-0000B7560000}"/>
    <cellStyle name="Normal 11 2 4 3 2 3 3" xfId="40792" xr:uid="{00000000-0005-0000-0000-0000B8560000}"/>
    <cellStyle name="Normal 11 2 4 3 2 4" xfId="11710" xr:uid="{00000000-0005-0000-0000-0000B9560000}"/>
    <cellStyle name="Normal 11 2 4 3 2 4 2" xfId="40794" xr:uid="{00000000-0005-0000-0000-0000BA560000}"/>
    <cellStyle name="Normal 11 2 4 3 2 5" xfId="11711" xr:uid="{00000000-0005-0000-0000-0000BB560000}"/>
    <cellStyle name="Normal 11 2 4 3 2 5 2" xfId="40795" xr:uid="{00000000-0005-0000-0000-0000BC560000}"/>
    <cellStyle name="Normal 11 2 4 3 2 6" xfId="11712" xr:uid="{00000000-0005-0000-0000-0000BD560000}"/>
    <cellStyle name="Normal 11 2 4 3 2 6 2" xfId="40796" xr:uid="{00000000-0005-0000-0000-0000BE560000}"/>
    <cellStyle name="Normal 11 2 4 3 2 7" xfId="40785" xr:uid="{00000000-0005-0000-0000-0000BF560000}"/>
    <cellStyle name="Normal 11 2 4 3 3" xfId="11713" xr:uid="{00000000-0005-0000-0000-0000C0560000}"/>
    <cellStyle name="Normal 11 2 4 3 3 2" xfId="11714" xr:uid="{00000000-0005-0000-0000-0000C1560000}"/>
    <cellStyle name="Normal 11 2 4 3 3 2 2" xfId="11715" xr:uid="{00000000-0005-0000-0000-0000C2560000}"/>
    <cellStyle name="Normal 11 2 4 3 3 2 2 2" xfId="11716" xr:uid="{00000000-0005-0000-0000-0000C3560000}"/>
    <cellStyle name="Normal 11 2 4 3 3 2 2 2 2" xfId="40800" xr:uid="{00000000-0005-0000-0000-0000C4560000}"/>
    <cellStyle name="Normal 11 2 4 3 3 2 2 3" xfId="40799" xr:uid="{00000000-0005-0000-0000-0000C5560000}"/>
    <cellStyle name="Normal 11 2 4 3 3 2 3" xfId="11717" xr:uid="{00000000-0005-0000-0000-0000C6560000}"/>
    <cellStyle name="Normal 11 2 4 3 3 2 3 2" xfId="40801" xr:uid="{00000000-0005-0000-0000-0000C7560000}"/>
    <cellStyle name="Normal 11 2 4 3 3 2 4" xfId="11718" xr:uid="{00000000-0005-0000-0000-0000C8560000}"/>
    <cellStyle name="Normal 11 2 4 3 3 2 4 2" xfId="40802" xr:uid="{00000000-0005-0000-0000-0000C9560000}"/>
    <cellStyle name="Normal 11 2 4 3 3 2 5" xfId="11719" xr:uid="{00000000-0005-0000-0000-0000CA560000}"/>
    <cellStyle name="Normal 11 2 4 3 3 2 5 2" xfId="40803" xr:uid="{00000000-0005-0000-0000-0000CB560000}"/>
    <cellStyle name="Normal 11 2 4 3 3 2 6" xfId="40798" xr:uid="{00000000-0005-0000-0000-0000CC560000}"/>
    <cellStyle name="Normal 11 2 4 3 3 3" xfId="11720" xr:uid="{00000000-0005-0000-0000-0000CD560000}"/>
    <cellStyle name="Normal 11 2 4 3 3 3 2" xfId="11721" xr:uid="{00000000-0005-0000-0000-0000CE560000}"/>
    <cellStyle name="Normal 11 2 4 3 3 3 2 2" xfId="40805" xr:uid="{00000000-0005-0000-0000-0000CF560000}"/>
    <cellStyle name="Normal 11 2 4 3 3 3 3" xfId="40804" xr:uid="{00000000-0005-0000-0000-0000D0560000}"/>
    <cellStyle name="Normal 11 2 4 3 3 4" xfId="11722" xr:uid="{00000000-0005-0000-0000-0000D1560000}"/>
    <cellStyle name="Normal 11 2 4 3 3 4 2" xfId="40806" xr:uid="{00000000-0005-0000-0000-0000D2560000}"/>
    <cellStyle name="Normal 11 2 4 3 3 5" xfId="11723" xr:uid="{00000000-0005-0000-0000-0000D3560000}"/>
    <cellStyle name="Normal 11 2 4 3 3 5 2" xfId="40807" xr:uid="{00000000-0005-0000-0000-0000D4560000}"/>
    <cellStyle name="Normal 11 2 4 3 3 6" xfId="11724" xr:uid="{00000000-0005-0000-0000-0000D5560000}"/>
    <cellStyle name="Normal 11 2 4 3 3 6 2" xfId="40808" xr:uid="{00000000-0005-0000-0000-0000D6560000}"/>
    <cellStyle name="Normal 11 2 4 3 3 7" xfId="40797" xr:uid="{00000000-0005-0000-0000-0000D7560000}"/>
    <cellStyle name="Normal 11 2 4 3 4" xfId="11725" xr:uid="{00000000-0005-0000-0000-0000D8560000}"/>
    <cellStyle name="Normal 11 2 4 3 4 2" xfId="11726" xr:uid="{00000000-0005-0000-0000-0000D9560000}"/>
    <cellStyle name="Normal 11 2 4 3 4 2 2" xfId="11727" xr:uid="{00000000-0005-0000-0000-0000DA560000}"/>
    <cellStyle name="Normal 11 2 4 3 4 2 2 2" xfId="40811" xr:uid="{00000000-0005-0000-0000-0000DB560000}"/>
    <cellStyle name="Normal 11 2 4 3 4 2 3" xfId="40810" xr:uid="{00000000-0005-0000-0000-0000DC560000}"/>
    <cellStyle name="Normal 11 2 4 3 4 3" xfId="11728" xr:uid="{00000000-0005-0000-0000-0000DD560000}"/>
    <cellStyle name="Normal 11 2 4 3 4 3 2" xfId="40812" xr:uid="{00000000-0005-0000-0000-0000DE560000}"/>
    <cellStyle name="Normal 11 2 4 3 4 4" xfId="11729" xr:uid="{00000000-0005-0000-0000-0000DF560000}"/>
    <cellStyle name="Normal 11 2 4 3 4 4 2" xfId="40813" xr:uid="{00000000-0005-0000-0000-0000E0560000}"/>
    <cellStyle name="Normal 11 2 4 3 4 5" xfId="11730" xr:uid="{00000000-0005-0000-0000-0000E1560000}"/>
    <cellStyle name="Normal 11 2 4 3 4 5 2" xfId="40814" xr:uid="{00000000-0005-0000-0000-0000E2560000}"/>
    <cellStyle name="Normal 11 2 4 3 4 6" xfId="40809" xr:uid="{00000000-0005-0000-0000-0000E3560000}"/>
    <cellStyle name="Normal 11 2 4 3 5" xfId="11731" xr:uid="{00000000-0005-0000-0000-0000E4560000}"/>
    <cellStyle name="Normal 11 2 4 3 5 2" xfId="11732" xr:uid="{00000000-0005-0000-0000-0000E5560000}"/>
    <cellStyle name="Normal 11 2 4 3 5 2 2" xfId="11733" xr:uid="{00000000-0005-0000-0000-0000E6560000}"/>
    <cellStyle name="Normal 11 2 4 3 5 2 2 2" xfId="40817" xr:uid="{00000000-0005-0000-0000-0000E7560000}"/>
    <cellStyle name="Normal 11 2 4 3 5 2 3" xfId="40816" xr:uid="{00000000-0005-0000-0000-0000E8560000}"/>
    <cellStyle name="Normal 11 2 4 3 5 3" xfId="11734" xr:uid="{00000000-0005-0000-0000-0000E9560000}"/>
    <cellStyle name="Normal 11 2 4 3 5 3 2" xfId="40818" xr:uid="{00000000-0005-0000-0000-0000EA560000}"/>
    <cellStyle name="Normal 11 2 4 3 5 4" xfId="11735" xr:uid="{00000000-0005-0000-0000-0000EB560000}"/>
    <cellStyle name="Normal 11 2 4 3 5 4 2" xfId="40819" xr:uid="{00000000-0005-0000-0000-0000EC560000}"/>
    <cellStyle name="Normal 11 2 4 3 5 5" xfId="11736" xr:uid="{00000000-0005-0000-0000-0000ED560000}"/>
    <cellStyle name="Normal 11 2 4 3 5 5 2" xfId="40820" xr:uid="{00000000-0005-0000-0000-0000EE560000}"/>
    <cellStyle name="Normal 11 2 4 3 5 6" xfId="40815" xr:uid="{00000000-0005-0000-0000-0000EF560000}"/>
    <cellStyle name="Normal 11 2 4 3 6" xfId="11737" xr:uid="{00000000-0005-0000-0000-0000F0560000}"/>
    <cellStyle name="Normal 11 2 4 3 6 2" xfId="11738" xr:uid="{00000000-0005-0000-0000-0000F1560000}"/>
    <cellStyle name="Normal 11 2 4 3 6 2 2" xfId="11739" xr:uid="{00000000-0005-0000-0000-0000F2560000}"/>
    <cellStyle name="Normal 11 2 4 3 6 2 2 2" xfId="40823" xr:uid="{00000000-0005-0000-0000-0000F3560000}"/>
    <cellStyle name="Normal 11 2 4 3 6 2 3" xfId="40822" xr:uid="{00000000-0005-0000-0000-0000F4560000}"/>
    <cellStyle name="Normal 11 2 4 3 6 3" xfId="11740" xr:uid="{00000000-0005-0000-0000-0000F5560000}"/>
    <cellStyle name="Normal 11 2 4 3 6 3 2" xfId="40824" xr:uid="{00000000-0005-0000-0000-0000F6560000}"/>
    <cellStyle name="Normal 11 2 4 3 6 4" xfId="11741" xr:uid="{00000000-0005-0000-0000-0000F7560000}"/>
    <cellStyle name="Normal 11 2 4 3 6 4 2" xfId="40825" xr:uid="{00000000-0005-0000-0000-0000F8560000}"/>
    <cellStyle name="Normal 11 2 4 3 6 5" xfId="40821" xr:uid="{00000000-0005-0000-0000-0000F9560000}"/>
    <cellStyle name="Normal 11 2 4 3 7" xfId="11742" xr:uid="{00000000-0005-0000-0000-0000FA560000}"/>
    <cellStyle name="Normal 11 2 4 3 7 2" xfId="11743" xr:uid="{00000000-0005-0000-0000-0000FB560000}"/>
    <cellStyle name="Normal 11 2 4 3 7 2 2" xfId="40827" xr:uid="{00000000-0005-0000-0000-0000FC560000}"/>
    <cellStyle name="Normal 11 2 4 3 7 3" xfId="11744" xr:uid="{00000000-0005-0000-0000-0000FD560000}"/>
    <cellStyle name="Normal 11 2 4 3 7 3 2" xfId="40828" xr:uid="{00000000-0005-0000-0000-0000FE560000}"/>
    <cellStyle name="Normal 11 2 4 3 7 4" xfId="40826" xr:uid="{00000000-0005-0000-0000-0000FF560000}"/>
    <cellStyle name="Normal 11 2 4 3 8" xfId="11745" xr:uid="{00000000-0005-0000-0000-000000570000}"/>
    <cellStyle name="Normal 11 2 4 3 8 2" xfId="40829" xr:uid="{00000000-0005-0000-0000-000001570000}"/>
    <cellStyle name="Normal 11 2 4 3 9" xfId="11746" xr:uid="{00000000-0005-0000-0000-000002570000}"/>
    <cellStyle name="Normal 11 2 4 3 9 2" xfId="40830" xr:uid="{00000000-0005-0000-0000-000003570000}"/>
    <cellStyle name="Normal 11 2 4 4" xfId="11747" xr:uid="{00000000-0005-0000-0000-000004570000}"/>
    <cellStyle name="Normal 11 2 4 4 2" xfId="11748" xr:uid="{00000000-0005-0000-0000-000005570000}"/>
    <cellStyle name="Normal 11 2 4 4 2 2" xfId="11749" xr:uid="{00000000-0005-0000-0000-000006570000}"/>
    <cellStyle name="Normal 11 2 4 4 2 2 2" xfId="11750" xr:uid="{00000000-0005-0000-0000-000007570000}"/>
    <cellStyle name="Normal 11 2 4 4 2 2 2 2" xfId="40834" xr:uid="{00000000-0005-0000-0000-000008570000}"/>
    <cellStyle name="Normal 11 2 4 4 2 2 3" xfId="40833" xr:uid="{00000000-0005-0000-0000-000009570000}"/>
    <cellStyle name="Normal 11 2 4 4 2 3" xfId="11751" xr:uid="{00000000-0005-0000-0000-00000A570000}"/>
    <cellStyle name="Normal 11 2 4 4 2 3 2" xfId="40835" xr:uid="{00000000-0005-0000-0000-00000B570000}"/>
    <cellStyle name="Normal 11 2 4 4 2 4" xfId="11752" xr:uid="{00000000-0005-0000-0000-00000C570000}"/>
    <cellStyle name="Normal 11 2 4 4 2 4 2" xfId="40836" xr:uid="{00000000-0005-0000-0000-00000D570000}"/>
    <cellStyle name="Normal 11 2 4 4 2 5" xfId="11753" xr:uid="{00000000-0005-0000-0000-00000E570000}"/>
    <cellStyle name="Normal 11 2 4 4 2 5 2" xfId="40837" xr:uid="{00000000-0005-0000-0000-00000F570000}"/>
    <cellStyle name="Normal 11 2 4 4 2 6" xfId="40832" xr:uid="{00000000-0005-0000-0000-000010570000}"/>
    <cellStyle name="Normal 11 2 4 4 3" xfId="11754" xr:uid="{00000000-0005-0000-0000-000011570000}"/>
    <cellStyle name="Normal 11 2 4 4 3 2" xfId="11755" xr:uid="{00000000-0005-0000-0000-000012570000}"/>
    <cellStyle name="Normal 11 2 4 4 3 2 2" xfId="11756" xr:uid="{00000000-0005-0000-0000-000013570000}"/>
    <cellStyle name="Normal 11 2 4 4 3 2 2 2" xfId="40840" xr:uid="{00000000-0005-0000-0000-000014570000}"/>
    <cellStyle name="Normal 11 2 4 4 3 2 3" xfId="40839" xr:uid="{00000000-0005-0000-0000-000015570000}"/>
    <cellStyle name="Normal 11 2 4 4 3 3" xfId="11757" xr:uid="{00000000-0005-0000-0000-000016570000}"/>
    <cellStyle name="Normal 11 2 4 4 3 3 2" xfId="40841" xr:uid="{00000000-0005-0000-0000-000017570000}"/>
    <cellStyle name="Normal 11 2 4 4 3 4" xfId="11758" xr:uid="{00000000-0005-0000-0000-000018570000}"/>
    <cellStyle name="Normal 11 2 4 4 3 4 2" xfId="40842" xr:uid="{00000000-0005-0000-0000-000019570000}"/>
    <cellStyle name="Normal 11 2 4 4 3 5" xfId="11759" xr:uid="{00000000-0005-0000-0000-00001A570000}"/>
    <cellStyle name="Normal 11 2 4 4 3 5 2" xfId="40843" xr:uid="{00000000-0005-0000-0000-00001B570000}"/>
    <cellStyle name="Normal 11 2 4 4 3 6" xfId="40838" xr:uid="{00000000-0005-0000-0000-00001C570000}"/>
    <cellStyle name="Normal 11 2 4 4 4" xfId="11760" xr:uid="{00000000-0005-0000-0000-00001D570000}"/>
    <cellStyle name="Normal 11 2 4 4 4 2" xfId="11761" xr:uid="{00000000-0005-0000-0000-00001E570000}"/>
    <cellStyle name="Normal 11 2 4 4 4 2 2" xfId="40845" xr:uid="{00000000-0005-0000-0000-00001F570000}"/>
    <cellStyle name="Normal 11 2 4 4 4 3" xfId="40844" xr:uid="{00000000-0005-0000-0000-000020570000}"/>
    <cellStyle name="Normal 11 2 4 4 5" xfId="11762" xr:uid="{00000000-0005-0000-0000-000021570000}"/>
    <cellStyle name="Normal 11 2 4 4 5 2" xfId="40846" xr:uid="{00000000-0005-0000-0000-000022570000}"/>
    <cellStyle name="Normal 11 2 4 4 6" xfId="11763" xr:uid="{00000000-0005-0000-0000-000023570000}"/>
    <cellStyle name="Normal 11 2 4 4 6 2" xfId="40847" xr:uid="{00000000-0005-0000-0000-000024570000}"/>
    <cellStyle name="Normal 11 2 4 4 7" xfId="11764" xr:uid="{00000000-0005-0000-0000-000025570000}"/>
    <cellStyle name="Normal 11 2 4 4 7 2" xfId="40848" xr:uid="{00000000-0005-0000-0000-000026570000}"/>
    <cellStyle name="Normal 11 2 4 4 8" xfId="40831" xr:uid="{00000000-0005-0000-0000-000027570000}"/>
    <cellStyle name="Normal 11 2 4 5" xfId="11765" xr:uid="{00000000-0005-0000-0000-000028570000}"/>
    <cellStyle name="Normal 11 2 4 5 2" xfId="11766" xr:uid="{00000000-0005-0000-0000-000029570000}"/>
    <cellStyle name="Normal 11 2 4 5 2 2" xfId="11767" xr:uid="{00000000-0005-0000-0000-00002A570000}"/>
    <cellStyle name="Normal 11 2 4 5 2 2 2" xfId="11768" xr:uid="{00000000-0005-0000-0000-00002B570000}"/>
    <cellStyle name="Normal 11 2 4 5 2 2 2 2" xfId="40852" xr:uid="{00000000-0005-0000-0000-00002C570000}"/>
    <cellStyle name="Normal 11 2 4 5 2 2 3" xfId="40851" xr:uid="{00000000-0005-0000-0000-00002D570000}"/>
    <cellStyle name="Normal 11 2 4 5 2 3" xfId="11769" xr:uid="{00000000-0005-0000-0000-00002E570000}"/>
    <cellStyle name="Normal 11 2 4 5 2 3 2" xfId="40853" xr:uid="{00000000-0005-0000-0000-00002F570000}"/>
    <cellStyle name="Normal 11 2 4 5 2 4" xfId="11770" xr:uid="{00000000-0005-0000-0000-000030570000}"/>
    <cellStyle name="Normal 11 2 4 5 2 4 2" xfId="40854" xr:uid="{00000000-0005-0000-0000-000031570000}"/>
    <cellStyle name="Normal 11 2 4 5 2 5" xfId="11771" xr:uid="{00000000-0005-0000-0000-000032570000}"/>
    <cellStyle name="Normal 11 2 4 5 2 5 2" xfId="40855" xr:uid="{00000000-0005-0000-0000-000033570000}"/>
    <cellStyle name="Normal 11 2 4 5 2 6" xfId="40850" xr:uid="{00000000-0005-0000-0000-000034570000}"/>
    <cellStyle name="Normal 11 2 4 5 3" xfId="11772" xr:uid="{00000000-0005-0000-0000-000035570000}"/>
    <cellStyle name="Normal 11 2 4 5 3 2" xfId="11773" xr:uid="{00000000-0005-0000-0000-000036570000}"/>
    <cellStyle name="Normal 11 2 4 5 3 2 2" xfId="40857" xr:uid="{00000000-0005-0000-0000-000037570000}"/>
    <cellStyle name="Normal 11 2 4 5 3 3" xfId="40856" xr:uid="{00000000-0005-0000-0000-000038570000}"/>
    <cellStyle name="Normal 11 2 4 5 4" xfId="11774" xr:uid="{00000000-0005-0000-0000-000039570000}"/>
    <cellStyle name="Normal 11 2 4 5 4 2" xfId="40858" xr:uid="{00000000-0005-0000-0000-00003A570000}"/>
    <cellStyle name="Normal 11 2 4 5 5" xfId="11775" xr:uid="{00000000-0005-0000-0000-00003B570000}"/>
    <cellStyle name="Normal 11 2 4 5 5 2" xfId="40859" xr:uid="{00000000-0005-0000-0000-00003C570000}"/>
    <cellStyle name="Normal 11 2 4 5 6" xfId="11776" xr:uid="{00000000-0005-0000-0000-00003D570000}"/>
    <cellStyle name="Normal 11 2 4 5 6 2" xfId="40860" xr:uid="{00000000-0005-0000-0000-00003E570000}"/>
    <cellStyle name="Normal 11 2 4 5 7" xfId="40849" xr:uid="{00000000-0005-0000-0000-00003F570000}"/>
    <cellStyle name="Normal 11 2 4 6" xfId="11777" xr:uid="{00000000-0005-0000-0000-000040570000}"/>
    <cellStyle name="Normal 11 2 4 6 2" xfId="11778" xr:uid="{00000000-0005-0000-0000-000041570000}"/>
    <cellStyle name="Normal 11 2 4 6 2 2" xfId="11779" xr:uid="{00000000-0005-0000-0000-000042570000}"/>
    <cellStyle name="Normal 11 2 4 6 2 2 2" xfId="40863" xr:uid="{00000000-0005-0000-0000-000043570000}"/>
    <cellStyle name="Normal 11 2 4 6 2 3" xfId="40862" xr:uid="{00000000-0005-0000-0000-000044570000}"/>
    <cellStyle name="Normal 11 2 4 6 3" xfId="11780" xr:uid="{00000000-0005-0000-0000-000045570000}"/>
    <cellStyle name="Normal 11 2 4 6 3 2" xfId="40864" xr:uid="{00000000-0005-0000-0000-000046570000}"/>
    <cellStyle name="Normal 11 2 4 6 4" xfId="11781" xr:uid="{00000000-0005-0000-0000-000047570000}"/>
    <cellStyle name="Normal 11 2 4 6 4 2" xfId="40865" xr:uid="{00000000-0005-0000-0000-000048570000}"/>
    <cellStyle name="Normal 11 2 4 6 5" xfId="11782" xr:uid="{00000000-0005-0000-0000-000049570000}"/>
    <cellStyle name="Normal 11 2 4 6 5 2" xfId="40866" xr:uid="{00000000-0005-0000-0000-00004A570000}"/>
    <cellStyle name="Normal 11 2 4 6 6" xfId="40861" xr:uid="{00000000-0005-0000-0000-00004B570000}"/>
    <cellStyle name="Normal 11 2 4 7" xfId="11783" xr:uid="{00000000-0005-0000-0000-00004C570000}"/>
    <cellStyle name="Normal 11 2 4 7 2" xfId="11784" xr:uid="{00000000-0005-0000-0000-00004D570000}"/>
    <cellStyle name="Normal 11 2 4 7 2 2" xfId="11785" xr:uid="{00000000-0005-0000-0000-00004E570000}"/>
    <cellStyle name="Normal 11 2 4 7 2 2 2" xfId="40869" xr:uid="{00000000-0005-0000-0000-00004F570000}"/>
    <cellStyle name="Normal 11 2 4 7 2 3" xfId="40868" xr:uid="{00000000-0005-0000-0000-000050570000}"/>
    <cellStyle name="Normal 11 2 4 7 3" xfId="11786" xr:uid="{00000000-0005-0000-0000-000051570000}"/>
    <cellStyle name="Normal 11 2 4 7 3 2" xfId="40870" xr:uid="{00000000-0005-0000-0000-000052570000}"/>
    <cellStyle name="Normal 11 2 4 7 4" xfId="11787" xr:uid="{00000000-0005-0000-0000-000053570000}"/>
    <cellStyle name="Normal 11 2 4 7 4 2" xfId="40871" xr:uid="{00000000-0005-0000-0000-000054570000}"/>
    <cellStyle name="Normal 11 2 4 7 5" xfId="11788" xr:uid="{00000000-0005-0000-0000-000055570000}"/>
    <cellStyle name="Normal 11 2 4 7 5 2" xfId="40872" xr:uid="{00000000-0005-0000-0000-000056570000}"/>
    <cellStyle name="Normal 11 2 4 7 6" xfId="40867" xr:uid="{00000000-0005-0000-0000-000057570000}"/>
    <cellStyle name="Normal 11 2 4 8" xfId="11789" xr:uid="{00000000-0005-0000-0000-000058570000}"/>
    <cellStyle name="Normal 11 2 4 8 2" xfId="11790" xr:uid="{00000000-0005-0000-0000-000059570000}"/>
    <cellStyle name="Normal 11 2 4 8 2 2" xfId="11791" xr:uid="{00000000-0005-0000-0000-00005A570000}"/>
    <cellStyle name="Normal 11 2 4 8 2 2 2" xfId="40875" xr:uid="{00000000-0005-0000-0000-00005B570000}"/>
    <cellStyle name="Normal 11 2 4 8 2 3" xfId="40874" xr:uid="{00000000-0005-0000-0000-00005C570000}"/>
    <cellStyle name="Normal 11 2 4 8 3" xfId="11792" xr:uid="{00000000-0005-0000-0000-00005D570000}"/>
    <cellStyle name="Normal 11 2 4 8 3 2" xfId="40876" xr:uid="{00000000-0005-0000-0000-00005E570000}"/>
    <cellStyle name="Normal 11 2 4 8 4" xfId="11793" xr:uid="{00000000-0005-0000-0000-00005F570000}"/>
    <cellStyle name="Normal 11 2 4 8 4 2" xfId="40877" xr:uid="{00000000-0005-0000-0000-000060570000}"/>
    <cellStyle name="Normal 11 2 4 8 5" xfId="40873" xr:uid="{00000000-0005-0000-0000-000061570000}"/>
    <cellStyle name="Normal 11 2 4 9" xfId="11794" xr:uid="{00000000-0005-0000-0000-000062570000}"/>
    <cellStyle name="Normal 11 2 4 9 2" xfId="11795" xr:uid="{00000000-0005-0000-0000-000063570000}"/>
    <cellStyle name="Normal 11 2 4 9 2 2" xfId="40879" xr:uid="{00000000-0005-0000-0000-000064570000}"/>
    <cellStyle name="Normal 11 2 4 9 3" xfId="11796" xr:uid="{00000000-0005-0000-0000-000065570000}"/>
    <cellStyle name="Normal 11 2 4 9 3 2" xfId="40880" xr:uid="{00000000-0005-0000-0000-000066570000}"/>
    <cellStyle name="Normal 11 2 4 9 4" xfId="40878" xr:uid="{00000000-0005-0000-0000-000067570000}"/>
    <cellStyle name="Normal 11 2 5" xfId="11797" xr:uid="{00000000-0005-0000-0000-000068570000}"/>
    <cellStyle name="Normal 11 2 5 10" xfId="11798" xr:uid="{00000000-0005-0000-0000-000069570000}"/>
    <cellStyle name="Normal 11 2 5 10 2" xfId="40882" xr:uid="{00000000-0005-0000-0000-00006A570000}"/>
    <cellStyle name="Normal 11 2 5 11" xfId="11799" xr:uid="{00000000-0005-0000-0000-00006B570000}"/>
    <cellStyle name="Normal 11 2 5 11 2" xfId="40883" xr:uid="{00000000-0005-0000-0000-00006C570000}"/>
    <cellStyle name="Normal 11 2 5 12" xfId="40881" xr:uid="{00000000-0005-0000-0000-00006D570000}"/>
    <cellStyle name="Normal 11 2 5 2" xfId="11800" xr:uid="{00000000-0005-0000-0000-00006E570000}"/>
    <cellStyle name="Normal 11 2 5 2 10" xfId="11801" xr:uid="{00000000-0005-0000-0000-00006F570000}"/>
    <cellStyle name="Normal 11 2 5 2 10 2" xfId="40885" xr:uid="{00000000-0005-0000-0000-000070570000}"/>
    <cellStyle name="Normal 11 2 5 2 11" xfId="40884" xr:uid="{00000000-0005-0000-0000-000071570000}"/>
    <cellStyle name="Normal 11 2 5 2 2" xfId="11802" xr:uid="{00000000-0005-0000-0000-000072570000}"/>
    <cellStyle name="Normal 11 2 5 2 2 2" xfId="11803" xr:uid="{00000000-0005-0000-0000-000073570000}"/>
    <cellStyle name="Normal 11 2 5 2 2 2 2" xfId="11804" xr:uid="{00000000-0005-0000-0000-000074570000}"/>
    <cellStyle name="Normal 11 2 5 2 2 2 2 2" xfId="11805" xr:uid="{00000000-0005-0000-0000-000075570000}"/>
    <cellStyle name="Normal 11 2 5 2 2 2 2 2 2" xfId="40889" xr:uid="{00000000-0005-0000-0000-000076570000}"/>
    <cellStyle name="Normal 11 2 5 2 2 2 2 3" xfId="40888" xr:uid="{00000000-0005-0000-0000-000077570000}"/>
    <cellStyle name="Normal 11 2 5 2 2 2 3" xfId="11806" xr:uid="{00000000-0005-0000-0000-000078570000}"/>
    <cellStyle name="Normal 11 2 5 2 2 2 3 2" xfId="40890" xr:uid="{00000000-0005-0000-0000-000079570000}"/>
    <cellStyle name="Normal 11 2 5 2 2 2 4" xfId="11807" xr:uid="{00000000-0005-0000-0000-00007A570000}"/>
    <cellStyle name="Normal 11 2 5 2 2 2 4 2" xfId="40891" xr:uid="{00000000-0005-0000-0000-00007B570000}"/>
    <cellStyle name="Normal 11 2 5 2 2 2 5" xfId="11808" xr:uid="{00000000-0005-0000-0000-00007C570000}"/>
    <cellStyle name="Normal 11 2 5 2 2 2 5 2" xfId="40892" xr:uid="{00000000-0005-0000-0000-00007D570000}"/>
    <cellStyle name="Normal 11 2 5 2 2 2 6" xfId="40887" xr:uid="{00000000-0005-0000-0000-00007E570000}"/>
    <cellStyle name="Normal 11 2 5 2 2 3" xfId="11809" xr:uid="{00000000-0005-0000-0000-00007F570000}"/>
    <cellStyle name="Normal 11 2 5 2 2 3 2" xfId="11810" xr:uid="{00000000-0005-0000-0000-000080570000}"/>
    <cellStyle name="Normal 11 2 5 2 2 3 2 2" xfId="40894" xr:uid="{00000000-0005-0000-0000-000081570000}"/>
    <cellStyle name="Normal 11 2 5 2 2 3 3" xfId="40893" xr:uid="{00000000-0005-0000-0000-000082570000}"/>
    <cellStyle name="Normal 11 2 5 2 2 4" xfId="11811" xr:uid="{00000000-0005-0000-0000-000083570000}"/>
    <cellStyle name="Normal 11 2 5 2 2 4 2" xfId="40895" xr:uid="{00000000-0005-0000-0000-000084570000}"/>
    <cellStyle name="Normal 11 2 5 2 2 5" xfId="11812" xr:uid="{00000000-0005-0000-0000-000085570000}"/>
    <cellStyle name="Normal 11 2 5 2 2 5 2" xfId="40896" xr:uid="{00000000-0005-0000-0000-000086570000}"/>
    <cellStyle name="Normal 11 2 5 2 2 6" xfId="11813" xr:uid="{00000000-0005-0000-0000-000087570000}"/>
    <cellStyle name="Normal 11 2 5 2 2 6 2" xfId="40897" xr:uid="{00000000-0005-0000-0000-000088570000}"/>
    <cellStyle name="Normal 11 2 5 2 2 7" xfId="40886" xr:uid="{00000000-0005-0000-0000-000089570000}"/>
    <cellStyle name="Normal 11 2 5 2 3" xfId="11814" xr:uid="{00000000-0005-0000-0000-00008A570000}"/>
    <cellStyle name="Normal 11 2 5 2 3 2" xfId="11815" xr:uid="{00000000-0005-0000-0000-00008B570000}"/>
    <cellStyle name="Normal 11 2 5 2 3 2 2" xfId="11816" xr:uid="{00000000-0005-0000-0000-00008C570000}"/>
    <cellStyle name="Normal 11 2 5 2 3 2 2 2" xfId="11817" xr:uid="{00000000-0005-0000-0000-00008D570000}"/>
    <cellStyle name="Normal 11 2 5 2 3 2 2 2 2" xfId="40901" xr:uid="{00000000-0005-0000-0000-00008E570000}"/>
    <cellStyle name="Normal 11 2 5 2 3 2 2 3" xfId="40900" xr:uid="{00000000-0005-0000-0000-00008F570000}"/>
    <cellStyle name="Normal 11 2 5 2 3 2 3" xfId="11818" xr:uid="{00000000-0005-0000-0000-000090570000}"/>
    <cellStyle name="Normal 11 2 5 2 3 2 3 2" xfId="40902" xr:uid="{00000000-0005-0000-0000-000091570000}"/>
    <cellStyle name="Normal 11 2 5 2 3 2 4" xfId="11819" xr:uid="{00000000-0005-0000-0000-000092570000}"/>
    <cellStyle name="Normal 11 2 5 2 3 2 4 2" xfId="40903" xr:uid="{00000000-0005-0000-0000-000093570000}"/>
    <cellStyle name="Normal 11 2 5 2 3 2 5" xfId="11820" xr:uid="{00000000-0005-0000-0000-000094570000}"/>
    <cellStyle name="Normal 11 2 5 2 3 2 5 2" xfId="40904" xr:uid="{00000000-0005-0000-0000-000095570000}"/>
    <cellStyle name="Normal 11 2 5 2 3 2 6" xfId="40899" xr:uid="{00000000-0005-0000-0000-000096570000}"/>
    <cellStyle name="Normal 11 2 5 2 3 3" xfId="11821" xr:uid="{00000000-0005-0000-0000-000097570000}"/>
    <cellStyle name="Normal 11 2 5 2 3 3 2" xfId="11822" xr:uid="{00000000-0005-0000-0000-000098570000}"/>
    <cellStyle name="Normal 11 2 5 2 3 3 2 2" xfId="40906" xr:uid="{00000000-0005-0000-0000-000099570000}"/>
    <cellStyle name="Normal 11 2 5 2 3 3 3" xfId="40905" xr:uid="{00000000-0005-0000-0000-00009A570000}"/>
    <cellStyle name="Normal 11 2 5 2 3 4" xfId="11823" xr:uid="{00000000-0005-0000-0000-00009B570000}"/>
    <cellStyle name="Normal 11 2 5 2 3 4 2" xfId="40907" xr:uid="{00000000-0005-0000-0000-00009C570000}"/>
    <cellStyle name="Normal 11 2 5 2 3 5" xfId="11824" xr:uid="{00000000-0005-0000-0000-00009D570000}"/>
    <cellStyle name="Normal 11 2 5 2 3 5 2" xfId="40908" xr:uid="{00000000-0005-0000-0000-00009E570000}"/>
    <cellStyle name="Normal 11 2 5 2 3 6" xfId="11825" xr:uid="{00000000-0005-0000-0000-00009F570000}"/>
    <cellStyle name="Normal 11 2 5 2 3 6 2" xfId="40909" xr:uid="{00000000-0005-0000-0000-0000A0570000}"/>
    <cellStyle name="Normal 11 2 5 2 3 7" xfId="40898" xr:uid="{00000000-0005-0000-0000-0000A1570000}"/>
    <cellStyle name="Normal 11 2 5 2 4" xfId="11826" xr:uid="{00000000-0005-0000-0000-0000A2570000}"/>
    <cellStyle name="Normal 11 2 5 2 4 2" xfId="11827" xr:uid="{00000000-0005-0000-0000-0000A3570000}"/>
    <cellStyle name="Normal 11 2 5 2 4 2 2" xfId="11828" xr:uid="{00000000-0005-0000-0000-0000A4570000}"/>
    <cellStyle name="Normal 11 2 5 2 4 2 2 2" xfId="40912" xr:uid="{00000000-0005-0000-0000-0000A5570000}"/>
    <cellStyle name="Normal 11 2 5 2 4 2 3" xfId="40911" xr:uid="{00000000-0005-0000-0000-0000A6570000}"/>
    <cellStyle name="Normal 11 2 5 2 4 3" xfId="11829" xr:uid="{00000000-0005-0000-0000-0000A7570000}"/>
    <cellStyle name="Normal 11 2 5 2 4 3 2" xfId="40913" xr:uid="{00000000-0005-0000-0000-0000A8570000}"/>
    <cellStyle name="Normal 11 2 5 2 4 4" xfId="11830" xr:uid="{00000000-0005-0000-0000-0000A9570000}"/>
    <cellStyle name="Normal 11 2 5 2 4 4 2" xfId="40914" xr:uid="{00000000-0005-0000-0000-0000AA570000}"/>
    <cellStyle name="Normal 11 2 5 2 4 5" xfId="11831" xr:uid="{00000000-0005-0000-0000-0000AB570000}"/>
    <cellStyle name="Normal 11 2 5 2 4 5 2" xfId="40915" xr:uid="{00000000-0005-0000-0000-0000AC570000}"/>
    <cellStyle name="Normal 11 2 5 2 4 6" xfId="40910" xr:uid="{00000000-0005-0000-0000-0000AD570000}"/>
    <cellStyle name="Normal 11 2 5 2 5" xfId="11832" xr:uid="{00000000-0005-0000-0000-0000AE570000}"/>
    <cellStyle name="Normal 11 2 5 2 5 2" xfId="11833" xr:uid="{00000000-0005-0000-0000-0000AF570000}"/>
    <cellStyle name="Normal 11 2 5 2 5 2 2" xfId="11834" xr:uid="{00000000-0005-0000-0000-0000B0570000}"/>
    <cellStyle name="Normal 11 2 5 2 5 2 2 2" xfId="40918" xr:uid="{00000000-0005-0000-0000-0000B1570000}"/>
    <cellStyle name="Normal 11 2 5 2 5 2 3" xfId="40917" xr:uid="{00000000-0005-0000-0000-0000B2570000}"/>
    <cellStyle name="Normal 11 2 5 2 5 3" xfId="11835" xr:uid="{00000000-0005-0000-0000-0000B3570000}"/>
    <cellStyle name="Normal 11 2 5 2 5 3 2" xfId="40919" xr:uid="{00000000-0005-0000-0000-0000B4570000}"/>
    <cellStyle name="Normal 11 2 5 2 5 4" xfId="11836" xr:uid="{00000000-0005-0000-0000-0000B5570000}"/>
    <cellStyle name="Normal 11 2 5 2 5 4 2" xfId="40920" xr:uid="{00000000-0005-0000-0000-0000B6570000}"/>
    <cellStyle name="Normal 11 2 5 2 5 5" xfId="11837" xr:uid="{00000000-0005-0000-0000-0000B7570000}"/>
    <cellStyle name="Normal 11 2 5 2 5 5 2" xfId="40921" xr:uid="{00000000-0005-0000-0000-0000B8570000}"/>
    <cellStyle name="Normal 11 2 5 2 5 6" xfId="40916" xr:uid="{00000000-0005-0000-0000-0000B9570000}"/>
    <cellStyle name="Normal 11 2 5 2 6" xfId="11838" xr:uid="{00000000-0005-0000-0000-0000BA570000}"/>
    <cellStyle name="Normal 11 2 5 2 6 2" xfId="11839" xr:uid="{00000000-0005-0000-0000-0000BB570000}"/>
    <cellStyle name="Normal 11 2 5 2 6 2 2" xfId="11840" xr:uid="{00000000-0005-0000-0000-0000BC570000}"/>
    <cellStyle name="Normal 11 2 5 2 6 2 2 2" xfId="40924" xr:uid="{00000000-0005-0000-0000-0000BD570000}"/>
    <cellStyle name="Normal 11 2 5 2 6 2 3" xfId="40923" xr:uid="{00000000-0005-0000-0000-0000BE570000}"/>
    <cellStyle name="Normal 11 2 5 2 6 3" xfId="11841" xr:uid="{00000000-0005-0000-0000-0000BF570000}"/>
    <cellStyle name="Normal 11 2 5 2 6 3 2" xfId="40925" xr:uid="{00000000-0005-0000-0000-0000C0570000}"/>
    <cellStyle name="Normal 11 2 5 2 6 4" xfId="11842" xr:uid="{00000000-0005-0000-0000-0000C1570000}"/>
    <cellStyle name="Normal 11 2 5 2 6 4 2" xfId="40926" xr:uid="{00000000-0005-0000-0000-0000C2570000}"/>
    <cellStyle name="Normal 11 2 5 2 6 5" xfId="40922" xr:uid="{00000000-0005-0000-0000-0000C3570000}"/>
    <cellStyle name="Normal 11 2 5 2 7" xfId="11843" xr:uid="{00000000-0005-0000-0000-0000C4570000}"/>
    <cellStyle name="Normal 11 2 5 2 7 2" xfId="11844" xr:uid="{00000000-0005-0000-0000-0000C5570000}"/>
    <cellStyle name="Normal 11 2 5 2 7 2 2" xfId="40928" xr:uid="{00000000-0005-0000-0000-0000C6570000}"/>
    <cellStyle name="Normal 11 2 5 2 7 3" xfId="11845" xr:uid="{00000000-0005-0000-0000-0000C7570000}"/>
    <cellStyle name="Normal 11 2 5 2 7 3 2" xfId="40929" xr:uid="{00000000-0005-0000-0000-0000C8570000}"/>
    <cellStyle name="Normal 11 2 5 2 7 4" xfId="40927" xr:uid="{00000000-0005-0000-0000-0000C9570000}"/>
    <cellStyle name="Normal 11 2 5 2 8" xfId="11846" xr:uid="{00000000-0005-0000-0000-0000CA570000}"/>
    <cellStyle name="Normal 11 2 5 2 8 2" xfId="40930" xr:uid="{00000000-0005-0000-0000-0000CB570000}"/>
    <cellStyle name="Normal 11 2 5 2 9" xfId="11847" xr:uid="{00000000-0005-0000-0000-0000CC570000}"/>
    <cellStyle name="Normal 11 2 5 2 9 2" xfId="40931" xr:uid="{00000000-0005-0000-0000-0000CD570000}"/>
    <cellStyle name="Normal 11 2 5 3" xfId="11848" xr:uid="{00000000-0005-0000-0000-0000CE570000}"/>
    <cellStyle name="Normal 11 2 5 3 2" xfId="11849" xr:uid="{00000000-0005-0000-0000-0000CF570000}"/>
    <cellStyle name="Normal 11 2 5 3 2 2" xfId="11850" xr:uid="{00000000-0005-0000-0000-0000D0570000}"/>
    <cellStyle name="Normal 11 2 5 3 2 2 2" xfId="11851" xr:uid="{00000000-0005-0000-0000-0000D1570000}"/>
    <cellStyle name="Normal 11 2 5 3 2 2 2 2" xfId="40935" xr:uid="{00000000-0005-0000-0000-0000D2570000}"/>
    <cellStyle name="Normal 11 2 5 3 2 2 3" xfId="40934" xr:uid="{00000000-0005-0000-0000-0000D3570000}"/>
    <cellStyle name="Normal 11 2 5 3 2 3" xfId="11852" xr:uid="{00000000-0005-0000-0000-0000D4570000}"/>
    <cellStyle name="Normal 11 2 5 3 2 3 2" xfId="40936" xr:uid="{00000000-0005-0000-0000-0000D5570000}"/>
    <cellStyle name="Normal 11 2 5 3 2 4" xfId="11853" xr:uid="{00000000-0005-0000-0000-0000D6570000}"/>
    <cellStyle name="Normal 11 2 5 3 2 4 2" xfId="40937" xr:uid="{00000000-0005-0000-0000-0000D7570000}"/>
    <cellStyle name="Normal 11 2 5 3 2 5" xfId="11854" xr:uid="{00000000-0005-0000-0000-0000D8570000}"/>
    <cellStyle name="Normal 11 2 5 3 2 5 2" xfId="40938" xr:uid="{00000000-0005-0000-0000-0000D9570000}"/>
    <cellStyle name="Normal 11 2 5 3 2 6" xfId="40933" xr:uid="{00000000-0005-0000-0000-0000DA570000}"/>
    <cellStyle name="Normal 11 2 5 3 3" xfId="11855" xr:uid="{00000000-0005-0000-0000-0000DB570000}"/>
    <cellStyle name="Normal 11 2 5 3 3 2" xfId="11856" xr:uid="{00000000-0005-0000-0000-0000DC570000}"/>
    <cellStyle name="Normal 11 2 5 3 3 2 2" xfId="11857" xr:uid="{00000000-0005-0000-0000-0000DD570000}"/>
    <cellStyle name="Normal 11 2 5 3 3 2 2 2" xfId="40941" xr:uid="{00000000-0005-0000-0000-0000DE570000}"/>
    <cellStyle name="Normal 11 2 5 3 3 2 3" xfId="40940" xr:uid="{00000000-0005-0000-0000-0000DF570000}"/>
    <cellStyle name="Normal 11 2 5 3 3 3" xfId="11858" xr:uid="{00000000-0005-0000-0000-0000E0570000}"/>
    <cellStyle name="Normal 11 2 5 3 3 3 2" xfId="40942" xr:uid="{00000000-0005-0000-0000-0000E1570000}"/>
    <cellStyle name="Normal 11 2 5 3 3 4" xfId="11859" xr:uid="{00000000-0005-0000-0000-0000E2570000}"/>
    <cellStyle name="Normal 11 2 5 3 3 4 2" xfId="40943" xr:uid="{00000000-0005-0000-0000-0000E3570000}"/>
    <cellStyle name="Normal 11 2 5 3 3 5" xfId="11860" xr:uid="{00000000-0005-0000-0000-0000E4570000}"/>
    <cellStyle name="Normal 11 2 5 3 3 5 2" xfId="40944" xr:uid="{00000000-0005-0000-0000-0000E5570000}"/>
    <cellStyle name="Normal 11 2 5 3 3 6" xfId="40939" xr:uid="{00000000-0005-0000-0000-0000E6570000}"/>
    <cellStyle name="Normal 11 2 5 3 4" xfId="11861" xr:uid="{00000000-0005-0000-0000-0000E7570000}"/>
    <cellStyle name="Normal 11 2 5 3 4 2" xfId="11862" xr:uid="{00000000-0005-0000-0000-0000E8570000}"/>
    <cellStyle name="Normal 11 2 5 3 4 2 2" xfId="40946" xr:uid="{00000000-0005-0000-0000-0000E9570000}"/>
    <cellStyle name="Normal 11 2 5 3 4 3" xfId="40945" xr:uid="{00000000-0005-0000-0000-0000EA570000}"/>
    <cellStyle name="Normal 11 2 5 3 5" xfId="11863" xr:uid="{00000000-0005-0000-0000-0000EB570000}"/>
    <cellStyle name="Normal 11 2 5 3 5 2" xfId="40947" xr:uid="{00000000-0005-0000-0000-0000EC570000}"/>
    <cellStyle name="Normal 11 2 5 3 6" xfId="11864" xr:uid="{00000000-0005-0000-0000-0000ED570000}"/>
    <cellStyle name="Normal 11 2 5 3 6 2" xfId="40948" xr:uid="{00000000-0005-0000-0000-0000EE570000}"/>
    <cellStyle name="Normal 11 2 5 3 7" xfId="11865" xr:uid="{00000000-0005-0000-0000-0000EF570000}"/>
    <cellStyle name="Normal 11 2 5 3 7 2" xfId="40949" xr:uid="{00000000-0005-0000-0000-0000F0570000}"/>
    <cellStyle name="Normal 11 2 5 3 8" xfId="40932" xr:uid="{00000000-0005-0000-0000-0000F1570000}"/>
    <cellStyle name="Normal 11 2 5 4" xfId="11866" xr:uid="{00000000-0005-0000-0000-0000F2570000}"/>
    <cellStyle name="Normal 11 2 5 4 2" xfId="11867" xr:uid="{00000000-0005-0000-0000-0000F3570000}"/>
    <cellStyle name="Normal 11 2 5 4 2 2" xfId="11868" xr:uid="{00000000-0005-0000-0000-0000F4570000}"/>
    <cellStyle name="Normal 11 2 5 4 2 2 2" xfId="11869" xr:uid="{00000000-0005-0000-0000-0000F5570000}"/>
    <cellStyle name="Normal 11 2 5 4 2 2 2 2" xfId="40953" xr:uid="{00000000-0005-0000-0000-0000F6570000}"/>
    <cellStyle name="Normal 11 2 5 4 2 2 3" xfId="40952" xr:uid="{00000000-0005-0000-0000-0000F7570000}"/>
    <cellStyle name="Normal 11 2 5 4 2 3" xfId="11870" xr:uid="{00000000-0005-0000-0000-0000F8570000}"/>
    <cellStyle name="Normal 11 2 5 4 2 3 2" xfId="40954" xr:uid="{00000000-0005-0000-0000-0000F9570000}"/>
    <cellStyle name="Normal 11 2 5 4 2 4" xfId="11871" xr:uid="{00000000-0005-0000-0000-0000FA570000}"/>
    <cellStyle name="Normal 11 2 5 4 2 4 2" xfId="40955" xr:uid="{00000000-0005-0000-0000-0000FB570000}"/>
    <cellStyle name="Normal 11 2 5 4 2 5" xfId="11872" xr:uid="{00000000-0005-0000-0000-0000FC570000}"/>
    <cellStyle name="Normal 11 2 5 4 2 5 2" xfId="40956" xr:uid="{00000000-0005-0000-0000-0000FD570000}"/>
    <cellStyle name="Normal 11 2 5 4 2 6" xfId="40951" xr:uid="{00000000-0005-0000-0000-0000FE570000}"/>
    <cellStyle name="Normal 11 2 5 4 3" xfId="11873" xr:uid="{00000000-0005-0000-0000-0000FF570000}"/>
    <cellStyle name="Normal 11 2 5 4 3 2" xfId="11874" xr:uid="{00000000-0005-0000-0000-000000580000}"/>
    <cellStyle name="Normal 11 2 5 4 3 2 2" xfId="40958" xr:uid="{00000000-0005-0000-0000-000001580000}"/>
    <cellStyle name="Normal 11 2 5 4 3 3" xfId="40957" xr:uid="{00000000-0005-0000-0000-000002580000}"/>
    <cellStyle name="Normal 11 2 5 4 4" xfId="11875" xr:uid="{00000000-0005-0000-0000-000003580000}"/>
    <cellStyle name="Normal 11 2 5 4 4 2" xfId="40959" xr:uid="{00000000-0005-0000-0000-000004580000}"/>
    <cellStyle name="Normal 11 2 5 4 5" xfId="11876" xr:uid="{00000000-0005-0000-0000-000005580000}"/>
    <cellStyle name="Normal 11 2 5 4 5 2" xfId="40960" xr:uid="{00000000-0005-0000-0000-000006580000}"/>
    <cellStyle name="Normal 11 2 5 4 6" xfId="11877" xr:uid="{00000000-0005-0000-0000-000007580000}"/>
    <cellStyle name="Normal 11 2 5 4 6 2" xfId="40961" xr:uid="{00000000-0005-0000-0000-000008580000}"/>
    <cellStyle name="Normal 11 2 5 4 7" xfId="40950" xr:uid="{00000000-0005-0000-0000-000009580000}"/>
    <cellStyle name="Normal 11 2 5 5" xfId="11878" xr:uid="{00000000-0005-0000-0000-00000A580000}"/>
    <cellStyle name="Normal 11 2 5 5 2" xfId="11879" xr:uid="{00000000-0005-0000-0000-00000B580000}"/>
    <cellStyle name="Normal 11 2 5 5 2 2" xfId="11880" xr:uid="{00000000-0005-0000-0000-00000C580000}"/>
    <cellStyle name="Normal 11 2 5 5 2 2 2" xfId="40964" xr:uid="{00000000-0005-0000-0000-00000D580000}"/>
    <cellStyle name="Normal 11 2 5 5 2 3" xfId="40963" xr:uid="{00000000-0005-0000-0000-00000E580000}"/>
    <cellStyle name="Normal 11 2 5 5 3" xfId="11881" xr:uid="{00000000-0005-0000-0000-00000F580000}"/>
    <cellStyle name="Normal 11 2 5 5 3 2" xfId="40965" xr:uid="{00000000-0005-0000-0000-000010580000}"/>
    <cellStyle name="Normal 11 2 5 5 4" xfId="11882" xr:uid="{00000000-0005-0000-0000-000011580000}"/>
    <cellStyle name="Normal 11 2 5 5 4 2" xfId="40966" xr:uid="{00000000-0005-0000-0000-000012580000}"/>
    <cellStyle name="Normal 11 2 5 5 5" xfId="11883" xr:uid="{00000000-0005-0000-0000-000013580000}"/>
    <cellStyle name="Normal 11 2 5 5 5 2" xfId="40967" xr:uid="{00000000-0005-0000-0000-000014580000}"/>
    <cellStyle name="Normal 11 2 5 5 6" xfId="40962" xr:uid="{00000000-0005-0000-0000-000015580000}"/>
    <cellStyle name="Normal 11 2 5 6" xfId="11884" xr:uid="{00000000-0005-0000-0000-000016580000}"/>
    <cellStyle name="Normal 11 2 5 6 2" xfId="11885" xr:uid="{00000000-0005-0000-0000-000017580000}"/>
    <cellStyle name="Normal 11 2 5 6 2 2" xfId="11886" xr:uid="{00000000-0005-0000-0000-000018580000}"/>
    <cellStyle name="Normal 11 2 5 6 2 2 2" xfId="40970" xr:uid="{00000000-0005-0000-0000-000019580000}"/>
    <cellStyle name="Normal 11 2 5 6 2 3" xfId="40969" xr:uid="{00000000-0005-0000-0000-00001A580000}"/>
    <cellStyle name="Normal 11 2 5 6 3" xfId="11887" xr:uid="{00000000-0005-0000-0000-00001B580000}"/>
    <cellStyle name="Normal 11 2 5 6 3 2" xfId="40971" xr:uid="{00000000-0005-0000-0000-00001C580000}"/>
    <cellStyle name="Normal 11 2 5 6 4" xfId="11888" xr:uid="{00000000-0005-0000-0000-00001D580000}"/>
    <cellStyle name="Normal 11 2 5 6 4 2" xfId="40972" xr:uid="{00000000-0005-0000-0000-00001E580000}"/>
    <cellStyle name="Normal 11 2 5 6 5" xfId="11889" xr:uid="{00000000-0005-0000-0000-00001F580000}"/>
    <cellStyle name="Normal 11 2 5 6 5 2" xfId="40973" xr:uid="{00000000-0005-0000-0000-000020580000}"/>
    <cellStyle name="Normal 11 2 5 6 6" xfId="40968" xr:uid="{00000000-0005-0000-0000-000021580000}"/>
    <cellStyle name="Normal 11 2 5 7" xfId="11890" xr:uid="{00000000-0005-0000-0000-000022580000}"/>
    <cellStyle name="Normal 11 2 5 7 2" xfId="11891" xr:uid="{00000000-0005-0000-0000-000023580000}"/>
    <cellStyle name="Normal 11 2 5 7 2 2" xfId="11892" xr:uid="{00000000-0005-0000-0000-000024580000}"/>
    <cellStyle name="Normal 11 2 5 7 2 2 2" xfId="40976" xr:uid="{00000000-0005-0000-0000-000025580000}"/>
    <cellStyle name="Normal 11 2 5 7 2 3" xfId="40975" xr:uid="{00000000-0005-0000-0000-000026580000}"/>
    <cellStyle name="Normal 11 2 5 7 3" xfId="11893" xr:uid="{00000000-0005-0000-0000-000027580000}"/>
    <cellStyle name="Normal 11 2 5 7 3 2" xfId="40977" xr:uid="{00000000-0005-0000-0000-000028580000}"/>
    <cellStyle name="Normal 11 2 5 7 4" xfId="11894" xr:uid="{00000000-0005-0000-0000-000029580000}"/>
    <cellStyle name="Normal 11 2 5 7 4 2" xfId="40978" xr:uid="{00000000-0005-0000-0000-00002A580000}"/>
    <cellStyle name="Normal 11 2 5 7 5" xfId="40974" xr:uid="{00000000-0005-0000-0000-00002B580000}"/>
    <cellStyle name="Normal 11 2 5 8" xfId="11895" xr:uid="{00000000-0005-0000-0000-00002C580000}"/>
    <cellStyle name="Normal 11 2 5 8 2" xfId="11896" xr:uid="{00000000-0005-0000-0000-00002D580000}"/>
    <cellStyle name="Normal 11 2 5 8 2 2" xfId="40980" xr:uid="{00000000-0005-0000-0000-00002E580000}"/>
    <cellStyle name="Normal 11 2 5 8 3" xfId="11897" xr:uid="{00000000-0005-0000-0000-00002F580000}"/>
    <cellStyle name="Normal 11 2 5 8 3 2" xfId="40981" xr:uid="{00000000-0005-0000-0000-000030580000}"/>
    <cellStyle name="Normal 11 2 5 8 4" xfId="40979" xr:uid="{00000000-0005-0000-0000-000031580000}"/>
    <cellStyle name="Normal 11 2 5 9" xfId="11898" xr:uid="{00000000-0005-0000-0000-000032580000}"/>
    <cellStyle name="Normal 11 2 5 9 2" xfId="40982" xr:uid="{00000000-0005-0000-0000-000033580000}"/>
    <cellStyle name="Normal 11 2 6" xfId="11899" xr:uid="{00000000-0005-0000-0000-000034580000}"/>
    <cellStyle name="Normal 11 2 6 10" xfId="11900" xr:uid="{00000000-0005-0000-0000-000035580000}"/>
    <cellStyle name="Normal 11 2 6 10 2" xfId="40984" xr:uid="{00000000-0005-0000-0000-000036580000}"/>
    <cellStyle name="Normal 11 2 6 11" xfId="40983" xr:uid="{00000000-0005-0000-0000-000037580000}"/>
    <cellStyle name="Normal 11 2 6 2" xfId="11901" xr:uid="{00000000-0005-0000-0000-000038580000}"/>
    <cellStyle name="Normal 11 2 6 2 2" xfId="11902" xr:uid="{00000000-0005-0000-0000-000039580000}"/>
    <cellStyle name="Normal 11 2 6 2 2 2" xfId="11903" xr:uid="{00000000-0005-0000-0000-00003A580000}"/>
    <cellStyle name="Normal 11 2 6 2 2 2 2" xfId="11904" xr:uid="{00000000-0005-0000-0000-00003B580000}"/>
    <cellStyle name="Normal 11 2 6 2 2 2 2 2" xfId="40988" xr:uid="{00000000-0005-0000-0000-00003C580000}"/>
    <cellStyle name="Normal 11 2 6 2 2 2 3" xfId="40987" xr:uid="{00000000-0005-0000-0000-00003D580000}"/>
    <cellStyle name="Normal 11 2 6 2 2 3" xfId="11905" xr:uid="{00000000-0005-0000-0000-00003E580000}"/>
    <cellStyle name="Normal 11 2 6 2 2 3 2" xfId="40989" xr:uid="{00000000-0005-0000-0000-00003F580000}"/>
    <cellStyle name="Normal 11 2 6 2 2 4" xfId="11906" xr:uid="{00000000-0005-0000-0000-000040580000}"/>
    <cellStyle name="Normal 11 2 6 2 2 4 2" xfId="40990" xr:uid="{00000000-0005-0000-0000-000041580000}"/>
    <cellStyle name="Normal 11 2 6 2 2 5" xfId="11907" xr:uid="{00000000-0005-0000-0000-000042580000}"/>
    <cellStyle name="Normal 11 2 6 2 2 5 2" xfId="40991" xr:uid="{00000000-0005-0000-0000-000043580000}"/>
    <cellStyle name="Normal 11 2 6 2 2 6" xfId="40986" xr:uid="{00000000-0005-0000-0000-000044580000}"/>
    <cellStyle name="Normal 11 2 6 2 3" xfId="11908" xr:uid="{00000000-0005-0000-0000-000045580000}"/>
    <cellStyle name="Normal 11 2 6 2 3 2" xfId="11909" xr:uid="{00000000-0005-0000-0000-000046580000}"/>
    <cellStyle name="Normal 11 2 6 2 3 2 2" xfId="40993" xr:uid="{00000000-0005-0000-0000-000047580000}"/>
    <cellStyle name="Normal 11 2 6 2 3 3" xfId="40992" xr:uid="{00000000-0005-0000-0000-000048580000}"/>
    <cellStyle name="Normal 11 2 6 2 4" xfId="11910" xr:uid="{00000000-0005-0000-0000-000049580000}"/>
    <cellStyle name="Normal 11 2 6 2 4 2" xfId="40994" xr:uid="{00000000-0005-0000-0000-00004A580000}"/>
    <cellStyle name="Normal 11 2 6 2 5" xfId="11911" xr:uid="{00000000-0005-0000-0000-00004B580000}"/>
    <cellStyle name="Normal 11 2 6 2 5 2" xfId="40995" xr:uid="{00000000-0005-0000-0000-00004C580000}"/>
    <cellStyle name="Normal 11 2 6 2 6" xfId="11912" xr:uid="{00000000-0005-0000-0000-00004D580000}"/>
    <cellStyle name="Normal 11 2 6 2 6 2" xfId="40996" xr:uid="{00000000-0005-0000-0000-00004E580000}"/>
    <cellStyle name="Normal 11 2 6 2 7" xfId="40985" xr:uid="{00000000-0005-0000-0000-00004F580000}"/>
    <cellStyle name="Normal 11 2 6 3" xfId="11913" xr:uid="{00000000-0005-0000-0000-000050580000}"/>
    <cellStyle name="Normal 11 2 6 3 2" xfId="11914" xr:uid="{00000000-0005-0000-0000-000051580000}"/>
    <cellStyle name="Normal 11 2 6 3 2 2" xfId="11915" xr:uid="{00000000-0005-0000-0000-000052580000}"/>
    <cellStyle name="Normal 11 2 6 3 2 2 2" xfId="11916" xr:uid="{00000000-0005-0000-0000-000053580000}"/>
    <cellStyle name="Normal 11 2 6 3 2 2 2 2" xfId="41000" xr:uid="{00000000-0005-0000-0000-000054580000}"/>
    <cellStyle name="Normal 11 2 6 3 2 2 3" xfId="40999" xr:uid="{00000000-0005-0000-0000-000055580000}"/>
    <cellStyle name="Normal 11 2 6 3 2 3" xfId="11917" xr:uid="{00000000-0005-0000-0000-000056580000}"/>
    <cellStyle name="Normal 11 2 6 3 2 3 2" xfId="41001" xr:uid="{00000000-0005-0000-0000-000057580000}"/>
    <cellStyle name="Normal 11 2 6 3 2 4" xfId="11918" xr:uid="{00000000-0005-0000-0000-000058580000}"/>
    <cellStyle name="Normal 11 2 6 3 2 4 2" xfId="41002" xr:uid="{00000000-0005-0000-0000-000059580000}"/>
    <cellStyle name="Normal 11 2 6 3 2 5" xfId="11919" xr:uid="{00000000-0005-0000-0000-00005A580000}"/>
    <cellStyle name="Normal 11 2 6 3 2 5 2" xfId="41003" xr:uid="{00000000-0005-0000-0000-00005B580000}"/>
    <cellStyle name="Normal 11 2 6 3 2 6" xfId="40998" xr:uid="{00000000-0005-0000-0000-00005C580000}"/>
    <cellStyle name="Normal 11 2 6 3 3" xfId="11920" xr:uid="{00000000-0005-0000-0000-00005D580000}"/>
    <cellStyle name="Normal 11 2 6 3 3 2" xfId="11921" xr:uid="{00000000-0005-0000-0000-00005E580000}"/>
    <cellStyle name="Normal 11 2 6 3 3 2 2" xfId="41005" xr:uid="{00000000-0005-0000-0000-00005F580000}"/>
    <cellStyle name="Normal 11 2 6 3 3 3" xfId="41004" xr:uid="{00000000-0005-0000-0000-000060580000}"/>
    <cellStyle name="Normal 11 2 6 3 4" xfId="11922" xr:uid="{00000000-0005-0000-0000-000061580000}"/>
    <cellStyle name="Normal 11 2 6 3 4 2" xfId="41006" xr:uid="{00000000-0005-0000-0000-000062580000}"/>
    <cellStyle name="Normal 11 2 6 3 5" xfId="11923" xr:uid="{00000000-0005-0000-0000-000063580000}"/>
    <cellStyle name="Normal 11 2 6 3 5 2" xfId="41007" xr:uid="{00000000-0005-0000-0000-000064580000}"/>
    <cellStyle name="Normal 11 2 6 3 6" xfId="11924" xr:uid="{00000000-0005-0000-0000-000065580000}"/>
    <cellStyle name="Normal 11 2 6 3 6 2" xfId="41008" xr:uid="{00000000-0005-0000-0000-000066580000}"/>
    <cellStyle name="Normal 11 2 6 3 7" xfId="40997" xr:uid="{00000000-0005-0000-0000-000067580000}"/>
    <cellStyle name="Normal 11 2 6 4" xfId="11925" xr:uid="{00000000-0005-0000-0000-000068580000}"/>
    <cellStyle name="Normal 11 2 6 4 2" xfId="11926" xr:uid="{00000000-0005-0000-0000-000069580000}"/>
    <cellStyle name="Normal 11 2 6 4 2 2" xfId="11927" xr:uid="{00000000-0005-0000-0000-00006A580000}"/>
    <cellStyle name="Normal 11 2 6 4 2 2 2" xfId="41011" xr:uid="{00000000-0005-0000-0000-00006B580000}"/>
    <cellStyle name="Normal 11 2 6 4 2 3" xfId="41010" xr:uid="{00000000-0005-0000-0000-00006C580000}"/>
    <cellStyle name="Normal 11 2 6 4 3" xfId="11928" xr:uid="{00000000-0005-0000-0000-00006D580000}"/>
    <cellStyle name="Normal 11 2 6 4 3 2" xfId="41012" xr:uid="{00000000-0005-0000-0000-00006E580000}"/>
    <cellStyle name="Normal 11 2 6 4 4" xfId="11929" xr:uid="{00000000-0005-0000-0000-00006F580000}"/>
    <cellStyle name="Normal 11 2 6 4 4 2" xfId="41013" xr:uid="{00000000-0005-0000-0000-000070580000}"/>
    <cellStyle name="Normal 11 2 6 4 5" xfId="11930" xr:uid="{00000000-0005-0000-0000-000071580000}"/>
    <cellStyle name="Normal 11 2 6 4 5 2" xfId="41014" xr:uid="{00000000-0005-0000-0000-000072580000}"/>
    <cellStyle name="Normal 11 2 6 4 6" xfId="41009" xr:uid="{00000000-0005-0000-0000-000073580000}"/>
    <cellStyle name="Normal 11 2 6 5" xfId="11931" xr:uid="{00000000-0005-0000-0000-000074580000}"/>
    <cellStyle name="Normal 11 2 6 5 2" xfId="11932" xr:uid="{00000000-0005-0000-0000-000075580000}"/>
    <cellStyle name="Normal 11 2 6 5 2 2" xfId="11933" xr:uid="{00000000-0005-0000-0000-000076580000}"/>
    <cellStyle name="Normal 11 2 6 5 2 2 2" xfId="41017" xr:uid="{00000000-0005-0000-0000-000077580000}"/>
    <cellStyle name="Normal 11 2 6 5 2 3" xfId="41016" xr:uid="{00000000-0005-0000-0000-000078580000}"/>
    <cellStyle name="Normal 11 2 6 5 3" xfId="11934" xr:uid="{00000000-0005-0000-0000-000079580000}"/>
    <cellStyle name="Normal 11 2 6 5 3 2" xfId="41018" xr:uid="{00000000-0005-0000-0000-00007A580000}"/>
    <cellStyle name="Normal 11 2 6 5 4" xfId="11935" xr:uid="{00000000-0005-0000-0000-00007B580000}"/>
    <cellStyle name="Normal 11 2 6 5 4 2" xfId="41019" xr:uid="{00000000-0005-0000-0000-00007C580000}"/>
    <cellStyle name="Normal 11 2 6 5 5" xfId="11936" xr:uid="{00000000-0005-0000-0000-00007D580000}"/>
    <cellStyle name="Normal 11 2 6 5 5 2" xfId="41020" xr:uid="{00000000-0005-0000-0000-00007E580000}"/>
    <cellStyle name="Normal 11 2 6 5 6" xfId="41015" xr:uid="{00000000-0005-0000-0000-00007F580000}"/>
    <cellStyle name="Normal 11 2 6 6" xfId="11937" xr:uid="{00000000-0005-0000-0000-000080580000}"/>
    <cellStyle name="Normal 11 2 6 6 2" xfId="11938" xr:uid="{00000000-0005-0000-0000-000081580000}"/>
    <cellStyle name="Normal 11 2 6 6 2 2" xfId="11939" xr:uid="{00000000-0005-0000-0000-000082580000}"/>
    <cellStyle name="Normal 11 2 6 6 2 2 2" xfId="41023" xr:uid="{00000000-0005-0000-0000-000083580000}"/>
    <cellStyle name="Normal 11 2 6 6 2 3" xfId="41022" xr:uid="{00000000-0005-0000-0000-000084580000}"/>
    <cellStyle name="Normal 11 2 6 6 3" xfId="11940" xr:uid="{00000000-0005-0000-0000-000085580000}"/>
    <cellStyle name="Normal 11 2 6 6 3 2" xfId="41024" xr:uid="{00000000-0005-0000-0000-000086580000}"/>
    <cellStyle name="Normal 11 2 6 6 4" xfId="11941" xr:uid="{00000000-0005-0000-0000-000087580000}"/>
    <cellStyle name="Normal 11 2 6 6 4 2" xfId="41025" xr:uid="{00000000-0005-0000-0000-000088580000}"/>
    <cellStyle name="Normal 11 2 6 6 5" xfId="41021" xr:uid="{00000000-0005-0000-0000-000089580000}"/>
    <cellStyle name="Normal 11 2 6 7" xfId="11942" xr:uid="{00000000-0005-0000-0000-00008A580000}"/>
    <cellStyle name="Normal 11 2 6 7 2" xfId="11943" xr:uid="{00000000-0005-0000-0000-00008B580000}"/>
    <cellStyle name="Normal 11 2 6 7 2 2" xfId="41027" xr:uid="{00000000-0005-0000-0000-00008C580000}"/>
    <cellStyle name="Normal 11 2 6 7 3" xfId="11944" xr:uid="{00000000-0005-0000-0000-00008D580000}"/>
    <cellStyle name="Normal 11 2 6 7 3 2" xfId="41028" xr:uid="{00000000-0005-0000-0000-00008E580000}"/>
    <cellStyle name="Normal 11 2 6 7 4" xfId="41026" xr:uid="{00000000-0005-0000-0000-00008F580000}"/>
    <cellStyle name="Normal 11 2 6 8" xfId="11945" xr:uid="{00000000-0005-0000-0000-000090580000}"/>
    <cellStyle name="Normal 11 2 6 8 2" xfId="41029" xr:uid="{00000000-0005-0000-0000-000091580000}"/>
    <cellStyle name="Normal 11 2 6 9" xfId="11946" xr:uid="{00000000-0005-0000-0000-000092580000}"/>
    <cellStyle name="Normal 11 2 6 9 2" xfId="41030" xr:uid="{00000000-0005-0000-0000-000093580000}"/>
    <cellStyle name="Normal 11 2 7" xfId="11947" xr:uid="{00000000-0005-0000-0000-000094580000}"/>
    <cellStyle name="Normal 11 2 7 2" xfId="11948" xr:uid="{00000000-0005-0000-0000-000095580000}"/>
    <cellStyle name="Normal 11 2 7 2 2" xfId="11949" xr:uid="{00000000-0005-0000-0000-000096580000}"/>
    <cellStyle name="Normal 11 2 7 2 2 2" xfId="11950" xr:uid="{00000000-0005-0000-0000-000097580000}"/>
    <cellStyle name="Normal 11 2 7 2 2 2 2" xfId="41034" xr:uid="{00000000-0005-0000-0000-000098580000}"/>
    <cellStyle name="Normal 11 2 7 2 2 3" xfId="41033" xr:uid="{00000000-0005-0000-0000-000099580000}"/>
    <cellStyle name="Normal 11 2 7 2 3" xfId="11951" xr:uid="{00000000-0005-0000-0000-00009A580000}"/>
    <cellStyle name="Normal 11 2 7 2 3 2" xfId="41035" xr:uid="{00000000-0005-0000-0000-00009B580000}"/>
    <cellStyle name="Normal 11 2 7 2 4" xfId="11952" xr:uid="{00000000-0005-0000-0000-00009C580000}"/>
    <cellStyle name="Normal 11 2 7 2 4 2" xfId="41036" xr:uid="{00000000-0005-0000-0000-00009D580000}"/>
    <cellStyle name="Normal 11 2 7 2 5" xfId="11953" xr:uid="{00000000-0005-0000-0000-00009E580000}"/>
    <cellStyle name="Normal 11 2 7 2 5 2" xfId="41037" xr:uid="{00000000-0005-0000-0000-00009F580000}"/>
    <cellStyle name="Normal 11 2 7 2 6" xfId="41032" xr:uid="{00000000-0005-0000-0000-0000A0580000}"/>
    <cellStyle name="Normal 11 2 7 3" xfId="11954" xr:uid="{00000000-0005-0000-0000-0000A1580000}"/>
    <cellStyle name="Normal 11 2 7 3 2" xfId="11955" xr:uid="{00000000-0005-0000-0000-0000A2580000}"/>
    <cellStyle name="Normal 11 2 7 3 2 2" xfId="11956" xr:uid="{00000000-0005-0000-0000-0000A3580000}"/>
    <cellStyle name="Normal 11 2 7 3 2 2 2" xfId="41040" xr:uid="{00000000-0005-0000-0000-0000A4580000}"/>
    <cellStyle name="Normal 11 2 7 3 2 3" xfId="41039" xr:uid="{00000000-0005-0000-0000-0000A5580000}"/>
    <cellStyle name="Normal 11 2 7 3 3" xfId="11957" xr:uid="{00000000-0005-0000-0000-0000A6580000}"/>
    <cellStyle name="Normal 11 2 7 3 3 2" xfId="41041" xr:uid="{00000000-0005-0000-0000-0000A7580000}"/>
    <cellStyle name="Normal 11 2 7 3 4" xfId="11958" xr:uid="{00000000-0005-0000-0000-0000A8580000}"/>
    <cellStyle name="Normal 11 2 7 3 4 2" xfId="41042" xr:uid="{00000000-0005-0000-0000-0000A9580000}"/>
    <cellStyle name="Normal 11 2 7 3 5" xfId="11959" xr:uid="{00000000-0005-0000-0000-0000AA580000}"/>
    <cellStyle name="Normal 11 2 7 3 5 2" xfId="41043" xr:uid="{00000000-0005-0000-0000-0000AB580000}"/>
    <cellStyle name="Normal 11 2 7 3 6" xfId="41038" xr:uid="{00000000-0005-0000-0000-0000AC580000}"/>
    <cellStyle name="Normal 11 2 7 4" xfId="11960" xr:uid="{00000000-0005-0000-0000-0000AD580000}"/>
    <cellStyle name="Normal 11 2 7 4 2" xfId="11961" xr:uid="{00000000-0005-0000-0000-0000AE580000}"/>
    <cellStyle name="Normal 11 2 7 4 2 2" xfId="41045" xr:uid="{00000000-0005-0000-0000-0000AF580000}"/>
    <cellStyle name="Normal 11 2 7 4 3" xfId="41044" xr:uid="{00000000-0005-0000-0000-0000B0580000}"/>
    <cellStyle name="Normal 11 2 7 5" xfId="11962" xr:uid="{00000000-0005-0000-0000-0000B1580000}"/>
    <cellStyle name="Normal 11 2 7 5 2" xfId="41046" xr:uid="{00000000-0005-0000-0000-0000B2580000}"/>
    <cellStyle name="Normal 11 2 7 6" xfId="11963" xr:uid="{00000000-0005-0000-0000-0000B3580000}"/>
    <cellStyle name="Normal 11 2 7 6 2" xfId="41047" xr:uid="{00000000-0005-0000-0000-0000B4580000}"/>
    <cellStyle name="Normal 11 2 7 7" xfId="11964" xr:uid="{00000000-0005-0000-0000-0000B5580000}"/>
    <cellStyle name="Normal 11 2 7 7 2" xfId="41048" xr:uid="{00000000-0005-0000-0000-0000B6580000}"/>
    <cellStyle name="Normal 11 2 7 8" xfId="41031" xr:uid="{00000000-0005-0000-0000-0000B7580000}"/>
    <cellStyle name="Normal 11 2 8" xfId="11965" xr:uid="{00000000-0005-0000-0000-0000B8580000}"/>
    <cellStyle name="Normal 11 2 8 2" xfId="11966" xr:uid="{00000000-0005-0000-0000-0000B9580000}"/>
    <cellStyle name="Normal 11 2 8 2 2" xfId="11967" xr:uid="{00000000-0005-0000-0000-0000BA580000}"/>
    <cellStyle name="Normal 11 2 8 2 2 2" xfId="11968" xr:uid="{00000000-0005-0000-0000-0000BB580000}"/>
    <cellStyle name="Normal 11 2 8 2 2 2 2" xfId="41052" xr:uid="{00000000-0005-0000-0000-0000BC580000}"/>
    <cellStyle name="Normal 11 2 8 2 2 3" xfId="41051" xr:uid="{00000000-0005-0000-0000-0000BD580000}"/>
    <cellStyle name="Normal 11 2 8 2 3" xfId="11969" xr:uid="{00000000-0005-0000-0000-0000BE580000}"/>
    <cellStyle name="Normal 11 2 8 2 3 2" xfId="41053" xr:uid="{00000000-0005-0000-0000-0000BF580000}"/>
    <cellStyle name="Normal 11 2 8 2 4" xfId="11970" xr:uid="{00000000-0005-0000-0000-0000C0580000}"/>
    <cellStyle name="Normal 11 2 8 2 4 2" xfId="41054" xr:uid="{00000000-0005-0000-0000-0000C1580000}"/>
    <cellStyle name="Normal 11 2 8 2 5" xfId="11971" xr:uid="{00000000-0005-0000-0000-0000C2580000}"/>
    <cellStyle name="Normal 11 2 8 2 5 2" xfId="41055" xr:uid="{00000000-0005-0000-0000-0000C3580000}"/>
    <cellStyle name="Normal 11 2 8 2 6" xfId="41050" xr:uid="{00000000-0005-0000-0000-0000C4580000}"/>
    <cellStyle name="Normal 11 2 8 3" xfId="11972" xr:uid="{00000000-0005-0000-0000-0000C5580000}"/>
    <cellStyle name="Normal 11 2 8 3 2" xfId="11973" xr:uid="{00000000-0005-0000-0000-0000C6580000}"/>
    <cellStyle name="Normal 11 2 8 3 2 2" xfId="41057" xr:uid="{00000000-0005-0000-0000-0000C7580000}"/>
    <cellStyle name="Normal 11 2 8 3 3" xfId="41056" xr:uid="{00000000-0005-0000-0000-0000C8580000}"/>
    <cellStyle name="Normal 11 2 8 4" xfId="11974" xr:uid="{00000000-0005-0000-0000-0000C9580000}"/>
    <cellStyle name="Normal 11 2 8 4 2" xfId="41058" xr:uid="{00000000-0005-0000-0000-0000CA580000}"/>
    <cellStyle name="Normal 11 2 8 5" xfId="11975" xr:uid="{00000000-0005-0000-0000-0000CB580000}"/>
    <cellStyle name="Normal 11 2 8 5 2" xfId="41059" xr:uid="{00000000-0005-0000-0000-0000CC580000}"/>
    <cellStyle name="Normal 11 2 8 6" xfId="11976" xr:uid="{00000000-0005-0000-0000-0000CD580000}"/>
    <cellStyle name="Normal 11 2 8 6 2" xfId="41060" xr:uid="{00000000-0005-0000-0000-0000CE580000}"/>
    <cellStyle name="Normal 11 2 8 7" xfId="41049" xr:uid="{00000000-0005-0000-0000-0000CF580000}"/>
    <cellStyle name="Normal 11 2 9" xfId="11977" xr:uid="{00000000-0005-0000-0000-0000D0580000}"/>
    <cellStyle name="Normal 11 2 9 2" xfId="11978" xr:uid="{00000000-0005-0000-0000-0000D1580000}"/>
    <cellStyle name="Normal 11 2 9 2 2" xfId="11979" xr:uid="{00000000-0005-0000-0000-0000D2580000}"/>
    <cellStyle name="Normal 11 2 9 2 2 2" xfId="41063" xr:uid="{00000000-0005-0000-0000-0000D3580000}"/>
    <cellStyle name="Normal 11 2 9 2 3" xfId="41062" xr:uid="{00000000-0005-0000-0000-0000D4580000}"/>
    <cellStyle name="Normal 11 2 9 3" xfId="11980" xr:uid="{00000000-0005-0000-0000-0000D5580000}"/>
    <cellStyle name="Normal 11 2 9 3 2" xfId="41064" xr:uid="{00000000-0005-0000-0000-0000D6580000}"/>
    <cellStyle name="Normal 11 2 9 4" xfId="11981" xr:uid="{00000000-0005-0000-0000-0000D7580000}"/>
    <cellStyle name="Normal 11 2 9 4 2" xfId="41065" xr:uid="{00000000-0005-0000-0000-0000D8580000}"/>
    <cellStyle name="Normal 11 2 9 5" xfId="11982" xr:uid="{00000000-0005-0000-0000-0000D9580000}"/>
    <cellStyle name="Normal 11 2 9 5 2" xfId="41066" xr:uid="{00000000-0005-0000-0000-0000DA580000}"/>
    <cellStyle name="Normal 11 2 9 6" xfId="41061" xr:uid="{00000000-0005-0000-0000-0000DB580000}"/>
    <cellStyle name="Normal 11 3" xfId="203" xr:uid="{00000000-0005-0000-0000-0000DC580000}"/>
    <cellStyle name="Normal 11 3 10" xfId="11983" xr:uid="{00000000-0005-0000-0000-0000DD580000}"/>
    <cellStyle name="Normal 11 3 10 2" xfId="11984" xr:uid="{00000000-0005-0000-0000-0000DE580000}"/>
    <cellStyle name="Normal 11 3 10 2 2" xfId="11985" xr:uid="{00000000-0005-0000-0000-0000DF580000}"/>
    <cellStyle name="Normal 11 3 10 2 2 2" xfId="41069" xr:uid="{00000000-0005-0000-0000-0000E0580000}"/>
    <cellStyle name="Normal 11 3 10 2 3" xfId="41068" xr:uid="{00000000-0005-0000-0000-0000E1580000}"/>
    <cellStyle name="Normal 11 3 10 3" xfId="11986" xr:uid="{00000000-0005-0000-0000-0000E2580000}"/>
    <cellStyle name="Normal 11 3 10 3 2" xfId="41070" xr:uid="{00000000-0005-0000-0000-0000E3580000}"/>
    <cellStyle name="Normal 11 3 10 4" xfId="11987" xr:uid="{00000000-0005-0000-0000-0000E4580000}"/>
    <cellStyle name="Normal 11 3 10 4 2" xfId="41071" xr:uid="{00000000-0005-0000-0000-0000E5580000}"/>
    <cellStyle name="Normal 11 3 10 5" xfId="41067" xr:uid="{00000000-0005-0000-0000-0000E6580000}"/>
    <cellStyle name="Normal 11 3 11" xfId="11988" xr:uid="{00000000-0005-0000-0000-0000E7580000}"/>
    <cellStyle name="Normal 11 3 11 2" xfId="11989" xr:uid="{00000000-0005-0000-0000-0000E8580000}"/>
    <cellStyle name="Normal 11 3 11 2 2" xfId="41073" xr:uid="{00000000-0005-0000-0000-0000E9580000}"/>
    <cellStyle name="Normal 11 3 11 3" xfId="11990" xr:uid="{00000000-0005-0000-0000-0000EA580000}"/>
    <cellStyle name="Normal 11 3 11 3 2" xfId="41074" xr:uid="{00000000-0005-0000-0000-0000EB580000}"/>
    <cellStyle name="Normal 11 3 11 4" xfId="41072" xr:uid="{00000000-0005-0000-0000-0000EC580000}"/>
    <cellStyle name="Normal 11 3 12" xfId="11991" xr:uid="{00000000-0005-0000-0000-0000ED580000}"/>
    <cellStyle name="Normal 11 3 12 2" xfId="41075" xr:uid="{00000000-0005-0000-0000-0000EE580000}"/>
    <cellStyle name="Normal 11 3 13" xfId="11992" xr:uid="{00000000-0005-0000-0000-0000EF580000}"/>
    <cellStyle name="Normal 11 3 13 2" xfId="41076" xr:uid="{00000000-0005-0000-0000-0000F0580000}"/>
    <cellStyle name="Normal 11 3 14" xfId="11993" xr:uid="{00000000-0005-0000-0000-0000F1580000}"/>
    <cellStyle name="Normal 11 3 14 2" xfId="41077" xr:uid="{00000000-0005-0000-0000-0000F2580000}"/>
    <cellStyle name="Normal 11 3 15" xfId="11994" xr:uid="{00000000-0005-0000-0000-0000F3580000}"/>
    <cellStyle name="Normal 11 3 15 2" xfId="41078" xr:uid="{00000000-0005-0000-0000-0000F4580000}"/>
    <cellStyle name="Normal 11 3 2" xfId="11995" xr:uid="{00000000-0005-0000-0000-0000F5580000}"/>
    <cellStyle name="Normal 11 3 2 10" xfId="11996" xr:uid="{00000000-0005-0000-0000-0000F6580000}"/>
    <cellStyle name="Normal 11 3 2 10 2" xfId="11997" xr:uid="{00000000-0005-0000-0000-0000F7580000}"/>
    <cellStyle name="Normal 11 3 2 10 2 2" xfId="41081" xr:uid="{00000000-0005-0000-0000-0000F8580000}"/>
    <cellStyle name="Normal 11 3 2 10 3" xfId="11998" xr:uid="{00000000-0005-0000-0000-0000F9580000}"/>
    <cellStyle name="Normal 11 3 2 10 3 2" xfId="41082" xr:uid="{00000000-0005-0000-0000-0000FA580000}"/>
    <cellStyle name="Normal 11 3 2 10 4" xfId="41080" xr:uid="{00000000-0005-0000-0000-0000FB580000}"/>
    <cellStyle name="Normal 11 3 2 11" xfId="11999" xr:uid="{00000000-0005-0000-0000-0000FC580000}"/>
    <cellStyle name="Normal 11 3 2 11 2" xfId="41083" xr:uid="{00000000-0005-0000-0000-0000FD580000}"/>
    <cellStyle name="Normal 11 3 2 12" xfId="12000" xr:uid="{00000000-0005-0000-0000-0000FE580000}"/>
    <cellStyle name="Normal 11 3 2 12 2" xfId="41084" xr:uid="{00000000-0005-0000-0000-0000FF580000}"/>
    <cellStyle name="Normal 11 3 2 13" xfId="12001" xr:uid="{00000000-0005-0000-0000-000000590000}"/>
    <cellStyle name="Normal 11 3 2 13 2" xfId="41085" xr:uid="{00000000-0005-0000-0000-000001590000}"/>
    <cellStyle name="Normal 11 3 2 14" xfId="41079" xr:uid="{00000000-0005-0000-0000-000002590000}"/>
    <cellStyle name="Normal 11 3 2 2" xfId="12002" xr:uid="{00000000-0005-0000-0000-000003590000}"/>
    <cellStyle name="Normal 11 3 2 2 10" xfId="12003" xr:uid="{00000000-0005-0000-0000-000004590000}"/>
    <cellStyle name="Normal 11 3 2 2 10 2" xfId="41087" xr:uid="{00000000-0005-0000-0000-000005590000}"/>
    <cellStyle name="Normal 11 3 2 2 11" xfId="12004" xr:uid="{00000000-0005-0000-0000-000006590000}"/>
    <cellStyle name="Normal 11 3 2 2 11 2" xfId="41088" xr:uid="{00000000-0005-0000-0000-000007590000}"/>
    <cellStyle name="Normal 11 3 2 2 12" xfId="12005" xr:uid="{00000000-0005-0000-0000-000008590000}"/>
    <cellStyle name="Normal 11 3 2 2 12 2" xfId="41089" xr:uid="{00000000-0005-0000-0000-000009590000}"/>
    <cellStyle name="Normal 11 3 2 2 13" xfId="41086" xr:uid="{00000000-0005-0000-0000-00000A590000}"/>
    <cellStyle name="Normal 11 3 2 2 2" xfId="12006" xr:uid="{00000000-0005-0000-0000-00000B590000}"/>
    <cellStyle name="Normal 11 3 2 2 2 10" xfId="12007" xr:uid="{00000000-0005-0000-0000-00000C590000}"/>
    <cellStyle name="Normal 11 3 2 2 2 10 2" xfId="41091" xr:uid="{00000000-0005-0000-0000-00000D590000}"/>
    <cellStyle name="Normal 11 3 2 2 2 11" xfId="12008" xr:uid="{00000000-0005-0000-0000-00000E590000}"/>
    <cellStyle name="Normal 11 3 2 2 2 11 2" xfId="41092" xr:uid="{00000000-0005-0000-0000-00000F590000}"/>
    <cellStyle name="Normal 11 3 2 2 2 12" xfId="41090" xr:uid="{00000000-0005-0000-0000-000010590000}"/>
    <cellStyle name="Normal 11 3 2 2 2 2" xfId="12009" xr:uid="{00000000-0005-0000-0000-000011590000}"/>
    <cellStyle name="Normal 11 3 2 2 2 2 10" xfId="12010" xr:uid="{00000000-0005-0000-0000-000012590000}"/>
    <cellStyle name="Normal 11 3 2 2 2 2 10 2" xfId="41094" xr:uid="{00000000-0005-0000-0000-000013590000}"/>
    <cellStyle name="Normal 11 3 2 2 2 2 11" xfId="41093" xr:uid="{00000000-0005-0000-0000-000014590000}"/>
    <cellStyle name="Normal 11 3 2 2 2 2 2" xfId="12011" xr:uid="{00000000-0005-0000-0000-000015590000}"/>
    <cellStyle name="Normal 11 3 2 2 2 2 2 2" xfId="12012" xr:uid="{00000000-0005-0000-0000-000016590000}"/>
    <cellStyle name="Normal 11 3 2 2 2 2 2 2 2" xfId="12013" xr:uid="{00000000-0005-0000-0000-000017590000}"/>
    <cellStyle name="Normal 11 3 2 2 2 2 2 2 2 2" xfId="12014" xr:uid="{00000000-0005-0000-0000-000018590000}"/>
    <cellStyle name="Normal 11 3 2 2 2 2 2 2 2 2 2" xfId="41098" xr:uid="{00000000-0005-0000-0000-000019590000}"/>
    <cellStyle name="Normal 11 3 2 2 2 2 2 2 2 3" xfId="41097" xr:uid="{00000000-0005-0000-0000-00001A590000}"/>
    <cellStyle name="Normal 11 3 2 2 2 2 2 2 3" xfId="12015" xr:uid="{00000000-0005-0000-0000-00001B590000}"/>
    <cellStyle name="Normal 11 3 2 2 2 2 2 2 3 2" xfId="41099" xr:uid="{00000000-0005-0000-0000-00001C590000}"/>
    <cellStyle name="Normal 11 3 2 2 2 2 2 2 4" xfId="12016" xr:uid="{00000000-0005-0000-0000-00001D590000}"/>
    <cellStyle name="Normal 11 3 2 2 2 2 2 2 4 2" xfId="41100" xr:uid="{00000000-0005-0000-0000-00001E590000}"/>
    <cellStyle name="Normal 11 3 2 2 2 2 2 2 5" xfId="12017" xr:uid="{00000000-0005-0000-0000-00001F590000}"/>
    <cellStyle name="Normal 11 3 2 2 2 2 2 2 5 2" xfId="41101" xr:uid="{00000000-0005-0000-0000-000020590000}"/>
    <cellStyle name="Normal 11 3 2 2 2 2 2 2 6" xfId="41096" xr:uid="{00000000-0005-0000-0000-000021590000}"/>
    <cellStyle name="Normal 11 3 2 2 2 2 2 3" xfId="12018" xr:uid="{00000000-0005-0000-0000-000022590000}"/>
    <cellStyle name="Normal 11 3 2 2 2 2 2 3 2" xfId="12019" xr:uid="{00000000-0005-0000-0000-000023590000}"/>
    <cellStyle name="Normal 11 3 2 2 2 2 2 3 2 2" xfId="41103" xr:uid="{00000000-0005-0000-0000-000024590000}"/>
    <cellStyle name="Normal 11 3 2 2 2 2 2 3 3" xfId="41102" xr:uid="{00000000-0005-0000-0000-000025590000}"/>
    <cellStyle name="Normal 11 3 2 2 2 2 2 4" xfId="12020" xr:uid="{00000000-0005-0000-0000-000026590000}"/>
    <cellStyle name="Normal 11 3 2 2 2 2 2 4 2" xfId="41104" xr:uid="{00000000-0005-0000-0000-000027590000}"/>
    <cellStyle name="Normal 11 3 2 2 2 2 2 5" xfId="12021" xr:uid="{00000000-0005-0000-0000-000028590000}"/>
    <cellStyle name="Normal 11 3 2 2 2 2 2 5 2" xfId="41105" xr:uid="{00000000-0005-0000-0000-000029590000}"/>
    <cellStyle name="Normal 11 3 2 2 2 2 2 6" xfId="12022" xr:uid="{00000000-0005-0000-0000-00002A590000}"/>
    <cellStyle name="Normal 11 3 2 2 2 2 2 6 2" xfId="41106" xr:uid="{00000000-0005-0000-0000-00002B590000}"/>
    <cellStyle name="Normal 11 3 2 2 2 2 2 7" xfId="41095" xr:uid="{00000000-0005-0000-0000-00002C590000}"/>
    <cellStyle name="Normal 11 3 2 2 2 2 3" xfId="12023" xr:uid="{00000000-0005-0000-0000-00002D590000}"/>
    <cellStyle name="Normal 11 3 2 2 2 2 3 2" xfId="12024" xr:uid="{00000000-0005-0000-0000-00002E590000}"/>
    <cellStyle name="Normal 11 3 2 2 2 2 3 2 2" xfId="12025" xr:uid="{00000000-0005-0000-0000-00002F590000}"/>
    <cellStyle name="Normal 11 3 2 2 2 2 3 2 2 2" xfId="12026" xr:uid="{00000000-0005-0000-0000-000030590000}"/>
    <cellStyle name="Normal 11 3 2 2 2 2 3 2 2 2 2" xfId="41110" xr:uid="{00000000-0005-0000-0000-000031590000}"/>
    <cellStyle name="Normal 11 3 2 2 2 2 3 2 2 3" xfId="41109" xr:uid="{00000000-0005-0000-0000-000032590000}"/>
    <cellStyle name="Normal 11 3 2 2 2 2 3 2 3" xfId="12027" xr:uid="{00000000-0005-0000-0000-000033590000}"/>
    <cellStyle name="Normal 11 3 2 2 2 2 3 2 3 2" xfId="41111" xr:uid="{00000000-0005-0000-0000-000034590000}"/>
    <cellStyle name="Normal 11 3 2 2 2 2 3 2 4" xfId="12028" xr:uid="{00000000-0005-0000-0000-000035590000}"/>
    <cellStyle name="Normal 11 3 2 2 2 2 3 2 4 2" xfId="41112" xr:uid="{00000000-0005-0000-0000-000036590000}"/>
    <cellStyle name="Normal 11 3 2 2 2 2 3 2 5" xfId="12029" xr:uid="{00000000-0005-0000-0000-000037590000}"/>
    <cellStyle name="Normal 11 3 2 2 2 2 3 2 5 2" xfId="41113" xr:uid="{00000000-0005-0000-0000-000038590000}"/>
    <cellStyle name="Normal 11 3 2 2 2 2 3 2 6" xfId="41108" xr:uid="{00000000-0005-0000-0000-000039590000}"/>
    <cellStyle name="Normal 11 3 2 2 2 2 3 3" xfId="12030" xr:uid="{00000000-0005-0000-0000-00003A590000}"/>
    <cellStyle name="Normal 11 3 2 2 2 2 3 3 2" xfId="12031" xr:uid="{00000000-0005-0000-0000-00003B590000}"/>
    <cellStyle name="Normal 11 3 2 2 2 2 3 3 2 2" xfId="41115" xr:uid="{00000000-0005-0000-0000-00003C590000}"/>
    <cellStyle name="Normal 11 3 2 2 2 2 3 3 3" xfId="41114" xr:uid="{00000000-0005-0000-0000-00003D590000}"/>
    <cellStyle name="Normal 11 3 2 2 2 2 3 4" xfId="12032" xr:uid="{00000000-0005-0000-0000-00003E590000}"/>
    <cellStyle name="Normal 11 3 2 2 2 2 3 4 2" xfId="41116" xr:uid="{00000000-0005-0000-0000-00003F590000}"/>
    <cellStyle name="Normal 11 3 2 2 2 2 3 5" xfId="12033" xr:uid="{00000000-0005-0000-0000-000040590000}"/>
    <cellStyle name="Normal 11 3 2 2 2 2 3 5 2" xfId="41117" xr:uid="{00000000-0005-0000-0000-000041590000}"/>
    <cellStyle name="Normal 11 3 2 2 2 2 3 6" xfId="12034" xr:uid="{00000000-0005-0000-0000-000042590000}"/>
    <cellStyle name="Normal 11 3 2 2 2 2 3 6 2" xfId="41118" xr:uid="{00000000-0005-0000-0000-000043590000}"/>
    <cellStyle name="Normal 11 3 2 2 2 2 3 7" xfId="41107" xr:uid="{00000000-0005-0000-0000-000044590000}"/>
    <cellStyle name="Normal 11 3 2 2 2 2 4" xfId="12035" xr:uid="{00000000-0005-0000-0000-000045590000}"/>
    <cellStyle name="Normal 11 3 2 2 2 2 4 2" xfId="12036" xr:uid="{00000000-0005-0000-0000-000046590000}"/>
    <cellStyle name="Normal 11 3 2 2 2 2 4 2 2" xfId="12037" xr:uid="{00000000-0005-0000-0000-000047590000}"/>
    <cellStyle name="Normal 11 3 2 2 2 2 4 2 2 2" xfId="41121" xr:uid="{00000000-0005-0000-0000-000048590000}"/>
    <cellStyle name="Normal 11 3 2 2 2 2 4 2 3" xfId="41120" xr:uid="{00000000-0005-0000-0000-000049590000}"/>
    <cellStyle name="Normal 11 3 2 2 2 2 4 3" xfId="12038" xr:uid="{00000000-0005-0000-0000-00004A590000}"/>
    <cellStyle name="Normal 11 3 2 2 2 2 4 3 2" xfId="41122" xr:uid="{00000000-0005-0000-0000-00004B590000}"/>
    <cellStyle name="Normal 11 3 2 2 2 2 4 4" xfId="12039" xr:uid="{00000000-0005-0000-0000-00004C590000}"/>
    <cellStyle name="Normal 11 3 2 2 2 2 4 4 2" xfId="41123" xr:uid="{00000000-0005-0000-0000-00004D590000}"/>
    <cellStyle name="Normal 11 3 2 2 2 2 4 5" xfId="12040" xr:uid="{00000000-0005-0000-0000-00004E590000}"/>
    <cellStyle name="Normal 11 3 2 2 2 2 4 5 2" xfId="41124" xr:uid="{00000000-0005-0000-0000-00004F590000}"/>
    <cellStyle name="Normal 11 3 2 2 2 2 4 6" xfId="41119" xr:uid="{00000000-0005-0000-0000-000050590000}"/>
    <cellStyle name="Normal 11 3 2 2 2 2 5" xfId="12041" xr:uid="{00000000-0005-0000-0000-000051590000}"/>
    <cellStyle name="Normal 11 3 2 2 2 2 5 2" xfId="12042" xr:uid="{00000000-0005-0000-0000-000052590000}"/>
    <cellStyle name="Normal 11 3 2 2 2 2 5 2 2" xfId="12043" xr:uid="{00000000-0005-0000-0000-000053590000}"/>
    <cellStyle name="Normal 11 3 2 2 2 2 5 2 2 2" xfId="41127" xr:uid="{00000000-0005-0000-0000-000054590000}"/>
    <cellStyle name="Normal 11 3 2 2 2 2 5 2 3" xfId="41126" xr:uid="{00000000-0005-0000-0000-000055590000}"/>
    <cellStyle name="Normal 11 3 2 2 2 2 5 3" xfId="12044" xr:uid="{00000000-0005-0000-0000-000056590000}"/>
    <cellStyle name="Normal 11 3 2 2 2 2 5 3 2" xfId="41128" xr:uid="{00000000-0005-0000-0000-000057590000}"/>
    <cellStyle name="Normal 11 3 2 2 2 2 5 4" xfId="12045" xr:uid="{00000000-0005-0000-0000-000058590000}"/>
    <cellStyle name="Normal 11 3 2 2 2 2 5 4 2" xfId="41129" xr:uid="{00000000-0005-0000-0000-000059590000}"/>
    <cellStyle name="Normal 11 3 2 2 2 2 5 5" xfId="12046" xr:uid="{00000000-0005-0000-0000-00005A590000}"/>
    <cellStyle name="Normal 11 3 2 2 2 2 5 5 2" xfId="41130" xr:uid="{00000000-0005-0000-0000-00005B590000}"/>
    <cellStyle name="Normal 11 3 2 2 2 2 5 6" xfId="41125" xr:uid="{00000000-0005-0000-0000-00005C590000}"/>
    <cellStyle name="Normal 11 3 2 2 2 2 6" xfId="12047" xr:uid="{00000000-0005-0000-0000-00005D590000}"/>
    <cellStyle name="Normal 11 3 2 2 2 2 6 2" xfId="12048" xr:uid="{00000000-0005-0000-0000-00005E590000}"/>
    <cellStyle name="Normal 11 3 2 2 2 2 6 2 2" xfId="12049" xr:uid="{00000000-0005-0000-0000-00005F590000}"/>
    <cellStyle name="Normal 11 3 2 2 2 2 6 2 2 2" xfId="41133" xr:uid="{00000000-0005-0000-0000-000060590000}"/>
    <cellStyle name="Normal 11 3 2 2 2 2 6 2 3" xfId="41132" xr:uid="{00000000-0005-0000-0000-000061590000}"/>
    <cellStyle name="Normal 11 3 2 2 2 2 6 3" xfId="12050" xr:uid="{00000000-0005-0000-0000-000062590000}"/>
    <cellStyle name="Normal 11 3 2 2 2 2 6 3 2" xfId="41134" xr:uid="{00000000-0005-0000-0000-000063590000}"/>
    <cellStyle name="Normal 11 3 2 2 2 2 6 4" xfId="12051" xr:uid="{00000000-0005-0000-0000-000064590000}"/>
    <cellStyle name="Normal 11 3 2 2 2 2 6 4 2" xfId="41135" xr:uid="{00000000-0005-0000-0000-000065590000}"/>
    <cellStyle name="Normal 11 3 2 2 2 2 6 5" xfId="41131" xr:uid="{00000000-0005-0000-0000-000066590000}"/>
    <cellStyle name="Normal 11 3 2 2 2 2 7" xfId="12052" xr:uid="{00000000-0005-0000-0000-000067590000}"/>
    <cellStyle name="Normal 11 3 2 2 2 2 7 2" xfId="12053" xr:uid="{00000000-0005-0000-0000-000068590000}"/>
    <cellStyle name="Normal 11 3 2 2 2 2 7 2 2" xfId="41137" xr:uid="{00000000-0005-0000-0000-000069590000}"/>
    <cellStyle name="Normal 11 3 2 2 2 2 7 3" xfId="12054" xr:uid="{00000000-0005-0000-0000-00006A590000}"/>
    <cellStyle name="Normal 11 3 2 2 2 2 7 3 2" xfId="41138" xr:uid="{00000000-0005-0000-0000-00006B590000}"/>
    <cellStyle name="Normal 11 3 2 2 2 2 7 4" xfId="41136" xr:uid="{00000000-0005-0000-0000-00006C590000}"/>
    <cellStyle name="Normal 11 3 2 2 2 2 8" xfId="12055" xr:uid="{00000000-0005-0000-0000-00006D590000}"/>
    <cellStyle name="Normal 11 3 2 2 2 2 8 2" xfId="41139" xr:uid="{00000000-0005-0000-0000-00006E590000}"/>
    <cellStyle name="Normal 11 3 2 2 2 2 9" xfId="12056" xr:uid="{00000000-0005-0000-0000-00006F590000}"/>
    <cellStyle name="Normal 11 3 2 2 2 2 9 2" xfId="41140" xr:uid="{00000000-0005-0000-0000-000070590000}"/>
    <cellStyle name="Normal 11 3 2 2 2 3" xfId="12057" xr:uid="{00000000-0005-0000-0000-000071590000}"/>
    <cellStyle name="Normal 11 3 2 2 2 3 2" xfId="12058" xr:uid="{00000000-0005-0000-0000-000072590000}"/>
    <cellStyle name="Normal 11 3 2 2 2 3 2 2" xfId="12059" xr:uid="{00000000-0005-0000-0000-000073590000}"/>
    <cellStyle name="Normal 11 3 2 2 2 3 2 2 2" xfId="12060" xr:uid="{00000000-0005-0000-0000-000074590000}"/>
    <cellStyle name="Normal 11 3 2 2 2 3 2 2 2 2" xfId="41144" xr:uid="{00000000-0005-0000-0000-000075590000}"/>
    <cellStyle name="Normal 11 3 2 2 2 3 2 2 3" xfId="41143" xr:uid="{00000000-0005-0000-0000-000076590000}"/>
    <cellStyle name="Normal 11 3 2 2 2 3 2 3" xfId="12061" xr:uid="{00000000-0005-0000-0000-000077590000}"/>
    <cellStyle name="Normal 11 3 2 2 2 3 2 3 2" xfId="41145" xr:uid="{00000000-0005-0000-0000-000078590000}"/>
    <cellStyle name="Normal 11 3 2 2 2 3 2 4" xfId="12062" xr:uid="{00000000-0005-0000-0000-000079590000}"/>
    <cellStyle name="Normal 11 3 2 2 2 3 2 4 2" xfId="41146" xr:uid="{00000000-0005-0000-0000-00007A590000}"/>
    <cellStyle name="Normal 11 3 2 2 2 3 2 5" xfId="12063" xr:uid="{00000000-0005-0000-0000-00007B590000}"/>
    <cellStyle name="Normal 11 3 2 2 2 3 2 5 2" xfId="41147" xr:uid="{00000000-0005-0000-0000-00007C590000}"/>
    <cellStyle name="Normal 11 3 2 2 2 3 2 6" xfId="41142" xr:uid="{00000000-0005-0000-0000-00007D590000}"/>
    <cellStyle name="Normal 11 3 2 2 2 3 3" xfId="12064" xr:uid="{00000000-0005-0000-0000-00007E590000}"/>
    <cellStyle name="Normal 11 3 2 2 2 3 3 2" xfId="12065" xr:uid="{00000000-0005-0000-0000-00007F590000}"/>
    <cellStyle name="Normal 11 3 2 2 2 3 3 2 2" xfId="12066" xr:uid="{00000000-0005-0000-0000-000080590000}"/>
    <cellStyle name="Normal 11 3 2 2 2 3 3 2 2 2" xfId="41150" xr:uid="{00000000-0005-0000-0000-000081590000}"/>
    <cellStyle name="Normal 11 3 2 2 2 3 3 2 3" xfId="41149" xr:uid="{00000000-0005-0000-0000-000082590000}"/>
    <cellStyle name="Normal 11 3 2 2 2 3 3 3" xfId="12067" xr:uid="{00000000-0005-0000-0000-000083590000}"/>
    <cellStyle name="Normal 11 3 2 2 2 3 3 3 2" xfId="41151" xr:uid="{00000000-0005-0000-0000-000084590000}"/>
    <cellStyle name="Normal 11 3 2 2 2 3 3 4" xfId="12068" xr:uid="{00000000-0005-0000-0000-000085590000}"/>
    <cellStyle name="Normal 11 3 2 2 2 3 3 4 2" xfId="41152" xr:uid="{00000000-0005-0000-0000-000086590000}"/>
    <cellStyle name="Normal 11 3 2 2 2 3 3 5" xfId="12069" xr:uid="{00000000-0005-0000-0000-000087590000}"/>
    <cellStyle name="Normal 11 3 2 2 2 3 3 5 2" xfId="41153" xr:uid="{00000000-0005-0000-0000-000088590000}"/>
    <cellStyle name="Normal 11 3 2 2 2 3 3 6" xfId="41148" xr:uid="{00000000-0005-0000-0000-000089590000}"/>
    <cellStyle name="Normal 11 3 2 2 2 3 4" xfId="12070" xr:uid="{00000000-0005-0000-0000-00008A590000}"/>
    <cellStyle name="Normal 11 3 2 2 2 3 4 2" xfId="12071" xr:uid="{00000000-0005-0000-0000-00008B590000}"/>
    <cellStyle name="Normal 11 3 2 2 2 3 4 2 2" xfId="41155" xr:uid="{00000000-0005-0000-0000-00008C590000}"/>
    <cellStyle name="Normal 11 3 2 2 2 3 4 3" xfId="41154" xr:uid="{00000000-0005-0000-0000-00008D590000}"/>
    <cellStyle name="Normal 11 3 2 2 2 3 5" xfId="12072" xr:uid="{00000000-0005-0000-0000-00008E590000}"/>
    <cellStyle name="Normal 11 3 2 2 2 3 5 2" xfId="41156" xr:uid="{00000000-0005-0000-0000-00008F590000}"/>
    <cellStyle name="Normal 11 3 2 2 2 3 6" xfId="12073" xr:uid="{00000000-0005-0000-0000-000090590000}"/>
    <cellStyle name="Normal 11 3 2 2 2 3 6 2" xfId="41157" xr:uid="{00000000-0005-0000-0000-000091590000}"/>
    <cellStyle name="Normal 11 3 2 2 2 3 7" xfId="12074" xr:uid="{00000000-0005-0000-0000-000092590000}"/>
    <cellStyle name="Normal 11 3 2 2 2 3 7 2" xfId="41158" xr:uid="{00000000-0005-0000-0000-000093590000}"/>
    <cellStyle name="Normal 11 3 2 2 2 3 8" xfId="41141" xr:uid="{00000000-0005-0000-0000-000094590000}"/>
    <cellStyle name="Normal 11 3 2 2 2 4" xfId="12075" xr:uid="{00000000-0005-0000-0000-000095590000}"/>
    <cellStyle name="Normal 11 3 2 2 2 4 2" xfId="12076" xr:uid="{00000000-0005-0000-0000-000096590000}"/>
    <cellStyle name="Normal 11 3 2 2 2 4 2 2" xfId="12077" xr:uid="{00000000-0005-0000-0000-000097590000}"/>
    <cellStyle name="Normal 11 3 2 2 2 4 2 2 2" xfId="12078" xr:uid="{00000000-0005-0000-0000-000098590000}"/>
    <cellStyle name="Normal 11 3 2 2 2 4 2 2 2 2" xfId="41162" xr:uid="{00000000-0005-0000-0000-000099590000}"/>
    <cellStyle name="Normal 11 3 2 2 2 4 2 2 3" xfId="41161" xr:uid="{00000000-0005-0000-0000-00009A590000}"/>
    <cellStyle name="Normal 11 3 2 2 2 4 2 3" xfId="12079" xr:uid="{00000000-0005-0000-0000-00009B590000}"/>
    <cellStyle name="Normal 11 3 2 2 2 4 2 3 2" xfId="41163" xr:uid="{00000000-0005-0000-0000-00009C590000}"/>
    <cellStyle name="Normal 11 3 2 2 2 4 2 4" xfId="12080" xr:uid="{00000000-0005-0000-0000-00009D590000}"/>
    <cellStyle name="Normal 11 3 2 2 2 4 2 4 2" xfId="41164" xr:uid="{00000000-0005-0000-0000-00009E590000}"/>
    <cellStyle name="Normal 11 3 2 2 2 4 2 5" xfId="12081" xr:uid="{00000000-0005-0000-0000-00009F590000}"/>
    <cellStyle name="Normal 11 3 2 2 2 4 2 5 2" xfId="41165" xr:uid="{00000000-0005-0000-0000-0000A0590000}"/>
    <cellStyle name="Normal 11 3 2 2 2 4 2 6" xfId="41160" xr:uid="{00000000-0005-0000-0000-0000A1590000}"/>
    <cellStyle name="Normal 11 3 2 2 2 4 3" xfId="12082" xr:uid="{00000000-0005-0000-0000-0000A2590000}"/>
    <cellStyle name="Normal 11 3 2 2 2 4 3 2" xfId="12083" xr:uid="{00000000-0005-0000-0000-0000A3590000}"/>
    <cellStyle name="Normal 11 3 2 2 2 4 3 2 2" xfId="41167" xr:uid="{00000000-0005-0000-0000-0000A4590000}"/>
    <cellStyle name="Normal 11 3 2 2 2 4 3 3" xfId="41166" xr:uid="{00000000-0005-0000-0000-0000A5590000}"/>
    <cellStyle name="Normal 11 3 2 2 2 4 4" xfId="12084" xr:uid="{00000000-0005-0000-0000-0000A6590000}"/>
    <cellStyle name="Normal 11 3 2 2 2 4 4 2" xfId="41168" xr:uid="{00000000-0005-0000-0000-0000A7590000}"/>
    <cellStyle name="Normal 11 3 2 2 2 4 5" xfId="12085" xr:uid="{00000000-0005-0000-0000-0000A8590000}"/>
    <cellStyle name="Normal 11 3 2 2 2 4 5 2" xfId="41169" xr:uid="{00000000-0005-0000-0000-0000A9590000}"/>
    <cellStyle name="Normal 11 3 2 2 2 4 6" xfId="12086" xr:uid="{00000000-0005-0000-0000-0000AA590000}"/>
    <cellStyle name="Normal 11 3 2 2 2 4 6 2" xfId="41170" xr:uid="{00000000-0005-0000-0000-0000AB590000}"/>
    <cellStyle name="Normal 11 3 2 2 2 4 7" xfId="41159" xr:uid="{00000000-0005-0000-0000-0000AC590000}"/>
    <cellStyle name="Normal 11 3 2 2 2 5" xfId="12087" xr:uid="{00000000-0005-0000-0000-0000AD590000}"/>
    <cellStyle name="Normal 11 3 2 2 2 5 2" xfId="12088" xr:uid="{00000000-0005-0000-0000-0000AE590000}"/>
    <cellStyle name="Normal 11 3 2 2 2 5 2 2" xfId="12089" xr:uid="{00000000-0005-0000-0000-0000AF590000}"/>
    <cellStyle name="Normal 11 3 2 2 2 5 2 2 2" xfId="41173" xr:uid="{00000000-0005-0000-0000-0000B0590000}"/>
    <cellStyle name="Normal 11 3 2 2 2 5 2 3" xfId="41172" xr:uid="{00000000-0005-0000-0000-0000B1590000}"/>
    <cellStyle name="Normal 11 3 2 2 2 5 3" xfId="12090" xr:uid="{00000000-0005-0000-0000-0000B2590000}"/>
    <cellStyle name="Normal 11 3 2 2 2 5 3 2" xfId="41174" xr:uid="{00000000-0005-0000-0000-0000B3590000}"/>
    <cellStyle name="Normal 11 3 2 2 2 5 4" xfId="12091" xr:uid="{00000000-0005-0000-0000-0000B4590000}"/>
    <cellStyle name="Normal 11 3 2 2 2 5 4 2" xfId="41175" xr:uid="{00000000-0005-0000-0000-0000B5590000}"/>
    <cellStyle name="Normal 11 3 2 2 2 5 5" xfId="12092" xr:uid="{00000000-0005-0000-0000-0000B6590000}"/>
    <cellStyle name="Normal 11 3 2 2 2 5 5 2" xfId="41176" xr:uid="{00000000-0005-0000-0000-0000B7590000}"/>
    <cellStyle name="Normal 11 3 2 2 2 5 6" xfId="41171" xr:uid="{00000000-0005-0000-0000-0000B8590000}"/>
    <cellStyle name="Normal 11 3 2 2 2 6" xfId="12093" xr:uid="{00000000-0005-0000-0000-0000B9590000}"/>
    <cellStyle name="Normal 11 3 2 2 2 6 2" xfId="12094" xr:uid="{00000000-0005-0000-0000-0000BA590000}"/>
    <cellStyle name="Normal 11 3 2 2 2 6 2 2" xfId="12095" xr:uid="{00000000-0005-0000-0000-0000BB590000}"/>
    <cellStyle name="Normal 11 3 2 2 2 6 2 2 2" xfId="41179" xr:uid="{00000000-0005-0000-0000-0000BC590000}"/>
    <cellStyle name="Normal 11 3 2 2 2 6 2 3" xfId="41178" xr:uid="{00000000-0005-0000-0000-0000BD590000}"/>
    <cellStyle name="Normal 11 3 2 2 2 6 3" xfId="12096" xr:uid="{00000000-0005-0000-0000-0000BE590000}"/>
    <cellStyle name="Normal 11 3 2 2 2 6 3 2" xfId="41180" xr:uid="{00000000-0005-0000-0000-0000BF590000}"/>
    <cellStyle name="Normal 11 3 2 2 2 6 4" xfId="12097" xr:uid="{00000000-0005-0000-0000-0000C0590000}"/>
    <cellStyle name="Normal 11 3 2 2 2 6 4 2" xfId="41181" xr:uid="{00000000-0005-0000-0000-0000C1590000}"/>
    <cellStyle name="Normal 11 3 2 2 2 6 5" xfId="12098" xr:uid="{00000000-0005-0000-0000-0000C2590000}"/>
    <cellStyle name="Normal 11 3 2 2 2 6 5 2" xfId="41182" xr:uid="{00000000-0005-0000-0000-0000C3590000}"/>
    <cellStyle name="Normal 11 3 2 2 2 6 6" xfId="41177" xr:uid="{00000000-0005-0000-0000-0000C4590000}"/>
    <cellStyle name="Normal 11 3 2 2 2 7" xfId="12099" xr:uid="{00000000-0005-0000-0000-0000C5590000}"/>
    <cellStyle name="Normal 11 3 2 2 2 7 2" xfId="12100" xr:uid="{00000000-0005-0000-0000-0000C6590000}"/>
    <cellStyle name="Normal 11 3 2 2 2 7 2 2" xfId="12101" xr:uid="{00000000-0005-0000-0000-0000C7590000}"/>
    <cellStyle name="Normal 11 3 2 2 2 7 2 2 2" xfId="41185" xr:uid="{00000000-0005-0000-0000-0000C8590000}"/>
    <cellStyle name="Normal 11 3 2 2 2 7 2 3" xfId="41184" xr:uid="{00000000-0005-0000-0000-0000C9590000}"/>
    <cellStyle name="Normal 11 3 2 2 2 7 3" xfId="12102" xr:uid="{00000000-0005-0000-0000-0000CA590000}"/>
    <cellStyle name="Normal 11 3 2 2 2 7 3 2" xfId="41186" xr:uid="{00000000-0005-0000-0000-0000CB590000}"/>
    <cellStyle name="Normal 11 3 2 2 2 7 4" xfId="12103" xr:uid="{00000000-0005-0000-0000-0000CC590000}"/>
    <cellStyle name="Normal 11 3 2 2 2 7 4 2" xfId="41187" xr:uid="{00000000-0005-0000-0000-0000CD590000}"/>
    <cellStyle name="Normal 11 3 2 2 2 7 5" xfId="41183" xr:uid="{00000000-0005-0000-0000-0000CE590000}"/>
    <cellStyle name="Normal 11 3 2 2 2 8" xfId="12104" xr:uid="{00000000-0005-0000-0000-0000CF590000}"/>
    <cellStyle name="Normal 11 3 2 2 2 8 2" xfId="12105" xr:uid="{00000000-0005-0000-0000-0000D0590000}"/>
    <cellStyle name="Normal 11 3 2 2 2 8 2 2" xfId="41189" xr:uid="{00000000-0005-0000-0000-0000D1590000}"/>
    <cellStyle name="Normal 11 3 2 2 2 8 3" xfId="12106" xr:uid="{00000000-0005-0000-0000-0000D2590000}"/>
    <cellStyle name="Normal 11 3 2 2 2 8 3 2" xfId="41190" xr:uid="{00000000-0005-0000-0000-0000D3590000}"/>
    <cellStyle name="Normal 11 3 2 2 2 8 4" xfId="41188" xr:uid="{00000000-0005-0000-0000-0000D4590000}"/>
    <cellStyle name="Normal 11 3 2 2 2 9" xfId="12107" xr:uid="{00000000-0005-0000-0000-0000D5590000}"/>
    <cellStyle name="Normal 11 3 2 2 2 9 2" xfId="41191" xr:uid="{00000000-0005-0000-0000-0000D6590000}"/>
    <cellStyle name="Normal 11 3 2 2 3" xfId="12108" xr:uid="{00000000-0005-0000-0000-0000D7590000}"/>
    <cellStyle name="Normal 11 3 2 2 3 10" xfId="12109" xr:uid="{00000000-0005-0000-0000-0000D8590000}"/>
    <cellStyle name="Normal 11 3 2 2 3 10 2" xfId="41193" xr:uid="{00000000-0005-0000-0000-0000D9590000}"/>
    <cellStyle name="Normal 11 3 2 2 3 11" xfId="41192" xr:uid="{00000000-0005-0000-0000-0000DA590000}"/>
    <cellStyle name="Normal 11 3 2 2 3 2" xfId="12110" xr:uid="{00000000-0005-0000-0000-0000DB590000}"/>
    <cellStyle name="Normal 11 3 2 2 3 2 2" xfId="12111" xr:uid="{00000000-0005-0000-0000-0000DC590000}"/>
    <cellStyle name="Normal 11 3 2 2 3 2 2 2" xfId="12112" xr:uid="{00000000-0005-0000-0000-0000DD590000}"/>
    <cellStyle name="Normal 11 3 2 2 3 2 2 2 2" xfId="12113" xr:uid="{00000000-0005-0000-0000-0000DE590000}"/>
    <cellStyle name="Normal 11 3 2 2 3 2 2 2 2 2" xfId="41197" xr:uid="{00000000-0005-0000-0000-0000DF590000}"/>
    <cellStyle name="Normal 11 3 2 2 3 2 2 2 3" xfId="41196" xr:uid="{00000000-0005-0000-0000-0000E0590000}"/>
    <cellStyle name="Normal 11 3 2 2 3 2 2 3" xfId="12114" xr:uid="{00000000-0005-0000-0000-0000E1590000}"/>
    <cellStyle name="Normal 11 3 2 2 3 2 2 3 2" xfId="41198" xr:uid="{00000000-0005-0000-0000-0000E2590000}"/>
    <cellStyle name="Normal 11 3 2 2 3 2 2 4" xfId="12115" xr:uid="{00000000-0005-0000-0000-0000E3590000}"/>
    <cellStyle name="Normal 11 3 2 2 3 2 2 4 2" xfId="41199" xr:uid="{00000000-0005-0000-0000-0000E4590000}"/>
    <cellStyle name="Normal 11 3 2 2 3 2 2 5" xfId="12116" xr:uid="{00000000-0005-0000-0000-0000E5590000}"/>
    <cellStyle name="Normal 11 3 2 2 3 2 2 5 2" xfId="41200" xr:uid="{00000000-0005-0000-0000-0000E6590000}"/>
    <cellStyle name="Normal 11 3 2 2 3 2 2 6" xfId="41195" xr:uid="{00000000-0005-0000-0000-0000E7590000}"/>
    <cellStyle name="Normal 11 3 2 2 3 2 3" xfId="12117" xr:uid="{00000000-0005-0000-0000-0000E8590000}"/>
    <cellStyle name="Normal 11 3 2 2 3 2 3 2" xfId="12118" xr:uid="{00000000-0005-0000-0000-0000E9590000}"/>
    <cellStyle name="Normal 11 3 2 2 3 2 3 2 2" xfId="41202" xr:uid="{00000000-0005-0000-0000-0000EA590000}"/>
    <cellStyle name="Normal 11 3 2 2 3 2 3 3" xfId="41201" xr:uid="{00000000-0005-0000-0000-0000EB590000}"/>
    <cellStyle name="Normal 11 3 2 2 3 2 4" xfId="12119" xr:uid="{00000000-0005-0000-0000-0000EC590000}"/>
    <cellStyle name="Normal 11 3 2 2 3 2 4 2" xfId="41203" xr:uid="{00000000-0005-0000-0000-0000ED590000}"/>
    <cellStyle name="Normal 11 3 2 2 3 2 5" xfId="12120" xr:uid="{00000000-0005-0000-0000-0000EE590000}"/>
    <cellStyle name="Normal 11 3 2 2 3 2 5 2" xfId="41204" xr:uid="{00000000-0005-0000-0000-0000EF590000}"/>
    <cellStyle name="Normal 11 3 2 2 3 2 6" xfId="12121" xr:uid="{00000000-0005-0000-0000-0000F0590000}"/>
    <cellStyle name="Normal 11 3 2 2 3 2 6 2" xfId="41205" xr:uid="{00000000-0005-0000-0000-0000F1590000}"/>
    <cellStyle name="Normal 11 3 2 2 3 2 7" xfId="41194" xr:uid="{00000000-0005-0000-0000-0000F2590000}"/>
    <cellStyle name="Normal 11 3 2 2 3 3" xfId="12122" xr:uid="{00000000-0005-0000-0000-0000F3590000}"/>
    <cellStyle name="Normal 11 3 2 2 3 3 2" xfId="12123" xr:uid="{00000000-0005-0000-0000-0000F4590000}"/>
    <cellStyle name="Normal 11 3 2 2 3 3 2 2" xfId="12124" xr:uid="{00000000-0005-0000-0000-0000F5590000}"/>
    <cellStyle name="Normal 11 3 2 2 3 3 2 2 2" xfId="12125" xr:uid="{00000000-0005-0000-0000-0000F6590000}"/>
    <cellStyle name="Normal 11 3 2 2 3 3 2 2 2 2" xfId="41209" xr:uid="{00000000-0005-0000-0000-0000F7590000}"/>
    <cellStyle name="Normal 11 3 2 2 3 3 2 2 3" xfId="41208" xr:uid="{00000000-0005-0000-0000-0000F8590000}"/>
    <cellStyle name="Normal 11 3 2 2 3 3 2 3" xfId="12126" xr:uid="{00000000-0005-0000-0000-0000F9590000}"/>
    <cellStyle name="Normal 11 3 2 2 3 3 2 3 2" xfId="41210" xr:uid="{00000000-0005-0000-0000-0000FA590000}"/>
    <cellStyle name="Normal 11 3 2 2 3 3 2 4" xfId="12127" xr:uid="{00000000-0005-0000-0000-0000FB590000}"/>
    <cellStyle name="Normal 11 3 2 2 3 3 2 4 2" xfId="41211" xr:uid="{00000000-0005-0000-0000-0000FC590000}"/>
    <cellStyle name="Normal 11 3 2 2 3 3 2 5" xfId="12128" xr:uid="{00000000-0005-0000-0000-0000FD590000}"/>
    <cellStyle name="Normal 11 3 2 2 3 3 2 5 2" xfId="41212" xr:uid="{00000000-0005-0000-0000-0000FE590000}"/>
    <cellStyle name="Normal 11 3 2 2 3 3 2 6" xfId="41207" xr:uid="{00000000-0005-0000-0000-0000FF590000}"/>
    <cellStyle name="Normal 11 3 2 2 3 3 3" xfId="12129" xr:uid="{00000000-0005-0000-0000-0000005A0000}"/>
    <cellStyle name="Normal 11 3 2 2 3 3 3 2" xfId="12130" xr:uid="{00000000-0005-0000-0000-0000015A0000}"/>
    <cellStyle name="Normal 11 3 2 2 3 3 3 2 2" xfId="41214" xr:uid="{00000000-0005-0000-0000-0000025A0000}"/>
    <cellStyle name="Normal 11 3 2 2 3 3 3 3" xfId="41213" xr:uid="{00000000-0005-0000-0000-0000035A0000}"/>
    <cellStyle name="Normal 11 3 2 2 3 3 4" xfId="12131" xr:uid="{00000000-0005-0000-0000-0000045A0000}"/>
    <cellStyle name="Normal 11 3 2 2 3 3 4 2" xfId="41215" xr:uid="{00000000-0005-0000-0000-0000055A0000}"/>
    <cellStyle name="Normal 11 3 2 2 3 3 5" xfId="12132" xr:uid="{00000000-0005-0000-0000-0000065A0000}"/>
    <cellStyle name="Normal 11 3 2 2 3 3 5 2" xfId="41216" xr:uid="{00000000-0005-0000-0000-0000075A0000}"/>
    <cellStyle name="Normal 11 3 2 2 3 3 6" xfId="12133" xr:uid="{00000000-0005-0000-0000-0000085A0000}"/>
    <cellStyle name="Normal 11 3 2 2 3 3 6 2" xfId="41217" xr:uid="{00000000-0005-0000-0000-0000095A0000}"/>
    <cellStyle name="Normal 11 3 2 2 3 3 7" xfId="41206" xr:uid="{00000000-0005-0000-0000-00000A5A0000}"/>
    <cellStyle name="Normal 11 3 2 2 3 4" xfId="12134" xr:uid="{00000000-0005-0000-0000-00000B5A0000}"/>
    <cellStyle name="Normal 11 3 2 2 3 4 2" xfId="12135" xr:uid="{00000000-0005-0000-0000-00000C5A0000}"/>
    <cellStyle name="Normal 11 3 2 2 3 4 2 2" xfId="12136" xr:uid="{00000000-0005-0000-0000-00000D5A0000}"/>
    <cellStyle name="Normal 11 3 2 2 3 4 2 2 2" xfId="41220" xr:uid="{00000000-0005-0000-0000-00000E5A0000}"/>
    <cellStyle name="Normal 11 3 2 2 3 4 2 3" xfId="41219" xr:uid="{00000000-0005-0000-0000-00000F5A0000}"/>
    <cellStyle name="Normal 11 3 2 2 3 4 3" xfId="12137" xr:uid="{00000000-0005-0000-0000-0000105A0000}"/>
    <cellStyle name="Normal 11 3 2 2 3 4 3 2" xfId="41221" xr:uid="{00000000-0005-0000-0000-0000115A0000}"/>
    <cellStyle name="Normal 11 3 2 2 3 4 4" xfId="12138" xr:uid="{00000000-0005-0000-0000-0000125A0000}"/>
    <cellStyle name="Normal 11 3 2 2 3 4 4 2" xfId="41222" xr:uid="{00000000-0005-0000-0000-0000135A0000}"/>
    <cellStyle name="Normal 11 3 2 2 3 4 5" xfId="12139" xr:uid="{00000000-0005-0000-0000-0000145A0000}"/>
    <cellStyle name="Normal 11 3 2 2 3 4 5 2" xfId="41223" xr:uid="{00000000-0005-0000-0000-0000155A0000}"/>
    <cellStyle name="Normal 11 3 2 2 3 4 6" xfId="41218" xr:uid="{00000000-0005-0000-0000-0000165A0000}"/>
    <cellStyle name="Normal 11 3 2 2 3 5" xfId="12140" xr:uid="{00000000-0005-0000-0000-0000175A0000}"/>
    <cellStyle name="Normal 11 3 2 2 3 5 2" xfId="12141" xr:uid="{00000000-0005-0000-0000-0000185A0000}"/>
    <cellStyle name="Normal 11 3 2 2 3 5 2 2" xfId="12142" xr:uid="{00000000-0005-0000-0000-0000195A0000}"/>
    <cellStyle name="Normal 11 3 2 2 3 5 2 2 2" xfId="41226" xr:uid="{00000000-0005-0000-0000-00001A5A0000}"/>
    <cellStyle name="Normal 11 3 2 2 3 5 2 3" xfId="41225" xr:uid="{00000000-0005-0000-0000-00001B5A0000}"/>
    <cellStyle name="Normal 11 3 2 2 3 5 3" xfId="12143" xr:uid="{00000000-0005-0000-0000-00001C5A0000}"/>
    <cellStyle name="Normal 11 3 2 2 3 5 3 2" xfId="41227" xr:uid="{00000000-0005-0000-0000-00001D5A0000}"/>
    <cellStyle name="Normal 11 3 2 2 3 5 4" xfId="12144" xr:uid="{00000000-0005-0000-0000-00001E5A0000}"/>
    <cellStyle name="Normal 11 3 2 2 3 5 4 2" xfId="41228" xr:uid="{00000000-0005-0000-0000-00001F5A0000}"/>
    <cellStyle name="Normal 11 3 2 2 3 5 5" xfId="12145" xr:uid="{00000000-0005-0000-0000-0000205A0000}"/>
    <cellStyle name="Normal 11 3 2 2 3 5 5 2" xfId="41229" xr:uid="{00000000-0005-0000-0000-0000215A0000}"/>
    <cellStyle name="Normal 11 3 2 2 3 5 6" xfId="41224" xr:uid="{00000000-0005-0000-0000-0000225A0000}"/>
    <cellStyle name="Normal 11 3 2 2 3 6" xfId="12146" xr:uid="{00000000-0005-0000-0000-0000235A0000}"/>
    <cellStyle name="Normal 11 3 2 2 3 6 2" xfId="12147" xr:uid="{00000000-0005-0000-0000-0000245A0000}"/>
    <cellStyle name="Normal 11 3 2 2 3 6 2 2" xfId="12148" xr:uid="{00000000-0005-0000-0000-0000255A0000}"/>
    <cellStyle name="Normal 11 3 2 2 3 6 2 2 2" xfId="41232" xr:uid="{00000000-0005-0000-0000-0000265A0000}"/>
    <cellStyle name="Normal 11 3 2 2 3 6 2 3" xfId="41231" xr:uid="{00000000-0005-0000-0000-0000275A0000}"/>
    <cellStyle name="Normal 11 3 2 2 3 6 3" xfId="12149" xr:uid="{00000000-0005-0000-0000-0000285A0000}"/>
    <cellStyle name="Normal 11 3 2 2 3 6 3 2" xfId="41233" xr:uid="{00000000-0005-0000-0000-0000295A0000}"/>
    <cellStyle name="Normal 11 3 2 2 3 6 4" xfId="12150" xr:uid="{00000000-0005-0000-0000-00002A5A0000}"/>
    <cellStyle name="Normal 11 3 2 2 3 6 4 2" xfId="41234" xr:uid="{00000000-0005-0000-0000-00002B5A0000}"/>
    <cellStyle name="Normal 11 3 2 2 3 6 5" xfId="41230" xr:uid="{00000000-0005-0000-0000-00002C5A0000}"/>
    <cellStyle name="Normal 11 3 2 2 3 7" xfId="12151" xr:uid="{00000000-0005-0000-0000-00002D5A0000}"/>
    <cellStyle name="Normal 11 3 2 2 3 7 2" xfId="12152" xr:uid="{00000000-0005-0000-0000-00002E5A0000}"/>
    <cellStyle name="Normal 11 3 2 2 3 7 2 2" xfId="41236" xr:uid="{00000000-0005-0000-0000-00002F5A0000}"/>
    <cellStyle name="Normal 11 3 2 2 3 7 3" xfId="12153" xr:uid="{00000000-0005-0000-0000-0000305A0000}"/>
    <cellStyle name="Normal 11 3 2 2 3 7 3 2" xfId="41237" xr:uid="{00000000-0005-0000-0000-0000315A0000}"/>
    <cellStyle name="Normal 11 3 2 2 3 7 4" xfId="41235" xr:uid="{00000000-0005-0000-0000-0000325A0000}"/>
    <cellStyle name="Normal 11 3 2 2 3 8" xfId="12154" xr:uid="{00000000-0005-0000-0000-0000335A0000}"/>
    <cellStyle name="Normal 11 3 2 2 3 8 2" xfId="41238" xr:uid="{00000000-0005-0000-0000-0000345A0000}"/>
    <cellStyle name="Normal 11 3 2 2 3 9" xfId="12155" xr:uid="{00000000-0005-0000-0000-0000355A0000}"/>
    <cellStyle name="Normal 11 3 2 2 3 9 2" xfId="41239" xr:uid="{00000000-0005-0000-0000-0000365A0000}"/>
    <cellStyle name="Normal 11 3 2 2 4" xfId="12156" xr:uid="{00000000-0005-0000-0000-0000375A0000}"/>
    <cellStyle name="Normal 11 3 2 2 4 2" xfId="12157" xr:uid="{00000000-0005-0000-0000-0000385A0000}"/>
    <cellStyle name="Normal 11 3 2 2 4 2 2" xfId="12158" xr:uid="{00000000-0005-0000-0000-0000395A0000}"/>
    <cellStyle name="Normal 11 3 2 2 4 2 2 2" xfId="12159" xr:uid="{00000000-0005-0000-0000-00003A5A0000}"/>
    <cellStyle name="Normal 11 3 2 2 4 2 2 2 2" xfId="41243" xr:uid="{00000000-0005-0000-0000-00003B5A0000}"/>
    <cellStyle name="Normal 11 3 2 2 4 2 2 3" xfId="41242" xr:uid="{00000000-0005-0000-0000-00003C5A0000}"/>
    <cellStyle name="Normal 11 3 2 2 4 2 3" xfId="12160" xr:uid="{00000000-0005-0000-0000-00003D5A0000}"/>
    <cellStyle name="Normal 11 3 2 2 4 2 3 2" xfId="41244" xr:uid="{00000000-0005-0000-0000-00003E5A0000}"/>
    <cellStyle name="Normal 11 3 2 2 4 2 4" xfId="12161" xr:uid="{00000000-0005-0000-0000-00003F5A0000}"/>
    <cellStyle name="Normal 11 3 2 2 4 2 4 2" xfId="41245" xr:uid="{00000000-0005-0000-0000-0000405A0000}"/>
    <cellStyle name="Normal 11 3 2 2 4 2 5" xfId="12162" xr:uid="{00000000-0005-0000-0000-0000415A0000}"/>
    <cellStyle name="Normal 11 3 2 2 4 2 5 2" xfId="41246" xr:uid="{00000000-0005-0000-0000-0000425A0000}"/>
    <cellStyle name="Normal 11 3 2 2 4 2 6" xfId="41241" xr:uid="{00000000-0005-0000-0000-0000435A0000}"/>
    <cellStyle name="Normal 11 3 2 2 4 3" xfId="12163" xr:uid="{00000000-0005-0000-0000-0000445A0000}"/>
    <cellStyle name="Normal 11 3 2 2 4 3 2" xfId="12164" xr:uid="{00000000-0005-0000-0000-0000455A0000}"/>
    <cellStyle name="Normal 11 3 2 2 4 3 2 2" xfId="12165" xr:uid="{00000000-0005-0000-0000-0000465A0000}"/>
    <cellStyle name="Normal 11 3 2 2 4 3 2 2 2" xfId="41249" xr:uid="{00000000-0005-0000-0000-0000475A0000}"/>
    <cellStyle name="Normal 11 3 2 2 4 3 2 3" xfId="41248" xr:uid="{00000000-0005-0000-0000-0000485A0000}"/>
    <cellStyle name="Normal 11 3 2 2 4 3 3" xfId="12166" xr:uid="{00000000-0005-0000-0000-0000495A0000}"/>
    <cellStyle name="Normal 11 3 2 2 4 3 3 2" xfId="41250" xr:uid="{00000000-0005-0000-0000-00004A5A0000}"/>
    <cellStyle name="Normal 11 3 2 2 4 3 4" xfId="12167" xr:uid="{00000000-0005-0000-0000-00004B5A0000}"/>
    <cellStyle name="Normal 11 3 2 2 4 3 4 2" xfId="41251" xr:uid="{00000000-0005-0000-0000-00004C5A0000}"/>
    <cellStyle name="Normal 11 3 2 2 4 3 5" xfId="12168" xr:uid="{00000000-0005-0000-0000-00004D5A0000}"/>
    <cellStyle name="Normal 11 3 2 2 4 3 5 2" xfId="41252" xr:uid="{00000000-0005-0000-0000-00004E5A0000}"/>
    <cellStyle name="Normal 11 3 2 2 4 3 6" xfId="41247" xr:uid="{00000000-0005-0000-0000-00004F5A0000}"/>
    <cellStyle name="Normal 11 3 2 2 4 4" xfId="12169" xr:uid="{00000000-0005-0000-0000-0000505A0000}"/>
    <cellStyle name="Normal 11 3 2 2 4 4 2" xfId="12170" xr:uid="{00000000-0005-0000-0000-0000515A0000}"/>
    <cellStyle name="Normal 11 3 2 2 4 4 2 2" xfId="41254" xr:uid="{00000000-0005-0000-0000-0000525A0000}"/>
    <cellStyle name="Normal 11 3 2 2 4 4 3" xfId="41253" xr:uid="{00000000-0005-0000-0000-0000535A0000}"/>
    <cellStyle name="Normal 11 3 2 2 4 5" xfId="12171" xr:uid="{00000000-0005-0000-0000-0000545A0000}"/>
    <cellStyle name="Normal 11 3 2 2 4 5 2" xfId="41255" xr:uid="{00000000-0005-0000-0000-0000555A0000}"/>
    <cellStyle name="Normal 11 3 2 2 4 6" xfId="12172" xr:uid="{00000000-0005-0000-0000-0000565A0000}"/>
    <cellStyle name="Normal 11 3 2 2 4 6 2" xfId="41256" xr:uid="{00000000-0005-0000-0000-0000575A0000}"/>
    <cellStyle name="Normal 11 3 2 2 4 7" xfId="12173" xr:uid="{00000000-0005-0000-0000-0000585A0000}"/>
    <cellStyle name="Normal 11 3 2 2 4 7 2" xfId="41257" xr:uid="{00000000-0005-0000-0000-0000595A0000}"/>
    <cellStyle name="Normal 11 3 2 2 4 8" xfId="41240" xr:uid="{00000000-0005-0000-0000-00005A5A0000}"/>
    <cellStyle name="Normal 11 3 2 2 5" xfId="12174" xr:uid="{00000000-0005-0000-0000-00005B5A0000}"/>
    <cellStyle name="Normal 11 3 2 2 5 2" xfId="12175" xr:uid="{00000000-0005-0000-0000-00005C5A0000}"/>
    <cellStyle name="Normal 11 3 2 2 5 2 2" xfId="12176" xr:uid="{00000000-0005-0000-0000-00005D5A0000}"/>
    <cellStyle name="Normal 11 3 2 2 5 2 2 2" xfId="12177" xr:uid="{00000000-0005-0000-0000-00005E5A0000}"/>
    <cellStyle name="Normal 11 3 2 2 5 2 2 2 2" xfId="41261" xr:uid="{00000000-0005-0000-0000-00005F5A0000}"/>
    <cellStyle name="Normal 11 3 2 2 5 2 2 3" xfId="41260" xr:uid="{00000000-0005-0000-0000-0000605A0000}"/>
    <cellStyle name="Normal 11 3 2 2 5 2 3" xfId="12178" xr:uid="{00000000-0005-0000-0000-0000615A0000}"/>
    <cellStyle name="Normal 11 3 2 2 5 2 3 2" xfId="41262" xr:uid="{00000000-0005-0000-0000-0000625A0000}"/>
    <cellStyle name="Normal 11 3 2 2 5 2 4" xfId="12179" xr:uid="{00000000-0005-0000-0000-0000635A0000}"/>
    <cellStyle name="Normal 11 3 2 2 5 2 4 2" xfId="41263" xr:uid="{00000000-0005-0000-0000-0000645A0000}"/>
    <cellStyle name="Normal 11 3 2 2 5 2 5" xfId="12180" xr:uid="{00000000-0005-0000-0000-0000655A0000}"/>
    <cellStyle name="Normal 11 3 2 2 5 2 5 2" xfId="41264" xr:uid="{00000000-0005-0000-0000-0000665A0000}"/>
    <cellStyle name="Normal 11 3 2 2 5 2 6" xfId="41259" xr:uid="{00000000-0005-0000-0000-0000675A0000}"/>
    <cellStyle name="Normal 11 3 2 2 5 3" xfId="12181" xr:uid="{00000000-0005-0000-0000-0000685A0000}"/>
    <cellStyle name="Normal 11 3 2 2 5 3 2" xfId="12182" xr:uid="{00000000-0005-0000-0000-0000695A0000}"/>
    <cellStyle name="Normal 11 3 2 2 5 3 2 2" xfId="41266" xr:uid="{00000000-0005-0000-0000-00006A5A0000}"/>
    <cellStyle name="Normal 11 3 2 2 5 3 3" xfId="41265" xr:uid="{00000000-0005-0000-0000-00006B5A0000}"/>
    <cellStyle name="Normal 11 3 2 2 5 4" xfId="12183" xr:uid="{00000000-0005-0000-0000-00006C5A0000}"/>
    <cellStyle name="Normal 11 3 2 2 5 4 2" xfId="41267" xr:uid="{00000000-0005-0000-0000-00006D5A0000}"/>
    <cellStyle name="Normal 11 3 2 2 5 5" xfId="12184" xr:uid="{00000000-0005-0000-0000-00006E5A0000}"/>
    <cellStyle name="Normal 11 3 2 2 5 5 2" xfId="41268" xr:uid="{00000000-0005-0000-0000-00006F5A0000}"/>
    <cellStyle name="Normal 11 3 2 2 5 6" xfId="12185" xr:uid="{00000000-0005-0000-0000-0000705A0000}"/>
    <cellStyle name="Normal 11 3 2 2 5 6 2" xfId="41269" xr:uid="{00000000-0005-0000-0000-0000715A0000}"/>
    <cellStyle name="Normal 11 3 2 2 5 7" xfId="41258" xr:uid="{00000000-0005-0000-0000-0000725A0000}"/>
    <cellStyle name="Normal 11 3 2 2 6" xfId="12186" xr:uid="{00000000-0005-0000-0000-0000735A0000}"/>
    <cellStyle name="Normal 11 3 2 2 6 2" xfId="12187" xr:uid="{00000000-0005-0000-0000-0000745A0000}"/>
    <cellStyle name="Normal 11 3 2 2 6 2 2" xfId="12188" xr:uid="{00000000-0005-0000-0000-0000755A0000}"/>
    <cellStyle name="Normal 11 3 2 2 6 2 2 2" xfId="41272" xr:uid="{00000000-0005-0000-0000-0000765A0000}"/>
    <cellStyle name="Normal 11 3 2 2 6 2 3" xfId="41271" xr:uid="{00000000-0005-0000-0000-0000775A0000}"/>
    <cellStyle name="Normal 11 3 2 2 6 3" xfId="12189" xr:uid="{00000000-0005-0000-0000-0000785A0000}"/>
    <cellStyle name="Normal 11 3 2 2 6 3 2" xfId="41273" xr:uid="{00000000-0005-0000-0000-0000795A0000}"/>
    <cellStyle name="Normal 11 3 2 2 6 4" xfId="12190" xr:uid="{00000000-0005-0000-0000-00007A5A0000}"/>
    <cellStyle name="Normal 11 3 2 2 6 4 2" xfId="41274" xr:uid="{00000000-0005-0000-0000-00007B5A0000}"/>
    <cellStyle name="Normal 11 3 2 2 6 5" xfId="12191" xr:uid="{00000000-0005-0000-0000-00007C5A0000}"/>
    <cellStyle name="Normal 11 3 2 2 6 5 2" xfId="41275" xr:uid="{00000000-0005-0000-0000-00007D5A0000}"/>
    <cellStyle name="Normal 11 3 2 2 6 6" xfId="41270" xr:uid="{00000000-0005-0000-0000-00007E5A0000}"/>
    <cellStyle name="Normal 11 3 2 2 7" xfId="12192" xr:uid="{00000000-0005-0000-0000-00007F5A0000}"/>
    <cellStyle name="Normal 11 3 2 2 7 2" xfId="12193" xr:uid="{00000000-0005-0000-0000-0000805A0000}"/>
    <cellStyle name="Normal 11 3 2 2 7 2 2" xfId="12194" xr:uid="{00000000-0005-0000-0000-0000815A0000}"/>
    <cellStyle name="Normal 11 3 2 2 7 2 2 2" xfId="41278" xr:uid="{00000000-0005-0000-0000-0000825A0000}"/>
    <cellStyle name="Normal 11 3 2 2 7 2 3" xfId="41277" xr:uid="{00000000-0005-0000-0000-0000835A0000}"/>
    <cellStyle name="Normal 11 3 2 2 7 3" xfId="12195" xr:uid="{00000000-0005-0000-0000-0000845A0000}"/>
    <cellStyle name="Normal 11 3 2 2 7 3 2" xfId="41279" xr:uid="{00000000-0005-0000-0000-0000855A0000}"/>
    <cellStyle name="Normal 11 3 2 2 7 4" xfId="12196" xr:uid="{00000000-0005-0000-0000-0000865A0000}"/>
    <cellStyle name="Normal 11 3 2 2 7 4 2" xfId="41280" xr:uid="{00000000-0005-0000-0000-0000875A0000}"/>
    <cellStyle name="Normal 11 3 2 2 7 5" xfId="12197" xr:uid="{00000000-0005-0000-0000-0000885A0000}"/>
    <cellStyle name="Normal 11 3 2 2 7 5 2" xfId="41281" xr:uid="{00000000-0005-0000-0000-0000895A0000}"/>
    <cellStyle name="Normal 11 3 2 2 7 6" xfId="41276" xr:uid="{00000000-0005-0000-0000-00008A5A0000}"/>
    <cellStyle name="Normal 11 3 2 2 8" xfId="12198" xr:uid="{00000000-0005-0000-0000-00008B5A0000}"/>
    <cellStyle name="Normal 11 3 2 2 8 2" xfId="12199" xr:uid="{00000000-0005-0000-0000-00008C5A0000}"/>
    <cellStyle name="Normal 11 3 2 2 8 2 2" xfId="12200" xr:uid="{00000000-0005-0000-0000-00008D5A0000}"/>
    <cellStyle name="Normal 11 3 2 2 8 2 2 2" xfId="41284" xr:uid="{00000000-0005-0000-0000-00008E5A0000}"/>
    <cellStyle name="Normal 11 3 2 2 8 2 3" xfId="41283" xr:uid="{00000000-0005-0000-0000-00008F5A0000}"/>
    <cellStyle name="Normal 11 3 2 2 8 3" xfId="12201" xr:uid="{00000000-0005-0000-0000-0000905A0000}"/>
    <cellStyle name="Normal 11 3 2 2 8 3 2" xfId="41285" xr:uid="{00000000-0005-0000-0000-0000915A0000}"/>
    <cellStyle name="Normal 11 3 2 2 8 4" xfId="12202" xr:uid="{00000000-0005-0000-0000-0000925A0000}"/>
    <cellStyle name="Normal 11 3 2 2 8 4 2" xfId="41286" xr:uid="{00000000-0005-0000-0000-0000935A0000}"/>
    <cellStyle name="Normal 11 3 2 2 8 5" xfId="41282" xr:uid="{00000000-0005-0000-0000-0000945A0000}"/>
    <cellStyle name="Normal 11 3 2 2 9" xfId="12203" xr:uid="{00000000-0005-0000-0000-0000955A0000}"/>
    <cellStyle name="Normal 11 3 2 2 9 2" xfId="12204" xr:uid="{00000000-0005-0000-0000-0000965A0000}"/>
    <cellStyle name="Normal 11 3 2 2 9 2 2" xfId="41288" xr:uid="{00000000-0005-0000-0000-0000975A0000}"/>
    <cellStyle name="Normal 11 3 2 2 9 3" xfId="12205" xr:uid="{00000000-0005-0000-0000-0000985A0000}"/>
    <cellStyle name="Normal 11 3 2 2 9 3 2" xfId="41289" xr:uid="{00000000-0005-0000-0000-0000995A0000}"/>
    <cellStyle name="Normal 11 3 2 2 9 4" xfId="41287" xr:uid="{00000000-0005-0000-0000-00009A5A0000}"/>
    <cellStyle name="Normal 11 3 2 3" xfId="12206" xr:uid="{00000000-0005-0000-0000-00009B5A0000}"/>
    <cellStyle name="Normal 11 3 2 3 10" xfId="12207" xr:uid="{00000000-0005-0000-0000-00009C5A0000}"/>
    <cellStyle name="Normal 11 3 2 3 10 2" xfId="41291" xr:uid="{00000000-0005-0000-0000-00009D5A0000}"/>
    <cellStyle name="Normal 11 3 2 3 11" xfId="12208" xr:uid="{00000000-0005-0000-0000-00009E5A0000}"/>
    <cellStyle name="Normal 11 3 2 3 11 2" xfId="41292" xr:uid="{00000000-0005-0000-0000-00009F5A0000}"/>
    <cellStyle name="Normal 11 3 2 3 12" xfId="41290" xr:uid="{00000000-0005-0000-0000-0000A05A0000}"/>
    <cellStyle name="Normal 11 3 2 3 2" xfId="12209" xr:uid="{00000000-0005-0000-0000-0000A15A0000}"/>
    <cellStyle name="Normal 11 3 2 3 2 10" xfId="12210" xr:uid="{00000000-0005-0000-0000-0000A25A0000}"/>
    <cellStyle name="Normal 11 3 2 3 2 10 2" xfId="41294" xr:uid="{00000000-0005-0000-0000-0000A35A0000}"/>
    <cellStyle name="Normal 11 3 2 3 2 11" xfId="41293" xr:uid="{00000000-0005-0000-0000-0000A45A0000}"/>
    <cellStyle name="Normal 11 3 2 3 2 2" xfId="12211" xr:uid="{00000000-0005-0000-0000-0000A55A0000}"/>
    <cellStyle name="Normal 11 3 2 3 2 2 2" xfId="12212" xr:uid="{00000000-0005-0000-0000-0000A65A0000}"/>
    <cellStyle name="Normal 11 3 2 3 2 2 2 2" xfId="12213" xr:uid="{00000000-0005-0000-0000-0000A75A0000}"/>
    <cellStyle name="Normal 11 3 2 3 2 2 2 2 2" xfId="12214" xr:uid="{00000000-0005-0000-0000-0000A85A0000}"/>
    <cellStyle name="Normal 11 3 2 3 2 2 2 2 2 2" xfId="41298" xr:uid="{00000000-0005-0000-0000-0000A95A0000}"/>
    <cellStyle name="Normal 11 3 2 3 2 2 2 2 3" xfId="41297" xr:uid="{00000000-0005-0000-0000-0000AA5A0000}"/>
    <cellStyle name="Normal 11 3 2 3 2 2 2 3" xfId="12215" xr:uid="{00000000-0005-0000-0000-0000AB5A0000}"/>
    <cellStyle name="Normal 11 3 2 3 2 2 2 3 2" xfId="41299" xr:uid="{00000000-0005-0000-0000-0000AC5A0000}"/>
    <cellStyle name="Normal 11 3 2 3 2 2 2 4" xfId="12216" xr:uid="{00000000-0005-0000-0000-0000AD5A0000}"/>
    <cellStyle name="Normal 11 3 2 3 2 2 2 4 2" xfId="41300" xr:uid="{00000000-0005-0000-0000-0000AE5A0000}"/>
    <cellStyle name="Normal 11 3 2 3 2 2 2 5" xfId="12217" xr:uid="{00000000-0005-0000-0000-0000AF5A0000}"/>
    <cellStyle name="Normal 11 3 2 3 2 2 2 5 2" xfId="41301" xr:uid="{00000000-0005-0000-0000-0000B05A0000}"/>
    <cellStyle name="Normal 11 3 2 3 2 2 2 6" xfId="41296" xr:uid="{00000000-0005-0000-0000-0000B15A0000}"/>
    <cellStyle name="Normal 11 3 2 3 2 2 3" xfId="12218" xr:uid="{00000000-0005-0000-0000-0000B25A0000}"/>
    <cellStyle name="Normal 11 3 2 3 2 2 3 2" xfId="12219" xr:uid="{00000000-0005-0000-0000-0000B35A0000}"/>
    <cellStyle name="Normal 11 3 2 3 2 2 3 2 2" xfId="41303" xr:uid="{00000000-0005-0000-0000-0000B45A0000}"/>
    <cellStyle name="Normal 11 3 2 3 2 2 3 3" xfId="41302" xr:uid="{00000000-0005-0000-0000-0000B55A0000}"/>
    <cellStyle name="Normal 11 3 2 3 2 2 4" xfId="12220" xr:uid="{00000000-0005-0000-0000-0000B65A0000}"/>
    <cellStyle name="Normal 11 3 2 3 2 2 4 2" xfId="41304" xr:uid="{00000000-0005-0000-0000-0000B75A0000}"/>
    <cellStyle name="Normal 11 3 2 3 2 2 5" xfId="12221" xr:uid="{00000000-0005-0000-0000-0000B85A0000}"/>
    <cellStyle name="Normal 11 3 2 3 2 2 5 2" xfId="41305" xr:uid="{00000000-0005-0000-0000-0000B95A0000}"/>
    <cellStyle name="Normal 11 3 2 3 2 2 6" xfId="12222" xr:uid="{00000000-0005-0000-0000-0000BA5A0000}"/>
    <cellStyle name="Normal 11 3 2 3 2 2 6 2" xfId="41306" xr:uid="{00000000-0005-0000-0000-0000BB5A0000}"/>
    <cellStyle name="Normal 11 3 2 3 2 2 7" xfId="41295" xr:uid="{00000000-0005-0000-0000-0000BC5A0000}"/>
    <cellStyle name="Normal 11 3 2 3 2 3" xfId="12223" xr:uid="{00000000-0005-0000-0000-0000BD5A0000}"/>
    <cellStyle name="Normal 11 3 2 3 2 3 2" xfId="12224" xr:uid="{00000000-0005-0000-0000-0000BE5A0000}"/>
    <cellStyle name="Normal 11 3 2 3 2 3 2 2" xfId="12225" xr:uid="{00000000-0005-0000-0000-0000BF5A0000}"/>
    <cellStyle name="Normal 11 3 2 3 2 3 2 2 2" xfId="12226" xr:uid="{00000000-0005-0000-0000-0000C05A0000}"/>
    <cellStyle name="Normal 11 3 2 3 2 3 2 2 2 2" xfId="41310" xr:uid="{00000000-0005-0000-0000-0000C15A0000}"/>
    <cellStyle name="Normal 11 3 2 3 2 3 2 2 3" xfId="41309" xr:uid="{00000000-0005-0000-0000-0000C25A0000}"/>
    <cellStyle name="Normal 11 3 2 3 2 3 2 3" xfId="12227" xr:uid="{00000000-0005-0000-0000-0000C35A0000}"/>
    <cellStyle name="Normal 11 3 2 3 2 3 2 3 2" xfId="41311" xr:uid="{00000000-0005-0000-0000-0000C45A0000}"/>
    <cellStyle name="Normal 11 3 2 3 2 3 2 4" xfId="12228" xr:uid="{00000000-0005-0000-0000-0000C55A0000}"/>
    <cellStyle name="Normal 11 3 2 3 2 3 2 4 2" xfId="41312" xr:uid="{00000000-0005-0000-0000-0000C65A0000}"/>
    <cellStyle name="Normal 11 3 2 3 2 3 2 5" xfId="12229" xr:uid="{00000000-0005-0000-0000-0000C75A0000}"/>
    <cellStyle name="Normal 11 3 2 3 2 3 2 5 2" xfId="41313" xr:uid="{00000000-0005-0000-0000-0000C85A0000}"/>
    <cellStyle name="Normal 11 3 2 3 2 3 2 6" xfId="41308" xr:uid="{00000000-0005-0000-0000-0000C95A0000}"/>
    <cellStyle name="Normal 11 3 2 3 2 3 3" xfId="12230" xr:uid="{00000000-0005-0000-0000-0000CA5A0000}"/>
    <cellStyle name="Normal 11 3 2 3 2 3 3 2" xfId="12231" xr:uid="{00000000-0005-0000-0000-0000CB5A0000}"/>
    <cellStyle name="Normal 11 3 2 3 2 3 3 2 2" xfId="41315" xr:uid="{00000000-0005-0000-0000-0000CC5A0000}"/>
    <cellStyle name="Normal 11 3 2 3 2 3 3 3" xfId="41314" xr:uid="{00000000-0005-0000-0000-0000CD5A0000}"/>
    <cellStyle name="Normal 11 3 2 3 2 3 4" xfId="12232" xr:uid="{00000000-0005-0000-0000-0000CE5A0000}"/>
    <cellStyle name="Normal 11 3 2 3 2 3 4 2" xfId="41316" xr:uid="{00000000-0005-0000-0000-0000CF5A0000}"/>
    <cellStyle name="Normal 11 3 2 3 2 3 5" xfId="12233" xr:uid="{00000000-0005-0000-0000-0000D05A0000}"/>
    <cellStyle name="Normal 11 3 2 3 2 3 5 2" xfId="41317" xr:uid="{00000000-0005-0000-0000-0000D15A0000}"/>
    <cellStyle name="Normal 11 3 2 3 2 3 6" xfId="12234" xr:uid="{00000000-0005-0000-0000-0000D25A0000}"/>
    <cellStyle name="Normal 11 3 2 3 2 3 6 2" xfId="41318" xr:uid="{00000000-0005-0000-0000-0000D35A0000}"/>
    <cellStyle name="Normal 11 3 2 3 2 3 7" xfId="41307" xr:uid="{00000000-0005-0000-0000-0000D45A0000}"/>
    <cellStyle name="Normal 11 3 2 3 2 4" xfId="12235" xr:uid="{00000000-0005-0000-0000-0000D55A0000}"/>
    <cellStyle name="Normal 11 3 2 3 2 4 2" xfId="12236" xr:uid="{00000000-0005-0000-0000-0000D65A0000}"/>
    <cellStyle name="Normal 11 3 2 3 2 4 2 2" xfId="12237" xr:uid="{00000000-0005-0000-0000-0000D75A0000}"/>
    <cellStyle name="Normal 11 3 2 3 2 4 2 2 2" xfId="41321" xr:uid="{00000000-0005-0000-0000-0000D85A0000}"/>
    <cellStyle name="Normal 11 3 2 3 2 4 2 3" xfId="41320" xr:uid="{00000000-0005-0000-0000-0000D95A0000}"/>
    <cellStyle name="Normal 11 3 2 3 2 4 3" xfId="12238" xr:uid="{00000000-0005-0000-0000-0000DA5A0000}"/>
    <cellStyle name="Normal 11 3 2 3 2 4 3 2" xfId="41322" xr:uid="{00000000-0005-0000-0000-0000DB5A0000}"/>
    <cellStyle name="Normal 11 3 2 3 2 4 4" xfId="12239" xr:uid="{00000000-0005-0000-0000-0000DC5A0000}"/>
    <cellStyle name="Normal 11 3 2 3 2 4 4 2" xfId="41323" xr:uid="{00000000-0005-0000-0000-0000DD5A0000}"/>
    <cellStyle name="Normal 11 3 2 3 2 4 5" xfId="12240" xr:uid="{00000000-0005-0000-0000-0000DE5A0000}"/>
    <cellStyle name="Normal 11 3 2 3 2 4 5 2" xfId="41324" xr:uid="{00000000-0005-0000-0000-0000DF5A0000}"/>
    <cellStyle name="Normal 11 3 2 3 2 4 6" xfId="41319" xr:uid="{00000000-0005-0000-0000-0000E05A0000}"/>
    <cellStyle name="Normal 11 3 2 3 2 5" xfId="12241" xr:uid="{00000000-0005-0000-0000-0000E15A0000}"/>
    <cellStyle name="Normal 11 3 2 3 2 5 2" xfId="12242" xr:uid="{00000000-0005-0000-0000-0000E25A0000}"/>
    <cellStyle name="Normal 11 3 2 3 2 5 2 2" xfId="12243" xr:uid="{00000000-0005-0000-0000-0000E35A0000}"/>
    <cellStyle name="Normal 11 3 2 3 2 5 2 2 2" xfId="41327" xr:uid="{00000000-0005-0000-0000-0000E45A0000}"/>
    <cellStyle name="Normal 11 3 2 3 2 5 2 3" xfId="41326" xr:uid="{00000000-0005-0000-0000-0000E55A0000}"/>
    <cellStyle name="Normal 11 3 2 3 2 5 3" xfId="12244" xr:uid="{00000000-0005-0000-0000-0000E65A0000}"/>
    <cellStyle name="Normal 11 3 2 3 2 5 3 2" xfId="41328" xr:uid="{00000000-0005-0000-0000-0000E75A0000}"/>
    <cellStyle name="Normal 11 3 2 3 2 5 4" xfId="12245" xr:uid="{00000000-0005-0000-0000-0000E85A0000}"/>
    <cellStyle name="Normal 11 3 2 3 2 5 4 2" xfId="41329" xr:uid="{00000000-0005-0000-0000-0000E95A0000}"/>
    <cellStyle name="Normal 11 3 2 3 2 5 5" xfId="12246" xr:uid="{00000000-0005-0000-0000-0000EA5A0000}"/>
    <cellStyle name="Normal 11 3 2 3 2 5 5 2" xfId="41330" xr:uid="{00000000-0005-0000-0000-0000EB5A0000}"/>
    <cellStyle name="Normal 11 3 2 3 2 5 6" xfId="41325" xr:uid="{00000000-0005-0000-0000-0000EC5A0000}"/>
    <cellStyle name="Normal 11 3 2 3 2 6" xfId="12247" xr:uid="{00000000-0005-0000-0000-0000ED5A0000}"/>
    <cellStyle name="Normal 11 3 2 3 2 6 2" xfId="12248" xr:uid="{00000000-0005-0000-0000-0000EE5A0000}"/>
    <cellStyle name="Normal 11 3 2 3 2 6 2 2" xfId="12249" xr:uid="{00000000-0005-0000-0000-0000EF5A0000}"/>
    <cellStyle name="Normal 11 3 2 3 2 6 2 2 2" xfId="41333" xr:uid="{00000000-0005-0000-0000-0000F05A0000}"/>
    <cellStyle name="Normal 11 3 2 3 2 6 2 3" xfId="41332" xr:uid="{00000000-0005-0000-0000-0000F15A0000}"/>
    <cellStyle name="Normal 11 3 2 3 2 6 3" xfId="12250" xr:uid="{00000000-0005-0000-0000-0000F25A0000}"/>
    <cellStyle name="Normal 11 3 2 3 2 6 3 2" xfId="41334" xr:uid="{00000000-0005-0000-0000-0000F35A0000}"/>
    <cellStyle name="Normal 11 3 2 3 2 6 4" xfId="12251" xr:uid="{00000000-0005-0000-0000-0000F45A0000}"/>
    <cellStyle name="Normal 11 3 2 3 2 6 4 2" xfId="41335" xr:uid="{00000000-0005-0000-0000-0000F55A0000}"/>
    <cellStyle name="Normal 11 3 2 3 2 6 5" xfId="41331" xr:uid="{00000000-0005-0000-0000-0000F65A0000}"/>
    <cellStyle name="Normal 11 3 2 3 2 7" xfId="12252" xr:uid="{00000000-0005-0000-0000-0000F75A0000}"/>
    <cellStyle name="Normal 11 3 2 3 2 7 2" xfId="12253" xr:uid="{00000000-0005-0000-0000-0000F85A0000}"/>
    <cellStyle name="Normal 11 3 2 3 2 7 2 2" xfId="41337" xr:uid="{00000000-0005-0000-0000-0000F95A0000}"/>
    <cellStyle name="Normal 11 3 2 3 2 7 3" xfId="12254" xr:uid="{00000000-0005-0000-0000-0000FA5A0000}"/>
    <cellStyle name="Normal 11 3 2 3 2 7 3 2" xfId="41338" xr:uid="{00000000-0005-0000-0000-0000FB5A0000}"/>
    <cellStyle name="Normal 11 3 2 3 2 7 4" xfId="41336" xr:uid="{00000000-0005-0000-0000-0000FC5A0000}"/>
    <cellStyle name="Normal 11 3 2 3 2 8" xfId="12255" xr:uid="{00000000-0005-0000-0000-0000FD5A0000}"/>
    <cellStyle name="Normal 11 3 2 3 2 8 2" xfId="41339" xr:uid="{00000000-0005-0000-0000-0000FE5A0000}"/>
    <cellStyle name="Normal 11 3 2 3 2 9" xfId="12256" xr:uid="{00000000-0005-0000-0000-0000FF5A0000}"/>
    <cellStyle name="Normal 11 3 2 3 2 9 2" xfId="41340" xr:uid="{00000000-0005-0000-0000-0000005B0000}"/>
    <cellStyle name="Normal 11 3 2 3 3" xfId="12257" xr:uid="{00000000-0005-0000-0000-0000015B0000}"/>
    <cellStyle name="Normal 11 3 2 3 3 2" xfId="12258" xr:uid="{00000000-0005-0000-0000-0000025B0000}"/>
    <cellStyle name="Normal 11 3 2 3 3 2 2" xfId="12259" xr:uid="{00000000-0005-0000-0000-0000035B0000}"/>
    <cellStyle name="Normal 11 3 2 3 3 2 2 2" xfId="12260" xr:uid="{00000000-0005-0000-0000-0000045B0000}"/>
    <cellStyle name="Normal 11 3 2 3 3 2 2 2 2" xfId="41344" xr:uid="{00000000-0005-0000-0000-0000055B0000}"/>
    <cellStyle name="Normal 11 3 2 3 3 2 2 3" xfId="41343" xr:uid="{00000000-0005-0000-0000-0000065B0000}"/>
    <cellStyle name="Normal 11 3 2 3 3 2 3" xfId="12261" xr:uid="{00000000-0005-0000-0000-0000075B0000}"/>
    <cellStyle name="Normal 11 3 2 3 3 2 3 2" xfId="41345" xr:uid="{00000000-0005-0000-0000-0000085B0000}"/>
    <cellStyle name="Normal 11 3 2 3 3 2 4" xfId="12262" xr:uid="{00000000-0005-0000-0000-0000095B0000}"/>
    <cellStyle name="Normal 11 3 2 3 3 2 4 2" xfId="41346" xr:uid="{00000000-0005-0000-0000-00000A5B0000}"/>
    <cellStyle name="Normal 11 3 2 3 3 2 5" xfId="12263" xr:uid="{00000000-0005-0000-0000-00000B5B0000}"/>
    <cellStyle name="Normal 11 3 2 3 3 2 5 2" xfId="41347" xr:uid="{00000000-0005-0000-0000-00000C5B0000}"/>
    <cellStyle name="Normal 11 3 2 3 3 2 6" xfId="41342" xr:uid="{00000000-0005-0000-0000-00000D5B0000}"/>
    <cellStyle name="Normal 11 3 2 3 3 3" xfId="12264" xr:uid="{00000000-0005-0000-0000-00000E5B0000}"/>
    <cellStyle name="Normal 11 3 2 3 3 3 2" xfId="12265" xr:uid="{00000000-0005-0000-0000-00000F5B0000}"/>
    <cellStyle name="Normal 11 3 2 3 3 3 2 2" xfId="12266" xr:uid="{00000000-0005-0000-0000-0000105B0000}"/>
    <cellStyle name="Normal 11 3 2 3 3 3 2 2 2" xfId="41350" xr:uid="{00000000-0005-0000-0000-0000115B0000}"/>
    <cellStyle name="Normal 11 3 2 3 3 3 2 3" xfId="41349" xr:uid="{00000000-0005-0000-0000-0000125B0000}"/>
    <cellStyle name="Normal 11 3 2 3 3 3 3" xfId="12267" xr:uid="{00000000-0005-0000-0000-0000135B0000}"/>
    <cellStyle name="Normal 11 3 2 3 3 3 3 2" xfId="41351" xr:uid="{00000000-0005-0000-0000-0000145B0000}"/>
    <cellStyle name="Normal 11 3 2 3 3 3 4" xfId="12268" xr:uid="{00000000-0005-0000-0000-0000155B0000}"/>
    <cellStyle name="Normal 11 3 2 3 3 3 4 2" xfId="41352" xr:uid="{00000000-0005-0000-0000-0000165B0000}"/>
    <cellStyle name="Normal 11 3 2 3 3 3 5" xfId="12269" xr:uid="{00000000-0005-0000-0000-0000175B0000}"/>
    <cellStyle name="Normal 11 3 2 3 3 3 5 2" xfId="41353" xr:uid="{00000000-0005-0000-0000-0000185B0000}"/>
    <cellStyle name="Normal 11 3 2 3 3 3 6" xfId="41348" xr:uid="{00000000-0005-0000-0000-0000195B0000}"/>
    <cellStyle name="Normal 11 3 2 3 3 4" xfId="12270" xr:uid="{00000000-0005-0000-0000-00001A5B0000}"/>
    <cellStyle name="Normal 11 3 2 3 3 4 2" xfId="12271" xr:uid="{00000000-0005-0000-0000-00001B5B0000}"/>
    <cellStyle name="Normal 11 3 2 3 3 4 2 2" xfId="41355" xr:uid="{00000000-0005-0000-0000-00001C5B0000}"/>
    <cellStyle name="Normal 11 3 2 3 3 4 3" xfId="41354" xr:uid="{00000000-0005-0000-0000-00001D5B0000}"/>
    <cellStyle name="Normal 11 3 2 3 3 5" xfId="12272" xr:uid="{00000000-0005-0000-0000-00001E5B0000}"/>
    <cellStyle name="Normal 11 3 2 3 3 5 2" xfId="41356" xr:uid="{00000000-0005-0000-0000-00001F5B0000}"/>
    <cellStyle name="Normal 11 3 2 3 3 6" xfId="12273" xr:uid="{00000000-0005-0000-0000-0000205B0000}"/>
    <cellStyle name="Normal 11 3 2 3 3 6 2" xfId="41357" xr:uid="{00000000-0005-0000-0000-0000215B0000}"/>
    <cellStyle name="Normal 11 3 2 3 3 7" xfId="12274" xr:uid="{00000000-0005-0000-0000-0000225B0000}"/>
    <cellStyle name="Normal 11 3 2 3 3 7 2" xfId="41358" xr:uid="{00000000-0005-0000-0000-0000235B0000}"/>
    <cellStyle name="Normal 11 3 2 3 3 8" xfId="41341" xr:uid="{00000000-0005-0000-0000-0000245B0000}"/>
    <cellStyle name="Normal 11 3 2 3 4" xfId="12275" xr:uid="{00000000-0005-0000-0000-0000255B0000}"/>
    <cellStyle name="Normal 11 3 2 3 4 2" xfId="12276" xr:uid="{00000000-0005-0000-0000-0000265B0000}"/>
    <cellStyle name="Normal 11 3 2 3 4 2 2" xfId="12277" xr:uid="{00000000-0005-0000-0000-0000275B0000}"/>
    <cellStyle name="Normal 11 3 2 3 4 2 2 2" xfId="12278" xr:uid="{00000000-0005-0000-0000-0000285B0000}"/>
    <cellStyle name="Normal 11 3 2 3 4 2 2 2 2" xfId="41362" xr:uid="{00000000-0005-0000-0000-0000295B0000}"/>
    <cellStyle name="Normal 11 3 2 3 4 2 2 3" xfId="41361" xr:uid="{00000000-0005-0000-0000-00002A5B0000}"/>
    <cellStyle name="Normal 11 3 2 3 4 2 3" xfId="12279" xr:uid="{00000000-0005-0000-0000-00002B5B0000}"/>
    <cellStyle name="Normal 11 3 2 3 4 2 3 2" xfId="41363" xr:uid="{00000000-0005-0000-0000-00002C5B0000}"/>
    <cellStyle name="Normal 11 3 2 3 4 2 4" xfId="12280" xr:uid="{00000000-0005-0000-0000-00002D5B0000}"/>
    <cellStyle name="Normal 11 3 2 3 4 2 4 2" xfId="41364" xr:uid="{00000000-0005-0000-0000-00002E5B0000}"/>
    <cellStyle name="Normal 11 3 2 3 4 2 5" xfId="12281" xr:uid="{00000000-0005-0000-0000-00002F5B0000}"/>
    <cellStyle name="Normal 11 3 2 3 4 2 5 2" xfId="41365" xr:uid="{00000000-0005-0000-0000-0000305B0000}"/>
    <cellStyle name="Normal 11 3 2 3 4 2 6" xfId="41360" xr:uid="{00000000-0005-0000-0000-0000315B0000}"/>
    <cellStyle name="Normal 11 3 2 3 4 3" xfId="12282" xr:uid="{00000000-0005-0000-0000-0000325B0000}"/>
    <cellStyle name="Normal 11 3 2 3 4 3 2" xfId="12283" xr:uid="{00000000-0005-0000-0000-0000335B0000}"/>
    <cellStyle name="Normal 11 3 2 3 4 3 2 2" xfId="41367" xr:uid="{00000000-0005-0000-0000-0000345B0000}"/>
    <cellStyle name="Normal 11 3 2 3 4 3 3" xfId="41366" xr:uid="{00000000-0005-0000-0000-0000355B0000}"/>
    <cellStyle name="Normal 11 3 2 3 4 4" xfId="12284" xr:uid="{00000000-0005-0000-0000-0000365B0000}"/>
    <cellStyle name="Normal 11 3 2 3 4 4 2" xfId="41368" xr:uid="{00000000-0005-0000-0000-0000375B0000}"/>
    <cellStyle name="Normal 11 3 2 3 4 5" xfId="12285" xr:uid="{00000000-0005-0000-0000-0000385B0000}"/>
    <cellStyle name="Normal 11 3 2 3 4 5 2" xfId="41369" xr:uid="{00000000-0005-0000-0000-0000395B0000}"/>
    <cellStyle name="Normal 11 3 2 3 4 6" xfId="12286" xr:uid="{00000000-0005-0000-0000-00003A5B0000}"/>
    <cellStyle name="Normal 11 3 2 3 4 6 2" xfId="41370" xr:uid="{00000000-0005-0000-0000-00003B5B0000}"/>
    <cellStyle name="Normal 11 3 2 3 4 7" xfId="41359" xr:uid="{00000000-0005-0000-0000-00003C5B0000}"/>
    <cellStyle name="Normal 11 3 2 3 5" xfId="12287" xr:uid="{00000000-0005-0000-0000-00003D5B0000}"/>
    <cellStyle name="Normal 11 3 2 3 5 2" xfId="12288" xr:uid="{00000000-0005-0000-0000-00003E5B0000}"/>
    <cellStyle name="Normal 11 3 2 3 5 2 2" xfId="12289" xr:uid="{00000000-0005-0000-0000-00003F5B0000}"/>
    <cellStyle name="Normal 11 3 2 3 5 2 2 2" xfId="41373" xr:uid="{00000000-0005-0000-0000-0000405B0000}"/>
    <cellStyle name="Normal 11 3 2 3 5 2 3" xfId="41372" xr:uid="{00000000-0005-0000-0000-0000415B0000}"/>
    <cellStyle name="Normal 11 3 2 3 5 3" xfId="12290" xr:uid="{00000000-0005-0000-0000-0000425B0000}"/>
    <cellStyle name="Normal 11 3 2 3 5 3 2" xfId="41374" xr:uid="{00000000-0005-0000-0000-0000435B0000}"/>
    <cellStyle name="Normal 11 3 2 3 5 4" xfId="12291" xr:uid="{00000000-0005-0000-0000-0000445B0000}"/>
    <cellStyle name="Normal 11 3 2 3 5 4 2" xfId="41375" xr:uid="{00000000-0005-0000-0000-0000455B0000}"/>
    <cellStyle name="Normal 11 3 2 3 5 5" xfId="12292" xr:uid="{00000000-0005-0000-0000-0000465B0000}"/>
    <cellStyle name="Normal 11 3 2 3 5 5 2" xfId="41376" xr:uid="{00000000-0005-0000-0000-0000475B0000}"/>
    <cellStyle name="Normal 11 3 2 3 5 6" xfId="41371" xr:uid="{00000000-0005-0000-0000-0000485B0000}"/>
    <cellStyle name="Normal 11 3 2 3 6" xfId="12293" xr:uid="{00000000-0005-0000-0000-0000495B0000}"/>
    <cellStyle name="Normal 11 3 2 3 6 2" xfId="12294" xr:uid="{00000000-0005-0000-0000-00004A5B0000}"/>
    <cellStyle name="Normal 11 3 2 3 6 2 2" xfId="12295" xr:uid="{00000000-0005-0000-0000-00004B5B0000}"/>
    <cellStyle name="Normal 11 3 2 3 6 2 2 2" xfId="41379" xr:uid="{00000000-0005-0000-0000-00004C5B0000}"/>
    <cellStyle name="Normal 11 3 2 3 6 2 3" xfId="41378" xr:uid="{00000000-0005-0000-0000-00004D5B0000}"/>
    <cellStyle name="Normal 11 3 2 3 6 3" xfId="12296" xr:uid="{00000000-0005-0000-0000-00004E5B0000}"/>
    <cellStyle name="Normal 11 3 2 3 6 3 2" xfId="41380" xr:uid="{00000000-0005-0000-0000-00004F5B0000}"/>
    <cellStyle name="Normal 11 3 2 3 6 4" xfId="12297" xr:uid="{00000000-0005-0000-0000-0000505B0000}"/>
    <cellStyle name="Normal 11 3 2 3 6 4 2" xfId="41381" xr:uid="{00000000-0005-0000-0000-0000515B0000}"/>
    <cellStyle name="Normal 11 3 2 3 6 5" xfId="12298" xr:uid="{00000000-0005-0000-0000-0000525B0000}"/>
    <cellStyle name="Normal 11 3 2 3 6 5 2" xfId="41382" xr:uid="{00000000-0005-0000-0000-0000535B0000}"/>
    <cellStyle name="Normal 11 3 2 3 6 6" xfId="41377" xr:uid="{00000000-0005-0000-0000-0000545B0000}"/>
    <cellStyle name="Normal 11 3 2 3 7" xfId="12299" xr:uid="{00000000-0005-0000-0000-0000555B0000}"/>
    <cellStyle name="Normal 11 3 2 3 7 2" xfId="12300" xr:uid="{00000000-0005-0000-0000-0000565B0000}"/>
    <cellStyle name="Normal 11 3 2 3 7 2 2" xfId="12301" xr:uid="{00000000-0005-0000-0000-0000575B0000}"/>
    <cellStyle name="Normal 11 3 2 3 7 2 2 2" xfId="41385" xr:uid="{00000000-0005-0000-0000-0000585B0000}"/>
    <cellStyle name="Normal 11 3 2 3 7 2 3" xfId="41384" xr:uid="{00000000-0005-0000-0000-0000595B0000}"/>
    <cellStyle name="Normal 11 3 2 3 7 3" xfId="12302" xr:uid="{00000000-0005-0000-0000-00005A5B0000}"/>
    <cellStyle name="Normal 11 3 2 3 7 3 2" xfId="41386" xr:uid="{00000000-0005-0000-0000-00005B5B0000}"/>
    <cellStyle name="Normal 11 3 2 3 7 4" xfId="12303" xr:uid="{00000000-0005-0000-0000-00005C5B0000}"/>
    <cellStyle name="Normal 11 3 2 3 7 4 2" xfId="41387" xr:uid="{00000000-0005-0000-0000-00005D5B0000}"/>
    <cellStyle name="Normal 11 3 2 3 7 5" xfId="41383" xr:uid="{00000000-0005-0000-0000-00005E5B0000}"/>
    <cellStyle name="Normal 11 3 2 3 8" xfId="12304" xr:uid="{00000000-0005-0000-0000-00005F5B0000}"/>
    <cellStyle name="Normal 11 3 2 3 8 2" xfId="12305" xr:uid="{00000000-0005-0000-0000-0000605B0000}"/>
    <cellStyle name="Normal 11 3 2 3 8 2 2" xfId="41389" xr:uid="{00000000-0005-0000-0000-0000615B0000}"/>
    <cellStyle name="Normal 11 3 2 3 8 3" xfId="12306" xr:uid="{00000000-0005-0000-0000-0000625B0000}"/>
    <cellStyle name="Normal 11 3 2 3 8 3 2" xfId="41390" xr:uid="{00000000-0005-0000-0000-0000635B0000}"/>
    <cellStyle name="Normal 11 3 2 3 8 4" xfId="41388" xr:uid="{00000000-0005-0000-0000-0000645B0000}"/>
    <cellStyle name="Normal 11 3 2 3 9" xfId="12307" xr:uid="{00000000-0005-0000-0000-0000655B0000}"/>
    <cellStyle name="Normal 11 3 2 3 9 2" xfId="41391" xr:uid="{00000000-0005-0000-0000-0000665B0000}"/>
    <cellStyle name="Normal 11 3 2 4" xfId="12308" xr:uid="{00000000-0005-0000-0000-0000675B0000}"/>
    <cellStyle name="Normal 11 3 2 4 10" xfId="12309" xr:uid="{00000000-0005-0000-0000-0000685B0000}"/>
    <cellStyle name="Normal 11 3 2 4 10 2" xfId="41393" xr:uid="{00000000-0005-0000-0000-0000695B0000}"/>
    <cellStyle name="Normal 11 3 2 4 11" xfId="41392" xr:uid="{00000000-0005-0000-0000-00006A5B0000}"/>
    <cellStyle name="Normal 11 3 2 4 2" xfId="12310" xr:uid="{00000000-0005-0000-0000-00006B5B0000}"/>
    <cellStyle name="Normal 11 3 2 4 2 2" xfId="12311" xr:uid="{00000000-0005-0000-0000-00006C5B0000}"/>
    <cellStyle name="Normal 11 3 2 4 2 2 2" xfId="12312" xr:uid="{00000000-0005-0000-0000-00006D5B0000}"/>
    <cellStyle name="Normal 11 3 2 4 2 2 2 2" xfId="12313" xr:uid="{00000000-0005-0000-0000-00006E5B0000}"/>
    <cellStyle name="Normal 11 3 2 4 2 2 2 2 2" xfId="41397" xr:uid="{00000000-0005-0000-0000-00006F5B0000}"/>
    <cellStyle name="Normal 11 3 2 4 2 2 2 3" xfId="41396" xr:uid="{00000000-0005-0000-0000-0000705B0000}"/>
    <cellStyle name="Normal 11 3 2 4 2 2 3" xfId="12314" xr:uid="{00000000-0005-0000-0000-0000715B0000}"/>
    <cellStyle name="Normal 11 3 2 4 2 2 3 2" xfId="41398" xr:uid="{00000000-0005-0000-0000-0000725B0000}"/>
    <cellStyle name="Normal 11 3 2 4 2 2 4" xfId="12315" xr:uid="{00000000-0005-0000-0000-0000735B0000}"/>
    <cellStyle name="Normal 11 3 2 4 2 2 4 2" xfId="41399" xr:uid="{00000000-0005-0000-0000-0000745B0000}"/>
    <cellStyle name="Normal 11 3 2 4 2 2 5" xfId="12316" xr:uid="{00000000-0005-0000-0000-0000755B0000}"/>
    <cellStyle name="Normal 11 3 2 4 2 2 5 2" xfId="41400" xr:uid="{00000000-0005-0000-0000-0000765B0000}"/>
    <cellStyle name="Normal 11 3 2 4 2 2 6" xfId="41395" xr:uid="{00000000-0005-0000-0000-0000775B0000}"/>
    <cellStyle name="Normal 11 3 2 4 2 3" xfId="12317" xr:uid="{00000000-0005-0000-0000-0000785B0000}"/>
    <cellStyle name="Normal 11 3 2 4 2 3 2" xfId="12318" xr:uid="{00000000-0005-0000-0000-0000795B0000}"/>
    <cellStyle name="Normal 11 3 2 4 2 3 2 2" xfId="41402" xr:uid="{00000000-0005-0000-0000-00007A5B0000}"/>
    <cellStyle name="Normal 11 3 2 4 2 3 3" xfId="41401" xr:uid="{00000000-0005-0000-0000-00007B5B0000}"/>
    <cellStyle name="Normal 11 3 2 4 2 4" xfId="12319" xr:uid="{00000000-0005-0000-0000-00007C5B0000}"/>
    <cellStyle name="Normal 11 3 2 4 2 4 2" xfId="41403" xr:uid="{00000000-0005-0000-0000-00007D5B0000}"/>
    <cellStyle name="Normal 11 3 2 4 2 5" xfId="12320" xr:uid="{00000000-0005-0000-0000-00007E5B0000}"/>
    <cellStyle name="Normal 11 3 2 4 2 5 2" xfId="41404" xr:uid="{00000000-0005-0000-0000-00007F5B0000}"/>
    <cellStyle name="Normal 11 3 2 4 2 6" xfId="12321" xr:uid="{00000000-0005-0000-0000-0000805B0000}"/>
    <cellStyle name="Normal 11 3 2 4 2 6 2" xfId="41405" xr:uid="{00000000-0005-0000-0000-0000815B0000}"/>
    <cellStyle name="Normal 11 3 2 4 2 7" xfId="41394" xr:uid="{00000000-0005-0000-0000-0000825B0000}"/>
    <cellStyle name="Normal 11 3 2 4 3" xfId="12322" xr:uid="{00000000-0005-0000-0000-0000835B0000}"/>
    <cellStyle name="Normal 11 3 2 4 3 2" xfId="12323" xr:uid="{00000000-0005-0000-0000-0000845B0000}"/>
    <cellStyle name="Normal 11 3 2 4 3 2 2" xfId="12324" xr:uid="{00000000-0005-0000-0000-0000855B0000}"/>
    <cellStyle name="Normal 11 3 2 4 3 2 2 2" xfId="12325" xr:uid="{00000000-0005-0000-0000-0000865B0000}"/>
    <cellStyle name="Normal 11 3 2 4 3 2 2 2 2" xfId="41409" xr:uid="{00000000-0005-0000-0000-0000875B0000}"/>
    <cellStyle name="Normal 11 3 2 4 3 2 2 3" xfId="41408" xr:uid="{00000000-0005-0000-0000-0000885B0000}"/>
    <cellStyle name="Normal 11 3 2 4 3 2 3" xfId="12326" xr:uid="{00000000-0005-0000-0000-0000895B0000}"/>
    <cellStyle name="Normal 11 3 2 4 3 2 3 2" xfId="41410" xr:uid="{00000000-0005-0000-0000-00008A5B0000}"/>
    <cellStyle name="Normal 11 3 2 4 3 2 4" xfId="12327" xr:uid="{00000000-0005-0000-0000-00008B5B0000}"/>
    <cellStyle name="Normal 11 3 2 4 3 2 4 2" xfId="41411" xr:uid="{00000000-0005-0000-0000-00008C5B0000}"/>
    <cellStyle name="Normal 11 3 2 4 3 2 5" xfId="12328" xr:uid="{00000000-0005-0000-0000-00008D5B0000}"/>
    <cellStyle name="Normal 11 3 2 4 3 2 5 2" xfId="41412" xr:uid="{00000000-0005-0000-0000-00008E5B0000}"/>
    <cellStyle name="Normal 11 3 2 4 3 2 6" xfId="41407" xr:uid="{00000000-0005-0000-0000-00008F5B0000}"/>
    <cellStyle name="Normal 11 3 2 4 3 3" xfId="12329" xr:uid="{00000000-0005-0000-0000-0000905B0000}"/>
    <cellStyle name="Normal 11 3 2 4 3 3 2" xfId="12330" xr:uid="{00000000-0005-0000-0000-0000915B0000}"/>
    <cellStyle name="Normal 11 3 2 4 3 3 2 2" xfId="41414" xr:uid="{00000000-0005-0000-0000-0000925B0000}"/>
    <cellStyle name="Normal 11 3 2 4 3 3 3" xfId="41413" xr:uid="{00000000-0005-0000-0000-0000935B0000}"/>
    <cellStyle name="Normal 11 3 2 4 3 4" xfId="12331" xr:uid="{00000000-0005-0000-0000-0000945B0000}"/>
    <cellStyle name="Normal 11 3 2 4 3 4 2" xfId="41415" xr:uid="{00000000-0005-0000-0000-0000955B0000}"/>
    <cellStyle name="Normal 11 3 2 4 3 5" xfId="12332" xr:uid="{00000000-0005-0000-0000-0000965B0000}"/>
    <cellStyle name="Normal 11 3 2 4 3 5 2" xfId="41416" xr:uid="{00000000-0005-0000-0000-0000975B0000}"/>
    <cellStyle name="Normal 11 3 2 4 3 6" xfId="12333" xr:uid="{00000000-0005-0000-0000-0000985B0000}"/>
    <cellStyle name="Normal 11 3 2 4 3 6 2" xfId="41417" xr:uid="{00000000-0005-0000-0000-0000995B0000}"/>
    <cellStyle name="Normal 11 3 2 4 3 7" xfId="41406" xr:uid="{00000000-0005-0000-0000-00009A5B0000}"/>
    <cellStyle name="Normal 11 3 2 4 4" xfId="12334" xr:uid="{00000000-0005-0000-0000-00009B5B0000}"/>
    <cellStyle name="Normal 11 3 2 4 4 2" xfId="12335" xr:uid="{00000000-0005-0000-0000-00009C5B0000}"/>
    <cellStyle name="Normal 11 3 2 4 4 2 2" xfId="12336" xr:uid="{00000000-0005-0000-0000-00009D5B0000}"/>
    <cellStyle name="Normal 11 3 2 4 4 2 2 2" xfId="41420" xr:uid="{00000000-0005-0000-0000-00009E5B0000}"/>
    <cellStyle name="Normal 11 3 2 4 4 2 3" xfId="41419" xr:uid="{00000000-0005-0000-0000-00009F5B0000}"/>
    <cellStyle name="Normal 11 3 2 4 4 3" xfId="12337" xr:uid="{00000000-0005-0000-0000-0000A05B0000}"/>
    <cellStyle name="Normal 11 3 2 4 4 3 2" xfId="41421" xr:uid="{00000000-0005-0000-0000-0000A15B0000}"/>
    <cellStyle name="Normal 11 3 2 4 4 4" xfId="12338" xr:uid="{00000000-0005-0000-0000-0000A25B0000}"/>
    <cellStyle name="Normal 11 3 2 4 4 4 2" xfId="41422" xr:uid="{00000000-0005-0000-0000-0000A35B0000}"/>
    <cellStyle name="Normal 11 3 2 4 4 5" xfId="12339" xr:uid="{00000000-0005-0000-0000-0000A45B0000}"/>
    <cellStyle name="Normal 11 3 2 4 4 5 2" xfId="41423" xr:uid="{00000000-0005-0000-0000-0000A55B0000}"/>
    <cellStyle name="Normal 11 3 2 4 4 6" xfId="41418" xr:uid="{00000000-0005-0000-0000-0000A65B0000}"/>
    <cellStyle name="Normal 11 3 2 4 5" xfId="12340" xr:uid="{00000000-0005-0000-0000-0000A75B0000}"/>
    <cellStyle name="Normal 11 3 2 4 5 2" xfId="12341" xr:uid="{00000000-0005-0000-0000-0000A85B0000}"/>
    <cellStyle name="Normal 11 3 2 4 5 2 2" xfId="12342" xr:uid="{00000000-0005-0000-0000-0000A95B0000}"/>
    <cellStyle name="Normal 11 3 2 4 5 2 2 2" xfId="41426" xr:uid="{00000000-0005-0000-0000-0000AA5B0000}"/>
    <cellStyle name="Normal 11 3 2 4 5 2 3" xfId="41425" xr:uid="{00000000-0005-0000-0000-0000AB5B0000}"/>
    <cellStyle name="Normal 11 3 2 4 5 3" xfId="12343" xr:uid="{00000000-0005-0000-0000-0000AC5B0000}"/>
    <cellStyle name="Normal 11 3 2 4 5 3 2" xfId="41427" xr:uid="{00000000-0005-0000-0000-0000AD5B0000}"/>
    <cellStyle name="Normal 11 3 2 4 5 4" xfId="12344" xr:uid="{00000000-0005-0000-0000-0000AE5B0000}"/>
    <cellStyle name="Normal 11 3 2 4 5 4 2" xfId="41428" xr:uid="{00000000-0005-0000-0000-0000AF5B0000}"/>
    <cellStyle name="Normal 11 3 2 4 5 5" xfId="12345" xr:uid="{00000000-0005-0000-0000-0000B05B0000}"/>
    <cellStyle name="Normal 11 3 2 4 5 5 2" xfId="41429" xr:uid="{00000000-0005-0000-0000-0000B15B0000}"/>
    <cellStyle name="Normal 11 3 2 4 5 6" xfId="41424" xr:uid="{00000000-0005-0000-0000-0000B25B0000}"/>
    <cellStyle name="Normal 11 3 2 4 6" xfId="12346" xr:uid="{00000000-0005-0000-0000-0000B35B0000}"/>
    <cellStyle name="Normal 11 3 2 4 6 2" xfId="12347" xr:uid="{00000000-0005-0000-0000-0000B45B0000}"/>
    <cellStyle name="Normal 11 3 2 4 6 2 2" xfId="12348" xr:uid="{00000000-0005-0000-0000-0000B55B0000}"/>
    <cellStyle name="Normal 11 3 2 4 6 2 2 2" xfId="41432" xr:uid="{00000000-0005-0000-0000-0000B65B0000}"/>
    <cellStyle name="Normal 11 3 2 4 6 2 3" xfId="41431" xr:uid="{00000000-0005-0000-0000-0000B75B0000}"/>
    <cellStyle name="Normal 11 3 2 4 6 3" xfId="12349" xr:uid="{00000000-0005-0000-0000-0000B85B0000}"/>
    <cellStyle name="Normal 11 3 2 4 6 3 2" xfId="41433" xr:uid="{00000000-0005-0000-0000-0000B95B0000}"/>
    <cellStyle name="Normal 11 3 2 4 6 4" xfId="12350" xr:uid="{00000000-0005-0000-0000-0000BA5B0000}"/>
    <cellStyle name="Normal 11 3 2 4 6 4 2" xfId="41434" xr:uid="{00000000-0005-0000-0000-0000BB5B0000}"/>
    <cellStyle name="Normal 11 3 2 4 6 5" xfId="41430" xr:uid="{00000000-0005-0000-0000-0000BC5B0000}"/>
    <cellStyle name="Normal 11 3 2 4 7" xfId="12351" xr:uid="{00000000-0005-0000-0000-0000BD5B0000}"/>
    <cellStyle name="Normal 11 3 2 4 7 2" xfId="12352" xr:uid="{00000000-0005-0000-0000-0000BE5B0000}"/>
    <cellStyle name="Normal 11 3 2 4 7 2 2" xfId="41436" xr:uid="{00000000-0005-0000-0000-0000BF5B0000}"/>
    <cellStyle name="Normal 11 3 2 4 7 3" xfId="12353" xr:uid="{00000000-0005-0000-0000-0000C05B0000}"/>
    <cellStyle name="Normal 11 3 2 4 7 3 2" xfId="41437" xr:uid="{00000000-0005-0000-0000-0000C15B0000}"/>
    <cellStyle name="Normal 11 3 2 4 7 4" xfId="41435" xr:uid="{00000000-0005-0000-0000-0000C25B0000}"/>
    <cellStyle name="Normal 11 3 2 4 8" xfId="12354" xr:uid="{00000000-0005-0000-0000-0000C35B0000}"/>
    <cellStyle name="Normal 11 3 2 4 8 2" xfId="41438" xr:uid="{00000000-0005-0000-0000-0000C45B0000}"/>
    <cellStyle name="Normal 11 3 2 4 9" xfId="12355" xr:uid="{00000000-0005-0000-0000-0000C55B0000}"/>
    <cellStyle name="Normal 11 3 2 4 9 2" xfId="41439" xr:uid="{00000000-0005-0000-0000-0000C65B0000}"/>
    <cellStyle name="Normal 11 3 2 5" xfId="12356" xr:uid="{00000000-0005-0000-0000-0000C75B0000}"/>
    <cellStyle name="Normal 11 3 2 5 2" xfId="12357" xr:uid="{00000000-0005-0000-0000-0000C85B0000}"/>
    <cellStyle name="Normal 11 3 2 5 2 2" xfId="12358" xr:uid="{00000000-0005-0000-0000-0000C95B0000}"/>
    <cellStyle name="Normal 11 3 2 5 2 2 2" xfId="12359" xr:uid="{00000000-0005-0000-0000-0000CA5B0000}"/>
    <cellStyle name="Normal 11 3 2 5 2 2 2 2" xfId="41443" xr:uid="{00000000-0005-0000-0000-0000CB5B0000}"/>
    <cellStyle name="Normal 11 3 2 5 2 2 3" xfId="41442" xr:uid="{00000000-0005-0000-0000-0000CC5B0000}"/>
    <cellStyle name="Normal 11 3 2 5 2 3" xfId="12360" xr:uid="{00000000-0005-0000-0000-0000CD5B0000}"/>
    <cellStyle name="Normal 11 3 2 5 2 3 2" xfId="41444" xr:uid="{00000000-0005-0000-0000-0000CE5B0000}"/>
    <cellStyle name="Normal 11 3 2 5 2 4" xfId="12361" xr:uid="{00000000-0005-0000-0000-0000CF5B0000}"/>
    <cellStyle name="Normal 11 3 2 5 2 4 2" xfId="41445" xr:uid="{00000000-0005-0000-0000-0000D05B0000}"/>
    <cellStyle name="Normal 11 3 2 5 2 5" xfId="12362" xr:uid="{00000000-0005-0000-0000-0000D15B0000}"/>
    <cellStyle name="Normal 11 3 2 5 2 5 2" xfId="41446" xr:uid="{00000000-0005-0000-0000-0000D25B0000}"/>
    <cellStyle name="Normal 11 3 2 5 2 6" xfId="41441" xr:uid="{00000000-0005-0000-0000-0000D35B0000}"/>
    <cellStyle name="Normal 11 3 2 5 3" xfId="12363" xr:uid="{00000000-0005-0000-0000-0000D45B0000}"/>
    <cellStyle name="Normal 11 3 2 5 3 2" xfId="12364" xr:uid="{00000000-0005-0000-0000-0000D55B0000}"/>
    <cellStyle name="Normal 11 3 2 5 3 2 2" xfId="12365" xr:uid="{00000000-0005-0000-0000-0000D65B0000}"/>
    <cellStyle name="Normal 11 3 2 5 3 2 2 2" xfId="41449" xr:uid="{00000000-0005-0000-0000-0000D75B0000}"/>
    <cellStyle name="Normal 11 3 2 5 3 2 3" xfId="41448" xr:uid="{00000000-0005-0000-0000-0000D85B0000}"/>
    <cellStyle name="Normal 11 3 2 5 3 3" xfId="12366" xr:uid="{00000000-0005-0000-0000-0000D95B0000}"/>
    <cellStyle name="Normal 11 3 2 5 3 3 2" xfId="41450" xr:uid="{00000000-0005-0000-0000-0000DA5B0000}"/>
    <cellStyle name="Normal 11 3 2 5 3 4" xfId="12367" xr:uid="{00000000-0005-0000-0000-0000DB5B0000}"/>
    <cellStyle name="Normal 11 3 2 5 3 4 2" xfId="41451" xr:uid="{00000000-0005-0000-0000-0000DC5B0000}"/>
    <cellStyle name="Normal 11 3 2 5 3 5" xfId="12368" xr:uid="{00000000-0005-0000-0000-0000DD5B0000}"/>
    <cellStyle name="Normal 11 3 2 5 3 5 2" xfId="41452" xr:uid="{00000000-0005-0000-0000-0000DE5B0000}"/>
    <cellStyle name="Normal 11 3 2 5 3 6" xfId="41447" xr:uid="{00000000-0005-0000-0000-0000DF5B0000}"/>
    <cellStyle name="Normal 11 3 2 5 4" xfId="12369" xr:uid="{00000000-0005-0000-0000-0000E05B0000}"/>
    <cellStyle name="Normal 11 3 2 5 4 2" xfId="12370" xr:uid="{00000000-0005-0000-0000-0000E15B0000}"/>
    <cellStyle name="Normal 11 3 2 5 4 2 2" xfId="41454" xr:uid="{00000000-0005-0000-0000-0000E25B0000}"/>
    <cellStyle name="Normal 11 3 2 5 4 3" xfId="41453" xr:uid="{00000000-0005-0000-0000-0000E35B0000}"/>
    <cellStyle name="Normal 11 3 2 5 5" xfId="12371" xr:uid="{00000000-0005-0000-0000-0000E45B0000}"/>
    <cellStyle name="Normal 11 3 2 5 5 2" xfId="41455" xr:uid="{00000000-0005-0000-0000-0000E55B0000}"/>
    <cellStyle name="Normal 11 3 2 5 6" xfId="12372" xr:uid="{00000000-0005-0000-0000-0000E65B0000}"/>
    <cellStyle name="Normal 11 3 2 5 6 2" xfId="41456" xr:uid="{00000000-0005-0000-0000-0000E75B0000}"/>
    <cellStyle name="Normal 11 3 2 5 7" xfId="12373" xr:uid="{00000000-0005-0000-0000-0000E85B0000}"/>
    <cellStyle name="Normal 11 3 2 5 7 2" xfId="41457" xr:uid="{00000000-0005-0000-0000-0000E95B0000}"/>
    <cellStyle name="Normal 11 3 2 5 8" xfId="41440" xr:uid="{00000000-0005-0000-0000-0000EA5B0000}"/>
    <cellStyle name="Normal 11 3 2 6" xfId="12374" xr:uid="{00000000-0005-0000-0000-0000EB5B0000}"/>
    <cellStyle name="Normal 11 3 2 6 2" xfId="12375" xr:uid="{00000000-0005-0000-0000-0000EC5B0000}"/>
    <cellStyle name="Normal 11 3 2 6 2 2" xfId="12376" xr:uid="{00000000-0005-0000-0000-0000ED5B0000}"/>
    <cellStyle name="Normal 11 3 2 6 2 2 2" xfId="12377" xr:uid="{00000000-0005-0000-0000-0000EE5B0000}"/>
    <cellStyle name="Normal 11 3 2 6 2 2 2 2" xfId="41461" xr:uid="{00000000-0005-0000-0000-0000EF5B0000}"/>
    <cellStyle name="Normal 11 3 2 6 2 2 3" xfId="41460" xr:uid="{00000000-0005-0000-0000-0000F05B0000}"/>
    <cellStyle name="Normal 11 3 2 6 2 3" xfId="12378" xr:uid="{00000000-0005-0000-0000-0000F15B0000}"/>
    <cellStyle name="Normal 11 3 2 6 2 3 2" xfId="41462" xr:uid="{00000000-0005-0000-0000-0000F25B0000}"/>
    <cellStyle name="Normal 11 3 2 6 2 4" xfId="12379" xr:uid="{00000000-0005-0000-0000-0000F35B0000}"/>
    <cellStyle name="Normal 11 3 2 6 2 4 2" xfId="41463" xr:uid="{00000000-0005-0000-0000-0000F45B0000}"/>
    <cellStyle name="Normal 11 3 2 6 2 5" xfId="12380" xr:uid="{00000000-0005-0000-0000-0000F55B0000}"/>
    <cellStyle name="Normal 11 3 2 6 2 5 2" xfId="41464" xr:uid="{00000000-0005-0000-0000-0000F65B0000}"/>
    <cellStyle name="Normal 11 3 2 6 2 6" xfId="41459" xr:uid="{00000000-0005-0000-0000-0000F75B0000}"/>
    <cellStyle name="Normal 11 3 2 6 3" xfId="12381" xr:uid="{00000000-0005-0000-0000-0000F85B0000}"/>
    <cellStyle name="Normal 11 3 2 6 3 2" xfId="12382" xr:uid="{00000000-0005-0000-0000-0000F95B0000}"/>
    <cellStyle name="Normal 11 3 2 6 3 2 2" xfId="41466" xr:uid="{00000000-0005-0000-0000-0000FA5B0000}"/>
    <cellStyle name="Normal 11 3 2 6 3 3" xfId="41465" xr:uid="{00000000-0005-0000-0000-0000FB5B0000}"/>
    <cellStyle name="Normal 11 3 2 6 4" xfId="12383" xr:uid="{00000000-0005-0000-0000-0000FC5B0000}"/>
    <cellStyle name="Normal 11 3 2 6 4 2" xfId="41467" xr:uid="{00000000-0005-0000-0000-0000FD5B0000}"/>
    <cellStyle name="Normal 11 3 2 6 5" xfId="12384" xr:uid="{00000000-0005-0000-0000-0000FE5B0000}"/>
    <cellStyle name="Normal 11 3 2 6 5 2" xfId="41468" xr:uid="{00000000-0005-0000-0000-0000FF5B0000}"/>
    <cellStyle name="Normal 11 3 2 6 6" xfId="12385" xr:uid="{00000000-0005-0000-0000-0000005C0000}"/>
    <cellStyle name="Normal 11 3 2 6 6 2" xfId="41469" xr:uid="{00000000-0005-0000-0000-0000015C0000}"/>
    <cellStyle name="Normal 11 3 2 6 7" xfId="41458" xr:uid="{00000000-0005-0000-0000-0000025C0000}"/>
    <cellStyle name="Normal 11 3 2 7" xfId="12386" xr:uid="{00000000-0005-0000-0000-0000035C0000}"/>
    <cellStyle name="Normal 11 3 2 7 2" xfId="12387" xr:uid="{00000000-0005-0000-0000-0000045C0000}"/>
    <cellStyle name="Normal 11 3 2 7 2 2" xfId="12388" xr:uid="{00000000-0005-0000-0000-0000055C0000}"/>
    <cellStyle name="Normal 11 3 2 7 2 2 2" xfId="41472" xr:uid="{00000000-0005-0000-0000-0000065C0000}"/>
    <cellStyle name="Normal 11 3 2 7 2 3" xfId="41471" xr:uid="{00000000-0005-0000-0000-0000075C0000}"/>
    <cellStyle name="Normal 11 3 2 7 3" xfId="12389" xr:uid="{00000000-0005-0000-0000-0000085C0000}"/>
    <cellStyle name="Normal 11 3 2 7 3 2" xfId="41473" xr:uid="{00000000-0005-0000-0000-0000095C0000}"/>
    <cellStyle name="Normal 11 3 2 7 4" xfId="12390" xr:uid="{00000000-0005-0000-0000-00000A5C0000}"/>
    <cellStyle name="Normal 11 3 2 7 4 2" xfId="41474" xr:uid="{00000000-0005-0000-0000-00000B5C0000}"/>
    <cellStyle name="Normal 11 3 2 7 5" xfId="12391" xr:uid="{00000000-0005-0000-0000-00000C5C0000}"/>
    <cellStyle name="Normal 11 3 2 7 5 2" xfId="41475" xr:uid="{00000000-0005-0000-0000-00000D5C0000}"/>
    <cellStyle name="Normal 11 3 2 7 6" xfId="41470" xr:uid="{00000000-0005-0000-0000-00000E5C0000}"/>
    <cellStyle name="Normal 11 3 2 8" xfId="12392" xr:uid="{00000000-0005-0000-0000-00000F5C0000}"/>
    <cellStyle name="Normal 11 3 2 8 2" xfId="12393" xr:uid="{00000000-0005-0000-0000-0000105C0000}"/>
    <cellStyle name="Normal 11 3 2 8 2 2" xfId="12394" xr:uid="{00000000-0005-0000-0000-0000115C0000}"/>
    <cellStyle name="Normal 11 3 2 8 2 2 2" xfId="41478" xr:uid="{00000000-0005-0000-0000-0000125C0000}"/>
    <cellStyle name="Normal 11 3 2 8 2 3" xfId="41477" xr:uid="{00000000-0005-0000-0000-0000135C0000}"/>
    <cellStyle name="Normal 11 3 2 8 3" xfId="12395" xr:uid="{00000000-0005-0000-0000-0000145C0000}"/>
    <cellStyle name="Normal 11 3 2 8 3 2" xfId="41479" xr:uid="{00000000-0005-0000-0000-0000155C0000}"/>
    <cellStyle name="Normal 11 3 2 8 4" xfId="12396" xr:uid="{00000000-0005-0000-0000-0000165C0000}"/>
    <cellStyle name="Normal 11 3 2 8 4 2" xfId="41480" xr:uid="{00000000-0005-0000-0000-0000175C0000}"/>
    <cellStyle name="Normal 11 3 2 8 5" xfId="12397" xr:uid="{00000000-0005-0000-0000-0000185C0000}"/>
    <cellStyle name="Normal 11 3 2 8 5 2" xfId="41481" xr:uid="{00000000-0005-0000-0000-0000195C0000}"/>
    <cellStyle name="Normal 11 3 2 8 6" xfId="41476" xr:uid="{00000000-0005-0000-0000-00001A5C0000}"/>
    <cellStyle name="Normal 11 3 2 9" xfId="12398" xr:uid="{00000000-0005-0000-0000-00001B5C0000}"/>
    <cellStyle name="Normal 11 3 2 9 2" xfId="12399" xr:uid="{00000000-0005-0000-0000-00001C5C0000}"/>
    <cellStyle name="Normal 11 3 2 9 2 2" xfId="12400" xr:uid="{00000000-0005-0000-0000-00001D5C0000}"/>
    <cellStyle name="Normal 11 3 2 9 2 2 2" xfId="41484" xr:uid="{00000000-0005-0000-0000-00001E5C0000}"/>
    <cellStyle name="Normal 11 3 2 9 2 3" xfId="41483" xr:uid="{00000000-0005-0000-0000-00001F5C0000}"/>
    <cellStyle name="Normal 11 3 2 9 3" xfId="12401" xr:uid="{00000000-0005-0000-0000-0000205C0000}"/>
    <cellStyle name="Normal 11 3 2 9 3 2" xfId="41485" xr:uid="{00000000-0005-0000-0000-0000215C0000}"/>
    <cellStyle name="Normal 11 3 2 9 4" xfId="12402" xr:uid="{00000000-0005-0000-0000-0000225C0000}"/>
    <cellStyle name="Normal 11 3 2 9 4 2" xfId="41486" xr:uid="{00000000-0005-0000-0000-0000235C0000}"/>
    <cellStyle name="Normal 11 3 2 9 5" xfId="41482" xr:uid="{00000000-0005-0000-0000-0000245C0000}"/>
    <cellStyle name="Normal 11 3 3" xfId="12403" xr:uid="{00000000-0005-0000-0000-0000255C0000}"/>
    <cellStyle name="Normal 11 3 3 10" xfId="12404" xr:uid="{00000000-0005-0000-0000-0000265C0000}"/>
    <cellStyle name="Normal 11 3 3 10 2" xfId="41488" xr:uid="{00000000-0005-0000-0000-0000275C0000}"/>
    <cellStyle name="Normal 11 3 3 11" xfId="12405" xr:uid="{00000000-0005-0000-0000-0000285C0000}"/>
    <cellStyle name="Normal 11 3 3 11 2" xfId="41489" xr:uid="{00000000-0005-0000-0000-0000295C0000}"/>
    <cellStyle name="Normal 11 3 3 12" xfId="12406" xr:uid="{00000000-0005-0000-0000-00002A5C0000}"/>
    <cellStyle name="Normal 11 3 3 12 2" xfId="41490" xr:uid="{00000000-0005-0000-0000-00002B5C0000}"/>
    <cellStyle name="Normal 11 3 3 13" xfId="41487" xr:uid="{00000000-0005-0000-0000-00002C5C0000}"/>
    <cellStyle name="Normal 11 3 3 2" xfId="12407" xr:uid="{00000000-0005-0000-0000-00002D5C0000}"/>
    <cellStyle name="Normal 11 3 3 2 10" xfId="12408" xr:uid="{00000000-0005-0000-0000-00002E5C0000}"/>
    <cellStyle name="Normal 11 3 3 2 10 2" xfId="41492" xr:uid="{00000000-0005-0000-0000-00002F5C0000}"/>
    <cellStyle name="Normal 11 3 3 2 11" xfId="12409" xr:uid="{00000000-0005-0000-0000-0000305C0000}"/>
    <cellStyle name="Normal 11 3 3 2 11 2" xfId="41493" xr:uid="{00000000-0005-0000-0000-0000315C0000}"/>
    <cellStyle name="Normal 11 3 3 2 12" xfId="41491" xr:uid="{00000000-0005-0000-0000-0000325C0000}"/>
    <cellStyle name="Normal 11 3 3 2 2" xfId="12410" xr:uid="{00000000-0005-0000-0000-0000335C0000}"/>
    <cellStyle name="Normal 11 3 3 2 2 10" xfId="12411" xr:uid="{00000000-0005-0000-0000-0000345C0000}"/>
    <cellStyle name="Normal 11 3 3 2 2 10 2" xfId="41495" xr:uid="{00000000-0005-0000-0000-0000355C0000}"/>
    <cellStyle name="Normal 11 3 3 2 2 11" xfId="41494" xr:uid="{00000000-0005-0000-0000-0000365C0000}"/>
    <cellStyle name="Normal 11 3 3 2 2 2" xfId="12412" xr:uid="{00000000-0005-0000-0000-0000375C0000}"/>
    <cellStyle name="Normal 11 3 3 2 2 2 2" xfId="12413" xr:uid="{00000000-0005-0000-0000-0000385C0000}"/>
    <cellStyle name="Normal 11 3 3 2 2 2 2 2" xfId="12414" xr:uid="{00000000-0005-0000-0000-0000395C0000}"/>
    <cellStyle name="Normal 11 3 3 2 2 2 2 2 2" xfId="12415" xr:uid="{00000000-0005-0000-0000-00003A5C0000}"/>
    <cellStyle name="Normal 11 3 3 2 2 2 2 2 2 2" xfId="41499" xr:uid="{00000000-0005-0000-0000-00003B5C0000}"/>
    <cellStyle name="Normal 11 3 3 2 2 2 2 2 3" xfId="41498" xr:uid="{00000000-0005-0000-0000-00003C5C0000}"/>
    <cellStyle name="Normal 11 3 3 2 2 2 2 3" xfId="12416" xr:uid="{00000000-0005-0000-0000-00003D5C0000}"/>
    <cellStyle name="Normal 11 3 3 2 2 2 2 3 2" xfId="41500" xr:uid="{00000000-0005-0000-0000-00003E5C0000}"/>
    <cellStyle name="Normal 11 3 3 2 2 2 2 4" xfId="12417" xr:uid="{00000000-0005-0000-0000-00003F5C0000}"/>
    <cellStyle name="Normal 11 3 3 2 2 2 2 4 2" xfId="41501" xr:uid="{00000000-0005-0000-0000-0000405C0000}"/>
    <cellStyle name="Normal 11 3 3 2 2 2 2 5" xfId="12418" xr:uid="{00000000-0005-0000-0000-0000415C0000}"/>
    <cellStyle name="Normal 11 3 3 2 2 2 2 5 2" xfId="41502" xr:uid="{00000000-0005-0000-0000-0000425C0000}"/>
    <cellStyle name="Normal 11 3 3 2 2 2 2 6" xfId="41497" xr:uid="{00000000-0005-0000-0000-0000435C0000}"/>
    <cellStyle name="Normal 11 3 3 2 2 2 3" xfId="12419" xr:uid="{00000000-0005-0000-0000-0000445C0000}"/>
    <cellStyle name="Normal 11 3 3 2 2 2 3 2" xfId="12420" xr:uid="{00000000-0005-0000-0000-0000455C0000}"/>
    <cellStyle name="Normal 11 3 3 2 2 2 3 2 2" xfId="41504" xr:uid="{00000000-0005-0000-0000-0000465C0000}"/>
    <cellStyle name="Normal 11 3 3 2 2 2 3 3" xfId="41503" xr:uid="{00000000-0005-0000-0000-0000475C0000}"/>
    <cellStyle name="Normal 11 3 3 2 2 2 4" xfId="12421" xr:uid="{00000000-0005-0000-0000-0000485C0000}"/>
    <cellStyle name="Normal 11 3 3 2 2 2 4 2" xfId="41505" xr:uid="{00000000-0005-0000-0000-0000495C0000}"/>
    <cellStyle name="Normal 11 3 3 2 2 2 5" xfId="12422" xr:uid="{00000000-0005-0000-0000-00004A5C0000}"/>
    <cellStyle name="Normal 11 3 3 2 2 2 5 2" xfId="41506" xr:uid="{00000000-0005-0000-0000-00004B5C0000}"/>
    <cellStyle name="Normal 11 3 3 2 2 2 6" xfId="12423" xr:uid="{00000000-0005-0000-0000-00004C5C0000}"/>
    <cellStyle name="Normal 11 3 3 2 2 2 6 2" xfId="41507" xr:uid="{00000000-0005-0000-0000-00004D5C0000}"/>
    <cellStyle name="Normal 11 3 3 2 2 2 7" xfId="41496" xr:uid="{00000000-0005-0000-0000-00004E5C0000}"/>
    <cellStyle name="Normal 11 3 3 2 2 3" xfId="12424" xr:uid="{00000000-0005-0000-0000-00004F5C0000}"/>
    <cellStyle name="Normal 11 3 3 2 2 3 2" xfId="12425" xr:uid="{00000000-0005-0000-0000-0000505C0000}"/>
    <cellStyle name="Normal 11 3 3 2 2 3 2 2" xfId="12426" xr:uid="{00000000-0005-0000-0000-0000515C0000}"/>
    <cellStyle name="Normal 11 3 3 2 2 3 2 2 2" xfId="12427" xr:uid="{00000000-0005-0000-0000-0000525C0000}"/>
    <cellStyle name="Normal 11 3 3 2 2 3 2 2 2 2" xfId="41511" xr:uid="{00000000-0005-0000-0000-0000535C0000}"/>
    <cellStyle name="Normal 11 3 3 2 2 3 2 2 3" xfId="41510" xr:uid="{00000000-0005-0000-0000-0000545C0000}"/>
    <cellStyle name="Normal 11 3 3 2 2 3 2 3" xfId="12428" xr:uid="{00000000-0005-0000-0000-0000555C0000}"/>
    <cellStyle name="Normal 11 3 3 2 2 3 2 3 2" xfId="41512" xr:uid="{00000000-0005-0000-0000-0000565C0000}"/>
    <cellStyle name="Normal 11 3 3 2 2 3 2 4" xfId="12429" xr:uid="{00000000-0005-0000-0000-0000575C0000}"/>
    <cellStyle name="Normal 11 3 3 2 2 3 2 4 2" xfId="41513" xr:uid="{00000000-0005-0000-0000-0000585C0000}"/>
    <cellStyle name="Normal 11 3 3 2 2 3 2 5" xfId="12430" xr:uid="{00000000-0005-0000-0000-0000595C0000}"/>
    <cellStyle name="Normal 11 3 3 2 2 3 2 5 2" xfId="41514" xr:uid="{00000000-0005-0000-0000-00005A5C0000}"/>
    <cellStyle name="Normal 11 3 3 2 2 3 2 6" xfId="41509" xr:uid="{00000000-0005-0000-0000-00005B5C0000}"/>
    <cellStyle name="Normal 11 3 3 2 2 3 3" xfId="12431" xr:uid="{00000000-0005-0000-0000-00005C5C0000}"/>
    <cellStyle name="Normal 11 3 3 2 2 3 3 2" xfId="12432" xr:uid="{00000000-0005-0000-0000-00005D5C0000}"/>
    <cellStyle name="Normal 11 3 3 2 2 3 3 2 2" xfId="41516" xr:uid="{00000000-0005-0000-0000-00005E5C0000}"/>
    <cellStyle name="Normal 11 3 3 2 2 3 3 3" xfId="41515" xr:uid="{00000000-0005-0000-0000-00005F5C0000}"/>
    <cellStyle name="Normal 11 3 3 2 2 3 4" xfId="12433" xr:uid="{00000000-0005-0000-0000-0000605C0000}"/>
    <cellStyle name="Normal 11 3 3 2 2 3 4 2" xfId="41517" xr:uid="{00000000-0005-0000-0000-0000615C0000}"/>
    <cellStyle name="Normal 11 3 3 2 2 3 5" xfId="12434" xr:uid="{00000000-0005-0000-0000-0000625C0000}"/>
    <cellStyle name="Normal 11 3 3 2 2 3 5 2" xfId="41518" xr:uid="{00000000-0005-0000-0000-0000635C0000}"/>
    <cellStyle name="Normal 11 3 3 2 2 3 6" xfId="12435" xr:uid="{00000000-0005-0000-0000-0000645C0000}"/>
    <cellStyle name="Normal 11 3 3 2 2 3 6 2" xfId="41519" xr:uid="{00000000-0005-0000-0000-0000655C0000}"/>
    <cellStyle name="Normal 11 3 3 2 2 3 7" xfId="41508" xr:uid="{00000000-0005-0000-0000-0000665C0000}"/>
    <cellStyle name="Normal 11 3 3 2 2 4" xfId="12436" xr:uid="{00000000-0005-0000-0000-0000675C0000}"/>
    <cellStyle name="Normal 11 3 3 2 2 4 2" xfId="12437" xr:uid="{00000000-0005-0000-0000-0000685C0000}"/>
    <cellStyle name="Normal 11 3 3 2 2 4 2 2" xfId="12438" xr:uid="{00000000-0005-0000-0000-0000695C0000}"/>
    <cellStyle name="Normal 11 3 3 2 2 4 2 2 2" xfId="41522" xr:uid="{00000000-0005-0000-0000-00006A5C0000}"/>
    <cellStyle name="Normal 11 3 3 2 2 4 2 3" xfId="41521" xr:uid="{00000000-0005-0000-0000-00006B5C0000}"/>
    <cellStyle name="Normal 11 3 3 2 2 4 3" xfId="12439" xr:uid="{00000000-0005-0000-0000-00006C5C0000}"/>
    <cellStyle name="Normal 11 3 3 2 2 4 3 2" xfId="41523" xr:uid="{00000000-0005-0000-0000-00006D5C0000}"/>
    <cellStyle name="Normal 11 3 3 2 2 4 4" xfId="12440" xr:uid="{00000000-0005-0000-0000-00006E5C0000}"/>
    <cellStyle name="Normal 11 3 3 2 2 4 4 2" xfId="41524" xr:uid="{00000000-0005-0000-0000-00006F5C0000}"/>
    <cellStyle name="Normal 11 3 3 2 2 4 5" xfId="12441" xr:uid="{00000000-0005-0000-0000-0000705C0000}"/>
    <cellStyle name="Normal 11 3 3 2 2 4 5 2" xfId="41525" xr:uid="{00000000-0005-0000-0000-0000715C0000}"/>
    <cellStyle name="Normal 11 3 3 2 2 4 6" xfId="41520" xr:uid="{00000000-0005-0000-0000-0000725C0000}"/>
    <cellStyle name="Normal 11 3 3 2 2 5" xfId="12442" xr:uid="{00000000-0005-0000-0000-0000735C0000}"/>
    <cellStyle name="Normal 11 3 3 2 2 5 2" xfId="12443" xr:uid="{00000000-0005-0000-0000-0000745C0000}"/>
    <cellStyle name="Normal 11 3 3 2 2 5 2 2" xfId="12444" xr:uid="{00000000-0005-0000-0000-0000755C0000}"/>
    <cellStyle name="Normal 11 3 3 2 2 5 2 2 2" xfId="41528" xr:uid="{00000000-0005-0000-0000-0000765C0000}"/>
    <cellStyle name="Normal 11 3 3 2 2 5 2 3" xfId="41527" xr:uid="{00000000-0005-0000-0000-0000775C0000}"/>
    <cellStyle name="Normal 11 3 3 2 2 5 3" xfId="12445" xr:uid="{00000000-0005-0000-0000-0000785C0000}"/>
    <cellStyle name="Normal 11 3 3 2 2 5 3 2" xfId="41529" xr:uid="{00000000-0005-0000-0000-0000795C0000}"/>
    <cellStyle name="Normal 11 3 3 2 2 5 4" xfId="12446" xr:uid="{00000000-0005-0000-0000-00007A5C0000}"/>
    <cellStyle name="Normal 11 3 3 2 2 5 4 2" xfId="41530" xr:uid="{00000000-0005-0000-0000-00007B5C0000}"/>
    <cellStyle name="Normal 11 3 3 2 2 5 5" xfId="12447" xr:uid="{00000000-0005-0000-0000-00007C5C0000}"/>
    <cellStyle name="Normal 11 3 3 2 2 5 5 2" xfId="41531" xr:uid="{00000000-0005-0000-0000-00007D5C0000}"/>
    <cellStyle name="Normal 11 3 3 2 2 5 6" xfId="41526" xr:uid="{00000000-0005-0000-0000-00007E5C0000}"/>
    <cellStyle name="Normal 11 3 3 2 2 6" xfId="12448" xr:uid="{00000000-0005-0000-0000-00007F5C0000}"/>
    <cellStyle name="Normal 11 3 3 2 2 6 2" xfId="12449" xr:uid="{00000000-0005-0000-0000-0000805C0000}"/>
    <cellStyle name="Normal 11 3 3 2 2 6 2 2" xfId="12450" xr:uid="{00000000-0005-0000-0000-0000815C0000}"/>
    <cellStyle name="Normal 11 3 3 2 2 6 2 2 2" xfId="41534" xr:uid="{00000000-0005-0000-0000-0000825C0000}"/>
    <cellStyle name="Normal 11 3 3 2 2 6 2 3" xfId="41533" xr:uid="{00000000-0005-0000-0000-0000835C0000}"/>
    <cellStyle name="Normal 11 3 3 2 2 6 3" xfId="12451" xr:uid="{00000000-0005-0000-0000-0000845C0000}"/>
    <cellStyle name="Normal 11 3 3 2 2 6 3 2" xfId="41535" xr:uid="{00000000-0005-0000-0000-0000855C0000}"/>
    <cellStyle name="Normal 11 3 3 2 2 6 4" xfId="12452" xr:uid="{00000000-0005-0000-0000-0000865C0000}"/>
    <cellStyle name="Normal 11 3 3 2 2 6 4 2" xfId="41536" xr:uid="{00000000-0005-0000-0000-0000875C0000}"/>
    <cellStyle name="Normal 11 3 3 2 2 6 5" xfId="41532" xr:uid="{00000000-0005-0000-0000-0000885C0000}"/>
    <cellStyle name="Normal 11 3 3 2 2 7" xfId="12453" xr:uid="{00000000-0005-0000-0000-0000895C0000}"/>
    <cellStyle name="Normal 11 3 3 2 2 7 2" xfId="12454" xr:uid="{00000000-0005-0000-0000-00008A5C0000}"/>
    <cellStyle name="Normal 11 3 3 2 2 7 2 2" xfId="41538" xr:uid="{00000000-0005-0000-0000-00008B5C0000}"/>
    <cellStyle name="Normal 11 3 3 2 2 7 3" xfId="12455" xr:uid="{00000000-0005-0000-0000-00008C5C0000}"/>
    <cellStyle name="Normal 11 3 3 2 2 7 3 2" xfId="41539" xr:uid="{00000000-0005-0000-0000-00008D5C0000}"/>
    <cellStyle name="Normal 11 3 3 2 2 7 4" xfId="41537" xr:uid="{00000000-0005-0000-0000-00008E5C0000}"/>
    <cellStyle name="Normal 11 3 3 2 2 8" xfId="12456" xr:uid="{00000000-0005-0000-0000-00008F5C0000}"/>
    <cellStyle name="Normal 11 3 3 2 2 8 2" xfId="41540" xr:uid="{00000000-0005-0000-0000-0000905C0000}"/>
    <cellStyle name="Normal 11 3 3 2 2 9" xfId="12457" xr:uid="{00000000-0005-0000-0000-0000915C0000}"/>
    <cellStyle name="Normal 11 3 3 2 2 9 2" xfId="41541" xr:uid="{00000000-0005-0000-0000-0000925C0000}"/>
    <cellStyle name="Normal 11 3 3 2 3" xfId="12458" xr:uid="{00000000-0005-0000-0000-0000935C0000}"/>
    <cellStyle name="Normal 11 3 3 2 3 2" xfId="12459" xr:uid="{00000000-0005-0000-0000-0000945C0000}"/>
    <cellStyle name="Normal 11 3 3 2 3 2 2" xfId="12460" xr:uid="{00000000-0005-0000-0000-0000955C0000}"/>
    <cellStyle name="Normal 11 3 3 2 3 2 2 2" xfId="12461" xr:uid="{00000000-0005-0000-0000-0000965C0000}"/>
    <cellStyle name="Normal 11 3 3 2 3 2 2 2 2" xfId="41545" xr:uid="{00000000-0005-0000-0000-0000975C0000}"/>
    <cellStyle name="Normal 11 3 3 2 3 2 2 3" xfId="41544" xr:uid="{00000000-0005-0000-0000-0000985C0000}"/>
    <cellStyle name="Normal 11 3 3 2 3 2 3" xfId="12462" xr:uid="{00000000-0005-0000-0000-0000995C0000}"/>
    <cellStyle name="Normal 11 3 3 2 3 2 3 2" xfId="41546" xr:uid="{00000000-0005-0000-0000-00009A5C0000}"/>
    <cellStyle name="Normal 11 3 3 2 3 2 4" xfId="12463" xr:uid="{00000000-0005-0000-0000-00009B5C0000}"/>
    <cellStyle name="Normal 11 3 3 2 3 2 4 2" xfId="41547" xr:uid="{00000000-0005-0000-0000-00009C5C0000}"/>
    <cellStyle name="Normal 11 3 3 2 3 2 5" xfId="12464" xr:uid="{00000000-0005-0000-0000-00009D5C0000}"/>
    <cellStyle name="Normal 11 3 3 2 3 2 5 2" xfId="41548" xr:uid="{00000000-0005-0000-0000-00009E5C0000}"/>
    <cellStyle name="Normal 11 3 3 2 3 2 6" xfId="41543" xr:uid="{00000000-0005-0000-0000-00009F5C0000}"/>
    <cellStyle name="Normal 11 3 3 2 3 3" xfId="12465" xr:uid="{00000000-0005-0000-0000-0000A05C0000}"/>
    <cellStyle name="Normal 11 3 3 2 3 3 2" xfId="12466" xr:uid="{00000000-0005-0000-0000-0000A15C0000}"/>
    <cellStyle name="Normal 11 3 3 2 3 3 2 2" xfId="12467" xr:uid="{00000000-0005-0000-0000-0000A25C0000}"/>
    <cellStyle name="Normal 11 3 3 2 3 3 2 2 2" xfId="41551" xr:uid="{00000000-0005-0000-0000-0000A35C0000}"/>
    <cellStyle name="Normal 11 3 3 2 3 3 2 3" xfId="41550" xr:uid="{00000000-0005-0000-0000-0000A45C0000}"/>
    <cellStyle name="Normal 11 3 3 2 3 3 3" xfId="12468" xr:uid="{00000000-0005-0000-0000-0000A55C0000}"/>
    <cellStyle name="Normal 11 3 3 2 3 3 3 2" xfId="41552" xr:uid="{00000000-0005-0000-0000-0000A65C0000}"/>
    <cellStyle name="Normal 11 3 3 2 3 3 4" xfId="12469" xr:uid="{00000000-0005-0000-0000-0000A75C0000}"/>
    <cellStyle name="Normal 11 3 3 2 3 3 4 2" xfId="41553" xr:uid="{00000000-0005-0000-0000-0000A85C0000}"/>
    <cellStyle name="Normal 11 3 3 2 3 3 5" xfId="12470" xr:uid="{00000000-0005-0000-0000-0000A95C0000}"/>
    <cellStyle name="Normal 11 3 3 2 3 3 5 2" xfId="41554" xr:uid="{00000000-0005-0000-0000-0000AA5C0000}"/>
    <cellStyle name="Normal 11 3 3 2 3 3 6" xfId="41549" xr:uid="{00000000-0005-0000-0000-0000AB5C0000}"/>
    <cellStyle name="Normal 11 3 3 2 3 4" xfId="12471" xr:uid="{00000000-0005-0000-0000-0000AC5C0000}"/>
    <cellStyle name="Normal 11 3 3 2 3 4 2" xfId="12472" xr:uid="{00000000-0005-0000-0000-0000AD5C0000}"/>
    <cellStyle name="Normal 11 3 3 2 3 4 2 2" xfId="41556" xr:uid="{00000000-0005-0000-0000-0000AE5C0000}"/>
    <cellStyle name="Normal 11 3 3 2 3 4 3" xfId="41555" xr:uid="{00000000-0005-0000-0000-0000AF5C0000}"/>
    <cellStyle name="Normal 11 3 3 2 3 5" xfId="12473" xr:uid="{00000000-0005-0000-0000-0000B05C0000}"/>
    <cellStyle name="Normal 11 3 3 2 3 5 2" xfId="41557" xr:uid="{00000000-0005-0000-0000-0000B15C0000}"/>
    <cellStyle name="Normal 11 3 3 2 3 6" xfId="12474" xr:uid="{00000000-0005-0000-0000-0000B25C0000}"/>
    <cellStyle name="Normal 11 3 3 2 3 6 2" xfId="41558" xr:uid="{00000000-0005-0000-0000-0000B35C0000}"/>
    <cellStyle name="Normal 11 3 3 2 3 7" xfId="12475" xr:uid="{00000000-0005-0000-0000-0000B45C0000}"/>
    <cellStyle name="Normal 11 3 3 2 3 7 2" xfId="41559" xr:uid="{00000000-0005-0000-0000-0000B55C0000}"/>
    <cellStyle name="Normal 11 3 3 2 3 8" xfId="41542" xr:uid="{00000000-0005-0000-0000-0000B65C0000}"/>
    <cellStyle name="Normal 11 3 3 2 4" xfId="12476" xr:uid="{00000000-0005-0000-0000-0000B75C0000}"/>
    <cellStyle name="Normal 11 3 3 2 4 2" xfId="12477" xr:uid="{00000000-0005-0000-0000-0000B85C0000}"/>
    <cellStyle name="Normal 11 3 3 2 4 2 2" xfId="12478" xr:uid="{00000000-0005-0000-0000-0000B95C0000}"/>
    <cellStyle name="Normal 11 3 3 2 4 2 2 2" xfId="12479" xr:uid="{00000000-0005-0000-0000-0000BA5C0000}"/>
    <cellStyle name="Normal 11 3 3 2 4 2 2 2 2" xfId="41563" xr:uid="{00000000-0005-0000-0000-0000BB5C0000}"/>
    <cellStyle name="Normal 11 3 3 2 4 2 2 3" xfId="41562" xr:uid="{00000000-0005-0000-0000-0000BC5C0000}"/>
    <cellStyle name="Normal 11 3 3 2 4 2 3" xfId="12480" xr:uid="{00000000-0005-0000-0000-0000BD5C0000}"/>
    <cellStyle name="Normal 11 3 3 2 4 2 3 2" xfId="41564" xr:uid="{00000000-0005-0000-0000-0000BE5C0000}"/>
    <cellStyle name="Normal 11 3 3 2 4 2 4" xfId="12481" xr:uid="{00000000-0005-0000-0000-0000BF5C0000}"/>
    <cellStyle name="Normal 11 3 3 2 4 2 4 2" xfId="41565" xr:uid="{00000000-0005-0000-0000-0000C05C0000}"/>
    <cellStyle name="Normal 11 3 3 2 4 2 5" xfId="12482" xr:uid="{00000000-0005-0000-0000-0000C15C0000}"/>
    <cellStyle name="Normal 11 3 3 2 4 2 5 2" xfId="41566" xr:uid="{00000000-0005-0000-0000-0000C25C0000}"/>
    <cellStyle name="Normal 11 3 3 2 4 2 6" xfId="41561" xr:uid="{00000000-0005-0000-0000-0000C35C0000}"/>
    <cellStyle name="Normal 11 3 3 2 4 3" xfId="12483" xr:uid="{00000000-0005-0000-0000-0000C45C0000}"/>
    <cellStyle name="Normal 11 3 3 2 4 3 2" xfId="12484" xr:uid="{00000000-0005-0000-0000-0000C55C0000}"/>
    <cellStyle name="Normal 11 3 3 2 4 3 2 2" xfId="41568" xr:uid="{00000000-0005-0000-0000-0000C65C0000}"/>
    <cellStyle name="Normal 11 3 3 2 4 3 3" xfId="41567" xr:uid="{00000000-0005-0000-0000-0000C75C0000}"/>
    <cellStyle name="Normal 11 3 3 2 4 4" xfId="12485" xr:uid="{00000000-0005-0000-0000-0000C85C0000}"/>
    <cellStyle name="Normal 11 3 3 2 4 4 2" xfId="41569" xr:uid="{00000000-0005-0000-0000-0000C95C0000}"/>
    <cellStyle name="Normal 11 3 3 2 4 5" xfId="12486" xr:uid="{00000000-0005-0000-0000-0000CA5C0000}"/>
    <cellStyle name="Normal 11 3 3 2 4 5 2" xfId="41570" xr:uid="{00000000-0005-0000-0000-0000CB5C0000}"/>
    <cellStyle name="Normal 11 3 3 2 4 6" xfId="12487" xr:uid="{00000000-0005-0000-0000-0000CC5C0000}"/>
    <cellStyle name="Normal 11 3 3 2 4 6 2" xfId="41571" xr:uid="{00000000-0005-0000-0000-0000CD5C0000}"/>
    <cellStyle name="Normal 11 3 3 2 4 7" xfId="41560" xr:uid="{00000000-0005-0000-0000-0000CE5C0000}"/>
    <cellStyle name="Normal 11 3 3 2 5" xfId="12488" xr:uid="{00000000-0005-0000-0000-0000CF5C0000}"/>
    <cellStyle name="Normal 11 3 3 2 5 2" xfId="12489" xr:uid="{00000000-0005-0000-0000-0000D05C0000}"/>
    <cellStyle name="Normal 11 3 3 2 5 2 2" xfId="12490" xr:uid="{00000000-0005-0000-0000-0000D15C0000}"/>
    <cellStyle name="Normal 11 3 3 2 5 2 2 2" xfId="41574" xr:uid="{00000000-0005-0000-0000-0000D25C0000}"/>
    <cellStyle name="Normal 11 3 3 2 5 2 3" xfId="41573" xr:uid="{00000000-0005-0000-0000-0000D35C0000}"/>
    <cellStyle name="Normal 11 3 3 2 5 3" xfId="12491" xr:uid="{00000000-0005-0000-0000-0000D45C0000}"/>
    <cellStyle name="Normal 11 3 3 2 5 3 2" xfId="41575" xr:uid="{00000000-0005-0000-0000-0000D55C0000}"/>
    <cellStyle name="Normal 11 3 3 2 5 4" xfId="12492" xr:uid="{00000000-0005-0000-0000-0000D65C0000}"/>
    <cellStyle name="Normal 11 3 3 2 5 4 2" xfId="41576" xr:uid="{00000000-0005-0000-0000-0000D75C0000}"/>
    <cellStyle name="Normal 11 3 3 2 5 5" xfId="12493" xr:uid="{00000000-0005-0000-0000-0000D85C0000}"/>
    <cellStyle name="Normal 11 3 3 2 5 5 2" xfId="41577" xr:uid="{00000000-0005-0000-0000-0000D95C0000}"/>
    <cellStyle name="Normal 11 3 3 2 5 6" xfId="41572" xr:uid="{00000000-0005-0000-0000-0000DA5C0000}"/>
    <cellStyle name="Normal 11 3 3 2 6" xfId="12494" xr:uid="{00000000-0005-0000-0000-0000DB5C0000}"/>
    <cellStyle name="Normal 11 3 3 2 6 2" xfId="12495" xr:uid="{00000000-0005-0000-0000-0000DC5C0000}"/>
    <cellStyle name="Normal 11 3 3 2 6 2 2" xfId="12496" xr:uid="{00000000-0005-0000-0000-0000DD5C0000}"/>
    <cellStyle name="Normal 11 3 3 2 6 2 2 2" xfId="41580" xr:uid="{00000000-0005-0000-0000-0000DE5C0000}"/>
    <cellStyle name="Normal 11 3 3 2 6 2 3" xfId="41579" xr:uid="{00000000-0005-0000-0000-0000DF5C0000}"/>
    <cellStyle name="Normal 11 3 3 2 6 3" xfId="12497" xr:uid="{00000000-0005-0000-0000-0000E05C0000}"/>
    <cellStyle name="Normal 11 3 3 2 6 3 2" xfId="41581" xr:uid="{00000000-0005-0000-0000-0000E15C0000}"/>
    <cellStyle name="Normal 11 3 3 2 6 4" xfId="12498" xr:uid="{00000000-0005-0000-0000-0000E25C0000}"/>
    <cellStyle name="Normal 11 3 3 2 6 4 2" xfId="41582" xr:uid="{00000000-0005-0000-0000-0000E35C0000}"/>
    <cellStyle name="Normal 11 3 3 2 6 5" xfId="12499" xr:uid="{00000000-0005-0000-0000-0000E45C0000}"/>
    <cellStyle name="Normal 11 3 3 2 6 5 2" xfId="41583" xr:uid="{00000000-0005-0000-0000-0000E55C0000}"/>
    <cellStyle name="Normal 11 3 3 2 6 6" xfId="41578" xr:uid="{00000000-0005-0000-0000-0000E65C0000}"/>
    <cellStyle name="Normal 11 3 3 2 7" xfId="12500" xr:uid="{00000000-0005-0000-0000-0000E75C0000}"/>
    <cellStyle name="Normal 11 3 3 2 7 2" xfId="12501" xr:uid="{00000000-0005-0000-0000-0000E85C0000}"/>
    <cellStyle name="Normal 11 3 3 2 7 2 2" xfId="12502" xr:uid="{00000000-0005-0000-0000-0000E95C0000}"/>
    <cellStyle name="Normal 11 3 3 2 7 2 2 2" xfId="41586" xr:uid="{00000000-0005-0000-0000-0000EA5C0000}"/>
    <cellStyle name="Normal 11 3 3 2 7 2 3" xfId="41585" xr:uid="{00000000-0005-0000-0000-0000EB5C0000}"/>
    <cellStyle name="Normal 11 3 3 2 7 3" xfId="12503" xr:uid="{00000000-0005-0000-0000-0000EC5C0000}"/>
    <cellStyle name="Normal 11 3 3 2 7 3 2" xfId="41587" xr:uid="{00000000-0005-0000-0000-0000ED5C0000}"/>
    <cellStyle name="Normal 11 3 3 2 7 4" xfId="12504" xr:uid="{00000000-0005-0000-0000-0000EE5C0000}"/>
    <cellStyle name="Normal 11 3 3 2 7 4 2" xfId="41588" xr:uid="{00000000-0005-0000-0000-0000EF5C0000}"/>
    <cellStyle name="Normal 11 3 3 2 7 5" xfId="41584" xr:uid="{00000000-0005-0000-0000-0000F05C0000}"/>
    <cellStyle name="Normal 11 3 3 2 8" xfId="12505" xr:uid="{00000000-0005-0000-0000-0000F15C0000}"/>
    <cellStyle name="Normal 11 3 3 2 8 2" xfId="12506" xr:uid="{00000000-0005-0000-0000-0000F25C0000}"/>
    <cellStyle name="Normal 11 3 3 2 8 2 2" xfId="41590" xr:uid="{00000000-0005-0000-0000-0000F35C0000}"/>
    <cellStyle name="Normal 11 3 3 2 8 3" xfId="12507" xr:uid="{00000000-0005-0000-0000-0000F45C0000}"/>
    <cellStyle name="Normal 11 3 3 2 8 3 2" xfId="41591" xr:uid="{00000000-0005-0000-0000-0000F55C0000}"/>
    <cellStyle name="Normal 11 3 3 2 8 4" xfId="41589" xr:uid="{00000000-0005-0000-0000-0000F65C0000}"/>
    <cellStyle name="Normal 11 3 3 2 9" xfId="12508" xr:uid="{00000000-0005-0000-0000-0000F75C0000}"/>
    <cellStyle name="Normal 11 3 3 2 9 2" xfId="41592" xr:uid="{00000000-0005-0000-0000-0000F85C0000}"/>
    <cellStyle name="Normal 11 3 3 3" xfId="12509" xr:uid="{00000000-0005-0000-0000-0000F95C0000}"/>
    <cellStyle name="Normal 11 3 3 3 10" xfId="12510" xr:uid="{00000000-0005-0000-0000-0000FA5C0000}"/>
    <cellStyle name="Normal 11 3 3 3 10 2" xfId="41594" xr:uid="{00000000-0005-0000-0000-0000FB5C0000}"/>
    <cellStyle name="Normal 11 3 3 3 11" xfId="41593" xr:uid="{00000000-0005-0000-0000-0000FC5C0000}"/>
    <cellStyle name="Normal 11 3 3 3 2" xfId="12511" xr:uid="{00000000-0005-0000-0000-0000FD5C0000}"/>
    <cellStyle name="Normal 11 3 3 3 2 2" xfId="12512" xr:uid="{00000000-0005-0000-0000-0000FE5C0000}"/>
    <cellStyle name="Normal 11 3 3 3 2 2 2" xfId="12513" xr:uid="{00000000-0005-0000-0000-0000FF5C0000}"/>
    <cellStyle name="Normal 11 3 3 3 2 2 2 2" xfId="12514" xr:uid="{00000000-0005-0000-0000-0000005D0000}"/>
    <cellStyle name="Normal 11 3 3 3 2 2 2 2 2" xfId="41598" xr:uid="{00000000-0005-0000-0000-0000015D0000}"/>
    <cellStyle name="Normal 11 3 3 3 2 2 2 3" xfId="41597" xr:uid="{00000000-0005-0000-0000-0000025D0000}"/>
    <cellStyle name="Normal 11 3 3 3 2 2 3" xfId="12515" xr:uid="{00000000-0005-0000-0000-0000035D0000}"/>
    <cellStyle name="Normal 11 3 3 3 2 2 3 2" xfId="41599" xr:uid="{00000000-0005-0000-0000-0000045D0000}"/>
    <cellStyle name="Normal 11 3 3 3 2 2 4" xfId="12516" xr:uid="{00000000-0005-0000-0000-0000055D0000}"/>
    <cellStyle name="Normal 11 3 3 3 2 2 4 2" xfId="41600" xr:uid="{00000000-0005-0000-0000-0000065D0000}"/>
    <cellStyle name="Normal 11 3 3 3 2 2 5" xfId="12517" xr:uid="{00000000-0005-0000-0000-0000075D0000}"/>
    <cellStyle name="Normal 11 3 3 3 2 2 5 2" xfId="41601" xr:uid="{00000000-0005-0000-0000-0000085D0000}"/>
    <cellStyle name="Normal 11 3 3 3 2 2 6" xfId="41596" xr:uid="{00000000-0005-0000-0000-0000095D0000}"/>
    <cellStyle name="Normal 11 3 3 3 2 3" xfId="12518" xr:uid="{00000000-0005-0000-0000-00000A5D0000}"/>
    <cellStyle name="Normal 11 3 3 3 2 3 2" xfId="12519" xr:uid="{00000000-0005-0000-0000-00000B5D0000}"/>
    <cellStyle name="Normal 11 3 3 3 2 3 2 2" xfId="41603" xr:uid="{00000000-0005-0000-0000-00000C5D0000}"/>
    <cellStyle name="Normal 11 3 3 3 2 3 3" xfId="41602" xr:uid="{00000000-0005-0000-0000-00000D5D0000}"/>
    <cellStyle name="Normal 11 3 3 3 2 4" xfId="12520" xr:uid="{00000000-0005-0000-0000-00000E5D0000}"/>
    <cellStyle name="Normal 11 3 3 3 2 4 2" xfId="41604" xr:uid="{00000000-0005-0000-0000-00000F5D0000}"/>
    <cellStyle name="Normal 11 3 3 3 2 5" xfId="12521" xr:uid="{00000000-0005-0000-0000-0000105D0000}"/>
    <cellStyle name="Normal 11 3 3 3 2 5 2" xfId="41605" xr:uid="{00000000-0005-0000-0000-0000115D0000}"/>
    <cellStyle name="Normal 11 3 3 3 2 6" xfId="12522" xr:uid="{00000000-0005-0000-0000-0000125D0000}"/>
    <cellStyle name="Normal 11 3 3 3 2 6 2" xfId="41606" xr:uid="{00000000-0005-0000-0000-0000135D0000}"/>
    <cellStyle name="Normal 11 3 3 3 2 7" xfId="41595" xr:uid="{00000000-0005-0000-0000-0000145D0000}"/>
    <cellStyle name="Normal 11 3 3 3 3" xfId="12523" xr:uid="{00000000-0005-0000-0000-0000155D0000}"/>
    <cellStyle name="Normal 11 3 3 3 3 2" xfId="12524" xr:uid="{00000000-0005-0000-0000-0000165D0000}"/>
    <cellStyle name="Normal 11 3 3 3 3 2 2" xfId="12525" xr:uid="{00000000-0005-0000-0000-0000175D0000}"/>
    <cellStyle name="Normal 11 3 3 3 3 2 2 2" xfId="12526" xr:uid="{00000000-0005-0000-0000-0000185D0000}"/>
    <cellStyle name="Normal 11 3 3 3 3 2 2 2 2" xfId="41610" xr:uid="{00000000-0005-0000-0000-0000195D0000}"/>
    <cellStyle name="Normal 11 3 3 3 3 2 2 3" xfId="41609" xr:uid="{00000000-0005-0000-0000-00001A5D0000}"/>
    <cellStyle name="Normal 11 3 3 3 3 2 3" xfId="12527" xr:uid="{00000000-0005-0000-0000-00001B5D0000}"/>
    <cellStyle name="Normal 11 3 3 3 3 2 3 2" xfId="41611" xr:uid="{00000000-0005-0000-0000-00001C5D0000}"/>
    <cellStyle name="Normal 11 3 3 3 3 2 4" xfId="12528" xr:uid="{00000000-0005-0000-0000-00001D5D0000}"/>
    <cellStyle name="Normal 11 3 3 3 3 2 4 2" xfId="41612" xr:uid="{00000000-0005-0000-0000-00001E5D0000}"/>
    <cellStyle name="Normal 11 3 3 3 3 2 5" xfId="12529" xr:uid="{00000000-0005-0000-0000-00001F5D0000}"/>
    <cellStyle name="Normal 11 3 3 3 3 2 5 2" xfId="41613" xr:uid="{00000000-0005-0000-0000-0000205D0000}"/>
    <cellStyle name="Normal 11 3 3 3 3 2 6" xfId="41608" xr:uid="{00000000-0005-0000-0000-0000215D0000}"/>
    <cellStyle name="Normal 11 3 3 3 3 3" xfId="12530" xr:uid="{00000000-0005-0000-0000-0000225D0000}"/>
    <cellStyle name="Normal 11 3 3 3 3 3 2" xfId="12531" xr:uid="{00000000-0005-0000-0000-0000235D0000}"/>
    <cellStyle name="Normal 11 3 3 3 3 3 2 2" xfId="41615" xr:uid="{00000000-0005-0000-0000-0000245D0000}"/>
    <cellStyle name="Normal 11 3 3 3 3 3 3" xfId="41614" xr:uid="{00000000-0005-0000-0000-0000255D0000}"/>
    <cellStyle name="Normal 11 3 3 3 3 4" xfId="12532" xr:uid="{00000000-0005-0000-0000-0000265D0000}"/>
    <cellStyle name="Normal 11 3 3 3 3 4 2" xfId="41616" xr:uid="{00000000-0005-0000-0000-0000275D0000}"/>
    <cellStyle name="Normal 11 3 3 3 3 5" xfId="12533" xr:uid="{00000000-0005-0000-0000-0000285D0000}"/>
    <cellStyle name="Normal 11 3 3 3 3 5 2" xfId="41617" xr:uid="{00000000-0005-0000-0000-0000295D0000}"/>
    <cellStyle name="Normal 11 3 3 3 3 6" xfId="12534" xr:uid="{00000000-0005-0000-0000-00002A5D0000}"/>
    <cellStyle name="Normal 11 3 3 3 3 6 2" xfId="41618" xr:uid="{00000000-0005-0000-0000-00002B5D0000}"/>
    <cellStyle name="Normal 11 3 3 3 3 7" xfId="41607" xr:uid="{00000000-0005-0000-0000-00002C5D0000}"/>
    <cellStyle name="Normal 11 3 3 3 4" xfId="12535" xr:uid="{00000000-0005-0000-0000-00002D5D0000}"/>
    <cellStyle name="Normal 11 3 3 3 4 2" xfId="12536" xr:uid="{00000000-0005-0000-0000-00002E5D0000}"/>
    <cellStyle name="Normal 11 3 3 3 4 2 2" xfId="12537" xr:uid="{00000000-0005-0000-0000-00002F5D0000}"/>
    <cellStyle name="Normal 11 3 3 3 4 2 2 2" xfId="41621" xr:uid="{00000000-0005-0000-0000-0000305D0000}"/>
    <cellStyle name="Normal 11 3 3 3 4 2 3" xfId="41620" xr:uid="{00000000-0005-0000-0000-0000315D0000}"/>
    <cellStyle name="Normal 11 3 3 3 4 3" xfId="12538" xr:uid="{00000000-0005-0000-0000-0000325D0000}"/>
    <cellStyle name="Normal 11 3 3 3 4 3 2" xfId="41622" xr:uid="{00000000-0005-0000-0000-0000335D0000}"/>
    <cellStyle name="Normal 11 3 3 3 4 4" xfId="12539" xr:uid="{00000000-0005-0000-0000-0000345D0000}"/>
    <cellStyle name="Normal 11 3 3 3 4 4 2" xfId="41623" xr:uid="{00000000-0005-0000-0000-0000355D0000}"/>
    <cellStyle name="Normal 11 3 3 3 4 5" xfId="12540" xr:uid="{00000000-0005-0000-0000-0000365D0000}"/>
    <cellStyle name="Normal 11 3 3 3 4 5 2" xfId="41624" xr:uid="{00000000-0005-0000-0000-0000375D0000}"/>
    <cellStyle name="Normal 11 3 3 3 4 6" xfId="41619" xr:uid="{00000000-0005-0000-0000-0000385D0000}"/>
    <cellStyle name="Normal 11 3 3 3 5" xfId="12541" xr:uid="{00000000-0005-0000-0000-0000395D0000}"/>
    <cellStyle name="Normal 11 3 3 3 5 2" xfId="12542" xr:uid="{00000000-0005-0000-0000-00003A5D0000}"/>
    <cellStyle name="Normal 11 3 3 3 5 2 2" xfId="12543" xr:uid="{00000000-0005-0000-0000-00003B5D0000}"/>
    <cellStyle name="Normal 11 3 3 3 5 2 2 2" xfId="41627" xr:uid="{00000000-0005-0000-0000-00003C5D0000}"/>
    <cellStyle name="Normal 11 3 3 3 5 2 3" xfId="41626" xr:uid="{00000000-0005-0000-0000-00003D5D0000}"/>
    <cellStyle name="Normal 11 3 3 3 5 3" xfId="12544" xr:uid="{00000000-0005-0000-0000-00003E5D0000}"/>
    <cellStyle name="Normal 11 3 3 3 5 3 2" xfId="41628" xr:uid="{00000000-0005-0000-0000-00003F5D0000}"/>
    <cellStyle name="Normal 11 3 3 3 5 4" xfId="12545" xr:uid="{00000000-0005-0000-0000-0000405D0000}"/>
    <cellStyle name="Normal 11 3 3 3 5 4 2" xfId="41629" xr:uid="{00000000-0005-0000-0000-0000415D0000}"/>
    <cellStyle name="Normal 11 3 3 3 5 5" xfId="12546" xr:uid="{00000000-0005-0000-0000-0000425D0000}"/>
    <cellStyle name="Normal 11 3 3 3 5 5 2" xfId="41630" xr:uid="{00000000-0005-0000-0000-0000435D0000}"/>
    <cellStyle name="Normal 11 3 3 3 5 6" xfId="41625" xr:uid="{00000000-0005-0000-0000-0000445D0000}"/>
    <cellStyle name="Normal 11 3 3 3 6" xfId="12547" xr:uid="{00000000-0005-0000-0000-0000455D0000}"/>
    <cellStyle name="Normal 11 3 3 3 6 2" xfId="12548" xr:uid="{00000000-0005-0000-0000-0000465D0000}"/>
    <cellStyle name="Normal 11 3 3 3 6 2 2" xfId="12549" xr:uid="{00000000-0005-0000-0000-0000475D0000}"/>
    <cellStyle name="Normal 11 3 3 3 6 2 2 2" xfId="41633" xr:uid="{00000000-0005-0000-0000-0000485D0000}"/>
    <cellStyle name="Normal 11 3 3 3 6 2 3" xfId="41632" xr:uid="{00000000-0005-0000-0000-0000495D0000}"/>
    <cellStyle name="Normal 11 3 3 3 6 3" xfId="12550" xr:uid="{00000000-0005-0000-0000-00004A5D0000}"/>
    <cellStyle name="Normal 11 3 3 3 6 3 2" xfId="41634" xr:uid="{00000000-0005-0000-0000-00004B5D0000}"/>
    <cellStyle name="Normal 11 3 3 3 6 4" xfId="12551" xr:uid="{00000000-0005-0000-0000-00004C5D0000}"/>
    <cellStyle name="Normal 11 3 3 3 6 4 2" xfId="41635" xr:uid="{00000000-0005-0000-0000-00004D5D0000}"/>
    <cellStyle name="Normal 11 3 3 3 6 5" xfId="41631" xr:uid="{00000000-0005-0000-0000-00004E5D0000}"/>
    <cellStyle name="Normal 11 3 3 3 7" xfId="12552" xr:uid="{00000000-0005-0000-0000-00004F5D0000}"/>
    <cellStyle name="Normal 11 3 3 3 7 2" xfId="12553" xr:uid="{00000000-0005-0000-0000-0000505D0000}"/>
    <cellStyle name="Normal 11 3 3 3 7 2 2" xfId="41637" xr:uid="{00000000-0005-0000-0000-0000515D0000}"/>
    <cellStyle name="Normal 11 3 3 3 7 3" xfId="12554" xr:uid="{00000000-0005-0000-0000-0000525D0000}"/>
    <cellStyle name="Normal 11 3 3 3 7 3 2" xfId="41638" xr:uid="{00000000-0005-0000-0000-0000535D0000}"/>
    <cellStyle name="Normal 11 3 3 3 7 4" xfId="41636" xr:uid="{00000000-0005-0000-0000-0000545D0000}"/>
    <cellStyle name="Normal 11 3 3 3 8" xfId="12555" xr:uid="{00000000-0005-0000-0000-0000555D0000}"/>
    <cellStyle name="Normal 11 3 3 3 8 2" xfId="41639" xr:uid="{00000000-0005-0000-0000-0000565D0000}"/>
    <cellStyle name="Normal 11 3 3 3 9" xfId="12556" xr:uid="{00000000-0005-0000-0000-0000575D0000}"/>
    <cellStyle name="Normal 11 3 3 3 9 2" xfId="41640" xr:uid="{00000000-0005-0000-0000-0000585D0000}"/>
    <cellStyle name="Normal 11 3 3 4" xfId="12557" xr:uid="{00000000-0005-0000-0000-0000595D0000}"/>
    <cellStyle name="Normal 11 3 3 4 2" xfId="12558" xr:uid="{00000000-0005-0000-0000-00005A5D0000}"/>
    <cellStyle name="Normal 11 3 3 4 2 2" xfId="12559" xr:uid="{00000000-0005-0000-0000-00005B5D0000}"/>
    <cellStyle name="Normal 11 3 3 4 2 2 2" xfId="12560" xr:uid="{00000000-0005-0000-0000-00005C5D0000}"/>
    <cellStyle name="Normal 11 3 3 4 2 2 2 2" xfId="41644" xr:uid="{00000000-0005-0000-0000-00005D5D0000}"/>
    <cellStyle name="Normal 11 3 3 4 2 2 3" xfId="41643" xr:uid="{00000000-0005-0000-0000-00005E5D0000}"/>
    <cellStyle name="Normal 11 3 3 4 2 3" xfId="12561" xr:uid="{00000000-0005-0000-0000-00005F5D0000}"/>
    <cellStyle name="Normal 11 3 3 4 2 3 2" xfId="41645" xr:uid="{00000000-0005-0000-0000-0000605D0000}"/>
    <cellStyle name="Normal 11 3 3 4 2 4" xfId="12562" xr:uid="{00000000-0005-0000-0000-0000615D0000}"/>
    <cellStyle name="Normal 11 3 3 4 2 4 2" xfId="41646" xr:uid="{00000000-0005-0000-0000-0000625D0000}"/>
    <cellStyle name="Normal 11 3 3 4 2 5" xfId="12563" xr:uid="{00000000-0005-0000-0000-0000635D0000}"/>
    <cellStyle name="Normal 11 3 3 4 2 5 2" xfId="41647" xr:uid="{00000000-0005-0000-0000-0000645D0000}"/>
    <cellStyle name="Normal 11 3 3 4 2 6" xfId="41642" xr:uid="{00000000-0005-0000-0000-0000655D0000}"/>
    <cellStyle name="Normal 11 3 3 4 3" xfId="12564" xr:uid="{00000000-0005-0000-0000-0000665D0000}"/>
    <cellStyle name="Normal 11 3 3 4 3 2" xfId="12565" xr:uid="{00000000-0005-0000-0000-0000675D0000}"/>
    <cellStyle name="Normal 11 3 3 4 3 2 2" xfId="12566" xr:uid="{00000000-0005-0000-0000-0000685D0000}"/>
    <cellStyle name="Normal 11 3 3 4 3 2 2 2" xfId="41650" xr:uid="{00000000-0005-0000-0000-0000695D0000}"/>
    <cellStyle name="Normal 11 3 3 4 3 2 3" xfId="41649" xr:uid="{00000000-0005-0000-0000-00006A5D0000}"/>
    <cellStyle name="Normal 11 3 3 4 3 3" xfId="12567" xr:uid="{00000000-0005-0000-0000-00006B5D0000}"/>
    <cellStyle name="Normal 11 3 3 4 3 3 2" xfId="41651" xr:uid="{00000000-0005-0000-0000-00006C5D0000}"/>
    <cellStyle name="Normal 11 3 3 4 3 4" xfId="12568" xr:uid="{00000000-0005-0000-0000-00006D5D0000}"/>
    <cellStyle name="Normal 11 3 3 4 3 4 2" xfId="41652" xr:uid="{00000000-0005-0000-0000-00006E5D0000}"/>
    <cellStyle name="Normal 11 3 3 4 3 5" xfId="12569" xr:uid="{00000000-0005-0000-0000-00006F5D0000}"/>
    <cellStyle name="Normal 11 3 3 4 3 5 2" xfId="41653" xr:uid="{00000000-0005-0000-0000-0000705D0000}"/>
    <cellStyle name="Normal 11 3 3 4 3 6" xfId="41648" xr:uid="{00000000-0005-0000-0000-0000715D0000}"/>
    <cellStyle name="Normal 11 3 3 4 4" xfId="12570" xr:uid="{00000000-0005-0000-0000-0000725D0000}"/>
    <cellStyle name="Normal 11 3 3 4 4 2" xfId="12571" xr:uid="{00000000-0005-0000-0000-0000735D0000}"/>
    <cellStyle name="Normal 11 3 3 4 4 2 2" xfId="41655" xr:uid="{00000000-0005-0000-0000-0000745D0000}"/>
    <cellStyle name="Normal 11 3 3 4 4 3" xfId="41654" xr:uid="{00000000-0005-0000-0000-0000755D0000}"/>
    <cellStyle name="Normal 11 3 3 4 5" xfId="12572" xr:uid="{00000000-0005-0000-0000-0000765D0000}"/>
    <cellStyle name="Normal 11 3 3 4 5 2" xfId="41656" xr:uid="{00000000-0005-0000-0000-0000775D0000}"/>
    <cellStyle name="Normal 11 3 3 4 6" xfId="12573" xr:uid="{00000000-0005-0000-0000-0000785D0000}"/>
    <cellStyle name="Normal 11 3 3 4 6 2" xfId="41657" xr:uid="{00000000-0005-0000-0000-0000795D0000}"/>
    <cellStyle name="Normal 11 3 3 4 7" xfId="12574" xr:uid="{00000000-0005-0000-0000-00007A5D0000}"/>
    <cellStyle name="Normal 11 3 3 4 7 2" xfId="41658" xr:uid="{00000000-0005-0000-0000-00007B5D0000}"/>
    <cellStyle name="Normal 11 3 3 4 8" xfId="41641" xr:uid="{00000000-0005-0000-0000-00007C5D0000}"/>
    <cellStyle name="Normal 11 3 3 5" xfId="12575" xr:uid="{00000000-0005-0000-0000-00007D5D0000}"/>
    <cellStyle name="Normal 11 3 3 5 2" xfId="12576" xr:uid="{00000000-0005-0000-0000-00007E5D0000}"/>
    <cellStyle name="Normal 11 3 3 5 2 2" xfId="12577" xr:uid="{00000000-0005-0000-0000-00007F5D0000}"/>
    <cellStyle name="Normal 11 3 3 5 2 2 2" xfId="12578" xr:uid="{00000000-0005-0000-0000-0000805D0000}"/>
    <cellStyle name="Normal 11 3 3 5 2 2 2 2" xfId="41662" xr:uid="{00000000-0005-0000-0000-0000815D0000}"/>
    <cellStyle name="Normal 11 3 3 5 2 2 3" xfId="41661" xr:uid="{00000000-0005-0000-0000-0000825D0000}"/>
    <cellStyle name="Normal 11 3 3 5 2 3" xfId="12579" xr:uid="{00000000-0005-0000-0000-0000835D0000}"/>
    <cellStyle name="Normal 11 3 3 5 2 3 2" xfId="41663" xr:uid="{00000000-0005-0000-0000-0000845D0000}"/>
    <cellStyle name="Normal 11 3 3 5 2 4" xfId="12580" xr:uid="{00000000-0005-0000-0000-0000855D0000}"/>
    <cellStyle name="Normal 11 3 3 5 2 4 2" xfId="41664" xr:uid="{00000000-0005-0000-0000-0000865D0000}"/>
    <cellStyle name="Normal 11 3 3 5 2 5" xfId="12581" xr:uid="{00000000-0005-0000-0000-0000875D0000}"/>
    <cellStyle name="Normal 11 3 3 5 2 5 2" xfId="41665" xr:uid="{00000000-0005-0000-0000-0000885D0000}"/>
    <cellStyle name="Normal 11 3 3 5 2 6" xfId="41660" xr:uid="{00000000-0005-0000-0000-0000895D0000}"/>
    <cellStyle name="Normal 11 3 3 5 3" xfId="12582" xr:uid="{00000000-0005-0000-0000-00008A5D0000}"/>
    <cellStyle name="Normal 11 3 3 5 3 2" xfId="12583" xr:uid="{00000000-0005-0000-0000-00008B5D0000}"/>
    <cellStyle name="Normal 11 3 3 5 3 2 2" xfId="41667" xr:uid="{00000000-0005-0000-0000-00008C5D0000}"/>
    <cellStyle name="Normal 11 3 3 5 3 3" xfId="41666" xr:uid="{00000000-0005-0000-0000-00008D5D0000}"/>
    <cellStyle name="Normal 11 3 3 5 4" xfId="12584" xr:uid="{00000000-0005-0000-0000-00008E5D0000}"/>
    <cellStyle name="Normal 11 3 3 5 4 2" xfId="41668" xr:uid="{00000000-0005-0000-0000-00008F5D0000}"/>
    <cellStyle name="Normal 11 3 3 5 5" xfId="12585" xr:uid="{00000000-0005-0000-0000-0000905D0000}"/>
    <cellStyle name="Normal 11 3 3 5 5 2" xfId="41669" xr:uid="{00000000-0005-0000-0000-0000915D0000}"/>
    <cellStyle name="Normal 11 3 3 5 6" xfId="12586" xr:uid="{00000000-0005-0000-0000-0000925D0000}"/>
    <cellStyle name="Normal 11 3 3 5 6 2" xfId="41670" xr:uid="{00000000-0005-0000-0000-0000935D0000}"/>
    <cellStyle name="Normal 11 3 3 5 7" xfId="41659" xr:uid="{00000000-0005-0000-0000-0000945D0000}"/>
    <cellStyle name="Normal 11 3 3 6" xfId="12587" xr:uid="{00000000-0005-0000-0000-0000955D0000}"/>
    <cellStyle name="Normal 11 3 3 6 2" xfId="12588" xr:uid="{00000000-0005-0000-0000-0000965D0000}"/>
    <cellStyle name="Normal 11 3 3 6 2 2" xfId="12589" xr:uid="{00000000-0005-0000-0000-0000975D0000}"/>
    <cellStyle name="Normal 11 3 3 6 2 2 2" xfId="41673" xr:uid="{00000000-0005-0000-0000-0000985D0000}"/>
    <cellStyle name="Normal 11 3 3 6 2 3" xfId="41672" xr:uid="{00000000-0005-0000-0000-0000995D0000}"/>
    <cellStyle name="Normal 11 3 3 6 3" xfId="12590" xr:uid="{00000000-0005-0000-0000-00009A5D0000}"/>
    <cellStyle name="Normal 11 3 3 6 3 2" xfId="41674" xr:uid="{00000000-0005-0000-0000-00009B5D0000}"/>
    <cellStyle name="Normal 11 3 3 6 4" xfId="12591" xr:uid="{00000000-0005-0000-0000-00009C5D0000}"/>
    <cellStyle name="Normal 11 3 3 6 4 2" xfId="41675" xr:uid="{00000000-0005-0000-0000-00009D5D0000}"/>
    <cellStyle name="Normal 11 3 3 6 5" xfId="12592" xr:uid="{00000000-0005-0000-0000-00009E5D0000}"/>
    <cellStyle name="Normal 11 3 3 6 5 2" xfId="41676" xr:uid="{00000000-0005-0000-0000-00009F5D0000}"/>
    <cellStyle name="Normal 11 3 3 6 6" xfId="41671" xr:uid="{00000000-0005-0000-0000-0000A05D0000}"/>
    <cellStyle name="Normal 11 3 3 7" xfId="12593" xr:uid="{00000000-0005-0000-0000-0000A15D0000}"/>
    <cellStyle name="Normal 11 3 3 7 2" xfId="12594" xr:uid="{00000000-0005-0000-0000-0000A25D0000}"/>
    <cellStyle name="Normal 11 3 3 7 2 2" xfId="12595" xr:uid="{00000000-0005-0000-0000-0000A35D0000}"/>
    <cellStyle name="Normal 11 3 3 7 2 2 2" xfId="41679" xr:uid="{00000000-0005-0000-0000-0000A45D0000}"/>
    <cellStyle name="Normal 11 3 3 7 2 3" xfId="41678" xr:uid="{00000000-0005-0000-0000-0000A55D0000}"/>
    <cellStyle name="Normal 11 3 3 7 3" xfId="12596" xr:uid="{00000000-0005-0000-0000-0000A65D0000}"/>
    <cellStyle name="Normal 11 3 3 7 3 2" xfId="41680" xr:uid="{00000000-0005-0000-0000-0000A75D0000}"/>
    <cellStyle name="Normal 11 3 3 7 4" xfId="12597" xr:uid="{00000000-0005-0000-0000-0000A85D0000}"/>
    <cellStyle name="Normal 11 3 3 7 4 2" xfId="41681" xr:uid="{00000000-0005-0000-0000-0000A95D0000}"/>
    <cellStyle name="Normal 11 3 3 7 5" xfId="12598" xr:uid="{00000000-0005-0000-0000-0000AA5D0000}"/>
    <cellStyle name="Normal 11 3 3 7 5 2" xfId="41682" xr:uid="{00000000-0005-0000-0000-0000AB5D0000}"/>
    <cellStyle name="Normal 11 3 3 7 6" xfId="41677" xr:uid="{00000000-0005-0000-0000-0000AC5D0000}"/>
    <cellStyle name="Normal 11 3 3 8" xfId="12599" xr:uid="{00000000-0005-0000-0000-0000AD5D0000}"/>
    <cellStyle name="Normal 11 3 3 8 2" xfId="12600" xr:uid="{00000000-0005-0000-0000-0000AE5D0000}"/>
    <cellStyle name="Normal 11 3 3 8 2 2" xfId="12601" xr:uid="{00000000-0005-0000-0000-0000AF5D0000}"/>
    <cellStyle name="Normal 11 3 3 8 2 2 2" xfId="41685" xr:uid="{00000000-0005-0000-0000-0000B05D0000}"/>
    <cellStyle name="Normal 11 3 3 8 2 3" xfId="41684" xr:uid="{00000000-0005-0000-0000-0000B15D0000}"/>
    <cellStyle name="Normal 11 3 3 8 3" xfId="12602" xr:uid="{00000000-0005-0000-0000-0000B25D0000}"/>
    <cellStyle name="Normal 11 3 3 8 3 2" xfId="41686" xr:uid="{00000000-0005-0000-0000-0000B35D0000}"/>
    <cellStyle name="Normal 11 3 3 8 4" xfId="12603" xr:uid="{00000000-0005-0000-0000-0000B45D0000}"/>
    <cellStyle name="Normal 11 3 3 8 4 2" xfId="41687" xr:uid="{00000000-0005-0000-0000-0000B55D0000}"/>
    <cellStyle name="Normal 11 3 3 8 5" xfId="41683" xr:uid="{00000000-0005-0000-0000-0000B65D0000}"/>
    <cellStyle name="Normal 11 3 3 9" xfId="12604" xr:uid="{00000000-0005-0000-0000-0000B75D0000}"/>
    <cellStyle name="Normal 11 3 3 9 2" xfId="12605" xr:uid="{00000000-0005-0000-0000-0000B85D0000}"/>
    <cellStyle name="Normal 11 3 3 9 2 2" xfId="41689" xr:uid="{00000000-0005-0000-0000-0000B95D0000}"/>
    <cellStyle name="Normal 11 3 3 9 3" xfId="12606" xr:uid="{00000000-0005-0000-0000-0000BA5D0000}"/>
    <cellStyle name="Normal 11 3 3 9 3 2" xfId="41690" xr:uid="{00000000-0005-0000-0000-0000BB5D0000}"/>
    <cellStyle name="Normal 11 3 3 9 4" xfId="41688" xr:uid="{00000000-0005-0000-0000-0000BC5D0000}"/>
    <cellStyle name="Normal 11 3 4" xfId="12607" xr:uid="{00000000-0005-0000-0000-0000BD5D0000}"/>
    <cellStyle name="Normal 11 3 4 10" xfId="12608" xr:uid="{00000000-0005-0000-0000-0000BE5D0000}"/>
    <cellStyle name="Normal 11 3 4 10 2" xfId="41692" xr:uid="{00000000-0005-0000-0000-0000BF5D0000}"/>
    <cellStyle name="Normal 11 3 4 11" xfId="12609" xr:uid="{00000000-0005-0000-0000-0000C05D0000}"/>
    <cellStyle name="Normal 11 3 4 11 2" xfId="41693" xr:uid="{00000000-0005-0000-0000-0000C15D0000}"/>
    <cellStyle name="Normal 11 3 4 12" xfId="41691" xr:uid="{00000000-0005-0000-0000-0000C25D0000}"/>
    <cellStyle name="Normal 11 3 4 2" xfId="12610" xr:uid="{00000000-0005-0000-0000-0000C35D0000}"/>
    <cellStyle name="Normal 11 3 4 2 10" xfId="12611" xr:uid="{00000000-0005-0000-0000-0000C45D0000}"/>
    <cellStyle name="Normal 11 3 4 2 10 2" xfId="41695" xr:uid="{00000000-0005-0000-0000-0000C55D0000}"/>
    <cellStyle name="Normal 11 3 4 2 11" xfId="41694" xr:uid="{00000000-0005-0000-0000-0000C65D0000}"/>
    <cellStyle name="Normal 11 3 4 2 2" xfId="12612" xr:uid="{00000000-0005-0000-0000-0000C75D0000}"/>
    <cellStyle name="Normal 11 3 4 2 2 2" xfId="12613" xr:uid="{00000000-0005-0000-0000-0000C85D0000}"/>
    <cellStyle name="Normal 11 3 4 2 2 2 2" xfId="12614" xr:uid="{00000000-0005-0000-0000-0000C95D0000}"/>
    <cellStyle name="Normal 11 3 4 2 2 2 2 2" xfId="12615" xr:uid="{00000000-0005-0000-0000-0000CA5D0000}"/>
    <cellStyle name="Normal 11 3 4 2 2 2 2 2 2" xfId="41699" xr:uid="{00000000-0005-0000-0000-0000CB5D0000}"/>
    <cellStyle name="Normal 11 3 4 2 2 2 2 3" xfId="41698" xr:uid="{00000000-0005-0000-0000-0000CC5D0000}"/>
    <cellStyle name="Normal 11 3 4 2 2 2 3" xfId="12616" xr:uid="{00000000-0005-0000-0000-0000CD5D0000}"/>
    <cellStyle name="Normal 11 3 4 2 2 2 3 2" xfId="41700" xr:uid="{00000000-0005-0000-0000-0000CE5D0000}"/>
    <cellStyle name="Normal 11 3 4 2 2 2 4" xfId="12617" xr:uid="{00000000-0005-0000-0000-0000CF5D0000}"/>
    <cellStyle name="Normal 11 3 4 2 2 2 4 2" xfId="41701" xr:uid="{00000000-0005-0000-0000-0000D05D0000}"/>
    <cellStyle name="Normal 11 3 4 2 2 2 5" xfId="12618" xr:uid="{00000000-0005-0000-0000-0000D15D0000}"/>
    <cellStyle name="Normal 11 3 4 2 2 2 5 2" xfId="41702" xr:uid="{00000000-0005-0000-0000-0000D25D0000}"/>
    <cellStyle name="Normal 11 3 4 2 2 2 6" xfId="41697" xr:uid="{00000000-0005-0000-0000-0000D35D0000}"/>
    <cellStyle name="Normal 11 3 4 2 2 3" xfId="12619" xr:uid="{00000000-0005-0000-0000-0000D45D0000}"/>
    <cellStyle name="Normal 11 3 4 2 2 3 2" xfId="12620" xr:uid="{00000000-0005-0000-0000-0000D55D0000}"/>
    <cellStyle name="Normal 11 3 4 2 2 3 2 2" xfId="41704" xr:uid="{00000000-0005-0000-0000-0000D65D0000}"/>
    <cellStyle name="Normal 11 3 4 2 2 3 3" xfId="41703" xr:uid="{00000000-0005-0000-0000-0000D75D0000}"/>
    <cellStyle name="Normal 11 3 4 2 2 4" xfId="12621" xr:uid="{00000000-0005-0000-0000-0000D85D0000}"/>
    <cellStyle name="Normal 11 3 4 2 2 4 2" xfId="41705" xr:uid="{00000000-0005-0000-0000-0000D95D0000}"/>
    <cellStyle name="Normal 11 3 4 2 2 5" xfId="12622" xr:uid="{00000000-0005-0000-0000-0000DA5D0000}"/>
    <cellStyle name="Normal 11 3 4 2 2 5 2" xfId="41706" xr:uid="{00000000-0005-0000-0000-0000DB5D0000}"/>
    <cellStyle name="Normal 11 3 4 2 2 6" xfId="12623" xr:uid="{00000000-0005-0000-0000-0000DC5D0000}"/>
    <cellStyle name="Normal 11 3 4 2 2 6 2" xfId="41707" xr:uid="{00000000-0005-0000-0000-0000DD5D0000}"/>
    <cellStyle name="Normal 11 3 4 2 2 7" xfId="41696" xr:uid="{00000000-0005-0000-0000-0000DE5D0000}"/>
    <cellStyle name="Normal 11 3 4 2 3" xfId="12624" xr:uid="{00000000-0005-0000-0000-0000DF5D0000}"/>
    <cellStyle name="Normal 11 3 4 2 3 2" xfId="12625" xr:uid="{00000000-0005-0000-0000-0000E05D0000}"/>
    <cellStyle name="Normal 11 3 4 2 3 2 2" xfId="12626" xr:uid="{00000000-0005-0000-0000-0000E15D0000}"/>
    <cellStyle name="Normal 11 3 4 2 3 2 2 2" xfId="12627" xr:uid="{00000000-0005-0000-0000-0000E25D0000}"/>
    <cellStyle name="Normal 11 3 4 2 3 2 2 2 2" xfId="41711" xr:uid="{00000000-0005-0000-0000-0000E35D0000}"/>
    <cellStyle name="Normal 11 3 4 2 3 2 2 3" xfId="41710" xr:uid="{00000000-0005-0000-0000-0000E45D0000}"/>
    <cellStyle name="Normal 11 3 4 2 3 2 3" xfId="12628" xr:uid="{00000000-0005-0000-0000-0000E55D0000}"/>
    <cellStyle name="Normal 11 3 4 2 3 2 3 2" xfId="41712" xr:uid="{00000000-0005-0000-0000-0000E65D0000}"/>
    <cellStyle name="Normal 11 3 4 2 3 2 4" xfId="12629" xr:uid="{00000000-0005-0000-0000-0000E75D0000}"/>
    <cellStyle name="Normal 11 3 4 2 3 2 4 2" xfId="41713" xr:uid="{00000000-0005-0000-0000-0000E85D0000}"/>
    <cellStyle name="Normal 11 3 4 2 3 2 5" xfId="12630" xr:uid="{00000000-0005-0000-0000-0000E95D0000}"/>
    <cellStyle name="Normal 11 3 4 2 3 2 5 2" xfId="41714" xr:uid="{00000000-0005-0000-0000-0000EA5D0000}"/>
    <cellStyle name="Normal 11 3 4 2 3 2 6" xfId="41709" xr:uid="{00000000-0005-0000-0000-0000EB5D0000}"/>
    <cellStyle name="Normal 11 3 4 2 3 3" xfId="12631" xr:uid="{00000000-0005-0000-0000-0000EC5D0000}"/>
    <cellStyle name="Normal 11 3 4 2 3 3 2" xfId="12632" xr:uid="{00000000-0005-0000-0000-0000ED5D0000}"/>
    <cellStyle name="Normal 11 3 4 2 3 3 2 2" xfId="41716" xr:uid="{00000000-0005-0000-0000-0000EE5D0000}"/>
    <cellStyle name="Normal 11 3 4 2 3 3 3" xfId="41715" xr:uid="{00000000-0005-0000-0000-0000EF5D0000}"/>
    <cellStyle name="Normal 11 3 4 2 3 4" xfId="12633" xr:uid="{00000000-0005-0000-0000-0000F05D0000}"/>
    <cellStyle name="Normal 11 3 4 2 3 4 2" xfId="41717" xr:uid="{00000000-0005-0000-0000-0000F15D0000}"/>
    <cellStyle name="Normal 11 3 4 2 3 5" xfId="12634" xr:uid="{00000000-0005-0000-0000-0000F25D0000}"/>
    <cellStyle name="Normal 11 3 4 2 3 5 2" xfId="41718" xr:uid="{00000000-0005-0000-0000-0000F35D0000}"/>
    <cellStyle name="Normal 11 3 4 2 3 6" xfId="12635" xr:uid="{00000000-0005-0000-0000-0000F45D0000}"/>
    <cellStyle name="Normal 11 3 4 2 3 6 2" xfId="41719" xr:uid="{00000000-0005-0000-0000-0000F55D0000}"/>
    <cellStyle name="Normal 11 3 4 2 3 7" xfId="41708" xr:uid="{00000000-0005-0000-0000-0000F65D0000}"/>
    <cellStyle name="Normal 11 3 4 2 4" xfId="12636" xr:uid="{00000000-0005-0000-0000-0000F75D0000}"/>
    <cellStyle name="Normal 11 3 4 2 4 2" xfId="12637" xr:uid="{00000000-0005-0000-0000-0000F85D0000}"/>
    <cellStyle name="Normal 11 3 4 2 4 2 2" xfId="12638" xr:uid="{00000000-0005-0000-0000-0000F95D0000}"/>
    <cellStyle name="Normal 11 3 4 2 4 2 2 2" xfId="41722" xr:uid="{00000000-0005-0000-0000-0000FA5D0000}"/>
    <cellStyle name="Normal 11 3 4 2 4 2 3" xfId="41721" xr:uid="{00000000-0005-0000-0000-0000FB5D0000}"/>
    <cellStyle name="Normal 11 3 4 2 4 3" xfId="12639" xr:uid="{00000000-0005-0000-0000-0000FC5D0000}"/>
    <cellStyle name="Normal 11 3 4 2 4 3 2" xfId="41723" xr:uid="{00000000-0005-0000-0000-0000FD5D0000}"/>
    <cellStyle name="Normal 11 3 4 2 4 4" xfId="12640" xr:uid="{00000000-0005-0000-0000-0000FE5D0000}"/>
    <cellStyle name="Normal 11 3 4 2 4 4 2" xfId="41724" xr:uid="{00000000-0005-0000-0000-0000FF5D0000}"/>
    <cellStyle name="Normal 11 3 4 2 4 5" xfId="12641" xr:uid="{00000000-0005-0000-0000-0000005E0000}"/>
    <cellStyle name="Normal 11 3 4 2 4 5 2" xfId="41725" xr:uid="{00000000-0005-0000-0000-0000015E0000}"/>
    <cellStyle name="Normal 11 3 4 2 4 6" xfId="41720" xr:uid="{00000000-0005-0000-0000-0000025E0000}"/>
    <cellStyle name="Normal 11 3 4 2 5" xfId="12642" xr:uid="{00000000-0005-0000-0000-0000035E0000}"/>
    <cellStyle name="Normal 11 3 4 2 5 2" xfId="12643" xr:uid="{00000000-0005-0000-0000-0000045E0000}"/>
    <cellStyle name="Normal 11 3 4 2 5 2 2" xfId="12644" xr:uid="{00000000-0005-0000-0000-0000055E0000}"/>
    <cellStyle name="Normal 11 3 4 2 5 2 2 2" xfId="41728" xr:uid="{00000000-0005-0000-0000-0000065E0000}"/>
    <cellStyle name="Normal 11 3 4 2 5 2 3" xfId="41727" xr:uid="{00000000-0005-0000-0000-0000075E0000}"/>
    <cellStyle name="Normal 11 3 4 2 5 3" xfId="12645" xr:uid="{00000000-0005-0000-0000-0000085E0000}"/>
    <cellStyle name="Normal 11 3 4 2 5 3 2" xfId="41729" xr:uid="{00000000-0005-0000-0000-0000095E0000}"/>
    <cellStyle name="Normal 11 3 4 2 5 4" xfId="12646" xr:uid="{00000000-0005-0000-0000-00000A5E0000}"/>
    <cellStyle name="Normal 11 3 4 2 5 4 2" xfId="41730" xr:uid="{00000000-0005-0000-0000-00000B5E0000}"/>
    <cellStyle name="Normal 11 3 4 2 5 5" xfId="12647" xr:uid="{00000000-0005-0000-0000-00000C5E0000}"/>
    <cellStyle name="Normal 11 3 4 2 5 5 2" xfId="41731" xr:uid="{00000000-0005-0000-0000-00000D5E0000}"/>
    <cellStyle name="Normal 11 3 4 2 5 6" xfId="41726" xr:uid="{00000000-0005-0000-0000-00000E5E0000}"/>
    <cellStyle name="Normal 11 3 4 2 6" xfId="12648" xr:uid="{00000000-0005-0000-0000-00000F5E0000}"/>
    <cellStyle name="Normal 11 3 4 2 6 2" xfId="12649" xr:uid="{00000000-0005-0000-0000-0000105E0000}"/>
    <cellStyle name="Normal 11 3 4 2 6 2 2" xfId="12650" xr:uid="{00000000-0005-0000-0000-0000115E0000}"/>
    <cellStyle name="Normal 11 3 4 2 6 2 2 2" xfId="41734" xr:uid="{00000000-0005-0000-0000-0000125E0000}"/>
    <cellStyle name="Normal 11 3 4 2 6 2 3" xfId="41733" xr:uid="{00000000-0005-0000-0000-0000135E0000}"/>
    <cellStyle name="Normal 11 3 4 2 6 3" xfId="12651" xr:uid="{00000000-0005-0000-0000-0000145E0000}"/>
    <cellStyle name="Normal 11 3 4 2 6 3 2" xfId="41735" xr:uid="{00000000-0005-0000-0000-0000155E0000}"/>
    <cellStyle name="Normal 11 3 4 2 6 4" xfId="12652" xr:uid="{00000000-0005-0000-0000-0000165E0000}"/>
    <cellStyle name="Normal 11 3 4 2 6 4 2" xfId="41736" xr:uid="{00000000-0005-0000-0000-0000175E0000}"/>
    <cellStyle name="Normal 11 3 4 2 6 5" xfId="41732" xr:uid="{00000000-0005-0000-0000-0000185E0000}"/>
    <cellStyle name="Normal 11 3 4 2 7" xfId="12653" xr:uid="{00000000-0005-0000-0000-0000195E0000}"/>
    <cellStyle name="Normal 11 3 4 2 7 2" xfId="12654" xr:uid="{00000000-0005-0000-0000-00001A5E0000}"/>
    <cellStyle name="Normal 11 3 4 2 7 2 2" xfId="41738" xr:uid="{00000000-0005-0000-0000-00001B5E0000}"/>
    <cellStyle name="Normal 11 3 4 2 7 3" xfId="12655" xr:uid="{00000000-0005-0000-0000-00001C5E0000}"/>
    <cellStyle name="Normal 11 3 4 2 7 3 2" xfId="41739" xr:uid="{00000000-0005-0000-0000-00001D5E0000}"/>
    <cellStyle name="Normal 11 3 4 2 7 4" xfId="41737" xr:uid="{00000000-0005-0000-0000-00001E5E0000}"/>
    <cellStyle name="Normal 11 3 4 2 8" xfId="12656" xr:uid="{00000000-0005-0000-0000-00001F5E0000}"/>
    <cellStyle name="Normal 11 3 4 2 8 2" xfId="41740" xr:uid="{00000000-0005-0000-0000-0000205E0000}"/>
    <cellStyle name="Normal 11 3 4 2 9" xfId="12657" xr:uid="{00000000-0005-0000-0000-0000215E0000}"/>
    <cellStyle name="Normal 11 3 4 2 9 2" xfId="41741" xr:uid="{00000000-0005-0000-0000-0000225E0000}"/>
    <cellStyle name="Normal 11 3 4 3" xfId="12658" xr:uid="{00000000-0005-0000-0000-0000235E0000}"/>
    <cellStyle name="Normal 11 3 4 3 2" xfId="12659" xr:uid="{00000000-0005-0000-0000-0000245E0000}"/>
    <cellStyle name="Normal 11 3 4 3 2 2" xfId="12660" xr:uid="{00000000-0005-0000-0000-0000255E0000}"/>
    <cellStyle name="Normal 11 3 4 3 2 2 2" xfId="12661" xr:uid="{00000000-0005-0000-0000-0000265E0000}"/>
    <cellStyle name="Normal 11 3 4 3 2 2 2 2" xfId="41745" xr:uid="{00000000-0005-0000-0000-0000275E0000}"/>
    <cellStyle name="Normal 11 3 4 3 2 2 3" xfId="41744" xr:uid="{00000000-0005-0000-0000-0000285E0000}"/>
    <cellStyle name="Normal 11 3 4 3 2 3" xfId="12662" xr:uid="{00000000-0005-0000-0000-0000295E0000}"/>
    <cellStyle name="Normal 11 3 4 3 2 3 2" xfId="41746" xr:uid="{00000000-0005-0000-0000-00002A5E0000}"/>
    <cellStyle name="Normal 11 3 4 3 2 4" xfId="12663" xr:uid="{00000000-0005-0000-0000-00002B5E0000}"/>
    <cellStyle name="Normal 11 3 4 3 2 4 2" xfId="41747" xr:uid="{00000000-0005-0000-0000-00002C5E0000}"/>
    <cellStyle name="Normal 11 3 4 3 2 5" xfId="12664" xr:uid="{00000000-0005-0000-0000-00002D5E0000}"/>
    <cellStyle name="Normal 11 3 4 3 2 5 2" xfId="41748" xr:uid="{00000000-0005-0000-0000-00002E5E0000}"/>
    <cellStyle name="Normal 11 3 4 3 2 6" xfId="41743" xr:uid="{00000000-0005-0000-0000-00002F5E0000}"/>
    <cellStyle name="Normal 11 3 4 3 3" xfId="12665" xr:uid="{00000000-0005-0000-0000-0000305E0000}"/>
    <cellStyle name="Normal 11 3 4 3 3 2" xfId="12666" xr:uid="{00000000-0005-0000-0000-0000315E0000}"/>
    <cellStyle name="Normal 11 3 4 3 3 2 2" xfId="12667" xr:uid="{00000000-0005-0000-0000-0000325E0000}"/>
    <cellStyle name="Normal 11 3 4 3 3 2 2 2" xfId="41751" xr:uid="{00000000-0005-0000-0000-0000335E0000}"/>
    <cellStyle name="Normal 11 3 4 3 3 2 3" xfId="41750" xr:uid="{00000000-0005-0000-0000-0000345E0000}"/>
    <cellStyle name="Normal 11 3 4 3 3 3" xfId="12668" xr:uid="{00000000-0005-0000-0000-0000355E0000}"/>
    <cellStyle name="Normal 11 3 4 3 3 3 2" xfId="41752" xr:uid="{00000000-0005-0000-0000-0000365E0000}"/>
    <cellStyle name="Normal 11 3 4 3 3 4" xfId="12669" xr:uid="{00000000-0005-0000-0000-0000375E0000}"/>
    <cellStyle name="Normal 11 3 4 3 3 4 2" xfId="41753" xr:uid="{00000000-0005-0000-0000-0000385E0000}"/>
    <cellStyle name="Normal 11 3 4 3 3 5" xfId="12670" xr:uid="{00000000-0005-0000-0000-0000395E0000}"/>
    <cellStyle name="Normal 11 3 4 3 3 5 2" xfId="41754" xr:uid="{00000000-0005-0000-0000-00003A5E0000}"/>
    <cellStyle name="Normal 11 3 4 3 3 6" xfId="41749" xr:uid="{00000000-0005-0000-0000-00003B5E0000}"/>
    <cellStyle name="Normal 11 3 4 3 4" xfId="12671" xr:uid="{00000000-0005-0000-0000-00003C5E0000}"/>
    <cellStyle name="Normal 11 3 4 3 4 2" xfId="12672" xr:uid="{00000000-0005-0000-0000-00003D5E0000}"/>
    <cellStyle name="Normal 11 3 4 3 4 2 2" xfId="41756" xr:uid="{00000000-0005-0000-0000-00003E5E0000}"/>
    <cellStyle name="Normal 11 3 4 3 4 3" xfId="41755" xr:uid="{00000000-0005-0000-0000-00003F5E0000}"/>
    <cellStyle name="Normal 11 3 4 3 5" xfId="12673" xr:uid="{00000000-0005-0000-0000-0000405E0000}"/>
    <cellStyle name="Normal 11 3 4 3 5 2" xfId="41757" xr:uid="{00000000-0005-0000-0000-0000415E0000}"/>
    <cellStyle name="Normal 11 3 4 3 6" xfId="12674" xr:uid="{00000000-0005-0000-0000-0000425E0000}"/>
    <cellStyle name="Normal 11 3 4 3 6 2" xfId="41758" xr:uid="{00000000-0005-0000-0000-0000435E0000}"/>
    <cellStyle name="Normal 11 3 4 3 7" xfId="12675" xr:uid="{00000000-0005-0000-0000-0000445E0000}"/>
    <cellStyle name="Normal 11 3 4 3 7 2" xfId="41759" xr:uid="{00000000-0005-0000-0000-0000455E0000}"/>
    <cellStyle name="Normal 11 3 4 3 8" xfId="41742" xr:uid="{00000000-0005-0000-0000-0000465E0000}"/>
    <cellStyle name="Normal 11 3 4 4" xfId="12676" xr:uid="{00000000-0005-0000-0000-0000475E0000}"/>
    <cellStyle name="Normal 11 3 4 4 2" xfId="12677" xr:uid="{00000000-0005-0000-0000-0000485E0000}"/>
    <cellStyle name="Normal 11 3 4 4 2 2" xfId="12678" xr:uid="{00000000-0005-0000-0000-0000495E0000}"/>
    <cellStyle name="Normal 11 3 4 4 2 2 2" xfId="12679" xr:uid="{00000000-0005-0000-0000-00004A5E0000}"/>
    <cellStyle name="Normal 11 3 4 4 2 2 2 2" xfId="41763" xr:uid="{00000000-0005-0000-0000-00004B5E0000}"/>
    <cellStyle name="Normal 11 3 4 4 2 2 3" xfId="41762" xr:uid="{00000000-0005-0000-0000-00004C5E0000}"/>
    <cellStyle name="Normal 11 3 4 4 2 3" xfId="12680" xr:uid="{00000000-0005-0000-0000-00004D5E0000}"/>
    <cellStyle name="Normal 11 3 4 4 2 3 2" xfId="41764" xr:uid="{00000000-0005-0000-0000-00004E5E0000}"/>
    <cellStyle name="Normal 11 3 4 4 2 4" xfId="12681" xr:uid="{00000000-0005-0000-0000-00004F5E0000}"/>
    <cellStyle name="Normal 11 3 4 4 2 4 2" xfId="41765" xr:uid="{00000000-0005-0000-0000-0000505E0000}"/>
    <cellStyle name="Normal 11 3 4 4 2 5" xfId="12682" xr:uid="{00000000-0005-0000-0000-0000515E0000}"/>
    <cellStyle name="Normal 11 3 4 4 2 5 2" xfId="41766" xr:uid="{00000000-0005-0000-0000-0000525E0000}"/>
    <cellStyle name="Normal 11 3 4 4 2 6" xfId="41761" xr:uid="{00000000-0005-0000-0000-0000535E0000}"/>
    <cellStyle name="Normal 11 3 4 4 3" xfId="12683" xr:uid="{00000000-0005-0000-0000-0000545E0000}"/>
    <cellStyle name="Normal 11 3 4 4 3 2" xfId="12684" xr:uid="{00000000-0005-0000-0000-0000555E0000}"/>
    <cellStyle name="Normal 11 3 4 4 3 2 2" xfId="41768" xr:uid="{00000000-0005-0000-0000-0000565E0000}"/>
    <cellStyle name="Normal 11 3 4 4 3 3" xfId="41767" xr:uid="{00000000-0005-0000-0000-0000575E0000}"/>
    <cellStyle name="Normal 11 3 4 4 4" xfId="12685" xr:uid="{00000000-0005-0000-0000-0000585E0000}"/>
    <cellStyle name="Normal 11 3 4 4 4 2" xfId="41769" xr:uid="{00000000-0005-0000-0000-0000595E0000}"/>
    <cellStyle name="Normal 11 3 4 4 5" xfId="12686" xr:uid="{00000000-0005-0000-0000-00005A5E0000}"/>
    <cellStyle name="Normal 11 3 4 4 5 2" xfId="41770" xr:uid="{00000000-0005-0000-0000-00005B5E0000}"/>
    <cellStyle name="Normal 11 3 4 4 6" xfId="12687" xr:uid="{00000000-0005-0000-0000-00005C5E0000}"/>
    <cellStyle name="Normal 11 3 4 4 6 2" xfId="41771" xr:uid="{00000000-0005-0000-0000-00005D5E0000}"/>
    <cellStyle name="Normal 11 3 4 4 7" xfId="41760" xr:uid="{00000000-0005-0000-0000-00005E5E0000}"/>
    <cellStyle name="Normal 11 3 4 5" xfId="12688" xr:uid="{00000000-0005-0000-0000-00005F5E0000}"/>
    <cellStyle name="Normal 11 3 4 5 2" xfId="12689" xr:uid="{00000000-0005-0000-0000-0000605E0000}"/>
    <cellStyle name="Normal 11 3 4 5 2 2" xfId="12690" xr:uid="{00000000-0005-0000-0000-0000615E0000}"/>
    <cellStyle name="Normal 11 3 4 5 2 2 2" xfId="41774" xr:uid="{00000000-0005-0000-0000-0000625E0000}"/>
    <cellStyle name="Normal 11 3 4 5 2 3" xfId="41773" xr:uid="{00000000-0005-0000-0000-0000635E0000}"/>
    <cellStyle name="Normal 11 3 4 5 3" xfId="12691" xr:uid="{00000000-0005-0000-0000-0000645E0000}"/>
    <cellStyle name="Normal 11 3 4 5 3 2" xfId="41775" xr:uid="{00000000-0005-0000-0000-0000655E0000}"/>
    <cellStyle name="Normal 11 3 4 5 4" xfId="12692" xr:uid="{00000000-0005-0000-0000-0000665E0000}"/>
    <cellStyle name="Normal 11 3 4 5 4 2" xfId="41776" xr:uid="{00000000-0005-0000-0000-0000675E0000}"/>
    <cellStyle name="Normal 11 3 4 5 5" xfId="12693" xr:uid="{00000000-0005-0000-0000-0000685E0000}"/>
    <cellStyle name="Normal 11 3 4 5 5 2" xfId="41777" xr:uid="{00000000-0005-0000-0000-0000695E0000}"/>
    <cellStyle name="Normal 11 3 4 5 6" xfId="41772" xr:uid="{00000000-0005-0000-0000-00006A5E0000}"/>
    <cellStyle name="Normal 11 3 4 6" xfId="12694" xr:uid="{00000000-0005-0000-0000-00006B5E0000}"/>
    <cellStyle name="Normal 11 3 4 6 2" xfId="12695" xr:uid="{00000000-0005-0000-0000-00006C5E0000}"/>
    <cellStyle name="Normal 11 3 4 6 2 2" xfId="12696" xr:uid="{00000000-0005-0000-0000-00006D5E0000}"/>
    <cellStyle name="Normal 11 3 4 6 2 2 2" xfId="41780" xr:uid="{00000000-0005-0000-0000-00006E5E0000}"/>
    <cellStyle name="Normal 11 3 4 6 2 3" xfId="41779" xr:uid="{00000000-0005-0000-0000-00006F5E0000}"/>
    <cellStyle name="Normal 11 3 4 6 3" xfId="12697" xr:uid="{00000000-0005-0000-0000-0000705E0000}"/>
    <cellStyle name="Normal 11 3 4 6 3 2" xfId="41781" xr:uid="{00000000-0005-0000-0000-0000715E0000}"/>
    <cellStyle name="Normal 11 3 4 6 4" xfId="12698" xr:uid="{00000000-0005-0000-0000-0000725E0000}"/>
    <cellStyle name="Normal 11 3 4 6 4 2" xfId="41782" xr:uid="{00000000-0005-0000-0000-0000735E0000}"/>
    <cellStyle name="Normal 11 3 4 6 5" xfId="12699" xr:uid="{00000000-0005-0000-0000-0000745E0000}"/>
    <cellStyle name="Normal 11 3 4 6 5 2" xfId="41783" xr:uid="{00000000-0005-0000-0000-0000755E0000}"/>
    <cellStyle name="Normal 11 3 4 6 6" xfId="41778" xr:uid="{00000000-0005-0000-0000-0000765E0000}"/>
    <cellStyle name="Normal 11 3 4 7" xfId="12700" xr:uid="{00000000-0005-0000-0000-0000775E0000}"/>
    <cellStyle name="Normal 11 3 4 7 2" xfId="12701" xr:uid="{00000000-0005-0000-0000-0000785E0000}"/>
    <cellStyle name="Normal 11 3 4 7 2 2" xfId="12702" xr:uid="{00000000-0005-0000-0000-0000795E0000}"/>
    <cellStyle name="Normal 11 3 4 7 2 2 2" xfId="41786" xr:uid="{00000000-0005-0000-0000-00007A5E0000}"/>
    <cellStyle name="Normal 11 3 4 7 2 3" xfId="41785" xr:uid="{00000000-0005-0000-0000-00007B5E0000}"/>
    <cellStyle name="Normal 11 3 4 7 3" xfId="12703" xr:uid="{00000000-0005-0000-0000-00007C5E0000}"/>
    <cellStyle name="Normal 11 3 4 7 3 2" xfId="41787" xr:uid="{00000000-0005-0000-0000-00007D5E0000}"/>
    <cellStyle name="Normal 11 3 4 7 4" xfId="12704" xr:uid="{00000000-0005-0000-0000-00007E5E0000}"/>
    <cellStyle name="Normal 11 3 4 7 4 2" xfId="41788" xr:uid="{00000000-0005-0000-0000-00007F5E0000}"/>
    <cellStyle name="Normal 11 3 4 7 5" xfId="41784" xr:uid="{00000000-0005-0000-0000-0000805E0000}"/>
    <cellStyle name="Normal 11 3 4 8" xfId="12705" xr:uid="{00000000-0005-0000-0000-0000815E0000}"/>
    <cellStyle name="Normal 11 3 4 8 2" xfId="12706" xr:uid="{00000000-0005-0000-0000-0000825E0000}"/>
    <cellStyle name="Normal 11 3 4 8 2 2" xfId="41790" xr:uid="{00000000-0005-0000-0000-0000835E0000}"/>
    <cellStyle name="Normal 11 3 4 8 3" xfId="12707" xr:uid="{00000000-0005-0000-0000-0000845E0000}"/>
    <cellStyle name="Normal 11 3 4 8 3 2" xfId="41791" xr:uid="{00000000-0005-0000-0000-0000855E0000}"/>
    <cellStyle name="Normal 11 3 4 8 4" xfId="41789" xr:uid="{00000000-0005-0000-0000-0000865E0000}"/>
    <cellStyle name="Normal 11 3 4 9" xfId="12708" xr:uid="{00000000-0005-0000-0000-0000875E0000}"/>
    <cellStyle name="Normal 11 3 4 9 2" xfId="41792" xr:uid="{00000000-0005-0000-0000-0000885E0000}"/>
    <cellStyle name="Normal 11 3 5" xfId="12709" xr:uid="{00000000-0005-0000-0000-0000895E0000}"/>
    <cellStyle name="Normal 11 3 5 10" xfId="12710" xr:uid="{00000000-0005-0000-0000-00008A5E0000}"/>
    <cellStyle name="Normal 11 3 5 10 2" xfId="41794" xr:uid="{00000000-0005-0000-0000-00008B5E0000}"/>
    <cellStyle name="Normal 11 3 5 11" xfId="41793" xr:uid="{00000000-0005-0000-0000-00008C5E0000}"/>
    <cellStyle name="Normal 11 3 5 2" xfId="12711" xr:uid="{00000000-0005-0000-0000-00008D5E0000}"/>
    <cellStyle name="Normal 11 3 5 2 2" xfId="12712" xr:uid="{00000000-0005-0000-0000-00008E5E0000}"/>
    <cellStyle name="Normal 11 3 5 2 2 2" xfId="12713" xr:uid="{00000000-0005-0000-0000-00008F5E0000}"/>
    <cellStyle name="Normal 11 3 5 2 2 2 2" xfId="12714" xr:uid="{00000000-0005-0000-0000-0000905E0000}"/>
    <cellStyle name="Normal 11 3 5 2 2 2 2 2" xfId="41798" xr:uid="{00000000-0005-0000-0000-0000915E0000}"/>
    <cellStyle name="Normal 11 3 5 2 2 2 3" xfId="41797" xr:uid="{00000000-0005-0000-0000-0000925E0000}"/>
    <cellStyle name="Normal 11 3 5 2 2 3" xfId="12715" xr:uid="{00000000-0005-0000-0000-0000935E0000}"/>
    <cellStyle name="Normal 11 3 5 2 2 3 2" xfId="41799" xr:uid="{00000000-0005-0000-0000-0000945E0000}"/>
    <cellStyle name="Normal 11 3 5 2 2 4" xfId="12716" xr:uid="{00000000-0005-0000-0000-0000955E0000}"/>
    <cellStyle name="Normal 11 3 5 2 2 4 2" xfId="41800" xr:uid="{00000000-0005-0000-0000-0000965E0000}"/>
    <cellStyle name="Normal 11 3 5 2 2 5" xfId="12717" xr:uid="{00000000-0005-0000-0000-0000975E0000}"/>
    <cellStyle name="Normal 11 3 5 2 2 5 2" xfId="41801" xr:uid="{00000000-0005-0000-0000-0000985E0000}"/>
    <cellStyle name="Normal 11 3 5 2 2 6" xfId="41796" xr:uid="{00000000-0005-0000-0000-0000995E0000}"/>
    <cellStyle name="Normal 11 3 5 2 3" xfId="12718" xr:uid="{00000000-0005-0000-0000-00009A5E0000}"/>
    <cellStyle name="Normal 11 3 5 2 3 2" xfId="12719" xr:uid="{00000000-0005-0000-0000-00009B5E0000}"/>
    <cellStyle name="Normal 11 3 5 2 3 2 2" xfId="41803" xr:uid="{00000000-0005-0000-0000-00009C5E0000}"/>
    <cellStyle name="Normal 11 3 5 2 3 3" xfId="41802" xr:uid="{00000000-0005-0000-0000-00009D5E0000}"/>
    <cellStyle name="Normal 11 3 5 2 4" xfId="12720" xr:uid="{00000000-0005-0000-0000-00009E5E0000}"/>
    <cellStyle name="Normal 11 3 5 2 4 2" xfId="41804" xr:uid="{00000000-0005-0000-0000-00009F5E0000}"/>
    <cellStyle name="Normal 11 3 5 2 5" xfId="12721" xr:uid="{00000000-0005-0000-0000-0000A05E0000}"/>
    <cellStyle name="Normal 11 3 5 2 5 2" xfId="41805" xr:uid="{00000000-0005-0000-0000-0000A15E0000}"/>
    <cellStyle name="Normal 11 3 5 2 6" xfId="12722" xr:uid="{00000000-0005-0000-0000-0000A25E0000}"/>
    <cellStyle name="Normal 11 3 5 2 6 2" xfId="41806" xr:uid="{00000000-0005-0000-0000-0000A35E0000}"/>
    <cellStyle name="Normal 11 3 5 2 7" xfId="41795" xr:uid="{00000000-0005-0000-0000-0000A45E0000}"/>
    <cellStyle name="Normal 11 3 5 3" xfId="12723" xr:uid="{00000000-0005-0000-0000-0000A55E0000}"/>
    <cellStyle name="Normal 11 3 5 3 2" xfId="12724" xr:uid="{00000000-0005-0000-0000-0000A65E0000}"/>
    <cellStyle name="Normal 11 3 5 3 2 2" xfId="12725" xr:uid="{00000000-0005-0000-0000-0000A75E0000}"/>
    <cellStyle name="Normal 11 3 5 3 2 2 2" xfId="12726" xr:uid="{00000000-0005-0000-0000-0000A85E0000}"/>
    <cellStyle name="Normal 11 3 5 3 2 2 2 2" xfId="41810" xr:uid="{00000000-0005-0000-0000-0000A95E0000}"/>
    <cellStyle name="Normal 11 3 5 3 2 2 3" xfId="41809" xr:uid="{00000000-0005-0000-0000-0000AA5E0000}"/>
    <cellStyle name="Normal 11 3 5 3 2 3" xfId="12727" xr:uid="{00000000-0005-0000-0000-0000AB5E0000}"/>
    <cellStyle name="Normal 11 3 5 3 2 3 2" xfId="41811" xr:uid="{00000000-0005-0000-0000-0000AC5E0000}"/>
    <cellStyle name="Normal 11 3 5 3 2 4" xfId="12728" xr:uid="{00000000-0005-0000-0000-0000AD5E0000}"/>
    <cellStyle name="Normal 11 3 5 3 2 4 2" xfId="41812" xr:uid="{00000000-0005-0000-0000-0000AE5E0000}"/>
    <cellStyle name="Normal 11 3 5 3 2 5" xfId="12729" xr:uid="{00000000-0005-0000-0000-0000AF5E0000}"/>
    <cellStyle name="Normal 11 3 5 3 2 5 2" xfId="41813" xr:uid="{00000000-0005-0000-0000-0000B05E0000}"/>
    <cellStyle name="Normal 11 3 5 3 2 6" xfId="41808" xr:uid="{00000000-0005-0000-0000-0000B15E0000}"/>
    <cellStyle name="Normal 11 3 5 3 3" xfId="12730" xr:uid="{00000000-0005-0000-0000-0000B25E0000}"/>
    <cellStyle name="Normal 11 3 5 3 3 2" xfId="12731" xr:uid="{00000000-0005-0000-0000-0000B35E0000}"/>
    <cellStyle name="Normal 11 3 5 3 3 2 2" xfId="41815" xr:uid="{00000000-0005-0000-0000-0000B45E0000}"/>
    <cellStyle name="Normal 11 3 5 3 3 3" xfId="41814" xr:uid="{00000000-0005-0000-0000-0000B55E0000}"/>
    <cellStyle name="Normal 11 3 5 3 4" xfId="12732" xr:uid="{00000000-0005-0000-0000-0000B65E0000}"/>
    <cellStyle name="Normal 11 3 5 3 4 2" xfId="41816" xr:uid="{00000000-0005-0000-0000-0000B75E0000}"/>
    <cellStyle name="Normal 11 3 5 3 5" xfId="12733" xr:uid="{00000000-0005-0000-0000-0000B85E0000}"/>
    <cellStyle name="Normal 11 3 5 3 5 2" xfId="41817" xr:uid="{00000000-0005-0000-0000-0000B95E0000}"/>
    <cellStyle name="Normal 11 3 5 3 6" xfId="12734" xr:uid="{00000000-0005-0000-0000-0000BA5E0000}"/>
    <cellStyle name="Normal 11 3 5 3 6 2" xfId="41818" xr:uid="{00000000-0005-0000-0000-0000BB5E0000}"/>
    <cellStyle name="Normal 11 3 5 3 7" xfId="41807" xr:uid="{00000000-0005-0000-0000-0000BC5E0000}"/>
    <cellStyle name="Normal 11 3 5 4" xfId="12735" xr:uid="{00000000-0005-0000-0000-0000BD5E0000}"/>
    <cellStyle name="Normal 11 3 5 4 2" xfId="12736" xr:uid="{00000000-0005-0000-0000-0000BE5E0000}"/>
    <cellStyle name="Normal 11 3 5 4 2 2" xfId="12737" xr:uid="{00000000-0005-0000-0000-0000BF5E0000}"/>
    <cellStyle name="Normal 11 3 5 4 2 2 2" xfId="41821" xr:uid="{00000000-0005-0000-0000-0000C05E0000}"/>
    <cellStyle name="Normal 11 3 5 4 2 3" xfId="41820" xr:uid="{00000000-0005-0000-0000-0000C15E0000}"/>
    <cellStyle name="Normal 11 3 5 4 3" xfId="12738" xr:uid="{00000000-0005-0000-0000-0000C25E0000}"/>
    <cellStyle name="Normal 11 3 5 4 3 2" xfId="41822" xr:uid="{00000000-0005-0000-0000-0000C35E0000}"/>
    <cellStyle name="Normal 11 3 5 4 4" xfId="12739" xr:uid="{00000000-0005-0000-0000-0000C45E0000}"/>
    <cellStyle name="Normal 11 3 5 4 4 2" xfId="41823" xr:uid="{00000000-0005-0000-0000-0000C55E0000}"/>
    <cellStyle name="Normal 11 3 5 4 5" xfId="12740" xr:uid="{00000000-0005-0000-0000-0000C65E0000}"/>
    <cellStyle name="Normal 11 3 5 4 5 2" xfId="41824" xr:uid="{00000000-0005-0000-0000-0000C75E0000}"/>
    <cellStyle name="Normal 11 3 5 4 6" xfId="41819" xr:uid="{00000000-0005-0000-0000-0000C85E0000}"/>
    <cellStyle name="Normal 11 3 5 5" xfId="12741" xr:uid="{00000000-0005-0000-0000-0000C95E0000}"/>
    <cellStyle name="Normal 11 3 5 5 2" xfId="12742" xr:uid="{00000000-0005-0000-0000-0000CA5E0000}"/>
    <cellStyle name="Normal 11 3 5 5 2 2" xfId="12743" xr:uid="{00000000-0005-0000-0000-0000CB5E0000}"/>
    <cellStyle name="Normal 11 3 5 5 2 2 2" xfId="41827" xr:uid="{00000000-0005-0000-0000-0000CC5E0000}"/>
    <cellStyle name="Normal 11 3 5 5 2 3" xfId="41826" xr:uid="{00000000-0005-0000-0000-0000CD5E0000}"/>
    <cellStyle name="Normal 11 3 5 5 3" xfId="12744" xr:uid="{00000000-0005-0000-0000-0000CE5E0000}"/>
    <cellStyle name="Normal 11 3 5 5 3 2" xfId="41828" xr:uid="{00000000-0005-0000-0000-0000CF5E0000}"/>
    <cellStyle name="Normal 11 3 5 5 4" xfId="12745" xr:uid="{00000000-0005-0000-0000-0000D05E0000}"/>
    <cellStyle name="Normal 11 3 5 5 4 2" xfId="41829" xr:uid="{00000000-0005-0000-0000-0000D15E0000}"/>
    <cellStyle name="Normal 11 3 5 5 5" xfId="12746" xr:uid="{00000000-0005-0000-0000-0000D25E0000}"/>
    <cellStyle name="Normal 11 3 5 5 5 2" xfId="41830" xr:uid="{00000000-0005-0000-0000-0000D35E0000}"/>
    <cellStyle name="Normal 11 3 5 5 6" xfId="41825" xr:uid="{00000000-0005-0000-0000-0000D45E0000}"/>
    <cellStyle name="Normal 11 3 5 6" xfId="12747" xr:uid="{00000000-0005-0000-0000-0000D55E0000}"/>
    <cellStyle name="Normal 11 3 5 6 2" xfId="12748" xr:uid="{00000000-0005-0000-0000-0000D65E0000}"/>
    <cellStyle name="Normal 11 3 5 6 2 2" xfId="12749" xr:uid="{00000000-0005-0000-0000-0000D75E0000}"/>
    <cellStyle name="Normal 11 3 5 6 2 2 2" xfId="41833" xr:uid="{00000000-0005-0000-0000-0000D85E0000}"/>
    <cellStyle name="Normal 11 3 5 6 2 3" xfId="41832" xr:uid="{00000000-0005-0000-0000-0000D95E0000}"/>
    <cellStyle name="Normal 11 3 5 6 3" xfId="12750" xr:uid="{00000000-0005-0000-0000-0000DA5E0000}"/>
    <cellStyle name="Normal 11 3 5 6 3 2" xfId="41834" xr:uid="{00000000-0005-0000-0000-0000DB5E0000}"/>
    <cellStyle name="Normal 11 3 5 6 4" xfId="12751" xr:uid="{00000000-0005-0000-0000-0000DC5E0000}"/>
    <cellStyle name="Normal 11 3 5 6 4 2" xfId="41835" xr:uid="{00000000-0005-0000-0000-0000DD5E0000}"/>
    <cellStyle name="Normal 11 3 5 6 5" xfId="41831" xr:uid="{00000000-0005-0000-0000-0000DE5E0000}"/>
    <cellStyle name="Normal 11 3 5 7" xfId="12752" xr:uid="{00000000-0005-0000-0000-0000DF5E0000}"/>
    <cellStyle name="Normal 11 3 5 7 2" xfId="12753" xr:uid="{00000000-0005-0000-0000-0000E05E0000}"/>
    <cellStyle name="Normal 11 3 5 7 2 2" xfId="41837" xr:uid="{00000000-0005-0000-0000-0000E15E0000}"/>
    <cellStyle name="Normal 11 3 5 7 3" xfId="12754" xr:uid="{00000000-0005-0000-0000-0000E25E0000}"/>
    <cellStyle name="Normal 11 3 5 7 3 2" xfId="41838" xr:uid="{00000000-0005-0000-0000-0000E35E0000}"/>
    <cellStyle name="Normal 11 3 5 7 4" xfId="41836" xr:uid="{00000000-0005-0000-0000-0000E45E0000}"/>
    <cellStyle name="Normal 11 3 5 8" xfId="12755" xr:uid="{00000000-0005-0000-0000-0000E55E0000}"/>
    <cellStyle name="Normal 11 3 5 8 2" xfId="41839" xr:uid="{00000000-0005-0000-0000-0000E65E0000}"/>
    <cellStyle name="Normal 11 3 5 9" xfId="12756" xr:uid="{00000000-0005-0000-0000-0000E75E0000}"/>
    <cellStyle name="Normal 11 3 5 9 2" xfId="41840" xr:uid="{00000000-0005-0000-0000-0000E85E0000}"/>
    <cellStyle name="Normal 11 3 6" xfId="12757" xr:uid="{00000000-0005-0000-0000-0000E95E0000}"/>
    <cellStyle name="Normal 11 3 6 2" xfId="12758" xr:uid="{00000000-0005-0000-0000-0000EA5E0000}"/>
    <cellStyle name="Normal 11 3 6 2 2" xfId="12759" xr:uid="{00000000-0005-0000-0000-0000EB5E0000}"/>
    <cellStyle name="Normal 11 3 6 2 2 2" xfId="12760" xr:uid="{00000000-0005-0000-0000-0000EC5E0000}"/>
    <cellStyle name="Normal 11 3 6 2 2 2 2" xfId="41844" xr:uid="{00000000-0005-0000-0000-0000ED5E0000}"/>
    <cellStyle name="Normal 11 3 6 2 2 3" xfId="41843" xr:uid="{00000000-0005-0000-0000-0000EE5E0000}"/>
    <cellStyle name="Normal 11 3 6 2 3" xfId="12761" xr:uid="{00000000-0005-0000-0000-0000EF5E0000}"/>
    <cellStyle name="Normal 11 3 6 2 3 2" xfId="41845" xr:uid="{00000000-0005-0000-0000-0000F05E0000}"/>
    <cellStyle name="Normal 11 3 6 2 4" xfId="12762" xr:uid="{00000000-0005-0000-0000-0000F15E0000}"/>
    <cellStyle name="Normal 11 3 6 2 4 2" xfId="41846" xr:uid="{00000000-0005-0000-0000-0000F25E0000}"/>
    <cellStyle name="Normal 11 3 6 2 5" xfId="12763" xr:uid="{00000000-0005-0000-0000-0000F35E0000}"/>
    <cellStyle name="Normal 11 3 6 2 5 2" xfId="41847" xr:uid="{00000000-0005-0000-0000-0000F45E0000}"/>
    <cellStyle name="Normal 11 3 6 2 6" xfId="41842" xr:uid="{00000000-0005-0000-0000-0000F55E0000}"/>
    <cellStyle name="Normal 11 3 6 3" xfId="12764" xr:uid="{00000000-0005-0000-0000-0000F65E0000}"/>
    <cellStyle name="Normal 11 3 6 3 2" xfId="12765" xr:uid="{00000000-0005-0000-0000-0000F75E0000}"/>
    <cellStyle name="Normal 11 3 6 3 2 2" xfId="12766" xr:uid="{00000000-0005-0000-0000-0000F85E0000}"/>
    <cellStyle name="Normal 11 3 6 3 2 2 2" xfId="41850" xr:uid="{00000000-0005-0000-0000-0000F95E0000}"/>
    <cellStyle name="Normal 11 3 6 3 2 3" xfId="41849" xr:uid="{00000000-0005-0000-0000-0000FA5E0000}"/>
    <cellStyle name="Normal 11 3 6 3 3" xfId="12767" xr:uid="{00000000-0005-0000-0000-0000FB5E0000}"/>
    <cellStyle name="Normal 11 3 6 3 3 2" xfId="41851" xr:uid="{00000000-0005-0000-0000-0000FC5E0000}"/>
    <cellStyle name="Normal 11 3 6 3 4" xfId="12768" xr:uid="{00000000-0005-0000-0000-0000FD5E0000}"/>
    <cellStyle name="Normal 11 3 6 3 4 2" xfId="41852" xr:uid="{00000000-0005-0000-0000-0000FE5E0000}"/>
    <cellStyle name="Normal 11 3 6 3 5" xfId="12769" xr:uid="{00000000-0005-0000-0000-0000FF5E0000}"/>
    <cellStyle name="Normal 11 3 6 3 5 2" xfId="41853" xr:uid="{00000000-0005-0000-0000-0000005F0000}"/>
    <cellStyle name="Normal 11 3 6 3 6" xfId="41848" xr:uid="{00000000-0005-0000-0000-0000015F0000}"/>
    <cellStyle name="Normal 11 3 6 4" xfId="12770" xr:uid="{00000000-0005-0000-0000-0000025F0000}"/>
    <cellStyle name="Normal 11 3 6 4 2" xfId="12771" xr:uid="{00000000-0005-0000-0000-0000035F0000}"/>
    <cellStyle name="Normal 11 3 6 4 2 2" xfId="41855" xr:uid="{00000000-0005-0000-0000-0000045F0000}"/>
    <cellStyle name="Normal 11 3 6 4 3" xfId="41854" xr:uid="{00000000-0005-0000-0000-0000055F0000}"/>
    <cellStyle name="Normal 11 3 6 5" xfId="12772" xr:uid="{00000000-0005-0000-0000-0000065F0000}"/>
    <cellStyle name="Normal 11 3 6 5 2" xfId="41856" xr:uid="{00000000-0005-0000-0000-0000075F0000}"/>
    <cellStyle name="Normal 11 3 6 6" xfId="12773" xr:uid="{00000000-0005-0000-0000-0000085F0000}"/>
    <cellStyle name="Normal 11 3 6 6 2" xfId="41857" xr:uid="{00000000-0005-0000-0000-0000095F0000}"/>
    <cellStyle name="Normal 11 3 6 7" xfId="12774" xr:uid="{00000000-0005-0000-0000-00000A5F0000}"/>
    <cellStyle name="Normal 11 3 6 7 2" xfId="41858" xr:uid="{00000000-0005-0000-0000-00000B5F0000}"/>
    <cellStyle name="Normal 11 3 6 8" xfId="41841" xr:uid="{00000000-0005-0000-0000-00000C5F0000}"/>
    <cellStyle name="Normal 11 3 7" xfId="12775" xr:uid="{00000000-0005-0000-0000-00000D5F0000}"/>
    <cellStyle name="Normal 11 3 7 2" xfId="12776" xr:uid="{00000000-0005-0000-0000-00000E5F0000}"/>
    <cellStyle name="Normal 11 3 7 2 2" xfId="12777" xr:uid="{00000000-0005-0000-0000-00000F5F0000}"/>
    <cellStyle name="Normal 11 3 7 2 2 2" xfId="12778" xr:uid="{00000000-0005-0000-0000-0000105F0000}"/>
    <cellStyle name="Normal 11 3 7 2 2 2 2" xfId="41862" xr:uid="{00000000-0005-0000-0000-0000115F0000}"/>
    <cellStyle name="Normal 11 3 7 2 2 3" xfId="41861" xr:uid="{00000000-0005-0000-0000-0000125F0000}"/>
    <cellStyle name="Normal 11 3 7 2 3" xfId="12779" xr:uid="{00000000-0005-0000-0000-0000135F0000}"/>
    <cellStyle name="Normal 11 3 7 2 3 2" xfId="41863" xr:uid="{00000000-0005-0000-0000-0000145F0000}"/>
    <cellStyle name="Normal 11 3 7 2 4" xfId="12780" xr:uid="{00000000-0005-0000-0000-0000155F0000}"/>
    <cellStyle name="Normal 11 3 7 2 4 2" xfId="41864" xr:uid="{00000000-0005-0000-0000-0000165F0000}"/>
    <cellStyle name="Normal 11 3 7 2 5" xfId="12781" xr:uid="{00000000-0005-0000-0000-0000175F0000}"/>
    <cellStyle name="Normal 11 3 7 2 5 2" xfId="41865" xr:uid="{00000000-0005-0000-0000-0000185F0000}"/>
    <cellStyle name="Normal 11 3 7 2 6" xfId="41860" xr:uid="{00000000-0005-0000-0000-0000195F0000}"/>
    <cellStyle name="Normal 11 3 7 3" xfId="12782" xr:uid="{00000000-0005-0000-0000-00001A5F0000}"/>
    <cellStyle name="Normal 11 3 7 3 2" xfId="12783" xr:uid="{00000000-0005-0000-0000-00001B5F0000}"/>
    <cellStyle name="Normal 11 3 7 3 2 2" xfId="41867" xr:uid="{00000000-0005-0000-0000-00001C5F0000}"/>
    <cellStyle name="Normal 11 3 7 3 3" xfId="41866" xr:uid="{00000000-0005-0000-0000-00001D5F0000}"/>
    <cellStyle name="Normal 11 3 7 4" xfId="12784" xr:uid="{00000000-0005-0000-0000-00001E5F0000}"/>
    <cellStyle name="Normal 11 3 7 4 2" xfId="41868" xr:uid="{00000000-0005-0000-0000-00001F5F0000}"/>
    <cellStyle name="Normal 11 3 7 5" xfId="12785" xr:uid="{00000000-0005-0000-0000-0000205F0000}"/>
    <cellStyle name="Normal 11 3 7 5 2" xfId="41869" xr:uid="{00000000-0005-0000-0000-0000215F0000}"/>
    <cellStyle name="Normal 11 3 7 6" xfId="12786" xr:uid="{00000000-0005-0000-0000-0000225F0000}"/>
    <cellStyle name="Normal 11 3 7 6 2" xfId="41870" xr:uid="{00000000-0005-0000-0000-0000235F0000}"/>
    <cellStyle name="Normal 11 3 7 7" xfId="41859" xr:uid="{00000000-0005-0000-0000-0000245F0000}"/>
    <cellStyle name="Normal 11 3 8" xfId="12787" xr:uid="{00000000-0005-0000-0000-0000255F0000}"/>
    <cellStyle name="Normal 11 3 8 2" xfId="12788" xr:uid="{00000000-0005-0000-0000-0000265F0000}"/>
    <cellStyle name="Normal 11 3 8 2 2" xfId="12789" xr:uid="{00000000-0005-0000-0000-0000275F0000}"/>
    <cellStyle name="Normal 11 3 8 2 2 2" xfId="41873" xr:uid="{00000000-0005-0000-0000-0000285F0000}"/>
    <cellStyle name="Normal 11 3 8 2 3" xfId="41872" xr:uid="{00000000-0005-0000-0000-0000295F0000}"/>
    <cellStyle name="Normal 11 3 8 3" xfId="12790" xr:uid="{00000000-0005-0000-0000-00002A5F0000}"/>
    <cellStyle name="Normal 11 3 8 3 2" xfId="41874" xr:uid="{00000000-0005-0000-0000-00002B5F0000}"/>
    <cellStyle name="Normal 11 3 8 4" xfId="12791" xr:uid="{00000000-0005-0000-0000-00002C5F0000}"/>
    <cellStyle name="Normal 11 3 8 4 2" xfId="41875" xr:uid="{00000000-0005-0000-0000-00002D5F0000}"/>
    <cellStyle name="Normal 11 3 8 5" xfId="12792" xr:uid="{00000000-0005-0000-0000-00002E5F0000}"/>
    <cellStyle name="Normal 11 3 8 5 2" xfId="41876" xr:uid="{00000000-0005-0000-0000-00002F5F0000}"/>
    <cellStyle name="Normal 11 3 8 6" xfId="41871" xr:uid="{00000000-0005-0000-0000-0000305F0000}"/>
    <cellStyle name="Normal 11 3 9" xfId="12793" xr:uid="{00000000-0005-0000-0000-0000315F0000}"/>
    <cellStyle name="Normal 11 3 9 2" xfId="12794" xr:uid="{00000000-0005-0000-0000-0000325F0000}"/>
    <cellStyle name="Normal 11 3 9 2 2" xfId="12795" xr:uid="{00000000-0005-0000-0000-0000335F0000}"/>
    <cellStyle name="Normal 11 3 9 2 2 2" xfId="41879" xr:uid="{00000000-0005-0000-0000-0000345F0000}"/>
    <cellStyle name="Normal 11 3 9 2 3" xfId="41878" xr:uid="{00000000-0005-0000-0000-0000355F0000}"/>
    <cellStyle name="Normal 11 3 9 3" xfId="12796" xr:uid="{00000000-0005-0000-0000-0000365F0000}"/>
    <cellStyle name="Normal 11 3 9 3 2" xfId="41880" xr:uid="{00000000-0005-0000-0000-0000375F0000}"/>
    <cellStyle name="Normal 11 3 9 4" xfId="12797" xr:uid="{00000000-0005-0000-0000-0000385F0000}"/>
    <cellStyle name="Normal 11 3 9 4 2" xfId="41881" xr:uid="{00000000-0005-0000-0000-0000395F0000}"/>
    <cellStyle name="Normal 11 3 9 5" xfId="12798" xr:uid="{00000000-0005-0000-0000-00003A5F0000}"/>
    <cellStyle name="Normal 11 3 9 5 2" xfId="41882" xr:uid="{00000000-0005-0000-0000-00003B5F0000}"/>
    <cellStyle name="Normal 11 3 9 6" xfId="41877" xr:uid="{00000000-0005-0000-0000-00003C5F0000}"/>
    <cellStyle name="Normal 11 4" xfId="204" xr:uid="{00000000-0005-0000-0000-00003D5F0000}"/>
    <cellStyle name="Normal 11 4 10" xfId="12799" xr:uid="{00000000-0005-0000-0000-00003E5F0000}"/>
    <cellStyle name="Normal 11 4 10 2" xfId="12800" xr:uid="{00000000-0005-0000-0000-00003F5F0000}"/>
    <cellStyle name="Normal 11 4 10 2 2" xfId="41884" xr:uid="{00000000-0005-0000-0000-0000405F0000}"/>
    <cellStyle name="Normal 11 4 10 3" xfId="12801" xr:uid="{00000000-0005-0000-0000-0000415F0000}"/>
    <cellStyle name="Normal 11 4 10 3 2" xfId="41885" xr:uid="{00000000-0005-0000-0000-0000425F0000}"/>
    <cellStyle name="Normal 11 4 10 4" xfId="41883" xr:uid="{00000000-0005-0000-0000-0000435F0000}"/>
    <cellStyle name="Normal 11 4 11" xfId="12802" xr:uid="{00000000-0005-0000-0000-0000445F0000}"/>
    <cellStyle name="Normal 11 4 11 2" xfId="41886" xr:uid="{00000000-0005-0000-0000-0000455F0000}"/>
    <cellStyle name="Normal 11 4 12" xfId="12803" xr:uid="{00000000-0005-0000-0000-0000465F0000}"/>
    <cellStyle name="Normal 11 4 12 2" xfId="41887" xr:uid="{00000000-0005-0000-0000-0000475F0000}"/>
    <cellStyle name="Normal 11 4 13" xfId="12804" xr:uid="{00000000-0005-0000-0000-0000485F0000}"/>
    <cellStyle name="Normal 11 4 13 2" xfId="41888" xr:uid="{00000000-0005-0000-0000-0000495F0000}"/>
    <cellStyle name="Normal 11 4 2" xfId="205" xr:uid="{00000000-0005-0000-0000-00004A5F0000}"/>
    <cellStyle name="Normal 11 4 2 10" xfId="12805" xr:uid="{00000000-0005-0000-0000-00004B5F0000}"/>
    <cellStyle name="Normal 11 4 2 10 2" xfId="41889" xr:uid="{00000000-0005-0000-0000-00004C5F0000}"/>
    <cellStyle name="Normal 11 4 2 11" xfId="12806" xr:uid="{00000000-0005-0000-0000-00004D5F0000}"/>
    <cellStyle name="Normal 11 4 2 11 2" xfId="41890" xr:uid="{00000000-0005-0000-0000-00004E5F0000}"/>
    <cellStyle name="Normal 11 4 2 12" xfId="12807" xr:uid="{00000000-0005-0000-0000-00004F5F0000}"/>
    <cellStyle name="Normal 11 4 2 12 2" xfId="41891" xr:uid="{00000000-0005-0000-0000-0000505F0000}"/>
    <cellStyle name="Normal 11 4 2 2" xfId="12808" xr:uid="{00000000-0005-0000-0000-0000515F0000}"/>
    <cellStyle name="Normal 11 4 2 2 10" xfId="12809" xr:uid="{00000000-0005-0000-0000-0000525F0000}"/>
    <cellStyle name="Normal 11 4 2 2 10 2" xfId="41893" xr:uid="{00000000-0005-0000-0000-0000535F0000}"/>
    <cellStyle name="Normal 11 4 2 2 11" xfId="12810" xr:uid="{00000000-0005-0000-0000-0000545F0000}"/>
    <cellStyle name="Normal 11 4 2 2 11 2" xfId="41894" xr:uid="{00000000-0005-0000-0000-0000555F0000}"/>
    <cellStyle name="Normal 11 4 2 2 12" xfId="41892" xr:uid="{00000000-0005-0000-0000-0000565F0000}"/>
    <cellStyle name="Normal 11 4 2 2 2" xfId="12811" xr:uid="{00000000-0005-0000-0000-0000575F0000}"/>
    <cellStyle name="Normal 11 4 2 2 2 10" xfId="12812" xr:uid="{00000000-0005-0000-0000-0000585F0000}"/>
    <cellStyle name="Normal 11 4 2 2 2 10 2" xfId="41896" xr:uid="{00000000-0005-0000-0000-0000595F0000}"/>
    <cellStyle name="Normal 11 4 2 2 2 11" xfId="41895" xr:uid="{00000000-0005-0000-0000-00005A5F0000}"/>
    <cellStyle name="Normal 11 4 2 2 2 2" xfId="12813" xr:uid="{00000000-0005-0000-0000-00005B5F0000}"/>
    <cellStyle name="Normal 11 4 2 2 2 2 2" xfId="12814" xr:uid="{00000000-0005-0000-0000-00005C5F0000}"/>
    <cellStyle name="Normal 11 4 2 2 2 2 2 2" xfId="12815" xr:uid="{00000000-0005-0000-0000-00005D5F0000}"/>
    <cellStyle name="Normal 11 4 2 2 2 2 2 2 2" xfId="12816" xr:uid="{00000000-0005-0000-0000-00005E5F0000}"/>
    <cellStyle name="Normal 11 4 2 2 2 2 2 2 2 2" xfId="41900" xr:uid="{00000000-0005-0000-0000-00005F5F0000}"/>
    <cellStyle name="Normal 11 4 2 2 2 2 2 2 3" xfId="41899" xr:uid="{00000000-0005-0000-0000-0000605F0000}"/>
    <cellStyle name="Normal 11 4 2 2 2 2 2 3" xfId="12817" xr:uid="{00000000-0005-0000-0000-0000615F0000}"/>
    <cellStyle name="Normal 11 4 2 2 2 2 2 3 2" xfId="41901" xr:uid="{00000000-0005-0000-0000-0000625F0000}"/>
    <cellStyle name="Normal 11 4 2 2 2 2 2 4" xfId="12818" xr:uid="{00000000-0005-0000-0000-0000635F0000}"/>
    <cellStyle name="Normal 11 4 2 2 2 2 2 4 2" xfId="41902" xr:uid="{00000000-0005-0000-0000-0000645F0000}"/>
    <cellStyle name="Normal 11 4 2 2 2 2 2 5" xfId="12819" xr:uid="{00000000-0005-0000-0000-0000655F0000}"/>
    <cellStyle name="Normal 11 4 2 2 2 2 2 5 2" xfId="41903" xr:uid="{00000000-0005-0000-0000-0000665F0000}"/>
    <cellStyle name="Normal 11 4 2 2 2 2 2 6" xfId="41898" xr:uid="{00000000-0005-0000-0000-0000675F0000}"/>
    <cellStyle name="Normal 11 4 2 2 2 2 3" xfId="12820" xr:uid="{00000000-0005-0000-0000-0000685F0000}"/>
    <cellStyle name="Normal 11 4 2 2 2 2 3 2" xfId="12821" xr:uid="{00000000-0005-0000-0000-0000695F0000}"/>
    <cellStyle name="Normal 11 4 2 2 2 2 3 2 2" xfId="41905" xr:uid="{00000000-0005-0000-0000-00006A5F0000}"/>
    <cellStyle name="Normal 11 4 2 2 2 2 3 3" xfId="41904" xr:uid="{00000000-0005-0000-0000-00006B5F0000}"/>
    <cellStyle name="Normal 11 4 2 2 2 2 4" xfId="12822" xr:uid="{00000000-0005-0000-0000-00006C5F0000}"/>
    <cellStyle name="Normal 11 4 2 2 2 2 4 2" xfId="41906" xr:uid="{00000000-0005-0000-0000-00006D5F0000}"/>
    <cellStyle name="Normal 11 4 2 2 2 2 5" xfId="12823" xr:uid="{00000000-0005-0000-0000-00006E5F0000}"/>
    <cellStyle name="Normal 11 4 2 2 2 2 5 2" xfId="41907" xr:uid="{00000000-0005-0000-0000-00006F5F0000}"/>
    <cellStyle name="Normal 11 4 2 2 2 2 6" xfId="12824" xr:uid="{00000000-0005-0000-0000-0000705F0000}"/>
    <cellStyle name="Normal 11 4 2 2 2 2 6 2" xfId="41908" xr:uid="{00000000-0005-0000-0000-0000715F0000}"/>
    <cellStyle name="Normal 11 4 2 2 2 2 7" xfId="41897" xr:uid="{00000000-0005-0000-0000-0000725F0000}"/>
    <cellStyle name="Normal 11 4 2 2 2 3" xfId="12825" xr:uid="{00000000-0005-0000-0000-0000735F0000}"/>
    <cellStyle name="Normal 11 4 2 2 2 3 2" xfId="12826" xr:uid="{00000000-0005-0000-0000-0000745F0000}"/>
    <cellStyle name="Normal 11 4 2 2 2 3 2 2" xfId="12827" xr:uid="{00000000-0005-0000-0000-0000755F0000}"/>
    <cellStyle name="Normal 11 4 2 2 2 3 2 2 2" xfId="12828" xr:uid="{00000000-0005-0000-0000-0000765F0000}"/>
    <cellStyle name="Normal 11 4 2 2 2 3 2 2 2 2" xfId="41912" xr:uid="{00000000-0005-0000-0000-0000775F0000}"/>
    <cellStyle name="Normal 11 4 2 2 2 3 2 2 3" xfId="41911" xr:uid="{00000000-0005-0000-0000-0000785F0000}"/>
    <cellStyle name="Normal 11 4 2 2 2 3 2 3" xfId="12829" xr:uid="{00000000-0005-0000-0000-0000795F0000}"/>
    <cellStyle name="Normal 11 4 2 2 2 3 2 3 2" xfId="41913" xr:uid="{00000000-0005-0000-0000-00007A5F0000}"/>
    <cellStyle name="Normal 11 4 2 2 2 3 2 4" xfId="12830" xr:uid="{00000000-0005-0000-0000-00007B5F0000}"/>
    <cellStyle name="Normal 11 4 2 2 2 3 2 4 2" xfId="41914" xr:uid="{00000000-0005-0000-0000-00007C5F0000}"/>
    <cellStyle name="Normal 11 4 2 2 2 3 2 5" xfId="12831" xr:uid="{00000000-0005-0000-0000-00007D5F0000}"/>
    <cellStyle name="Normal 11 4 2 2 2 3 2 5 2" xfId="41915" xr:uid="{00000000-0005-0000-0000-00007E5F0000}"/>
    <cellStyle name="Normal 11 4 2 2 2 3 2 6" xfId="41910" xr:uid="{00000000-0005-0000-0000-00007F5F0000}"/>
    <cellStyle name="Normal 11 4 2 2 2 3 3" xfId="12832" xr:uid="{00000000-0005-0000-0000-0000805F0000}"/>
    <cellStyle name="Normal 11 4 2 2 2 3 3 2" xfId="12833" xr:uid="{00000000-0005-0000-0000-0000815F0000}"/>
    <cellStyle name="Normal 11 4 2 2 2 3 3 2 2" xfId="41917" xr:uid="{00000000-0005-0000-0000-0000825F0000}"/>
    <cellStyle name="Normal 11 4 2 2 2 3 3 3" xfId="41916" xr:uid="{00000000-0005-0000-0000-0000835F0000}"/>
    <cellStyle name="Normal 11 4 2 2 2 3 4" xfId="12834" xr:uid="{00000000-0005-0000-0000-0000845F0000}"/>
    <cellStyle name="Normal 11 4 2 2 2 3 4 2" xfId="41918" xr:uid="{00000000-0005-0000-0000-0000855F0000}"/>
    <cellStyle name="Normal 11 4 2 2 2 3 5" xfId="12835" xr:uid="{00000000-0005-0000-0000-0000865F0000}"/>
    <cellStyle name="Normal 11 4 2 2 2 3 5 2" xfId="41919" xr:uid="{00000000-0005-0000-0000-0000875F0000}"/>
    <cellStyle name="Normal 11 4 2 2 2 3 6" xfId="12836" xr:uid="{00000000-0005-0000-0000-0000885F0000}"/>
    <cellStyle name="Normal 11 4 2 2 2 3 6 2" xfId="41920" xr:uid="{00000000-0005-0000-0000-0000895F0000}"/>
    <cellStyle name="Normal 11 4 2 2 2 3 7" xfId="41909" xr:uid="{00000000-0005-0000-0000-00008A5F0000}"/>
    <cellStyle name="Normal 11 4 2 2 2 4" xfId="12837" xr:uid="{00000000-0005-0000-0000-00008B5F0000}"/>
    <cellStyle name="Normal 11 4 2 2 2 4 2" xfId="12838" xr:uid="{00000000-0005-0000-0000-00008C5F0000}"/>
    <cellStyle name="Normal 11 4 2 2 2 4 2 2" xfId="12839" xr:uid="{00000000-0005-0000-0000-00008D5F0000}"/>
    <cellStyle name="Normal 11 4 2 2 2 4 2 2 2" xfId="41923" xr:uid="{00000000-0005-0000-0000-00008E5F0000}"/>
    <cellStyle name="Normal 11 4 2 2 2 4 2 3" xfId="41922" xr:uid="{00000000-0005-0000-0000-00008F5F0000}"/>
    <cellStyle name="Normal 11 4 2 2 2 4 3" xfId="12840" xr:uid="{00000000-0005-0000-0000-0000905F0000}"/>
    <cellStyle name="Normal 11 4 2 2 2 4 3 2" xfId="41924" xr:uid="{00000000-0005-0000-0000-0000915F0000}"/>
    <cellStyle name="Normal 11 4 2 2 2 4 4" xfId="12841" xr:uid="{00000000-0005-0000-0000-0000925F0000}"/>
    <cellStyle name="Normal 11 4 2 2 2 4 4 2" xfId="41925" xr:uid="{00000000-0005-0000-0000-0000935F0000}"/>
    <cellStyle name="Normal 11 4 2 2 2 4 5" xfId="12842" xr:uid="{00000000-0005-0000-0000-0000945F0000}"/>
    <cellStyle name="Normal 11 4 2 2 2 4 5 2" xfId="41926" xr:uid="{00000000-0005-0000-0000-0000955F0000}"/>
    <cellStyle name="Normal 11 4 2 2 2 4 6" xfId="41921" xr:uid="{00000000-0005-0000-0000-0000965F0000}"/>
    <cellStyle name="Normal 11 4 2 2 2 5" xfId="12843" xr:uid="{00000000-0005-0000-0000-0000975F0000}"/>
    <cellStyle name="Normal 11 4 2 2 2 5 2" xfId="12844" xr:uid="{00000000-0005-0000-0000-0000985F0000}"/>
    <cellStyle name="Normal 11 4 2 2 2 5 2 2" xfId="12845" xr:uid="{00000000-0005-0000-0000-0000995F0000}"/>
    <cellStyle name="Normal 11 4 2 2 2 5 2 2 2" xfId="41929" xr:uid="{00000000-0005-0000-0000-00009A5F0000}"/>
    <cellStyle name="Normal 11 4 2 2 2 5 2 3" xfId="41928" xr:uid="{00000000-0005-0000-0000-00009B5F0000}"/>
    <cellStyle name="Normal 11 4 2 2 2 5 3" xfId="12846" xr:uid="{00000000-0005-0000-0000-00009C5F0000}"/>
    <cellStyle name="Normal 11 4 2 2 2 5 3 2" xfId="41930" xr:uid="{00000000-0005-0000-0000-00009D5F0000}"/>
    <cellStyle name="Normal 11 4 2 2 2 5 4" xfId="12847" xr:uid="{00000000-0005-0000-0000-00009E5F0000}"/>
    <cellStyle name="Normal 11 4 2 2 2 5 4 2" xfId="41931" xr:uid="{00000000-0005-0000-0000-00009F5F0000}"/>
    <cellStyle name="Normal 11 4 2 2 2 5 5" xfId="12848" xr:uid="{00000000-0005-0000-0000-0000A05F0000}"/>
    <cellStyle name="Normal 11 4 2 2 2 5 5 2" xfId="41932" xr:uid="{00000000-0005-0000-0000-0000A15F0000}"/>
    <cellStyle name="Normal 11 4 2 2 2 5 6" xfId="41927" xr:uid="{00000000-0005-0000-0000-0000A25F0000}"/>
    <cellStyle name="Normal 11 4 2 2 2 6" xfId="12849" xr:uid="{00000000-0005-0000-0000-0000A35F0000}"/>
    <cellStyle name="Normal 11 4 2 2 2 6 2" xfId="12850" xr:uid="{00000000-0005-0000-0000-0000A45F0000}"/>
    <cellStyle name="Normal 11 4 2 2 2 6 2 2" xfId="12851" xr:uid="{00000000-0005-0000-0000-0000A55F0000}"/>
    <cellStyle name="Normal 11 4 2 2 2 6 2 2 2" xfId="41935" xr:uid="{00000000-0005-0000-0000-0000A65F0000}"/>
    <cellStyle name="Normal 11 4 2 2 2 6 2 3" xfId="41934" xr:uid="{00000000-0005-0000-0000-0000A75F0000}"/>
    <cellStyle name="Normal 11 4 2 2 2 6 3" xfId="12852" xr:uid="{00000000-0005-0000-0000-0000A85F0000}"/>
    <cellStyle name="Normal 11 4 2 2 2 6 3 2" xfId="41936" xr:uid="{00000000-0005-0000-0000-0000A95F0000}"/>
    <cellStyle name="Normal 11 4 2 2 2 6 4" xfId="12853" xr:uid="{00000000-0005-0000-0000-0000AA5F0000}"/>
    <cellStyle name="Normal 11 4 2 2 2 6 4 2" xfId="41937" xr:uid="{00000000-0005-0000-0000-0000AB5F0000}"/>
    <cellStyle name="Normal 11 4 2 2 2 6 5" xfId="41933" xr:uid="{00000000-0005-0000-0000-0000AC5F0000}"/>
    <cellStyle name="Normal 11 4 2 2 2 7" xfId="12854" xr:uid="{00000000-0005-0000-0000-0000AD5F0000}"/>
    <cellStyle name="Normal 11 4 2 2 2 7 2" xfId="12855" xr:uid="{00000000-0005-0000-0000-0000AE5F0000}"/>
    <cellStyle name="Normal 11 4 2 2 2 7 2 2" xfId="41939" xr:uid="{00000000-0005-0000-0000-0000AF5F0000}"/>
    <cellStyle name="Normal 11 4 2 2 2 7 3" xfId="12856" xr:uid="{00000000-0005-0000-0000-0000B05F0000}"/>
    <cellStyle name="Normal 11 4 2 2 2 7 3 2" xfId="41940" xr:uid="{00000000-0005-0000-0000-0000B15F0000}"/>
    <cellStyle name="Normal 11 4 2 2 2 7 4" xfId="41938" xr:uid="{00000000-0005-0000-0000-0000B25F0000}"/>
    <cellStyle name="Normal 11 4 2 2 2 8" xfId="12857" xr:uid="{00000000-0005-0000-0000-0000B35F0000}"/>
    <cellStyle name="Normal 11 4 2 2 2 8 2" xfId="41941" xr:uid="{00000000-0005-0000-0000-0000B45F0000}"/>
    <cellStyle name="Normal 11 4 2 2 2 9" xfId="12858" xr:uid="{00000000-0005-0000-0000-0000B55F0000}"/>
    <cellStyle name="Normal 11 4 2 2 2 9 2" xfId="41942" xr:uid="{00000000-0005-0000-0000-0000B65F0000}"/>
    <cellStyle name="Normal 11 4 2 2 3" xfId="12859" xr:uid="{00000000-0005-0000-0000-0000B75F0000}"/>
    <cellStyle name="Normal 11 4 2 2 3 2" xfId="12860" xr:uid="{00000000-0005-0000-0000-0000B85F0000}"/>
    <cellStyle name="Normal 11 4 2 2 3 2 2" xfId="12861" xr:uid="{00000000-0005-0000-0000-0000B95F0000}"/>
    <cellStyle name="Normal 11 4 2 2 3 2 2 2" xfId="12862" xr:uid="{00000000-0005-0000-0000-0000BA5F0000}"/>
    <cellStyle name="Normal 11 4 2 2 3 2 2 2 2" xfId="41946" xr:uid="{00000000-0005-0000-0000-0000BB5F0000}"/>
    <cellStyle name="Normal 11 4 2 2 3 2 2 3" xfId="41945" xr:uid="{00000000-0005-0000-0000-0000BC5F0000}"/>
    <cellStyle name="Normal 11 4 2 2 3 2 3" xfId="12863" xr:uid="{00000000-0005-0000-0000-0000BD5F0000}"/>
    <cellStyle name="Normal 11 4 2 2 3 2 3 2" xfId="41947" xr:uid="{00000000-0005-0000-0000-0000BE5F0000}"/>
    <cellStyle name="Normal 11 4 2 2 3 2 4" xfId="12864" xr:uid="{00000000-0005-0000-0000-0000BF5F0000}"/>
    <cellStyle name="Normal 11 4 2 2 3 2 4 2" xfId="41948" xr:uid="{00000000-0005-0000-0000-0000C05F0000}"/>
    <cellStyle name="Normal 11 4 2 2 3 2 5" xfId="12865" xr:uid="{00000000-0005-0000-0000-0000C15F0000}"/>
    <cellStyle name="Normal 11 4 2 2 3 2 5 2" xfId="41949" xr:uid="{00000000-0005-0000-0000-0000C25F0000}"/>
    <cellStyle name="Normal 11 4 2 2 3 2 6" xfId="41944" xr:uid="{00000000-0005-0000-0000-0000C35F0000}"/>
    <cellStyle name="Normal 11 4 2 2 3 3" xfId="12866" xr:uid="{00000000-0005-0000-0000-0000C45F0000}"/>
    <cellStyle name="Normal 11 4 2 2 3 3 2" xfId="12867" xr:uid="{00000000-0005-0000-0000-0000C55F0000}"/>
    <cellStyle name="Normal 11 4 2 2 3 3 2 2" xfId="12868" xr:uid="{00000000-0005-0000-0000-0000C65F0000}"/>
    <cellStyle name="Normal 11 4 2 2 3 3 2 2 2" xfId="41952" xr:uid="{00000000-0005-0000-0000-0000C75F0000}"/>
    <cellStyle name="Normal 11 4 2 2 3 3 2 3" xfId="41951" xr:uid="{00000000-0005-0000-0000-0000C85F0000}"/>
    <cellStyle name="Normal 11 4 2 2 3 3 3" xfId="12869" xr:uid="{00000000-0005-0000-0000-0000C95F0000}"/>
    <cellStyle name="Normal 11 4 2 2 3 3 3 2" xfId="41953" xr:uid="{00000000-0005-0000-0000-0000CA5F0000}"/>
    <cellStyle name="Normal 11 4 2 2 3 3 4" xfId="12870" xr:uid="{00000000-0005-0000-0000-0000CB5F0000}"/>
    <cellStyle name="Normal 11 4 2 2 3 3 4 2" xfId="41954" xr:uid="{00000000-0005-0000-0000-0000CC5F0000}"/>
    <cellStyle name="Normal 11 4 2 2 3 3 5" xfId="12871" xr:uid="{00000000-0005-0000-0000-0000CD5F0000}"/>
    <cellStyle name="Normal 11 4 2 2 3 3 5 2" xfId="41955" xr:uid="{00000000-0005-0000-0000-0000CE5F0000}"/>
    <cellStyle name="Normal 11 4 2 2 3 3 6" xfId="41950" xr:uid="{00000000-0005-0000-0000-0000CF5F0000}"/>
    <cellStyle name="Normal 11 4 2 2 3 4" xfId="12872" xr:uid="{00000000-0005-0000-0000-0000D05F0000}"/>
    <cellStyle name="Normal 11 4 2 2 3 4 2" xfId="12873" xr:uid="{00000000-0005-0000-0000-0000D15F0000}"/>
    <cellStyle name="Normal 11 4 2 2 3 4 2 2" xfId="41957" xr:uid="{00000000-0005-0000-0000-0000D25F0000}"/>
    <cellStyle name="Normal 11 4 2 2 3 4 3" xfId="41956" xr:uid="{00000000-0005-0000-0000-0000D35F0000}"/>
    <cellStyle name="Normal 11 4 2 2 3 5" xfId="12874" xr:uid="{00000000-0005-0000-0000-0000D45F0000}"/>
    <cellStyle name="Normal 11 4 2 2 3 5 2" xfId="41958" xr:uid="{00000000-0005-0000-0000-0000D55F0000}"/>
    <cellStyle name="Normal 11 4 2 2 3 6" xfId="12875" xr:uid="{00000000-0005-0000-0000-0000D65F0000}"/>
    <cellStyle name="Normal 11 4 2 2 3 6 2" xfId="41959" xr:uid="{00000000-0005-0000-0000-0000D75F0000}"/>
    <cellStyle name="Normal 11 4 2 2 3 7" xfId="12876" xr:uid="{00000000-0005-0000-0000-0000D85F0000}"/>
    <cellStyle name="Normal 11 4 2 2 3 7 2" xfId="41960" xr:uid="{00000000-0005-0000-0000-0000D95F0000}"/>
    <cellStyle name="Normal 11 4 2 2 3 8" xfId="41943" xr:uid="{00000000-0005-0000-0000-0000DA5F0000}"/>
    <cellStyle name="Normal 11 4 2 2 4" xfId="12877" xr:uid="{00000000-0005-0000-0000-0000DB5F0000}"/>
    <cellStyle name="Normal 11 4 2 2 4 2" xfId="12878" xr:uid="{00000000-0005-0000-0000-0000DC5F0000}"/>
    <cellStyle name="Normal 11 4 2 2 4 2 2" xfId="12879" xr:uid="{00000000-0005-0000-0000-0000DD5F0000}"/>
    <cellStyle name="Normal 11 4 2 2 4 2 2 2" xfId="12880" xr:uid="{00000000-0005-0000-0000-0000DE5F0000}"/>
    <cellStyle name="Normal 11 4 2 2 4 2 2 2 2" xfId="41964" xr:uid="{00000000-0005-0000-0000-0000DF5F0000}"/>
    <cellStyle name="Normal 11 4 2 2 4 2 2 3" xfId="41963" xr:uid="{00000000-0005-0000-0000-0000E05F0000}"/>
    <cellStyle name="Normal 11 4 2 2 4 2 3" xfId="12881" xr:uid="{00000000-0005-0000-0000-0000E15F0000}"/>
    <cellStyle name="Normal 11 4 2 2 4 2 3 2" xfId="41965" xr:uid="{00000000-0005-0000-0000-0000E25F0000}"/>
    <cellStyle name="Normal 11 4 2 2 4 2 4" xfId="12882" xr:uid="{00000000-0005-0000-0000-0000E35F0000}"/>
    <cellStyle name="Normal 11 4 2 2 4 2 4 2" xfId="41966" xr:uid="{00000000-0005-0000-0000-0000E45F0000}"/>
    <cellStyle name="Normal 11 4 2 2 4 2 5" xfId="12883" xr:uid="{00000000-0005-0000-0000-0000E55F0000}"/>
    <cellStyle name="Normal 11 4 2 2 4 2 5 2" xfId="41967" xr:uid="{00000000-0005-0000-0000-0000E65F0000}"/>
    <cellStyle name="Normal 11 4 2 2 4 2 6" xfId="41962" xr:uid="{00000000-0005-0000-0000-0000E75F0000}"/>
    <cellStyle name="Normal 11 4 2 2 4 3" xfId="12884" xr:uid="{00000000-0005-0000-0000-0000E85F0000}"/>
    <cellStyle name="Normal 11 4 2 2 4 3 2" xfId="12885" xr:uid="{00000000-0005-0000-0000-0000E95F0000}"/>
    <cellStyle name="Normal 11 4 2 2 4 3 2 2" xfId="41969" xr:uid="{00000000-0005-0000-0000-0000EA5F0000}"/>
    <cellStyle name="Normal 11 4 2 2 4 3 3" xfId="41968" xr:uid="{00000000-0005-0000-0000-0000EB5F0000}"/>
    <cellStyle name="Normal 11 4 2 2 4 4" xfId="12886" xr:uid="{00000000-0005-0000-0000-0000EC5F0000}"/>
    <cellStyle name="Normal 11 4 2 2 4 4 2" xfId="41970" xr:uid="{00000000-0005-0000-0000-0000ED5F0000}"/>
    <cellStyle name="Normal 11 4 2 2 4 5" xfId="12887" xr:uid="{00000000-0005-0000-0000-0000EE5F0000}"/>
    <cellStyle name="Normal 11 4 2 2 4 5 2" xfId="41971" xr:uid="{00000000-0005-0000-0000-0000EF5F0000}"/>
    <cellStyle name="Normal 11 4 2 2 4 6" xfId="12888" xr:uid="{00000000-0005-0000-0000-0000F05F0000}"/>
    <cellStyle name="Normal 11 4 2 2 4 6 2" xfId="41972" xr:uid="{00000000-0005-0000-0000-0000F15F0000}"/>
    <cellStyle name="Normal 11 4 2 2 4 7" xfId="41961" xr:uid="{00000000-0005-0000-0000-0000F25F0000}"/>
    <cellStyle name="Normal 11 4 2 2 5" xfId="12889" xr:uid="{00000000-0005-0000-0000-0000F35F0000}"/>
    <cellStyle name="Normal 11 4 2 2 5 2" xfId="12890" xr:uid="{00000000-0005-0000-0000-0000F45F0000}"/>
    <cellStyle name="Normal 11 4 2 2 5 2 2" xfId="12891" xr:uid="{00000000-0005-0000-0000-0000F55F0000}"/>
    <cellStyle name="Normal 11 4 2 2 5 2 2 2" xfId="41975" xr:uid="{00000000-0005-0000-0000-0000F65F0000}"/>
    <cellStyle name="Normal 11 4 2 2 5 2 3" xfId="41974" xr:uid="{00000000-0005-0000-0000-0000F75F0000}"/>
    <cellStyle name="Normal 11 4 2 2 5 3" xfId="12892" xr:uid="{00000000-0005-0000-0000-0000F85F0000}"/>
    <cellStyle name="Normal 11 4 2 2 5 3 2" xfId="41976" xr:uid="{00000000-0005-0000-0000-0000F95F0000}"/>
    <cellStyle name="Normal 11 4 2 2 5 4" xfId="12893" xr:uid="{00000000-0005-0000-0000-0000FA5F0000}"/>
    <cellStyle name="Normal 11 4 2 2 5 4 2" xfId="41977" xr:uid="{00000000-0005-0000-0000-0000FB5F0000}"/>
    <cellStyle name="Normal 11 4 2 2 5 5" xfId="12894" xr:uid="{00000000-0005-0000-0000-0000FC5F0000}"/>
    <cellStyle name="Normal 11 4 2 2 5 5 2" xfId="41978" xr:uid="{00000000-0005-0000-0000-0000FD5F0000}"/>
    <cellStyle name="Normal 11 4 2 2 5 6" xfId="41973" xr:uid="{00000000-0005-0000-0000-0000FE5F0000}"/>
    <cellStyle name="Normal 11 4 2 2 6" xfId="12895" xr:uid="{00000000-0005-0000-0000-0000FF5F0000}"/>
    <cellStyle name="Normal 11 4 2 2 6 2" xfId="12896" xr:uid="{00000000-0005-0000-0000-000000600000}"/>
    <cellStyle name="Normal 11 4 2 2 6 2 2" xfId="12897" xr:uid="{00000000-0005-0000-0000-000001600000}"/>
    <cellStyle name="Normal 11 4 2 2 6 2 2 2" xfId="41981" xr:uid="{00000000-0005-0000-0000-000002600000}"/>
    <cellStyle name="Normal 11 4 2 2 6 2 3" xfId="41980" xr:uid="{00000000-0005-0000-0000-000003600000}"/>
    <cellStyle name="Normal 11 4 2 2 6 3" xfId="12898" xr:uid="{00000000-0005-0000-0000-000004600000}"/>
    <cellStyle name="Normal 11 4 2 2 6 3 2" xfId="41982" xr:uid="{00000000-0005-0000-0000-000005600000}"/>
    <cellStyle name="Normal 11 4 2 2 6 4" xfId="12899" xr:uid="{00000000-0005-0000-0000-000006600000}"/>
    <cellStyle name="Normal 11 4 2 2 6 4 2" xfId="41983" xr:uid="{00000000-0005-0000-0000-000007600000}"/>
    <cellStyle name="Normal 11 4 2 2 6 5" xfId="12900" xr:uid="{00000000-0005-0000-0000-000008600000}"/>
    <cellStyle name="Normal 11 4 2 2 6 5 2" xfId="41984" xr:uid="{00000000-0005-0000-0000-000009600000}"/>
    <cellStyle name="Normal 11 4 2 2 6 6" xfId="41979" xr:uid="{00000000-0005-0000-0000-00000A600000}"/>
    <cellStyle name="Normal 11 4 2 2 7" xfId="12901" xr:uid="{00000000-0005-0000-0000-00000B600000}"/>
    <cellStyle name="Normal 11 4 2 2 7 2" xfId="12902" xr:uid="{00000000-0005-0000-0000-00000C600000}"/>
    <cellStyle name="Normal 11 4 2 2 7 2 2" xfId="12903" xr:uid="{00000000-0005-0000-0000-00000D600000}"/>
    <cellStyle name="Normal 11 4 2 2 7 2 2 2" xfId="41987" xr:uid="{00000000-0005-0000-0000-00000E600000}"/>
    <cellStyle name="Normal 11 4 2 2 7 2 3" xfId="41986" xr:uid="{00000000-0005-0000-0000-00000F600000}"/>
    <cellStyle name="Normal 11 4 2 2 7 3" xfId="12904" xr:uid="{00000000-0005-0000-0000-000010600000}"/>
    <cellStyle name="Normal 11 4 2 2 7 3 2" xfId="41988" xr:uid="{00000000-0005-0000-0000-000011600000}"/>
    <cellStyle name="Normal 11 4 2 2 7 4" xfId="12905" xr:uid="{00000000-0005-0000-0000-000012600000}"/>
    <cellStyle name="Normal 11 4 2 2 7 4 2" xfId="41989" xr:uid="{00000000-0005-0000-0000-000013600000}"/>
    <cellStyle name="Normal 11 4 2 2 7 5" xfId="41985" xr:uid="{00000000-0005-0000-0000-000014600000}"/>
    <cellStyle name="Normal 11 4 2 2 8" xfId="12906" xr:uid="{00000000-0005-0000-0000-000015600000}"/>
    <cellStyle name="Normal 11 4 2 2 8 2" xfId="12907" xr:uid="{00000000-0005-0000-0000-000016600000}"/>
    <cellStyle name="Normal 11 4 2 2 8 2 2" xfId="41991" xr:uid="{00000000-0005-0000-0000-000017600000}"/>
    <cellStyle name="Normal 11 4 2 2 8 3" xfId="12908" xr:uid="{00000000-0005-0000-0000-000018600000}"/>
    <cellStyle name="Normal 11 4 2 2 8 3 2" xfId="41992" xr:uid="{00000000-0005-0000-0000-000019600000}"/>
    <cellStyle name="Normal 11 4 2 2 8 4" xfId="41990" xr:uid="{00000000-0005-0000-0000-00001A600000}"/>
    <cellStyle name="Normal 11 4 2 2 9" xfId="12909" xr:uid="{00000000-0005-0000-0000-00001B600000}"/>
    <cellStyle name="Normal 11 4 2 2 9 2" xfId="41993" xr:uid="{00000000-0005-0000-0000-00001C600000}"/>
    <cellStyle name="Normal 11 4 2 3" xfId="12910" xr:uid="{00000000-0005-0000-0000-00001D600000}"/>
    <cellStyle name="Normal 11 4 2 3 10" xfId="12911" xr:uid="{00000000-0005-0000-0000-00001E600000}"/>
    <cellStyle name="Normal 11 4 2 3 10 2" xfId="41995" xr:uid="{00000000-0005-0000-0000-00001F600000}"/>
    <cellStyle name="Normal 11 4 2 3 11" xfId="41994" xr:uid="{00000000-0005-0000-0000-000020600000}"/>
    <cellStyle name="Normal 11 4 2 3 2" xfId="12912" xr:uid="{00000000-0005-0000-0000-000021600000}"/>
    <cellStyle name="Normal 11 4 2 3 2 2" xfId="12913" xr:uid="{00000000-0005-0000-0000-000022600000}"/>
    <cellStyle name="Normal 11 4 2 3 2 2 2" xfId="12914" xr:uid="{00000000-0005-0000-0000-000023600000}"/>
    <cellStyle name="Normal 11 4 2 3 2 2 2 2" xfId="12915" xr:uid="{00000000-0005-0000-0000-000024600000}"/>
    <cellStyle name="Normal 11 4 2 3 2 2 2 2 2" xfId="41999" xr:uid="{00000000-0005-0000-0000-000025600000}"/>
    <cellStyle name="Normal 11 4 2 3 2 2 2 3" xfId="41998" xr:uid="{00000000-0005-0000-0000-000026600000}"/>
    <cellStyle name="Normal 11 4 2 3 2 2 3" xfId="12916" xr:uid="{00000000-0005-0000-0000-000027600000}"/>
    <cellStyle name="Normal 11 4 2 3 2 2 3 2" xfId="42000" xr:uid="{00000000-0005-0000-0000-000028600000}"/>
    <cellStyle name="Normal 11 4 2 3 2 2 4" xfId="12917" xr:uid="{00000000-0005-0000-0000-000029600000}"/>
    <cellStyle name="Normal 11 4 2 3 2 2 4 2" xfId="42001" xr:uid="{00000000-0005-0000-0000-00002A600000}"/>
    <cellStyle name="Normal 11 4 2 3 2 2 5" xfId="12918" xr:uid="{00000000-0005-0000-0000-00002B600000}"/>
    <cellStyle name="Normal 11 4 2 3 2 2 5 2" xfId="42002" xr:uid="{00000000-0005-0000-0000-00002C600000}"/>
    <cellStyle name="Normal 11 4 2 3 2 2 6" xfId="41997" xr:uid="{00000000-0005-0000-0000-00002D600000}"/>
    <cellStyle name="Normal 11 4 2 3 2 3" xfId="12919" xr:uid="{00000000-0005-0000-0000-00002E600000}"/>
    <cellStyle name="Normal 11 4 2 3 2 3 2" xfId="12920" xr:uid="{00000000-0005-0000-0000-00002F600000}"/>
    <cellStyle name="Normal 11 4 2 3 2 3 2 2" xfId="42004" xr:uid="{00000000-0005-0000-0000-000030600000}"/>
    <cellStyle name="Normal 11 4 2 3 2 3 3" xfId="42003" xr:uid="{00000000-0005-0000-0000-000031600000}"/>
    <cellStyle name="Normal 11 4 2 3 2 4" xfId="12921" xr:uid="{00000000-0005-0000-0000-000032600000}"/>
    <cellStyle name="Normal 11 4 2 3 2 4 2" xfId="42005" xr:uid="{00000000-0005-0000-0000-000033600000}"/>
    <cellStyle name="Normal 11 4 2 3 2 5" xfId="12922" xr:uid="{00000000-0005-0000-0000-000034600000}"/>
    <cellStyle name="Normal 11 4 2 3 2 5 2" xfId="42006" xr:uid="{00000000-0005-0000-0000-000035600000}"/>
    <cellStyle name="Normal 11 4 2 3 2 6" xfId="12923" xr:uid="{00000000-0005-0000-0000-000036600000}"/>
    <cellStyle name="Normal 11 4 2 3 2 6 2" xfId="42007" xr:uid="{00000000-0005-0000-0000-000037600000}"/>
    <cellStyle name="Normal 11 4 2 3 2 7" xfId="41996" xr:uid="{00000000-0005-0000-0000-000038600000}"/>
    <cellStyle name="Normal 11 4 2 3 3" xfId="12924" xr:uid="{00000000-0005-0000-0000-000039600000}"/>
    <cellStyle name="Normal 11 4 2 3 3 2" xfId="12925" xr:uid="{00000000-0005-0000-0000-00003A600000}"/>
    <cellStyle name="Normal 11 4 2 3 3 2 2" xfId="12926" xr:uid="{00000000-0005-0000-0000-00003B600000}"/>
    <cellStyle name="Normal 11 4 2 3 3 2 2 2" xfId="12927" xr:uid="{00000000-0005-0000-0000-00003C600000}"/>
    <cellStyle name="Normal 11 4 2 3 3 2 2 2 2" xfId="42011" xr:uid="{00000000-0005-0000-0000-00003D600000}"/>
    <cellStyle name="Normal 11 4 2 3 3 2 2 3" xfId="42010" xr:uid="{00000000-0005-0000-0000-00003E600000}"/>
    <cellStyle name="Normal 11 4 2 3 3 2 3" xfId="12928" xr:uid="{00000000-0005-0000-0000-00003F600000}"/>
    <cellStyle name="Normal 11 4 2 3 3 2 3 2" xfId="42012" xr:uid="{00000000-0005-0000-0000-000040600000}"/>
    <cellStyle name="Normal 11 4 2 3 3 2 4" xfId="12929" xr:uid="{00000000-0005-0000-0000-000041600000}"/>
    <cellStyle name="Normal 11 4 2 3 3 2 4 2" xfId="42013" xr:uid="{00000000-0005-0000-0000-000042600000}"/>
    <cellStyle name="Normal 11 4 2 3 3 2 5" xfId="12930" xr:uid="{00000000-0005-0000-0000-000043600000}"/>
    <cellStyle name="Normal 11 4 2 3 3 2 5 2" xfId="42014" xr:uid="{00000000-0005-0000-0000-000044600000}"/>
    <cellStyle name="Normal 11 4 2 3 3 2 6" xfId="42009" xr:uid="{00000000-0005-0000-0000-000045600000}"/>
    <cellStyle name="Normal 11 4 2 3 3 3" xfId="12931" xr:uid="{00000000-0005-0000-0000-000046600000}"/>
    <cellStyle name="Normal 11 4 2 3 3 3 2" xfId="12932" xr:uid="{00000000-0005-0000-0000-000047600000}"/>
    <cellStyle name="Normal 11 4 2 3 3 3 2 2" xfId="42016" xr:uid="{00000000-0005-0000-0000-000048600000}"/>
    <cellStyle name="Normal 11 4 2 3 3 3 3" xfId="42015" xr:uid="{00000000-0005-0000-0000-000049600000}"/>
    <cellStyle name="Normal 11 4 2 3 3 4" xfId="12933" xr:uid="{00000000-0005-0000-0000-00004A600000}"/>
    <cellStyle name="Normal 11 4 2 3 3 4 2" xfId="42017" xr:uid="{00000000-0005-0000-0000-00004B600000}"/>
    <cellStyle name="Normal 11 4 2 3 3 5" xfId="12934" xr:uid="{00000000-0005-0000-0000-00004C600000}"/>
    <cellStyle name="Normal 11 4 2 3 3 5 2" xfId="42018" xr:uid="{00000000-0005-0000-0000-00004D600000}"/>
    <cellStyle name="Normal 11 4 2 3 3 6" xfId="12935" xr:uid="{00000000-0005-0000-0000-00004E600000}"/>
    <cellStyle name="Normal 11 4 2 3 3 6 2" xfId="42019" xr:uid="{00000000-0005-0000-0000-00004F600000}"/>
    <cellStyle name="Normal 11 4 2 3 3 7" xfId="42008" xr:uid="{00000000-0005-0000-0000-000050600000}"/>
    <cellStyle name="Normal 11 4 2 3 4" xfId="12936" xr:uid="{00000000-0005-0000-0000-000051600000}"/>
    <cellStyle name="Normal 11 4 2 3 4 2" xfId="12937" xr:uid="{00000000-0005-0000-0000-000052600000}"/>
    <cellStyle name="Normal 11 4 2 3 4 2 2" xfId="12938" xr:uid="{00000000-0005-0000-0000-000053600000}"/>
    <cellStyle name="Normal 11 4 2 3 4 2 2 2" xfId="42022" xr:uid="{00000000-0005-0000-0000-000054600000}"/>
    <cellStyle name="Normal 11 4 2 3 4 2 3" xfId="42021" xr:uid="{00000000-0005-0000-0000-000055600000}"/>
    <cellStyle name="Normal 11 4 2 3 4 3" xfId="12939" xr:uid="{00000000-0005-0000-0000-000056600000}"/>
    <cellStyle name="Normal 11 4 2 3 4 3 2" xfId="42023" xr:uid="{00000000-0005-0000-0000-000057600000}"/>
    <cellStyle name="Normal 11 4 2 3 4 4" xfId="12940" xr:uid="{00000000-0005-0000-0000-000058600000}"/>
    <cellStyle name="Normal 11 4 2 3 4 4 2" xfId="42024" xr:uid="{00000000-0005-0000-0000-000059600000}"/>
    <cellStyle name="Normal 11 4 2 3 4 5" xfId="12941" xr:uid="{00000000-0005-0000-0000-00005A600000}"/>
    <cellStyle name="Normal 11 4 2 3 4 5 2" xfId="42025" xr:uid="{00000000-0005-0000-0000-00005B600000}"/>
    <cellStyle name="Normal 11 4 2 3 4 6" xfId="42020" xr:uid="{00000000-0005-0000-0000-00005C600000}"/>
    <cellStyle name="Normal 11 4 2 3 5" xfId="12942" xr:uid="{00000000-0005-0000-0000-00005D600000}"/>
    <cellStyle name="Normal 11 4 2 3 5 2" xfId="12943" xr:uid="{00000000-0005-0000-0000-00005E600000}"/>
    <cellStyle name="Normal 11 4 2 3 5 2 2" xfId="12944" xr:uid="{00000000-0005-0000-0000-00005F600000}"/>
    <cellStyle name="Normal 11 4 2 3 5 2 2 2" xfId="42028" xr:uid="{00000000-0005-0000-0000-000060600000}"/>
    <cellStyle name="Normal 11 4 2 3 5 2 3" xfId="42027" xr:uid="{00000000-0005-0000-0000-000061600000}"/>
    <cellStyle name="Normal 11 4 2 3 5 3" xfId="12945" xr:uid="{00000000-0005-0000-0000-000062600000}"/>
    <cellStyle name="Normal 11 4 2 3 5 3 2" xfId="42029" xr:uid="{00000000-0005-0000-0000-000063600000}"/>
    <cellStyle name="Normal 11 4 2 3 5 4" xfId="12946" xr:uid="{00000000-0005-0000-0000-000064600000}"/>
    <cellStyle name="Normal 11 4 2 3 5 4 2" xfId="42030" xr:uid="{00000000-0005-0000-0000-000065600000}"/>
    <cellStyle name="Normal 11 4 2 3 5 5" xfId="12947" xr:uid="{00000000-0005-0000-0000-000066600000}"/>
    <cellStyle name="Normal 11 4 2 3 5 5 2" xfId="42031" xr:uid="{00000000-0005-0000-0000-000067600000}"/>
    <cellStyle name="Normal 11 4 2 3 5 6" xfId="42026" xr:uid="{00000000-0005-0000-0000-000068600000}"/>
    <cellStyle name="Normal 11 4 2 3 6" xfId="12948" xr:uid="{00000000-0005-0000-0000-000069600000}"/>
    <cellStyle name="Normal 11 4 2 3 6 2" xfId="12949" xr:uid="{00000000-0005-0000-0000-00006A600000}"/>
    <cellStyle name="Normal 11 4 2 3 6 2 2" xfId="12950" xr:uid="{00000000-0005-0000-0000-00006B600000}"/>
    <cellStyle name="Normal 11 4 2 3 6 2 2 2" xfId="42034" xr:uid="{00000000-0005-0000-0000-00006C600000}"/>
    <cellStyle name="Normal 11 4 2 3 6 2 3" xfId="42033" xr:uid="{00000000-0005-0000-0000-00006D600000}"/>
    <cellStyle name="Normal 11 4 2 3 6 3" xfId="12951" xr:uid="{00000000-0005-0000-0000-00006E600000}"/>
    <cellStyle name="Normal 11 4 2 3 6 3 2" xfId="42035" xr:uid="{00000000-0005-0000-0000-00006F600000}"/>
    <cellStyle name="Normal 11 4 2 3 6 4" xfId="12952" xr:uid="{00000000-0005-0000-0000-000070600000}"/>
    <cellStyle name="Normal 11 4 2 3 6 4 2" xfId="42036" xr:uid="{00000000-0005-0000-0000-000071600000}"/>
    <cellStyle name="Normal 11 4 2 3 6 5" xfId="42032" xr:uid="{00000000-0005-0000-0000-000072600000}"/>
    <cellStyle name="Normal 11 4 2 3 7" xfId="12953" xr:uid="{00000000-0005-0000-0000-000073600000}"/>
    <cellStyle name="Normal 11 4 2 3 7 2" xfId="12954" xr:uid="{00000000-0005-0000-0000-000074600000}"/>
    <cellStyle name="Normal 11 4 2 3 7 2 2" xfId="42038" xr:uid="{00000000-0005-0000-0000-000075600000}"/>
    <cellStyle name="Normal 11 4 2 3 7 3" xfId="12955" xr:uid="{00000000-0005-0000-0000-000076600000}"/>
    <cellStyle name="Normal 11 4 2 3 7 3 2" xfId="42039" xr:uid="{00000000-0005-0000-0000-000077600000}"/>
    <cellStyle name="Normal 11 4 2 3 7 4" xfId="42037" xr:uid="{00000000-0005-0000-0000-000078600000}"/>
    <cellStyle name="Normal 11 4 2 3 8" xfId="12956" xr:uid="{00000000-0005-0000-0000-000079600000}"/>
    <cellStyle name="Normal 11 4 2 3 8 2" xfId="42040" xr:uid="{00000000-0005-0000-0000-00007A600000}"/>
    <cellStyle name="Normal 11 4 2 3 9" xfId="12957" xr:uid="{00000000-0005-0000-0000-00007B600000}"/>
    <cellStyle name="Normal 11 4 2 3 9 2" xfId="42041" xr:uid="{00000000-0005-0000-0000-00007C600000}"/>
    <cellStyle name="Normal 11 4 2 4" xfId="12958" xr:uid="{00000000-0005-0000-0000-00007D600000}"/>
    <cellStyle name="Normal 11 4 2 4 2" xfId="12959" xr:uid="{00000000-0005-0000-0000-00007E600000}"/>
    <cellStyle name="Normal 11 4 2 4 2 2" xfId="12960" xr:uid="{00000000-0005-0000-0000-00007F600000}"/>
    <cellStyle name="Normal 11 4 2 4 2 2 2" xfId="12961" xr:uid="{00000000-0005-0000-0000-000080600000}"/>
    <cellStyle name="Normal 11 4 2 4 2 2 2 2" xfId="42045" xr:uid="{00000000-0005-0000-0000-000081600000}"/>
    <cellStyle name="Normal 11 4 2 4 2 2 3" xfId="42044" xr:uid="{00000000-0005-0000-0000-000082600000}"/>
    <cellStyle name="Normal 11 4 2 4 2 3" xfId="12962" xr:uid="{00000000-0005-0000-0000-000083600000}"/>
    <cellStyle name="Normal 11 4 2 4 2 3 2" xfId="42046" xr:uid="{00000000-0005-0000-0000-000084600000}"/>
    <cellStyle name="Normal 11 4 2 4 2 4" xfId="12963" xr:uid="{00000000-0005-0000-0000-000085600000}"/>
    <cellStyle name="Normal 11 4 2 4 2 4 2" xfId="42047" xr:uid="{00000000-0005-0000-0000-000086600000}"/>
    <cellStyle name="Normal 11 4 2 4 2 5" xfId="12964" xr:uid="{00000000-0005-0000-0000-000087600000}"/>
    <cellStyle name="Normal 11 4 2 4 2 5 2" xfId="42048" xr:uid="{00000000-0005-0000-0000-000088600000}"/>
    <cellStyle name="Normal 11 4 2 4 2 6" xfId="42043" xr:uid="{00000000-0005-0000-0000-000089600000}"/>
    <cellStyle name="Normal 11 4 2 4 3" xfId="12965" xr:uid="{00000000-0005-0000-0000-00008A600000}"/>
    <cellStyle name="Normal 11 4 2 4 3 2" xfId="12966" xr:uid="{00000000-0005-0000-0000-00008B600000}"/>
    <cellStyle name="Normal 11 4 2 4 3 2 2" xfId="12967" xr:uid="{00000000-0005-0000-0000-00008C600000}"/>
    <cellStyle name="Normal 11 4 2 4 3 2 2 2" xfId="42051" xr:uid="{00000000-0005-0000-0000-00008D600000}"/>
    <cellStyle name="Normal 11 4 2 4 3 2 3" xfId="42050" xr:uid="{00000000-0005-0000-0000-00008E600000}"/>
    <cellStyle name="Normal 11 4 2 4 3 3" xfId="12968" xr:uid="{00000000-0005-0000-0000-00008F600000}"/>
    <cellStyle name="Normal 11 4 2 4 3 3 2" xfId="42052" xr:uid="{00000000-0005-0000-0000-000090600000}"/>
    <cellStyle name="Normal 11 4 2 4 3 4" xfId="12969" xr:uid="{00000000-0005-0000-0000-000091600000}"/>
    <cellStyle name="Normal 11 4 2 4 3 4 2" xfId="42053" xr:uid="{00000000-0005-0000-0000-000092600000}"/>
    <cellStyle name="Normal 11 4 2 4 3 5" xfId="12970" xr:uid="{00000000-0005-0000-0000-000093600000}"/>
    <cellStyle name="Normal 11 4 2 4 3 5 2" xfId="42054" xr:uid="{00000000-0005-0000-0000-000094600000}"/>
    <cellStyle name="Normal 11 4 2 4 3 6" xfId="42049" xr:uid="{00000000-0005-0000-0000-000095600000}"/>
    <cellStyle name="Normal 11 4 2 4 4" xfId="12971" xr:uid="{00000000-0005-0000-0000-000096600000}"/>
    <cellStyle name="Normal 11 4 2 4 4 2" xfId="12972" xr:uid="{00000000-0005-0000-0000-000097600000}"/>
    <cellStyle name="Normal 11 4 2 4 4 2 2" xfId="42056" xr:uid="{00000000-0005-0000-0000-000098600000}"/>
    <cellStyle name="Normal 11 4 2 4 4 3" xfId="42055" xr:uid="{00000000-0005-0000-0000-000099600000}"/>
    <cellStyle name="Normal 11 4 2 4 5" xfId="12973" xr:uid="{00000000-0005-0000-0000-00009A600000}"/>
    <cellStyle name="Normal 11 4 2 4 5 2" xfId="42057" xr:uid="{00000000-0005-0000-0000-00009B600000}"/>
    <cellStyle name="Normal 11 4 2 4 6" xfId="12974" xr:uid="{00000000-0005-0000-0000-00009C600000}"/>
    <cellStyle name="Normal 11 4 2 4 6 2" xfId="42058" xr:uid="{00000000-0005-0000-0000-00009D600000}"/>
    <cellStyle name="Normal 11 4 2 4 7" xfId="12975" xr:uid="{00000000-0005-0000-0000-00009E600000}"/>
    <cellStyle name="Normal 11 4 2 4 7 2" xfId="42059" xr:uid="{00000000-0005-0000-0000-00009F600000}"/>
    <cellStyle name="Normal 11 4 2 4 8" xfId="42042" xr:uid="{00000000-0005-0000-0000-0000A0600000}"/>
    <cellStyle name="Normal 11 4 2 5" xfId="12976" xr:uid="{00000000-0005-0000-0000-0000A1600000}"/>
    <cellStyle name="Normal 11 4 2 5 2" xfId="12977" xr:uid="{00000000-0005-0000-0000-0000A2600000}"/>
    <cellStyle name="Normal 11 4 2 5 2 2" xfId="12978" xr:uid="{00000000-0005-0000-0000-0000A3600000}"/>
    <cellStyle name="Normal 11 4 2 5 2 2 2" xfId="12979" xr:uid="{00000000-0005-0000-0000-0000A4600000}"/>
    <cellStyle name="Normal 11 4 2 5 2 2 2 2" xfId="42063" xr:uid="{00000000-0005-0000-0000-0000A5600000}"/>
    <cellStyle name="Normal 11 4 2 5 2 2 3" xfId="42062" xr:uid="{00000000-0005-0000-0000-0000A6600000}"/>
    <cellStyle name="Normal 11 4 2 5 2 3" xfId="12980" xr:uid="{00000000-0005-0000-0000-0000A7600000}"/>
    <cellStyle name="Normal 11 4 2 5 2 3 2" xfId="42064" xr:uid="{00000000-0005-0000-0000-0000A8600000}"/>
    <cellStyle name="Normal 11 4 2 5 2 4" xfId="12981" xr:uid="{00000000-0005-0000-0000-0000A9600000}"/>
    <cellStyle name="Normal 11 4 2 5 2 4 2" xfId="42065" xr:uid="{00000000-0005-0000-0000-0000AA600000}"/>
    <cellStyle name="Normal 11 4 2 5 2 5" xfId="12982" xr:uid="{00000000-0005-0000-0000-0000AB600000}"/>
    <cellStyle name="Normal 11 4 2 5 2 5 2" xfId="42066" xr:uid="{00000000-0005-0000-0000-0000AC600000}"/>
    <cellStyle name="Normal 11 4 2 5 2 6" xfId="42061" xr:uid="{00000000-0005-0000-0000-0000AD600000}"/>
    <cellStyle name="Normal 11 4 2 5 3" xfId="12983" xr:uid="{00000000-0005-0000-0000-0000AE600000}"/>
    <cellStyle name="Normal 11 4 2 5 3 2" xfId="12984" xr:uid="{00000000-0005-0000-0000-0000AF600000}"/>
    <cellStyle name="Normal 11 4 2 5 3 2 2" xfId="42068" xr:uid="{00000000-0005-0000-0000-0000B0600000}"/>
    <cellStyle name="Normal 11 4 2 5 3 3" xfId="42067" xr:uid="{00000000-0005-0000-0000-0000B1600000}"/>
    <cellStyle name="Normal 11 4 2 5 4" xfId="12985" xr:uid="{00000000-0005-0000-0000-0000B2600000}"/>
    <cellStyle name="Normal 11 4 2 5 4 2" xfId="42069" xr:uid="{00000000-0005-0000-0000-0000B3600000}"/>
    <cellStyle name="Normal 11 4 2 5 5" xfId="12986" xr:uid="{00000000-0005-0000-0000-0000B4600000}"/>
    <cellStyle name="Normal 11 4 2 5 5 2" xfId="42070" xr:uid="{00000000-0005-0000-0000-0000B5600000}"/>
    <cellStyle name="Normal 11 4 2 5 6" xfId="12987" xr:uid="{00000000-0005-0000-0000-0000B6600000}"/>
    <cellStyle name="Normal 11 4 2 5 6 2" xfId="42071" xr:uid="{00000000-0005-0000-0000-0000B7600000}"/>
    <cellStyle name="Normal 11 4 2 5 7" xfId="42060" xr:uid="{00000000-0005-0000-0000-0000B8600000}"/>
    <cellStyle name="Normal 11 4 2 6" xfId="12988" xr:uid="{00000000-0005-0000-0000-0000B9600000}"/>
    <cellStyle name="Normal 11 4 2 6 2" xfId="12989" xr:uid="{00000000-0005-0000-0000-0000BA600000}"/>
    <cellStyle name="Normal 11 4 2 6 2 2" xfId="12990" xr:uid="{00000000-0005-0000-0000-0000BB600000}"/>
    <cellStyle name="Normal 11 4 2 6 2 2 2" xfId="42074" xr:uid="{00000000-0005-0000-0000-0000BC600000}"/>
    <cellStyle name="Normal 11 4 2 6 2 3" xfId="42073" xr:uid="{00000000-0005-0000-0000-0000BD600000}"/>
    <cellStyle name="Normal 11 4 2 6 3" xfId="12991" xr:uid="{00000000-0005-0000-0000-0000BE600000}"/>
    <cellStyle name="Normal 11 4 2 6 3 2" xfId="42075" xr:uid="{00000000-0005-0000-0000-0000BF600000}"/>
    <cellStyle name="Normal 11 4 2 6 4" xfId="12992" xr:uid="{00000000-0005-0000-0000-0000C0600000}"/>
    <cellStyle name="Normal 11 4 2 6 4 2" xfId="42076" xr:uid="{00000000-0005-0000-0000-0000C1600000}"/>
    <cellStyle name="Normal 11 4 2 6 5" xfId="12993" xr:uid="{00000000-0005-0000-0000-0000C2600000}"/>
    <cellStyle name="Normal 11 4 2 6 5 2" xfId="42077" xr:uid="{00000000-0005-0000-0000-0000C3600000}"/>
    <cellStyle name="Normal 11 4 2 6 6" xfId="42072" xr:uid="{00000000-0005-0000-0000-0000C4600000}"/>
    <cellStyle name="Normal 11 4 2 7" xfId="12994" xr:uid="{00000000-0005-0000-0000-0000C5600000}"/>
    <cellStyle name="Normal 11 4 2 7 2" xfId="12995" xr:uid="{00000000-0005-0000-0000-0000C6600000}"/>
    <cellStyle name="Normal 11 4 2 7 2 2" xfId="12996" xr:uid="{00000000-0005-0000-0000-0000C7600000}"/>
    <cellStyle name="Normal 11 4 2 7 2 2 2" xfId="42080" xr:uid="{00000000-0005-0000-0000-0000C8600000}"/>
    <cellStyle name="Normal 11 4 2 7 2 3" xfId="42079" xr:uid="{00000000-0005-0000-0000-0000C9600000}"/>
    <cellStyle name="Normal 11 4 2 7 3" xfId="12997" xr:uid="{00000000-0005-0000-0000-0000CA600000}"/>
    <cellStyle name="Normal 11 4 2 7 3 2" xfId="42081" xr:uid="{00000000-0005-0000-0000-0000CB600000}"/>
    <cellStyle name="Normal 11 4 2 7 4" xfId="12998" xr:uid="{00000000-0005-0000-0000-0000CC600000}"/>
    <cellStyle name="Normal 11 4 2 7 4 2" xfId="42082" xr:uid="{00000000-0005-0000-0000-0000CD600000}"/>
    <cellStyle name="Normal 11 4 2 7 5" xfId="12999" xr:uid="{00000000-0005-0000-0000-0000CE600000}"/>
    <cellStyle name="Normal 11 4 2 7 5 2" xfId="42083" xr:uid="{00000000-0005-0000-0000-0000CF600000}"/>
    <cellStyle name="Normal 11 4 2 7 6" xfId="42078" xr:uid="{00000000-0005-0000-0000-0000D0600000}"/>
    <cellStyle name="Normal 11 4 2 8" xfId="13000" xr:uid="{00000000-0005-0000-0000-0000D1600000}"/>
    <cellStyle name="Normal 11 4 2 8 2" xfId="13001" xr:uid="{00000000-0005-0000-0000-0000D2600000}"/>
    <cellStyle name="Normal 11 4 2 8 2 2" xfId="13002" xr:uid="{00000000-0005-0000-0000-0000D3600000}"/>
    <cellStyle name="Normal 11 4 2 8 2 2 2" xfId="42086" xr:uid="{00000000-0005-0000-0000-0000D4600000}"/>
    <cellStyle name="Normal 11 4 2 8 2 3" xfId="42085" xr:uid="{00000000-0005-0000-0000-0000D5600000}"/>
    <cellStyle name="Normal 11 4 2 8 3" xfId="13003" xr:uid="{00000000-0005-0000-0000-0000D6600000}"/>
    <cellStyle name="Normal 11 4 2 8 3 2" xfId="42087" xr:uid="{00000000-0005-0000-0000-0000D7600000}"/>
    <cellStyle name="Normal 11 4 2 8 4" xfId="13004" xr:uid="{00000000-0005-0000-0000-0000D8600000}"/>
    <cellStyle name="Normal 11 4 2 8 4 2" xfId="42088" xr:uid="{00000000-0005-0000-0000-0000D9600000}"/>
    <cellStyle name="Normal 11 4 2 8 5" xfId="42084" xr:uid="{00000000-0005-0000-0000-0000DA600000}"/>
    <cellStyle name="Normal 11 4 2 9" xfId="13005" xr:uid="{00000000-0005-0000-0000-0000DB600000}"/>
    <cellStyle name="Normal 11 4 2 9 2" xfId="13006" xr:uid="{00000000-0005-0000-0000-0000DC600000}"/>
    <cellStyle name="Normal 11 4 2 9 2 2" xfId="42090" xr:uid="{00000000-0005-0000-0000-0000DD600000}"/>
    <cellStyle name="Normal 11 4 2 9 3" xfId="13007" xr:uid="{00000000-0005-0000-0000-0000DE600000}"/>
    <cellStyle name="Normal 11 4 2 9 3 2" xfId="42091" xr:uid="{00000000-0005-0000-0000-0000DF600000}"/>
    <cellStyle name="Normal 11 4 2 9 4" xfId="42089" xr:uid="{00000000-0005-0000-0000-0000E0600000}"/>
    <cellStyle name="Normal 11 4 3" xfId="13008" xr:uid="{00000000-0005-0000-0000-0000E1600000}"/>
    <cellStyle name="Normal 11 4 3 10" xfId="13009" xr:uid="{00000000-0005-0000-0000-0000E2600000}"/>
    <cellStyle name="Normal 11 4 3 10 2" xfId="42093" xr:uid="{00000000-0005-0000-0000-0000E3600000}"/>
    <cellStyle name="Normal 11 4 3 11" xfId="13010" xr:uid="{00000000-0005-0000-0000-0000E4600000}"/>
    <cellStyle name="Normal 11 4 3 11 2" xfId="42094" xr:uid="{00000000-0005-0000-0000-0000E5600000}"/>
    <cellStyle name="Normal 11 4 3 12" xfId="42092" xr:uid="{00000000-0005-0000-0000-0000E6600000}"/>
    <cellStyle name="Normal 11 4 3 2" xfId="13011" xr:uid="{00000000-0005-0000-0000-0000E7600000}"/>
    <cellStyle name="Normal 11 4 3 2 10" xfId="13012" xr:uid="{00000000-0005-0000-0000-0000E8600000}"/>
    <cellStyle name="Normal 11 4 3 2 10 2" xfId="42096" xr:uid="{00000000-0005-0000-0000-0000E9600000}"/>
    <cellStyle name="Normal 11 4 3 2 11" xfId="42095" xr:uid="{00000000-0005-0000-0000-0000EA600000}"/>
    <cellStyle name="Normal 11 4 3 2 2" xfId="13013" xr:uid="{00000000-0005-0000-0000-0000EB600000}"/>
    <cellStyle name="Normal 11 4 3 2 2 2" xfId="13014" xr:uid="{00000000-0005-0000-0000-0000EC600000}"/>
    <cellStyle name="Normal 11 4 3 2 2 2 2" xfId="13015" xr:uid="{00000000-0005-0000-0000-0000ED600000}"/>
    <cellStyle name="Normal 11 4 3 2 2 2 2 2" xfId="13016" xr:uid="{00000000-0005-0000-0000-0000EE600000}"/>
    <cellStyle name="Normal 11 4 3 2 2 2 2 2 2" xfId="42100" xr:uid="{00000000-0005-0000-0000-0000EF600000}"/>
    <cellStyle name="Normal 11 4 3 2 2 2 2 3" xfId="42099" xr:uid="{00000000-0005-0000-0000-0000F0600000}"/>
    <cellStyle name="Normal 11 4 3 2 2 2 3" xfId="13017" xr:uid="{00000000-0005-0000-0000-0000F1600000}"/>
    <cellStyle name="Normal 11 4 3 2 2 2 3 2" xfId="42101" xr:uid="{00000000-0005-0000-0000-0000F2600000}"/>
    <cellStyle name="Normal 11 4 3 2 2 2 4" xfId="13018" xr:uid="{00000000-0005-0000-0000-0000F3600000}"/>
    <cellStyle name="Normal 11 4 3 2 2 2 4 2" xfId="42102" xr:uid="{00000000-0005-0000-0000-0000F4600000}"/>
    <cellStyle name="Normal 11 4 3 2 2 2 5" xfId="13019" xr:uid="{00000000-0005-0000-0000-0000F5600000}"/>
    <cellStyle name="Normal 11 4 3 2 2 2 5 2" xfId="42103" xr:uid="{00000000-0005-0000-0000-0000F6600000}"/>
    <cellStyle name="Normal 11 4 3 2 2 2 6" xfId="42098" xr:uid="{00000000-0005-0000-0000-0000F7600000}"/>
    <cellStyle name="Normal 11 4 3 2 2 3" xfId="13020" xr:uid="{00000000-0005-0000-0000-0000F8600000}"/>
    <cellStyle name="Normal 11 4 3 2 2 3 2" xfId="13021" xr:uid="{00000000-0005-0000-0000-0000F9600000}"/>
    <cellStyle name="Normal 11 4 3 2 2 3 2 2" xfId="42105" xr:uid="{00000000-0005-0000-0000-0000FA600000}"/>
    <cellStyle name="Normal 11 4 3 2 2 3 3" xfId="42104" xr:uid="{00000000-0005-0000-0000-0000FB600000}"/>
    <cellStyle name="Normal 11 4 3 2 2 4" xfId="13022" xr:uid="{00000000-0005-0000-0000-0000FC600000}"/>
    <cellStyle name="Normal 11 4 3 2 2 4 2" xfId="42106" xr:uid="{00000000-0005-0000-0000-0000FD600000}"/>
    <cellStyle name="Normal 11 4 3 2 2 5" xfId="13023" xr:uid="{00000000-0005-0000-0000-0000FE600000}"/>
    <cellStyle name="Normal 11 4 3 2 2 5 2" xfId="42107" xr:uid="{00000000-0005-0000-0000-0000FF600000}"/>
    <cellStyle name="Normal 11 4 3 2 2 6" xfId="13024" xr:uid="{00000000-0005-0000-0000-000000610000}"/>
    <cellStyle name="Normal 11 4 3 2 2 6 2" xfId="42108" xr:uid="{00000000-0005-0000-0000-000001610000}"/>
    <cellStyle name="Normal 11 4 3 2 2 7" xfId="42097" xr:uid="{00000000-0005-0000-0000-000002610000}"/>
    <cellStyle name="Normal 11 4 3 2 3" xfId="13025" xr:uid="{00000000-0005-0000-0000-000003610000}"/>
    <cellStyle name="Normal 11 4 3 2 3 2" xfId="13026" xr:uid="{00000000-0005-0000-0000-000004610000}"/>
    <cellStyle name="Normal 11 4 3 2 3 2 2" xfId="13027" xr:uid="{00000000-0005-0000-0000-000005610000}"/>
    <cellStyle name="Normal 11 4 3 2 3 2 2 2" xfId="13028" xr:uid="{00000000-0005-0000-0000-000006610000}"/>
    <cellStyle name="Normal 11 4 3 2 3 2 2 2 2" xfId="42112" xr:uid="{00000000-0005-0000-0000-000007610000}"/>
    <cellStyle name="Normal 11 4 3 2 3 2 2 3" xfId="42111" xr:uid="{00000000-0005-0000-0000-000008610000}"/>
    <cellStyle name="Normal 11 4 3 2 3 2 3" xfId="13029" xr:uid="{00000000-0005-0000-0000-000009610000}"/>
    <cellStyle name="Normal 11 4 3 2 3 2 3 2" xfId="42113" xr:uid="{00000000-0005-0000-0000-00000A610000}"/>
    <cellStyle name="Normal 11 4 3 2 3 2 4" xfId="13030" xr:uid="{00000000-0005-0000-0000-00000B610000}"/>
    <cellStyle name="Normal 11 4 3 2 3 2 4 2" xfId="42114" xr:uid="{00000000-0005-0000-0000-00000C610000}"/>
    <cellStyle name="Normal 11 4 3 2 3 2 5" xfId="13031" xr:uid="{00000000-0005-0000-0000-00000D610000}"/>
    <cellStyle name="Normal 11 4 3 2 3 2 5 2" xfId="42115" xr:uid="{00000000-0005-0000-0000-00000E610000}"/>
    <cellStyle name="Normal 11 4 3 2 3 2 6" xfId="42110" xr:uid="{00000000-0005-0000-0000-00000F610000}"/>
    <cellStyle name="Normal 11 4 3 2 3 3" xfId="13032" xr:uid="{00000000-0005-0000-0000-000010610000}"/>
    <cellStyle name="Normal 11 4 3 2 3 3 2" xfId="13033" xr:uid="{00000000-0005-0000-0000-000011610000}"/>
    <cellStyle name="Normal 11 4 3 2 3 3 2 2" xfId="42117" xr:uid="{00000000-0005-0000-0000-000012610000}"/>
    <cellStyle name="Normal 11 4 3 2 3 3 3" xfId="42116" xr:uid="{00000000-0005-0000-0000-000013610000}"/>
    <cellStyle name="Normal 11 4 3 2 3 4" xfId="13034" xr:uid="{00000000-0005-0000-0000-000014610000}"/>
    <cellStyle name="Normal 11 4 3 2 3 4 2" xfId="42118" xr:uid="{00000000-0005-0000-0000-000015610000}"/>
    <cellStyle name="Normal 11 4 3 2 3 5" xfId="13035" xr:uid="{00000000-0005-0000-0000-000016610000}"/>
    <cellStyle name="Normal 11 4 3 2 3 5 2" xfId="42119" xr:uid="{00000000-0005-0000-0000-000017610000}"/>
    <cellStyle name="Normal 11 4 3 2 3 6" xfId="13036" xr:uid="{00000000-0005-0000-0000-000018610000}"/>
    <cellStyle name="Normal 11 4 3 2 3 6 2" xfId="42120" xr:uid="{00000000-0005-0000-0000-000019610000}"/>
    <cellStyle name="Normal 11 4 3 2 3 7" xfId="42109" xr:uid="{00000000-0005-0000-0000-00001A610000}"/>
    <cellStyle name="Normal 11 4 3 2 4" xfId="13037" xr:uid="{00000000-0005-0000-0000-00001B610000}"/>
    <cellStyle name="Normal 11 4 3 2 4 2" xfId="13038" xr:uid="{00000000-0005-0000-0000-00001C610000}"/>
    <cellStyle name="Normal 11 4 3 2 4 2 2" xfId="13039" xr:uid="{00000000-0005-0000-0000-00001D610000}"/>
    <cellStyle name="Normal 11 4 3 2 4 2 2 2" xfId="42123" xr:uid="{00000000-0005-0000-0000-00001E610000}"/>
    <cellStyle name="Normal 11 4 3 2 4 2 3" xfId="42122" xr:uid="{00000000-0005-0000-0000-00001F610000}"/>
    <cellStyle name="Normal 11 4 3 2 4 3" xfId="13040" xr:uid="{00000000-0005-0000-0000-000020610000}"/>
    <cellStyle name="Normal 11 4 3 2 4 3 2" xfId="42124" xr:uid="{00000000-0005-0000-0000-000021610000}"/>
    <cellStyle name="Normal 11 4 3 2 4 4" xfId="13041" xr:uid="{00000000-0005-0000-0000-000022610000}"/>
    <cellStyle name="Normal 11 4 3 2 4 4 2" xfId="42125" xr:uid="{00000000-0005-0000-0000-000023610000}"/>
    <cellStyle name="Normal 11 4 3 2 4 5" xfId="13042" xr:uid="{00000000-0005-0000-0000-000024610000}"/>
    <cellStyle name="Normal 11 4 3 2 4 5 2" xfId="42126" xr:uid="{00000000-0005-0000-0000-000025610000}"/>
    <cellStyle name="Normal 11 4 3 2 4 6" xfId="42121" xr:uid="{00000000-0005-0000-0000-000026610000}"/>
    <cellStyle name="Normal 11 4 3 2 5" xfId="13043" xr:uid="{00000000-0005-0000-0000-000027610000}"/>
    <cellStyle name="Normal 11 4 3 2 5 2" xfId="13044" xr:uid="{00000000-0005-0000-0000-000028610000}"/>
    <cellStyle name="Normal 11 4 3 2 5 2 2" xfId="13045" xr:uid="{00000000-0005-0000-0000-000029610000}"/>
    <cellStyle name="Normal 11 4 3 2 5 2 2 2" xfId="42129" xr:uid="{00000000-0005-0000-0000-00002A610000}"/>
    <cellStyle name="Normal 11 4 3 2 5 2 3" xfId="42128" xr:uid="{00000000-0005-0000-0000-00002B610000}"/>
    <cellStyle name="Normal 11 4 3 2 5 3" xfId="13046" xr:uid="{00000000-0005-0000-0000-00002C610000}"/>
    <cellStyle name="Normal 11 4 3 2 5 3 2" xfId="42130" xr:uid="{00000000-0005-0000-0000-00002D610000}"/>
    <cellStyle name="Normal 11 4 3 2 5 4" xfId="13047" xr:uid="{00000000-0005-0000-0000-00002E610000}"/>
    <cellStyle name="Normal 11 4 3 2 5 4 2" xfId="42131" xr:uid="{00000000-0005-0000-0000-00002F610000}"/>
    <cellStyle name="Normal 11 4 3 2 5 5" xfId="13048" xr:uid="{00000000-0005-0000-0000-000030610000}"/>
    <cellStyle name="Normal 11 4 3 2 5 5 2" xfId="42132" xr:uid="{00000000-0005-0000-0000-000031610000}"/>
    <cellStyle name="Normal 11 4 3 2 5 6" xfId="42127" xr:uid="{00000000-0005-0000-0000-000032610000}"/>
    <cellStyle name="Normal 11 4 3 2 6" xfId="13049" xr:uid="{00000000-0005-0000-0000-000033610000}"/>
    <cellStyle name="Normal 11 4 3 2 6 2" xfId="13050" xr:uid="{00000000-0005-0000-0000-000034610000}"/>
    <cellStyle name="Normal 11 4 3 2 6 2 2" xfId="13051" xr:uid="{00000000-0005-0000-0000-000035610000}"/>
    <cellStyle name="Normal 11 4 3 2 6 2 2 2" xfId="42135" xr:uid="{00000000-0005-0000-0000-000036610000}"/>
    <cellStyle name="Normal 11 4 3 2 6 2 3" xfId="42134" xr:uid="{00000000-0005-0000-0000-000037610000}"/>
    <cellStyle name="Normal 11 4 3 2 6 3" xfId="13052" xr:uid="{00000000-0005-0000-0000-000038610000}"/>
    <cellStyle name="Normal 11 4 3 2 6 3 2" xfId="42136" xr:uid="{00000000-0005-0000-0000-000039610000}"/>
    <cellStyle name="Normal 11 4 3 2 6 4" xfId="13053" xr:uid="{00000000-0005-0000-0000-00003A610000}"/>
    <cellStyle name="Normal 11 4 3 2 6 4 2" xfId="42137" xr:uid="{00000000-0005-0000-0000-00003B610000}"/>
    <cellStyle name="Normal 11 4 3 2 6 5" xfId="42133" xr:uid="{00000000-0005-0000-0000-00003C610000}"/>
    <cellStyle name="Normal 11 4 3 2 7" xfId="13054" xr:uid="{00000000-0005-0000-0000-00003D610000}"/>
    <cellStyle name="Normal 11 4 3 2 7 2" xfId="13055" xr:uid="{00000000-0005-0000-0000-00003E610000}"/>
    <cellStyle name="Normal 11 4 3 2 7 2 2" xfId="42139" xr:uid="{00000000-0005-0000-0000-00003F610000}"/>
    <cellStyle name="Normal 11 4 3 2 7 3" xfId="13056" xr:uid="{00000000-0005-0000-0000-000040610000}"/>
    <cellStyle name="Normal 11 4 3 2 7 3 2" xfId="42140" xr:uid="{00000000-0005-0000-0000-000041610000}"/>
    <cellStyle name="Normal 11 4 3 2 7 4" xfId="42138" xr:uid="{00000000-0005-0000-0000-000042610000}"/>
    <cellStyle name="Normal 11 4 3 2 8" xfId="13057" xr:uid="{00000000-0005-0000-0000-000043610000}"/>
    <cellStyle name="Normal 11 4 3 2 8 2" xfId="42141" xr:uid="{00000000-0005-0000-0000-000044610000}"/>
    <cellStyle name="Normal 11 4 3 2 9" xfId="13058" xr:uid="{00000000-0005-0000-0000-000045610000}"/>
    <cellStyle name="Normal 11 4 3 2 9 2" xfId="42142" xr:uid="{00000000-0005-0000-0000-000046610000}"/>
    <cellStyle name="Normal 11 4 3 3" xfId="13059" xr:uid="{00000000-0005-0000-0000-000047610000}"/>
    <cellStyle name="Normal 11 4 3 3 2" xfId="13060" xr:uid="{00000000-0005-0000-0000-000048610000}"/>
    <cellStyle name="Normal 11 4 3 3 2 2" xfId="13061" xr:uid="{00000000-0005-0000-0000-000049610000}"/>
    <cellStyle name="Normal 11 4 3 3 2 2 2" xfId="13062" xr:uid="{00000000-0005-0000-0000-00004A610000}"/>
    <cellStyle name="Normal 11 4 3 3 2 2 2 2" xfId="42146" xr:uid="{00000000-0005-0000-0000-00004B610000}"/>
    <cellStyle name="Normal 11 4 3 3 2 2 3" xfId="42145" xr:uid="{00000000-0005-0000-0000-00004C610000}"/>
    <cellStyle name="Normal 11 4 3 3 2 3" xfId="13063" xr:uid="{00000000-0005-0000-0000-00004D610000}"/>
    <cellStyle name="Normal 11 4 3 3 2 3 2" xfId="42147" xr:uid="{00000000-0005-0000-0000-00004E610000}"/>
    <cellStyle name="Normal 11 4 3 3 2 4" xfId="13064" xr:uid="{00000000-0005-0000-0000-00004F610000}"/>
    <cellStyle name="Normal 11 4 3 3 2 4 2" xfId="42148" xr:uid="{00000000-0005-0000-0000-000050610000}"/>
    <cellStyle name="Normal 11 4 3 3 2 5" xfId="13065" xr:uid="{00000000-0005-0000-0000-000051610000}"/>
    <cellStyle name="Normal 11 4 3 3 2 5 2" xfId="42149" xr:uid="{00000000-0005-0000-0000-000052610000}"/>
    <cellStyle name="Normal 11 4 3 3 2 6" xfId="42144" xr:uid="{00000000-0005-0000-0000-000053610000}"/>
    <cellStyle name="Normal 11 4 3 3 3" xfId="13066" xr:uid="{00000000-0005-0000-0000-000054610000}"/>
    <cellStyle name="Normal 11 4 3 3 3 2" xfId="13067" xr:uid="{00000000-0005-0000-0000-000055610000}"/>
    <cellStyle name="Normal 11 4 3 3 3 2 2" xfId="13068" xr:uid="{00000000-0005-0000-0000-000056610000}"/>
    <cellStyle name="Normal 11 4 3 3 3 2 2 2" xfId="42152" xr:uid="{00000000-0005-0000-0000-000057610000}"/>
    <cellStyle name="Normal 11 4 3 3 3 2 3" xfId="42151" xr:uid="{00000000-0005-0000-0000-000058610000}"/>
    <cellStyle name="Normal 11 4 3 3 3 3" xfId="13069" xr:uid="{00000000-0005-0000-0000-000059610000}"/>
    <cellStyle name="Normal 11 4 3 3 3 3 2" xfId="42153" xr:uid="{00000000-0005-0000-0000-00005A610000}"/>
    <cellStyle name="Normal 11 4 3 3 3 4" xfId="13070" xr:uid="{00000000-0005-0000-0000-00005B610000}"/>
    <cellStyle name="Normal 11 4 3 3 3 4 2" xfId="42154" xr:uid="{00000000-0005-0000-0000-00005C610000}"/>
    <cellStyle name="Normal 11 4 3 3 3 5" xfId="13071" xr:uid="{00000000-0005-0000-0000-00005D610000}"/>
    <cellStyle name="Normal 11 4 3 3 3 5 2" xfId="42155" xr:uid="{00000000-0005-0000-0000-00005E610000}"/>
    <cellStyle name="Normal 11 4 3 3 3 6" xfId="42150" xr:uid="{00000000-0005-0000-0000-00005F610000}"/>
    <cellStyle name="Normal 11 4 3 3 4" xfId="13072" xr:uid="{00000000-0005-0000-0000-000060610000}"/>
    <cellStyle name="Normal 11 4 3 3 4 2" xfId="13073" xr:uid="{00000000-0005-0000-0000-000061610000}"/>
    <cellStyle name="Normal 11 4 3 3 4 2 2" xfId="42157" xr:uid="{00000000-0005-0000-0000-000062610000}"/>
    <cellStyle name="Normal 11 4 3 3 4 3" xfId="42156" xr:uid="{00000000-0005-0000-0000-000063610000}"/>
    <cellStyle name="Normal 11 4 3 3 5" xfId="13074" xr:uid="{00000000-0005-0000-0000-000064610000}"/>
    <cellStyle name="Normal 11 4 3 3 5 2" xfId="42158" xr:uid="{00000000-0005-0000-0000-000065610000}"/>
    <cellStyle name="Normal 11 4 3 3 6" xfId="13075" xr:uid="{00000000-0005-0000-0000-000066610000}"/>
    <cellStyle name="Normal 11 4 3 3 6 2" xfId="42159" xr:uid="{00000000-0005-0000-0000-000067610000}"/>
    <cellStyle name="Normal 11 4 3 3 7" xfId="13076" xr:uid="{00000000-0005-0000-0000-000068610000}"/>
    <cellStyle name="Normal 11 4 3 3 7 2" xfId="42160" xr:uid="{00000000-0005-0000-0000-000069610000}"/>
    <cellStyle name="Normal 11 4 3 3 8" xfId="42143" xr:uid="{00000000-0005-0000-0000-00006A610000}"/>
    <cellStyle name="Normal 11 4 3 4" xfId="13077" xr:uid="{00000000-0005-0000-0000-00006B610000}"/>
    <cellStyle name="Normal 11 4 3 4 2" xfId="13078" xr:uid="{00000000-0005-0000-0000-00006C610000}"/>
    <cellStyle name="Normal 11 4 3 4 2 2" xfId="13079" xr:uid="{00000000-0005-0000-0000-00006D610000}"/>
    <cellStyle name="Normal 11 4 3 4 2 2 2" xfId="13080" xr:uid="{00000000-0005-0000-0000-00006E610000}"/>
    <cellStyle name="Normal 11 4 3 4 2 2 2 2" xfId="42164" xr:uid="{00000000-0005-0000-0000-00006F610000}"/>
    <cellStyle name="Normal 11 4 3 4 2 2 3" xfId="42163" xr:uid="{00000000-0005-0000-0000-000070610000}"/>
    <cellStyle name="Normal 11 4 3 4 2 3" xfId="13081" xr:uid="{00000000-0005-0000-0000-000071610000}"/>
    <cellStyle name="Normal 11 4 3 4 2 3 2" xfId="42165" xr:uid="{00000000-0005-0000-0000-000072610000}"/>
    <cellStyle name="Normal 11 4 3 4 2 4" xfId="13082" xr:uid="{00000000-0005-0000-0000-000073610000}"/>
    <cellStyle name="Normal 11 4 3 4 2 4 2" xfId="42166" xr:uid="{00000000-0005-0000-0000-000074610000}"/>
    <cellStyle name="Normal 11 4 3 4 2 5" xfId="13083" xr:uid="{00000000-0005-0000-0000-000075610000}"/>
    <cellStyle name="Normal 11 4 3 4 2 5 2" xfId="42167" xr:uid="{00000000-0005-0000-0000-000076610000}"/>
    <cellStyle name="Normal 11 4 3 4 2 6" xfId="42162" xr:uid="{00000000-0005-0000-0000-000077610000}"/>
    <cellStyle name="Normal 11 4 3 4 3" xfId="13084" xr:uid="{00000000-0005-0000-0000-000078610000}"/>
    <cellStyle name="Normal 11 4 3 4 3 2" xfId="13085" xr:uid="{00000000-0005-0000-0000-000079610000}"/>
    <cellStyle name="Normal 11 4 3 4 3 2 2" xfId="42169" xr:uid="{00000000-0005-0000-0000-00007A610000}"/>
    <cellStyle name="Normal 11 4 3 4 3 3" xfId="42168" xr:uid="{00000000-0005-0000-0000-00007B610000}"/>
    <cellStyle name="Normal 11 4 3 4 4" xfId="13086" xr:uid="{00000000-0005-0000-0000-00007C610000}"/>
    <cellStyle name="Normal 11 4 3 4 4 2" xfId="42170" xr:uid="{00000000-0005-0000-0000-00007D610000}"/>
    <cellStyle name="Normal 11 4 3 4 5" xfId="13087" xr:uid="{00000000-0005-0000-0000-00007E610000}"/>
    <cellStyle name="Normal 11 4 3 4 5 2" xfId="42171" xr:uid="{00000000-0005-0000-0000-00007F610000}"/>
    <cellStyle name="Normal 11 4 3 4 6" xfId="13088" xr:uid="{00000000-0005-0000-0000-000080610000}"/>
    <cellStyle name="Normal 11 4 3 4 6 2" xfId="42172" xr:uid="{00000000-0005-0000-0000-000081610000}"/>
    <cellStyle name="Normal 11 4 3 4 7" xfId="42161" xr:uid="{00000000-0005-0000-0000-000082610000}"/>
    <cellStyle name="Normal 11 4 3 5" xfId="13089" xr:uid="{00000000-0005-0000-0000-000083610000}"/>
    <cellStyle name="Normal 11 4 3 5 2" xfId="13090" xr:uid="{00000000-0005-0000-0000-000084610000}"/>
    <cellStyle name="Normal 11 4 3 5 2 2" xfId="13091" xr:uid="{00000000-0005-0000-0000-000085610000}"/>
    <cellStyle name="Normal 11 4 3 5 2 2 2" xfId="42175" xr:uid="{00000000-0005-0000-0000-000086610000}"/>
    <cellStyle name="Normal 11 4 3 5 2 3" xfId="42174" xr:uid="{00000000-0005-0000-0000-000087610000}"/>
    <cellStyle name="Normal 11 4 3 5 3" xfId="13092" xr:uid="{00000000-0005-0000-0000-000088610000}"/>
    <cellStyle name="Normal 11 4 3 5 3 2" xfId="42176" xr:uid="{00000000-0005-0000-0000-000089610000}"/>
    <cellStyle name="Normal 11 4 3 5 4" xfId="13093" xr:uid="{00000000-0005-0000-0000-00008A610000}"/>
    <cellStyle name="Normal 11 4 3 5 4 2" xfId="42177" xr:uid="{00000000-0005-0000-0000-00008B610000}"/>
    <cellStyle name="Normal 11 4 3 5 5" xfId="13094" xr:uid="{00000000-0005-0000-0000-00008C610000}"/>
    <cellStyle name="Normal 11 4 3 5 5 2" xfId="42178" xr:uid="{00000000-0005-0000-0000-00008D610000}"/>
    <cellStyle name="Normal 11 4 3 5 6" xfId="42173" xr:uid="{00000000-0005-0000-0000-00008E610000}"/>
    <cellStyle name="Normal 11 4 3 6" xfId="13095" xr:uid="{00000000-0005-0000-0000-00008F610000}"/>
    <cellStyle name="Normal 11 4 3 6 2" xfId="13096" xr:uid="{00000000-0005-0000-0000-000090610000}"/>
    <cellStyle name="Normal 11 4 3 6 2 2" xfId="13097" xr:uid="{00000000-0005-0000-0000-000091610000}"/>
    <cellStyle name="Normal 11 4 3 6 2 2 2" xfId="42181" xr:uid="{00000000-0005-0000-0000-000092610000}"/>
    <cellStyle name="Normal 11 4 3 6 2 3" xfId="42180" xr:uid="{00000000-0005-0000-0000-000093610000}"/>
    <cellStyle name="Normal 11 4 3 6 3" xfId="13098" xr:uid="{00000000-0005-0000-0000-000094610000}"/>
    <cellStyle name="Normal 11 4 3 6 3 2" xfId="42182" xr:uid="{00000000-0005-0000-0000-000095610000}"/>
    <cellStyle name="Normal 11 4 3 6 4" xfId="13099" xr:uid="{00000000-0005-0000-0000-000096610000}"/>
    <cellStyle name="Normal 11 4 3 6 4 2" xfId="42183" xr:uid="{00000000-0005-0000-0000-000097610000}"/>
    <cellStyle name="Normal 11 4 3 6 5" xfId="13100" xr:uid="{00000000-0005-0000-0000-000098610000}"/>
    <cellStyle name="Normal 11 4 3 6 5 2" xfId="42184" xr:uid="{00000000-0005-0000-0000-000099610000}"/>
    <cellStyle name="Normal 11 4 3 6 6" xfId="42179" xr:uid="{00000000-0005-0000-0000-00009A610000}"/>
    <cellStyle name="Normal 11 4 3 7" xfId="13101" xr:uid="{00000000-0005-0000-0000-00009B610000}"/>
    <cellStyle name="Normal 11 4 3 7 2" xfId="13102" xr:uid="{00000000-0005-0000-0000-00009C610000}"/>
    <cellStyle name="Normal 11 4 3 7 2 2" xfId="13103" xr:uid="{00000000-0005-0000-0000-00009D610000}"/>
    <cellStyle name="Normal 11 4 3 7 2 2 2" xfId="42187" xr:uid="{00000000-0005-0000-0000-00009E610000}"/>
    <cellStyle name="Normal 11 4 3 7 2 3" xfId="42186" xr:uid="{00000000-0005-0000-0000-00009F610000}"/>
    <cellStyle name="Normal 11 4 3 7 3" xfId="13104" xr:uid="{00000000-0005-0000-0000-0000A0610000}"/>
    <cellStyle name="Normal 11 4 3 7 3 2" xfId="42188" xr:uid="{00000000-0005-0000-0000-0000A1610000}"/>
    <cellStyle name="Normal 11 4 3 7 4" xfId="13105" xr:uid="{00000000-0005-0000-0000-0000A2610000}"/>
    <cellStyle name="Normal 11 4 3 7 4 2" xfId="42189" xr:uid="{00000000-0005-0000-0000-0000A3610000}"/>
    <cellStyle name="Normal 11 4 3 7 5" xfId="42185" xr:uid="{00000000-0005-0000-0000-0000A4610000}"/>
    <cellStyle name="Normal 11 4 3 8" xfId="13106" xr:uid="{00000000-0005-0000-0000-0000A5610000}"/>
    <cellStyle name="Normal 11 4 3 8 2" xfId="13107" xr:uid="{00000000-0005-0000-0000-0000A6610000}"/>
    <cellStyle name="Normal 11 4 3 8 2 2" xfId="42191" xr:uid="{00000000-0005-0000-0000-0000A7610000}"/>
    <cellStyle name="Normal 11 4 3 8 3" xfId="13108" xr:uid="{00000000-0005-0000-0000-0000A8610000}"/>
    <cellStyle name="Normal 11 4 3 8 3 2" xfId="42192" xr:uid="{00000000-0005-0000-0000-0000A9610000}"/>
    <cellStyle name="Normal 11 4 3 8 4" xfId="42190" xr:uid="{00000000-0005-0000-0000-0000AA610000}"/>
    <cellStyle name="Normal 11 4 3 9" xfId="13109" xr:uid="{00000000-0005-0000-0000-0000AB610000}"/>
    <cellStyle name="Normal 11 4 3 9 2" xfId="42193" xr:uid="{00000000-0005-0000-0000-0000AC610000}"/>
    <cellStyle name="Normal 11 4 4" xfId="13110" xr:uid="{00000000-0005-0000-0000-0000AD610000}"/>
    <cellStyle name="Normal 11 4 4 10" xfId="13111" xr:uid="{00000000-0005-0000-0000-0000AE610000}"/>
    <cellStyle name="Normal 11 4 4 10 2" xfId="42195" xr:uid="{00000000-0005-0000-0000-0000AF610000}"/>
    <cellStyle name="Normal 11 4 4 11" xfId="42194" xr:uid="{00000000-0005-0000-0000-0000B0610000}"/>
    <cellStyle name="Normal 11 4 4 2" xfId="13112" xr:uid="{00000000-0005-0000-0000-0000B1610000}"/>
    <cellStyle name="Normal 11 4 4 2 2" xfId="13113" xr:uid="{00000000-0005-0000-0000-0000B2610000}"/>
    <cellStyle name="Normal 11 4 4 2 2 2" xfId="13114" xr:uid="{00000000-0005-0000-0000-0000B3610000}"/>
    <cellStyle name="Normal 11 4 4 2 2 2 2" xfId="13115" xr:uid="{00000000-0005-0000-0000-0000B4610000}"/>
    <cellStyle name="Normal 11 4 4 2 2 2 2 2" xfId="42199" xr:uid="{00000000-0005-0000-0000-0000B5610000}"/>
    <cellStyle name="Normal 11 4 4 2 2 2 3" xfId="42198" xr:uid="{00000000-0005-0000-0000-0000B6610000}"/>
    <cellStyle name="Normal 11 4 4 2 2 3" xfId="13116" xr:uid="{00000000-0005-0000-0000-0000B7610000}"/>
    <cellStyle name="Normal 11 4 4 2 2 3 2" xfId="42200" xr:uid="{00000000-0005-0000-0000-0000B8610000}"/>
    <cellStyle name="Normal 11 4 4 2 2 4" xfId="13117" xr:uid="{00000000-0005-0000-0000-0000B9610000}"/>
    <cellStyle name="Normal 11 4 4 2 2 4 2" xfId="42201" xr:uid="{00000000-0005-0000-0000-0000BA610000}"/>
    <cellStyle name="Normal 11 4 4 2 2 5" xfId="13118" xr:uid="{00000000-0005-0000-0000-0000BB610000}"/>
    <cellStyle name="Normal 11 4 4 2 2 5 2" xfId="42202" xr:uid="{00000000-0005-0000-0000-0000BC610000}"/>
    <cellStyle name="Normal 11 4 4 2 2 6" xfId="42197" xr:uid="{00000000-0005-0000-0000-0000BD610000}"/>
    <cellStyle name="Normal 11 4 4 2 3" xfId="13119" xr:uid="{00000000-0005-0000-0000-0000BE610000}"/>
    <cellStyle name="Normal 11 4 4 2 3 2" xfId="13120" xr:uid="{00000000-0005-0000-0000-0000BF610000}"/>
    <cellStyle name="Normal 11 4 4 2 3 2 2" xfId="42204" xr:uid="{00000000-0005-0000-0000-0000C0610000}"/>
    <cellStyle name="Normal 11 4 4 2 3 3" xfId="42203" xr:uid="{00000000-0005-0000-0000-0000C1610000}"/>
    <cellStyle name="Normal 11 4 4 2 4" xfId="13121" xr:uid="{00000000-0005-0000-0000-0000C2610000}"/>
    <cellStyle name="Normal 11 4 4 2 4 2" xfId="42205" xr:uid="{00000000-0005-0000-0000-0000C3610000}"/>
    <cellStyle name="Normal 11 4 4 2 5" xfId="13122" xr:uid="{00000000-0005-0000-0000-0000C4610000}"/>
    <cellStyle name="Normal 11 4 4 2 5 2" xfId="42206" xr:uid="{00000000-0005-0000-0000-0000C5610000}"/>
    <cellStyle name="Normal 11 4 4 2 6" xfId="13123" xr:uid="{00000000-0005-0000-0000-0000C6610000}"/>
    <cellStyle name="Normal 11 4 4 2 6 2" xfId="42207" xr:uid="{00000000-0005-0000-0000-0000C7610000}"/>
    <cellStyle name="Normal 11 4 4 2 7" xfId="42196" xr:uid="{00000000-0005-0000-0000-0000C8610000}"/>
    <cellStyle name="Normal 11 4 4 3" xfId="13124" xr:uid="{00000000-0005-0000-0000-0000C9610000}"/>
    <cellStyle name="Normal 11 4 4 3 2" xfId="13125" xr:uid="{00000000-0005-0000-0000-0000CA610000}"/>
    <cellStyle name="Normal 11 4 4 3 2 2" xfId="13126" xr:uid="{00000000-0005-0000-0000-0000CB610000}"/>
    <cellStyle name="Normal 11 4 4 3 2 2 2" xfId="13127" xr:uid="{00000000-0005-0000-0000-0000CC610000}"/>
    <cellStyle name="Normal 11 4 4 3 2 2 2 2" xfId="42211" xr:uid="{00000000-0005-0000-0000-0000CD610000}"/>
    <cellStyle name="Normal 11 4 4 3 2 2 3" xfId="42210" xr:uid="{00000000-0005-0000-0000-0000CE610000}"/>
    <cellStyle name="Normal 11 4 4 3 2 3" xfId="13128" xr:uid="{00000000-0005-0000-0000-0000CF610000}"/>
    <cellStyle name="Normal 11 4 4 3 2 3 2" xfId="42212" xr:uid="{00000000-0005-0000-0000-0000D0610000}"/>
    <cellStyle name="Normal 11 4 4 3 2 4" xfId="13129" xr:uid="{00000000-0005-0000-0000-0000D1610000}"/>
    <cellStyle name="Normal 11 4 4 3 2 4 2" xfId="42213" xr:uid="{00000000-0005-0000-0000-0000D2610000}"/>
    <cellStyle name="Normal 11 4 4 3 2 5" xfId="13130" xr:uid="{00000000-0005-0000-0000-0000D3610000}"/>
    <cellStyle name="Normal 11 4 4 3 2 5 2" xfId="42214" xr:uid="{00000000-0005-0000-0000-0000D4610000}"/>
    <cellStyle name="Normal 11 4 4 3 2 6" xfId="42209" xr:uid="{00000000-0005-0000-0000-0000D5610000}"/>
    <cellStyle name="Normal 11 4 4 3 3" xfId="13131" xr:uid="{00000000-0005-0000-0000-0000D6610000}"/>
    <cellStyle name="Normal 11 4 4 3 3 2" xfId="13132" xr:uid="{00000000-0005-0000-0000-0000D7610000}"/>
    <cellStyle name="Normal 11 4 4 3 3 2 2" xfId="42216" xr:uid="{00000000-0005-0000-0000-0000D8610000}"/>
    <cellStyle name="Normal 11 4 4 3 3 3" xfId="42215" xr:uid="{00000000-0005-0000-0000-0000D9610000}"/>
    <cellStyle name="Normal 11 4 4 3 4" xfId="13133" xr:uid="{00000000-0005-0000-0000-0000DA610000}"/>
    <cellStyle name="Normal 11 4 4 3 4 2" xfId="42217" xr:uid="{00000000-0005-0000-0000-0000DB610000}"/>
    <cellStyle name="Normal 11 4 4 3 5" xfId="13134" xr:uid="{00000000-0005-0000-0000-0000DC610000}"/>
    <cellStyle name="Normal 11 4 4 3 5 2" xfId="42218" xr:uid="{00000000-0005-0000-0000-0000DD610000}"/>
    <cellStyle name="Normal 11 4 4 3 6" xfId="13135" xr:uid="{00000000-0005-0000-0000-0000DE610000}"/>
    <cellStyle name="Normal 11 4 4 3 6 2" xfId="42219" xr:uid="{00000000-0005-0000-0000-0000DF610000}"/>
    <cellStyle name="Normal 11 4 4 3 7" xfId="42208" xr:uid="{00000000-0005-0000-0000-0000E0610000}"/>
    <cellStyle name="Normal 11 4 4 4" xfId="13136" xr:uid="{00000000-0005-0000-0000-0000E1610000}"/>
    <cellStyle name="Normal 11 4 4 4 2" xfId="13137" xr:uid="{00000000-0005-0000-0000-0000E2610000}"/>
    <cellStyle name="Normal 11 4 4 4 2 2" xfId="13138" xr:uid="{00000000-0005-0000-0000-0000E3610000}"/>
    <cellStyle name="Normal 11 4 4 4 2 2 2" xfId="42222" xr:uid="{00000000-0005-0000-0000-0000E4610000}"/>
    <cellStyle name="Normal 11 4 4 4 2 3" xfId="42221" xr:uid="{00000000-0005-0000-0000-0000E5610000}"/>
    <cellStyle name="Normal 11 4 4 4 3" xfId="13139" xr:uid="{00000000-0005-0000-0000-0000E6610000}"/>
    <cellStyle name="Normal 11 4 4 4 3 2" xfId="42223" xr:uid="{00000000-0005-0000-0000-0000E7610000}"/>
    <cellStyle name="Normal 11 4 4 4 4" xfId="13140" xr:uid="{00000000-0005-0000-0000-0000E8610000}"/>
    <cellStyle name="Normal 11 4 4 4 4 2" xfId="42224" xr:uid="{00000000-0005-0000-0000-0000E9610000}"/>
    <cellStyle name="Normal 11 4 4 4 5" xfId="13141" xr:uid="{00000000-0005-0000-0000-0000EA610000}"/>
    <cellStyle name="Normal 11 4 4 4 5 2" xfId="42225" xr:uid="{00000000-0005-0000-0000-0000EB610000}"/>
    <cellStyle name="Normal 11 4 4 4 6" xfId="42220" xr:uid="{00000000-0005-0000-0000-0000EC610000}"/>
    <cellStyle name="Normal 11 4 4 5" xfId="13142" xr:uid="{00000000-0005-0000-0000-0000ED610000}"/>
    <cellStyle name="Normal 11 4 4 5 2" xfId="13143" xr:uid="{00000000-0005-0000-0000-0000EE610000}"/>
    <cellStyle name="Normal 11 4 4 5 2 2" xfId="13144" xr:uid="{00000000-0005-0000-0000-0000EF610000}"/>
    <cellStyle name="Normal 11 4 4 5 2 2 2" xfId="42228" xr:uid="{00000000-0005-0000-0000-0000F0610000}"/>
    <cellStyle name="Normal 11 4 4 5 2 3" xfId="42227" xr:uid="{00000000-0005-0000-0000-0000F1610000}"/>
    <cellStyle name="Normal 11 4 4 5 3" xfId="13145" xr:uid="{00000000-0005-0000-0000-0000F2610000}"/>
    <cellStyle name="Normal 11 4 4 5 3 2" xfId="42229" xr:uid="{00000000-0005-0000-0000-0000F3610000}"/>
    <cellStyle name="Normal 11 4 4 5 4" xfId="13146" xr:uid="{00000000-0005-0000-0000-0000F4610000}"/>
    <cellStyle name="Normal 11 4 4 5 4 2" xfId="42230" xr:uid="{00000000-0005-0000-0000-0000F5610000}"/>
    <cellStyle name="Normal 11 4 4 5 5" xfId="13147" xr:uid="{00000000-0005-0000-0000-0000F6610000}"/>
    <cellStyle name="Normal 11 4 4 5 5 2" xfId="42231" xr:uid="{00000000-0005-0000-0000-0000F7610000}"/>
    <cellStyle name="Normal 11 4 4 5 6" xfId="42226" xr:uid="{00000000-0005-0000-0000-0000F8610000}"/>
    <cellStyle name="Normal 11 4 4 6" xfId="13148" xr:uid="{00000000-0005-0000-0000-0000F9610000}"/>
    <cellStyle name="Normal 11 4 4 6 2" xfId="13149" xr:uid="{00000000-0005-0000-0000-0000FA610000}"/>
    <cellStyle name="Normal 11 4 4 6 2 2" xfId="13150" xr:uid="{00000000-0005-0000-0000-0000FB610000}"/>
    <cellStyle name="Normal 11 4 4 6 2 2 2" xfId="42234" xr:uid="{00000000-0005-0000-0000-0000FC610000}"/>
    <cellStyle name="Normal 11 4 4 6 2 3" xfId="42233" xr:uid="{00000000-0005-0000-0000-0000FD610000}"/>
    <cellStyle name="Normal 11 4 4 6 3" xfId="13151" xr:uid="{00000000-0005-0000-0000-0000FE610000}"/>
    <cellStyle name="Normal 11 4 4 6 3 2" xfId="42235" xr:uid="{00000000-0005-0000-0000-0000FF610000}"/>
    <cellStyle name="Normal 11 4 4 6 4" xfId="13152" xr:uid="{00000000-0005-0000-0000-000000620000}"/>
    <cellStyle name="Normal 11 4 4 6 4 2" xfId="42236" xr:uid="{00000000-0005-0000-0000-000001620000}"/>
    <cellStyle name="Normal 11 4 4 6 5" xfId="42232" xr:uid="{00000000-0005-0000-0000-000002620000}"/>
    <cellStyle name="Normal 11 4 4 7" xfId="13153" xr:uid="{00000000-0005-0000-0000-000003620000}"/>
    <cellStyle name="Normal 11 4 4 7 2" xfId="13154" xr:uid="{00000000-0005-0000-0000-000004620000}"/>
    <cellStyle name="Normal 11 4 4 7 2 2" xfId="42238" xr:uid="{00000000-0005-0000-0000-000005620000}"/>
    <cellStyle name="Normal 11 4 4 7 3" xfId="13155" xr:uid="{00000000-0005-0000-0000-000006620000}"/>
    <cellStyle name="Normal 11 4 4 7 3 2" xfId="42239" xr:uid="{00000000-0005-0000-0000-000007620000}"/>
    <cellStyle name="Normal 11 4 4 7 4" xfId="42237" xr:uid="{00000000-0005-0000-0000-000008620000}"/>
    <cellStyle name="Normal 11 4 4 8" xfId="13156" xr:uid="{00000000-0005-0000-0000-000009620000}"/>
    <cellStyle name="Normal 11 4 4 8 2" xfId="42240" xr:uid="{00000000-0005-0000-0000-00000A620000}"/>
    <cellStyle name="Normal 11 4 4 9" xfId="13157" xr:uid="{00000000-0005-0000-0000-00000B620000}"/>
    <cellStyle name="Normal 11 4 4 9 2" xfId="42241" xr:uid="{00000000-0005-0000-0000-00000C620000}"/>
    <cellStyle name="Normal 11 4 5" xfId="13158" xr:uid="{00000000-0005-0000-0000-00000D620000}"/>
    <cellStyle name="Normal 11 4 5 2" xfId="13159" xr:uid="{00000000-0005-0000-0000-00000E620000}"/>
    <cellStyle name="Normal 11 4 5 2 2" xfId="13160" xr:uid="{00000000-0005-0000-0000-00000F620000}"/>
    <cellStyle name="Normal 11 4 5 2 2 2" xfId="13161" xr:uid="{00000000-0005-0000-0000-000010620000}"/>
    <cellStyle name="Normal 11 4 5 2 2 2 2" xfId="42245" xr:uid="{00000000-0005-0000-0000-000011620000}"/>
    <cellStyle name="Normal 11 4 5 2 2 3" xfId="42244" xr:uid="{00000000-0005-0000-0000-000012620000}"/>
    <cellStyle name="Normal 11 4 5 2 3" xfId="13162" xr:uid="{00000000-0005-0000-0000-000013620000}"/>
    <cellStyle name="Normal 11 4 5 2 3 2" xfId="42246" xr:uid="{00000000-0005-0000-0000-000014620000}"/>
    <cellStyle name="Normal 11 4 5 2 4" xfId="13163" xr:uid="{00000000-0005-0000-0000-000015620000}"/>
    <cellStyle name="Normal 11 4 5 2 4 2" xfId="42247" xr:uid="{00000000-0005-0000-0000-000016620000}"/>
    <cellStyle name="Normal 11 4 5 2 5" xfId="13164" xr:uid="{00000000-0005-0000-0000-000017620000}"/>
    <cellStyle name="Normal 11 4 5 2 5 2" xfId="42248" xr:uid="{00000000-0005-0000-0000-000018620000}"/>
    <cellStyle name="Normal 11 4 5 2 6" xfId="42243" xr:uid="{00000000-0005-0000-0000-000019620000}"/>
    <cellStyle name="Normal 11 4 5 3" xfId="13165" xr:uid="{00000000-0005-0000-0000-00001A620000}"/>
    <cellStyle name="Normal 11 4 5 3 2" xfId="13166" xr:uid="{00000000-0005-0000-0000-00001B620000}"/>
    <cellStyle name="Normal 11 4 5 3 2 2" xfId="13167" xr:uid="{00000000-0005-0000-0000-00001C620000}"/>
    <cellStyle name="Normal 11 4 5 3 2 2 2" xfId="42251" xr:uid="{00000000-0005-0000-0000-00001D620000}"/>
    <cellStyle name="Normal 11 4 5 3 2 3" xfId="42250" xr:uid="{00000000-0005-0000-0000-00001E620000}"/>
    <cellStyle name="Normal 11 4 5 3 3" xfId="13168" xr:uid="{00000000-0005-0000-0000-00001F620000}"/>
    <cellStyle name="Normal 11 4 5 3 3 2" xfId="42252" xr:uid="{00000000-0005-0000-0000-000020620000}"/>
    <cellStyle name="Normal 11 4 5 3 4" xfId="13169" xr:uid="{00000000-0005-0000-0000-000021620000}"/>
    <cellStyle name="Normal 11 4 5 3 4 2" xfId="42253" xr:uid="{00000000-0005-0000-0000-000022620000}"/>
    <cellStyle name="Normal 11 4 5 3 5" xfId="13170" xr:uid="{00000000-0005-0000-0000-000023620000}"/>
    <cellStyle name="Normal 11 4 5 3 5 2" xfId="42254" xr:uid="{00000000-0005-0000-0000-000024620000}"/>
    <cellStyle name="Normal 11 4 5 3 6" xfId="42249" xr:uid="{00000000-0005-0000-0000-000025620000}"/>
    <cellStyle name="Normal 11 4 5 4" xfId="13171" xr:uid="{00000000-0005-0000-0000-000026620000}"/>
    <cellStyle name="Normal 11 4 5 4 2" xfId="13172" xr:uid="{00000000-0005-0000-0000-000027620000}"/>
    <cellStyle name="Normal 11 4 5 4 2 2" xfId="42256" xr:uid="{00000000-0005-0000-0000-000028620000}"/>
    <cellStyle name="Normal 11 4 5 4 3" xfId="42255" xr:uid="{00000000-0005-0000-0000-000029620000}"/>
    <cellStyle name="Normal 11 4 5 5" xfId="13173" xr:uid="{00000000-0005-0000-0000-00002A620000}"/>
    <cellStyle name="Normal 11 4 5 5 2" xfId="42257" xr:uid="{00000000-0005-0000-0000-00002B620000}"/>
    <cellStyle name="Normal 11 4 5 6" xfId="13174" xr:uid="{00000000-0005-0000-0000-00002C620000}"/>
    <cellStyle name="Normal 11 4 5 6 2" xfId="42258" xr:uid="{00000000-0005-0000-0000-00002D620000}"/>
    <cellStyle name="Normal 11 4 5 7" xfId="13175" xr:uid="{00000000-0005-0000-0000-00002E620000}"/>
    <cellStyle name="Normal 11 4 5 7 2" xfId="42259" xr:uid="{00000000-0005-0000-0000-00002F620000}"/>
    <cellStyle name="Normal 11 4 5 8" xfId="42242" xr:uid="{00000000-0005-0000-0000-000030620000}"/>
    <cellStyle name="Normal 11 4 6" xfId="13176" xr:uid="{00000000-0005-0000-0000-000031620000}"/>
    <cellStyle name="Normal 11 4 6 2" xfId="13177" xr:uid="{00000000-0005-0000-0000-000032620000}"/>
    <cellStyle name="Normal 11 4 6 2 2" xfId="13178" xr:uid="{00000000-0005-0000-0000-000033620000}"/>
    <cellStyle name="Normal 11 4 6 2 2 2" xfId="13179" xr:uid="{00000000-0005-0000-0000-000034620000}"/>
    <cellStyle name="Normal 11 4 6 2 2 2 2" xfId="42263" xr:uid="{00000000-0005-0000-0000-000035620000}"/>
    <cellStyle name="Normal 11 4 6 2 2 3" xfId="42262" xr:uid="{00000000-0005-0000-0000-000036620000}"/>
    <cellStyle name="Normal 11 4 6 2 3" xfId="13180" xr:uid="{00000000-0005-0000-0000-000037620000}"/>
    <cellStyle name="Normal 11 4 6 2 3 2" xfId="42264" xr:uid="{00000000-0005-0000-0000-000038620000}"/>
    <cellStyle name="Normal 11 4 6 2 4" xfId="13181" xr:uid="{00000000-0005-0000-0000-000039620000}"/>
    <cellStyle name="Normal 11 4 6 2 4 2" xfId="42265" xr:uid="{00000000-0005-0000-0000-00003A620000}"/>
    <cellStyle name="Normal 11 4 6 2 5" xfId="13182" xr:uid="{00000000-0005-0000-0000-00003B620000}"/>
    <cellStyle name="Normal 11 4 6 2 5 2" xfId="42266" xr:uid="{00000000-0005-0000-0000-00003C620000}"/>
    <cellStyle name="Normal 11 4 6 2 6" xfId="42261" xr:uid="{00000000-0005-0000-0000-00003D620000}"/>
    <cellStyle name="Normal 11 4 6 3" xfId="13183" xr:uid="{00000000-0005-0000-0000-00003E620000}"/>
    <cellStyle name="Normal 11 4 6 3 2" xfId="13184" xr:uid="{00000000-0005-0000-0000-00003F620000}"/>
    <cellStyle name="Normal 11 4 6 3 2 2" xfId="42268" xr:uid="{00000000-0005-0000-0000-000040620000}"/>
    <cellStyle name="Normal 11 4 6 3 3" xfId="42267" xr:uid="{00000000-0005-0000-0000-000041620000}"/>
    <cellStyle name="Normal 11 4 6 4" xfId="13185" xr:uid="{00000000-0005-0000-0000-000042620000}"/>
    <cellStyle name="Normal 11 4 6 4 2" xfId="42269" xr:uid="{00000000-0005-0000-0000-000043620000}"/>
    <cellStyle name="Normal 11 4 6 5" xfId="13186" xr:uid="{00000000-0005-0000-0000-000044620000}"/>
    <cellStyle name="Normal 11 4 6 5 2" xfId="42270" xr:uid="{00000000-0005-0000-0000-000045620000}"/>
    <cellStyle name="Normal 11 4 6 6" xfId="13187" xr:uid="{00000000-0005-0000-0000-000046620000}"/>
    <cellStyle name="Normal 11 4 6 6 2" xfId="42271" xr:uid="{00000000-0005-0000-0000-000047620000}"/>
    <cellStyle name="Normal 11 4 6 7" xfId="42260" xr:uid="{00000000-0005-0000-0000-000048620000}"/>
    <cellStyle name="Normal 11 4 7" xfId="13188" xr:uid="{00000000-0005-0000-0000-000049620000}"/>
    <cellStyle name="Normal 11 4 7 2" xfId="13189" xr:uid="{00000000-0005-0000-0000-00004A620000}"/>
    <cellStyle name="Normal 11 4 7 2 2" xfId="13190" xr:uid="{00000000-0005-0000-0000-00004B620000}"/>
    <cellStyle name="Normal 11 4 7 2 2 2" xfId="42274" xr:uid="{00000000-0005-0000-0000-00004C620000}"/>
    <cellStyle name="Normal 11 4 7 2 3" xfId="42273" xr:uid="{00000000-0005-0000-0000-00004D620000}"/>
    <cellStyle name="Normal 11 4 7 3" xfId="13191" xr:uid="{00000000-0005-0000-0000-00004E620000}"/>
    <cellStyle name="Normal 11 4 7 3 2" xfId="42275" xr:uid="{00000000-0005-0000-0000-00004F620000}"/>
    <cellStyle name="Normal 11 4 7 4" xfId="13192" xr:uid="{00000000-0005-0000-0000-000050620000}"/>
    <cellStyle name="Normal 11 4 7 4 2" xfId="42276" xr:uid="{00000000-0005-0000-0000-000051620000}"/>
    <cellStyle name="Normal 11 4 7 5" xfId="13193" xr:uid="{00000000-0005-0000-0000-000052620000}"/>
    <cellStyle name="Normal 11 4 7 5 2" xfId="42277" xr:uid="{00000000-0005-0000-0000-000053620000}"/>
    <cellStyle name="Normal 11 4 7 6" xfId="42272" xr:uid="{00000000-0005-0000-0000-000054620000}"/>
    <cellStyle name="Normal 11 4 8" xfId="13194" xr:uid="{00000000-0005-0000-0000-000055620000}"/>
    <cellStyle name="Normal 11 4 8 2" xfId="13195" xr:uid="{00000000-0005-0000-0000-000056620000}"/>
    <cellStyle name="Normal 11 4 8 2 2" xfId="13196" xr:uid="{00000000-0005-0000-0000-000057620000}"/>
    <cellStyle name="Normal 11 4 8 2 2 2" xfId="42280" xr:uid="{00000000-0005-0000-0000-000058620000}"/>
    <cellStyle name="Normal 11 4 8 2 3" xfId="42279" xr:uid="{00000000-0005-0000-0000-000059620000}"/>
    <cellStyle name="Normal 11 4 8 3" xfId="13197" xr:uid="{00000000-0005-0000-0000-00005A620000}"/>
    <cellStyle name="Normal 11 4 8 3 2" xfId="42281" xr:uid="{00000000-0005-0000-0000-00005B620000}"/>
    <cellStyle name="Normal 11 4 8 4" xfId="13198" xr:uid="{00000000-0005-0000-0000-00005C620000}"/>
    <cellStyle name="Normal 11 4 8 4 2" xfId="42282" xr:uid="{00000000-0005-0000-0000-00005D620000}"/>
    <cellStyle name="Normal 11 4 8 5" xfId="13199" xr:uid="{00000000-0005-0000-0000-00005E620000}"/>
    <cellStyle name="Normal 11 4 8 5 2" xfId="42283" xr:uid="{00000000-0005-0000-0000-00005F620000}"/>
    <cellStyle name="Normal 11 4 8 6" xfId="42278" xr:uid="{00000000-0005-0000-0000-000060620000}"/>
    <cellStyle name="Normal 11 4 9" xfId="13200" xr:uid="{00000000-0005-0000-0000-000061620000}"/>
    <cellStyle name="Normal 11 4 9 2" xfId="13201" xr:uid="{00000000-0005-0000-0000-000062620000}"/>
    <cellStyle name="Normal 11 4 9 2 2" xfId="13202" xr:uid="{00000000-0005-0000-0000-000063620000}"/>
    <cellStyle name="Normal 11 4 9 2 2 2" xfId="42286" xr:uid="{00000000-0005-0000-0000-000064620000}"/>
    <cellStyle name="Normal 11 4 9 2 3" xfId="42285" xr:uid="{00000000-0005-0000-0000-000065620000}"/>
    <cellStyle name="Normal 11 4 9 3" xfId="13203" xr:uid="{00000000-0005-0000-0000-000066620000}"/>
    <cellStyle name="Normal 11 4 9 3 2" xfId="42287" xr:uid="{00000000-0005-0000-0000-000067620000}"/>
    <cellStyle name="Normal 11 4 9 4" xfId="13204" xr:uid="{00000000-0005-0000-0000-000068620000}"/>
    <cellStyle name="Normal 11 4 9 4 2" xfId="42288" xr:uid="{00000000-0005-0000-0000-000069620000}"/>
    <cellStyle name="Normal 11 4 9 5" xfId="42284" xr:uid="{00000000-0005-0000-0000-00006A620000}"/>
    <cellStyle name="Normal 11 5" xfId="13205" xr:uid="{00000000-0005-0000-0000-00006B620000}"/>
    <cellStyle name="Normal 11 5 10" xfId="13206" xr:uid="{00000000-0005-0000-0000-00006C620000}"/>
    <cellStyle name="Normal 11 5 10 2" xfId="42289" xr:uid="{00000000-0005-0000-0000-00006D620000}"/>
    <cellStyle name="Normal 11 5 11" xfId="13207" xr:uid="{00000000-0005-0000-0000-00006E620000}"/>
    <cellStyle name="Normal 11 5 11 2" xfId="42290" xr:uid="{00000000-0005-0000-0000-00006F620000}"/>
    <cellStyle name="Normal 11 5 12" xfId="13208" xr:uid="{00000000-0005-0000-0000-000070620000}"/>
    <cellStyle name="Normal 11 5 12 2" xfId="42291" xr:uid="{00000000-0005-0000-0000-000071620000}"/>
    <cellStyle name="Normal 11 5 2" xfId="13209" xr:uid="{00000000-0005-0000-0000-000072620000}"/>
    <cellStyle name="Normal 11 5 2 10" xfId="13210" xr:uid="{00000000-0005-0000-0000-000073620000}"/>
    <cellStyle name="Normal 11 5 2 10 2" xfId="42293" xr:uid="{00000000-0005-0000-0000-000074620000}"/>
    <cellStyle name="Normal 11 5 2 11" xfId="13211" xr:uid="{00000000-0005-0000-0000-000075620000}"/>
    <cellStyle name="Normal 11 5 2 11 2" xfId="42294" xr:uid="{00000000-0005-0000-0000-000076620000}"/>
    <cellStyle name="Normal 11 5 2 12" xfId="42292" xr:uid="{00000000-0005-0000-0000-000077620000}"/>
    <cellStyle name="Normal 11 5 2 2" xfId="13212" xr:uid="{00000000-0005-0000-0000-000078620000}"/>
    <cellStyle name="Normal 11 5 2 2 10" xfId="13213" xr:uid="{00000000-0005-0000-0000-000079620000}"/>
    <cellStyle name="Normal 11 5 2 2 10 2" xfId="42296" xr:uid="{00000000-0005-0000-0000-00007A620000}"/>
    <cellStyle name="Normal 11 5 2 2 11" xfId="42295" xr:uid="{00000000-0005-0000-0000-00007B620000}"/>
    <cellStyle name="Normal 11 5 2 2 2" xfId="13214" xr:uid="{00000000-0005-0000-0000-00007C620000}"/>
    <cellStyle name="Normal 11 5 2 2 2 2" xfId="13215" xr:uid="{00000000-0005-0000-0000-00007D620000}"/>
    <cellStyle name="Normal 11 5 2 2 2 2 2" xfId="13216" xr:uid="{00000000-0005-0000-0000-00007E620000}"/>
    <cellStyle name="Normal 11 5 2 2 2 2 2 2" xfId="13217" xr:uid="{00000000-0005-0000-0000-00007F620000}"/>
    <cellStyle name="Normal 11 5 2 2 2 2 2 2 2" xfId="42300" xr:uid="{00000000-0005-0000-0000-000080620000}"/>
    <cellStyle name="Normal 11 5 2 2 2 2 2 3" xfId="42299" xr:uid="{00000000-0005-0000-0000-000081620000}"/>
    <cellStyle name="Normal 11 5 2 2 2 2 3" xfId="13218" xr:uid="{00000000-0005-0000-0000-000082620000}"/>
    <cellStyle name="Normal 11 5 2 2 2 2 3 2" xfId="42301" xr:uid="{00000000-0005-0000-0000-000083620000}"/>
    <cellStyle name="Normal 11 5 2 2 2 2 4" xfId="13219" xr:uid="{00000000-0005-0000-0000-000084620000}"/>
    <cellStyle name="Normal 11 5 2 2 2 2 4 2" xfId="42302" xr:uid="{00000000-0005-0000-0000-000085620000}"/>
    <cellStyle name="Normal 11 5 2 2 2 2 5" xfId="13220" xr:uid="{00000000-0005-0000-0000-000086620000}"/>
    <cellStyle name="Normal 11 5 2 2 2 2 5 2" xfId="42303" xr:uid="{00000000-0005-0000-0000-000087620000}"/>
    <cellStyle name="Normal 11 5 2 2 2 2 6" xfId="42298" xr:uid="{00000000-0005-0000-0000-000088620000}"/>
    <cellStyle name="Normal 11 5 2 2 2 3" xfId="13221" xr:uid="{00000000-0005-0000-0000-000089620000}"/>
    <cellStyle name="Normal 11 5 2 2 2 3 2" xfId="13222" xr:uid="{00000000-0005-0000-0000-00008A620000}"/>
    <cellStyle name="Normal 11 5 2 2 2 3 2 2" xfId="42305" xr:uid="{00000000-0005-0000-0000-00008B620000}"/>
    <cellStyle name="Normal 11 5 2 2 2 3 3" xfId="42304" xr:uid="{00000000-0005-0000-0000-00008C620000}"/>
    <cellStyle name="Normal 11 5 2 2 2 4" xfId="13223" xr:uid="{00000000-0005-0000-0000-00008D620000}"/>
    <cellStyle name="Normal 11 5 2 2 2 4 2" xfId="42306" xr:uid="{00000000-0005-0000-0000-00008E620000}"/>
    <cellStyle name="Normal 11 5 2 2 2 5" xfId="13224" xr:uid="{00000000-0005-0000-0000-00008F620000}"/>
    <cellStyle name="Normal 11 5 2 2 2 5 2" xfId="42307" xr:uid="{00000000-0005-0000-0000-000090620000}"/>
    <cellStyle name="Normal 11 5 2 2 2 6" xfId="13225" xr:uid="{00000000-0005-0000-0000-000091620000}"/>
    <cellStyle name="Normal 11 5 2 2 2 6 2" xfId="42308" xr:uid="{00000000-0005-0000-0000-000092620000}"/>
    <cellStyle name="Normal 11 5 2 2 2 7" xfId="42297" xr:uid="{00000000-0005-0000-0000-000093620000}"/>
    <cellStyle name="Normal 11 5 2 2 3" xfId="13226" xr:uid="{00000000-0005-0000-0000-000094620000}"/>
    <cellStyle name="Normal 11 5 2 2 3 2" xfId="13227" xr:uid="{00000000-0005-0000-0000-000095620000}"/>
    <cellStyle name="Normal 11 5 2 2 3 2 2" xfId="13228" xr:uid="{00000000-0005-0000-0000-000096620000}"/>
    <cellStyle name="Normal 11 5 2 2 3 2 2 2" xfId="13229" xr:uid="{00000000-0005-0000-0000-000097620000}"/>
    <cellStyle name="Normal 11 5 2 2 3 2 2 2 2" xfId="42312" xr:uid="{00000000-0005-0000-0000-000098620000}"/>
    <cellStyle name="Normal 11 5 2 2 3 2 2 3" xfId="42311" xr:uid="{00000000-0005-0000-0000-000099620000}"/>
    <cellStyle name="Normal 11 5 2 2 3 2 3" xfId="13230" xr:uid="{00000000-0005-0000-0000-00009A620000}"/>
    <cellStyle name="Normal 11 5 2 2 3 2 3 2" xfId="42313" xr:uid="{00000000-0005-0000-0000-00009B620000}"/>
    <cellStyle name="Normal 11 5 2 2 3 2 4" xfId="13231" xr:uid="{00000000-0005-0000-0000-00009C620000}"/>
    <cellStyle name="Normal 11 5 2 2 3 2 4 2" xfId="42314" xr:uid="{00000000-0005-0000-0000-00009D620000}"/>
    <cellStyle name="Normal 11 5 2 2 3 2 5" xfId="13232" xr:uid="{00000000-0005-0000-0000-00009E620000}"/>
    <cellStyle name="Normal 11 5 2 2 3 2 5 2" xfId="42315" xr:uid="{00000000-0005-0000-0000-00009F620000}"/>
    <cellStyle name="Normal 11 5 2 2 3 2 6" xfId="42310" xr:uid="{00000000-0005-0000-0000-0000A0620000}"/>
    <cellStyle name="Normal 11 5 2 2 3 3" xfId="13233" xr:uid="{00000000-0005-0000-0000-0000A1620000}"/>
    <cellStyle name="Normal 11 5 2 2 3 3 2" xfId="13234" xr:uid="{00000000-0005-0000-0000-0000A2620000}"/>
    <cellStyle name="Normal 11 5 2 2 3 3 2 2" xfId="42317" xr:uid="{00000000-0005-0000-0000-0000A3620000}"/>
    <cellStyle name="Normal 11 5 2 2 3 3 3" xfId="42316" xr:uid="{00000000-0005-0000-0000-0000A4620000}"/>
    <cellStyle name="Normal 11 5 2 2 3 4" xfId="13235" xr:uid="{00000000-0005-0000-0000-0000A5620000}"/>
    <cellStyle name="Normal 11 5 2 2 3 4 2" xfId="42318" xr:uid="{00000000-0005-0000-0000-0000A6620000}"/>
    <cellStyle name="Normal 11 5 2 2 3 5" xfId="13236" xr:uid="{00000000-0005-0000-0000-0000A7620000}"/>
    <cellStyle name="Normal 11 5 2 2 3 5 2" xfId="42319" xr:uid="{00000000-0005-0000-0000-0000A8620000}"/>
    <cellStyle name="Normal 11 5 2 2 3 6" xfId="13237" xr:uid="{00000000-0005-0000-0000-0000A9620000}"/>
    <cellStyle name="Normal 11 5 2 2 3 6 2" xfId="42320" xr:uid="{00000000-0005-0000-0000-0000AA620000}"/>
    <cellStyle name="Normal 11 5 2 2 3 7" xfId="42309" xr:uid="{00000000-0005-0000-0000-0000AB620000}"/>
    <cellStyle name="Normal 11 5 2 2 4" xfId="13238" xr:uid="{00000000-0005-0000-0000-0000AC620000}"/>
    <cellStyle name="Normal 11 5 2 2 4 2" xfId="13239" xr:uid="{00000000-0005-0000-0000-0000AD620000}"/>
    <cellStyle name="Normal 11 5 2 2 4 2 2" xfId="13240" xr:uid="{00000000-0005-0000-0000-0000AE620000}"/>
    <cellStyle name="Normal 11 5 2 2 4 2 2 2" xfId="42323" xr:uid="{00000000-0005-0000-0000-0000AF620000}"/>
    <cellStyle name="Normal 11 5 2 2 4 2 3" xfId="42322" xr:uid="{00000000-0005-0000-0000-0000B0620000}"/>
    <cellStyle name="Normal 11 5 2 2 4 3" xfId="13241" xr:uid="{00000000-0005-0000-0000-0000B1620000}"/>
    <cellStyle name="Normal 11 5 2 2 4 3 2" xfId="42324" xr:uid="{00000000-0005-0000-0000-0000B2620000}"/>
    <cellStyle name="Normal 11 5 2 2 4 4" xfId="13242" xr:uid="{00000000-0005-0000-0000-0000B3620000}"/>
    <cellStyle name="Normal 11 5 2 2 4 4 2" xfId="42325" xr:uid="{00000000-0005-0000-0000-0000B4620000}"/>
    <cellStyle name="Normal 11 5 2 2 4 5" xfId="13243" xr:uid="{00000000-0005-0000-0000-0000B5620000}"/>
    <cellStyle name="Normal 11 5 2 2 4 5 2" xfId="42326" xr:uid="{00000000-0005-0000-0000-0000B6620000}"/>
    <cellStyle name="Normal 11 5 2 2 4 6" xfId="42321" xr:uid="{00000000-0005-0000-0000-0000B7620000}"/>
    <cellStyle name="Normal 11 5 2 2 5" xfId="13244" xr:uid="{00000000-0005-0000-0000-0000B8620000}"/>
    <cellStyle name="Normal 11 5 2 2 5 2" xfId="13245" xr:uid="{00000000-0005-0000-0000-0000B9620000}"/>
    <cellStyle name="Normal 11 5 2 2 5 2 2" xfId="13246" xr:uid="{00000000-0005-0000-0000-0000BA620000}"/>
    <cellStyle name="Normal 11 5 2 2 5 2 2 2" xfId="42329" xr:uid="{00000000-0005-0000-0000-0000BB620000}"/>
    <cellStyle name="Normal 11 5 2 2 5 2 3" xfId="42328" xr:uid="{00000000-0005-0000-0000-0000BC620000}"/>
    <cellStyle name="Normal 11 5 2 2 5 3" xfId="13247" xr:uid="{00000000-0005-0000-0000-0000BD620000}"/>
    <cellStyle name="Normal 11 5 2 2 5 3 2" xfId="42330" xr:uid="{00000000-0005-0000-0000-0000BE620000}"/>
    <cellStyle name="Normal 11 5 2 2 5 4" xfId="13248" xr:uid="{00000000-0005-0000-0000-0000BF620000}"/>
    <cellStyle name="Normal 11 5 2 2 5 4 2" xfId="42331" xr:uid="{00000000-0005-0000-0000-0000C0620000}"/>
    <cellStyle name="Normal 11 5 2 2 5 5" xfId="13249" xr:uid="{00000000-0005-0000-0000-0000C1620000}"/>
    <cellStyle name="Normal 11 5 2 2 5 5 2" xfId="42332" xr:uid="{00000000-0005-0000-0000-0000C2620000}"/>
    <cellStyle name="Normal 11 5 2 2 5 6" xfId="42327" xr:uid="{00000000-0005-0000-0000-0000C3620000}"/>
    <cellStyle name="Normal 11 5 2 2 6" xfId="13250" xr:uid="{00000000-0005-0000-0000-0000C4620000}"/>
    <cellStyle name="Normal 11 5 2 2 6 2" xfId="13251" xr:uid="{00000000-0005-0000-0000-0000C5620000}"/>
    <cellStyle name="Normal 11 5 2 2 6 2 2" xfId="13252" xr:uid="{00000000-0005-0000-0000-0000C6620000}"/>
    <cellStyle name="Normal 11 5 2 2 6 2 2 2" xfId="42335" xr:uid="{00000000-0005-0000-0000-0000C7620000}"/>
    <cellStyle name="Normal 11 5 2 2 6 2 3" xfId="42334" xr:uid="{00000000-0005-0000-0000-0000C8620000}"/>
    <cellStyle name="Normal 11 5 2 2 6 3" xfId="13253" xr:uid="{00000000-0005-0000-0000-0000C9620000}"/>
    <cellStyle name="Normal 11 5 2 2 6 3 2" xfId="42336" xr:uid="{00000000-0005-0000-0000-0000CA620000}"/>
    <cellStyle name="Normal 11 5 2 2 6 4" xfId="13254" xr:uid="{00000000-0005-0000-0000-0000CB620000}"/>
    <cellStyle name="Normal 11 5 2 2 6 4 2" xfId="42337" xr:uid="{00000000-0005-0000-0000-0000CC620000}"/>
    <cellStyle name="Normal 11 5 2 2 6 5" xfId="42333" xr:uid="{00000000-0005-0000-0000-0000CD620000}"/>
    <cellStyle name="Normal 11 5 2 2 7" xfId="13255" xr:uid="{00000000-0005-0000-0000-0000CE620000}"/>
    <cellStyle name="Normal 11 5 2 2 7 2" xfId="13256" xr:uid="{00000000-0005-0000-0000-0000CF620000}"/>
    <cellStyle name="Normal 11 5 2 2 7 2 2" xfId="42339" xr:uid="{00000000-0005-0000-0000-0000D0620000}"/>
    <cellStyle name="Normal 11 5 2 2 7 3" xfId="13257" xr:uid="{00000000-0005-0000-0000-0000D1620000}"/>
    <cellStyle name="Normal 11 5 2 2 7 3 2" xfId="42340" xr:uid="{00000000-0005-0000-0000-0000D2620000}"/>
    <cellStyle name="Normal 11 5 2 2 7 4" xfId="42338" xr:uid="{00000000-0005-0000-0000-0000D3620000}"/>
    <cellStyle name="Normal 11 5 2 2 8" xfId="13258" xr:uid="{00000000-0005-0000-0000-0000D4620000}"/>
    <cellStyle name="Normal 11 5 2 2 8 2" xfId="42341" xr:uid="{00000000-0005-0000-0000-0000D5620000}"/>
    <cellStyle name="Normal 11 5 2 2 9" xfId="13259" xr:uid="{00000000-0005-0000-0000-0000D6620000}"/>
    <cellStyle name="Normal 11 5 2 2 9 2" xfId="42342" xr:uid="{00000000-0005-0000-0000-0000D7620000}"/>
    <cellStyle name="Normal 11 5 2 3" xfId="13260" xr:uid="{00000000-0005-0000-0000-0000D8620000}"/>
    <cellStyle name="Normal 11 5 2 3 2" xfId="13261" xr:uid="{00000000-0005-0000-0000-0000D9620000}"/>
    <cellStyle name="Normal 11 5 2 3 2 2" xfId="13262" xr:uid="{00000000-0005-0000-0000-0000DA620000}"/>
    <cellStyle name="Normal 11 5 2 3 2 2 2" xfId="13263" xr:uid="{00000000-0005-0000-0000-0000DB620000}"/>
    <cellStyle name="Normal 11 5 2 3 2 2 2 2" xfId="42346" xr:uid="{00000000-0005-0000-0000-0000DC620000}"/>
    <cellStyle name="Normal 11 5 2 3 2 2 3" xfId="42345" xr:uid="{00000000-0005-0000-0000-0000DD620000}"/>
    <cellStyle name="Normal 11 5 2 3 2 3" xfId="13264" xr:uid="{00000000-0005-0000-0000-0000DE620000}"/>
    <cellStyle name="Normal 11 5 2 3 2 3 2" xfId="42347" xr:uid="{00000000-0005-0000-0000-0000DF620000}"/>
    <cellStyle name="Normal 11 5 2 3 2 4" xfId="13265" xr:uid="{00000000-0005-0000-0000-0000E0620000}"/>
    <cellStyle name="Normal 11 5 2 3 2 4 2" xfId="42348" xr:uid="{00000000-0005-0000-0000-0000E1620000}"/>
    <cellStyle name="Normal 11 5 2 3 2 5" xfId="13266" xr:uid="{00000000-0005-0000-0000-0000E2620000}"/>
    <cellStyle name="Normal 11 5 2 3 2 5 2" xfId="42349" xr:uid="{00000000-0005-0000-0000-0000E3620000}"/>
    <cellStyle name="Normal 11 5 2 3 2 6" xfId="42344" xr:uid="{00000000-0005-0000-0000-0000E4620000}"/>
    <cellStyle name="Normal 11 5 2 3 3" xfId="13267" xr:uid="{00000000-0005-0000-0000-0000E5620000}"/>
    <cellStyle name="Normal 11 5 2 3 3 2" xfId="13268" xr:uid="{00000000-0005-0000-0000-0000E6620000}"/>
    <cellStyle name="Normal 11 5 2 3 3 2 2" xfId="13269" xr:uid="{00000000-0005-0000-0000-0000E7620000}"/>
    <cellStyle name="Normal 11 5 2 3 3 2 2 2" xfId="42352" xr:uid="{00000000-0005-0000-0000-0000E8620000}"/>
    <cellStyle name="Normal 11 5 2 3 3 2 3" xfId="42351" xr:uid="{00000000-0005-0000-0000-0000E9620000}"/>
    <cellStyle name="Normal 11 5 2 3 3 3" xfId="13270" xr:uid="{00000000-0005-0000-0000-0000EA620000}"/>
    <cellStyle name="Normal 11 5 2 3 3 3 2" xfId="42353" xr:uid="{00000000-0005-0000-0000-0000EB620000}"/>
    <cellStyle name="Normal 11 5 2 3 3 4" xfId="13271" xr:uid="{00000000-0005-0000-0000-0000EC620000}"/>
    <cellStyle name="Normal 11 5 2 3 3 4 2" xfId="42354" xr:uid="{00000000-0005-0000-0000-0000ED620000}"/>
    <cellStyle name="Normal 11 5 2 3 3 5" xfId="13272" xr:uid="{00000000-0005-0000-0000-0000EE620000}"/>
    <cellStyle name="Normal 11 5 2 3 3 5 2" xfId="42355" xr:uid="{00000000-0005-0000-0000-0000EF620000}"/>
    <cellStyle name="Normal 11 5 2 3 3 6" xfId="42350" xr:uid="{00000000-0005-0000-0000-0000F0620000}"/>
    <cellStyle name="Normal 11 5 2 3 4" xfId="13273" xr:uid="{00000000-0005-0000-0000-0000F1620000}"/>
    <cellStyle name="Normal 11 5 2 3 4 2" xfId="13274" xr:uid="{00000000-0005-0000-0000-0000F2620000}"/>
    <cellStyle name="Normal 11 5 2 3 4 2 2" xfId="42357" xr:uid="{00000000-0005-0000-0000-0000F3620000}"/>
    <cellStyle name="Normal 11 5 2 3 4 3" xfId="42356" xr:uid="{00000000-0005-0000-0000-0000F4620000}"/>
    <cellStyle name="Normal 11 5 2 3 5" xfId="13275" xr:uid="{00000000-0005-0000-0000-0000F5620000}"/>
    <cellStyle name="Normal 11 5 2 3 5 2" xfId="42358" xr:uid="{00000000-0005-0000-0000-0000F6620000}"/>
    <cellStyle name="Normal 11 5 2 3 6" xfId="13276" xr:uid="{00000000-0005-0000-0000-0000F7620000}"/>
    <cellStyle name="Normal 11 5 2 3 6 2" xfId="42359" xr:uid="{00000000-0005-0000-0000-0000F8620000}"/>
    <cellStyle name="Normal 11 5 2 3 7" xfId="13277" xr:uid="{00000000-0005-0000-0000-0000F9620000}"/>
    <cellStyle name="Normal 11 5 2 3 7 2" xfId="42360" xr:uid="{00000000-0005-0000-0000-0000FA620000}"/>
    <cellStyle name="Normal 11 5 2 3 8" xfId="42343" xr:uid="{00000000-0005-0000-0000-0000FB620000}"/>
    <cellStyle name="Normal 11 5 2 4" xfId="13278" xr:uid="{00000000-0005-0000-0000-0000FC620000}"/>
    <cellStyle name="Normal 11 5 2 4 2" xfId="13279" xr:uid="{00000000-0005-0000-0000-0000FD620000}"/>
    <cellStyle name="Normal 11 5 2 4 2 2" xfId="13280" xr:uid="{00000000-0005-0000-0000-0000FE620000}"/>
    <cellStyle name="Normal 11 5 2 4 2 2 2" xfId="13281" xr:uid="{00000000-0005-0000-0000-0000FF620000}"/>
    <cellStyle name="Normal 11 5 2 4 2 2 2 2" xfId="42364" xr:uid="{00000000-0005-0000-0000-000000630000}"/>
    <cellStyle name="Normal 11 5 2 4 2 2 3" xfId="42363" xr:uid="{00000000-0005-0000-0000-000001630000}"/>
    <cellStyle name="Normal 11 5 2 4 2 3" xfId="13282" xr:uid="{00000000-0005-0000-0000-000002630000}"/>
    <cellStyle name="Normal 11 5 2 4 2 3 2" xfId="42365" xr:uid="{00000000-0005-0000-0000-000003630000}"/>
    <cellStyle name="Normal 11 5 2 4 2 4" xfId="13283" xr:uid="{00000000-0005-0000-0000-000004630000}"/>
    <cellStyle name="Normal 11 5 2 4 2 4 2" xfId="42366" xr:uid="{00000000-0005-0000-0000-000005630000}"/>
    <cellStyle name="Normal 11 5 2 4 2 5" xfId="13284" xr:uid="{00000000-0005-0000-0000-000006630000}"/>
    <cellStyle name="Normal 11 5 2 4 2 5 2" xfId="42367" xr:uid="{00000000-0005-0000-0000-000007630000}"/>
    <cellStyle name="Normal 11 5 2 4 2 6" xfId="42362" xr:uid="{00000000-0005-0000-0000-000008630000}"/>
    <cellStyle name="Normal 11 5 2 4 3" xfId="13285" xr:uid="{00000000-0005-0000-0000-000009630000}"/>
    <cellStyle name="Normal 11 5 2 4 3 2" xfId="13286" xr:uid="{00000000-0005-0000-0000-00000A630000}"/>
    <cellStyle name="Normal 11 5 2 4 3 2 2" xfId="42369" xr:uid="{00000000-0005-0000-0000-00000B630000}"/>
    <cellStyle name="Normal 11 5 2 4 3 3" xfId="42368" xr:uid="{00000000-0005-0000-0000-00000C630000}"/>
    <cellStyle name="Normal 11 5 2 4 4" xfId="13287" xr:uid="{00000000-0005-0000-0000-00000D630000}"/>
    <cellStyle name="Normal 11 5 2 4 4 2" xfId="42370" xr:uid="{00000000-0005-0000-0000-00000E630000}"/>
    <cellStyle name="Normal 11 5 2 4 5" xfId="13288" xr:uid="{00000000-0005-0000-0000-00000F630000}"/>
    <cellStyle name="Normal 11 5 2 4 5 2" xfId="42371" xr:uid="{00000000-0005-0000-0000-000010630000}"/>
    <cellStyle name="Normal 11 5 2 4 6" xfId="13289" xr:uid="{00000000-0005-0000-0000-000011630000}"/>
    <cellStyle name="Normal 11 5 2 4 6 2" xfId="42372" xr:uid="{00000000-0005-0000-0000-000012630000}"/>
    <cellStyle name="Normal 11 5 2 4 7" xfId="42361" xr:uid="{00000000-0005-0000-0000-000013630000}"/>
    <cellStyle name="Normal 11 5 2 5" xfId="13290" xr:uid="{00000000-0005-0000-0000-000014630000}"/>
    <cellStyle name="Normal 11 5 2 5 2" xfId="13291" xr:uid="{00000000-0005-0000-0000-000015630000}"/>
    <cellStyle name="Normal 11 5 2 5 2 2" xfId="13292" xr:uid="{00000000-0005-0000-0000-000016630000}"/>
    <cellStyle name="Normal 11 5 2 5 2 2 2" xfId="42375" xr:uid="{00000000-0005-0000-0000-000017630000}"/>
    <cellStyle name="Normal 11 5 2 5 2 3" xfId="42374" xr:uid="{00000000-0005-0000-0000-000018630000}"/>
    <cellStyle name="Normal 11 5 2 5 3" xfId="13293" xr:uid="{00000000-0005-0000-0000-000019630000}"/>
    <cellStyle name="Normal 11 5 2 5 3 2" xfId="42376" xr:uid="{00000000-0005-0000-0000-00001A630000}"/>
    <cellStyle name="Normal 11 5 2 5 4" xfId="13294" xr:uid="{00000000-0005-0000-0000-00001B630000}"/>
    <cellStyle name="Normal 11 5 2 5 4 2" xfId="42377" xr:uid="{00000000-0005-0000-0000-00001C630000}"/>
    <cellStyle name="Normal 11 5 2 5 5" xfId="13295" xr:uid="{00000000-0005-0000-0000-00001D630000}"/>
    <cellStyle name="Normal 11 5 2 5 5 2" xfId="42378" xr:uid="{00000000-0005-0000-0000-00001E630000}"/>
    <cellStyle name="Normal 11 5 2 5 6" xfId="42373" xr:uid="{00000000-0005-0000-0000-00001F630000}"/>
    <cellStyle name="Normal 11 5 2 6" xfId="13296" xr:uid="{00000000-0005-0000-0000-000020630000}"/>
    <cellStyle name="Normal 11 5 2 6 2" xfId="13297" xr:uid="{00000000-0005-0000-0000-000021630000}"/>
    <cellStyle name="Normal 11 5 2 6 2 2" xfId="13298" xr:uid="{00000000-0005-0000-0000-000022630000}"/>
    <cellStyle name="Normal 11 5 2 6 2 2 2" xfId="42381" xr:uid="{00000000-0005-0000-0000-000023630000}"/>
    <cellStyle name="Normal 11 5 2 6 2 3" xfId="42380" xr:uid="{00000000-0005-0000-0000-000024630000}"/>
    <cellStyle name="Normal 11 5 2 6 3" xfId="13299" xr:uid="{00000000-0005-0000-0000-000025630000}"/>
    <cellStyle name="Normal 11 5 2 6 3 2" xfId="42382" xr:uid="{00000000-0005-0000-0000-000026630000}"/>
    <cellStyle name="Normal 11 5 2 6 4" xfId="13300" xr:uid="{00000000-0005-0000-0000-000027630000}"/>
    <cellStyle name="Normal 11 5 2 6 4 2" xfId="42383" xr:uid="{00000000-0005-0000-0000-000028630000}"/>
    <cellStyle name="Normal 11 5 2 6 5" xfId="13301" xr:uid="{00000000-0005-0000-0000-000029630000}"/>
    <cellStyle name="Normal 11 5 2 6 5 2" xfId="42384" xr:uid="{00000000-0005-0000-0000-00002A630000}"/>
    <cellStyle name="Normal 11 5 2 6 6" xfId="42379" xr:uid="{00000000-0005-0000-0000-00002B630000}"/>
    <cellStyle name="Normal 11 5 2 7" xfId="13302" xr:uid="{00000000-0005-0000-0000-00002C630000}"/>
    <cellStyle name="Normal 11 5 2 7 2" xfId="13303" xr:uid="{00000000-0005-0000-0000-00002D630000}"/>
    <cellStyle name="Normal 11 5 2 7 2 2" xfId="13304" xr:uid="{00000000-0005-0000-0000-00002E630000}"/>
    <cellStyle name="Normal 11 5 2 7 2 2 2" xfId="42387" xr:uid="{00000000-0005-0000-0000-00002F630000}"/>
    <cellStyle name="Normal 11 5 2 7 2 3" xfId="42386" xr:uid="{00000000-0005-0000-0000-000030630000}"/>
    <cellStyle name="Normal 11 5 2 7 3" xfId="13305" xr:uid="{00000000-0005-0000-0000-000031630000}"/>
    <cellStyle name="Normal 11 5 2 7 3 2" xfId="42388" xr:uid="{00000000-0005-0000-0000-000032630000}"/>
    <cellStyle name="Normal 11 5 2 7 4" xfId="13306" xr:uid="{00000000-0005-0000-0000-000033630000}"/>
    <cellStyle name="Normal 11 5 2 7 4 2" xfId="42389" xr:uid="{00000000-0005-0000-0000-000034630000}"/>
    <cellStyle name="Normal 11 5 2 7 5" xfId="42385" xr:uid="{00000000-0005-0000-0000-000035630000}"/>
    <cellStyle name="Normal 11 5 2 8" xfId="13307" xr:uid="{00000000-0005-0000-0000-000036630000}"/>
    <cellStyle name="Normal 11 5 2 8 2" xfId="13308" xr:uid="{00000000-0005-0000-0000-000037630000}"/>
    <cellStyle name="Normal 11 5 2 8 2 2" xfId="42391" xr:uid="{00000000-0005-0000-0000-000038630000}"/>
    <cellStyle name="Normal 11 5 2 8 3" xfId="13309" xr:uid="{00000000-0005-0000-0000-000039630000}"/>
    <cellStyle name="Normal 11 5 2 8 3 2" xfId="42392" xr:uid="{00000000-0005-0000-0000-00003A630000}"/>
    <cellStyle name="Normal 11 5 2 8 4" xfId="42390" xr:uid="{00000000-0005-0000-0000-00003B630000}"/>
    <cellStyle name="Normal 11 5 2 9" xfId="13310" xr:uid="{00000000-0005-0000-0000-00003C630000}"/>
    <cellStyle name="Normal 11 5 2 9 2" xfId="42393" xr:uid="{00000000-0005-0000-0000-00003D630000}"/>
    <cellStyle name="Normal 11 5 3" xfId="13311" xr:uid="{00000000-0005-0000-0000-00003E630000}"/>
    <cellStyle name="Normal 11 5 3 10" xfId="13312" xr:uid="{00000000-0005-0000-0000-00003F630000}"/>
    <cellStyle name="Normal 11 5 3 10 2" xfId="42395" xr:uid="{00000000-0005-0000-0000-000040630000}"/>
    <cellStyle name="Normal 11 5 3 11" xfId="42394" xr:uid="{00000000-0005-0000-0000-000041630000}"/>
    <cellStyle name="Normal 11 5 3 2" xfId="13313" xr:uid="{00000000-0005-0000-0000-000042630000}"/>
    <cellStyle name="Normal 11 5 3 2 2" xfId="13314" xr:uid="{00000000-0005-0000-0000-000043630000}"/>
    <cellStyle name="Normal 11 5 3 2 2 2" xfId="13315" xr:uid="{00000000-0005-0000-0000-000044630000}"/>
    <cellStyle name="Normal 11 5 3 2 2 2 2" xfId="13316" xr:uid="{00000000-0005-0000-0000-000045630000}"/>
    <cellStyle name="Normal 11 5 3 2 2 2 2 2" xfId="42399" xr:uid="{00000000-0005-0000-0000-000046630000}"/>
    <cellStyle name="Normal 11 5 3 2 2 2 3" xfId="42398" xr:uid="{00000000-0005-0000-0000-000047630000}"/>
    <cellStyle name="Normal 11 5 3 2 2 3" xfId="13317" xr:uid="{00000000-0005-0000-0000-000048630000}"/>
    <cellStyle name="Normal 11 5 3 2 2 3 2" xfId="42400" xr:uid="{00000000-0005-0000-0000-000049630000}"/>
    <cellStyle name="Normal 11 5 3 2 2 4" xfId="13318" xr:uid="{00000000-0005-0000-0000-00004A630000}"/>
    <cellStyle name="Normal 11 5 3 2 2 4 2" xfId="42401" xr:uid="{00000000-0005-0000-0000-00004B630000}"/>
    <cellStyle name="Normal 11 5 3 2 2 5" xfId="13319" xr:uid="{00000000-0005-0000-0000-00004C630000}"/>
    <cellStyle name="Normal 11 5 3 2 2 5 2" xfId="42402" xr:uid="{00000000-0005-0000-0000-00004D630000}"/>
    <cellStyle name="Normal 11 5 3 2 2 6" xfId="42397" xr:uid="{00000000-0005-0000-0000-00004E630000}"/>
    <cellStyle name="Normal 11 5 3 2 3" xfId="13320" xr:uid="{00000000-0005-0000-0000-00004F630000}"/>
    <cellStyle name="Normal 11 5 3 2 3 2" xfId="13321" xr:uid="{00000000-0005-0000-0000-000050630000}"/>
    <cellStyle name="Normal 11 5 3 2 3 2 2" xfId="42404" xr:uid="{00000000-0005-0000-0000-000051630000}"/>
    <cellStyle name="Normal 11 5 3 2 3 3" xfId="42403" xr:uid="{00000000-0005-0000-0000-000052630000}"/>
    <cellStyle name="Normal 11 5 3 2 4" xfId="13322" xr:uid="{00000000-0005-0000-0000-000053630000}"/>
    <cellStyle name="Normal 11 5 3 2 4 2" xfId="42405" xr:uid="{00000000-0005-0000-0000-000054630000}"/>
    <cellStyle name="Normal 11 5 3 2 5" xfId="13323" xr:uid="{00000000-0005-0000-0000-000055630000}"/>
    <cellStyle name="Normal 11 5 3 2 5 2" xfId="42406" xr:uid="{00000000-0005-0000-0000-000056630000}"/>
    <cellStyle name="Normal 11 5 3 2 6" xfId="13324" xr:uid="{00000000-0005-0000-0000-000057630000}"/>
    <cellStyle name="Normal 11 5 3 2 6 2" xfId="42407" xr:uid="{00000000-0005-0000-0000-000058630000}"/>
    <cellStyle name="Normal 11 5 3 2 7" xfId="42396" xr:uid="{00000000-0005-0000-0000-000059630000}"/>
    <cellStyle name="Normal 11 5 3 3" xfId="13325" xr:uid="{00000000-0005-0000-0000-00005A630000}"/>
    <cellStyle name="Normal 11 5 3 3 2" xfId="13326" xr:uid="{00000000-0005-0000-0000-00005B630000}"/>
    <cellStyle name="Normal 11 5 3 3 2 2" xfId="13327" xr:uid="{00000000-0005-0000-0000-00005C630000}"/>
    <cellStyle name="Normal 11 5 3 3 2 2 2" xfId="13328" xr:uid="{00000000-0005-0000-0000-00005D630000}"/>
    <cellStyle name="Normal 11 5 3 3 2 2 2 2" xfId="42411" xr:uid="{00000000-0005-0000-0000-00005E630000}"/>
    <cellStyle name="Normal 11 5 3 3 2 2 3" xfId="42410" xr:uid="{00000000-0005-0000-0000-00005F630000}"/>
    <cellStyle name="Normal 11 5 3 3 2 3" xfId="13329" xr:uid="{00000000-0005-0000-0000-000060630000}"/>
    <cellStyle name="Normal 11 5 3 3 2 3 2" xfId="42412" xr:uid="{00000000-0005-0000-0000-000061630000}"/>
    <cellStyle name="Normal 11 5 3 3 2 4" xfId="13330" xr:uid="{00000000-0005-0000-0000-000062630000}"/>
    <cellStyle name="Normal 11 5 3 3 2 4 2" xfId="42413" xr:uid="{00000000-0005-0000-0000-000063630000}"/>
    <cellStyle name="Normal 11 5 3 3 2 5" xfId="13331" xr:uid="{00000000-0005-0000-0000-000064630000}"/>
    <cellStyle name="Normal 11 5 3 3 2 5 2" xfId="42414" xr:uid="{00000000-0005-0000-0000-000065630000}"/>
    <cellStyle name="Normal 11 5 3 3 2 6" xfId="42409" xr:uid="{00000000-0005-0000-0000-000066630000}"/>
    <cellStyle name="Normal 11 5 3 3 3" xfId="13332" xr:uid="{00000000-0005-0000-0000-000067630000}"/>
    <cellStyle name="Normal 11 5 3 3 3 2" xfId="13333" xr:uid="{00000000-0005-0000-0000-000068630000}"/>
    <cellStyle name="Normal 11 5 3 3 3 2 2" xfId="42416" xr:uid="{00000000-0005-0000-0000-000069630000}"/>
    <cellStyle name="Normal 11 5 3 3 3 3" xfId="42415" xr:uid="{00000000-0005-0000-0000-00006A630000}"/>
    <cellStyle name="Normal 11 5 3 3 4" xfId="13334" xr:uid="{00000000-0005-0000-0000-00006B630000}"/>
    <cellStyle name="Normal 11 5 3 3 4 2" xfId="42417" xr:uid="{00000000-0005-0000-0000-00006C630000}"/>
    <cellStyle name="Normal 11 5 3 3 5" xfId="13335" xr:uid="{00000000-0005-0000-0000-00006D630000}"/>
    <cellStyle name="Normal 11 5 3 3 5 2" xfId="42418" xr:uid="{00000000-0005-0000-0000-00006E630000}"/>
    <cellStyle name="Normal 11 5 3 3 6" xfId="13336" xr:uid="{00000000-0005-0000-0000-00006F630000}"/>
    <cellStyle name="Normal 11 5 3 3 6 2" xfId="42419" xr:uid="{00000000-0005-0000-0000-000070630000}"/>
    <cellStyle name="Normal 11 5 3 3 7" xfId="42408" xr:uid="{00000000-0005-0000-0000-000071630000}"/>
    <cellStyle name="Normal 11 5 3 4" xfId="13337" xr:uid="{00000000-0005-0000-0000-000072630000}"/>
    <cellStyle name="Normal 11 5 3 4 2" xfId="13338" xr:uid="{00000000-0005-0000-0000-000073630000}"/>
    <cellStyle name="Normal 11 5 3 4 2 2" xfId="13339" xr:uid="{00000000-0005-0000-0000-000074630000}"/>
    <cellStyle name="Normal 11 5 3 4 2 2 2" xfId="42422" xr:uid="{00000000-0005-0000-0000-000075630000}"/>
    <cellStyle name="Normal 11 5 3 4 2 3" xfId="42421" xr:uid="{00000000-0005-0000-0000-000076630000}"/>
    <cellStyle name="Normal 11 5 3 4 3" xfId="13340" xr:uid="{00000000-0005-0000-0000-000077630000}"/>
    <cellStyle name="Normal 11 5 3 4 3 2" xfId="42423" xr:uid="{00000000-0005-0000-0000-000078630000}"/>
    <cellStyle name="Normal 11 5 3 4 4" xfId="13341" xr:uid="{00000000-0005-0000-0000-000079630000}"/>
    <cellStyle name="Normal 11 5 3 4 4 2" xfId="42424" xr:uid="{00000000-0005-0000-0000-00007A630000}"/>
    <cellStyle name="Normal 11 5 3 4 5" xfId="13342" xr:uid="{00000000-0005-0000-0000-00007B630000}"/>
    <cellStyle name="Normal 11 5 3 4 5 2" xfId="42425" xr:uid="{00000000-0005-0000-0000-00007C630000}"/>
    <cellStyle name="Normal 11 5 3 4 6" xfId="42420" xr:uid="{00000000-0005-0000-0000-00007D630000}"/>
    <cellStyle name="Normal 11 5 3 5" xfId="13343" xr:uid="{00000000-0005-0000-0000-00007E630000}"/>
    <cellStyle name="Normal 11 5 3 5 2" xfId="13344" xr:uid="{00000000-0005-0000-0000-00007F630000}"/>
    <cellStyle name="Normal 11 5 3 5 2 2" xfId="13345" xr:uid="{00000000-0005-0000-0000-000080630000}"/>
    <cellStyle name="Normal 11 5 3 5 2 2 2" xfId="42428" xr:uid="{00000000-0005-0000-0000-000081630000}"/>
    <cellStyle name="Normal 11 5 3 5 2 3" xfId="42427" xr:uid="{00000000-0005-0000-0000-000082630000}"/>
    <cellStyle name="Normal 11 5 3 5 3" xfId="13346" xr:uid="{00000000-0005-0000-0000-000083630000}"/>
    <cellStyle name="Normal 11 5 3 5 3 2" xfId="42429" xr:uid="{00000000-0005-0000-0000-000084630000}"/>
    <cellStyle name="Normal 11 5 3 5 4" xfId="13347" xr:uid="{00000000-0005-0000-0000-000085630000}"/>
    <cellStyle name="Normal 11 5 3 5 4 2" xfId="42430" xr:uid="{00000000-0005-0000-0000-000086630000}"/>
    <cellStyle name="Normal 11 5 3 5 5" xfId="13348" xr:uid="{00000000-0005-0000-0000-000087630000}"/>
    <cellStyle name="Normal 11 5 3 5 5 2" xfId="42431" xr:uid="{00000000-0005-0000-0000-000088630000}"/>
    <cellStyle name="Normal 11 5 3 5 6" xfId="42426" xr:uid="{00000000-0005-0000-0000-000089630000}"/>
    <cellStyle name="Normal 11 5 3 6" xfId="13349" xr:uid="{00000000-0005-0000-0000-00008A630000}"/>
    <cellStyle name="Normal 11 5 3 6 2" xfId="13350" xr:uid="{00000000-0005-0000-0000-00008B630000}"/>
    <cellStyle name="Normal 11 5 3 6 2 2" xfId="13351" xr:uid="{00000000-0005-0000-0000-00008C630000}"/>
    <cellStyle name="Normal 11 5 3 6 2 2 2" xfId="42434" xr:uid="{00000000-0005-0000-0000-00008D630000}"/>
    <cellStyle name="Normal 11 5 3 6 2 3" xfId="42433" xr:uid="{00000000-0005-0000-0000-00008E630000}"/>
    <cellStyle name="Normal 11 5 3 6 3" xfId="13352" xr:uid="{00000000-0005-0000-0000-00008F630000}"/>
    <cellStyle name="Normal 11 5 3 6 3 2" xfId="42435" xr:uid="{00000000-0005-0000-0000-000090630000}"/>
    <cellStyle name="Normal 11 5 3 6 4" xfId="13353" xr:uid="{00000000-0005-0000-0000-000091630000}"/>
    <cellStyle name="Normal 11 5 3 6 4 2" xfId="42436" xr:uid="{00000000-0005-0000-0000-000092630000}"/>
    <cellStyle name="Normal 11 5 3 6 5" xfId="42432" xr:uid="{00000000-0005-0000-0000-000093630000}"/>
    <cellStyle name="Normal 11 5 3 7" xfId="13354" xr:uid="{00000000-0005-0000-0000-000094630000}"/>
    <cellStyle name="Normal 11 5 3 7 2" xfId="13355" xr:uid="{00000000-0005-0000-0000-000095630000}"/>
    <cellStyle name="Normal 11 5 3 7 2 2" xfId="42438" xr:uid="{00000000-0005-0000-0000-000096630000}"/>
    <cellStyle name="Normal 11 5 3 7 3" xfId="13356" xr:uid="{00000000-0005-0000-0000-000097630000}"/>
    <cellStyle name="Normal 11 5 3 7 3 2" xfId="42439" xr:uid="{00000000-0005-0000-0000-000098630000}"/>
    <cellStyle name="Normal 11 5 3 7 4" xfId="42437" xr:uid="{00000000-0005-0000-0000-000099630000}"/>
    <cellStyle name="Normal 11 5 3 8" xfId="13357" xr:uid="{00000000-0005-0000-0000-00009A630000}"/>
    <cellStyle name="Normal 11 5 3 8 2" xfId="42440" xr:uid="{00000000-0005-0000-0000-00009B630000}"/>
    <cellStyle name="Normal 11 5 3 9" xfId="13358" xr:uid="{00000000-0005-0000-0000-00009C630000}"/>
    <cellStyle name="Normal 11 5 3 9 2" xfId="42441" xr:uid="{00000000-0005-0000-0000-00009D630000}"/>
    <cellStyle name="Normal 11 5 4" xfId="13359" xr:uid="{00000000-0005-0000-0000-00009E630000}"/>
    <cellStyle name="Normal 11 5 4 2" xfId="13360" xr:uid="{00000000-0005-0000-0000-00009F630000}"/>
    <cellStyle name="Normal 11 5 4 2 2" xfId="13361" xr:uid="{00000000-0005-0000-0000-0000A0630000}"/>
    <cellStyle name="Normal 11 5 4 2 2 2" xfId="13362" xr:uid="{00000000-0005-0000-0000-0000A1630000}"/>
    <cellStyle name="Normal 11 5 4 2 2 2 2" xfId="42445" xr:uid="{00000000-0005-0000-0000-0000A2630000}"/>
    <cellStyle name="Normal 11 5 4 2 2 3" xfId="42444" xr:uid="{00000000-0005-0000-0000-0000A3630000}"/>
    <cellStyle name="Normal 11 5 4 2 3" xfId="13363" xr:uid="{00000000-0005-0000-0000-0000A4630000}"/>
    <cellStyle name="Normal 11 5 4 2 3 2" xfId="42446" xr:uid="{00000000-0005-0000-0000-0000A5630000}"/>
    <cellStyle name="Normal 11 5 4 2 4" xfId="13364" xr:uid="{00000000-0005-0000-0000-0000A6630000}"/>
    <cellStyle name="Normal 11 5 4 2 4 2" xfId="42447" xr:uid="{00000000-0005-0000-0000-0000A7630000}"/>
    <cellStyle name="Normal 11 5 4 2 5" xfId="13365" xr:uid="{00000000-0005-0000-0000-0000A8630000}"/>
    <cellStyle name="Normal 11 5 4 2 5 2" xfId="42448" xr:uid="{00000000-0005-0000-0000-0000A9630000}"/>
    <cellStyle name="Normal 11 5 4 2 6" xfId="42443" xr:uid="{00000000-0005-0000-0000-0000AA630000}"/>
    <cellStyle name="Normal 11 5 4 3" xfId="13366" xr:uid="{00000000-0005-0000-0000-0000AB630000}"/>
    <cellStyle name="Normal 11 5 4 3 2" xfId="13367" xr:uid="{00000000-0005-0000-0000-0000AC630000}"/>
    <cellStyle name="Normal 11 5 4 3 2 2" xfId="13368" xr:uid="{00000000-0005-0000-0000-0000AD630000}"/>
    <cellStyle name="Normal 11 5 4 3 2 2 2" xfId="42451" xr:uid="{00000000-0005-0000-0000-0000AE630000}"/>
    <cellStyle name="Normal 11 5 4 3 2 3" xfId="42450" xr:uid="{00000000-0005-0000-0000-0000AF630000}"/>
    <cellStyle name="Normal 11 5 4 3 3" xfId="13369" xr:uid="{00000000-0005-0000-0000-0000B0630000}"/>
    <cellStyle name="Normal 11 5 4 3 3 2" xfId="42452" xr:uid="{00000000-0005-0000-0000-0000B1630000}"/>
    <cellStyle name="Normal 11 5 4 3 4" xfId="13370" xr:uid="{00000000-0005-0000-0000-0000B2630000}"/>
    <cellStyle name="Normal 11 5 4 3 4 2" xfId="42453" xr:uid="{00000000-0005-0000-0000-0000B3630000}"/>
    <cellStyle name="Normal 11 5 4 3 5" xfId="13371" xr:uid="{00000000-0005-0000-0000-0000B4630000}"/>
    <cellStyle name="Normal 11 5 4 3 5 2" xfId="42454" xr:uid="{00000000-0005-0000-0000-0000B5630000}"/>
    <cellStyle name="Normal 11 5 4 3 6" xfId="42449" xr:uid="{00000000-0005-0000-0000-0000B6630000}"/>
    <cellStyle name="Normal 11 5 4 4" xfId="13372" xr:uid="{00000000-0005-0000-0000-0000B7630000}"/>
    <cellStyle name="Normal 11 5 4 4 2" xfId="13373" xr:uid="{00000000-0005-0000-0000-0000B8630000}"/>
    <cellStyle name="Normal 11 5 4 4 2 2" xfId="42456" xr:uid="{00000000-0005-0000-0000-0000B9630000}"/>
    <cellStyle name="Normal 11 5 4 4 3" xfId="42455" xr:uid="{00000000-0005-0000-0000-0000BA630000}"/>
    <cellStyle name="Normal 11 5 4 5" xfId="13374" xr:uid="{00000000-0005-0000-0000-0000BB630000}"/>
    <cellStyle name="Normal 11 5 4 5 2" xfId="42457" xr:uid="{00000000-0005-0000-0000-0000BC630000}"/>
    <cellStyle name="Normal 11 5 4 6" xfId="13375" xr:uid="{00000000-0005-0000-0000-0000BD630000}"/>
    <cellStyle name="Normal 11 5 4 6 2" xfId="42458" xr:uid="{00000000-0005-0000-0000-0000BE630000}"/>
    <cellStyle name="Normal 11 5 4 7" xfId="13376" xr:uid="{00000000-0005-0000-0000-0000BF630000}"/>
    <cellStyle name="Normal 11 5 4 7 2" xfId="42459" xr:uid="{00000000-0005-0000-0000-0000C0630000}"/>
    <cellStyle name="Normal 11 5 4 8" xfId="42442" xr:uid="{00000000-0005-0000-0000-0000C1630000}"/>
    <cellStyle name="Normal 11 5 5" xfId="13377" xr:uid="{00000000-0005-0000-0000-0000C2630000}"/>
    <cellStyle name="Normal 11 5 5 2" xfId="13378" xr:uid="{00000000-0005-0000-0000-0000C3630000}"/>
    <cellStyle name="Normal 11 5 5 2 2" xfId="13379" xr:uid="{00000000-0005-0000-0000-0000C4630000}"/>
    <cellStyle name="Normal 11 5 5 2 2 2" xfId="13380" xr:uid="{00000000-0005-0000-0000-0000C5630000}"/>
    <cellStyle name="Normal 11 5 5 2 2 2 2" xfId="42463" xr:uid="{00000000-0005-0000-0000-0000C6630000}"/>
    <cellStyle name="Normal 11 5 5 2 2 3" xfId="42462" xr:uid="{00000000-0005-0000-0000-0000C7630000}"/>
    <cellStyle name="Normal 11 5 5 2 3" xfId="13381" xr:uid="{00000000-0005-0000-0000-0000C8630000}"/>
    <cellStyle name="Normal 11 5 5 2 3 2" xfId="42464" xr:uid="{00000000-0005-0000-0000-0000C9630000}"/>
    <cellStyle name="Normal 11 5 5 2 4" xfId="13382" xr:uid="{00000000-0005-0000-0000-0000CA630000}"/>
    <cellStyle name="Normal 11 5 5 2 4 2" xfId="42465" xr:uid="{00000000-0005-0000-0000-0000CB630000}"/>
    <cellStyle name="Normal 11 5 5 2 5" xfId="13383" xr:uid="{00000000-0005-0000-0000-0000CC630000}"/>
    <cellStyle name="Normal 11 5 5 2 5 2" xfId="42466" xr:uid="{00000000-0005-0000-0000-0000CD630000}"/>
    <cellStyle name="Normal 11 5 5 2 6" xfId="42461" xr:uid="{00000000-0005-0000-0000-0000CE630000}"/>
    <cellStyle name="Normal 11 5 5 3" xfId="13384" xr:uid="{00000000-0005-0000-0000-0000CF630000}"/>
    <cellStyle name="Normal 11 5 5 3 2" xfId="13385" xr:uid="{00000000-0005-0000-0000-0000D0630000}"/>
    <cellStyle name="Normal 11 5 5 3 2 2" xfId="42468" xr:uid="{00000000-0005-0000-0000-0000D1630000}"/>
    <cellStyle name="Normal 11 5 5 3 3" xfId="42467" xr:uid="{00000000-0005-0000-0000-0000D2630000}"/>
    <cellStyle name="Normal 11 5 5 4" xfId="13386" xr:uid="{00000000-0005-0000-0000-0000D3630000}"/>
    <cellStyle name="Normal 11 5 5 4 2" xfId="42469" xr:uid="{00000000-0005-0000-0000-0000D4630000}"/>
    <cellStyle name="Normal 11 5 5 5" xfId="13387" xr:uid="{00000000-0005-0000-0000-0000D5630000}"/>
    <cellStyle name="Normal 11 5 5 5 2" xfId="42470" xr:uid="{00000000-0005-0000-0000-0000D6630000}"/>
    <cellStyle name="Normal 11 5 5 6" xfId="13388" xr:uid="{00000000-0005-0000-0000-0000D7630000}"/>
    <cellStyle name="Normal 11 5 5 6 2" xfId="42471" xr:uid="{00000000-0005-0000-0000-0000D8630000}"/>
    <cellStyle name="Normal 11 5 5 7" xfId="42460" xr:uid="{00000000-0005-0000-0000-0000D9630000}"/>
    <cellStyle name="Normal 11 5 6" xfId="13389" xr:uid="{00000000-0005-0000-0000-0000DA630000}"/>
    <cellStyle name="Normal 11 5 6 2" xfId="13390" xr:uid="{00000000-0005-0000-0000-0000DB630000}"/>
    <cellStyle name="Normal 11 5 6 2 2" xfId="13391" xr:uid="{00000000-0005-0000-0000-0000DC630000}"/>
    <cellStyle name="Normal 11 5 6 2 2 2" xfId="42474" xr:uid="{00000000-0005-0000-0000-0000DD630000}"/>
    <cellStyle name="Normal 11 5 6 2 3" xfId="42473" xr:uid="{00000000-0005-0000-0000-0000DE630000}"/>
    <cellStyle name="Normal 11 5 6 3" xfId="13392" xr:uid="{00000000-0005-0000-0000-0000DF630000}"/>
    <cellStyle name="Normal 11 5 6 3 2" xfId="42475" xr:uid="{00000000-0005-0000-0000-0000E0630000}"/>
    <cellStyle name="Normal 11 5 6 4" xfId="13393" xr:uid="{00000000-0005-0000-0000-0000E1630000}"/>
    <cellStyle name="Normal 11 5 6 4 2" xfId="42476" xr:uid="{00000000-0005-0000-0000-0000E2630000}"/>
    <cellStyle name="Normal 11 5 6 5" xfId="13394" xr:uid="{00000000-0005-0000-0000-0000E3630000}"/>
    <cellStyle name="Normal 11 5 6 5 2" xfId="42477" xr:uid="{00000000-0005-0000-0000-0000E4630000}"/>
    <cellStyle name="Normal 11 5 6 6" xfId="42472" xr:uid="{00000000-0005-0000-0000-0000E5630000}"/>
    <cellStyle name="Normal 11 5 7" xfId="13395" xr:uid="{00000000-0005-0000-0000-0000E6630000}"/>
    <cellStyle name="Normal 11 5 7 2" xfId="13396" xr:uid="{00000000-0005-0000-0000-0000E7630000}"/>
    <cellStyle name="Normal 11 5 7 2 2" xfId="13397" xr:uid="{00000000-0005-0000-0000-0000E8630000}"/>
    <cellStyle name="Normal 11 5 7 2 2 2" xfId="42480" xr:uid="{00000000-0005-0000-0000-0000E9630000}"/>
    <cellStyle name="Normal 11 5 7 2 3" xfId="42479" xr:uid="{00000000-0005-0000-0000-0000EA630000}"/>
    <cellStyle name="Normal 11 5 7 3" xfId="13398" xr:uid="{00000000-0005-0000-0000-0000EB630000}"/>
    <cellStyle name="Normal 11 5 7 3 2" xfId="42481" xr:uid="{00000000-0005-0000-0000-0000EC630000}"/>
    <cellStyle name="Normal 11 5 7 4" xfId="13399" xr:uid="{00000000-0005-0000-0000-0000ED630000}"/>
    <cellStyle name="Normal 11 5 7 4 2" xfId="42482" xr:uid="{00000000-0005-0000-0000-0000EE630000}"/>
    <cellStyle name="Normal 11 5 7 5" xfId="13400" xr:uid="{00000000-0005-0000-0000-0000EF630000}"/>
    <cellStyle name="Normal 11 5 7 5 2" xfId="42483" xr:uid="{00000000-0005-0000-0000-0000F0630000}"/>
    <cellStyle name="Normal 11 5 7 6" xfId="42478" xr:uid="{00000000-0005-0000-0000-0000F1630000}"/>
    <cellStyle name="Normal 11 5 8" xfId="13401" xr:uid="{00000000-0005-0000-0000-0000F2630000}"/>
    <cellStyle name="Normal 11 5 8 2" xfId="13402" xr:uid="{00000000-0005-0000-0000-0000F3630000}"/>
    <cellStyle name="Normal 11 5 8 2 2" xfId="13403" xr:uid="{00000000-0005-0000-0000-0000F4630000}"/>
    <cellStyle name="Normal 11 5 8 2 2 2" xfId="42486" xr:uid="{00000000-0005-0000-0000-0000F5630000}"/>
    <cellStyle name="Normal 11 5 8 2 3" xfId="42485" xr:uid="{00000000-0005-0000-0000-0000F6630000}"/>
    <cellStyle name="Normal 11 5 8 3" xfId="13404" xr:uid="{00000000-0005-0000-0000-0000F7630000}"/>
    <cellStyle name="Normal 11 5 8 3 2" xfId="42487" xr:uid="{00000000-0005-0000-0000-0000F8630000}"/>
    <cellStyle name="Normal 11 5 8 4" xfId="13405" xr:uid="{00000000-0005-0000-0000-0000F9630000}"/>
    <cellStyle name="Normal 11 5 8 4 2" xfId="42488" xr:uid="{00000000-0005-0000-0000-0000FA630000}"/>
    <cellStyle name="Normal 11 5 8 5" xfId="42484" xr:uid="{00000000-0005-0000-0000-0000FB630000}"/>
    <cellStyle name="Normal 11 5 9" xfId="13406" xr:uid="{00000000-0005-0000-0000-0000FC630000}"/>
    <cellStyle name="Normal 11 5 9 2" xfId="13407" xr:uid="{00000000-0005-0000-0000-0000FD630000}"/>
    <cellStyle name="Normal 11 5 9 2 2" xfId="42490" xr:uid="{00000000-0005-0000-0000-0000FE630000}"/>
    <cellStyle name="Normal 11 5 9 3" xfId="13408" xr:uid="{00000000-0005-0000-0000-0000FF630000}"/>
    <cellStyle name="Normal 11 5 9 3 2" xfId="42491" xr:uid="{00000000-0005-0000-0000-000000640000}"/>
    <cellStyle name="Normal 11 5 9 4" xfId="42489" xr:uid="{00000000-0005-0000-0000-000001640000}"/>
    <cellStyle name="Normal 11 6" xfId="13409" xr:uid="{00000000-0005-0000-0000-000002640000}"/>
    <cellStyle name="Normal 11 6 10" xfId="13410" xr:uid="{00000000-0005-0000-0000-000003640000}"/>
    <cellStyle name="Normal 11 6 10 2" xfId="42493" xr:uid="{00000000-0005-0000-0000-000004640000}"/>
    <cellStyle name="Normal 11 6 11" xfId="13411" xr:uid="{00000000-0005-0000-0000-000005640000}"/>
    <cellStyle name="Normal 11 6 11 2" xfId="42494" xr:uid="{00000000-0005-0000-0000-000006640000}"/>
    <cellStyle name="Normal 11 6 12" xfId="42492" xr:uid="{00000000-0005-0000-0000-000007640000}"/>
    <cellStyle name="Normal 11 6 2" xfId="13412" xr:uid="{00000000-0005-0000-0000-000008640000}"/>
    <cellStyle name="Normal 11 6 2 10" xfId="13413" xr:uid="{00000000-0005-0000-0000-000009640000}"/>
    <cellStyle name="Normal 11 6 2 10 2" xfId="42496" xr:uid="{00000000-0005-0000-0000-00000A640000}"/>
    <cellStyle name="Normal 11 6 2 11" xfId="42495" xr:uid="{00000000-0005-0000-0000-00000B640000}"/>
    <cellStyle name="Normal 11 6 2 2" xfId="13414" xr:uid="{00000000-0005-0000-0000-00000C640000}"/>
    <cellStyle name="Normal 11 6 2 2 2" xfId="13415" xr:uid="{00000000-0005-0000-0000-00000D640000}"/>
    <cellStyle name="Normal 11 6 2 2 2 2" xfId="13416" xr:uid="{00000000-0005-0000-0000-00000E640000}"/>
    <cellStyle name="Normal 11 6 2 2 2 2 2" xfId="13417" xr:uid="{00000000-0005-0000-0000-00000F640000}"/>
    <cellStyle name="Normal 11 6 2 2 2 2 2 2" xfId="42500" xr:uid="{00000000-0005-0000-0000-000010640000}"/>
    <cellStyle name="Normal 11 6 2 2 2 2 3" xfId="42499" xr:uid="{00000000-0005-0000-0000-000011640000}"/>
    <cellStyle name="Normal 11 6 2 2 2 3" xfId="13418" xr:uid="{00000000-0005-0000-0000-000012640000}"/>
    <cellStyle name="Normal 11 6 2 2 2 3 2" xfId="42501" xr:uid="{00000000-0005-0000-0000-000013640000}"/>
    <cellStyle name="Normal 11 6 2 2 2 4" xfId="13419" xr:uid="{00000000-0005-0000-0000-000014640000}"/>
    <cellStyle name="Normal 11 6 2 2 2 4 2" xfId="42502" xr:uid="{00000000-0005-0000-0000-000015640000}"/>
    <cellStyle name="Normal 11 6 2 2 2 5" xfId="13420" xr:uid="{00000000-0005-0000-0000-000016640000}"/>
    <cellStyle name="Normal 11 6 2 2 2 5 2" xfId="42503" xr:uid="{00000000-0005-0000-0000-000017640000}"/>
    <cellStyle name="Normal 11 6 2 2 2 6" xfId="42498" xr:uid="{00000000-0005-0000-0000-000018640000}"/>
    <cellStyle name="Normal 11 6 2 2 3" xfId="13421" xr:uid="{00000000-0005-0000-0000-000019640000}"/>
    <cellStyle name="Normal 11 6 2 2 3 2" xfId="13422" xr:uid="{00000000-0005-0000-0000-00001A640000}"/>
    <cellStyle name="Normal 11 6 2 2 3 2 2" xfId="42505" xr:uid="{00000000-0005-0000-0000-00001B640000}"/>
    <cellStyle name="Normal 11 6 2 2 3 3" xfId="42504" xr:uid="{00000000-0005-0000-0000-00001C640000}"/>
    <cellStyle name="Normal 11 6 2 2 4" xfId="13423" xr:uid="{00000000-0005-0000-0000-00001D640000}"/>
    <cellStyle name="Normal 11 6 2 2 4 2" xfId="42506" xr:uid="{00000000-0005-0000-0000-00001E640000}"/>
    <cellStyle name="Normal 11 6 2 2 5" xfId="13424" xr:uid="{00000000-0005-0000-0000-00001F640000}"/>
    <cellStyle name="Normal 11 6 2 2 5 2" xfId="42507" xr:uid="{00000000-0005-0000-0000-000020640000}"/>
    <cellStyle name="Normal 11 6 2 2 6" xfId="13425" xr:uid="{00000000-0005-0000-0000-000021640000}"/>
    <cellStyle name="Normal 11 6 2 2 6 2" xfId="42508" xr:uid="{00000000-0005-0000-0000-000022640000}"/>
    <cellStyle name="Normal 11 6 2 2 7" xfId="42497" xr:uid="{00000000-0005-0000-0000-000023640000}"/>
    <cellStyle name="Normal 11 6 2 3" xfId="13426" xr:uid="{00000000-0005-0000-0000-000024640000}"/>
    <cellStyle name="Normal 11 6 2 3 2" xfId="13427" xr:uid="{00000000-0005-0000-0000-000025640000}"/>
    <cellStyle name="Normal 11 6 2 3 2 2" xfId="13428" xr:uid="{00000000-0005-0000-0000-000026640000}"/>
    <cellStyle name="Normal 11 6 2 3 2 2 2" xfId="13429" xr:uid="{00000000-0005-0000-0000-000027640000}"/>
    <cellStyle name="Normal 11 6 2 3 2 2 2 2" xfId="42512" xr:uid="{00000000-0005-0000-0000-000028640000}"/>
    <cellStyle name="Normal 11 6 2 3 2 2 3" xfId="42511" xr:uid="{00000000-0005-0000-0000-000029640000}"/>
    <cellStyle name="Normal 11 6 2 3 2 3" xfId="13430" xr:uid="{00000000-0005-0000-0000-00002A640000}"/>
    <cellStyle name="Normal 11 6 2 3 2 3 2" xfId="42513" xr:uid="{00000000-0005-0000-0000-00002B640000}"/>
    <cellStyle name="Normal 11 6 2 3 2 4" xfId="13431" xr:uid="{00000000-0005-0000-0000-00002C640000}"/>
    <cellStyle name="Normal 11 6 2 3 2 4 2" xfId="42514" xr:uid="{00000000-0005-0000-0000-00002D640000}"/>
    <cellStyle name="Normal 11 6 2 3 2 5" xfId="13432" xr:uid="{00000000-0005-0000-0000-00002E640000}"/>
    <cellStyle name="Normal 11 6 2 3 2 5 2" xfId="42515" xr:uid="{00000000-0005-0000-0000-00002F640000}"/>
    <cellStyle name="Normal 11 6 2 3 2 6" xfId="42510" xr:uid="{00000000-0005-0000-0000-000030640000}"/>
    <cellStyle name="Normal 11 6 2 3 3" xfId="13433" xr:uid="{00000000-0005-0000-0000-000031640000}"/>
    <cellStyle name="Normal 11 6 2 3 3 2" xfId="13434" xr:uid="{00000000-0005-0000-0000-000032640000}"/>
    <cellStyle name="Normal 11 6 2 3 3 2 2" xfId="42517" xr:uid="{00000000-0005-0000-0000-000033640000}"/>
    <cellStyle name="Normal 11 6 2 3 3 3" xfId="42516" xr:uid="{00000000-0005-0000-0000-000034640000}"/>
    <cellStyle name="Normal 11 6 2 3 4" xfId="13435" xr:uid="{00000000-0005-0000-0000-000035640000}"/>
    <cellStyle name="Normal 11 6 2 3 4 2" xfId="42518" xr:uid="{00000000-0005-0000-0000-000036640000}"/>
    <cellStyle name="Normal 11 6 2 3 5" xfId="13436" xr:uid="{00000000-0005-0000-0000-000037640000}"/>
    <cellStyle name="Normal 11 6 2 3 5 2" xfId="42519" xr:uid="{00000000-0005-0000-0000-000038640000}"/>
    <cellStyle name="Normal 11 6 2 3 6" xfId="13437" xr:uid="{00000000-0005-0000-0000-000039640000}"/>
    <cellStyle name="Normal 11 6 2 3 6 2" xfId="42520" xr:uid="{00000000-0005-0000-0000-00003A640000}"/>
    <cellStyle name="Normal 11 6 2 3 7" xfId="42509" xr:uid="{00000000-0005-0000-0000-00003B640000}"/>
    <cellStyle name="Normal 11 6 2 4" xfId="13438" xr:uid="{00000000-0005-0000-0000-00003C640000}"/>
    <cellStyle name="Normal 11 6 2 4 2" xfId="13439" xr:uid="{00000000-0005-0000-0000-00003D640000}"/>
    <cellStyle name="Normal 11 6 2 4 2 2" xfId="13440" xr:uid="{00000000-0005-0000-0000-00003E640000}"/>
    <cellStyle name="Normal 11 6 2 4 2 2 2" xfId="42523" xr:uid="{00000000-0005-0000-0000-00003F640000}"/>
    <cellStyle name="Normal 11 6 2 4 2 3" xfId="42522" xr:uid="{00000000-0005-0000-0000-000040640000}"/>
    <cellStyle name="Normal 11 6 2 4 3" xfId="13441" xr:uid="{00000000-0005-0000-0000-000041640000}"/>
    <cellStyle name="Normal 11 6 2 4 3 2" xfId="42524" xr:uid="{00000000-0005-0000-0000-000042640000}"/>
    <cellStyle name="Normal 11 6 2 4 4" xfId="13442" xr:uid="{00000000-0005-0000-0000-000043640000}"/>
    <cellStyle name="Normal 11 6 2 4 4 2" xfId="42525" xr:uid="{00000000-0005-0000-0000-000044640000}"/>
    <cellStyle name="Normal 11 6 2 4 5" xfId="13443" xr:uid="{00000000-0005-0000-0000-000045640000}"/>
    <cellStyle name="Normal 11 6 2 4 5 2" xfId="42526" xr:uid="{00000000-0005-0000-0000-000046640000}"/>
    <cellStyle name="Normal 11 6 2 4 6" xfId="42521" xr:uid="{00000000-0005-0000-0000-000047640000}"/>
    <cellStyle name="Normal 11 6 2 5" xfId="13444" xr:uid="{00000000-0005-0000-0000-000048640000}"/>
    <cellStyle name="Normal 11 6 2 5 2" xfId="13445" xr:uid="{00000000-0005-0000-0000-000049640000}"/>
    <cellStyle name="Normal 11 6 2 5 2 2" xfId="13446" xr:uid="{00000000-0005-0000-0000-00004A640000}"/>
    <cellStyle name="Normal 11 6 2 5 2 2 2" xfId="42529" xr:uid="{00000000-0005-0000-0000-00004B640000}"/>
    <cellStyle name="Normal 11 6 2 5 2 3" xfId="42528" xr:uid="{00000000-0005-0000-0000-00004C640000}"/>
    <cellStyle name="Normal 11 6 2 5 3" xfId="13447" xr:uid="{00000000-0005-0000-0000-00004D640000}"/>
    <cellStyle name="Normal 11 6 2 5 3 2" xfId="42530" xr:uid="{00000000-0005-0000-0000-00004E640000}"/>
    <cellStyle name="Normal 11 6 2 5 4" xfId="13448" xr:uid="{00000000-0005-0000-0000-00004F640000}"/>
    <cellStyle name="Normal 11 6 2 5 4 2" xfId="42531" xr:uid="{00000000-0005-0000-0000-000050640000}"/>
    <cellStyle name="Normal 11 6 2 5 5" xfId="13449" xr:uid="{00000000-0005-0000-0000-000051640000}"/>
    <cellStyle name="Normal 11 6 2 5 5 2" xfId="42532" xr:uid="{00000000-0005-0000-0000-000052640000}"/>
    <cellStyle name="Normal 11 6 2 5 6" xfId="42527" xr:uid="{00000000-0005-0000-0000-000053640000}"/>
    <cellStyle name="Normal 11 6 2 6" xfId="13450" xr:uid="{00000000-0005-0000-0000-000054640000}"/>
    <cellStyle name="Normal 11 6 2 6 2" xfId="13451" xr:uid="{00000000-0005-0000-0000-000055640000}"/>
    <cellStyle name="Normal 11 6 2 6 2 2" xfId="13452" xr:uid="{00000000-0005-0000-0000-000056640000}"/>
    <cellStyle name="Normal 11 6 2 6 2 2 2" xfId="42535" xr:uid="{00000000-0005-0000-0000-000057640000}"/>
    <cellStyle name="Normal 11 6 2 6 2 3" xfId="42534" xr:uid="{00000000-0005-0000-0000-000058640000}"/>
    <cellStyle name="Normal 11 6 2 6 3" xfId="13453" xr:uid="{00000000-0005-0000-0000-000059640000}"/>
    <cellStyle name="Normal 11 6 2 6 3 2" xfId="42536" xr:uid="{00000000-0005-0000-0000-00005A640000}"/>
    <cellStyle name="Normal 11 6 2 6 4" xfId="13454" xr:uid="{00000000-0005-0000-0000-00005B640000}"/>
    <cellStyle name="Normal 11 6 2 6 4 2" xfId="42537" xr:uid="{00000000-0005-0000-0000-00005C640000}"/>
    <cellStyle name="Normal 11 6 2 6 5" xfId="42533" xr:uid="{00000000-0005-0000-0000-00005D640000}"/>
    <cellStyle name="Normal 11 6 2 7" xfId="13455" xr:uid="{00000000-0005-0000-0000-00005E640000}"/>
    <cellStyle name="Normal 11 6 2 7 2" xfId="13456" xr:uid="{00000000-0005-0000-0000-00005F640000}"/>
    <cellStyle name="Normal 11 6 2 7 2 2" xfId="42539" xr:uid="{00000000-0005-0000-0000-000060640000}"/>
    <cellStyle name="Normal 11 6 2 7 3" xfId="13457" xr:uid="{00000000-0005-0000-0000-000061640000}"/>
    <cellStyle name="Normal 11 6 2 7 3 2" xfId="42540" xr:uid="{00000000-0005-0000-0000-000062640000}"/>
    <cellStyle name="Normal 11 6 2 7 4" xfId="42538" xr:uid="{00000000-0005-0000-0000-000063640000}"/>
    <cellStyle name="Normal 11 6 2 8" xfId="13458" xr:uid="{00000000-0005-0000-0000-000064640000}"/>
    <cellStyle name="Normal 11 6 2 8 2" xfId="42541" xr:uid="{00000000-0005-0000-0000-000065640000}"/>
    <cellStyle name="Normal 11 6 2 9" xfId="13459" xr:uid="{00000000-0005-0000-0000-000066640000}"/>
    <cellStyle name="Normal 11 6 2 9 2" xfId="42542" xr:uid="{00000000-0005-0000-0000-000067640000}"/>
    <cellStyle name="Normal 11 6 3" xfId="13460" xr:uid="{00000000-0005-0000-0000-000068640000}"/>
    <cellStyle name="Normal 11 6 3 2" xfId="13461" xr:uid="{00000000-0005-0000-0000-000069640000}"/>
    <cellStyle name="Normal 11 6 3 2 2" xfId="13462" xr:uid="{00000000-0005-0000-0000-00006A640000}"/>
    <cellStyle name="Normal 11 6 3 2 2 2" xfId="13463" xr:uid="{00000000-0005-0000-0000-00006B640000}"/>
    <cellStyle name="Normal 11 6 3 2 2 2 2" xfId="42546" xr:uid="{00000000-0005-0000-0000-00006C640000}"/>
    <cellStyle name="Normal 11 6 3 2 2 3" xfId="42545" xr:uid="{00000000-0005-0000-0000-00006D640000}"/>
    <cellStyle name="Normal 11 6 3 2 3" xfId="13464" xr:uid="{00000000-0005-0000-0000-00006E640000}"/>
    <cellStyle name="Normal 11 6 3 2 3 2" xfId="42547" xr:uid="{00000000-0005-0000-0000-00006F640000}"/>
    <cellStyle name="Normal 11 6 3 2 4" xfId="13465" xr:uid="{00000000-0005-0000-0000-000070640000}"/>
    <cellStyle name="Normal 11 6 3 2 4 2" xfId="42548" xr:uid="{00000000-0005-0000-0000-000071640000}"/>
    <cellStyle name="Normal 11 6 3 2 5" xfId="13466" xr:uid="{00000000-0005-0000-0000-000072640000}"/>
    <cellStyle name="Normal 11 6 3 2 5 2" xfId="42549" xr:uid="{00000000-0005-0000-0000-000073640000}"/>
    <cellStyle name="Normal 11 6 3 2 6" xfId="42544" xr:uid="{00000000-0005-0000-0000-000074640000}"/>
    <cellStyle name="Normal 11 6 3 3" xfId="13467" xr:uid="{00000000-0005-0000-0000-000075640000}"/>
    <cellStyle name="Normal 11 6 3 3 2" xfId="13468" xr:uid="{00000000-0005-0000-0000-000076640000}"/>
    <cellStyle name="Normal 11 6 3 3 2 2" xfId="13469" xr:uid="{00000000-0005-0000-0000-000077640000}"/>
    <cellStyle name="Normal 11 6 3 3 2 2 2" xfId="42552" xr:uid="{00000000-0005-0000-0000-000078640000}"/>
    <cellStyle name="Normal 11 6 3 3 2 3" xfId="42551" xr:uid="{00000000-0005-0000-0000-000079640000}"/>
    <cellStyle name="Normal 11 6 3 3 3" xfId="13470" xr:uid="{00000000-0005-0000-0000-00007A640000}"/>
    <cellStyle name="Normal 11 6 3 3 3 2" xfId="42553" xr:uid="{00000000-0005-0000-0000-00007B640000}"/>
    <cellStyle name="Normal 11 6 3 3 4" xfId="13471" xr:uid="{00000000-0005-0000-0000-00007C640000}"/>
    <cellStyle name="Normal 11 6 3 3 4 2" xfId="42554" xr:uid="{00000000-0005-0000-0000-00007D640000}"/>
    <cellStyle name="Normal 11 6 3 3 5" xfId="13472" xr:uid="{00000000-0005-0000-0000-00007E640000}"/>
    <cellStyle name="Normal 11 6 3 3 5 2" xfId="42555" xr:uid="{00000000-0005-0000-0000-00007F640000}"/>
    <cellStyle name="Normal 11 6 3 3 6" xfId="42550" xr:uid="{00000000-0005-0000-0000-000080640000}"/>
    <cellStyle name="Normal 11 6 3 4" xfId="13473" xr:uid="{00000000-0005-0000-0000-000081640000}"/>
    <cellStyle name="Normal 11 6 3 4 2" xfId="13474" xr:uid="{00000000-0005-0000-0000-000082640000}"/>
    <cellStyle name="Normal 11 6 3 4 2 2" xfId="42557" xr:uid="{00000000-0005-0000-0000-000083640000}"/>
    <cellStyle name="Normal 11 6 3 4 3" xfId="42556" xr:uid="{00000000-0005-0000-0000-000084640000}"/>
    <cellStyle name="Normal 11 6 3 5" xfId="13475" xr:uid="{00000000-0005-0000-0000-000085640000}"/>
    <cellStyle name="Normal 11 6 3 5 2" xfId="42558" xr:uid="{00000000-0005-0000-0000-000086640000}"/>
    <cellStyle name="Normal 11 6 3 6" xfId="13476" xr:uid="{00000000-0005-0000-0000-000087640000}"/>
    <cellStyle name="Normal 11 6 3 6 2" xfId="42559" xr:uid="{00000000-0005-0000-0000-000088640000}"/>
    <cellStyle name="Normal 11 6 3 7" xfId="13477" xr:uid="{00000000-0005-0000-0000-000089640000}"/>
    <cellStyle name="Normal 11 6 3 7 2" xfId="42560" xr:uid="{00000000-0005-0000-0000-00008A640000}"/>
    <cellStyle name="Normal 11 6 3 8" xfId="42543" xr:uid="{00000000-0005-0000-0000-00008B640000}"/>
    <cellStyle name="Normal 11 6 4" xfId="13478" xr:uid="{00000000-0005-0000-0000-00008C640000}"/>
    <cellStyle name="Normal 11 6 4 2" xfId="13479" xr:uid="{00000000-0005-0000-0000-00008D640000}"/>
    <cellStyle name="Normal 11 6 4 2 2" xfId="13480" xr:uid="{00000000-0005-0000-0000-00008E640000}"/>
    <cellStyle name="Normal 11 6 4 2 2 2" xfId="13481" xr:uid="{00000000-0005-0000-0000-00008F640000}"/>
    <cellStyle name="Normal 11 6 4 2 2 2 2" xfId="42564" xr:uid="{00000000-0005-0000-0000-000090640000}"/>
    <cellStyle name="Normal 11 6 4 2 2 3" xfId="42563" xr:uid="{00000000-0005-0000-0000-000091640000}"/>
    <cellStyle name="Normal 11 6 4 2 3" xfId="13482" xr:uid="{00000000-0005-0000-0000-000092640000}"/>
    <cellStyle name="Normal 11 6 4 2 3 2" xfId="42565" xr:uid="{00000000-0005-0000-0000-000093640000}"/>
    <cellStyle name="Normal 11 6 4 2 4" xfId="13483" xr:uid="{00000000-0005-0000-0000-000094640000}"/>
    <cellStyle name="Normal 11 6 4 2 4 2" xfId="42566" xr:uid="{00000000-0005-0000-0000-000095640000}"/>
    <cellStyle name="Normal 11 6 4 2 5" xfId="13484" xr:uid="{00000000-0005-0000-0000-000096640000}"/>
    <cellStyle name="Normal 11 6 4 2 5 2" xfId="42567" xr:uid="{00000000-0005-0000-0000-000097640000}"/>
    <cellStyle name="Normal 11 6 4 2 6" xfId="42562" xr:uid="{00000000-0005-0000-0000-000098640000}"/>
    <cellStyle name="Normal 11 6 4 3" xfId="13485" xr:uid="{00000000-0005-0000-0000-000099640000}"/>
    <cellStyle name="Normal 11 6 4 3 2" xfId="13486" xr:uid="{00000000-0005-0000-0000-00009A640000}"/>
    <cellStyle name="Normal 11 6 4 3 2 2" xfId="42569" xr:uid="{00000000-0005-0000-0000-00009B640000}"/>
    <cellStyle name="Normal 11 6 4 3 3" xfId="42568" xr:uid="{00000000-0005-0000-0000-00009C640000}"/>
    <cellStyle name="Normal 11 6 4 4" xfId="13487" xr:uid="{00000000-0005-0000-0000-00009D640000}"/>
    <cellStyle name="Normal 11 6 4 4 2" xfId="42570" xr:uid="{00000000-0005-0000-0000-00009E640000}"/>
    <cellStyle name="Normal 11 6 4 5" xfId="13488" xr:uid="{00000000-0005-0000-0000-00009F640000}"/>
    <cellStyle name="Normal 11 6 4 5 2" xfId="42571" xr:uid="{00000000-0005-0000-0000-0000A0640000}"/>
    <cellStyle name="Normal 11 6 4 6" xfId="13489" xr:uid="{00000000-0005-0000-0000-0000A1640000}"/>
    <cellStyle name="Normal 11 6 4 6 2" xfId="42572" xr:uid="{00000000-0005-0000-0000-0000A2640000}"/>
    <cellStyle name="Normal 11 6 4 7" xfId="42561" xr:uid="{00000000-0005-0000-0000-0000A3640000}"/>
    <cellStyle name="Normal 11 6 5" xfId="13490" xr:uid="{00000000-0005-0000-0000-0000A4640000}"/>
    <cellStyle name="Normal 11 6 5 2" xfId="13491" xr:uid="{00000000-0005-0000-0000-0000A5640000}"/>
    <cellStyle name="Normal 11 6 5 2 2" xfId="13492" xr:uid="{00000000-0005-0000-0000-0000A6640000}"/>
    <cellStyle name="Normal 11 6 5 2 2 2" xfId="42575" xr:uid="{00000000-0005-0000-0000-0000A7640000}"/>
    <cellStyle name="Normal 11 6 5 2 3" xfId="42574" xr:uid="{00000000-0005-0000-0000-0000A8640000}"/>
    <cellStyle name="Normal 11 6 5 3" xfId="13493" xr:uid="{00000000-0005-0000-0000-0000A9640000}"/>
    <cellStyle name="Normal 11 6 5 3 2" xfId="42576" xr:uid="{00000000-0005-0000-0000-0000AA640000}"/>
    <cellStyle name="Normal 11 6 5 4" xfId="13494" xr:uid="{00000000-0005-0000-0000-0000AB640000}"/>
    <cellStyle name="Normal 11 6 5 4 2" xfId="42577" xr:uid="{00000000-0005-0000-0000-0000AC640000}"/>
    <cellStyle name="Normal 11 6 5 5" xfId="13495" xr:uid="{00000000-0005-0000-0000-0000AD640000}"/>
    <cellStyle name="Normal 11 6 5 5 2" xfId="42578" xr:uid="{00000000-0005-0000-0000-0000AE640000}"/>
    <cellStyle name="Normal 11 6 5 6" xfId="42573" xr:uid="{00000000-0005-0000-0000-0000AF640000}"/>
    <cellStyle name="Normal 11 6 6" xfId="13496" xr:uid="{00000000-0005-0000-0000-0000B0640000}"/>
    <cellStyle name="Normal 11 6 6 2" xfId="13497" xr:uid="{00000000-0005-0000-0000-0000B1640000}"/>
    <cellStyle name="Normal 11 6 6 2 2" xfId="13498" xr:uid="{00000000-0005-0000-0000-0000B2640000}"/>
    <cellStyle name="Normal 11 6 6 2 2 2" xfId="42581" xr:uid="{00000000-0005-0000-0000-0000B3640000}"/>
    <cellStyle name="Normal 11 6 6 2 3" xfId="42580" xr:uid="{00000000-0005-0000-0000-0000B4640000}"/>
    <cellStyle name="Normal 11 6 6 3" xfId="13499" xr:uid="{00000000-0005-0000-0000-0000B5640000}"/>
    <cellStyle name="Normal 11 6 6 3 2" xfId="42582" xr:uid="{00000000-0005-0000-0000-0000B6640000}"/>
    <cellStyle name="Normal 11 6 6 4" xfId="13500" xr:uid="{00000000-0005-0000-0000-0000B7640000}"/>
    <cellStyle name="Normal 11 6 6 4 2" xfId="42583" xr:uid="{00000000-0005-0000-0000-0000B8640000}"/>
    <cellStyle name="Normal 11 6 6 5" xfId="13501" xr:uid="{00000000-0005-0000-0000-0000B9640000}"/>
    <cellStyle name="Normal 11 6 6 5 2" xfId="42584" xr:uid="{00000000-0005-0000-0000-0000BA640000}"/>
    <cellStyle name="Normal 11 6 6 6" xfId="42579" xr:uid="{00000000-0005-0000-0000-0000BB640000}"/>
    <cellStyle name="Normal 11 6 7" xfId="13502" xr:uid="{00000000-0005-0000-0000-0000BC640000}"/>
    <cellStyle name="Normal 11 6 7 2" xfId="13503" xr:uid="{00000000-0005-0000-0000-0000BD640000}"/>
    <cellStyle name="Normal 11 6 7 2 2" xfId="13504" xr:uid="{00000000-0005-0000-0000-0000BE640000}"/>
    <cellStyle name="Normal 11 6 7 2 2 2" xfId="42587" xr:uid="{00000000-0005-0000-0000-0000BF640000}"/>
    <cellStyle name="Normal 11 6 7 2 3" xfId="42586" xr:uid="{00000000-0005-0000-0000-0000C0640000}"/>
    <cellStyle name="Normal 11 6 7 3" xfId="13505" xr:uid="{00000000-0005-0000-0000-0000C1640000}"/>
    <cellStyle name="Normal 11 6 7 3 2" xfId="42588" xr:uid="{00000000-0005-0000-0000-0000C2640000}"/>
    <cellStyle name="Normal 11 6 7 4" xfId="13506" xr:uid="{00000000-0005-0000-0000-0000C3640000}"/>
    <cellStyle name="Normal 11 6 7 4 2" xfId="42589" xr:uid="{00000000-0005-0000-0000-0000C4640000}"/>
    <cellStyle name="Normal 11 6 7 5" xfId="42585" xr:uid="{00000000-0005-0000-0000-0000C5640000}"/>
    <cellStyle name="Normal 11 6 8" xfId="13507" xr:uid="{00000000-0005-0000-0000-0000C6640000}"/>
    <cellStyle name="Normal 11 6 8 2" xfId="13508" xr:uid="{00000000-0005-0000-0000-0000C7640000}"/>
    <cellStyle name="Normal 11 6 8 2 2" xfId="42591" xr:uid="{00000000-0005-0000-0000-0000C8640000}"/>
    <cellStyle name="Normal 11 6 8 3" xfId="13509" xr:uid="{00000000-0005-0000-0000-0000C9640000}"/>
    <cellStyle name="Normal 11 6 8 3 2" xfId="42592" xr:uid="{00000000-0005-0000-0000-0000CA640000}"/>
    <cellStyle name="Normal 11 6 8 4" xfId="42590" xr:uid="{00000000-0005-0000-0000-0000CB640000}"/>
    <cellStyle name="Normal 11 6 9" xfId="13510" xr:uid="{00000000-0005-0000-0000-0000CC640000}"/>
    <cellStyle name="Normal 11 6 9 2" xfId="42593" xr:uid="{00000000-0005-0000-0000-0000CD640000}"/>
    <cellStyle name="Normal 11 7" xfId="13511" xr:uid="{00000000-0005-0000-0000-0000CE640000}"/>
    <cellStyle name="Normal 11 7 10" xfId="13512" xr:uid="{00000000-0005-0000-0000-0000CF640000}"/>
    <cellStyle name="Normal 11 7 10 2" xfId="42595" xr:uid="{00000000-0005-0000-0000-0000D0640000}"/>
    <cellStyle name="Normal 11 7 11" xfId="42594" xr:uid="{00000000-0005-0000-0000-0000D1640000}"/>
    <cellStyle name="Normal 11 7 2" xfId="13513" xr:uid="{00000000-0005-0000-0000-0000D2640000}"/>
    <cellStyle name="Normal 11 7 2 2" xfId="13514" xr:uid="{00000000-0005-0000-0000-0000D3640000}"/>
    <cellStyle name="Normal 11 7 2 2 2" xfId="13515" xr:uid="{00000000-0005-0000-0000-0000D4640000}"/>
    <cellStyle name="Normal 11 7 2 2 2 2" xfId="13516" xr:uid="{00000000-0005-0000-0000-0000D5640000}"/>
    <cellStyle name="Normal 11 7 2 2 2 2 2" xfId="42599" xr:uid="{00000000-0005-0000-0000-0000D6640000}"/>
    <cellStyle name="Normal 11 7 2 2 2 3" xfId="42598" xr:uid="{00000000-0005-0000-0000-0000D7640000}"/>
    <cellStyle name="Normal 11 7 2 2 3" xfId="13517" xr:uid="{00000000-0005-0000-0000-0000D8640000}"/>
    <cellStyle name="Normal 11 7 2 2 3 2" xfId="42600" xr:uid="{00000000-0005-0000-0000-0000D9640000}"/>
    <cellStyle name="Normal 11 7 2 2 4" xfId="13518" xr:uid="{00000000-0005-0000-0000-0000DA640000}"/>
    <cellStyle name="Normal 11 7 2 2 4 2" xfId="42601" xr:uid="{00000000-0005-0000-0000-0000DB640000}"/>
    <cellStyle name="Normal 11 7 2 2 5" xfId="13519" xr:uid="{00000000-0005-0000-0000-0000DC640000}"/>
    <cellStyle name="Normal 11 7 2 2 5 2" xfId="42602" xr:uid="{00000000-0005-0000-0000-0000DD640000}"/>
    <cellStyle name="Normal 11 7 2 2 6" xfId="42597" xr:uid="{00000000-0005-0000-0000-0000DE640000}"/>
    <cellStyle name="Normal 11 7 2 3" xfId="13520" xr:uid="{00000000-0005-0000-0000-0000DF640000}"/>
    <cellStyle name="Normal 11 7 2 3 2" xfId="13521" xr:uid="{00000000-0005-0000-0000-0000E0640000}"/>
    <cellStyle name="Normal 11 7 2 3 2 2" xfId="42604" xr:uid="{00000000-0005-0000-0000-0000E1640000}"/>
    <cellStyle name="Normal 11 7 2 3 3" xfId="42603" xr:uid="{00000000-0005-0000-0000-0000E2640000}"/>
    <cellStyle name="Normal 11 7 2 4" xfId="13522" xr:uid="{00000000-0005-0000-0000-0000E3640000}"/>
    <cellStyle name="Normal 11 7 2 4 2" xfId="42605" xr:uid="{00000000-0005-0000-0000-0000E4640000}"/>
    <cellStyle name="Normal 11 7 2 5" xfId="13523" xr:uid="{00000000-0005-0000-0000-0000E5640000}"/>
    <cellStyle name="Normal 11 7 2 5 2" xfId="42606" xr:uid="{00000000-0005-0000-0000-0000E6640000}"/>
    <cellStyle name="Normal 11 7 2 6" xfId="13524" xr:uid="{00000000-0005-0000-0000-0000E7640000}"/>
    <cellStyle name="Normal 11 7 2 6 2" xfId="42607" xr:uid="{00000000-0005-0000-0000-0000E8640000}"/>
    <cellStyle name="Normal 11 7 2 7" xfId="42596" xr:uid="{00000000-0005-0000-0000-0000E9640000}"/>
    <cellStyle name="Normal 11 7 3" xfId="13525" xr:uid="{00000000-0005-0000-0000-0000EA640000}"/>
    <cellStyle name="Normal 11 7 3 2" xfId="13526" xr:uid="{00000000-0005-0000-0000-0000EB640000}"/>
    <cellStyle name="Normal 11 7 3 2 2" xfId="13527" xr:uid="{00000000-0005-0000-0000-0000EC640000}"/>
    <cellStyle name="Normal 11 7 3 2 2 2" xfId="13528" xr:uid="{00000000-0005-0000-0000-0000ED640000}"/>
    <cellStyle name="Normal 11 7 3 2 2 2 2" xfId="42611" xr:uid="{00000000-0005-0000-0000-0000EE640000}"/>
    <cellStyle name="Normal 11 7 3 2 2 3" xfId="42610" xr:uid="{00000000-0005-0000-0000-0000EF640000}"/>
    <cellStyle name="Normal 11 7 3 2 3" xfId="13529" xr:uid="{00000000-0005-0000-0000-0000F0640000}"/>
    <cellStyle name="Normal 11 7 3 2 3 2" xfId="42612" xr:uid="{00000000-0005-0000-0000-0000F1640000}"/>
    <cellStyle name="Normal 11 7 3 2 4" xfId="13530" xr:uid="{00000000-0005-0000-0000-0000F2640000}"/>
    <cellStyle name="Normal 11 7 3 2 4 2" xfId="42613" xr:uid="{00000000-0005-0000-0000-0000F3640000}"/>
    <cellStyle name="Normal 11 7 3 2 5" xfId="13531" xr:uid="{00000000-0005-0000-0000-0000F4640000}"/>
    <cellStyle name="Normal 11 7 3 2 5 2" xfId="42614" xr:uid="{00000000-0005-0000-0000-0000F5640000}"/>
    <cellStyle name="Normal 11 7 3 2 6" xfId="42609" xr:uid="{00000000-0005-0000-0000-0000F6640000}"/>
    <cellStyle name="Normal 11 7 3 3" xfId="13532" xr:uid="{00000000-0005-0000-0000-0000F7640000}"/>
    <cellStyle name="Normal 11 7 3 3 2" xfId="13533" xr:uid="{00000000-0005-0000-0000-0000F8640000}"/>
    <cellStyle name="Normal 11 7 3 3 2 2" xfId="42616" xr:uid="{00000000-0005-0000-0000-0000F9640000}"/>
    <cellStyle name="Normal 11 7 3 3 3" xfId="42615" xr:uid="{00000000-0005-0000-0000-0000FA640000}"/>
    <cellStyle name="Normal 11 7 3 4" xfId="13534" xr:uid="{00000000-0005-0000-0000-0000FB640000}"/>
    <cellStyle name="Normal 11 7 3 4 2" xfId="42617" xr:uid="{00000000-0005-0000-0000-0000FC640000}"/>
    <cellStyle name="Normal 11 7 3 5" xfId="13535" xr:uid="{00000000-0005-0000-0000-0000FD640000}"/>
    <cellStyle name="Normal 11 7 3 5 2" xfId="42618" xr:uid="{00000000-0005-0000-0000-0000FE640000}"/>
    <cellStyle name="Normal 11 7 3 6" xfId="13536" xr:uid="{00000000-0005-0000-0000-0000FF640000}"/>
    <cellStyle name="Normal 11 7 3 6 2" xfId="42619" xr:uid="{00000000-0005-0000-0000-000000650000}"/>
    <cellStyle name="Normal 11 7 3 7" xfId="42608" xr:uid="{00000000-0005-0000-0000-000001650000}"/>
    <cellStyle name="Normal 11 7 4" xfId="13537" xr:uid="{00000000-0005-0000-0000-000002650000}"/>
    <cellStyle name="Normal 11 7 4 2" xfId="13538" xr:uid="{00000000-0005-0000-0000-000003650000}"/>
    <cellStyle name="Normal 11 7 4 2 2" xfId="13539" xr:uid="{00000000-0005-0000-0000-000004650000}"/>
    <cellStyle name="Normal 11 7 4 2 2 2" xfId="42622" xr:uid="{00000000-0005-0000-0000-000005650000}"/>
    <cellStyle name="Normal 11 7 4 2 3" xfId="42621" xr:uid="{00000000-0005-0000-0000-000006650000}"/>
    <cellStyle name="Normal 11 7 4 3" xfId="13540" xr:uid="{00000000-0005-0000-0000-000007650000}"/>
    <cellStyle name="Normal 11 7 4 3 2" xfId="42623" xr:uid="{00000000-0005-0000-0000-000008650000}"/>
    <cellStyle name="Normal 11 7 4 4" xfId="13541" xr:uid="{00000000-0005-0000-0000-000009650000}"/>
    <cellStyle name="Normal 11 7 4 4 2" xfId="42624" xr:uid="{00000000-0005-0000-0000-00000A650000}"/>
    <cellStyle name="Normal 11 7 4 5" xfId="13542" xr:uid="{00000000-0005-0000-0000-00000B650000}"/>
    <cellStyle name="Normal 11 7 4 5 2" xfId="42625" xr:uid="{00000000-0005-0000-0000-00000C650000}"/>
    <cellStyle name="Normal 11 7 4 6" xfId="42620" xr:uid="{00000000-0005-0000-0000-00000D650000}"/>
    <cellStyle name="Normal 11 7 5" xfId="13543" xr:uid="{00000000-0005-0000-0000-00000E650000}"/>
    <cellStyle name="Normal 11 7 5 2" xfId="13544" xr:uid="{00000000-0005-0000-0000-00000F650000}"/>
    <cellStyle name="Normal 11 7 5 2 2" xfId="13545" xr:uid="{00000000-0005-0000-0000-000010650000}"/>
    <cellStyle name="Normal 11 7 5 2 2 2" xfId="42628" xr:uid="{00000000-0005-0000-0000-000011650000}"/>
    <cellStyle name="Normal 11 7 5 2 3" xfId="42627" xr:uid="{00000000-0005-0000-0000-000012650000}"/>
    <cellStyle name="Normal 11 7 5 3" xfId="13546" xr:uid="{00000000-0005-0000-0000-000013650000}"/>
    <cellStyle name="Normal 11 7 5 3 2" xfId="42629" xr:uid="{00000000-0005-0000-0000-000014650000}"/>
    <cellStyle name="Normal 11 7 5 4" xfId="13547" xr:uid="{00000000-0005-0000-0000-000015650000}"/>
    <cellStyle name="Normal 11 7 5 4 2" xfId="42630" xr:uid="{00000000-0005-0000-0000-000016650000}"/>
    <cellStyle name="Normal 11 7 5 5" xfId="13548" xr:uid="{00000000-0005-0000-0000-000017650000}"/>
    <cellStyle name="Normal 11 7 5 5 2" xfId="42631" xr:uid="{00000000-0005-0000-0000-000018650000}"/>
    <cellStyle name="Normal 11 7 5 6" xfId="42626" xr:uid="{00000000-0005-0000-0000-000019650000}"/>
    <cellStyle name="Normal 11 7 6" xfId="13549" xr:uid="{00000000-0005-0000-0000-00001A650000}"/>
    <cellStyle name="Normal 11 7 6 2" xfId="13550" xr:uid="{00000000-0005-0000-0000-00001B650000}"/>
    <cellStyle name="Normal 11 7 6 2 2" xfId="13551" xr:uid="{00000000-0005-0000-0000-00001C650000}"/>
    <cellStyle name="Normal 11 7 6 2 2 2" xfId="42634" xr:uid="{00000000-0005-0000-0000-00001D650000}"/>
    <cellStyle name="Normal 11 7 6 2 3" xfId="42633" xr:uid="{00000000-0005-0000-0000-00001E650000}"/>
    <cellStyle name="Normal 11 7 6 3" xfId="13552" xr:uid="{00000000-0005-0000-0000-00001F650000}"/>
    <cellStyle name="Normal 11 7 6 3 2" xfId="42635" xr:uid="{00000000-0005-0000-0000-000020650000}"/>
    <cellStyle name="Normal 11 7 6 4" xfId="13553" xr:uid="{00000000-0005-0000-0000-000021650000}"/>
    <cellStyle name="Normal 11 7 6 4 2" xfId="42636" xr:uid="{00000000-0005-0000-0000-000022650000}"/>
    <cellStyle name="Normal 11 7 6 5" xfId="42632" xr:uid="{00000000-0005-0000-0000-000023650000}"/>
    <cellStyle name="Normal 11 7 7" xfId="13554" xr:uid="{00000000-0005-0000-0000-000024650000}"/>
    <cellStyle name="Normal 11 7 7 2" xfId="13555" xr:uid="{00000000-0005-0000-0000-000025650000}"/>
    <cellStyle name="Normal 11 7 7 2 2" xfId="42638" xr:uid="{00000000-0005-0000-0000-000026650000}"/>
    <cellStyle name="Normal 11 7 7 3" xfId="13556" xr:uid="{00000000-0005-0000-0000-000027650000}"/>
    <cellStyle name="Normal 11 7 7 3 2" xfId="42639" xr:uid="{00000000-0005-0000-0000-000028650000}"/>
    <cellStyle name="Normal 11 7 7 4" xfId="42637" xr:uid="{00000000-0005-0000-0000-000029650000}"/>
    <cellStyle name="Normal 11 7 8" xfId="13557" xr:uid="{00000000-0005-0000-0000-00002A650000}"/>
    <cellStyle name="Normal 11 7 8 2" xfId="42640" xr:uid="{00000000-0005-0000-0000-00002B650000}"/>
    <cellStyle name="Normal 11 7 9" xfId="13558" xr:uid="{00000000-0005-0000-0000-00002C650000}"/>
    <cellStyle name="Normal 11 7 9 2" xfId="42641" xr:uid="{00000000-0005-0000-0000-00002D650000}"/>
    <cellStyle name="Normal 11 8" xfId="13559" xr:uid="{00000000-0005-0000-0000-00002E650000}"/>
    <cellStyle name="Normal 11 8 2" xfId="13560" xr:uid="{00000000-0005-0000-0000-00002F650000}"/>
    <cellStyle name="Normal 11 8 2 2" xfId="13561" xr:uid="{00000000-0005-0000-0000-000030650000}"/>
    <cellStyle name="Normal 11 8 2 2 2" xfId="13562" xr:uid="{00000000-0005-0000-0000-000031650000}"/>
    <cellStyle name="Normal 11 8 2 2 2 2" xfId="42645" xr:uid="{00000000-0005-0000-0000-000032650000}"/>
    <cellStyle name="Normal 11 8 2 2 3" xfId="42644" xr:uid="{00000000-0005-0000-0000-000033650000}"/>
    <cellStyle name="Normal 11 8 2 3" xfId="13563" xr:uid="{00000000-0005-0000-0000-000034650000}"/>
    <cellStyle name="Normal 11 8 2 3 2" xfId="42646" xr:uid="{00000000-0005-0000-0000-000035650000}"/>
    <cellStyle name="Normal 11 8 2 4" xfId="13564" xr:uid="{00000000-0005-0000-0000-000036650000}"/>
    <cellStyle name="Normal 11 8 2 4 2" xfId="42647" xr:uid="{00000000-0005-0000-0000-000037650000}"/>
    <cellStyle name="Normal 11 8 2 5" xfId="13565" xr:uid="{00000000-0005-0000-0000-000038650000}"/>
    <cellStyle name="Normal 11 8 2 5 2" xfId="42648" xr:uid="{00000000-0005-0000-0000-000039650000}"/>
    <cellStyle name="Normal 11 8 2 6" xfId="42643" xr:uid="{00000000-0005-0000-0000-00003A650000}"/>
    <cellStyle name="Normal 11 8 3" xfId="13566" xr:uid="{00000000-0005-0000-0000-00003B650000}"/>
    <cellStyle name="Normal 11 8 3 2" xfId="13567" xr:uid="{00000000-0005-0000-0000-00003C650000}"/>
    <cellStyle name="Normal 11 8 3 2 2" xfId="13568" xr:uid="{00000000-0005-0000-0000-00003D650000}"/>
    <cellStyle name="Normal 11 8 3 2 2 2" xfId="42651" xr:uid="{00000000-0005-0000-0000-00003E650000}"/>
    <cellStyle name="Normal 11 8 3 2 3" xfId="42650" xr:uid="{00000000-0005-0000-0000-00003F650000}"/>
    <cellStyle name="Normal 11 8 3 3" xfId="13569" xr:uid="{00000000-0005-0000-0000-000040650000}"/>
    <cellStyle name="Normal 11 8 3 3 2" xfId="42652" xr:uid="{00000000-0005-0000-0000-000041650000}"/>
    <cellStyle name="Normal 11 8 3 4" xfId="13570" xr:uid="{00000000-0005-0000-0000-000042650000}"/>
    <cellStyle name="Normal 11 8 3 4 2" xfId="42653" xr:uid="{00000000-0005-0000-0000-000043650000}"/>
    <cellStyle name="Normal 11 8 3 5" xfId="13571" xr:uid="{00000000-0005-0000-0000-000044650000}"/>
    <cellStyle name="Normal 11 8 3 5 2" xfId="42654" xr:uid="{00000000-0005-0000-0000-000045650000}"/>
    <cellStyle name="Normal 11 8 3 6" xfId="42649" xr:uid="{00000000-0005-0000-0000-000046650000}"/>
    <cellStyle name="Normal 11 8 4" xfId="13572" xr:uid="{00000000-0005-0000-0000-000047650000}"/>
    <cellStyle name="Normal 11 8 4 2" xfId="13573" xr:uid="{00000000-0005-0000-0000-000048650000}"/>
    <cellStyle name="Normal 11 8 4 2 2" xfId="42656" xr:uid="{00000000-0005-0000-0000-000049650000}"/>
    <cellStyle name="Normal 11 8 4 3" xfId="42655" xr:uid="{00000000-0005-0000-0000-00004A650000}"/>
    <cellStyle name="Normal 11 8 5" xfId="13574" xr:uid="{00000000-0005-0000-0000-00004B650000}"/>
    <cellStyle name="Normal 11 8 5 2" xfId="42657" xr:uid="{00000000-0005-0000-0000-00004C650000}"/>
    <cellStyle name="Normal 11 8 6" xfId="13575" xr:uid="{00000000-0005-0000-0000-00004D650000}"/>
    <cellStyle name="Normal 11 8 6 2" xfId="42658" xr:uid="{00000000-0005-0000-0000-00004E650000}"/>
    <cellStyle name="Normal 11 8 7" xfId="13576" xr:uid="{00000000-0005-0000-0000-00004F650000}"/>
    <cellStyle name="Normal 11 8 7 2" xfId="42659" xr:uid="{00000000-0005-0000-0000-000050650000}"/>
    <cellStyle name="Normal 11 8 8" xfId="42642" xr:uid="{00000000-0005-0000-0000-000051650000}"/>
    <cellStyle name="Normal 11 9" xfId="13577" xr:uid="{00000000-0005-0000-0000-000052650000}"/>
    <cellStyle name="Normal 11 9 2" xfId="13578" xr:uid="{00000000-0005-0000-0000-000053650000}"/>
    <cellStyle name="Normal 11 9 2 2" xfId="13579" xr:uid="{00000000-0005-0000-0000-000054650000}"/>
    <cellStyle name="Normal 11 9 2 2 2" xfId="13580" xr:uid="{00000000-0005-0000-0000-000055650000}"/>
    <cellStyle name="Normal 11 9 2 2 2 2" xfId="42663" xr:uid="{00000000-0005-0000-0000-000056650000}"/>
    <cellStyle name="Normal 11 9 2 2 3" xfId="42662" xr:uid="{00000000-0005-0000-0000-000057650000}"/>
    <cellStyle name="Normal 11 9 2 3" xfId="13581" xr:uid="{00000000-0005-0000-0000-000058650000}"/>
    <cellStyle name="Normal 11 9 2 3 2" xfId="42664" xr:uid="{00000000-0005-0000-0000-000059650000}"/>
    <cellStyle name="Normal 11 9 2 4" xfId="13582" xr:uid="{00000000-0005-0000-0000-00005A650000}"/>
    <cellStyle name="Normal 11 9 2 4 2" xfId="42665" xr:uid="{00000000-0005-0000-0000-00005B650000}"/>
    <cellStyle name="Normal 11 9 2 5" xfId="13583" xr:uid="{00000000-0005-0000-0000-00005C650000}"/>
    <cellStyle name="Normal 11 9 2 5 2" xfId="42666" xr:uid="{00000000-0005-0000-0000-00005D650000}"/>
    <cellStyle name="Normal 11 9 2 6" xfId="42661" xr:uid="{00000000-0005-0000-0000-00005E650000}"/>
    <cellStyle name="Normal 11 9 3" xfId="13584" xr:uid="{00000000-0005-0000-0000-00005F650000}"/>
    <cellStyle name="Normal 11 9 3 2" xfId="13585" xr:uid="{00000000-0005-0000-0000-000060650000}"/>
    <cellStyle name="Normal 11 9 3 2 2" xfId="42668" xr:uid="{00000000-0005-0000-0000-000061650000}"/>
    <cellStyle name="Normal 11 9 3 3" xfId="42667" xr:uid="{00000000-0005-0000-0000-000062650000}"/>
    <cellStyle name="Normal 11 9 4" xfId="13586" xr:uid="{00000000-0005-0000-0000-000063650000}"/>
    <cellStyle name="Normal 11 9 4 2" xfId="42669" xr:uid="{00000000-0005-0000-0000-000064650000}"/>
    <cellStyle name="Normal 11 9 5" xfId="13587" xr:uid="{00000000-0005-0000-0000-000065650000}"/>
    <cellStyle name="Normal 11 9 5 2" xfId="42670" xr:uid="{00000000-0005-0000-0000-000066650000}"/>
    <cellStyle name="Normal 11 9 6" xfId="13588" xr:uid="{00000000-0005-0000-0000-000067650000}"/>
    <cellStyle name="Normal 11 9 6 2" xfId="42671" xr:uid="{00000000-0005-0000-0000-000068650000}"/>
    <cellStyle name="Normal 11 9 7" xfId="42660" xr:uid="{00000000-0005-0000-0000-000069650000}"/>
    <cellStyle name="Normal 110" xfId="13589" xr:uid="{00000000-0005-0000-0000-00006A650000}"/>
    <cellStyle name="Normal 110 2" xfId="13590" xr:uid="{00000000-0005-0000-0000-00006B650000}"/>
    <cellStyle name="Normal 110 2 2" xfId="42673" xr:uid="{00000000-0005-0000-0000-00006C650000}"/>
    <cellStyle name="Normal 110 3" xfId="42672" xr:uid="{00000000-0005-0000-0000-00006D650000}"/>
    <cellStyle name="Normal 111" xfId="13591" xr:uid="{00000000-0005-0000-0000-00006E650000}"/>
    <cellStyle name="Normal 111 2" xfId="13592" xr:uid="{00000000-0005-0000-0000-00006F650000}"/>
    <cellStyle name="Normal 111 3" xfId="13593" xr:uid="{00000000-0005-0000-0000-000070650000}"/>
    <cellStyle name="Normal 111 3 2" xfId="42675" xr:uid="{00000000-0005-0000-0000-000071650000}"/>
    <cellStyle name="Normal 111 4" xfId="42674" xr:uid="{00000000-0005-0000-0000-000072650000}"/>
    <cellStyle name="Normal 112" xfId="13594" xr:uid="{00000000-0005-0000-0000-000073650000}"/>
    <cellStyle name="Normal 112 2" xfId="13595" xr:uid="{00000000-0005-0000-0000-000074650000}"/>
    <cellStyle name="Normal 112 2 2" xfId="13596" xr:uid="{00000000-0005-0000-0000-000075650000}"/>
    <cellStyle name="Normal 112 2 2 2" xfId="42678" xr:uid="{00000000-0005-0000-0000-000076650000}"/>
    <cellStyle name="Normal 112 2 3" xfId="42677" xr:uid="{00000000-0005-0000-0000-000077650000}"/>
    <cellStyle name="Normal 112 3" xfId="13597" xr:uid="{00000000-0005-0000-0000-000078650000}"/>
    <cellStyle name="Normal 112 3 2" xfId="42679" xr:uid="{00000000-0005-0000-0000-000079650000}"/>
    <cellStyle name="Normal 112 4" xfId="42676" xr:uid="{00000000-0005-0000-0000-00007A650000}"/>
    <cellStyle name="Normal 113" xfId="13598" xr:uid="{00000000-0005-0000-0000-00007B650000}"/>
    <cellStyle name="Normal 113 2" xfId="13599" xr:uid="{00000000-0005-0000-0000-00007C650000}"/>
    <cellStyle name="Normal 113 2 2" xfId="13600" xr:uid="{00000000-0005-0000-0000-00007D650000}"/>
    <cellStyle name="Normal 113 2 2 2" xfId="42682" xr:uid="{00000000-0005-0000-0000-00007E650000}"/>
    <cellStyle name="Normal 113 2 3" xfId="42681" xr:uid="{00000000-0005-0000-0000-00007F650000}"/>
    <cellStyle name="Normal 113 3" xfId="13601" xr:uid="{00000000-0005-0000-0000-000080650000}"/>
    <cellStyle name="Normal 113 3 2" xfId="42683" xr:uid="{00000000-0005-0000-0000-000081650000}"/>
    <cellStyle name="Normal 113 4" xfId="42680" xr:uid="{00000000-0005-0000-0000-000082650000}"/>
    <cellStyle name="Normal 114" xfId="13602" xr:uid="{00000000-0005-0000-0000-000083650000}"/>
    <cellStyle name="Normal 114 2" xfId="13603" xr:uid="{00000000-0005-0000-0000-000084650000}"/>
    <cellStyle name="Normal 114 2 2" xfId="42685" xr:uid="{00000000-0005-0000-0000-000085650000}"/>
    <cellStyle name="Normal 114 3" xfId="42684" xr:uid="{00000000-0005-0000-0000-000086650000}"/>
    <cellStyle name="Normal 115" xfId="13604" xr:uid="{00000000-0005-0000-0000-000087650000}"/>
    <cellStyle name="Normal 115 2" xfId="13605" xr:uid="{00000000-0005-0000-0000-000088650000}"/>
    <cellStyle name="Normal 115 2 2" xfId="13606" xr:uid="{00000000-0005-0000-0000-000089650000}"/>
    <cellStyle name="Normal 115 2 2 2" xfId="42688" xr:uid="{00000000-0005-0000-0000-00008A650000}"/>
    <cellStyle name="Normal 115 2 3" xfId="42687" xr:uid="{00000000-0005-0000-0000-00008B650000}"/>
    <cellStyle name="Normal 115 3" xfId="13607" xr:uid="{00000000-0005-0000-0000-00008C650000}"/>
    <cellStyle name="Normal 115 3 2" xfId="42689" xr:uid="{00000000-0005-0000-0000-00008D650000}"/>
    <cellStyle name="Normal 115 4" xfId="42686" xr:uid="{00000000-0005-0000-0000-00008E650000}"/>
    <cellStyle name="Normal 116" xfId="13608" xr:uid="{00000000-0005-0000-0000-00008F650000}"/>
    <cellStyle name="Normal 116 2" xfId="13609" xr:uid="{00000000-0005-0000-0000-000090650000}"/>
    <cellStyle name="Normal 116 2 2" xfId="42691" xr:uid="{00000000-0005-0000-0000-000091650000}"/>
    <cellStyle name="Normal 116 3" xfId="42690" xr:uid="{00000000-0005-0000-0000-000092650000}"/>
    <cellStyle name="Normal 117" xfId="13610" xr:uid="{00000000-0005-0000-0000-000093650000}"/>
    <cellStyle name="Normal 117 2" xfId="13611" xr:uid="{00000000-0005-0000-0000-000094650000}"/>
    <cellStyle name="Normal 117 2 2" xfId="13612" xr:uid="{00000000-0005-0000-0000-000095650000}"/>
    <cellStyle name="Normal 117 2 2 2" xfId="42694" xr:uid="{00000000-0005-0000-0000-000096650000}"/>
    <cellStyle name="Normal 117 2 3" xfId="42693" xr:uid="{00000000-0005-0000-0000-000097650000}"/>
    <cellStyle name="Normal 117 3" xfId="13613" xr:uid="{00000000-0005-0000-0000-000098650000}"/>
    <cellStyle name="Normal 117 3 2" xfId="42695" xr:uid="{00000000-0005-0000-0000-000099650000}"/>
    <cellStyle name="Normal 117 4" xfId="42692" xr:uid="{00000000-0005-0000-0000-00009A650000}"/>
    <cellStyle name="Normal 118" xfId="13614" xr:uid="{00000000-0005-0000-0000-00009B650000}"/>
    <cellStyle name="Normal 118 2" xfId="13615" xr:uid="{00000000-0005-0000-0000-00009C650000}"/>
    <cellStyle name="Normal 118 2 2" xfId="13616" xr:uid="{00000000-0005-0000-0000-00009D650000}"/>
    <cellStyle name="Normal 118 2 2 2" xfId="42698" xr:uid="{00000000-0005-0000-0000-00009E650000}"/>
    <cellStyle name="Normal 118 2 3" xfId="42697" xr:uid="{00000000-0005-0000-0000-00009F650000}"/>
    <cellStyle name="Normal 118 3" xfId="13617" xr:uid="{00000000-0005-0000-0000-0000A0650000}"/>
    <cellStyle name="Normal 118 3 2" xfId="42699" xr:uid="{00000000-0005-0000-0000-0000A1650000}"/>
    <cellStyle name="Normal 118 4" xfId="42696" xr:uid="{00000000-0005-0000-0000-0000A2650000}"/>
    <cellStyle name="Normal 119" xfId="13618" xr:uid="{00000000-0005-0000-0000-0000A3650000}"/>
    <cellStyle name="Normal 119 2" xfId="13619" xr:uid="{00000000-0005-0000-0000-0000A4650000}"/>
    <cellStyle name="Normal 119 2 2" xfId="42701" xr:uid="{00000000-0005-0000-0000-0000A5650000}"/>
    <cellStyle name="Normal 119 3" xfId="42700" xr:uid="{00000000-0005-0000-0000-0000A6650000}"/>
    <cellStyle name="Normal 12" xfId="206" xr:uid="{00000000-0005-0000-0000-0000A7650000}"/>
    <cellStyle name="Normal 12 10" xfId="13620" xr:uid="{00000000-0005-0000-0000-0000A8650000}"/>
    <cellStyle name="Normal 12 10 2" xfId="13621" xr:uid="{00000000-0005-0000-0000-0000A9650000}"/>
    <cellStyle name="Normal 12 10 2 2" xfId="13622" xr:uid="{00000000-0005-0000-0000-0000AA650000}"/>
    <cellStyle name="Normal 12 10 2 2 2" xfId="42704" xr:uid="{00000000-0005-0000-0000-0000AB650000}"/>
    <cellStyle name="Normal 12 10 2 3" xfId="42703" xr:uid="{00000000-0005-0000-0000-0000AC650000}"/>
    <cellStyle name="Normal 12 10 3" xfId="13623" xr:uid="{00000000-0005-0000-0000-0000AD650000}"/>
    <cellStyle name="Normal 12 10 3 2" xfId="42705" xr:uid="{00000000-0005-0000-0000-0000AE650000}"/>
    <cellStyle name="Normal 12 10 4" xfId="13624" xr:uid="{00000000-0005-0000-0000-0000AF650000}"/>
    <cellStyle name="Normal 12 10 4 2" xfId="42706" xr:uid="{00000000-0005-0000-0000-0000B0650000}"/>
    <cellStyle name="Normal 12 10 5" xfId="13625" xr:uid="{00000000-0005-0000-0000-0000B1650000}"/>
    <cellStyle name="Normal 12 10 5 2" xfId="42707" xr:uid="{00000000-0005-0000-0000-0000B2650000}"/>
    <cellStyle name="Normal 12 10 6" xfId="42702" xr:uid="{00000000-0005-0000-0000-0000B3650000}"/>
    <cellStyle name="Normal 12 11" xfId="13626" xr:uid="{00000000-0005-0000-0000-0000B4650000}"/>
    <cellStyle name="Normal 12 11 2" xfId="13627" xr:uid="{00000000-0005-0000-0000-0000B5650000}"/>
    <cellStyle name="Normal 12 11 2 2" xfId="13628" xr:uid="{00000000-0005-0000-0000-0000B6650000}"/>
    <cellStyle name="Normal 12 11 2 2 2" xfId="42710" xr:uid="{00000000-0005-0000-0000-0000B7650000}"/>
    <cellStyle name="Normal 12 11 2 3" xfId="42709" xr:uid="{00000000-0005-0000-0000-0000B8650000}"/>
    <cellStyle name="Normal 12 11 3" xfId="13629" xr:uid="{00000000-0005-0000-0000-0000B9650000}"/>
    <cellStyle name="Normal 12 11 3 2" xfId="42711" xr:uid="{00000000-0005-0000-0000-0000BA650000}"/>
    <cellStyle name="Normal 12 11 4" xfId="13630" xr:uid="{00000000-0005-0000-0000-0000BB650000}"/>
    <cellStyle name="Normal 12 11 4 2" xfId="42712" xr:uid="{00000000-0005-0000-0000-0000BC650000}"/>
    <cellStyle name="Normal 12 11 5" xfId="13631" xr:uid="{00000000-0005-0000-0000-0000BD650000}"/>
    <cellStyle name="Normal 12 11 5 2" xfId="42713" xr:uid="{00000000-0005-0000-0000-0000BE650000}"/>
    <cellStyle name="Normal 12 11 6" xfId="42708" xr:uid="{00000000-0005-0000-0000-0000BF650000}"/>
    <cellStyle name="Normal 12 12" xfId="13632" xr:uid="{00000000-0005-0000-0000-0000C0650000}"/>
    <cellStyle name="Normal 12 12 2" xfId="13633" xr:uid="{00000000-0005-0000-0000-0000C1650000}"/>
    <cellStyle name="Normal 12 12 2 2" xfId="13634" xr:uid="{00000000-0005-0000-0000-0000C2650000}"/>
    <cellStyle name="Normal 12 12 2 2 2" xfId="42716" xr:uid="{00000000-0005-0000-0000-0000C3650000}"/>
    <cellStyle name="Normal 12 12 2 3" xfId="42715" xr:uid="{00000000-0005-0000-0000-0000C4650000}"/>
    <cellStyle name="Normal 12 12 3" xfId="13635" xr:uid="{00000000-0005-0000-0000-0000C5650000}"/>
    <cellStyle name="Normal 12 12 3 2" xfId="42717" xr:uid="{00000000-0005-0000-0000-0000C6650000}"/>
    <cellStyle name="Normal 12 12 4" xfId="13636" xr:uid="{00000000-0005-0000-0000-0000C7650000}"/>
    <cellStyle name="Normal 12 12 4 2" xfId="42718" xr:uid="{00000000-0005-0000-0000-0000C8650000}"/>
    <cellStyle name="Normal 12 12 5" xfId="42714" xr:uid="{00000000-0005-0000-0000-0000C9650000}"/>
    <cellStyle name="Normal 12 13" xfId="13637" xr:uid="{00000000-0005-0000-0000-0000CA650000}"/>
    <cellStyle name="Normal 12 13 2" xfId="13638" xr:uid="{00000000-0005-0000-0000-0000CB650000}"/>
    <cellStyle name="Normal 12 13 2 2" xfId="42720" xr:uid="{00000000-0005-0000-0000-0000CC650000}"/>
    <cellStyle name="Normal 12 13 3" xfId="13639" xr:uid="{00000000-0005-0000-0000-0000CD650000}"/>
    <cellStyle name="Normal 12 13 3 2" xfId="42721" xr:uid="{00000000-0005-0000-0000-0000CE650000}"/>
    <cellStyle name="Normal 12 13 4" xfId="42719" xr:uid="{00000000-0005-0000-0000-0000CF650000}"/>
    <cellStyle name="Normal 12 14" xfId="13640" xr:uid="{00000000-0005-0000-0000-0000D0650000}"/>
    <cellStyle name="Normal 12 14 2" xfId="42722" xr:uid="{00000000-0005-0000-0000-0000D1650000}"/>
    <cellStyle name="Normal 12 15" xfId="13641" xr:uid="{00000000-0005-0000-0000-0000D2650000}"/>
    <cellStyle name="Normal 12 15 2" xfId="42723" xr:uid="{00000000-0005-0000-0000-0000D3650000}"/>
    <cellStyle name="Normal 12 16" xfId="13642" xr:uid="{00000000-0005-0000-0000-0000D4650000}"/>
    <cellStyle name="Normal 12 16 2" xfId="42724" xr:uid="{00000000-0005-0000-0000-0000D5650000}"/>
    <cellStyle name="Normal 12 17" xfId="13643" xr:uid="{00000000-0005-0000-0000-0000D6650000}"/>
    <cellStyle name="Normal 12 2" xfId="207" xr:uid="{00000000-0005-0000-0000-0000D7650000}"/>
    <cellStyle name="Normal 12 2 10" xfId="13644" xr:uid="{00000000-0005-0000-0000-0000D8650000}"/>
    <cellStyle name="Normal 12 2 10 2" xfId="13645" xr:uid="{00000000-0005-0000-0000-0000D9650000}"/>
    <cellStyle name="Normal 12 2 10 2 2" xfId="13646" xr:uid="{00000000-0005-0000-0000-0000DA650000}"/>
    <cellStyle name="Normal 12 2 10 2 2 2" xfId="42727" xr:uid="{00000000-0005-0000-0000-0000DB650000}"/>
    <cellStyle name="Normal 12 2 10 2 3" xfId="42726" xr:uid="{00000000-0005-0000-0000-0000DC650000}"/>
    <cellStyle name="Normal 12 2 10 3" xfId="13647" xr:uid="{00000000-0005-0000-0000-0000DD650000}"/>
    <cellStyle name="Normal 12 2 10 3 2" xfId="42728" xr:uid="{00000000-0005-0000-0000-0000DE650000}"/>
    <cellStyle name="Normal 12 2 10 4" xfId="13648" xr:uid="{00000000-0005-0000-0000-0000DF650000}"/>
    <cellStyle name="Normal 12 2 10 4 2" xfId="42729" xr:uid="{00000000-0005-0000-0000-0000E0650000}"/>
    <cellStyle name="Normal 12 2 10 5" xfId="13649" xr:uid="{00000000-0005-0000-0000-0000E1650000}"/>
    <cellStyle name="Normal 12 2 10 5 2" xfId="42730" xr:uid="{00000000-0005-0000-0000-0000E2650000}"/>
    <cellStyle name="Normal 12 2 10 6" xfId="42725" xr:uid="{00000000-0005-0000-0000-0000E3650000}"/>
    <cellStyle name="Normal 12 2 11" xfId="13650" xr:uid="{00000000-0005-0000-0000-0000E4650000}"/>
    <cellStyle name="Normal 12 2 11 2" xfId="13651" xr:uid="{00000000-0005-0000-0000-0000E5650000}"/>
    <cellStyle name="Normal 12 2 11 2 2" xfId="13652" xr:uid="{00000000-0005-0000-0000-0000E6650000}"/>
    <cellStyle name="Normal 12 2 11 2 2 2" xfId="42733" xr:uid="{00000000-0005-0000-0000-0000E7650000}"/>
    <cellStyle name="Normal 12 2 11 2 3" xfId="42732" xr:uid="{00000000-0005-0000-0000-0000E8650000}"/>
    <cellStyle name="Normal 12 2 11 3" xfId="13653" xr:uid="{00000000-0005-0000-0000-0000E9650000}"/>
    <cellStyle name="Normal 12 2 11 3 2" xfId="42734" xr:uid="{00000000-0005-0000-0000-0000EA650000}"/>
    <cellStyle name="Normal 12 2 11 4" xfId="13654" xr:uid="{00000000-0005-0000-0000-0000EB650000}"/>
    <cellStyle name="Normal 12 2 11 4 2" xfId="42735" xr:uid="{00000000-0005-0000-0000-0000EC650000}"/>
    <cellStyle name="Normal 12 2 11 5" xfId="42731" xr:uid="{00000000-0005-0000-0000-0000ED650000}"/>
    <cellStyle name="Normal 12 2 12" xfId="13655" xr:uid="{00000000-0005-0000-0000-0000EE650000}"/>
    <cellStyle name="Normal 12 2 12 2" xfId="13656" xr:uid="{00000000-0005-0000-0000-0000EF650000}"/>
    <cellStyle name="Normal 12 2 12 2 2" xfId="42737" xr:uid="{00000000-0005-0000-0000-0000F0650000}"/>
    <cellStyle name="Normal 12 2 12 3" xfId="13657" xr:uid="{00000000-0005-0000-0000-0000F1650000}"/>
    <cellStyle name="Normal 12 2 12 3 2" xfId="42738" xr:uid="{00000000-0005-0000-0000-0000F2650000}"/>
    <cellStyle name="Normal 12 2 12 4" xfId="42736" xr:uid="{00000000-0005-0000-0000-0000F3650000}"/>
    <cellStyle name="Normal 12 2 13" xfId="13658" xr:uid="{00000000-0005-0000-0000-0000F4650000}"/>
    <cellStyle name="Normal 12 2 13 2" xfId="42739" xr:uid="{00000000-0005-0000-0000-0000F5650000}"/>
    <cellStyle name="Normal 12 2 14" xfId="13659" xr:uid="{00000000-0005-0000-0000-0000F6650000}"/>
    <cellStyle name="Normal 12 2 14 2" xfId="42740" xr:uid="{00000000-0005-0000-0000-0000F7650000}"/>
    <cellStyle name="Normal 12 2 15" xfId="13660" xr:uid="{00000000-0005-0000-0000-0000F8650000}"/>
    <cellStyle name="Normal 12 2 15 2" xfId="42741" xr:uid="{00000000-0005-0000-0000-0000F9650000}"/>
    <cellStyle name="Normal 12 2 16" xfId="30113" xr:uid="{00000000-0005-0000-0000-0000FA650000}"/>
    <cellStyle name="Normal 12 2 2" xfId="13661" xr:uid="{00000000-0005-0000-0000-0000FB650000}"/>
    <cellStyle name="Normal 12 2 2 10" xfId="13662" xr:uid="{00000000-0005-0000-0000-0000FC650000}"/>
    <cellStyle name="Normal 12 2 2 10 2" xfId="13663" xr:uid="{00000000-0005-0000-0000-0000FD650000}"/>
    <cellStyle name="Normal 12 2 2 10 2 2" xfId="13664" xr:uid="{00000000-0005-0000-0000-0000FE650000}"/>
    <cellStyle name="Normal 12 2 2 10 2 2 2" xfId="42745" xr:uid="{00000000-0005-0000-0000-0000FF650000}"/>
    <cellStyle name="Normal 12 2 2 10 2 3" xfId="42744" xr:uid="{00000000-0005-0000-0000-000000660000}"/>
    <cellStyle name="Normal 12 2 2 10 3" xfId="13665" xr:uid="{00000000-0005-0000-0000-000001660000}"/>
    <cellStyle name="Normal 12 2 2 10 3 2" xfId="42746" xr:uid="{00000000-0005-0000-0000-000002660000}"/>
    <cellStyle name="Normal 12 2 2 10 4" xfId="13666" xr:uid="{00000000-0005-0000-0000-000003660000}"/>
    <cellStyle name="Normal 12 2 2 10 4 2" xfId="42747" xr:uid="{00000000-0005-0000-0000-000004660000}"/>
    <cellStyle name="Normal 12 2 2 10 5" xfId="42743" xr:uid="{00000000-0005-0000-0000-000005660000}"/>
    <cellStyle name="Normal 12 2 2 11" xfId="13667" xr:uid="{00000000-0005-0000-0000-000006660000}"/>
    <cellStyle name="Normal 12 2 2 11 2" xfId="13668" xr:uid="{00000000-0005-0000-0000-000007660000}"/>
    <cellStyle name="Normal 12 2 2 11 2 2" xfId="42749" xr:uid="{00000000-0005-0000-0000-000008660000}"/>
    <cellStyle name="Normal 12 2 2 11 3" xfId="13669" xr:uid="{00000000-0005-0000-0000-000009660000}"/>
    <cellStyle name="Normal 12 2 2 11 3 2" xfId="42750" xr:uid="{00000000-0005-0000-0000-00000A660000}"/>
    <cellStyle name="Normal 12 2 2 11 4" xfId="42748" xr:uid="{00000000-0005-0000-0000-00000B660000}"/>
    <cellStyle name="Normal 12 2 2 12" xfId="13670" xr:uid="{00000000-0005-0000-0000-00000C660000}"/>
    <cellStyle name="Normal 12 2 2 12 2" xfId="42751" xr:uid="{00000000-0005-0000-0000-00000D660000}"/>
    <cellStyle name="Normal 12 2 2 13" xfId="13671" xr:uid="{00000000-0005-0000-0000-00000E660000}"/>
    <cellStyle name="Normal 12 2 2 13 2" xfId="42752" xr:uid="{00000000-0005-0000-0000-00000F660000}"/>
    <cellStyle name="Normal 12 2 2 14" xfId="13672" xr:uid="{00000000-0005-0000-0000-000010660000}"/>
    <cellStyle name="Normal 12 2 2 14 2" xfId="42753" xr:uid="{00000000-0005-0000-0000-000011660000}"/>
    <cellStyle name="Normal 12 2 2 15" xfId="42742" xr:uid="{00000000-0005-0000-0000-000012660000}"/>
    <cellStyle name="Normal 12 2 2 2" xfId="13673" xr:uid="{00000000-0005-0000-0000-000013660000}"/>
    <cellStyle name="Normal 12 2 2 2 10" xfId="13674" xr:uid="{00000000-0005-0000-0000-000014660000}"/>
    <cellStyle name="Normal 12 2 2 2 10 2" xfId="13675" xr:uid="{00000000-0005-0000-0000-000015660000}"/>
    <cellStyle name="Normal 12 2 2 2 10 2 2" xfId="42756" xr:uid="{00000000-0005-0000-0000-000016660000}"/>
    <cellStyle name="Normal 12 2 2 2 10 3" xfId="13676" xr:uid="{00000000-0005-0000-0000-000017660000}"/>
    <cellStyle name="Normal 12 2 2 2 10 3 2" xfId="42757" xr:uid="{00000000-0005-0000-0000-000018660000}"/>
    <cellStyle name="Normal 12 2 2 2 10 4" xfId="42755" xr:uid="{00000000-0005-0000-0000-000019660000}"/>
    <cellStyle name="Normal 12 2 2 2 11" xfId="13677" xr:uid="{00000000-0005-0000-0000-00001A660000}"/>
    <cellStyle name="Normal 12 2 2 2 11 2" xfId="42758" xr:uid="{00000000-0005-0000-0000-00001B660000}"/>
    <cellStyle name="Normal 12 2 2 2 12" xfId="13678" xr:uid="{00000000-0005-0000-0000-00001C660000}"/>
    <cellStyle name="Normal 12 2 2 2 12 2" xfId="42759" xr:uid="{00000000-0005-0000-0000-00001D660000}"/>
    <cellStyle name="Normal 12 2 2 2 13" xfId="13679" xr:uid="{00000000-0005-0000-0000-00001E660000}"/>
    <cellStyle name="Normal 12 2 2 2 13 2" xfId="42760" xr:uid="{00000000-0005-0000-0000-00001F660000}"/>
    <cellStyle name="Normal 12 2 2 2 14" xfId="42754" xr:uid="{00000000-0005-0000-0000-000020660000}"/>
    <cellStyle name="Normal 12 2 2 2 2" xfId="13680" xr:uid="{00000000-0005-0000-0000-000021660000}"/>
    <cellStyle name="Normal 12 2 2 2 2 10" xfId="13681" xr:uid="{00000000-0005-0000-0000-000022660000}"/>
    <cellStyle name="Normal 12 2 2 2 2 10 2" xfId="42762" xr:uid="{00000000-0005-0000-0000-000023660000}"/>
    <cellStyle name="Normal 12 2 2 2 2 11" xfId="13682" xr:uid="{00000000-0005-0000-0000-000024660000}"/>
    <cellStyle name="Normal 12 2 2 2 2 11 2" xfId="42763" xr:uid="{00000000-0005-0000-0000-000025660000}"/>
    <cellStyle name="Normal 12 2 2 2 2 12" xfId="13683" xr:uid="{00000000-0005-0000-0000-000026660000}"/>
    <cellStyle name="Normal 12 2 2 2 2 12 2" xfId="42764" xr:uid="{00000000-0005-0000-0000-000027660000}"/>
    <cellStyle name="Normal 12 2 2 2 2 13" xfId="42761" xr:uid="{00000000-0005-0000-0000-000028660000}"/>
    <cellStyle name="Normal 12 2 2 2 2 2" xfId="13684" xr:uid="{00000000-0005-0000-0000-000029660000}"/>
    <cellStyle name="Normal 12 2 2 2 2 2 10" xfId="13685" xr:uid="{00000000-0005-0000-0000-00002A660000}"/>
    <cellStyle name="Normal 12 2 2 2 2 2 10 2" xfId="42766" xr:uid="{00000000-0005-0000-0000-00002B660000}"/>
    <cellStyle name="Normal 12 2 2 2 2 2 11" xfId="13686" xr:uid="{00000000-0005-0000-0000-00002C660000}"/>
    <cellStyle name="Normal 12 2 2 2 2 2 11 2" xfId="42767" xr:uid="{00000000-0005-0000-0000-00002D660000}"/>
    <cellStyle name="Normal 12 2 2 2 2 2 12" xfId="42765" xr:uid="{00000000-0005-0000-0000-00002E660000}"/>
    <cellStyle name="Normal 12 2 2 2 2 2 2" xfId="13687" xr:uid="{00000000-0005-0000-0000-00002F660000}"/>
    <cellStyle name="Normal 12 2 2 2 2 2 2 10" xfId="13688" xr:uid="{00000000-0005-0000-0000-000030660000}"/>
    <cellStyle name="Normal 12 2 2 2 2 2 2 10 2" xfId="42769" xr:uid="{00000000-0005-0000-0000-000031660000}"/>
    <cellStyle name="Normal 12 2 2 2 2 2 2 11" xfId="42768" xr:uid="{00000000-0005-0000-0000-000032660000}"/>
    <cellStyle name="Normal 12 2 2 2 2 2 2 2" xfId="13689" xr:uid="{00000000-0005-0000-0000-000033660000}"/>
    <cellStyle name="Normal 12 2 2 2 2 2 2 2 2" xfId="13690" xr:uid="{00000000-0005-0000-0000-000034660000}"/>
    <cellStyle name="Normal 12 2 2 2 2 2 2 2 2 2" xfId="13691" xr:uid="{00000000-0005-0000-0000-000035660000}"/>
    <cellStyle name="Normal 12 2 2 2 2 2 2 2 2 2 2" xfId="13692" xr:uid="{00000000-0005-0000-0000-000036660000}"/>
    <cellStyle name="Normal 12 2 2 2 2 2 2 2 2 2 2 2" xfId="42773" xr:uid="{00000000-0005-0000-0000-000037660000}"/>
    <cellStyle name="Normal 12 2 2 2 2 2 2 2 2 2 3" xfId="42772" xr:uid="{00000000-0005-0000-0000-000038660000}"/>
    <cellStyle name="Normal 12 2 2 2 2 2 2 2 2 3" xfId="13693" xr:uid="{00000000-0005-0000-0000-000039660000}"/>
    <cellStyle name="Normal 12 2 2 2 2 2 2 2 2 3 2" xfId="42774" xr:uid="{00000000-0005-0000-0000-00003A660000}"/>
    <cellStyle name="Normal 12 2 2 2 2 2 2 2 2 4" xfId="13694" xr:uid="{00000000-0005-0000-0000-00003B660000}"/>
    <cellStyle name="Normal 12 2 2 2 2 2 2 2 2 4 2" xfId="42775" xr:uid="{00000000-0005-0000-0000-00003C660000}"/>
    <cellStyle name="Normal 12 2 2 2 2 2 2 2 2 5" xfId="13695" xr:uid="{00000000-0005-0000-0000-00003D660000}"/>
    <cellStyle name="Normal 12 2 2 2 2 2 2 2 2 5 2" xfId="42776" xr:uid="{00000000-0005-0000-0000-00003E660000}"/>
    <cellStyle name="Normal 12 2 2 2 2 2 2 2 2 6" xfId="42771" xr:uid="{00000000-0005-0000-0000-00003F660000}"/>
    <cellStyle name="Normal 12 2 2 2 2 2 2 2 3" xfId="13696" xr:uid="{00000000-0005-0000-0000-000040660000}"/>
    <cellStyle name="Normal 12 2 2 2 2 2 2 2 3 2" xfId="13697" xr:uid="{00000000-0005-0000-0000-000041660000}"/>
    <cellStyle name="Normal 12 2 2 2 2 2 2 2 3 2 2" xfId="42778" xr:uid="{00000000-0005-0000-0000-000042660000}"/>
    <cellStyle name="Normal 12 2 2 2 2 2 2 2 3 3" xfId="42777" xr:uid="{00000000-0005-0000-0000-000043660000}"/>
    <cellStyle name="Normal 12 2 2 2 2 2 2 2 4" xfId="13698" xr:uid="{00000000-0005-0000-0000-000044660000}"/>
    <cellStyle name="Normal 12 2 2 2 2 2 2 2 4 2" xfId="42779" xr:uid="{00000000-0005-0000-0000-000045660000}"/>
    <cellStyle name="Normal 12 2 2 2 2 2 2 2 5" xfId="13699" xr:uid="{00000000-0005-0000-0000-000046660000}"/>
    <cellStyle name="Normal 12 2 2 2 2 2 2 2 5 2" xfId="42780" xr:uid="{00000000-0005-0000-0000-000047660000}"/>
    <cellStyle name="Normal 12 2 2 2 2 2 2 2 6" xfId="13700" xr:uid="{00000000-0005-0000-0000-000048660000}"/>
    <cellStyle name="Normal 12 2 2 2 2 2 2 2 6 2" xfId="42781" xr:uid="{00000000-0005-0000-0000-000049660000}"/>
    <cellStyle name="Normal 12 2 2 2 2 2 2 2 7" xfId="42770" xr:uid="{00000000-0005-0000-0000-00004A660000}"/>
    <cellStyle name="Normal 12 2 2 2 2 2 2 3" xfId="13701" xr:uid="{00000000-0005-0000-0000-00004B660000}"/>
    <cellStyle name="Normal 12 2 2 2 2 2 2 3 2" xfId="13702" xr:uid="{00000000-0005-0000-0000-00004C660000}"/>
    <cellStyle name="Normal 12 2 2 2 2 2 2 3 2 2" xfId="13703" xr:uid="{00000000-0005-0000-0000-00004D660000}"/>
    <cellStyle name="Normal 12 2 2 2 2 2 2 3 2 2 2" xfId="13704" xr:uid="{00000000-0005-0000-0000-00004E660000}"/>
    <cellStyle name="Normal 12 2 2 2 2 2 2 3 2 2 2 2" xfId="42785" xr:uid="{00000000-0005-0000-0000-00004F660000}"/>
    <cellStyle name="Normal 12 2 2 2 2 2 2 3 2 2 3" xfId="42784" xr:uid="{00000000-0005-0000-0000-000050660000}"/>
    <cellStyle name="Normal 12 2 2 2 2 2 2 3 2 3" xfId="13705" xr:uid="{00000000-0005-0000-0000-000051660000}"/>
    <cellStyle name="Normal 12 2 2 2 2 2 2 3 2 3 2" xfId="42786" xr:uid="{00000000-0005-0000-0000-000052660000}"/>
    <cellStyle name="Normal 12 2 2 2 2 2 2 3 2 4" xfId="13706" xr:uid="{00000000-0005-0000-0000-000053660000}"/>
    <cellStyle name="Normal 12 2 2 2 2 2 2 3 2 4 2" xfId="42787" xr:uid="{00000000-0005-0000-0000-000054660000}"/>
    <cellStyle name="Normal 12 2 2 2 2 2 2 3 2 5" xfId="13707" xr:uid="{00000000-0005-0000-0000-000055660000}"/>
    <cellStyle name="Normal 12 2 2 2 2 2 2 3 2 5 2" xfId="42788" xr:uid="{00000000-0005-0000-0000-000056660000}"/>
    <cellStyle name="Normal 12 2 2 2 2 2 2 3 2 6" xfId="42783" xr:uid="{00000000-0005-0000-0000-000057660000}"/>
    <cellStyle name="Normal 12 2 2 2 2 2 2 3 3" xfId="13708" xr:uid="{00000000-0005-0000-0000-000058660000}"/>
    <cellStyle name="Normal 12 2 2 2 2 2 2 3 3 2" xfId="13709" xr:uid="{00000000-0005-0000-0000-000059660000}"/>
    <cellStyle name="Normal 12 2 2 2 2 2 2 3 3 2 2" xfId="42790" xr:uid="{00000000-0005-0000-0000-00005A660000}"/>
    <cellStyle name="Normal 12 2 2 2 2 2 2 3 3 3" xfId="42789" xr:uid="{00000000-0005-0000-0000-00005B660000}"/>
    <cellStyle name="Normal 12 2 2 2 2 2 2 3 4" xfId="13710" xr:uid="{00000000-0005-0000-0000-00005C660000}"/>
    <cellStyle name="Normal 12 2 2 2 2 2 2 3 4 2" xfId="42791" xr:uid="{00000000-0005-0000-0000-00005D660000}"/>
    <cellStyle name="Normal 12 2 2 2 2 2 2 3 5" xfId="13711" xr:uid="{00000000-0005-0000-0000-00005E660000}"/>
    <cellStyle name="Normal 12 2 2 2 2 2 2 3 5 2" xfId="42792" xr:uid="{00000000-0005-0000-0000-00005F660000}"/>
    <cellStyle name="Normal 12 2 2 2 2 2 2 3 6" xfId="13712" xr:uid="{00000000-0005-0000-0000-000060660000}"/>
    <cellStyle name="Normal 12 2 2 2 2 2 2 3 6 2" xfId="42793" xr:uid="{00000000-0005-0000-0000-000061660000}"/>
    <cellStyle name="Normal 12 2 2 2 2 2 2 3 7" xfId="42782" xr:uid="{00000000-0005-0000-0000-000062660000}"/>
    <cellStyle name="Normal 12 2 2 2 2 2 2 4" xfId="13713" xr:uid="{00000000-0005-0000-0000-000063660000}"/>
    <cellStyle name="Normal 12 2 2 2 2 2 2 4 2" xfId="13714" xr:uid="{00000000-0005-0000-0000-000064660000}"/>
    <cellStyle name="Normal 12 2 2 2 2 2 2 4 2 2" xfId="13715" xr:uid="{00000000-0005-0000-0000-000065660000}"/>
    <cellStyle name="Normal 12 2 2 2 2 2 2 4 2 2 2" xfId="42796" xr:uid="{00000000-0005-0000-0000-000066660000}"/>
    <cellStyle name="Normal 12 2 2 2 2 2 2 4 2 3" xfId="42795" xr:uid="{00000000-0005-0000-0000-000067660000}"/>
    <cellStyle name="Normal 12 2 2 2 2 2 2 4 3" xfId="13716" xr:uid="{00000000-0005-0000-0000-000068660000}"/>
    <cellStyle name="Normal 12 2 2 2 2 2 2 4 3 2" xfId="42797" xr:uid="{00000000-0005-0000-0000-000069660000}"/>
    <cellStyle name="Normal 12 2 2 2 2 2 2 4 4" xfId="13717" xr:uid="{00000000-0005-0000-0000-00006A660000}"/>
    <cellStyle name="Normal 12 2 2 2 2 2 2 4 4 2" xfId="42798" xr:uid="{00000000-0005-0000-0000-00006B660000}"/>
    <cellStyle name="Normal 12 2 2 2 2 2 2 4 5" xfId="13718" xr:uid="{00000000-0005-0000-0000-00006C660000}"/>
    <cellStyle name="Normal 12 2 2 2 2 2 2 4 5 2" xfId="42799" xr:uid="{00000000-0005-0000-0000-00006D660000}"/>
    <cellStyle name="Normal 12 2 2 2 2 2 2 4 6" xfId="42794" xr:uid="{00000000-0005-0000-0000-00006E660000}"/>
    <cellStyle name="Normal 12 2 2 2 2 2 2 5" xfId="13719" xr:uid="{00000000-0005-0000-0000-00006F660000}"/>
    <cellStyle name="Normal 12 2 2 2 2 2 2 5 2" xfId="13720" xr:uid="{00000000-0005-0000-0000-000070660000}"/>
    <cellStyle name="Normal 12 2 2 2 2 2 2 5 2 2" xfId="13721" xr:uid="{00000000-0005-0000-0000-000071660000}"/>
    <cellStyle name="Normal 12 2 2 2 2 2 2 5 2 2 2" xfId="42802" xr:uid="{00000000-0005-0000-0000-000072660000}"/>
    <cellStyle name="Normal 12 2 2 2 2 2 2 5 2 3" xfId="42801" xr:uid="{00000000-0005-0000-0000-000073660000}"/>
    <cellStyle name="Normal 12 2 2 2 2 2 2 5 3" xfId="13722" xr:uid="{00000000-0005-0000-0000-000074660000}"/>
    <cellStyle name="Normal 12 2 2 2 2 2 2 5 3 2" xfId="42803" xr:uid="{00000000-0005-0000-0000-000075660000}"/>
    <cellStyle name="Normal 12 2 2 2 2 2 2 5 4" xfId="13723" xr:uid="{00000000-0005-0000-0000-000076660000}"/>
    <cellStyle name="Normal 12 2 2 2 2 2 2 5 4 2" xfId="42804" xr:uid="{00000000-0005-0000-0000-000077660000}"/>
    <cellStyle name="Normal 12 2 2 2 2 2 2 5 5" xfId="13724" xr:uid="{00000000-0005-0000-0000-000078660000}"/>
    <cellStyle name="Normal 12 2 2 2 2 2 2 5 5 2" xfId="42805" xr:uid="{00000000-0005-0000-0000-000079660000}"/>
    <cellStyle name="Normal 12 2 2 2 2 2 2 5 6" xfId="42800" xr:uid="{00000000-0005-0000-0000-00007A660000}"/>
    <cellStyle name="Normal 12 2 2 2 2 2 2 6" xfId="13725" xr:uid="{00000000-0005-0000-0000-00007B660000}"/>
    <cellStyle name="Normal 12 2 2 2 2 2 2 6 2" xfId="13726" xr:uid="{00000000-0005-0000-0000-00007C660000}"/>
    <cellStyle name="Normal 12 2 2 2 2 2 2 6 2 2" xfId="13727" xr:uid="{00000000-0005-0000-0000-00007D660000}"/>
    <cellStyle name="Normal 12 2 2 2 2 2 2 6 2 2 2" xfId="42808" xr:uid="{00000000-0005-0000-0000-00007E660000}"/>
    <cellStyle name="Normal 12 2 2 2 2 2 2 6 2 3" xfId="42807" xr:uid="{00000000-0005-0000-0000-00007F660000}"/>
    <cellStyle name="Normal 12 2 2 2 2 2 2 6 3" xfId="13728" xr:uid="{00000000-0005-0000-0000-000080660000}"/>
    <cellStyle name="Normal 12 2 2 2 2 2 2 6 3 2" xfId="42809" xr:uid="{00000000-0005-0000-0000-000081660000}"/>
    <cellStyle name="Normal 12 2 2 2 2 2 2 6 4" xfId="13729" xr:uid="{00000000-0005-0000-0000-000082660000}"/>
    <cellStyle name="Normal 12 2 2 2 2 2 2 6 4 2" xfId="42810" xr:uid="{00000000-0005-0000-0000-000083660000}"/>
    <cellStyle name="Normal 12 2 2 2 2 2 2 6 5" xfId="42806" xr:uid="{00000000-0005-0000-0000-000084660000}"/>
    <cellStyle name="Normal 12 2 2 2 2 2 2 7" xfId="13730" xr:uid="{00000000-0005-0000-0000-000085660000}"/>
    <cellStyle name="Normal 12 2 2 2 2 2 2 7 2" xfId="13731" xr:uid="{00000000-0005-0000-0000-000086660000}"/>
    <cellStyle name="Normal 12 2 2 2 2 2 2 7 2 2" xfId="42812" xr:uid="{00000000-0005-0000-0000-000087660000}"/>
    <cellStyle name="Normal 12 2 2 2 2 2 2 7 3" xfId="13732" xr:uid="{00000000-0005-0000-0000-000088660000}"/>
    <cellStyle name="Normal 12 2 2 2 2 2 2 7 3 2" xfId="42813" xr:uid="{00000000-0005-0000-0000-000089660000}"/>
    <cellStyle name="Normal 12 2 2 2 2 2 2 7 4" xfId="42811" xr:uid="{00000000-0005-0000-0000-00008A660000}"/>
    <cellStyle name="Normal 12 2 2 2 2 2 2 8" xfId="13733" xr:uid="{00000000-0005-0000-0000-00008B660000}"/>
    <cellStyle name="Normal 12 2 2 2 2 2 2 8 2" xfId="42814" xr:uid="{00000000-0005-0000-0000-00008C660000}"/>
    <cellStyle name="Normal 12 2 2 2 2 2 2 9" xfId="13734" xr:uid="{00000000-0005-0000-0000-00008D660000}"/>
    <cellStyle name="Normal 12 2 2 2 2 2 2 9 2" xfId="42815" xr:uid="{00000000-0005-0000-0000-00008E660000}"/>
    <cellStyle name="Normal 12 2 2 2 2 2 3" xfId="13735" xr:uid="{00000000-0005-0000-0000-00008F660000}"/>
    <cellStyle name="Normal 12 2 2 2 2 2 3 2" xfId="13736" xr:uid="{00000000-0005-0000-0000-000090660000}"/>
    <cellStyle name="Normal 12 2 2 2 2 2 3 2 2" xfId="13737" xr:uid="{00000000-0005-0000-0000-000091660000}"/>
    <cellStyle name="Normal 12 2 2 2 2 2 3 2 2 2" xfId="13738" xr:uid="{00000000-0005-0000-0000-000092660000}"/>
    <cellStyle name="Normal 12 2 2 2 2 2 3 2 2 2 2" xfId="42819" xr:uid="{00000000-0005-0000-0000-000093660000}"/>
    <cellStyle name="Normal 12 2 2 2 2 2 3 2 2 3" xfId="42818" xr:uid="{00000000-0005-0000-0000-000094660000}"/>
    <cellStyle name="Normal 12 2 2 2 2 2 3 2 3" xfId="13739" xr:uid="{00000000-0005-0000-0000-000095660000}"/>
    <cellStyle name="Normal 12 2 2 2 2 2 3 2 3 2" xfId="42820" xr:uid="{00000000-0005-0000-0000-000096660000}"/>
    <cellStyle name="Normal 12 2 2 2 2 2 3 2 4" xfId="13740" xr:uid="{00000000-0005-0000-0000-000097660000}"/>
    <cellStyle name="Normal 12 2 2 2 2 2 3 2 4 2" xfId="42821" xr:uid="{00000000-0005-0000-0000-000098660000}"/>
    <cellStyle name="Normal 12 2 2 2 2 2 3 2 5" xfId="13741" xr:uid="{00000000-0005-0000-0000-000099660000}"/>
    <cellStyle name="Normal 12 2 2 2 2 2 3 2 5 2" xfId="42822" xr:uid="{00000000-0005-0000-0000-00009A660000}"/>
    <cellStyle name="Normal 12 2 2 2 2 2 3 2 6" xfId="42817" xr:uid="{00000000-0005-0000-0000-00009B660000}"/>
    <cellStyle name="Normal 12 2 2 2 2 2 3 3" xfId="13742" xr:uid="{00000000-0005-0000-0000-00009C660000}"/>
    <cellStyle name="Normal 12 2 2 2 2 2 3 3 2" xfId="13743" xr:uid="{00000000-0005-0000-0000-00009D660000}"/>
    <cellStyle name="Normal 12 2 2 2 2 2 3 3 2 2" xfId="13744" xr:uid="{00000000-0005-0000-0000-00009E660000}"/>
    <cellStyle name="Normal 12 2 2 2 2 2 3 3 2 2 2" xfId="42825" xr:uid="{00000000-0005-0000-0000-00009F660000}"/>
    <cellStyle name="Normal 12 2 2 2 2 2 3 3 2 3" xfId="42824" xr:uid="{00000000-0005-0000-0000-0000A0660000}"/>
    <cellStyle name="Normal 12 2 2 2 2 2 3 3 3" xfId="13745" xr:uid="{00000000-0005-0000-0000-0000A1660000}"/>
    <cellStyle name="Normal 12 2 2 2 2 2 3 3 3 2" xfId="42826" xr:uid="{00000000-0005-0000-0000-0000A2660000}"/>
    <cellStyle name="Normal 12 2 2 2 2 2 3 3 4" xfId="13746" xr:uid="{00000000-0005-0000-0000-0000A3660000}"/>
    <cellStyle name="Normal 12 2 2 2 2 2 3 3 4 2" xfId="42827" xr:uid="{00000000-0005-0000-0000-0000A4660000}"/>
    <cellStyle name="Normal 12 2 2 2 2 2 3 3 5" xfId="13747" xr:uid="{00000000-0005-0000-0000-0000A5660000}"/>
    <cellStyle name="Normal 12 2 2 2 2 2 3 3 5 2" xfId="42828" xr:uid="{00000000-0005-0000-0000-0000A6660000}"/>
    <cellStyle name="Normal 12 2 2 2 2 2 3 3 6" xfId="42823" xr:uid="{00000000-0005-0000-0000-0000A7660000}"/>
    <cellStyle name="Normal 12 2 2 2 2 2 3 4" xfId="13748" xr:uid="{00000000-0005-0000-0000-0000A8660000}"/>
    <cellStyle name="Normal 12 2 2 2 2 2 3 4 2" xfId="13749" xr:uid="{00000000-0005-0000-0000-0000A9660000}"/>
    <cellStyle name="Normal 12 2 2 2 2 2 3 4 2 2" xfId="42830" xr:uid="{00000000-0005-0000-0000-0000AA660000}"/>
    <cellStyle name="Normal 12 2 2 2 2 2 3 4 3" xfId="42829" xr:uid="{00000000-0005-0000-0000-0000AB660000}"/>
    <cellStyle name="Normal 12 2 2 2 2 2 3 5" xfId="13750" xr:uid="{00000000-0005-0000-0000-0000AC660000}"/>
    <cellStyle name="Normal 12 2 2 2 2 2 3 5 2" xfId="42831" xr:uid="{00000000-0005-0000-0000-0000AD660000}"/>
    <cellStyle name="Normal 12 2 2 2 2 2 3 6" xfId="13751" xr:uid="{00000000-0005-0000-0000-0000AE660000}"/>
    <cellStyle name="Normal 12 2 2 2 2 2 3 6 2" xfId="42832" xr:uid="{00000000-0005-0000-0000-0000AF660000}"/>
    <cellStyle name="Normal 12 2 2 2 2 2 3 7" xfId="13752" xr:uid="{00000000-0005-0000-0000-0000B0660000}"/>
    <cellStyle name="Normal 12 2 2 2 2 2 3 7 2" xfId="42833" xr:uid="{00000000-0005-0000-0000-0000B1660000}"/>
    <cellStyle name="Normal 12 2 2 2 2 2 3 8" xfId="42816" xr:uid="{00000000-0005-0000-0000-0000B2660000}"/>
    <cellStyle name="Normal 12 2 2 2 2 2 4" xfId="13753" xr:uid="{00000000-0005-0000-0000-0000B3660000}"/>
    <cellStyle name="Normal 12 2 2 2 2 2 4 2" xfId="13754" xr:uid="{00000000-0005-0000-0000-0000B4660000}"/>
    <cellStyle name="Normal 12 2 2 2 2 2 4 2 2" xfId="13755" xr:uid="{00000000-0005-0000-0000-0000B5660000}"/>
    <cellStyle name="Normal 12 2 2 2 2 2 4 2 2 2" xfId="13756" xr:uid="{00000000-0005-0000-0000-0000B6660000}"/>
    <cellStyle name="Normal 12 2 2 2 2 2 4 2 2 2 2" xfId="42837" xr:uid="{00000000-0005-0000-0000-0000B7660000}"/>
    <cellStyle name="Normal 12 2 2 2 2 2 4 2 2 3" xfId="42836" xr:uid="{00000000-0005-0000-0000-0000B8660000}"/>
    <cellStyle name="Normal 12 2 2 2 2 2 4 2 3" xfId="13757" xr:uid="{00000000-0005-0000-0000-0000B9660000}"/>
    <cellStyle name="Normal 12 2 2 2 2 2 4 2 3 2" xfId="42838" xr:uid="{00000000-0005-0000-0000-0000BA660000}"/>
    <cellStyle name="Normal 12 2 2 2 2 2 4 2 4" xfId="13758" xr:uid="{00000000-0005-0000-0000-0000BB660000}"/>
    <cellStyle name="Normal 12 2 2 2 2 2 4 2 4 2" xfId="42839" xr:uid="{00000000-0005-0000-0000-0000BC660000}"/>
    <cellStyle name="Normal 12 2 2 2 2 2 4 2 5" xfId="13759" xr:uid="{00000000-0005-0000-0000-0000BD660000}"/>
    <cellStyle name="Normal 12 2 2 2 2 2 4 2 5 2" xfId="42840" xr:uid="{00000000-0005-0000-0000-0000BE660000}"/>
    <cellStyle name="Normal 12 2 2 2 2 2 4 2 6" xfId="42835" xr:uid="{00000000-0005-0000-0000-0000BF660000}"/>
    <cellStyle name="Normal 12 2 2 2 2 2 4 3" xfId="13760" xr:uid="{00000000-0005-0000-0000-0000C0660000}"/>
    <cellStyle name="Normal 12 2 2 2 2 2 4 3 2" xfId="13761" xr:uid="{00000000-0005-0000-0000-0000C1660000}"/>
    <cellStyle name="Normal 12 2 2 2 2 2 4 3 2 2" xfId="42842" xr:uid="{00000000-0005-0000-0000-0000C2660000}"/>
    <cellStyle name="Normal 12 2 2 2 2 2 4 3 3" xfId="42841" xr:uid="{00000000-0005-0000-0000-0000C3660000}"/>
    <cellStyle name="Normal 12 2 2 2 2 2 4 4" xfId="13762" xr:uid="{00000000-0005-0000-0000-0000C4660000}"/>
    <cellStyle name="Normal 12 2 2 2 2 2 4 4 2" xfId="42843" xr:uid="{00000000-0005-0000-0000-0000C5660000}"/>
    <cellStyle name="Normal 12 2 2 2 2 2 4 5" xfId="13763" xr:uid="{00000000-0005-0000-0000-0000C6660000}"/>
    <cellStyle name="Normal 12 2 2 2 2 2 4 5 2" xfId="42844" xr:uid="{00000000-0005-0000-0000-0000C7660000}"/>
    <cellStyle name="Normal 12 2 2 2 2 2 4 6" xfId="13764" xr:uid="{00000000-0005-0000-0000-0000C8660000}"/>
    <cellStyle name="Normal 12 2 2 2 2 2 4 6 2" xfId="42845" xr:uid="{00000000-0005-0000-0000-0000C9660000}"/>
    <cellStyle name="Normal 12 2 2 2 2 2 4 7" xfId="42834" xr:uid="{00000000-0005-0000-0000-0000CA660000}"/>
    <cellStyle name="Normal 12 2 2 2 2 2 5" xfId="13765" xr:uid="{00000000-0005-0000-0000-0000CB660000}"/>
    <cellStyle name="Normal 12 2 2 2 2 2 5 2" xfId="13766" xr:uid="{00000000-0005-0000-0000-0000CC660000}"/>
    <cellStyle name="Normal 12 2 2 2 2 2 5 2 2" xfId="13767" xr:uid="{00000000-0005-0000-0000-0000CD660000}"/>
    <cellStyle name="Normal 12 2 2 2 2 2 5 2 2 2" xfId="42848" xr:uid="{00000000-0005-0000-0000-0000CE660000}"/>
    <cellStyle name="Normal 12 2 2 2 2 2 5 2 3" xfId="42847" xr:uid="{00000000-0005-0000-0000-0000CF660000}"/>
    <cellStyle name="Normal 12 2 2 2 2 2 5 3" xfId="13768" xr:uid="{00000000-0005-0000-0000-0000D0660000}"/>
    <cellStyle name="Normal 12 2 2 2 2 2 5 3 2" xfId="42849" xr:uid="{00000000-0005-0000-0000-0000D1660000}"/>
    <cellStyle name="Normal 12 2 2 2 2 2 5 4" xfId="13769" xr:uid="{00000000-0005-0000-0000-0000D2660000}"/>
    <cellStyle name="Normal 12 2 2 2 2 2 5 4 2" xfId="42850" xr:uid="{00000000-0005-0000-0000-0000D3660000}"/>
    <cellStyle name="Normal 12 2 2 2 2 2 5 5" xfId="13770" xr:uid="{00000000-0005-0000-0000-0000D4660000}"/>
    <cellStyle name="Normal 12 2 2 2 2 2 5 5 2" xfId="42851" xr:uid="{00000000-0005-0000-0000-0000D5660000}"/>
    <cellStyle name="Normal 12 2 2 2 2 2 5 6" xfId="42846" xr:uid="{00000000-0005-0000-0000-0000D6660000}"/>
    <cellStyle name="Normal 12 2 2 2 2 2 6" xfId="13771" xr:uid="{00000000-0005-0000-0000-0000D7660000}"/>
    <cellStyle name="Normal 12 2 2 2 2 2 6 2" xfId="13772" xr:uid="{00000000-0005-0000-0000-0000D8660000}"/>
    <cellStyle name="Normal 12 2 2 2 2 2 6 2 2" xfId="13773" xr:uid="{00000000-0005-0000-0000-0000D9660000}"/>
    <cellStyle name="Normal 12 2 2 2 2 2 6 2 2 2" xfId="42854" xr:uid="{00000000-0005-0000-0000-0000DA660000}"/>
    <cellStyle name="Normal 12 2 2 2 2 2 6 2 3" xfId="42853" xr:uid="{00000000-0005-0000-0000-0000DB660000}"/>
    <cellStyle name="Normal 12 2 2 2 2 2 6 3" xfId="13774" xr:uid="{00000000-0005-0000-0000-0000DC660000}"/>
    <cellStyle name="Normal 12 2 2 2 2 2 6 3 2" xfId="42855" xr:uid="{00000000-0005-0000-0000-0000DD660000}"/>
    <cellStyle name="Normal 12 2 2 2 2 2 6 4" xfId="13775" xr:uid="{00000000-0005-0000-0000-0000DE660000}"/>
    <cellStyle name="Normal 12 2 2 2 2 2 6 4 2" xfId="42856" xr:uid="{00000000-0005-0000-0000-0000DF660000}"/>
    <cellStyle name="Normal 12 2 2 2 2 2 6 5" xfId="13776" xr:uid="{00000000-0005-0000-0000-0000E0660000}"/>
    <cellStyle name="Normal 12 2 2 2 2 2 6 5 2" xfId="42857" xr:uid="{00000000-0005-0000-0000-0000E1660000}"/>
    <cellStyle name="Normal 12 2 2 2 2 2 6 6" xfId="42852" xr:uid="{00000000-0005-0000-0000-0000E2660000}"/>
    <cellStyle name="Normal 12 2 2 2 2 2 7" xfId="13777" xr:uid="{00000000-0005-0000-0000-0000E3660000}"/>
    <cellStyle name="Normal 12 2 2 2 2 2 7 2" xfId="13778" xr:uid="{00000000-0005-0000-0000-0000E4660000}"/>
    <cellStyle name="Normal 12 2 2 2 2 2 7 2 2" xfId="13779" xr:uid="{00000000-0005-0000-0000-0000E5660000}"/>
    <cellStyle name="Normal 12 2 2 2 2 2 7 2 2 2" xfId="42860" xr:uid="{00000000-0005-0000-0000-0000E6660000}"/>
    <cellStyle name="Normal 12 2 2 2 2 2 7 2 3" xfId="42859" xr:uid="{00000000-0005-0000-0000-0000E7660000}"/>
    <cellStyle name="Normal 12 2 2 2 2 2 7 3" xfId="13780" xr:uid="{00000000-0005-0000-0000-0000E8660000}"/>
    <cellStyle name="Normal 12 2 2 2 2 2 7 3 2" xfId="42861" xr:uid="{00000000-0005-0000-0000-0000E9660000}"/>
    <cellStyle name="Normal 12 2 2 2 2 2 7 4" xfId="13781" xr:uid="{00000000-0005-0000-0000-0000EA660000}"/>
    <cellStyle name="Normal 12 2 2 2 2 2 7 4 2" xfId="42862" xr:uid="{00000000-0005-0000-0000-0000EB660000}"/>
    <cellStyle name="Normal 12 2 2 2 2 2 7 5" xfId="42858" xr:uid="{00000000-0005-0000-0000-0000EC660000}"/>
    <cellStyle name="Normal 12 2 2 2 2 2 8" xfId="13782" xr:uid="{00000000-0005-0000-0000-0000ED660000}"/>
    <cellStyle name="Normal 12 2 2 2 2 2 8 2" xfId="13783" xr:uid="{00000000-0005-0000-0000-0000EE660000}"/>
    <cellStyle name="Normal 12 2 2 2 2 2 8 2 2" xfId="42864" xr:uid="{00000000-0005-0000-0000-0000EF660000}"/>
    <cellStyle name="Normal 12 2 2 2 2 2 8 3" xfId="13784" xr:uid="{00000000-0005-0000-0000-0000F0660000}"/>
    <cellStyle name="Normal 12 2 2 2 2 2 8 3 2" xfId="42865" xr:uid="{00000000-0005-0000-0000-0000F1660000}"/>
    <cellStyle name="Normal 12 2 2 2 2 2 8 4" xfId="42863" xr:uid="{00000000-0005-0000-0000-0000F2660000}"/>
    <cellStyle name="Normal 12 2 2 2 2 2 9" xfId="13785" xr:uid="{00000000-0005-0000-0000-0000F3660000}"/>
    <cellStyle name="Normal 12 2 2 2 2 2 9 2" xfId="42866" xr:uid="{00000000-0005-0000-0000-0000F4660000}"/>
    <cellStyle name="Normal 12 2 2 2 2 3" xfId="13786" xr:uid="{00000000-0005-0000-0000-0000F5660000}"/>
    <cellStyle name="Normal 12 2 2 2 2 3 10" xfId="13787" xr:uid="{00000000-0005-0000-0000-0000F6660000}"/>
    <cellStyle name="Normal 12 2 2 2 2 3 10 2" xfId="42868" xr:uid="{00000000-0005-0000-0000-0000F7660000}"/>
    <cellStyle name="Normal 12 2 2 2 2 3 11" xfId="42867" xr:uid="{00000000-0005-0000-0000-0000F8660000}"/>
    <cellStyle name="Normal 12 2 2 2 2 3 2" xfId="13788" xr:uid="{00000000-0005-0000-0000-0000F9660000}"/>
    <cellStyle name="Normal 12 2 2 2 2 3 2 2" xfId="13789" xr:uid="{00000000-0005-0000-0000-0000FA660000}"/>
    <cellStyle name="Normal 12 2 2 2 2 3 2 2 2" xfId="13790" xr:uid="{00000000-0005-0000-0000-0000FB660000}"/>
    <cellStyle name="Normal 12 2 2 2 2 3 2 2 2 2" xfId="13791" xr:uid="{00000000-0005-0000-0000-0000FC660000}"/>
    <cellStyle name="Normal 12 2 2 2 2 3 2 2 2 2 2" xfId="42872" xr:uid="{00000000-0005-0000-0000-0000FD660000}"/>
    <cellStyle name="Normal 12 2 2 2 2 3 2 2 2 3" xfId="42871" xr:uid="{00000000-0005-0000-0000-0000FE660000}"/>
    <cellStyle name="Normal 12 2 2 2 2 3 2 2 3" xfId="13792" xr:uid="{00000000-0005-0000-0000-0000FF660000}"/>
    <cellStyle name="Normal 12 2 2 2 2 3 2 2 3 2" xfId="42873" xr:uid="{00000000-0005-0000-0000-000000670000}"/>
    <cellStyle name="Normal 12 2 2 2 2 3 2 2 4" xfId="13793" xr:uid="{00000000-0005-0000-0000-000001670000}"/>
    <cellStyle name="Normal 12 2 2 2 2 3 2 2 4 2" xfId="42874" xr:uid="{00000000-0005-0000-0000-000002670000}"/>
    <cellStyle name="Normal 12 2 2 2 2 3 2 2 5" xfId="13794" xr:uid="{00000000-0005-0000-0000-000003670000}"/>
    <cellStyle name="Normal 12 2 2 2 2 3 2 2 5 2" xfId="42875" xr:uid="{00000000-0005-0000-0000-000004670000}"/>
    <cellStyle name="Normal 12 2 2 2 2 3 2 2 6" xfId="42870" xr:uid="{00000000-0005-0000-0000-000005670000}"/>
    <cellStyle name="Normal 12 2 2 2 2 3 2 3" xfId="13795" xr:uid="{00000000-0005-0000-0000-000006670000}"/>
    <cellStyle name="Normal 12 2 2 2 2 3 2 3 2" xfId="13796" xr:uid="{00000000-0005-0000-0000-000007670000}"/>
    <cellStyle name="Normal 12 2 2 2 2 3 2 3 2 2" xfId="42877" xr:uid="{00000000-0005-0000-0000-000008670000}"/>
    <cellStyle name="Normal 12 2 2 2 2 3 2 3 3" xfId="42876" xr:uid="{00000000-0005-0000-0000-000009670000}"/>
    <cellStyle name="Normal 12 2 2 2 2 3 2 4" xfId="13797" xr:uid="{00000000-0005-0000-0000-00000A670000}"/>
    <cellStyle name="Normal 12 2 2 2 2 3 2 4 2" xfId="42878" xr:uid="{00000000-0005-0000-0000-00000B670000}"/>
    <cellStyle name="Normal 12 2 2 2 2 3 2 5" xfId="13798" xr:uid="{00000000-0005-0000-0000-00000C670000}"/>
    <cellStyle name="Normal 12 2 2 2 2 3 2 5 2" xfId="42879" xr:uid="{00000000-0005-0000-0000-00000D670000}"/>
    <cellStyle name="Normal 12 2 2 2 2 3 2 6" xfId="13799" xr:uid="{00000000-0005-0000-0000-00000E670000}"/>
    <cellStyle name="Normal 12 2 2 2 2 3 2 6 2" xfId="42880" xr:uid="{00000000-0005-0000-0000-00000F670000}"/>
    <cellStyle name="Normal 12 2 2 2 2 3 2 7" xfId="42869" xr:uid="{00000000-0005-0000-0000-000010670000}"/>
    <cellStyle name="Normal 12 2 2 2 2 3 3" xfId="13800" xr:uid="{00000000-0005-0000-0000-000011670000}"/>
    <cellStyle name="Normal 12 2 2 2 2 3 3 2" xfId="13801" xr:uid="{00000000-0005-0000-0000-000012670000}"/>
    <cellStyle name="Normal 12 2 2 2 2 3 3 2 2" xfId="13802" xr:uid="{00000000-0005-0000-0000-000013670000}"/>
    <cellStyle name="Normal 12 2 2 2 2 3 3 2 2 2" xfId="13803" xr:uid="{00000000-0005-0000-0000-000014670000}"/>
    <cellStyle name="Normal 12 2 2 2 2 3 3 2 2 2 2" xfId="42884" xr:uid="{00000000-0005-0000-0000-000015670000}"/>
    <cellStyle name="Normal 12 2 2 2 2 3 3 2 2 3" xfId="42883" xr:uid="{00000000-0005-0000-0000-000016670000}"/>
    <cellStyle name="Normal 12 2 2 2 2 3 3 2 3" xfId="13804" xr:uid="{00000000-0005-0000-0000-000017670000}"/>
    <cellStyle name="Normal 12 2 2 2 2 3 3 2 3 2" xfId="42885" xr:uid="{00000000-0005-0000-0000-000018670000}"/>
    <cellStyle name="Normal 12 2 2 2 2 3 3 2 4" xfId="13805" xr:uid="{00000000-0005-0000-0000-000019670000}"/>
    <cellStyle name="Normal 12 2 2 2 2 3 3 2 4 2" xfId="42886" xr:uid="{00000000-0005-0000-0000-00001A670000}"/>
    <cellStyle name="Normal 12 2 2 2 2 3 3 2 5" xfId="13806" xr:uid="{00000000-0005-0000-0000-00001B670000}"/>
    <cellStyle name="Normal 12 2 2 2 2 3 3 2 5 2" xfId="42887" xr:uid="{00000000-0005-0000-0000-00001C670000}"/>
    <cellStyle name="Normal 12 2 2 2 2 3 3 2 6" xfId="42882" xr:uid="{00000000-0005-0000-0000-00001D670000}"/>
    <cellStyle name="Normal 12 2 2 2 2 3 3 3" xfId="13807" xr:uid="{00000000-0005-0000-0000-00001E670000}"/>
    <cellStyle name="Normal 12 2 2 2 2 3 3 3 2" xfId="13808" xr:uid="{00000000-0005-0000-0000-00001F670000}"/>
    <cellStyle name="Normal 12 2 2 2 2 3 3 3 2 2" xfId="42889" xr:uid="{00000000-0005-0000-0000-000020670000}"/>
    <cellStyle name="Normal 12 2 2 2 2 3 3 3 3" xfId="42888" xr:uid="{00000000-0005-0000-0000-000021670000}"/>
    <cellStyle name="Normal 12 2 2 2 2 3 3 4" xfId="13809" xr:uid="{00000000-0005-0000-0000-000022670000}"/>
    <cellStyle name="Normal 12 2 2 2 2 3 3 4 2" xfId="42890" xr:uid="{00000000-0005-0000-0000-000023670000}"/>
    <cellStyle name="Normal 12 2 2 2 2 3 3 5" xfId="13810" xr:uid="{00000000-0005-0000-0000-000024670000}"/>
    <cellStyle name="Normal 12 2 2 2 2 3 3 5 2" xfId="42891" xr:uid="{00000000-0005-0000-0000-000025670000}"/>
    <cellStyle name="Normal 12 2 2 2 2 3 3 6" xfId="13811" xr:uid="{00000000-0005-0000-0000-000026670000}"/>
    <cellStyle name="Normal 12 2 2 2 2 3 3 6 2" xfId="42892" xr:uid="{00000000-0005-0000-0000-000027670000}"/>
    <cellStyle name="Normal 12 2 2 2 2 3 3 7" xfId="42881" xr:uid="{00000000-0005-0000-0000-000028670000}"/>
    <cellStyle name="Normal 12 2 2 2 2 3 4" xfId="13812" xr:uid="{00000000-0005-0000-0000-000029670000}"/>
    <cellStyle name="Normal 12 2 2 2 2 3 4 2" xfId="13813" xr:uid="{00000000-0005-0000-0000-00002A670000}"/>
    <cellStyle name="Normal 12 2 2 2 2 3 4 2 2" xfId="13814" xr:uid="{00000000-0005-0000-0000-00002B670000}"/>
    <cellStyle name="Normal 12 2 2 2 2 3 4 2 2 2" xfId="42895" xr:uid="{00000000-0005-0000-0000-00002C670000}"/>
    <cellStyle name="Normal 12 2 2 2 2 3 4 2 3" xfId="42894" xr:uid="{00000000-0005-0000-0000-00002D670000}"/>
    <cellStyle name="Normal 12 2 2 2 2 3 4 3" xfId="13815" xr:uid="{00000000-0005-0000-0000-00002E670000}"/>
    <cellStyle name="Normal 12 2 2 2 2 3 4 3 2" xfId="42896" xr:uid="{00000000-0005-0000-0000-00002F670000}"/>
    <cellStyle name="Normal 12 2 2 2 2 3 4 4" xfId="13816" xr:uid="{00000000-0005-0000-0000-000030670000}"/>
    <cellStyle name="Normal 12 2 2 2 2 3 4 4 2" xfId="42897" xr:uid="{00000000-0005-0000-0000-000031670000}"/>
    <cellStyle name="Normal 12 2 2 2 2 3 4 5" xfId="13817" xr:uid="{00000000-0005-0000-0000-000032670000}"/>
    <cellStyle name="Normal 12 2 2 2 2 3 4 5 2" xfId="42898" xr:uid="{00000000-0005-0000-0000-000033670000}"/>
    <cellStyle name="Normal 12 2 2 2 2 3 4 6" xfId="42893" xr:uid="{00000000-0005-0000-0000-000034670000}"/>
    <cellStyle name="Normal 12 2 2 2 2 3 5" xfId="13818" xr:uid="{00000000-0005-0000-0000-000035670000}"/>
    <cellStyle name="Normal 12 2 2 2 2 3 5 2" xfId="13819" xr:uid="{00000000-0005-0000-0000-000036670000}"/>
    <cellStyle name="Normal 12 2 2 2 2 3 5 2 2" xfId="13820" xr:uid="{00000000-0005-0000-0000-000037670000}"/>
    <cellStyle name="Normal 12 2 2 2 2 3 5 2 2 2" xfId="42901" xr:uid="{00000000-0005-0000-0000-000038670000}"/>
    <cellStyle name="Normal 12 2 2 2 2 3 5 2 3" xfId="42900" xr:uid="{00000000-0005-0000-0000-000039670000}"/>
    <cellStyle name="Normal 12 2 2 2 2 3 5 3" xfId="13821" xr:uid="{00000000-0005-0000-0000-00003A670000}"/>
    <cellStyle name="Normal 12 2 2 2 2 3 5 3 2" xfId="42902" xr:uid="{00000000-0005-0000-0000-00003B670000}"/>
    <cellStyle name="Normal 12 2 2 2 2 3 5 4" xfId="13822" xr:uid="{00000000-0005-0000-0000-00003C670000}"/>
    <cellStyle name="Normal 12 2 2 2 2 3 5 4 2" xfId="42903" xr:uid="{00000000-0005-0000-0000-00003D670000}"/>
    <cellStyle name="Normal 12 2 2 2 2 3 5 5" xfId="13823" xr:uid="{00000000-0005-0000-0000-00003E670000}"/>
    <cellStyle name="Normal 12 2 2 2 2 3 5 5 2" xfId="42904" xr:uid="{00000000-0005-0000-0000-00003F670000}"/>
    <cellStyle name="Normal 12 2 2 2 2 3 5 6" xfId="42899" xr:uid="{00000000-0005-0000-0000-000040670000}"/>
    <cellStyle name="Normal 12 2 2 2 2 3 6" xfId="13824" xr:uid="{00000000-0005-0000-0000-000041670000}"/>
    <cellStyle name="Normal 12 2 2 2 2 3 6 2" xfId="13825" xr:uid="{00000000-0005-0000-0000-000042670000}"/>
    <cellStyle name="Normal 12 2 2 2 2 3 6 2 2" xfId="13826" xr:uid="{00000000-0005-0000-0000-000043670000}"/>
    <cellStyle name="Normal 12 2 2 2 2 3 6 2 2 2" xfId="42907" xr:uid="{00000000-0005-0000-0000-000044670000}"/>
    <cellStyle name="Normal 12 2 2 2 2 3 6 2 3" xfId="42906" xr:uid="{00000000-0005-0000-0000-000045670000}"/>
    <cellStyle name="Normal 12 2 2 2 2 3 6 3" xfId="13827" xr:uid="{00000000-0005-0000-0000-000046670000}"/>
    <cellStyle name="Normal 12 2 2 2 2 3 6 3 2" xfId="42908" xr:uid="{00000000-0005-0000-0000-000047670000}"/>
    <cellStyle name="Normal 12 2 2 2 2 3 6 4" xfId="13828" xr:uid="{00000000-0005-0000-0000-000048670000}"/>
    <cellStyle name="Normal 12 2 2 2 2 3 6 4 2" xfId="42909" xr:uid="{00000000-0005-0000-0000-000049670000}"/>
    <cellStyle name="Normal 12 2 2 2 2 3 6 5" xfId="42905" xr:uid="{00000000-0005-0000-0000-00004A670000}"/>
    <cellStyle name="Normal 12 2 2 2 2 3 7" xfId="13829" xr:uid="{00000000-0005-0000-0000-00004B670000}"/>
    <cellStyle name="Normal 12 2 2 2 2 3 7 2" xfId="13830" xr:uid="{00000000-0005-0000-0000-00004C670000}"/>
    <cellStyle name="Normal 12 2 2 2 2 3 7 2 2" xfId="42911" xr:uid="{00000000-0005-0000-0000-00004D670000}"/>
    <cellStyle name="Normal 12 2 2 2 2 3 7 3" xfId="13831" xr:uid="{00000000-0005-0000-0000-00004E670000}"/>
    <cellStyle name="Normal 12 2 2 2 2 3 7 3 2" xfId="42912" xr:uid="{00000000-0005-0000-0000-00004F670000}"/>
    <cellStyle name="Normal 12 2 2 2 2 3 7 4" xfId="42910" xr:uid="{00000000-0005-0000-0000-000050670000}"/>
    <cellStyle name="Normal 12 2 2 2 2 3 8" xfId="13832" xr:uid="{00000000-0005-0000-0000-000051670000}"/>
    <cellStyle name="Normal 12 2 2 2 2 3 8 2" xfId="42913" xr:uid="{00000000-0005-0000-0000-000052670000}"/>
    <cellStyle name="Normal 12 2 2 2 2 3 9" xfId="13833" xr:uid="{00000000-0005-0000-0000-000053670000}"/>
    <cellStyle name="Normal 12 2 2 2 2 3 9 2" xfId="42914" xr:uid="{00000000-0005-0000-0000-000054670000}"/>
    <cellStyle name="Normal 12 2 2 2 2 4" xfId="13834" xr:uid="{00000000-0005-0000-0000-000055670000}"/>
    <cellStyle name="Normal 12 2 2 2 2 4 2" xfId="13835" xr:uid="{00000000-0005-0000-0000-000056670000}"/>
    <cellStyle name="Normal 12 2 2 2 2 4 2 2" xfId="13836" xr:uid="{00000000-0005-0000-0000-000057670000}"/>
    <cellStyle name="Normal 12 2 2 2 2 4 2 2 2" xfId="13837" xr:uid="{00000000-0005-0000-0000-000058670000}"/>
    <cellStyle name="Normal 12 2 2 2 2 4 2 2 2 2" xfId="42918" xr:uid="{00000000-0005-0000-0000-000059670000}"/>
    <cellStyle name="Normal 12 2 2 2 2 4 2 2 3" xfId="42917" xr:uid="{00000000-0005-0000-0000-00005A670000}"/>
    <cellStyle name="Normal 12 2 2 2 2 4 2 3" xfId="13838" xr:uid="{00000000-0005-0000-0000-00005B670000}"/>
    <cellStyle name="Normal 12 2 2 2 2 4 2 3 2" xfId="42919" xr:uid="{00000000-0005-0000-0000-00005C670000}"/>
    <cellStyle name="Normal 12 2 2 2 2 4 2 4" xfId="13839" xr:uid="{00000000-0005-0000-0000-00005D670000}"/>
    <cellStyle name="Normal 12 2 2 2 2 4 2 4 2" xfId="42920" xr:uid="{00000000-0005-0000-0000-00005E670000}"/>
    <cellStyle name="Normal 12 2 2 2 2 4 2 5" xfId="13840" xr:uid="{00000000-0005-0000-0000-00005F670000}"/>
    <cellStyle name="Normal 12 2 2 2 2 4 2 5 2" xfId="42921" xr:uid="{00000000-0005-0000-0000-000060670000}"/>
    <cellStyle name="Normal 12 2 2 2 2 4 2 6" xfId="42916" xr:uid="{00000000-0005-0000-0000-000061670000}"/>
    <cellStyle name="Normal 12 2 2 2 2 4 3" xfId="13841" xr:uid="{00000000-0005-0000-0000-000062670000}"/>
    <cellStyle name="Normal 12 2 2 2 2 4 3 2" xfId="13842" xr:uid="{00000000-0005-0000-0000-000063670000}"/>
    <cellStyle name="Normal 12 2 2 2 2 4 3 2 2" xfId="13843" xr:uid="{00000000-0005-0000-0000-000064670000}"/>
    <cellStyle name="Normal 12 2 2 2 2 4 3 2 2 2" xfId="42924" xr:uid="{00000000-0005-0000-0000-000065670000}"/>
    <cellStyle name="Normal 12 2 2 2 2 4 3 2 3" xfId="42923" xr:uid="{00000000-0005-0000-0000-000066670000}"/>
    <cellStyle name="Normal 12 2 2 2 2 4 3 3" xfId="13844" xr:uid="{00000000-0005-0000-0000-000067670000}"/>
    <cellStyle name="Normal 12 2 2 2 2 4 3 3 2" xfId="42925" xr:uid="{00000000-0005-0000-0000-000068670000}"/>
    <cellStyle name="Normal 12 2 2 2 2 4 3 4" xfId="13845" xr:uid="{00000000-0005-0000-0000-000069670000}"/>
    <cellStyle name="Normal 12 2 2 2 2 4 3 4 2" xfId="42926" xr:uid="{00000000-0005-0000-0000-00006A670000}"/>
    <cellStyle name="Normal 12 2 2 2 2 4 3 5" xfId="13846" xr:uid="{00000000-0005-0000-0000-00006B670000}"/>
    <cellStyle name="Normal 12 2 2 2 2 4 3 5 2" xfId="42927" xr:uid="{00000000-0005-0000-0000-00006C670000}"/>
    <cellStyle name="Normal 12 2 2 2 2 4 3 6" xfId="42922" xr:uid="{00000000-0005-0000-0000-00006D670000}"/>
    <cellStyle name="Normal 12 2 2 2 2 4 4" xfId="13847" xr:uid="{00000000-0005-0000-0000-00006E670000}"/>
    <cellStyle name="Normal 12 2 2 2 2 4 4 2" xfId="13848" xr:uid="{00000000-0005-0000-0000-00006F670000}"/>
    <cellStyle name="Normal 12 2 2 2 2 4 4 2 2" xfId="42929" xr:uid="{00000000-0005-0000-0000-000070670000}"/>
    <cellStyle name="Normal 12 2 2 2 2 4 4 3" xfId="42928" xr:uid="{00000000-0005-0000-0000-000071670000}"/>
    <cellStyle name="Normal 12 2 2 2 2 4 5" xfId="13849" xr:uid="{00000000-0005-0000-0000-000072670000}"/>
    <cellStyle name="Normal 12 2 2 2 2 4 5 2" xfId="42930" xr:uid="{00000000-0005-0000-0000-000073670000}"/>
    <cellStyle name="Normal 12 2 2 2 2 4 6" xfId="13850" xr:uid="{00000000-0005-0000-0000-000074670000}"/>
    <cellStyle name="Normal 12 2 2 2 2 4 6 2" xfId="42931" xr:uid="{00000000-0005-0000-0000-000075670000}"/>
    <cellStyle name="Normal 12 2 2 2 2 4 7" xfId="13851" xr:uid="{00000000-0005-0000-0000-000076670000}"/>
    <cellStyle name="Normal 12 2 2 2 2 4 7 2" xfId="42932" xr:uid="{00000000-0005-0000-0000-000077670000}"/>
    <cellStyle name="Normal 12 2 2 2 2 4 8" xfId="42915" xr:uid="{00000000-0005-0000-0000-000078670000}"/>
    <cellStyle name="Normal 12 2 2 2 2 5" xfId="13852" xr:uid="{00000000-0005-0000-0000-000079670000}"/>
    <cellStyle name="Normal 12 2 2 2 2 5 2" xfId="13853" xr:uid="{00000000-0005-0000-0000-00007A670000}"/>
    <cellStyle name="Normal 12 2 2 2 2 5 2 2" xfId="13854" xr:uid="{00000000-0005-0000-0000-00007B670000}"/>
    <cellStyle name="Normal 12 2 2 2 2 5 2 2 2" xfId="13855" xr:uid="{00000000-0005-0000-0000-00007C670000}"/>
    <cellStyle name="Normal 12 2 2 2 2 5 2 2 2 2" xfId="42936" xr:uid="{00000000-0005-0000-0000-00007D670000}"/>
    <cellStyle name="Normal 12 2 2 2 2 5 2 2 3" xfId="42935" xr:uid="{00000000-0005-0000-0000-00007E670000}"/>
    <cellStyle name="Normal 12 2 2 2 2 5 2 3" xfId="13856" xr:uid="{00000000-0005-0000-0000-00007F670000}"/>
    <cellStyle name="Normal 12 2 2 2 2 5 2 3 2" xfId="42937" xr:uid="{00000000-0005-0000-0000-000080670000}"/>
    <cellStyle name="Normal 12 2 2 2 2 5 2 4" xfId="13857" xr:uid="{00000000-0005-0000-0000-000081670000}"/>
    <cellStyle name="Normal 12 2 2 2 2 5 2 4 2" xfId="42938" xr:uid="{00000000-0005-0000-0000-000082670000}"/>
    <cellStyle name="Normal 12 2 2 2 2 5 2 5" xfId="13858" xr:uid="{00000000-0005-0000-0000-000083670000}"/>
    <cellStyle name="Normal 12 2 2 2 2 5 2 5 2" xfId="42939" xr:uid="{00000000-0005-0000-0000-000084670000}"/>
    <cellStyle name="Normal 12 2 2 2 2 5 2 6" xfId="42934" xr:uid="{00000000-0005-0000-0000-000085670000}"/>
    <cellStyle name="Normal 12 2 2 2 2 5 3" xfId="13859" xr:uid="{00000000-0005-0000-0000-000086670000}"/>
    <cellStyle name="Normal 12 2 2 2 2 5 3 2" xfId="13860" xr:uid="{00000000-0005-0000-0000-000087670000}"/>
    <cellStyle name="Normal 12 2 2 2 2 5 3 2 2" xfId="42941" xr:uid="{00000000-0005-0000-0000-000088670000}"/>
    <cellStyle name="Normal 12 2 2 2 2 5 3 3" xfId="42940" xr:uid="{00000000-0005-0000-0000-000089670000}"/>
    <cellStyle name="Normal 12 2 2 2 2 5 4" xfId="13861" xr:uid="{00000000-0005-0000-0000-00008A670000}"/>
    <cellStyle name="Normal 12 2 2 2 2 5 4 2" xfId="42942" xr:uid="{00000000-0005-0000-0000-00008B670000}"/>
    <cellStyle name="Normal 12 2 2 2 2 5 5" xfId="13862" xr:uid="{00000000-0005-0000-0000-00008C670000}"/>
    <cellStyle name="Normal 12 2 2 2 2 5 5 2" xfId="42943" xr:uid="{00000000-0005-0000-0000-00008D670000}"/>
    <cellStyle name="Normal 12 2 2 2 2 5 6" xfId="13863" xr:uid="{00000000-0005-0000-0000-00008E670000}"/>
    <cellStyle name="Normal 12 2 2 2 2 5 6 2" xfId="42944" xr:uid="{00000000-0005-0000-0000-00008F670000}"/>
    <cellStyle name="Normal 12 2 2 2 2 5 7" xfId="42933" xr:uid="{00000000-0005-0000-0000-000090670000}"/>
    <cellStyle name="Normal 12 2 2 2 2 6" xfId="13864" xr:uid="{00000000-0005-0000-0000-000091670000}"/>
    <cellStyle name="Normal 12 2 2 2 2 6 2" xfId="13865" xr:uid="{00000000-0005-0000-0000-000092670000}"/>
    <cellStyle name="Normal 12 2 2 2 2 6 2 2" xfId="13866" xr:uid="{00000000-0005-0000-0000-000093670000}"/>
    <cellStyle name="Normal 12 2 2 2 2 6 2 2 2" xfId="42947" xr:uid="{00000000-0005-0000-0000-000094670000}"/>
    <cellStyle name="Normal 12 2 2 2 2 6 2 3" xfId="42946" xr:uid="{00000000-0005-0000-0000-000095670000}"/>
    <cellStyle name="Normal 12 2 2 2 2 6 3" xfId="13867" xr:uid="{00000000-0005-0000-0000-000096670000}"/>
    <cellStyle name="Normal 12 2 2 2 2 6 3 2" xfId="42948" xr:uid="{00000000-0005-0000-0000-000097670000}"/>
    <cellStyle name="Normal 12 2 2 2 2 6 4" xfId="13868" xr:uid="{00000000-0005-0000-0000-000098670000}"/>
    <cellStyle name="Normal 12 2 2 2 2 6 4 2" xfId="42949" xr:uid="{00000000-0005-0000-0000-000099670000}"/>
    <cellStyle name="Normal 12 2 2 2 2 6 5" xfId="13869" xr:uid="{00000000-0005-0000-0000-00009A670000}"/>
    <cellStyle name="Normal 12 2 2 2 2 6 5 2" xfId="42950" xr:uid="{00000000-0005-0000-0000-00009B670000}"/>
    <cellStyle name="Normal 12 2 2 2 2 6 6" xfId="42945" xr:uid="{00000000-0005-0000-0000-00009C670000}"/>
    <cellStyle name="Normal 12 2 2 2 2 7" xfId="13870" xr:uid="{00000000-0005-0000-0000-00009D670000}"/>
    <cellStyle name="Normal 12 2 2 2 2 7 2" xfId="13871" xr:uid="{00000000-0005-0000-0000-00009E670000}"/>
    <cellStyle name="Normal 12 2 2 2 2 7 2 2" xfId="13872" xr:uid="{00000000-0005-0000-0000-00009F670000}"/>
    <cellStyle name="Normal 12 2 2 2 2 7 2 2 2" xfId="42953" xr:uid="{00000000-0005-0000-0000-0000A0670000}"/>
    <cellStyle name="Normal 12 2 2 2 2 7 2 3" xfId="42952" xr:uid="{00000000-0005-0000-0000-0000A1670000}"/>
    <cellStyle name="Normal 12 2 2 2 2 7 3" xfId="13873" xr:uid="{00000000-0005-0000-0000-0000A2670000}"/>
    <cellStyle name="Normal 12 2 2 2 2 7 3 2" xfId="42954" xr:uid="{00000000-0005-0000-0000-0000A3670000}"/>
    <cellStyle name="Normal 12 2 2 2 2 7 4" xfId="13874" xr:uid="{00000000-0005-0000-0000-0000A4670000}"/>
    <cellStyle name="Normal 12 2 2 2 2 7 4 2" xfId="42955" xr:uid="{00000000-0005-0000-0000-0000A5670000}"/>
    <cellStyle name="Normal 12 2 2 2 2 7 5" xfId="13875" xr:uid="{00000000-0005-0000-0000-0000A6670000}"/>
    <cellStyle name="Normal 12 2 2 2 2 7 5 2" xfId="42956" xr:uid="{00000000-0005-0000-0000-0000A7670000}"/>
    <cellStyle name="Normal 12 2 2 2 2 7 6" xfId="42951" xr:uid="{00000000-0005-0000-0000-0000A8670000}"/>
    <cellStyle name="Normal 12 2 2 2 2 8" xfId="13876" xr:uid="{00000000-0005-0000-0000-0000A9670000}"/>
    <cellStyle name="Normal 12 2 2 2 2 8 2" xfId="13877" xr:uid="{00000000-0005-0000-0000-0000AA670000}"/>
    <cellStyle name="Normal 12 2 2 2 2 8 2 2" xfId="13878" xr:uid="{00000000-0005-0000-0000-0000AB670000}"/>
    <cellStyle name="Normal 12 2 2 2 2 8 2 2 2" xfId="42959" xr:uid="{00000000-0005-0000-0000-0000AC670000}"/>
    <cellStyle name="Normal 12 2 2 2 2 8 2 3" xfId="42958" xr:uid="{00000000-0005-0000-0000-0000AD670000}"/>
    <cellStyle name="Normal 12 2 2 2 2 8 3" xfId="13879" xr:uid="{00000000-0005-0000-0000-0000AE670000}"/>
    <cellStyle name="Normal 12 2 2 2 2 8 3 2" xfId="42960" xr:uid="{00000000-0005-0000-0000-0000AF670000}"/>
    <cellStyle name="Normal 12 2 2 2 2 8 4" xfId="13880" xr:uid="{00000000-0005-0000-0000-0000B0670000}"/>
    <cellStyle name="Normal 12 2 2 2 2 8 4 2" xfId="42961" xr:uid="{00000000-0005-0000-0000-0000B1670000}"/>
    <cellStyle name="Normal 12 2 2 2 2 8 5" xfId="42957" xr:uid="{00000000-0005-0000-0000-0000B2670000}"/>
    <cellStyle name="Normal 12 2 2 2 2 9" xfId="13881" xr:uid="{00000000-0005-0000-0000-0000B3670000}"/>
    <cellStyle name="Normal 12 2 2 2 2 9 2" xfId="13882" xr:uid="{00000000-0005-0000-0000-0000B4670000}"/>
    <cellStyle name="Normal 12 2 2 2 2 9 2 2" xfId="42963" xr:uid="{00000000-0005-0000-0000-0000B5670000}"/>
    <cellStyle name="Normal 12 2 2 2 2 9 3" xfId="13883" xr:uid="{00000000-0005-0000-0000-0000B6670000}"/>
    <cellStyle name="Normal 12 2 2 2 2 9 3 2" xfId="42964" xr:uid="{00000000-0005-0000-0000-0000B7670000}"/>
    <cellStyle name="Normal 12 2 2 2 2 9 4" xfId="42962" xr:uid="{00000000-0005-0000-0000-0000B8670000}"/>
    <cellStyle name="Normal 12 2 2 2 3" xfId="13884" xr:uid="{00000000-0005-0000-0000-0000B9670000}"/>
    <cellStyle name="Normal 12 2 2 2 3 10" xfId="13885" xr:uid="{00000000-0005-0000-0000-0000BA670000}"/>
    <cellStyle name="Normal 12 2 2 2 3 10 2" xfId="42966" xr:uid="{00000000-0005-0000-0000-0000BB670000}"/>
    <cellStyle name="Normal 12 2 2 2 3 11" xfId="13886" xr:uid="{00000000-0005-0000-0000-0000BC670000}"/>
    <cellStyle name="Normal 12 2 2 2 3 11 2" xfId="42967" xr:uid="{00000000-0005-0000-0000-0000BD670000}"/>
    <cellStyle name="Normal 12 2 2 2 3 12" xfId="42965" xr:uid="{00000000-0005-0000-0000-0000BE670000}"/>
    <cellStyle name="Normal 12 2 2 2 3 2" xfId="13887" xr:uid="{00000000-0005-0000-0000-0000BF670000}"/>
    <cellStyle name="Normal 12 2 2 2 3 2 10" xfId="13888" xr:uid="{00000000-0005-0000-0000-0000C0670000}"/>
    <cellStyle name="Normal 12 2 2 2 3 2 10 2" xfId="42969" xr:uid="{00000000-0005-0000-0000-0000C1670000}"/>
    <cellStyle name="Normal 12 2 2 2 3 2 11" xfId="42968" xr:uid="{00000000-0005-0000-0000-0000C2670000}"/>
    <cellStyle name="Normal 12 2 2 2 3 2 2" xfId="13889" xr:uid="{00000000-0005-0000-0000-0000C3670000}"/>
    <cellStyle name="Normal 12 2 2 2 3 2 2 2" xfId="13890" xr:uid="{00000000-0005-0000-0000-0000C4670000}"/>
    <cellStyle name="Normal 12 2 2 2 3 2 2 2 2" xfId="13891" xr:uid="{00000000-0005-0000-0000-0000C5670000}"/>
    <cellStyle name="Normal 12 2 2 2 3 2 2 2 2 2" xfId="13892" xr:uid="{00000000-0005-0000-0000-0000C6670000}"/>
    <cellStyle name="Normal 12 2 2 2 3 2 2 2 2 2 2" xfId="42973" xr:uid="{00000000-0005-0000-0000-0000C7670000}"/>
    <cellStyle name="Normal 12 2 2 2 3 2 2 2 2 3" xfId="42972" xr:uid="{00000000-0005-0000-0000-0000C8670000}"/>
    <cellStyle name="Normal 12 2 2 2 3 2 2 2 3" xfId="13893" xr:uid="{00000000-0005-0000-0000-0000C9670000}"/>
    <cellStyle name="Normal 12 2 2 2 3 2 2 2 3 2" xfId="42974" xr:uid="{00000000-0005-0000-0000-0000CA670000}"/>
    <cellStyle name="Normal 12 2 2 2 3 2 2 2 4" xfId="13894" xr:uid="{00000000-0005-0000-0000-0000CB670000}"/>
    <cellStyle name="Normal 12 2 2 2 3 2 2 2 4 2" xfId="42975" xr:uid="{00000000-0005-0000-0000-0000CC670000}"/>
    <cellStyle name="Normal 12 2 2 2 3 2 2 2 5" xfId="13895" xr:uid="{00000000-0005-0000-0000-0000CD670000}"/>
    <cellStyle name="Normal 12 2 2 2 3 2 2 2 5 2" xfId="42976" xr:uid="{00000000-0005-0000-0000-0000CE670000}"/>
    <cellStyle name="Normal 12 2 2 2 3 2 2 2 6" xfId="42971" xr:uid="{00000000-0005-0000-0000-0000CF670000}"/>
    <cellStyle name="Normal 12 2 2 2 3 2 2 3" xfId="13896" xr:uid="{00000000-0005-0000-0000-0000D0670000}"/>
    <cellStyle name="Normal 12 2 2 2 3 2 2 3 2" xfId="13897" xr:uid="{00000000-0005-0000-0000-0000D1670000}"/>
    <cellStyle name="Normal 12 2 2 2 3 2 2 3 2 2" xfId="42978" xr:uid="{00000000-0005-0000-0000-0000D2670000}"/>
    <cellStyle name="Normal 12 2 2 2 3 2 2 3 3" xfId="42977" xr:uid="{00000000-0005-0000-0000-0000D3670000}"/>
    <cellStyle name="Normal 12 2 2 2 3 2 2 4" xfId="13898" xr:uid="{00000000-0005-0000-0000-0000D4670000}"/>
    <cellStyle name="Normal 12 2 2 2 3 2 2 4 2" xfId="42979" xr:uid="{00000000-0005-0000-0000-0000D5670000}"/>
    <cellStyle name="Normal 12 2 2 2 3 2 2 5" xfId="13899" xr:uid="{00000000-0005-0000-0000-0000D6670000}"/>
    <cellStyle name="Normal 12 2 2 2 3 2 2 5 2" xfId="42980" xr:uid="{00000000-0005-0000-0000-0000D7670000}"/>
    <cellStyle name="Normal 12 2 2 2 3 2 2 6" xfId="13900" xr:uid="{00000000-0005-0000-0000-0000D8670000}"/>
    <cellStyle name="Normal 12 2 2 2 3 2 2 6 2" xfId="42981" xr:uid="{00000000-0005-0000-0000-0000D9670000}"/>
    <cellStyle name="Normal 12 2 2 2 3 2 2 7" xfId="42970" xr:uid="{00000000-0005-0000-0000-0000DA670000}"/>
    <cellStyle name="Normal 12 2 2 2 3 2 3" xfId="13901" xr:uid="{00000000-0005-0000-0000-0000DB670000}"/>
    <cellStyle name="Normal 12 2 2 2 3 2 3 2" xfId="13902" xr:uid="{00000000-0005-0000-0000-0000DC670000}"/>
    <cellStyle name="Normal 12 2 2 2 3 2 3 2 2" xfId="13903" xr:uid="{00000000-0005-0000-0000-0000DD670000}"/>
    <cellStyle name="Normal 12 2 2 2 3 2 3 2 2 2" xfId="13904" xr:uid="{00000000-0005-0000-0000-0000DE670000}"/>
    <cellStyle name="Normal 12 2 2 2 3 2 3 2 2 2 2" xfId="42985" xr:uid="{00000000-0005-0000-0000-0000DF670000}"/>
    <cellStyle name="Normal 12 2 2 2 3 2 3 2 2 3" xfId="42984" xr:uid="{00000000-0005-0000-0000-0000E0670000}"/>
    <cellStyle name="Normal 12 2 2 2 3 2 3 2 3" xfId="13905" xr:uid="{00000000-0005-0000-0000-0000E1670000}"/>
    <cellStyle name="Normal 12 2 2 2 3 2 3 2 3 2" xfId="42986" xr:uid="{00000000-0005-0000-0000-0000E2670000}"/>
    <cellStyle name="Normal 12 2 2 2 3 2 3 2 4" xfId="13906" xr:uid="{00000000-0005-0000-0000-0000E3670000}"/>
    <cellStyle name="Normal 12 2 2 2 3 2 3 2 4 2" xfId="42987" xr:uid="{00000000-0005-0000-0000-0000E4670000}"/>
    <cellStyle name="Normal 12 2 2 2 3 2 3 2 5" xfId="13907" xr:uid="{00000000-0005-0000-0000-0000E5670000}"/>
    <cellStyle name="Normal 12 2 2 2 3 2 3 2 5 2" xfId="42988" xr:uid="{00000000-0005-0000-0000-0000E6670000}"/>
    <cellStyle name="Normal 12 2 2 2 3 2 3 2 6" xfId="42983" xr:uid="{00000000-0005-0000-0000-0000E7670000}"/>
    <cellStyle name="Normal 12 2 2 2 3 2 3 3" xfId="13908" xr:uid="{00000000-0005-0000-0000-0000E8670000}"/>
    <cellStyle name="Normal 12 2 2 2 3 2 3 3 2" xfId="13909" xr:uid="{00000000-0005-0000-0000-0000E9670000}"/>
    <cellStyle name="Normal 12 2 2 2 3 2 3 3 2 2" xfId="42990" xr:uid="{00000000-0005-0000-0000-0000EA670000}"/>
    <cellStyle name="Normal 12 2 2 2 3 2 3 3 3" xfId="42989" xr:uid="{00000000-0005-0000-0000-0000EB670000}"/>
    <cellStyle name="Normal 12 2 2 2 3 2 3 4" xfId="13910" xr:uid="{00000000-0005-0000-0000-0000EC670000}"/>
    <cellStyle name="Normal 12 2 2 2 3 2 3 4 2" xfId="42991" xr:uid="{00000000-0005-0000-0000-0000ED670000}"/>
    <cellStyle name="Normal 12 2 2 2 3 2 3 5" xfId="13911" xr:uid="{00000000-0005-0000-0000-0000EE670000}"/>
    <cellStyle name="Normal 12 2 2 2 3 2 3 5 2" xfId="42992" xr:uid="{00000000-0005-0000-0000-0000EF670000}"/>
    <cellStyle name="Normal 12 2 2 2 3 2 3 6" xfId="13912" xr:uid="{00000000-0005-0000-0000-0000F0670000}"/>
    <cellStyle name="Normal 12 2 2 2 3 2 3 6 2" xfId="42993" xr:uid="{00000000-0005-0000-0000-0000F1670000}"/>
    <cellStyle name="Normal 12 2 2 2 3 2 3 7" xfId="42982" xr:uid="{00000000-0005-0000-0000-0000F2670000}"/>
    <cellStyle name="Normal 12 2 2 2 3 2 4" xfId="13913" xr:uid="{00000000-0005-0000-0000-0000F3670000}"/>
    <cellStyle name="Normal 12 2 2 2 3 2 4 2" xfId="13914" xr:uid="{00000000-0005-0000-0000-0000F4670000}"/>
    <cellStyle name="Normal 12 2 2 2 3 2 4 2 2" xfId="13915" xr:uid="{00000000-0005-0000-0000-0000F5670000}"/>
    <cellStyle name="Normal 12 2 2 2 3 2 4 2 2 2" xfId="42996" xr:uid="{00000000-0005-0000-0000-0000F6670000}"/>
    <cellStyle name="Normal 12 2 2 2 3 2 4 2 3" xfId="42995" xr:uid="{00000000-0005-0000-0000-0000F7670000}"/>
    <cellStyle name="Normal 12 2 2 2 3 2 4 3" xfId="13916" xr:uid="{00000000-0005-0000-0000-0000F8670000}"/>
    <cellStyle name="Normal 12 2 2 2 3 2 4 3 2" xfId="42997" xr:uid="{00000000-0005-0000-0000-0000F9670000}"/>
    <cellStyle name="Normal 12 2 2 2 3 2 4 4" xfId="13917" xr:uid="{00000000-0005-0000-0000-0000FA670000}"/>
    <cellStyle name="Normal 12 2 2 2 3 2 4 4 2" xfId="42998" xr:uid="{00000000-0005-0000-0000-0000FB670000}"/>
    <cellStyle name="Normal 12 2 2 2 3 2 4 5" xfId="13918" xr:uid="{00000000-0005-0000-0000-0000FC670000}"/>
    <cellStyle name="Normal 12 2 2 2 3 2 4 5 2" xfId="42999" xr:uid="{00000000-0005-0000-0000-0000FD670000}"/>
    <cellStyle name="Normal 12 2 2 2 3 2 4 6" xfId="42994" xr:uid="{00000000-0005-0000-0000-0000FE670000}"/>
    <cellStyle name="Normal 12 2 2 2 3 2 5" xfId="13919" xr:uid="{00000000-0005-0000-0000-0000FF670000}"/>
    <cellStyle name="Normal 12 2 2 2 3 2 5 2" xfId="13920" xr:uid="{00000000-0005-0000-0000-000000680000}"/>
    <cellStyle name="Normal 12 2 2 2 3 2 5 2 2" xfId="13921" xr:uid="{00000000-0005-0000-0000-000001680000}"/>
    <cellStyle name="Normal 12 2 2 2 3 2 5 2 2 2" xfId="43002" xr:uid="{00000000-0005-0000-0000-000002680000}"/>
    <cellStyle name="Normal 12 2 2 2 3 2 5 2 3" xfId="43001" xr:uid="{00000000-0005-0000-0000-000003680000}"/>
    <cellStyle name="Normal 12 2 2 2 3 2 5 3" xfId="13922" xr:uid="{00000000-0005-0000-0000-000004680000}"/>
    <cellStyle name="Normal 12 2 2 2 3 2 5 3 2" xfId="43003" xr:uid="{00000000-0005-0000-0000-000005680000}"/>
    <cellStyle name="Normal 12 2 2 2 3 2 5 4" xfId="13923" xr:uid="{00000000-0005-0000-0000-000006680000}"/>
    <cellStyle name="Normal 12 2 2 2 3 2 5 4 2" xfId="43004" xr:uid="{00000000-0005-0000-0000-000007680000}"/>
    <cellStyle name="Normal 12 2 2 2 3 2 5 5" xfId="13924" xr:uid="{00000000-0005-0000-0000-000008680000}"/>
    <cellStyle name="Normal 12 2 2 2 3 2 5 5 2" xfId="43005" xr:uid="{00000000-0005-0000-0000-000009680000}"/>
    <cellStyle name="Normal 12 2 2 2 3 2 5 6" xfId="43000" xr:uid="{00000000-0005-0000-0000-00000A680000}"/>
    <cellStyle name="Normal 12 2 2 2 3 2 6" xfId="13925" xr:uid="{00000000-0005-0000-0000-00000B680000}"/>
    <cellStyle name="Normal 12 2 2 2 3 2 6 2" xfId="13926" xr:uid="{00000000-0005-0000-0000-00000C680000}"/>
    <cellStyle name="Normal 12 2 2 2 3 2 6 2 2" xfId="13927" xr:uid="{00000000-0005-0000-0000-00000D680000}"/>
    <cellStyle name="Normal 12 2 2 2 3 2 6 2 2 2" xfId="43008" xr:uid="{00000000-0005-0000-0000-00000E680000}"/>
    <cellStyle name="Normal 12 2 2 2 3 2 6 2 3" xfId="43007" xr:uid="{00000000-0005-0000-0000-00000F680000}"/>
    <cellStyle name="Normal 12 2 2 2 3 2 6 3" xfId="13928" xr:uid="{00000000-0005-0000-0000-000010680000}"/>
    <cellStyle name="Normal 12 2 2 2 3 2 6 3 2" xfId="43009" xr:uid="{00000000-0005-0000-0000-000011680000}"/>
    <cellStyle name="Normal 12 2 2 2 3 2 6 4" xfId="13929" xr:uid="{00000000-0005-0000-0000-000012680000}"/>
    <cellStyle name="Normal 12 2 2 2 3 2 6 4 2" xfId="43010" xr:uid="{00000000-0005-0000-0000-000013680000}"/>
    <cellStyle name="Normal 12 2 2 2 3 2 6 5" xfId="43006" xr:uid="{00000000-0005-0000-0000-000014680000}"/>
    <cellStyle name="Normal 12 2 2 2 3 2 7" xfId="13930" xr:uid="{00000000-0005-0000-0000-000015680000}"/>
    <cellStyle name="Normal 12 2 2 2 3 2 7 2" xfId="13931" xr:uid="{00000000-0005-0000-0000-000016680000}"/>
    <cellStyle name="Normal 12 2 2 2 3 2 7 2 2" xfId="43012" xr:uid="{00000000-0005-0000-0000-000017680000}"/>
    <cellStyle name="Normal 12 2 2 2 3 2 7 3" xfId="13932" xr:uid="{00000000-0005-0000-0000-000018680000}"/>
    <cellStyle name="Normal 12 2 2 2 3 2 7 3 2" xfId="43013" xr:uid="{00000000-0005-0000-0000-000019680000}"/>
    <cellStyle name="Normal 12 2 2 2 3 2 7 4" xfId="43011" xr:uid="{00000000-0005-0000-0000-00001A680000}"/>
    <cellStyle name="Normal 12 2 2 2 3 2 8" xfId="13933" xr:uid="{00000000-0005-0000-0000-00001B680000}"/>
    <cellStyle name="Normal 12 2 2 2 3 2 8 2" xfId="43014" xr:uid="{00000000-0005-0000-0000-00001C680000}"/>
    <cellStyle name="Normal 12 2 2 2 3 2 9" xfId="13934" xr:uid="{00000000-0005-0000-0000-00001D680000}"/>
    <cellStyle name="Normal 12 2 2 2 3 2 9 2" xfId="43015" xr:uid="{00000000-0005-0000-0000-00001E680000}"/>
    <cellStyle name="Normal 12 2 2 2 3 3" xfId="13935" xr:uid="{00000000-0005-0000-0000-00001F680000}"/>
    <cellStyle name="Normal 12 2 2 2 3 3 2" xfId="13936" xr:uid="{00000000-0005-0000-0000-000020680000}"/>
    <cellStyle name="Normal 12 2 2 2 3 3 2 2" xfId="13937" xr:uid="{00000000-0005-0000-0000-000021680000}"/>
    <cellStyle name="Normal 12 2 2 2 3 3 2 2 2" xfId="13938" xr:uid="{00000000-0005-0000-0000-000022680000}"/>
    <cellStyle name="Normal 12 2 2 2 3 3 2 2 2 2" xfId="43019" xr:uid="{00000000-0005-0000-0000-000023680000}"/>
    <cellStyle name="Normal 12 2 2 2 3 3 2 2 3" xfId="43018" xr:uid="{00000000-0005-0000-0000-000024680000}"/>
    <cellStyle name="Normal 12 2 2 2 3 3 2 3" xfId="13939" xr:uid="{00000000-0005-0000-0000-000025680000}"/>
    <cellStyle name="Normal 12 2 2 2 3 3 2 3 2" xfId="43020" xr:uid="{00000000-0005-0000-0000-000026680000}"/>
    <cellStyle name="Normal 12 2 2 2 3 3 2 4" xfId="13940" xr:uid="{00000000-0005-0000-0000-000027680000}"/>
    <cellStyle name="Normal 12 2 2 2 3 3 2 4 2" xfId="43021" xr:uid="{00000000-0005-0000-0000-000028680000}"/>
    <cellStyle name="Normal 12 2 2 2 3 3 2 5" xfId="13941" xr:uid="{00000000-0005-0000-0000-000029680000}"/>
    <cellStyle name="Normal 12 2 2 2 3 3 2 5 2" xfId="43022" xr:uid="{00000000-0005-0000-0000-00002A680000}"/>
    <cellStyle name="Normal 12 2 2 2 3 3 2 6" xfId="43017" xr:uid="{00000000-0005-0000-0000-00002B680000}"/>
    <cellStyle name="Normal 12 2 2 2 3 3 3" xfId="13942" xr:uid="{00000000-0005-0000-0000-00002C680000}"/>
    <cellStyle name="Normal 12 2 2 2 3 3 3 2" xfId="13943" xr:uid="{00000000-0005-0000-0000-00002D680000}"/>
    <cellStyle name="Normal 12 2 2 2 3 3 3 2 2" xfId="13944" xr:uid="{00000000-0005-0000-0000-00002E680000}"/>
    <cellStyle name="Normal 12 2 2 2 3 3 3 2 2 2" xfId="43025" xr:uid="{00000000-0005-0000-0000-00002F680000}"/>
    <cellStyle name="Normal 12 2 2 2 3 3 3 2 3" xfId="43024" xr:uid="{00000000-0005-0000-0000-000030680000}"/>
    <cellStyle name="Normal 12 2 2 2 3 3 3 3" xfId="13945" xr:uid="{00000000-0005-0000-0000-000031680000}"/>
    <cellStyle name="Normal 12 2 2 2 3 3 3 3 2" xfId="43026" xr:uid="{00000000-0005-0000-0000-000032680000}"/>
    <cellStyle name="Normal 12 2 2 2 3 3 3 4" xfId="13946" xr:uid="{00000000-0005-0000-0000-000033680000}"/>
    <cellStyle name="Normal 12 2 2 2 3 3 3 4 2" xfId="43027" xr:uid="{00000000-0005-0000-0000-000034680000}"/>
    <cellStyle name="Normal 12 2 2 2 3 3 3 5" xfId="13947" xr:uid="{00000000-0005-0000-0000-000035680000}"/>
    <cellStyle name="Normal 12 2 2 2 3 3 3 5 2" xfId="43028" xr:uid="{00000000-0005-0000-0000-000036680000}"/>
    <cellStyle name="Normal 12 2 2 2 3 3 3 6" xfId="43023" xr:uid="{00000000-0005-0000-0000-000037680000}"/>
    <cellStyle name="Normal 12 2 2 2 3 3 4" xfId="13948" xr:uid="{00000000-0005-0000-0000-000038680000}"/>
    <cellStyle name="Normal 12 2 2 2 3 3 4 2" xfId="13949" xr:uid="{00000000-0005-0000-0000-000039680000}"/>
    <cellStyle name="Normal 12 2 2 2 3 3 4 2 2" xfId="43030" xr:uid="{00000000-0005-0000-0000-00003A680000}"/>
    <cellStyle name="Normal 12 2 2 2 3 3 4 3" xfId="43029" xr:uid="{00000000-0005-0000-0000-00003B680000}"/>
    <cellStyle name="Normal 12 2 2 2 3 3 5" xfId="13950" xr:uid="{00000000-0005-0000-0000-00003C680000}"/>
    <cellStyle name="Normal 12 2 2 2 3 3 5 2" xfId="43031" xr:uid="{00000000-0005-0000-0000-00003D680000}"/>
    <cellStyle name="Normal 12 2 2 2 3 3 6" xfId="13951" xr:uid="{00000000-0005-0000-0000-00003E680000}"/>
    <cellStyle name="Normal 12 2 2 2 3 3 6 2" xfId="43032" xr:uid="{00000000-0005-0000-0000-00003F680000}"/>
    <cellStyle name="Normal 12 2 2 2 3 3 7" xfId="13952" xr:uid="{00000000-0005-0000-0000-000040680000}"/>
    <cellStyle name="Normal 12 2 2 2 3 3 7 2" xfId="43033" xr:uid="{00000000-0005-0000-0000-000041680000}"/>
    <cellStyle name="Normal 12 2 2 2 3 3 8" xfId="43016" xr:uid="{00000000-0005-0000-0000-000042680000}"/>
    <cellStyle name="Normal 12 2 2 2 3 4" xfId="13953" xr:uid="{00000000-0005-0000-0000-000043680000}"/>
    <cellStyle name="Normal 12 2 2 2 3 4 2" xfId="13954" xr:uid="{00000000-0005-0000-0000-000044680000}"/>
    <cellStyle name="Normal 12 2 2 2 3 4 2 2" xfId="13955" xr:uid="{00000000-0005-0000-0000-000045680000}"/>
    <cellStyle name="Normal 12 2 2 2 3 4 2 2 2" xfId="13956" xr:uid="{00000000-0005-0000-0000-000046680000}"/>
    <cellStyle name="Normal 12 2 2 2 3 4 2 2 2 2" xfId="43037" xr:uid="{00000000-0005-0000-0000-000047680000}"/>
    <cellStyle name="Normal 12 2 2 2 3 4 2 2 3" xfId="43036" xr:uid="{00000000-0005-0000-0000-000048680000}"/>
    <cellStyle name="Normal 12 2 2 2 3 4 2 3" xfId="13957" xr:uid="{00000000-0005-0000-0000-000049680000}"/>
    <cellStyle name="Normal 12 2 2 2 3 4 2 3 2" xfId="43038" xr:uid="{00000000-0005-0000-0000-00004A680000}"/>
    <cellStyle name="Normal 12 2 2 2 3 4 2 4" xfId="13958" xr:uid="{00000000-0005-0000-0000-00004B680000}"/>
    <cellStyle name="Normal 12 2 2 2 3 4 2 4 2" xfId="43039" xr:uid="{00000000-0005-0000-0000-00004C680000}"/>
    <cellStyle name="Normal 12 2 2 2 3 4 2 5" xfId="13959" xr:uid="{00000000-0005-0000-0000-00004D680000}"/>
    <cellStyle name="Normal 12 2 2 2 3 4 2 5 2" xfId="43040" xr:uid="{00000000-0005-0000-0000-00004E680000}"/>
    <cellStyle name="Normal 12 2 2 2 3 4 2 6" xfId="43035" xr:uid="{00000000-0005-0000-0000-00004F680000}"/>
    <cellStyle name="Normal 12 2 2 2 3 4 3" xfId="13960" xr:uid="{00000000-0005-0000-0000-000050680000}"/>
    <cellStyle name="Normal 12 2 2 2 3 4 3 2" xfId="13961" xr:uid="{00000000-0005-0000-0000-000051680000}"/>
    <cellStyle name="Normal 12 2 2 2 3 4 3 2 2" xfId="43042" xr:uid="{00000000-0005-0000-0000-000052680000}"/>
    <cellStyle name="Normal 12 2 2 2 3 4 3 3" xfId="43041" xr:uid="{00000000-0005-0000-0000-000053680000}"/>
    <cellStyle name="Normal 12 2 2 2 3 4 4" xfId="13962" xr:uid="{00000000-0005-0000-0000-000054680000}"/>
    <cellStyle name="Normal 12 2 2 2 3 4 4 2" xfId="43043" xr:uid="{00000000-0005-0000-0000-000055680000}"/>
    <cellStyle name="Normal 12 2 2 2 3 4 5" xfId="13963" xr:uid="{00000000-0005-0000-0000-000056680000}"/>
    <cellStyle name="Normal 12 2 2 2 3 4 5 2" xfId="43044" xr:uid="{00000000-0005-0000-0000-000057680000}"/>
    <cellStyle name="Normal 12 2 2 2 3 4 6" xfId="13964" xr:uid="{00000000-0005-0000-0000-000058680000}"/>
    <cellStyle name="Normal 12 2 2 2 3 4 6 2" xfId="43045" xr:uid="{00000000-0005-0000-0000-000059680000}"/>
    <cellStyle name="Normal 12 2 2 2 3 4 7" xfId="43034" xr:uid="{00000000-0005-0000-0000-00005A680000}"/>
    <cellStyle name="Normal 12 2 2 2 3 5" xfId="13965" xr:uid="{00000000-0005-0000-0000-00005B680000}"/>
    <cellStyle name="Normal 12 2 2 2 3 5 2" xfId="13966" xr:uid="{00000000-0005-0000-0000-00005C680000}"/>
    <cellStyle name="Normal 12 2 2 2 3 5 2 2" xfId="13967" xr:uid="{00000000-0005-0000-0000-00005D680000}"/>
    <cellStyle name="Normal 12 2 2 2 3 5 2 2 2" xfId="43048" xr:uid="{00000000-0005-0000-0000-00005E680000}"/>
    <cellStyle name="Normal 12 2 2 2 3 5 2 3" xfId="43047" xr:uid="{00000000-0005-0000-0000-00005F680000}"/>
    <cellStyle name="Normal 12 2 2 2 3 5 3" xfId="13968" xr:uid="{00000000-0005-0000-0000-000060680000}"/>
    <cellStyle name="Normal 12 2 2 2 3 5 3 2" xfId="43049" xr:uid="{00000000-0005-0000-0000-000061680000}"/>
    <cellStyle name="Normal 12 2 2 2 3 5 4" xfId="13969" xr:uid="{00000000-0005-0000-0000-000062680000}"/>
    <cellStyle name="Normal 12 2 2 2 3 5 4 2" xfId="43050" xr:uid="{00000000-0005-0000-0000-000063680000}"/>
    <cellStyle name="Normal 12 2 2 2 3 5 5" xfId="13970" xr:uid="{00000000-0005-0000-0000-000064680000}"/>
    <cellStyle name="Normal 12 2 2 2 3 5 5 2" xfId="43051" xr:uid="{00000000-0005-0000-0000-000065680000}"/>
    <cellStyle name="Normal 12 2 2 2 3 5 6" xfId="43046" xr:uid="{00000000-0005-0000-0000-000066680000}"/>
    <cellStyle name="Normal 12 2 2 2 3 6" xfId="13971" xr:uid="{00000000-0005-0000-0000-000067680000}"/>
    <cellStyle name="Normal 12 2 2 2 3 6 2" xfId="13972" xr:uid="{00000000-0005-0000-0000-000068680000}"/>
    <cellStyle name="Normal 12 2 2 2 3 6 2 2" xfId="13973" xr:uid="{00000000-0005-0000-0000-000069680000}"/>
    <cellStyle name="Normal 12 2 2 2 3 6 2 2 2" xfId="43054" xr:uid="{00000000-0005-0000-0000-00006A680000}"/>
    <cellStyle name="Normal 12 2 2 2 3 6 2 3" xfId="43053" xr:uid="{00000000-0005-0000-0000-00006B680000}"/>
    <cellStyle name="Normal 12 2 2 2 3 6 3" xfId="13974" xr:uid="{00000000-0005-0000-0000-00006C680000}"/>
    <cellStyle name="Normal 12 2 2 2 3 6 3 2" xfId="43055" xr:uid="{00000000-0005-0000-0000-00006D680000}"/>
    <cellStyle name="Normal 12 2 2 2 3 6 4" xfId="13975" xr:uid="{00000000-0005-0000-0000-00006E680000}"/>
    <cellStyle name="Normal 12 2 2 2 3 6 4 2" xfId="43056" xr:uid="{00000000-0005-0000-0000-00006F680000}"/>
    <cellStyle name="Normal 12 2 2 2 3 6 5" xfId="13976" xr:uid="{00000000-0005-0000-0000-000070680000}"/>
    <cellStyle name="Normal 12 2 2 2 3 6 5 2" xfId="43057" xr:uid="{00000000-0005-0000-0000-000071680000}"/>
    <cellStyle name="Normal 12 2 2 2 3 6 6" xfId="43052" xr:uid="{00000000-0005-0000-0000-000072680000}"/>
    <cellStyle name="Normal 12 2 2 2 3 7" xfId="13977" xr:uid="{00000000-0005-0000-0000-000073680000}"/>
    <cellStyle name="Normal 12 2 2 2 3 7 2" xfId="13978" xr:uid="{00000000-0005-0000-0000-000074680000}"/>
    <cellStyle name="Normal 12 2 2 2 3 7 2 2" xfId="13979" xr:uid="{00000000-0005-0000-0000-000075680000}"/>
    <cellStyle name="Normal 12 2 2 2 3 7 2 2 2" xfId="43060" xr:uid="{00000000-0005-0000-0000-000076680000}"/>
    <cellStyle name="Normal 12 2 2 2 3 7 2 3" xfId="43059" xr:uid="{00000000-0005-0000-0000-000077680000}"/>
    <cellStyle name="Normal 12 2 2 2 3 7 3" xfId="13980" xr:uid="{00000000-0005-0000-0000-000078680000}"/>
    <cellStyle name="Normal 12 2 2 2 3 7 3 2" xfId="43061" xr:uid="{00000000-0005-0000-0000-000079680000}"/>
    <cellStyle name="Normal 12 2 2 2 3 7 4" xfId="13981" xr:uid="{00000000-0005-0000-0000-00007A680000}"/>
    <cellStyle name="Normal 12 2 2 2 3 7 4 2" xfId="43062" xr:uid="{00000000-0005-0000-0000-00007B680000}"/>
    <cellStyle name="Normal 12 2 2 2 3 7 5" xfId="43058" xr:uid="{00000000-0005-0000-0000-00007C680000}"/>
    <cellStyle name="Normal 12 2 2 2 3 8" xfId="13982" xr:uid="{00000000-0005-0000-0000-00007D680000}"/>
    <cellStyle name="Normal 12 2 2 2 3 8 2" xfId="13983" xr:uid="{00000000-0005-0000-0000-00007E680000}"/>
    <cellStyle name="Normal 12 2 2 2 3 8 2 2" xfId="43064" xr:uid="{00000000-0005-0000-0000-00007F680000}"/>
    <cellStyle name="Normal 12 2 2 2 3 8 3" xfId="13984" xr:uid="{00000000-0005-0000-0000-000080680000}"/>
    <cellStyle name="Normal 12 2 2 2 3 8 3 2" xfId="43065" xr:uid="{00000000-0005-0000-0000-000081680000}"/>
    <cellStyle name="Normal 12 2 2 2 3 8 4" xfId="43063" xr:uid="{00000000-0005-0000-0000-000082680000}"/>
    <cellStyle name="Normal 12 2 2 2 3 9" xfId="13985" xr:uid="{00000000-0005-0000-0000-000083680000}"/>
    <cellStyle name="Normal 12 2 2 2 3 9 2" xfId="43066" xr:uid="{00000000-0005-0000-0000-000084680000}"/>
    <cellStyle name="Normal 12 2 2 2 4" xfId="13986" xr:uid="{00000000-0005-0000-0000-000085680000}"/>
    <cellStyle name="Normal 12 2 2 2 4 10" xfId="13987" xr:uid="{00000000-0005-0000-0000-000086680000}"/>
    <cellStyle name="Normal 12 2 2 2 4 10 2" xfId="43068" xr:uid="{00000000-0005-0000-0000-000087680000}"/>
    <cellStyle name="Normal 12 2 2 2 4 11" xfId="43067" xr:uid="{00000000-0005-0000-0000-000088680000}"/>
    <cellStyle name="Normal 12 2 2 2 4 2" xfId="13988" xr:uid="{00000000-0005-0000-0000-000089680000}"/>
    <cellStyle name="Normal 12 2 2 2 4 2 2" xfId="13989" xr:uid="{00000000-0005-0000-0000-00008A680000}"/>
    <cellStyle name="Normal 12 2 2 2 4 2 2 2" xfId="13990" xr:uid="{00000000-0005-0000-0000-00008B680000}"/>
    <cellStyle name="Normal 12 2 2 2 4 2 2 2 2" xfId="13991" xr:uid="{00000000-0005-0000-0000-00008C680000}"/>
    <cellStyle name="Normal 12 2 2 2 4 2 2 2 2 2" xfId="43072" xr:uid="{00000000-0005-0000-0000-00008D680000}"/>
    <cellStyle name="Normal 12 2 2 2 4 2 2 2 3" xfId="43071" xr:uid="{00000000-0005-0000-0000-00008E680000}"/>
    <cellStyle name="Normal 12 2 2 2 4 2 2 3" xfId="13992" xr:uid="{00000000-0005-0000-0000-00008F680000}"/>
    <cellStyle name="Normal 12 2 2 2 4 2 2 3 2" xfId="43073" xr:uid="{00000000-0005-0000-0000-000090680000}"/>
    <cellStyle name="Normal 12 2 2 2 4 2 2 4" xfId="13993" xr:uid="{00000000-0005-0000-0000-000091680000}"/>
    <cellStyle name="Normal 12 2 2 2 4 2 2 4 2" xfId="43074" xr:uid="{00000000-0005-0000-0000-000092680000}"/>
    <cellStyle name="Normal 12 2 2 2 4 2 2 5" xfId="13994" xr:uid="{00000000-0005-0000-0000-000093680000}"/>
    <cellStyle name="Normal 12 2 2 2 4 2 2 5 2" xfId="43075" xr:uid="{00000000-0005-0000-0000-000094680000}"/>
    <cellStyle name="Normal 12 2 2 2 4 2 2 6" xfId="43070" xr:uid="{00000000-0005-0000-0000-000095680000}"/>
    <cellStyle name="Normal 12 2 2 2 4 2 3" xfId="13995" xr:uid="{00000000-0005-0000-0000-000096680000}"/>
    <cellStyle name="Normal 12 2 2 2 4 2 3 2" xfId="13996" xr:uid="{00000000-0005-0000-0000-000097680000}"/>
    <cellStyle name="Normal 12 2 2 2 4 2 3 2 2" xfId="43077" xr:uid="{00000000-0005-0000-0000-000098680000}"/>
    <cellStyle name="Normal 12 2 2 2 4 2 3 3" xfId="43076" xr:uid="{00000000-0005-0000-0000-000099680000}"/>
    <cellStyle name="Normal 12 2 2 2 4 2 4" xfId="13997" xr:uid="{00000000-0005-0000-0000-00009A680000}"/>
    <cellStyle name="Normal 12 2 2 2 4 2 4 2" xfId="43078" xr:uid="{00000000-0005-0000-0000-00009B680000}"/>
    <cellStyle name="Normal 12 2 2 2 4 2 5" xfId="13998" xr:uid="{00000000-0005-0000-0000-00009C680000}"/>
    <cellStyle name="Normal 12 2 2 2 4 2 5 2" xfId="43079" xr:uid="{00000000-0005-0000-0000-00009D680000}"/>
    <cellStyle name="Normal 12 2 2 2 4 2 6" xfId="13999" xr:uid="{00000000-0005-0000-0000-00009E680000}"/>
    <cellStyle name="Normal 12 2 2 2 4 2 6 2" xfId="43080" xr:uid="{00000000-0005-0000-0000-00009F680000}"/>
    <cellStyle name="Normal 12 2 2 2 4 2 7" xfId="43069" xr:uid="{00000000-0005-0000-0000-0000A0680000}"/>
    <cellStyle name="Normal 12 2 2 2 4 3" xfId="14000" xr:uid="{00000000-0005-0000-0000-0000A1680000}"/>
    <cellStyle name="Normal 12 2 2 2 4 3 2" xfId="14001" xr:uid="{00000000-0005-0000-0000-0000A2680000}"/>
    <cellStyle name="Normal 12 2 2 2 4 3 2 2" xfId="14002" xr:uid="{00000000-0005-0000-0000-0000A3680000}"/>
    <cellStyle name="Normal 12 2 2 2 4 3 2 2 2" xfId="14003" xr:uid="{00000000-0005-0000-0000-0000A4680000}"/>
    <cellStyle name="Normal 12 2 2 2 4 3 2 2 2 2" xfId="43084" xr:uid="{00000000-0005-0000-0000-0000A5680000}"/>
    <cellStyle name="Normal 12 2 2 2 4 3 2 2 3" xfId="43083" xr:uid="{00000000-0005-0000-0000-0000A6680000}"/>
    <cellStyle name="Normal 12 2 2 2 4 3 2 3" xfId="14004" xr:uid="{00000000-0005-0000-0000-0000A7680000}"/>
    <cellStyle name="Normal 12 2 2 2 4 3 2 3 2" xfId="43085" xr:uid="{00000000-0005-0000-0000-0000A8680000}"/>
    <cellStyle name="Normal 12 2 2 2 4 3 2 4" xfId="14005" xr:uid="{00000000-0005-0000-0000-0000A9680000}"/>
    <cellStyle name="Normal 12 2 2 2 4 3 2 4 2" xfId="43086" xr:uid="{00000000-0005-0000-0000-0000AA680000}"/>
    <cellStyle name="Normal 12 2 2 2 4 3 2 5" xfId="14006" xr:uid="{00000000-0005-0000-0000-0000AB680000}"/>
    <cellStyle name="Normal 12 2 2 2 4 3 2 5 2" xfId="43087" xr:uid="{00000000-0005-0000-0000-0000AC680000}"/>
    <cellStyle name="Normal 12 2 2 2 4 3 2 6" xfId="43082" xr:uid="{00000000-0005-0000-0000-0000AD680000}"/>
    <cellStyle name="Normal 12 2 2 2 4 3 3" xfId="14007" xr:uid="{00000000-0005-0000-0000-0000AE680000}"/>
    <cellStyle name="Normal 12 2 2 2 4 3 3 2" xfId="14008" xr:uid="{00000000-0005-0000-0000-0000AF680000}"/>
    <cellStyle name="Normal 12 2 2 2 4 3 3 2 2" xfId="43089" xr:uid="{00000000-0005-0000-0000-0000B0680000}"/>
    <cellStyle name="Normal 12 2 2 2 4 3 3 3" xfId="43088" xr:uid="{00000000-0005-0000-0000-0000B1680000}"/>
    <cellStyle name="Normal 12 2 2 2 4 3 4" xfId="14009" xr:uid="{00000000-0005-0000-0000-0000B2680000}"/>
    <cellStyle name="Normal 12 2 2 2 4 3 4 2" xfId="43090" xr:uid="{00000000-0005-0000-0000-0000B3680000}"/>
    <cellStyle name="Normal 12 2 2 2 4 3 5" xfId="14010" xr:uid="{00000000-0005-0000-0000-0000B4680000}"/>
    <cellStyle name="Normal 12 2 2 2 4 3 5 2" xfId="43091" xr:uid="{00000000-0005-0000-0000-0000B5680000}"/>
    <cellStyle name="Normal 12 2 2 2 4 3 6" xfId="14011" xr:uid="{00000000-0005-0000-0000-0000B6680000}"/>
    <cellStyle name="Normal 12 2 2 2 4 3 6 2" xfId="43092" xr:uid="{00000000-0005-0000-0000-0000B7680000}"/>
    <cellStyle name="Normal 12 2 2 2 4 3 7" xfId="43081" xr:uid="{00000000-0005-0000-0000-0000B8680000}"/>
    <cellStyle name="Normal 12 2 2 2 4 4" xfId="14012" xr:uid="{00000000-0005-0000-0000-0000B9680000}"/>
    <cellStyle name="Normal 12 2 2 2 4 4 2" xfId="14013" xr:uid="{00000000-0005-0000-0000-0000BA680000}"/>
    <cellStyle name="Normal 12 2 2 2 4 4 2 2" xfId="14014" xr:uid="{00000000-0005-0000-0000-0000BB680000}"/>
    <cellStyle name="Normal 12 2 2 2 4 4 2 2 2" xfId="43095" xr:uid="{00000000-0005-0000-0000-0000BC680000}"/>
    <cellStyle name="Normal 12 2 2 2 4 4 2 3" xfId="43094" xr:uid="{00000000-0005-0000-0000-0000BD680000}"/>
    <cellStyle name="Normal 12 2 2 2 4 4 3" xfId="14015" xr:uid="{00000000-0005-0000-0000-0000BE680000}"/>
    <cellStyle name="Normal 12 2 2 2 4 4 3 2" xfId="43096" xr:uid="{00000000-0005-0000-0000-0000BF680000}"/>
    <cellStyle name="Normal 12 2 2 2 4 4 4" xfId="14016" xr:uid="{00000000-0005-0000-0000-0000C0680000}"/>
    <cellStyle name="Normal 12 2 2 2 4 4 4 2" xfId="43097" xr:uid="{00000000-0005-0000-0000-0000C1680000}"/>
    <cellStyle name="Normal 12 2 2 2 4 4 5" xfId="14017" xr:uid="{00000000-0005-0000-0000-0000C2680000}"/>
    <cellStyle name="Normal 12 2 2 2 4 4 5 2" xfId="43098" xr:uid="{00000000-0005-0000-0000-0000C3680000}"/>
    <cellStyle name="Normal 12 2 2 2 4 4 6" xfId="43093" xr:uid="{00000000-0005-0000-0000-0000C4680000}"/>
    <cellStyle name="Normal 12 2 2 2 4 5" xfId="14018" xr:uid="{00000000-0005-0000-0000-0000C5680000}"/>
    <cellStyle name="Normal 12 2 2 2 4 5 2" xfId="14019" xr:uid="{00000000-0005-0000-0000-0000C6680000}"/>
    <cellStyle name="Normal 12 2 2 2 4 5 2 2" xfId="14020" xr:uid="{00000000-0005-0000-0000-0000C7680000}"/>
    <cellStyle name="Normal 12 2 2 2 4 5 2 2 2" xfId="43101" xr:uid="{00000000-0005-0000-0000-0000C8680000}"/>
    <cellStyle name="Normal 12 2 2 2 4 5 2 3" xfId="43100" xr:uid="{00000000-0005-0000-0000-0000C9680000}"/>
    <cellStyle name="Normal 12 2 2 2 4 5 3" xfId="14021" xr:uid="{00000000-0005-0000-0000-0000CA680000}"/>
    <cellStyle name="Normal 12 2 2 2 4 5 3 2" xfId="43102" xr:uid="{00000000-0005-0000-0000-0000CB680000}"/>
    <cellStyle name="Normal 12 2 2 2 4 5 4" xfId="14022" xr:uid="{00000000-0005-0000-0000-0000CC680000}"/>
    <cellStyle name="Normal 12 2 2 2 4 5 4 2" xfId="43103" xr:uid="{00000000-0005-0000-0000-0000CD680000}"/>
    <cellStyle name="Normal 12 2 2 2 4 5 5" xfId="14023" xr:uid="{00000000-0005-0000-0000-0000CE680000}"/>
    <cellStyle name="Normal 12 2 2 2 4 5 5 2" xfId="43104" xr:uid="{00000000-0005-0000-0000-0000CF680000}"/>
    <cellStyle name="Normal 12 2 2 2 4 5 6" xfId="43099" xr:uid="{00000000-0005-0000-0000-0000D0680000}"/>
    <cellStyle name="Normal 12 2 2 2 4 6" xfId="14024" xr:uid="{00000000-0005-0000-0000-0000D1680000}"/>
    <cellStyle name="Normal 12 2 2 2 4 6 2" xfId="14025" xr:uid="{00000000-0005-0000-0000-0000D2680000}"/>
    <cellStyle name="Normal 12 2 2 2 4 6 2 2" xfId="14026" xr:uid="{00000000-0005-0000-0000-0000D3680000}"/>
    <cellStyle name="Normal 12 2 2 2 4 6 2 2 2" xfId="43107" xr:uid="{00000000-0005-0000-0000-0000D4680000}"/>
    <cellStyle name="Normal 12 2 2 2 4 6 2 3" xfId="43106" xr:uid="{00000000-0005-0000-0000-0000D5680000}"/>
    <cellStyle name="Normal 12 2 2 2 4 6 3" xfId="14027" xr:uid="{00000000-0005-0000-0000-0000D6680000}"/>
    <cellStyle name="Normal 12 2 2 2 4 6 3 2" xfId="43108" xr:uid="{00000000-0005-0000-0000-0000D7680000}"/>
    <cellStyle name="Normal 12 2 2 2 4 6 4" xfId="14028" xr:uid="{00000000-0005-0000-0000-0000D8680000}"/>
    <cellStyle name="Normal 12 2 2 2 4 6 4 2" xfId="43109" xr:uid="{00000000-0005-0000-0000-0000D9680000}"/>
    <cellStyle name="Normal 12 2 2 2 4 6 5" xfId="43105" xr:uid="{00000000-0005-0000-0000-0000DA680000}"/>
    <cellStyle name="Normal 12 2 2 2 4 7" xfId="14029" xr:uid="{00000000-0005-0000-0000-0000DB680000}"/>
    <cellStyle name="Normal 12 2 2 2 4 7 2" xfId="14030" xr:uid="{00000000-0005-0000-0000-0000DC680000}"/>
    <cellStyle name="Normal 12 2 2 2 4 7 2 2" xfId="43111" xr:uid="{00000000-0005-0000-0000-0000DD680000}"/>
    <cellStyle name="Normal 12 2 2 2 4 7 3" xfId="14031" xr:uid="{00000000-0005-0000-0000-0000DE680000}"/>
    <cellStyle name="Normal 12 2 2 2 4 7 3 2" xfId="43112" xr:uid="{00000000-0005-0000-0000-0000DF680000}"/>
    <cellStyle name="Normal 12 2 2 2 4 7 4" xfId="43110" xr:uid="{00000000-0005-0000-0000-0000E0680000}"/>
    <cellStyle name="Normal 12 2 2 2 4 8" xfId="14032" xr:uid="{00000000-0005-0000-0000-0000E1680000}"/>
    <cellStyle name="Normal 12 2 2 2 4 8 2" xfId="43113" xr:uid="{00000000-0005-0000-0000-0000E2680000}"/>
    <cellStyle name="Normal 12 2 2 2 4 9" xfId="14033" xr:uid="{00000000-0005-0000-0000-0000E3680000}"/>
    <cellStyle name="Normal 12 2 2 2 4 9 2" xfId="43114" xr:uid="{00000000-0005-0000-0000-0000E4680000}"/>
    <cellStyle name="Normal 12 2 2 2 5" xfId="14034" xr:uid="{00000000-0005-0000-0000-0000E5680000}"/>
    <cellStyle name="Normal 12 2 2 2 5 2" xfId="14035" xr:uid="{00000000-0005-0000-0000-0000E6680000}"/>
    <cellStyle name="Normal 12 2 2 2 5 2 2" xfId="14036" xr:uid="{00000000-0005-0000-0000-0000E7680000}"/>
    <cellStyle name="Normal 12 2 2 2 5 2 2 2" xfId="14037" xr:uid="{00000000-0005-0000-0000-0000E8680000}"/>
    <cellStyle name="Normal 12 2 2 2 5 2 2 2 2" xfId="43118" xr:uid="{00000000-0005-0000-0000-0000E9680000}"/>
    <cellStyle name="Normal 12 2 2 2 5 2 2 3" xfId="43117" xr:uid="{00000000-0005-0000-0000-0000EA680000}"/>
    <cellStyle name="Normal 12 2 2 2 5 2 3" xfId="14038" xr:uid="{00000000-0005-0000-0000-0000EB680000}"/>
    <cellStyle name="Normal 12 2 2 2 5 2 3 2" xfId="43119" xr:uid="{00000000-0005-0000-0000-0000EC680000}"/>
    <cellStyle name="Normal 12 2 2 2 5 2 4" xfId="14039" xr:uid="{00000000-0005-0000-0000-0000ED680000}"/>
    <cellStyle name="Normal 12 2 2 2 5 2 4 2" xfId="43120" xr:uid="{00000000-0005-0000-0000-0000EE680000}"/>
    <cellStyle name="Normal 12 2 2 2 5 2 5" xfId="14040" xr:uid="{00000000-0005-0000-0000-0000EF680000}"/>
    <cellStyle name="Normal 12 2 2 2 5 2 5 2" xfId="43121" xr:uid="{00000000-0005-0000-0000-0000F0680000}"/>
    <cellStyle name="Normal 12 2 2 2 5 2 6" xfId="43116" xr:uid="{00000000-0005-0000-0000-0000F1680000}"/>
    <cellStyle name="Normal 12 2 2 2 5 3" xfId="14041" xr:uid="{00000000-0005-0000-0000-0000F2680000}"/>
    <cellStyle name="Normal 12 2 2 2 5 3 2" xfId="14042" xr:uid="{00000000-0005-0000-0000-0000F3680000}"/>
    <cellStyle name="Normal 12 2 2 2 5 3 2 2" xfId="14043" xr:uid="{00000000-0005-0000-0000-0000F4680000}"/>
    <cellStyle name="Normal 12 2 2 2 5 3 2 2 2" xfId="43124" xr:uid="{00000000-0005-0000-0000-0000F5680000}"/>
    <cellStyle name="Normal 12 2 2 2 5 3 2 3" xfId="43123" xr:uid="{00000000-0005-0000-0000-0000F6680000}"/>
    <cellStyle name="Normal 12 2 2 2 5 3 3" xfId="14044" xr:uid="{00000000-0005-0000-0000-0000F7680000}"/>
    <cellStyle name="Normal 12 2 2 2 5 3 3 2" xfId="43125" xr:uid="{00000000-0005-0000-0000-0000F8680000}"/>
    <cellStyle name="Normal 12 2 2 2 5 3 4" xfId="14045" xr:uid="{00000000-0005-0000-0000-0000F9680000}"/>
    <cellStyle name="Normal 12 2 2 2 5 3 4 2" xfId="43126" xr:uid="{00000000-0005-0000-0000-0000FA680000}"/>
    <cellStyle name="Normal 12 2 2 2 5 3 5" xfId="14046" xr:uid="{00000000-0005-0000-0000-0000FB680000}"/>
    <cellStyle name="Normal 12 2 2 2 5 3 5 2" xfId="43127" xr:uid="{00000000-0005-0000-0000-0000FC680000}"/>
    <cellStyle name="Normal 12 2 2 2 5 3 6" xfId="43122" xr:uid="{00000000-0005-0000-0000-0000FD680000}"/>
    <cellStyle name="Normal 12 2 2 2 5 4" xfId="14047" xr:uid="{00000000-0005-0000-0000-0000FE680000}"/>
    <cellStyle name="Normal 12 2 2 2 5 4 2" xfId="14048" xr:uid="{00000000-0005-0000-0000-0000FF680000}"/>
    <cellStyle name="Normal 12 2 2 2 5 4 2 2" xfId="43129" xr:uid="{00000000-0005-0000-0000-000000690000}"/>
    <cellStyle name="Normal 12 2 2 2 5 4 3" xfId="43128" xr:uid="{00000000-0005-0000-0000-000001690000}"/>
    <cellStyle name="Normal 12 2 2 2 5 5" xfId="14049" xr:uid="{00000000-0005-0000-0000-000002690000}"/>
    <cellStyle name="Normal 12 2 2 2 5 5 2" xfId="43130" xr:uid="{00000000-0005-0000-0000-000003690000}"/>
    <cellStyle name="Normal 12 2 2 2 5 6" xfId="14050" xr:uid="{00000000-0005-0000-0000-000004690000}"/>
    <cellStyle name="Normal 12 2 2 2 5 6 2" xfId="43131" xr:uid="{00000000-0005-0000-0000-000005690000}"/>
    <cellStyle name="Normal 12 2 2 2 5 7" xfId="14051" xr:uid="{00000000-0005-0000-0000-000006690000}"/>
    <cellStyle name="Normal 12 2 2 2 5 7 2" xfId="43132" xr:uid="{00000000-0005-0000-0000-000007690000}"/>
    <cellStyle name="Normal 12 2 2 2 5 8" xfId="43115" xr:uid="{00000000-0005-0000-0000-000008690000}"/>
    <cellStyle name="Normal 12 2 2 2 6" xfId="14052" xr:uid="{00000000-0005-0000-0000-000009690000}"/>
    <cellStyle name="Normal 12 2 2 2 6 2" xfId="14053" xr:uid="{00000000-0005-0000-0000-00000A690000}"/>
    <cellStyle name="Normal 12 2 2 2 6 2 2" xfId="14054" xr:uid="{00000000-0005-0000-0000-00000B690000}"/>
    <cellStyle name="Normal 12 2 2 2 6 2 2 2" xfId="14055" xr:uid="{00000000-0005-0000-0000-00000C690000}"/>
    <cellStyle name="Normal 12 2 2 2 6 2 2 2 2" xfId="43136" xr:uid="{00000000-0005-0000-0000-00000D690000}"/>
    <cellStyle name="Normal 12 2 2 2 6 2 2 3" xfId="43135" xr:uid="{00000000-0005-0000-0000-00000E690000}"/>
    <cellStyle name="Normal 12 2 2 2 6 2 3" xfId="14056" xr:uid="{00000000-0005-0000-0000-00000F690000}"/>
    <cellStyle name="Normal 12 2 2 2 6 2 3 2" xfId="43137" xr:uid="{00000000-0005-0000-0000-000010690000}"/>
    <cellStyle name="Normal 12 2 2 2 6 2 4" xfId="14057" xr:uid="{00000000-0005-0000-0000-000011690000}"/>
    <cellStyle name="Normal 12 2 2 2 6 2 4 2" xfId="43138" xr:uid="{00000000-0005-0000-0000-000012690000}"/>
    <cellStyle name="Normal 12 2 2 2 6 2 5" xfId="14058" xr:uid="{00000000-0005-0000-0000-000013690000}"/>
    <cellStyle name="Normal 12 2 2 2 6 2 5 2" xfId="43139" xr:uid="{00000000-0005-0000-0000-000014690000}"/>
    <cellStyle name="Normal 12 2 2 2 6 2 6" xfId="43134" xr:uid="{00000000-0005-0000-0000-000015690000}"/>
    <cellStyle name="Normal 12 2 2 2 6 3" xfId="14059" xr:uid="{00000000-0005-0000-0000-000016690000}"/>
    <cellStyle name="Normal 12 2 2 2 6 3 2" xfId="14060" xr:uid="{00000000-0005-0000-0000-000017690000}"/>
    <cellStyle name="Normal 12 2 2 2 6 3 2 2" xfId="43141" xr:uid="{00000000-0005-0000-0000-000018690000}"/>
    <cellStyle name="Normal 12 2 2 2 6 3 3" xfId="43140" xr:uid="{00000000-0005-0000-0000-000019690000}"/>
    <cellStyle name="Normal 12 2 2 2 6 4" xfId="14061" xr:uid="{00000000-0005-0000-0000-00001A690000}"/>
    <cellStyle name="Normal 12 2 2 2 6 4 2" xfId="43142" xr:uid="{00000000-0005-0000-0000-00001B690000}"/>
    <cellStyle name="Normal 12 2 2 2 6 5" xfId="14062" xr:uid="{00000000-0005-0000-0000-00001C690000}"/>
    <cellStyle name="Normal 12 2 2 2 6 5 2" xfId="43143" xr:uid="{00000000-0005-0000-0000-00001D690000}"/>
    <cellStyle name="Normal 12 2 2 2 6 6" xfId="14063" xr:uid="{00000000-0005-0000-0000-00001E690000}"/>
    <cellStyle name="Normal 12 2 2 2 6 6 2" xfId="43144" xr:uid="{00000000-0005-0000-0000-00001F690000}"/>
    <cellStyle name="Normal 12 2 2 2 6 7" xfId="43133" xr:uid="{00000000-0005-0000-0000-000020690000}"/>
    <cellStyle name="Normal 12 2 2 2 7" xfId="14064" xr:uid="{00000000-0005-0000-0000-000021690000}"/>
    <cellStyle name="Normal 12 2 2 2 7 2" xfId="14065" xr:uid="{00000000-0005-0000-0000-000022690000}"/>
    <cellStyle name="Normal 12 2 2 2 7 2 2" xfId="14066" xr:uid="{00000000-0005-0000-0000-000023690000}"/>
    <cellStyle name="Normal 12 2 2 2 7 2 2 2" xfId="43147" xr:uid="{00000000-0005-0000-0000-000024690000}"/>
    <cellStyle name="Normal 12 2 2 2 7 2 3" xfId="43146" xr:uid="{00000000-0005-0000-0000-000025690000}"/>
    <cellStyle name="Normal 12 2 2 2 7 3" xfId="14067" xr:uid="{00000000-0005-0000-0000-000026690000}"/>
    <cellStyle name="Normal 12 2 2 2 7 3 2" xfId="43148" xr:uid="{00000000-0005-0000-0000-000027690000}"/>
    <cellStyle name="Normal 12 2 2 2 7 4" xfId="14068" xr:uid="{00000000-0005-0000-0000-000028690000}"/>
    <cellStyle name="Normal 12 2 2 2 7 4 2" xfId="43149" xr:uid="{00000000-0005-0000-0000-000029690000}"/>
    <cellStyle name="Normal 12 2 2 2 7 5" xfId="14069" xr:uid="{00000000-0005-0000-0000-00002A690000}"/>
    <cellStyle name="Normal 12 2 2 2 7 5 2" xfId="43150" xr:uid="{00000000-0005-0000-0000-00002B690000}"/>
    <cellStyle name="Normal 12 2 2 2 7 6" xfId="43145" xr:uid="{00000000-0005-0000-0000-00002C690000}"/>
    <cellStyle name="Normal 12 2 2 2 8" xfId="14070" xr:uid="{00000000-0005-0000-0000-00002D690000}"/>
    <cellStyle name="Normal 12 2 2 2 8 2" xfId="14071" xr:uid="{00000000-0005-0000-0000-00002E690000}"/>
    <cellStyle name="Normal 12 2 2 2 8 2 2" xfId="14072" xr:uid="{00000000-0005-0000-0000-00002F690000}"/>
    <cellStyle name="Normal 12 2 2 2 8 2 2 2" xfId="43153" xr:uid="{00000000-0005-0000-0000-000030690000}"/>
    <cellStyle name="Normal 12 2 2 2 8 2 3" xfId="43152" xr:uid="{00000000-0005-0000-0000-000031690000}"/>
    <cellStyle name="Normal 12 2 2 2 8 3" xfId="14073" xr:uid="{00000000-0005-0000-0000-000032690000}"/>
    <cellStyle name="Normal 12 2 2 2 8 3 2" xfId="43154" xr:uid="{00000000-0005-0000-0000-000033690000}"/>
    <cellStyle name="Normal 12 2 2 2 8 4" xfId="14074" xr:uid="{00000000-0005-0000-0000-000034690000}"/>
    <cellStyle name="Normal 12 2 2 2 8 4 2" xfId="43155" xr:uid="{00000000-0005-0000-0000-000035690000}"/>
    <cellStyle name="Normal 12 2 2 2 8 5" xfId="14075" xr:uid="{00000000-0005-0000-0000-000036690000}"/>
    <cellStyle name="Normal 12 2 2 2 8 5 2" xfId="43156" xr:uid="{00000000-0005-0000-0000-000037690000}"/>
    <cellStyle name="Normal 12 2 2 2 8 6" xfId="43151" xr:uid="{00000000-0005-0000-0000-000038690000}"/>
    <cellStyle name="Normal 12 2 2 2 9" xfId="14076" xr:uid="{00000000-0005-0000-0000-000039690000}"/>
    <cellStyle name="Normal 12 2 2 2 9 2" xfId="14077" xr:uid="{00000000-0005-0000-0000-00003A690000}"/>
    <cellStyle name="Normal 12 2 2 2 9 2 2" xfId="14078" xr:uid="{00000000-0005-0000-0000-00003B690000}"/>
    <cellStyle name="Normal 12 2 2 2 9 2 2 2" xfId="43159" xr:uid="{00000000-0005-0000-0000-00003C690000}"/>
    <cellStyle name="Normal 12 2 2 2 9 2 3" xfId="43158" xr:uid="{00000000-0005-0000-0000-00003D690000}"/>
    <cellStyle name="Normal 12 2 2 2 9 3" xfId="14079" xr:uid="{00000000-0005-0000-0000-00003E690000}"/>
    <cellStyle name="Normal 12 2 2 2 9 3 2" xfId="43160" xr:uid="{00000000-0005-0000-0000-00003F690000}"/>
    <cellStyle name="Normal 12 2 2 2 9 4" xfId="14080" xr:uid="{00000000-0005-0000-0000-000040690000}"/>
    <cellStyle name="Normal 12 2 2 2 9 4 2" xfId="43161" xr:uid="{00000000-0005-0000-0000-000041690000}"/>
    <cellStyle name="Normal 12 2 2 2 9 5" xfId="43157" xr:uid="{00000000-0005-0000-0000-000042690000}"/>
    <cellStyle name="Normal 12 2 2 3" xfId="14081" xr:uid="{00000000-0005-0000-0000-000043690000}"/>
    <cellStyle name="Normal 12 2 2 3 10" xfId="14082" xr:uid="{00000000-0005-0000-0000-000044690000}"/>
    <cellStyle name="Normal 12 2 2 3 10 2" xfId="43163" xr:uid="{00000000-0005-0000-0000-000045690000}"/>
    <cellStyle name="Normal 12 2 2 3 11" xfId="14083" xr:uid="{00000000-0005-0000-0000-000046690000}"/>
    <cellStyle name="Normal 12 2 2 3 11 2" xfId="43164" xr:uid="{00000000-0005-0000-0000-000047690000}"/>
    <cellStyle name="Normal 12 2 2 3 12" xfId="14084" xr:uid="{00000000-0005-0000-0000-000048690000}"/>
    <cellStyle name="Normal 12 2 2 3 12 2" xfId="43165" xr:uid="{00000000-0005-0000-0000-000049690000}"/>
    <cellStyle name="Normal 12 2 2 3 13" xfId="43162" xr:uid="{00000000-0005-0000-0000-00004A690000}"/>
    <cellStyle name="Normal 12 2 2 3 2" xfId="14085" xr:uid="{00000000-0005-0000-0000-00004B690000}"/>
    <cellStyle name="Normal 12 2 2 3 2 10" xfId="14086" xr:uid="{00000000-0005-0000-0000-00004C690000}"/>
    <cellStyle name="Normal 12 2 2 3 2 10 2" xfId="43167" xr:uid="{00000000-0005-0000-0000-00004D690000}"/>
    <cellStyle name="Normal 12 2 2 3 2 11" xfId="14087" xr:uid="{00000000-0005-0000-0000-00004E690000}"/>
    <cellStyle name="Normal 12 2 2 3 2 11 2" xfId="43168" xr:uid="{00000000-0005-0000-0000-00004F690000}"/>
    <cellStyle name="Normal 12 2 2 3 2 12" xfId="43166" xr:uid="{00000000-0005-0000-0000-000050690000}"/>
    <cellStyle name="Normal 12 2 2 3 2 2" xfId="14088" xr:uid="{00000000-0005-0000-0000-000051690000}"/>
    <cellStyle name="Normal 12 2 2 3 2 2 10" xfId="14089" xr:uid="{00000000-0005-0000-0000-000052690000}"/>
    <cellStyle name="Normal 12 2 2 3 2 2 10 2" xfId="43170" xr:uid="{00000000-0005-0000-0000-000053690000}"/>
    <cellStyle name="Normal 12 2 2 3 2 2 11" xfId="43169" xr:uid="{00000000-0005-0000-0000-000054690000}"/>
    <cellStyle name="Normal 12 2 2 3 2 2 2" xfId="14090" xr:uid="{00000000-0005-0000-0000-000055690000}"/>
    <cellStyle name="Normal 12 2 2 3 2 2 2 2" xfId="14091" xr:uid="{00000000-0005-0000-0000-000056690000}"/>
    <cellStyle name="Normal 12 2 2 3 2 2 2 2 2" xfId="14092" xr:uid="{00000000-0005-0000-0000-000057690000}"/>
    <cellStyle name="Normal 12 2 2 3 2 2 2 2 2 2" xfId="14093" xr:uid="{00000000-0005-0000-0000-000058690000}"/>
    <cellStyle name="Normal 12 2 2 3 2 2 2 2 2 2 2" xfId="43174" xr:uid="{00000000-0005-0000-0000-000059690000}"/>
    <cellStyle name="Normal 12 2 2 3 2 2 2 2 2 3" xfId="43173" xr:uid="{00000000-0005-0000-0000-00005A690000}"/>
    <cellStyle name="Normal 12 2 2 3 2 2 2 2 3" xfId="14094" xr:uid="{00000000-0005-0000-0000-00005B690000}"/>
    <cellStyle name="Normal 12 2 2 3 2 2 2 2 3 2" xfId="43175" xr:uid="{00000000-0005-0000-0000-00005C690000}"/>
    <cellStyle name="Normal 12 2 2 3 2 2 2 2 4" xfId="14095" xr:uid="{00000000-0005-0000-0000-00005D690000}"/>
    <cellStyle name="Normal 12 2 2 3 2 2 2 2 4 2" xfId="43176" xr:uid="{00000000-0005-0000-0000-00005E690000}"/>
    <cellStyle name="Normal 12 2 2 3 2 2 2 2 5" xfId="14096" xr:uid="{00000000-0005-0000-0000-00005F690000}"/>
    <cellStyle name="Normal 12 2 2 3 2 2 2 2 5 2" xfId="43177" xr:uid="{00000000-0005-0000-0000-000060690000}"/>
    <cellStyle name="Normal 12 2 2 3 2 2 2 2 6" xfId="43172" xr:uid="{00000000-0005-0000-0000-000061690000}"/>
    <cellStyle name="Normal 12 2 2 3 2 2 2 3" xfId="14097" xr:uid="{00000000-0005-0000-0000-000062690000}"/>
    <cellStyle name="Normal 12 2 2 3 2 2 2 3 2" xfId="14098" xr:uid="{00000000-0005-0000-0000-000063690000}"/>
    <cellStyle name="Normal 12 2 2 3 2 2 2 3 2 2" xfId="43179" xr:uid="{00000000-0005-0000-0000-000064690000}"/>
    <cellStyle name="Normal 12 2 2 3 2 2 2 3 3" xfId="43178" xr:uid="{00000000-0005-0000-0000-000065690000}"/>
    <cellStyle name="Normal 12 2 2 3 2 2 2 4" xfId="14099" xr:uid="{00000000-0005-0000-0000-000066690000}"/>
    <cellStyle name="Normal 12 2 2 3 2 2 2 4 2" xfId="43180" xr:uid="{00000000-0005-0000-0000-000067690000}"/>
    <cellStyle name="Normal 12 2 2 3 2 2 2 5" xfId="14100" xr:uid="{00000000-0005-0000-0000-000068690000}"/>
    <cellStyle name="Normal 12 2 2 3 2 2 2 5 2" xfId="43181" xr:uid="{00000000-0005-0000-0000-000069690000}"/>
    <cellStyle name="Normal 12 2 2 3 2 2 2 6" xfId="14101" xr:uid="{00000000-0005-0000-0000-00006A690000}"/>
    <cellStyle name="Normal 12 2 2 3 2 2 2 6 2" xfId="43182" xr:uid="{00000000-0005-0000-0000-00006B690000}"/>
    <cellStyle name="Normal 12 2 2 3 2 2 2 7" xfId="43171" xr:uid="{00000000-0005-0000-0000-00006C690000}"/>
    <cellStyle name="Normal 12 2 2 3 2 2 3" xfId="14102" xr:uid="{00000000-0005-0000-0000-00006D690000}"/>
    <cellStyle name="Normal 12 2 2 3 2 2 3 2" xfId="14103" xr:uid="{00000000-0005-0000-0000-00006E690000}"/>
    <cellStyle name="Normal 12 2 2 3 2 2 3 2 2" xfId="14104" xr:uid="{00000000-0005-0000-0000-00006F690000}"/>
    <cellStyle name="Normal 12 2 2 3 2 2 3 2 2 2" xfId="14105" xr:uid="{00000000-0005-0000-0000-000070690000}"/>
    <cellStyle name="Normal 12 2 2 3 2 2 3 2 2 2 2" xfId="43186" xr:uid="{00000000-0005-0000-0000-000071690000}"/>
    <cellStyle name="Normal 12 2 2 3 2 2 3 2 2 3" xfId="43185" xr:uid="{00000000-0005-0000-0000-000072690000}"/>
    <cellStyle name="Normal 12 2 2 3 2 2 3 2 3" xfId="14106" xr:uid="{00000000-0005-0000-0000-000073690000}"/>
    <cellStyle name="Normal 12 2 2 3 2 2 3 2 3 2" xfId="43187" xr:uid="{00000000-0005-0000-0000-000074690000}"/>
    <cellStyle name="Normal 12 2 2 3 2 2 3 2 4" xfId="14107" xr:uid="{00000000-0005-0000-0000-000075690000}"/>
    <cellStyle name="Normal 12 2 2 3 2 2 3 2 4 2" xfId="43188" xr:uid="{00000000-0005-0000-0000-000076690000}"/>
    <cellStyle name="Normal 12 2 2 3 2 2 3 2 5" xfId="14108" xr:uid="{00000000-0005-0000-0000-000077690000}"/>
    <cellStyle name="Normal 12 2 2 3 2 2 3 2 5 2" xfId="43189" xr:uid="{00000000-0005-0000-0000-000078690000}"/>
    <cellStyle name="Normal 12 2 2 3 2 2 3 2 6" xfId="43184" xr:uid="{00000000-0005-0000-0000-000079690000}"/>
    <cellStyle name="Normal 12 2 2 3 2 2 3 3" xfId="14109" xr:uid="{00000000-0005-0000-0000-00007A690000}"/>
    <cellStyle name="Normal 12 2 2 3 2 2 3 3 2" xfId="14110" xr:uid="{00000000-0005-0000-0000-00007B690000}"/>
    <cellStyle name="Normal 12 2 2 3 2 2 3 3 2 2" xfId="43191" xr:uid="{00000000-0005-0000-0000-00007C690000}"/>
    <cellStyle name="Normal 12 2 2 3 2 2 3 3 3" xfId="43190" xr:uid="{00000000-0005-0000-0000-00007D690000}"/>
    <cellStyle name="Normal 12 2 2 3 2 2 3 4" xfId="14111" xr:uid="{00000000-0005-0000-0000-00007E690000}"/>
    <cellStyle name="Normal 12 2 2 3 2 2 3 4 2" xfId="43192" xr:uid="{00000000-0005-0000-0000-00007F690000}"/>
    <cellStyle name="Normal 12 2 2 3 2 2 3 5" xfId="14112" xr:uid="{00000000-0005-0000-0000-000080690000}"/>
    <cellStyle name="Normal 12 2 2 3 2 2 3 5 2" xfId="43193" xr:uid="{00000000-0005-0000-0000-000081690000}"/>
    <cellStyle name="Normal 12 2 2 3 2 2 3 6" xfId="14113" xr:uid="{00000000-0005-0000-0000-000082690000}"/>
    <cellStyle name="Normal 12 2 2 3 2 2 3 6 2" xfId="43194" xr:uid="{00000000-0005-0000-0000-000083690000}"/>
    <cellStyle name="Normal 12 2 2 3 2 2 3 7" xfId="43183" xr:uid="{00000000-0005-0000-0000-000084690000}"/>
    <cellStyle name="Normal 12 2 2 3 2 2 4" xfId="14114" xr:uid="{00000000-0005-0000-0000-000085690000}"/>
    <cellStyle name="Normal 12 2 2 3 2 2 4 2" xfId="14115" xr:uid="{00000000-0005-0000-0000-000086690000}"/>
    <cellStyle name="Normal 12 2 2 3 2 2 4 2 2" xfId="14116" xr:uid="{00000000-0005-0000-0000-000087690000}"/>
    <cellStyle name="Normal 12 2 2 3 2 2 4 2 2 2" xfId="43197" xr:uid="{00000000-0005-0000-0000-000088690000}"/>
    <cellStyle name="Normal 12 2 2 3 2 2 4 2 3" xfId="43196" xr:uid="{00000000-0005-0000-0000-000089690000}"/>
    <cellStyle name="Normal 12 2 2 3 2 2 4 3" xfId="14117" xr:uid="{00000000-0005-0000-0000-00008A690000}"/>
    <cellStyle name="Normal 12 2 2 3 2 2 4 3 2" xfId="43198" xr:uid="{00000000-0005-0000-0000-00008B690000}"/>
    <cellStyle name="Normal 12 2 2 3 2 2 4 4" xfId="14118" xr:uid="{00000000-0005-0000-0000-00008C690000}"/>
    <cellStyle name="Normal 12 2 2 3 2 2 4 4 2" xfId="43199" xr:uid="{00000000-0005-0000-0000-00008D690000}"/>
    <cellStyle name="Normal 12 2 2 3 2 2 4 5" xfId="14119" xr:uid="{00000000-0005-0000-0000-00008E690000}"/>
    <cellStyle name="Normal 12 2 2 3 2 2 4 5 2" xfId="43200" xr:uid="{00000000-0005-0000-0000-00008F690000}"/>
    <cellStyle name="Normal 12 2 2 3 2 2 4 6" xfId="43195" xr:uid="{00000000-0005-0000-0000-000090690000}"/>
    <cellStyle name="Normal 12 2 2 3 2 2 5" xfId="14120" xr:uid="{00000000-0005-0000-0000-000091690000}"/>
    <cellStyle name="Normal 12 2 2 3 2 2 5 2" xfId="14121" xr:uid="{00000000-0005-0000-0000-000092690000}"/>
    <cellStyle name="Normal 12 2 2 3 2 2 5 2 2" xfId="14122" xr:uid="{00000000-0005-0000-0000-000093690000}"/>
    <cellStyle name="Normal 12 2 2 3 2 2 5 2 2 2" xfId="43203" xr:uid="{00000000-0005-0000-0000-000094690000}"/>
    <cellStyle name="Normal 12 2 2 3 2 2 5 2 3" xfId="43202" xr:uid="{00000000-0005-0000-0000-000095690000}"/>
    <cellStyle name="Normal 12 2 2 3 2 2 5 3" xfId="14123" xr:uid="{00000000-0005-0000-0000-000096690000}"/>
    <cellStyle name="Normal 12 2 2 3 2 2 5 3 2" xfId="43204" xr:uid="{00000000-0005-0000-0000-000097690000}"/>
    <cellStyle name="Normal 12 2 2 3 2 2 5 4" xfId="14124" xr:uid="{00000000-0005-0000-0000-000098690000}"/>
    <cellStyle name="Normal 12 2 2 3 2 2 5 4 2" xfId="43205" xr:uid="{00000000-0005-0000-0000-000099690000}"/>
    <cellStyle name="Normal 12 2 2 3 2 2 5 5" xfId="14125" xr:uid="{00000000-0005-0000-0000-00009A690000}"/>
    <cellStyle name="Normal 12 2 2 3 2 2 5 5 2" xfId="43206" xr:uid="{00000000-0005-0000-0000-00009B690000}"/>
    <cellStyle name="Normal 12 2 2 3 2 2 5 6" xfId="43201" xr:uid="{00000000-0005-0000-0000-00009C690000}"/>
    <cellStyle name="Normal 12 2 2 3 2 2 6" xfId="14126" xr:uid="{00000000-0005-0000-0000-00009D690000}"/>
    <cellStyle name="Normal 12 2 2 3 2 2 6 2" xfId="14127" xr:uid="{00000000-0005-0000-0000-00009E690000}"/>
    <cellStyle name="Normal 12 2 2 3 2 2 6 2 2" xfId="14128" xr:uid="{00000000-0005-0000-0000-00009F690000}"/>
    <cellStyle name="Normal 12 2 2 3 2 2 6 2 2 2" xfId="43209" xr:uid="{00000000-0005-0000-0000-0000A0690000}"/>
    <cellStyle name="Normal 12 2 2 3 2 2 6 2 3" xfId="43208" xr:uid="{00000000-0005-0000-0000-0000A1690000}"/>
    <cellStyle name="Normal 12 2 2 3 2 2 6 3" xfId="14129" xr:uid="{00000000-0005-0000-0000-0000A2690000}"/>
    <cellStyle name="Normal 12 2 2 3 2 2 6 3 2" xfId="43210" xr:uid="{00000000-0005-0000-0000-0000A3690000}"/>
    <cellStyle name="Normal 12 2 2 3 2 2 6 4" xfId="14130" xr:uid="{00000000-0005-0000-0000-0000A4690000}"/>
    <cellStyle name="Normal 12 2 2 3 2 2 6 4 2" xfId="43211" xr:uid="{00000000-0005-0000-0000-0000A5690000}"/>
    <cellStyle name="Normal 12 2 2 3 2 2 6 5" xfId="43207" xr:uid="{00000000-0005-0000-0000-0000A6690000}"/>
    <cellStyle name="Normal 12 2 2 3 2 2 7" xfId="14131" xr:uid="{00000000-0005-0000-0000-0000A7690000}"/>
    <cellStyle name="Normal 12 2 2 3 2 2 7 2" xfId="14132" xr:uid="{00000000-0005-0000-0000-0000A8690000}"/>
    <cellStyle name="Normal 12 2 2 3 2 2 7 2 2" xfId="43213" xr:uid="{00000000-0005-0000-0000-0000A9690000}"/>
    <cellStyle name="Normal 12 2 2 3 2 2 7 3" xfId="14133" xr:uid="{00000000-0005-0000-0000-0000AA690000}"/>
    <cellStyle name="Normal 12 2 2 3 2 2 7 3 2" xfId="43214" xr:uid="{00000000-0005-0000-0000-0000AB690000}"/>
    <cellStyle name="Normal 12 2 2 3 2 2 7 4" xfId="43212" xr:uid="{00000000-0005-0000-0000-0000AC690000}"/>
    <cellStyle name="Normal 12 2 2 3 2 2 8" xfId="14134" xr:uid="{00000000-0005-0000-0000-0000AD690000}"/>
    <cellStyle name="Normal 12 2 2 3 2 2 8 2" xfId="43215" xr:uid="{00000000-0005-0000-0000-0000AE690000}"/>
    <cellStyle name="Normal 12 2 2 3 2 2 9" xfId="14135" xr:uid="{00000000-0005-0000-0000-0000AF690000}"/>
    <cellStyle name="Normal 12 2 2 3 2 2 9 2" xfId="43216" xr:uid="{00000000-0005-0000-0000-0000B0690000}"/>
    <cellStyle name="Normal 12 2 2 3 2 3" xfId="14136" xr:uid="{00000000-0005-0000-0000-0000B1690000}"/>
    <cellStyle name="Normal 12 2 2 3 2 3 2" xfId="14137" xr:uid="{00000000-0005-0000-0000-0000B2690000}"/>
    <cellStyle name="Normal 12 2 2 3 2 3 2 2" xfId="14138" xr:uid="{00000000-0005-0000-0000-0000B3690000}"/>
    <cellStyle name="Normal 12 2 2 3 2 3 2 2 2" xfId="14139" xr:uid="{00000000-0005-0000-0000-0000B4690000}"/>
    <cellStyle name="Normal 12 2 2 3 2 3 2 2 2 2" xfId="43220" xr:uid="{00000000-0005-0000-0000-0000B5690000}"/>
    <cellStyle name="Normal 12 2 2 3 2 3 2 2 3" xfId="43219" xr:uid="{00000000-0005-0000-0000-0000B6690000}"/>
    <cellStyle name="Normal 12 2 2 3 2 3 2 3" xfId="14140" xr:uid="{00000000-0005-0000-0000-0000B7690000}"/>
    <cellStyle name="Normal 12 2 2 3 2 3 2 3 2" xfId="43221" xr:uid="{00000000-0005-0000-0000-0000B8690000}"/>
    <cellStyle name="Normal 12 2 2 3 2 3 2 4" xfId="14141" xr:uid="{00000000-0005-0000-0000-0000B9690000}"/>
    <cellStyle name="Normal 12 2 2 3 2 3 2 4 2" xfId="43222" xr:uid="{00000000-0005-0000-0000-0000BA690000}"/>
    <cellStyle name="Normal 12 2 2 3 2 3 2 5" xfId="14142" xr:uid="{00000000-0005-0000-0000-0000BB690000}"/>
    <cellStyle name="Normal 12 2 2 3 2 3 2 5 2" xfId="43223" xr:uid="{00000000-0005-0000-0000-0000BC690000}"/>
    <cellStyle name="Normal 12 2 2 3 2 3 2 6" xfId="43218" xr:uid="{00000000-0005-0000-0000-0000BD690000}"/>
    <cellStyle name="Normal 12 2 2 3 2 3 3" xfId="14143" xr:uid="{00000000-0005-0000-0000-0000BE690000}"/>
    <cellStyle name="Normal 12 2 2 3 2 3 3 2" xfId="14144" xr:uid="{00000000-0005-0000-0000-0000BF690000}"/>
    <cellStyle name="Normal 12 2 2 3 2 3 3 2 2" xfId="14145" xr:uid="{00000000-0005-0000-0000-0000C0690000}"/>
    <cellStyle name="Normal 12 2 2 3 2 3 3 2 2 2" xfId="43226" xr:uid="{00000000-0005-0000-0000-0000C1690000}"/>
    <cellStyle name="Normal 12 2 2 3 2 3 3 2 3" xfId="43225" xr:uid="{00000000-0005-0000-0000-0000C2690000}"/>
    <cellStyle name="Normal 12 2 2 3 2 3 3 3" xfId="14146" xr:uid="{00000000-0005-0000-0000-0000C3690000}"/>
    <cellStyle name="Normal 12 2 2 3 2 3 3 3 2" xfId="43227" xr:uid="{00000000-0005-0000-0000-0000C4690000}"/>
    <cellStyle name="Normal 12 2 2 3 2 3 3 4" xfId="14147" xr:uid="{00000000-0005-0000-0000-0000C5690000}"/>
    <cellStyle name="Normal 12 2 2 3 2 3 3 4 2" xfId="43228" xr:uid="{00000000-0005-0000-0000-0000C6690000}"/>
    <cellStyle name="Normal 12 2 2 3 2 3 3 5" xfId="14148" xr:uid="{00000000-0005-0000-0000-0000C7690000}"/>
    <cellStyle name="Normal 12 2 2 3 2 3 3 5 2" xfId="43229" xr:uid="{00000000-0005-0000-0000-0000C8690000}"/>
    <cellStyle name="Normal 12 2 2 3 2 3 3 6" xfId="43224" xr:uid="{00000000-0005-0000-0000-0000C9690000}"/>
    <cellStyle name="Normal 12 2 2 3 2 3 4" xfId="14149" xr:uid="{00000000-0005-0000-0000-0000CA690000}"/>
    <cellStyle name="Normal 12 2 2 3 2 3 4 2" xfId="14150" xr:uid="{00000000-0005-0000-0000-0000CB690000}"/>
    <cellStyle name="Normal 12 2 2 3 2 3 4 2 2" xfId="43231" xr:uid="{00000000-0005-0000-0000-0000CC690000}"/>
    <cellStyle name="Normal 12 2 2 3 2 3 4 3" xfId="43230" xr:uid="{00000000-0005-0000-0000-0000CD690000}"/>
    <cellStyle name="Normal 12 2 2 3 2 3 5" xfId="14151" xr:uid="{00000000-0005-0000-0000-0000CE690000}"/>
    <cellStyle name="Normal 12 2 2 3 2 3 5 2" xfId="43232" xr:uid="{00000000-0005-0000-0000-0000CF690000}"/>
    <cellStyle name="Normal 12 2 2 3 2 3 6" xfId="14152" xr:uid="{00000000-0005-0000-0000-0000D0690000}"/>
    <cellStyle name="Normal 12 2 2 3 2 3 6 2" xfId="43233" xr:uid="{00000000-0005-0000-0000-0000D1690000}"/>
    <cellStyle name="Normal 12 2 2 3 2 3 7" xfId="14153" xr:uid="{00000000-0005-0000-0000-0000D2690000}"/>
    <cellStyle name="Normal 12 2 2 3 2 3 7 2" xfId="43234" xr:uid="{00000000-0005-0000-0000-0000D3690000}"/>
    <cellStyle name="Normal 12 2 2 3 2 3 8" xfId="43217" xr:uid="{00000000-0005-0000-0000-0000D4690000}"/>
    <cellStyle name="Normal 12 2 2 3 2 4" xfId="14154" xr:uid="{00000000-0005-0000-0000-0000D5690000}"/>
    <cellStyle name="Normal 12 2 2 3 2 4 2" xfId="14155" xr:uid="{00000000-0005-0000-0000-0000D6690000}"/>
    <cellStyle name="Normal 12 2 2 3 2 4 2 2" xfId="14156" xr:uid="{00000000-0005-0000-0000-0000D7690000}"/>
    <cellStyle name="Normal 12 2 2 3 2 4 2 2 2" xfId="14157" xr:uid="{00000000-0005-0000-0000-0000D8690000}"/>
    <cellStyle name="Normal 12 2 2 3 2 4 2 2 2 2" xfId="43238" xr:uid="{00000000-0005-0000-0000-0000D9690000}"/>
    <cellStyle name="Normal 12 2 2 3 2 4 2 2 3" xfId="43237" xr:uid="{00000000-0005-0000-0000-0000DA690000}"/>
    <cellStyle name="Normal 12 2 2 3 2 4 2 3" xfId="14158" xr:uid="{00000000-0005-0000-0000-0000DB690000}"/>
    <cellStyle name="Normal 12 2 2 3 2 4 2 3 2" xfId="43239" xr:uid="{00000000-0005-0000-0000-0000DC690000}"/>
    <cellStyle name="Normal 12 2 2 3 2 4 2 4" xfId="14159" xr:uid="{00000000-0005-0000-0000-0000DD690000}"/>
    <cellStyle name="Normal 12 2 2 3 2 4 2 4 2" xfId="43240" xr:uid="{00000000-0005-0000-0000-0000DE690000}"/>
    <cellStyle name="Normal 12 2 2 3 2 4 2 5" xfId="14160" xr:uid="{00000000-0005-0000-0000-0000DF690000}"/>
    <cellStyle name="Normal 12 2 2 3 2 4 2 5 2" xfId="43241" xr:uid="{00000000-0005-0000-0000-0000E0690000}"/>
    <cellStyle name="Normal 12 2 2 3 2 4 2 6" xfId="43236" xr:uid="{00000000-0005-0000-0000-0000E1690000}"/>
    <cellStyle name="Normal 12 2 2 3 2 4 3" xfId="14161" xr:uid="{00000000-0005-0000-0000-0000E2690000}"/>
    <cellStyle name="Normal 12 2 2 3 2 4 3 2" xfId="14162" xr:uid="{00000000-0005-0000-0000-0000E3690000}"/>
    <cellStyle name="Normal 12 2 2 3 2 4 3 2 2" xfId="43243" xr:uid="{00000000-0005-0000-0000-0000E4690000}"/>
    <cellStyle name="Normal 12 2 2 3 2 4 3 3" xfId="43242" xr:uid="{00000000-0005-0000-0000-0000E5690000}"/>
    <cellStyle name="Normal 12 2 2 3 2 4 4" xfId="14163" xr:uid="{00000000-0005-0000-0000-0000E6690000}"/>
    <cellStyle name="Normal 12 2 2 3 2 4 4 2" xfId="43244" xr:uid="{00000000-0005-0000-0000-0000E7690000}"/>
    <cellStyle name="Normal 12 2 2 3 2 4 5" xfId="14164" xr:uid="{00000000-0005-0000-0000-0000E8690000}"/>
    <cellStyle name="Normal 12 2 2 3 2 4 5 2" xfId="43245" xr:uid="{00000000-0005-0000-0000-0000E9690000}"/>
    <cellStyle name="Normal 12 2 2 3 2 4 6" xfId="14165" xr:uid="{00000000-0005-0000-0000-0000EA690000}"/>
    <cellStyle name="Normal 12 2 2 3 2 4 6 2" xfId="43246" xr:uid="{00000000-0005-0000-0000-0000EB690000}"/>
    <cellStyle name="Normal 12 2 2 3 2 4 7" xfId="43235" xr:uid="{00000000-0005-0000-0000-0000EC690000}"/>
    <cellStyle name="Normal 12 2 2 3 2 5" xfId="14166" xr:uid="{00000000-0005-0000-0000-0000ED690000}"/>
    <cellStyle name="Normal 12 2 2 3 2 5 2" xfId="14167" xr:uid="{00000000-0005-0000-0000-0000EE690000}"/>
    <cellStyle name="Normal 12 2 2 3 2 5 2 2" xfId="14168" xr:uid="{00000000-0005-0000-0000-0000EF690000}"/>
    <cellStyle name="Normal 12 2 2 3 2 5 2 2 2" xfId="43249" xr:uid="{00000000-0005-0000-0000-0000F0690000}"/>
    <cellStyle name="Normal 12 2 2 3 2 5 2 3" xfId="43248" xr:uid="{00000000-0005-0000-0000-0000F1690000}"/>
    <cellStyle name="Normal 12 2 2 3 2 5 3" xfId="14169" xr:uid="{00000000-0005-0000-0000-0000F2690000}"/>
    <cellStyle name="Normal 12 2 2 3 2 5 3 2" xfId="43250" xr:uid="{00000000-0005-0000-0000-0000F3690000}"/>
    <cellStyle name="Normal 12 2 2 3 2 5 4" xfId="14170" xr:uid="{00000000-0005-0000-0000-0000F4690000}"/>
    <cellStyle name="Normal 12 2 2 3 2 5 4 2" xfId="43251" xr:uid="{00000000-0005-0000-0000-0000F5690000}"/>
    <cellStyle name="Normal 12 2 2 3 2 5 5" xfId="14171" xr:uid="{00000000-0005-0000-0000-0000F6690000}"/>
    <cellStyle name="Normal 12 2 2 3 2 5 5 2" xfId="43252" xr:uid="{00000000-0005-0000-0000-0000F7690000}"/>
    <cellStyle name="Normal 12 2 2 3 2 5 6" xfId="43247" xr:uid="{00000000-0005-0000-0000-0000F8690000}"/>
    <cellStyle name="Normal 12 2 2 3 2 6" xfId="14172" xr:uid="{00000000-0005-0000-0000-0000F9690000}"/>
    <cellStyle name="Normal 12 2 2 3 2 6 2" xfId="14173" xr:uid="{00000000-0005-0000-0000-0000FA690000}"/>
    <cellStyle name="Normal 12 2 2 3 2 6 2 2" xfId="14174" xr:uid="{00000000-0005-0000-0000-0000FB690000}"/>
    <cellStyle name="Normal 12 2 2 3 2 6 2 2 2" xfId="43255" xr:uid="{00000000-0005-0000-0000-0000FC690000}"/>
    <cellStyle name="Normal 12 2 2 3 2 6 2 3" xfId="43254" xr:uid="{00000000-0005-0000-0000-0000FD690000}"/>
    <cellStyle name="Normal 12 2 2 3 2 6 3" xfId="14175" xr:uid="{00000000-0005-0000-0000-0000FE690000}"/>
    <cellStyle name="Normal 12 2 2 3 2 6 3 2" xfId="43256" xr:uid="{00000000-0005-0000-0000-0000FF690000}"/>
    <cellStyle name="Normal 12 2 2 3 2 6 4" xfId="14176" xr:uid="{00000000-0005-0000-0000-0000006A0000}"/>
    <cellStyle name="Normal 12 2 2 3 2 6 4 2" xfId="43257" xr:uid="{00000000-0005-0000-0000-0000016A0000}"/>
    <cellStyle name="Normal 12 2 2 3 2 6 5" xfId="14177" xr:uid="{00000000-0005-0000-0000-0000026A0000}"/>
    <cellStyle name="Normal 12 2 2 3 2 6 5 2" xfId="43258" xr:uid="{00000000-0005-0000-0000-0000036A0000}"/>
    <cellStyle name="Normal 12 2 2 3 2 6 6" xfId="43253" xr:uid="{00000000-0005-0000-0000-0000046A0000}"/>
    <cellStyle name="Normal 12 2 2 3 2 7" xfId="14178" xr:uid="{00000000-0005-0000-0000-0000056A0000}"/>
    <cellStyle name="Normal 12 2 2 3 2 7 2" xfId="14179" xr:uid="{00000000-0005-0000-0000-0000066A0000}"/>
    <cellStyle name="Normal 12 2 2 3 2 7 2 2" xfId="14180" xr:uid="{00000000-0005-0000-0000-0000076A0000}"/>
    <cellStyle name="Normal 12 2 2 3 2 7 2 2 2" xfId="43261" xr:uid="{00000000-0005-0000-0000-0000086A0000}"/>
    <cellStyle name="Normal 12 2 2 3 2 7 2 3" xfId="43260" xr:uid="{00000000-0005-0000-0000-0000096A0000}"/>
    <cellStyle name="Normal 12 2 2 3 2 7 3" xfId="14181" xr:uid="{00000000-0005-0000-0000-00000A6A0000}"/>
    <cellStyle name="Normal 12 2 2 3 2 7 3 2" xfId="43262" xr:uid="{00000000-0005-0000-0000-00000B6A0000}"/>
    <cellStyle name="Normal 12 2 2 3 2 7 4" xfId="14182" xr:uid="{00000000-0005-0000-0000-00000C6A0000}"/>
    <cellStyle name="Normal 12 2 2 3 2 7 4 2" xfId="43263" xr:uid="{00000000-0005-0000-0000-00000D6A0000}"/>
    <cellStyle name="Normal 12 2 2 3 2 7 5" xfId="43259" xr:uid="{00000000-0005-0000-0000-00000E6A0000}"/>
    <cellStyle name="Normal 12 2 2 3 2 8" xfId="14183" xr:uid="{00000000-0005-0000-0000-00000F6A0000}"/>
    <cellStyle name="Normal 12 2 2 3 2 8 2" xfId="14184" xr:uid="{00000000-0005-0000-0000-0000106A0000}"/>
    <cellStyle name="Normal 12 2 2 3 2 8 2 2" xfId="43265" xr:uid="{00000000-0005-0000-0000-0000116A0000}"/>
    <cellStyle name="Normal 12 2 2 3 2 8 3" xfId="14185" xr:uid="{00000000-0005-0000-0000-0000126A0000}"/>
    <cellStyle name="Normal 12 2 2 3 2 8 3 2" xfId="43266" xr:uid="{00000000-0005-0000-0000-0000136A0000}"/>
    <cellStyle name="Normal 12 2 2 3 2 8 4" xfId="43264" xr:uid="{00000000-0005-0000-0000-0000146A0000}"/>
    <cellStyle name="Normal 12 2 2 3 2 9" xfId="14186" xr:uid="{00000000-0005-0000-0000-0000156A0000}"/>
    <cellStyle name="Normal 12 2 2 3 2 9 2" xfId="43267" xr:uid="{00000000-0005-0000-0000-0000166A0000}"/>
    <cellStyle name="Normal 12 2 2 3 3" xfId="14187" xr:uid="{00000000-0005-0000-0000-0000176A0000}"/>
    <cellStyle name="Normal 12 2 2 3 3 10" xfId="14188" xr:uid="{00000000-0005-0000-0000-0000186A0000}"/>
    <cellStyle name="Normal 12 2 2 3 3 10 2" xfId="43269" xr:uid="{00000000-0005-0000-0000-0000196A0000}"/>
    <cellStyle name="Normal 12 2 2 3 3 11" xfId="43268" xr:uid="{00000000-0005-0000-0000-00001A6A0000}"/>
    <cellStyle name="Normal 12 2 2 3 3 2" xfId="14189" xr:uid="{00000000-0005-0000-0000-00001B6A0000}"/>
    <cellStyle name="Normal 12 2 2 3 3 2 2" xfId="14190" xr:uid="{00000000-0005-0000-0000-00001C6A0000}"/>
    <cellStyle name="Normal 12 2 2 3 3 2 2 2" xfId="14191" xr:uid="{00000000-0005-0000-0000-00001D6A0000}"/>
    <cellStyle name="Normal 12 2 2 3 3 2 2 2 2" xfId="14192" xr:uid="{00000000-0005-0000-0000-00001E6A0000}"/>
    <cellStyle name="Normal 12 2 2 3 3 2 2 2 2 2" xfId="43273" xr:uid="{00000000-0005-0000-0000-00001F6A0000}"/>
    <cellStyle name="Normal 12 2 2 3 3 2 2 2 3" xfId="43272" xr:uid="{00000000-0005-0000-0000-0000206A0000}"/>
    <cellStyle name="Normal 12 2 2 3 3 2 2 3" xfId="14193" xr:uid="{00000000-0005-0000-0000-0000216A0000}"/>
    <cellStyle name="Normal 12 2 2 3 3 2 2 3 2" xfId="43274" xr:uid="{00000000-0005-0000-0000-0000226A0000}"/>
    <cellStyle name="Normal 12 2 2 3 3 2 2 4" xfId="14194" xr:uid="{00000000-0005-0000-0000-0000236A0000}"/>
    <cellStyle name="Normal 12 2 2 3 3 2 2 4 2" xfId="43275" xr:uid="{00000000-0005-0000-0000-0000246A0000}"/>
    <cellStyle name="Normal 12 2 2 3 3 2 2 5" xfId="14195" xr:uid="{00000000-0005-0000-0000-0000256A0000}"/>
    <cellStyle name="Normal 12 2 2 3 3 2 2 5 2" xfId="43276" xr:uid="{00000000-0005-0000-0000-0000266A0000}"/>
    <cellStyle name="Normal 12 2 2 3 3 2 2 6" xfId="43271" xr:uid="{00000000-0005-0000-0000-0000276A0000}"/>
    <cellStyle name="Normal 12 2 2 3 3 2 3" xfId="14196" xr:uid="{00000000-0005-0000-0000-0000286A0000}"/>
    <cellStyle name="Normal 12 2 2 3 3 2 3 2" xfId="14197" xr:uid="{00000000-0005-0000-0000-0000296A0000}"/>
    <cellStyle name="Normal 12 2 2 3 3 2 3 2 2" xfId="43278" xr:uid="{00000000-0005-0000-0000-00002A6A0000}"/>
    <cellStyle name="Normal 12 2 2 3 3 2 3 3" xfId="43277" xr:uid="{00000000-0005-0000-0000-00002B6A0000}"/>
    <cellStyle name="Normal 12 2 2 3 3 2 4" xfId="14198" xr:uid="{00000000-0005-0000-0000-00002C6A0000}"/>
    <cellStyle name="Normal 12 2 2 3 3 2 4 2" xfId="43279" xr:uid="{00000000-0005-0000-0000-00002D6A0000}"/>
    <cellStyle name="Normal 12 2 2 3 3 2 5" xfId="14199" xr:uid="{00000000-0005-0000-0000-00002E6A0000}"/>
    <cellStyle name="Normal 12 2 2 3 3 2 5 2" xfId="43280" xr:uid="{00000000-0005-0000-0000-00002F6A0000}"/>
    <cellStyle name="Normal 12 2 2 3 3 2 6" xfId="14200" xr:uid="{00000000-0005-0000-0000-0000306A0000}"/>
    <cellStyle name="Normal 12 2 2 3 3 2 6 2" xfId="43281" xr:uid="{00000000-0005-0000-0000-0000316A0000}"/>
    <cellStyle name="Normal 12 2 2 3 3 2 7" xfId="43270" xr:uid="{00000000-0005-0000-0000-0000326A0000}"/>
    <cellStyle name="Normal 12 2 2 3 3 3" xfId="14201" xr:uid="{00000000-0005-0000-0000-0000336A0000}"/>
    <cellStyle name="Normal 12 2 2 3 3 3 2" xfId="14202" xr:uid="{00000000-0005-0000-0000-0000346A0000}"/>
    <cellStyle name="Normal 12 2 2 3 3 3 2 2" xfId="14203" xr:uid="{00000000-0005-0000-0000-0000356A0000}"/>
    <cellStyle name="Normal 12 2 2 3 3 3 2 2 2" xfId="14204" xr:uid="{00000000-0005-0000-0000-0000366A0000}"/>
    <cellStyle name="Normal 12 2 2 3 3 3 2 2 2 2" xfId="43285" xr:uid="{00000000-0005-0000-0000-0000376A0000}"/>
    <cellStyle name="Normal 12 2 2 3 3 3 2 2 3" xfId="43284" xr:uid="{00000000-0005-0000-0000-0000386A0000}"/>
    <cellStyle name="Normal 12 2 2 3 3 3 2 3" xfId="14205" xr:uid="{00000000-0005-0000-0000-0000396A0000}"/>
    <cellStyle name="Normal 12 2 2 3 3 3 2 3 2" xfId="43286" xr:uid="{00000000-0005-0000-0000-00003A6A0000}"/>
    <cellStyle name="Normal 12 2 2 3 3 3 2 4" xfId="14206" xr:uid="{00000000-0005-0000-0000-00003B6A0000}"/>
    <cellStyle name="Normal 12 2 2 3 3 3 2 4 2" xfId="43287" xr:uid="{00000000-0005-0000-0000-00003C6A0000}"/>
    <cellStyle name="Normal 12 2 2 3 3 3 2 5" xfId="14207" xr:uid="{00000000-0005-0000-0000-00003D6A0000}"/>
    <cellStyle name="Normal 12 2 2 3 3 3 2 5 2" xfId="43288" xr:uid="{00000000-0005-0000-0000-00003E6A0000}"/>
    <cellStyle name="Normal 12 2 2 3 3 3 2 6" xfId="43283" xr:uid="{00000000-0005-0000-0000-00003F6A0000}"/>
    <cellStyle name="Normal 12 2 2 3 3 3 3" xfId="14208" xr:uid="{00000000-0005-0000-0000-0000406A0000}"/>
    <cellStyle name="Normal 12 2 2 3 3 3 3 2" xfId="14209" xr:uid="{00000000-0005-0000-0000-0000416A0000}"/>
    <cellStyle name="Normal 12 2 2 3 3 3 3 2 2" xfId="43290" xr:uid="{00000000-0005-0000-0000-0000426A0000}"/>
    <cellStyle name="Normal 12 2 2 3 3 3 3 3" xfId="43289" xr:uid="{00000000-0005-0000-0000-0000436A0000}"/>
    <cellStyle name="Normal 12 2 2 3 3 3 4" xfId="14210" xr:uid="{00000000-0005-0000-0000-0000446A0000}"/>
    <cellStyle name="Normal 12 2 2 3 3 3 4 2" xfId="43291" xr:uid="{00000000-0005-0000-0000-0000456A0000}"/>
    <cellStyle name="Normal 12 2 2 3 3 3 5" xfId="14211" xr:uid="{00000000-0005-0000-0000-0000466A0000}"/>
    <cellStyle name="Normal 12 2 2 3 3 3 5 2" xfId="43292" xr:uid="{00000000-0005-0000-0000-0000476A0000}"/>
    <cellStyle name="Normal 12 2 2 3 3 3 6" xfId="14212" xr:uid="{00000000-0005-0000-0000-0000486A0000}"/>
    <cellStyle name="Normal 12 2 2 3 3 3 6 2" xfId="43293" xr:uid="{00000000-0005-0000-0000-0000496A0000}"/>
    <cellStyle name="Normal 12 2 2 3 3 3 7" xfId="43282" xr:uid="{00000000-0005-0000-0000-00004A6A0000}"/>
    <cellStyle name="Normal 12 2 2 3 3 4" xfId="14213" xr:uid="{00000000-0005-0000-0000-00004B6A0000}"/>
    <cellStyle name="Normal 12 2 2 3 3 4 2" xfId="14214" xr:uid="{00000000-0005-0000-0000-00004C6A0000}"/>
    <cellStyle name="Normal 12 2 2 3 3 4 2 2" xfId="14215" xr:uid="{00000000-0005-0000-0000-00004D6A0000}"/>
    <cellStyle name="Normal 12 2 2 3 3 4 2 2 2" xfId="43296" xr:uid="{00000000-0005-0000-0000-00004E6A0000}"/>
    <cellStyle name="Normal 12 2 2 3 3 4 2 3" xfId="43295" xr:uid="{00000000-0005-0000-0000-00004F6A0000}"/>
    <cellStyle name="Normal 12 2 2 3 3 4 3" xfId="14216" xr:uid="{00000000-0005-0000-0000-0000506A0000}"/>
    <cellStyle name="Normal 12 2 2 3 3 4 3 2" xfId="43297" xr:uid="{00000000-0005-0000-0000-0000516A0000}"/>
    <cellStyle name="Normal 12 2 2 3 3 4 4" xfId="14217" xr:uid="{00000000-0005-0000-0000-0000526A0000}"/>
    <cellStyle name="Normal 12 2 2 3 3 4 4 2" xfId="43298" xr:uid="{00000000-0005-0000-0000-0000536A0000}"/>
    <cellStyle name="Normal 12 2 2 3 3 4 5" xfId="14218" xr:uid="{00000000-0005-0000-0000-0000546A0000}"/>
    <cellStyle name="Normal 12 2 2 3 3 4 5 2" xfId="43299" xr:uid="{00000000-0005-0000-0000-0000556A0000}"/>
    <cellStyle name="Normal 12 2 2 3 3 4 6" xfId="43294" xr:uid="{00000000-0005-0000-0000-0000566A0000}"/>
    <cellStyle name="Normal 12 2 2 3 3 5" xfId="14219" xr:uid="{00000000-0005-0000-0000-0000576A0000}"/>
    <cellStyle name="Normal 12 2 2 3 3 5 2" xfId="14220" xr:uid="{00000000-0005-0000-0000-0000586A0000}"/>
    <cellStyle name="Normal 12 2 2 3 3 5 2 2" xfId="14221" xr:uid="{00000000-0005-0000-0000-0000596A0000}"/>
    <cellStyle name="Normal 12 2 2 3 3 5 2 2 2" xfId="43302" xr:uid="{00000000-0005-0000-0000-00005A6A0000}"/>
    <cellStyle name="Normal 12 2 2 3 3 5 2 3" xfId="43301" xr:uid="{00000000-0005-0000-0000-00005B6A0000}"/>
    <cellStyle name="Normal 12 2 2 3 3 5 3" xfId="14222" xr:uid="{00000000-0005-0000-0000-00005C6A0000}"/>
    <cellStyle name="Normal 12 2 2 3 3 5 3 2" xfId="43303" xr:uid="{00000000-0005-0000-0000-00005D6A0000}"/>
    <cellStyle name="Normal 12 2 2 3 3 5 4" xfId="14223" xr:uid="{00000000-0005-0000-0000-00005E6A0000}"/>
    <cellStyle name="Normal 12 2 2 3 3 5 4 2" xfId="43304" xr:uid="{00000000-0005-0000-0000-00005F6A0000}"/>
    <cellStyle name="Normal 12 2 2 3 3 5 5" xfId="14224" xr:uid="{00000000-0005-0000-0000-0000606A0000}"/>
    <cellStyle name="Normal 12 2 2 3 3 5 5 2" xfId="43305" xr:uid="{00000000-0005-0000-0000-0000616A0000}"/>
    <cellStyle name="Normal 12 2 2 3 3 5 6" xfId="43300" xr:uid="{00000000-0005-0000-0000-0000626A0000}"/>
    <cellStyle name="Normal 12 2 2 3 3 6" xfId="14225" xr:uid="{00000000-0005-0000-0000-0000636A0000}"/>
    <cellStyle name="Normal 12 2 2 3 3 6 2" xfId="14226" xr:uid="{00000000-0005-0000-0000-0000646A0000}"/>
    <cellStyle name="Normal 12 2 2 3 3 6 2 2" xfId="14227" xr:uid="{00000000-0005-0000-0000-0000656A0000}"/>
    <cellStyle name="Normal 12 2 2 3 3 6 2 2 2" xfId="43308" xr:uid="{00000000-0005-0000-0000-0000666A0000}"/>
    <cellStyle name="Normal 12 2 2 3 3 6 2 3" xfId="43307" xr:uid="{00000000-0005-0000-0000-0000676A0000}"/>
    <cellStyle name="Normal 12 2 2 3 3 6 3" xfId="14228" xr:uid="{00000000-0005-0000-0000-0000686A0000}"/>
    <cellStyle name="Normal 12 2 2 3 3 6 3 2" xfId="43309" xr:uid="{00000000-0005-0000-0000-0000696A0000}"/>
    <cellStyle name="Normal 12 2 2 3 3 6 4" xfId="14229" xr:uid="{00000000-0005-0000-0000-00006A6A0000}"/>
    <cellStyle name="Normal 12 2 2 3 3 6 4 2" xfId="43310" xr:uid="{00000000-0005-0000-0000-00006B6A0000}"/>
    <cellStyle name="Normal 12 2 2 3 3 6 5" xfId="43306" xr:uid="{00000000-0005-0000-0000-00006C6A0000}"/>
    <cellStyle name="Normal 12 2 2 3 3 7" xfId="14230" xr:uid="{00000000-0005-0000-0000-00006D6A0000}"/>
    <cellStyle name="Normal 12 2 2 3 3 7 2" xfId="14231" xr:uid="{00000000-0005-0000-0000-00006E6A0000}"/>
    <cellStyle name="Normal 12 2 2 3 3 7 2 2" xfId="43312" xr:uid="{00000000-0005-0000-0000-00006F6A0000}"/>
    <cellStyle name="Normal 12 2 2 3 3 7 3" xfId="14232" xr:uid="{00000000-0005-0000-0000-0000706A0000}"/>
    <cellStyle name="Normal 12 2 2 3 3 7 3 2" xfId="43313" xr:uid="{00000000-0005-0000-0000-0000716A0000}"/>
    <cellStyle name="Normal 12 2 2 3 3 7 4" xfId="43311" xr:uid="{00000000-0005-0000-0000-0000726A0000}"/>
    <cellStyle name="Normal 12 2 2 3 3 8" xfId="14233" xr:uid="{00000000-0005-0000-0000-0000736A0000}"/>
    <cellStyle name="Normal 12 2 2 3 3 8 2" xfId="43314" xr:uid="{00000000-0005-0000-0000-0000746A0000}"/>
    <cellStyle name="Normal 12 2 2 3 3 9" xfId="14234" xr:uid="{00000000-0005-0000-0000-0000756A0000}"/>
    <cellStyle name="Normal 12 2 2 3 3 9 2" xfId="43315" xr:uid="{00000000-0005-0000-0000-0000766A0000}"/>
    <cellStyle name="Normal 12 2 2 3 4" xfId="14235" xr:uid="{00000000-0005-0000-0000-0000776A0000}"/>
    <cellStyle name="Normal 12 2 2 3 4 2" xfId="14236" xr:uid="{00000000-0005-0000-0000-0000786A0000}"/>
    <cellStyle name="Normal 12 2 2 3 4 2 2" xfId="14237" xr:uid="{00000000-0005-0000-0000-0000796A0000}"/>
    <cellStyle name="Normal 12 2 2 3 4 2 2 2" xfId="14238" xr:uid="{00000000-0005-0000-0000-00007A6A0000}"/>
    <cellStyle name="Normal 12 2 2 3 4 2 2 2 2" xfId="43319" xr:uid="{00000000-0005-0000-0000-00007B6A0000}"/>
    <cellStyle name="Normal 12 2 2 3 4 2 2 3" xfId="43318" xr:uid="{00000000-0005-0000-0000-00007C6A0000}"/>
    <cellStyle name="Normal 12 2 2 3 4 2 3" xfId="14239" xr:uid="{00000000-0005-0000-0000-00007D6A0000}"/>
    <cellStyle name="Normal 12 2 2 3 4 2 3 2" xfId="43320" xr:uid="{00000000-0005-0000-0000-00007E6A0000}"/>
    <cellStyle name="Normal 12 2 2 3 4 2 4" xfId="14240" xr:uid="{00000000-0005-0000-0000-00007F6A0000}"/>
    <cellStyle name="Normal 12 2 2 3 4 2 4 2" xfId="43321" xr:uid="{00000000-0005-0000-0000-0000806A0000}"/>
    <cellStyle name="Normal 12 2 2 3 4 2 5" xfId="14241" xr:uid="{00000000-0005-0000-0000-0000816A0000}"/>
    <cellStyle name="Normal 12 2 2 3 4 2 5 2" xfId="43322" xr:uid="{00000000-0005-0000-0000-0000826A0000}"/>
    <cellStyle name="Normal 12 2 2 3 4 2 6" xfId="43317" xr:uid="{00000000-0005-0000-0000-0000836A0000}"/>
    <cellStyle name="Normal 12 2 2 3 4 3" xfId="14242" xr:uid="{00000000-0005-0000-0000-0000846A0000}"/>
    <cellStyle name="Normal 12 2 2 3 4 3 2" xfId="14243" xr:uid="{00000000-0005-0000-0000-0000856A0000}"/>
    <cellStyle name="Normal 12 2 2 3 4 3 2 2" xfId="14244" xr:uid="{00000000-0005-0000-0000-0000866A0000}"/>
    <cellStyle name="Normal 12 2 2 3 4 3 2 2 2" xfId="43325" xr:uid="{00000000-0005-0000-0000-0000876A0000}"/>
    <cellStyle name="Normal 12 2 2 3 4 3 2 3" xfId="43324" xr:uid="{00000000-0005-0000-0000-0000886A0000}"/>
    <cellStyle name="Normal 12 2 2 3 4 3 3" xfId="14245" xr:uid="{00000000-0005-0000-0000-0000896A0000}"/>
    <cellStyle name="Normal 12 2 2 3 4 3 3 2" xfId="43326" xr:uid="{00000000-0005-0000-0000-00008A6A0000}"/>
    <cellStyle name="Normal 12 2 2 3 4 3 4" xfId="14246" xr:uid="{00000000-0005-0000-0000-00008B6A0000}"/>
    <cellStyle name="Normal 12 2 2 3 4 3 4 2" xfId="43327" xr:uid="{00000000-0005-0000-0000-00008C6A0000}"/>
    <cellStyle name="Normal 12 2 2 3 4 3 5" xfId="14247" xr:uid="{00000000-0005-0000-0000-00008D6A0000}"/>
    <cellStyle name="Normal 12 2 2 3 4 3 5 2" xfId="43328" xr:uid="{00000000-0005-0000-0000-00008E6A0000}"/>
    <cellStyle name="Normal 12 2 2 3 4 3 6" xfId="43323" xr:uid="{00000000-0005-0000-0000-00008F6A0000}"/>
    <cellStyle name="Normal 12 2 2 3 4 4" xfId="14248" xr:uid="{00000000-0005-0000-0000-0000906A0000}"/>
    <cellStyle name="Normal 12 2 2 3 4 4 2" xfId="14249" xr:uid="{00000000-0005-0000-0000-0000916A0000}"/>
    <cellStyle name="Normal 12 2 2 3 4 4 2 2" xfId="43330" xr:uid="{00000000-0005-0000-0000-0000926A0000}"/>
    <cellStyle name="Normal 12 2 2 3 4 4 3" xfId="43329" xr:uid="{00000000-0005-0000-0000-0000936A0000}"/>
    <cellStyle name="Normal 12 2 2 3 4 5" xfId="14250" xr:uid="{00000000-0005-0000-0000-0000946A0000}"/>
    <cellStyle name="Normal 12 2 2 3 4 5 2" xfId="43331" xr:uid="{00000000-0005-0000-0000-0000956A0000}"/>
    <cellStyle name="Normal 12 2 2 3 4 6" xfId="14251" xr:uid="{00000000-0005-0000-0000-0000966A0000}"/>
    <cellStyle name="Normal 12 2 2 3 4 6 2" xfId="43332" xr:uid="{00000000-0005-0000-0000-0000976A0000}"/>
    <cellStyle name="Normal 12 2 2 3 4 7" xfId="14252" xr:uid="{00000000-0005-0000-0000-0000986A0000}"/>
    <cellStyle name="Normal 12 2 2 3 4 7 2" xfId="43333" xr:uid="{00000000-0005-0000-0000-0000996A0000}"/>
    <cellStyle name="Normal 12 2 2 3 4 8" xfId="43316" xr:uid="{00000000-0005-0000-0000-00009A6A0000}"/>
    <cellStyle name="Normal 12 2 2 3 5" xfId="14253" xr:uid="{00000000-0005-0000-0000-00009B6A0000}"/>
    <cellStyle name="Normal 12 2 2 3 5 2" xfId="14254" xr:uid="{00000000-0005-0000-0000-00009C6A0000}"/>
    <cellStyle name="Normal 12 2 2 3 5 2 2" xfId="14255" xr:uid="{00000000-0005-0000-0000-00009D6A0000}"/>
    <cellStyle name="Normal 12 2 2 3 5 2 2 2" xfId="14256" xr:uid="{00000000-0005-0000-0000-00009E6A0000}"/>
    <cellStyle name="Normal 12 2 2 3 5 2 2 2 2" xfId="43337" xr:uid="{00000000-0005-0000-0000-00009F6A0000}"/>
    <cellStyle name="Normal 12 2 2 3 5 2 2 3" xfId="43336" xr:uid="{00000000-0005-0000-0000-0000A06A0000}"/>
    <cellStyle name="Normal 12 2 2 3 5 2 3" xfId="14257" xr:uid="{00000000-0005-0000-0000-0000A16A0000}"/>
    <cellStyle name="Normal 12 2 2 3 5 2 3 2" xfId="43338" xr:uid="{00000000-0005-0000-0000-0000A26A0000}"/>
    <cellStyle name="Normal 12 2 2 3 5 2 4" xfId="14258" xr:uid="{00000000-0005-0000-0000-0000A36A0000}"/>
    <cellStyle name="Normal 12 2 2 3 5 2 4 2" xfId="43339" xr:uid="{00000000-0005-0000-0000-0000A46A0000}"/>
    <cellStyle name="Normal 12 2 2 3 5 2 5" xfId="14259" xr:uid="{00000000-0005-0000-0000-0000A56A0000}"/>
    <cellStyle name="Normal 12 2 2 3 5 2 5 2" xfId="43340" xr:uid="{00000000-0005-0000-0000-0000A66A0000}"/>
    <cellStyle name="Normal 12 2 2 3 5 2 6" xfId="43335" xr:uid="{00000000-0005-0000-0000-0000A76A0000}"/>
    <cellStyle name="Normal 12 2 2 3 5 3" xfId="14260" xr:uid="{00000000-0005-0000-0000-0000A86A0000}"/>
    <cellStyle name="Normal 12 2 2 3 5 3 2" xfId="14261" xr:uid="{00000000-0005-0000-0000-0000A96A0000}"/>
    <cellStyle name="Normal 12 2 2 3 5 3 2 2" xfId="43342" xr:uid="{00000000-0005-0000-0000-0000AA6A0000}"/>
    <cellStyle name="Normal 12 2 2 3 5 3 3" xfId="43341" xr:uid="{00000000-0005-0000-0000-0000AB6A0000}"/>
    <cellStyle name="Normal 12 2 2 3 5 4" xfId="14262" xr:uid="{00000000-0005-0000-0000-0000AC6A0000}"/>
    <cellStyle name="Normal 12 2 2 3 5 4 2" xfId="43343" xr:uid="{00000000-0005-0000-0000-0000AD6A0000}"/>
    <cellStyle name="Normal 12 2 2 3 5 5" xfId="14263" xr:uid="{00000000-0005-0000-0000-0000AE6A0000}"/>
    <cellStyle name="Normal 12 2 2 3 5 5 2" xfId="43344" xr:uid="{00000000-0005-0000-0000-0000AF6A0000}"/>
    <cellStyle name="Normal 12 2 2 3 5 6" xfId="14264" xr:uid="{00000000-0005-0000-0000-0000B06A0000}"/>
    <cellStyle name="Normal 12 2 2 3 5 6 2" xfId="43345" xr:uid="{00000000-0005-0000-0000-0000B16A0000}"/>
    <cellStyle name="Normal 12 2 2 3 5 7" xfId="43334" xr:uid="{00000000-0005-0000-0000-0000B26A0000}"/>
    <cellStyle name="Normal 12 2 2 3 6" xfId="14265" xr:uid="{00000000-0005-0000-0000-0000B36A0000}"/>
    <cellStyle name="Normal 12 2 2 3 6 2" xfId="14266" xr:uid="{00000000-0005-0000-0000-0000B46A0000}"/>
    <cellStyle name="Normal 12 2 2 3 6 2 2" xfId="14267" xr:uid="{00000000-0005-0000-0000-0000B56A0000}"/>
    <cellStyle name="Normal 12 2 2 3 6 2 2 2" xfId="43348" xr:uid="{00000000-0005-0000-0000-0000B66A0000}"/>
    <cellStyle name="Normal 12 2 2 3 6 2 3" xfId="43347" xr:uid="{00000000-0005-0000-0000-0000B76A0000}"/>
    <cellStyle name="Normal 12 2 2 3 6 3" xfId="14268" xr:uid="{00000000-0005-0000-0000-0000B86A0000}"/>
    <cellStyle name="Normal 12 2 2 3 6 3 2" xfId="43349" xr:uid="{00000000-0005-0000-0000-0000B96A0000}"/>
    <cellStyle name="Normal 12 2 2 3 6 4" xfId="14269" xr:uid="{00000000-0005-0000-0000-0000BA6A0000}"/>
    <cellStyle name="Normal 12 2 2 3 6 4 2" xfId="43350" xr:uid="{00000000-0005-0000-0000-0000BB6A0000}"/>
    <cellStyle name="Normal 12 2 2 3 6 5" xfId="14270" xr:uid="{00000000-0005-0000-0000-0000BC6A0000}"/>
    <cellStyle name="Normal 12 2 2 3 6 5 2" xfId="43351" xr:uid="{00000000-0005-0000-0000-0000BD6A0000}"/>
    <cellStyle name="Normal 12 2 2 3 6 6" xfId="43346" xr:uid="{00000000-0005-0000-0000-0000BE6A0000}"/>
    <cellStyle name="Normal 12 2 2 3 7" xfId="14271" xr:uid="{00000000-0005-0000-0000-0000BF6A0000}"/>
    <cellStyle name="Normal 12 2 2 3 7 2" xfId="14272" xr:uid="{00000000-0005-0000-0000-0000C06A0000}"/>
    <cellStyle name="Normal 12 2 2 3 7 2 2" xfId="14273" xr:uid="{00000000-0005-0000-0000-0000C16A0000}"/>
    <cellStyle name="Normal 12 2 2 3 7 2 2 2" xfId="43354" xr:uid="{00000000-0005-0000-0000-0000C26A0000}"/>
    <cellStyle name="Normal 12 2 2 3 7 2 3" xfId="43353" xr:uid="{00000000-0005-0000-0000-0000C36A0000}"/>
    <cellStyle name="Normal 12 2 2 3 7 3" xfId="14274" xr:uid="{00000000-0005-0000-0000-0000C46A0000}"/>
    <cellStyle name="Normal 12 2 2 3 7 3 2" xfId="43355" xr:uid="{00000000-0005-0000-0000-0000C56A0000}"/>
    <cellStyle name="Normal 12 2 2 3 7 4" xfId="14275" xr:uid="{00000000-0005-0000-0000-0000C66A0000}"/>
    <cellStyle name="Normal 12 2 2 3 7 4 2" xfId="43356" xr:uid="{00000000-0005-0000-0000-0000C76A0000}"/>
    <cellStyle name="Normal 12 2 2 3 7 5" xfId="14276" xr:uid="{00000000-0005-0000-0000-0000C86A0000}"/>
    <cellStyle name="Normal 12 2 2 3 7 5 2" xfId="43357" xr:uid="{00000000-0005-0000-0000-0000C96A0000}"/>
    <cellStyle name="Normal 12 2 2 3 7 6" xfId="43352" xr:uid="{00000000-0005-0000-0000-0000CA6A0000}"/>
    <cellStyle name="Normal 12 2 2 3 8" xfId="14277" xr:uid="{00000000-0005-0000-0000-0000CB6A0000}"/>
    <cellStyle name="Normal 12 2 2 3 8 2" xfId="14278" xr:uid="{00000000-0005-0000-0000-0000CC6A0000}"/>
    <cellStyle name="Normal 12 2 2 3 8 2 2" xfId="14279" xr:uid="{00000000-0005-0000-0000-0000CD6A0000}"/>
    <cellStyle name="Normal 12 2 2 3 8 2 2 2" xfId="43360" xr:uid="{00000000-0005-0000-0000-0000CE6A0000}"/>
    <cellStyle name="Normal 12 2 2 3 8 2 3" xfId="43359" xr:uid="{00000000-0005-0000-0000-0000CF6A0000}"/>
    <cellStyle name="Normal 12 2 2 3 8 3" xfId="14280" xr:uid="{00000000-0005-0000-0000-0000D06A0000}"/>
    <cellStyle name="Normal 12 2 2 3 8 3 2" xfId="43361" xr:uid="{00000000-0005-0000-0000-0000D16A0000}"/>
    <cellStyle name="Normal 12 2 2 3 8 4" xfId="14281" xr:uid="{00000000-0005-0000-0000-0000D26A0000}"/>
    <cellStyle name="Normal 12 2 2 3 8 4 2" xfId="43362" xr:uid="{00000000-0005-0000-0000-0000D36A0000}"/>
    <cellStyle name="Normal 12 2 2 3 8 5" xfId="43358" xr:uid="{00000000-0005-0000-0000-0000D46A0000}"/>
    <cellStyle name="Normal 12 2 2 3 9" xfId="14282" xr:uid="{00000000-0005-0000-0000-0000D56A0000}"/>
    <cellStyle name="Normal 12 2 2 3 9 2" xfId="14283" xr:uid="{00000000-0005-0000-0000-0000D66A0000}"/>
    <cellStyle name="Normal 12 2 2 3 9 2 2" xfId="43364" xr:uid="{00000000-0005-0000-0000-0000D76A0000}"/>
    <cellStyle name="Normal 12 2 2 3 9 3" xfId="14284" xr:uid="{00000000-0005-0000-0000-0000D86A0000}"/>
    <cellStyle name="Normal 12 2 2 3 9 3 2" xfId="43365" xr:uid="{00000000-0005-0000-0000-0000D96A0000}"/>
    <cellStyle name="Normal 12 2 2 3 9 4" xfId="43363" xr:uid="{00000000-0005-0000-0000-0000DA6A0000}"/>
    <cellStyle name="Normal 12 2 2 4" xfId="14285" xr:uid="{00000000-0005-0000-0000-0000DB6A0000}"/>
    <cellStyle name="Normal 12 2 2 4 10" xfId="14286" xr:uid="{00000000-0005-0000-0000-0000DC6A0000}"/>
    <cellStyle name="Normal 12 2 2 4 10 2" xfId="43367" xr:uid="{00000000-0005-0000-0000-0000DD6A0000}"/>
    <cellStyle name="Normal 12 2 2 4 11" xfId="14287" xr:uid="{00000000-0005-0000-0000-0000DE6A0000}"/>
    <cellStyle name="Normal 12 2 2 4 11 2" xfId="43368" xr:uid="{00000000-0005-0000-0000-0000DF6A0000}"/>
    <cellStyle name="Normal 12 2 2 4 12" xfId="43366" xr:uid="{00000000-0005-0000-0000-0000E06A0000}"/>
    <cellStyle name="Normal 12 2 2 4 2" xfId="14288" xr:uid="{00000000-0005-0000-0000-0000E16A0000}"/>
    <cellStyle name="Normal 12 2 2 4 2 10" xfId="14289" xr:uid="{00000000-0005-0000-0000-0000E26A0000}"/>
    <cellStyle name="Normal 12 2 2 4 2 10 2" xfId="43370" xr:uid="{00000000-0005-0000-0000-0000E36A0000}"/>
    <cellStyle name="Normal 12 2 2 4 2 11" xfId="43369" xr:uid="{00000000-0005-0000-0000-0000E46A0000}"/>
    <cellStyle name="Normal 12 2 2 4 2 2" xfId="14290" xr:uid="{00000000-0005-0000-0000-0000E56A0000}"/>
    <cellStyle name="Normal 12 2 2 4 2 2 2" xfId="14291" xr:uid="{00000000-0005-0000-0000-0000E66A0000}"/>
    <cellStyle name="Normal 12 2 2 4 2 2 2 2" xfId="14292" xr:uid="{00000000-0005-0000-0000-0000E76A0000}"/>
    <cellStyle name="Normal 12 2 2 4 2 2 2 2 2" xfId="14293" xr:uid="{00000000-0005-0000-0000-0000E86A0000}"/>
    <cellStyle name="Normal 12 2 2 4 2 2 2 2 2 2" xfId="43374" xr:uid="{00000000-0005-0000-0000-0000E96A0000}"/>
    <cellStyle name="Normal 12 2 2 4 2 2 2 2 3" xfId="43373" xr:uid="{00000000-0005-0000-0000-0000EA6A0000}"/>
    <cellStyle name="Normal 12 2 2 4 2 2 2 3" xfId="14294" xr:uid="{00000000-0005-0000-0000-0000EB6A0000}"/>
    <cellStyle name="Normal 12 2 2 4 2 2 2 3 2" xfId="43375" xr:uid="{00000000-0005-0000-0000-0000EC6A0000}"/>
    <cellStyle name="Normal 12 2 2 4 2 2 2 4" xfId="14295" xr:uid="{00000000-0005-0000-0000-0000ED6A0000}"/>
    <cellStyle name="Normal 12 2 2 4 2 2 2 4 2" xfId="43376" xr:uid="{00000000-0005-0000-0000-0000EE6A0000}"/>
    <cellStyle name="Normal 12 2 2 4 2 2 2 5" xfId="14296" xr:uid="{00000000-0005-0000-0000-0000EF6A0000}"/>
    <cellStyle name="Normal 12 2 2 4 2 2 2 5 2" xfId="43377" xr:uid="{00000000-0005-0000-0000-0000F06A0000}"/>
    <cellStyle name="Normal 12 2 2 4 2 2 2 6" xfId="43372" xr:uid="{00000000-0005-0000-0000-0000F16A0000}"/>
    <cellStyle name="Normal 12 2 2 4 2 2 3" xfId="14297" xr:uid="{00000000-0005-0000-0000-0000F26A0000}"/>
    <cellStyle name="Normal 12 2 2 4 2 2 3 2" xfId="14298" xr:uid="{00000000-0005-0000-0000-0000F36A0000}"/>
    <cellStyle name="Normal 12 2 2 4 2 2 3 2 2" xfId="43379" xr:uid="{00000000-0005-0000-0000-0000F46A0000}"/>
    <cellStyle name="Normal 12 2 2 4 2 2 3 3" xfId="43378" xr:uid="{00000000-0005-0000-0000-0000F56A0000}"/>
    <cellStyle name="Normal 12 2 2 4 2 2 4" xfId="14299" xr:uid="{00000000-0005-0000-0000-0000F66A0000}"/>
    <cellStyle name="Normal 12 2 2 4 2 2 4 2" xfId="43380" xr:uid="{00000000-0005-0000-0000-0000F76A0000}"/>
    <cellStyle name="Normal 12 2 2 4 2 2 5" xfId="14300" xr:uid="{00000000-0005-0000-0000-0000F86A0000}"/>
    <cellStyle name="Normal 12 2 2 4 2 2 5 2" xfId="43381" xr:uid="{00000000-0005-0000-0000-0000F96A0000}"/>
    <cellStyle name="Normal 12 2 2 4 2 2 6" xfId="14301" xr:uid="{00000000-0005-0000-0000-0000FA6A0000}"/>
    <cellStyle name="Normal 12 2 2 4 2 2 6 2" xfId="43382" xr:uid="{00000000-0005-0000-0000-0000FB6A0000}"/>
    <cellStyle name="Normal 12 2 2 4 2 2 7" xfId="43371" xr:uid="{00000000-0005-0000-0000-0000FC6A0000}"/>
    <cellStyle name="Normal 12 2 2 4 2 3" xfId="14302" xr:uid="{00000000-0005-0000-0000-0000FD6A0000}"/>
    <cellStyle name="Normal 12 2 2 4 2 3 2" xfId="14303" xr:uid="{00000000-0005-0000-0000-0000FE6A0000}"/>
    <cellStyle name="Normal 12 2 2 4 2 3 2 2" xfId="14304" xr:uid="{00000000-0005-0000-0000-0000FF6A0000}"/>
    <cellStyle name="Normal 12 2 2 4 2 3 2 2 2" xfId="14305" xr:uid="{00000000-0005-0000-0000-0000006B0000}"/>
    <cellStyle name="Normal 12 2 2 4 2 3 2 2 2 2" xfId="43386" xr:uid="{00000000-0005-0000-0000-0000016B0000}"/>
    <cellStyle name="Normal 12 2 2 4 2 3 2 2 3" xfId="43385" xr:uid="{00000000-0005-0000-0000-0000026B0000}"/>
    <cellStyle name="Normal 12 2 2 4 2 3 2 3" xfId="14306" xr:uid="{00000000-0005-0000-0000-0000036B0000}"/>
    <cellStyle name="Normal 12 2 2 4 2 3 2 3 2" xfId="43387" xr:uid="{00000000-0005-0000-0000-0000046B0000}"/>
    <cellStyle name="Normal 12 2 2 4 2 3 2 4" xfId="14307" xr:uid="{00000000-0005-0000-0000-0000056B0000}"/>
    <cellStyle name="Normal 12 2 2 4 2 3 2 4 2" xfId="43388" xr:uid="{00000000-0005-0000-0000-0000066B0000}"/>
    <cellStyle name="Normal 12 2 2 4 2 3 2 5" xfId="14308" xr:uid="{00000000-0005-0000-0000-0000076B0000}"/>
    <cellStyle name="Normal 12 2 2 4 2 3 2 5 2" xfId="43389" xr:uid="{00000000-0005-0000-0000-0000086B0000}"/>
    <cellStyle name="Normal 12 2 2 4 2 3 2 6" xfId="43384" xr:uid="{00000000-0005-0000-0000-0000096B0000}"/>
    <cellStyle name="Normal 12 2 2 4 2 3 3" xfId="14309" xr:uid="{00000000-0005-0000-0000-00000A6B0000}"/>
    <cellStyle name="Normal 12 2 2 4 2 3 3 2" xfId="14310" xr:uid="{00000000-0005-0000-0000-00000B6B0000}"/>
    <cellStyle name="Normal 12 2 2 4 2 3 3 2 2" xfId="43391" xr:uid="{00000000-0005-0000-0000-00000C6B0000}"/>
    <cellStyle name="Normal 12 2 2 4 2 3 3 3" xfId="43390" xr:uid="{00000000-0005-0000-0000-00000D6B0000}"/>
    <cellStyle name="Normal 12 2 2 4 2 3 4" xfId="14311" xr:uid="{00000000-0005-0000-0000-00000E6B0000}"/>
    <cellStyle name="Normal 12 2 2 4 2 3 4 2" xfId="43392" xr:uid="{00000000-0005-0000-0000-00000F6B0000}"/>
    <cellStyle name="Normal 12 2 2 4 2 3 5" xfId="14312" xr:uid="{00000000-0005-0000-0000-0000106B0000}"/>
    <cellStyle name="Normal 12 2 2 4 2 3 5 2" xfId="43393" xr:uid="{00000000-0005-0000-0000-0000116B0000}"/>
    <cellStyle name="Normal 12 2 2 4 2 3 6" xfId="14313" xr:uid="{00000000-0005-0000-0000-0000126B0000}"/>
    <cellStyle name="Normal 12 2 2 4 2 3 6 2" xfId="43394" xr:uid="{00000000-0005-0000-0000-0000136B0000}"/>
    <cellStyle name="Normal 12 2 2 4 2 3 7" xfId="43383" xr:uid="{00000000-0005-0000-0000-0000146B0000}"/>
    <cellStyle name="Normal 12 2 2 4 2 4" xfId="14314" xr:uid="{00000000-0005-0000-0000-0000156B0000}"/>
    <cellStyle name="Normal 12 2 2 4 2 4 2" xfId="14315" xr:uid="{00000000-0005-0000-0000-0000166B0000}"/>
    <cellStyle name="Normal 12 2 2 4 2 4 2 2" xfId="14316" xr:uid="{00000000-0005-0000-0000-0000176B0000}"/>
    <cellStyle name="Normal 12 2 2 4 2 4 2 2 2" xfId="43397" xr:uid="{00000000-0005-0000-0000-0000186B0000}"/>
    <cellStyle name="Normal 12 2 2 4 2 4 2 3" xfId="43396" xr:uid="{00000000-0005-0000-0000-0000196B0000}"/>
    <cellStyle name="Normal 12 2 2 4 2 4 3" xfId="14317" xr:uid="{00000000-0005-0000-0000-00001A6B0000}"/>
    <cellStyle name="Normal 12 2 2 4 2 4 3 2" xfId="43398" xr:uid="{00000000-0005-0000-0000-00001B6B0000}"/>
    <cellStyle name="Normal 12 2 2 4 2 4 4" xfId="14318" xr:uid="{00000000-0005-0000-0000-00001C6B0000}"/>
    <cellStyle name="Normal 12 2 2 4 2 4 4 2" xfId="43399" xr:uid="{00000000-0005-0000-0000-00001D6B0000}"/>
    <cellStyle name="Normal 12 2 2 4 2 4 5" xfId="14319" xr:uid="{00000000-0005-0000-0000-00001E6B0000}"/>
    <cellStyle name="Normal 12 2 2 4 2 4 5 2" xfId="43400" xr:uid="{00000000-0005-0000-0000-00001F6B0000}"/>
    <cellStyle name="Normal 12 2 2 4 2 4 6" xfId="43395" xr:uid="{00000000-0005-0000-0000-0000206B0000}"/>
    <cellStyle name="Normal 12 2 2 4 2 5" xfId="14320" xr:uid="{00000000-0005-0000-0000-0000216B0000}"/>
    <cellStyle name="Normal 12 2 2 4 2 5 2" xfId="14321" xr:uid="{00000000-0005-0000-0000-0000226B0000}"/>
    <cellStyle name="Normal 12 2 2 4 2 5 2 2" xfId="14322" xr:uid="{00000000-0005-0000-0000-0000236B0000}"/>
    <cellStyle name="Normal 12 2 2 4 2 5 2 2 2" xfId="43403" xr:uid="{00000000-0005-0000-0000-0000246B0000}"/>
    <cellStyle name="Normal 12 2 2 4 2 5 2 3" xfId="43402" xr:uid="{00000000-0005-0000-0000-0000256B0000}"/>
    <cellStyle name="Normal 12 2 2 4 2 5 3" xfId="14323" xr:uid="{00000000-0005-0000-0000-0000266B0000}"/>
    <cellStyle name="Normal 12 2 2 4 2 5 3 2" xfId="43404" xr:uid="{00000000-0005-0000-0000-0000276B0000}"/>
    <cellStyle name="Normal 12 2 2 4 2 5 4" xfId="14324" xr:uid="{00000000-0005-0000-0000-0000286B0000}"/>
    <cellStyle name="Normal 12 2 2 4 2 5 4 2" xfId="43405" xr:uid="{00000000-0005-0000-0000-0000296B0000}"/>
    <cellStyle name="Normal 12 2 2 4 2 5 5" xfId="14325" xr:uid="{00000000-0005-0000-0000-00002A6B0000}"/>
    <cellStyle name="Normal 12 2 2 4 2 5 5 2" xfId="43406" xr:uid="{00000000-0005-0000-0000-00002B6B0000}"/>
    <cellStyle name="Normal 12 2 2 4 2 5 6" xfId="43401" xr:uid="{00000000-0005-0000-0000-00002C6B0000}"/>
    <cellStyle name="Normal 12 2 2 4 2 6" xfId="14326" xr:uid="{00000000-0005-0000-0000-00002D6B0000}"/>
    <cellStyle name="Normal 12 2 2 4 2 6 2" xfId="14327" xr:uid="{00000000-0005-0000-0000-00002E6B0000}"/>
    <cellStyle name="Normal 12 2 2 4 2 6 2 2" xfId="14328" xr:uid="{00000000-0005-0000-0000-00002F6B0000}"/>
    <cellStyle name="Normal 12 2 2 4 2 6 2 2 2" xfId="43409" xr:uid="{00000000-0005-0000-0000-0000306B0000}"/>
    <cellStyle name="Normal 12 2 2 4 2 6 2 3" xfId="43408" xr:uid="{00000000-0005-0000-0000-0000316B0000}"/>
    <cellStyle name="Normal 12 2 2 4 2 6 3" xfId="14329" xr:uid="{00000000-0005-0000-0000-0000326B0000}"/>
    <cellStyle name="Normal 12 2 2 4 2 6 3 2" xfId="43410" xr:uid="{00000000-0005-0000-0000-0000336B0000}"/>
    <cellStyle name="Normal 12 2 2 4 2 6 4" xfId="14330" xr:uid="{00000000-0005-0000-0000-0000346B0000}"/>
    <cellStyle name="Normal 12 2 2 4 2 6 4 2" xfId="43411" xr:uid="{00000000-0005-0000-0000-0000356B0000}"/>
    <cellStyle name="Normal 12 2 2 4 2 6 5" xfId="43407" xr:uid="{00000000-0005-0000-0000-0000366B0000}"/>
    <cellStyle name="Normal 12 2 2 4 2 7" xfId="14331" xr:uid="{00000000-0005-0000-0000-0000376B0000}"/>
    <cellStyle name="Normal 12 2 2 4 2 7 2" xfId="14332" xr:uid="{00000000-0005-0000-0000-0000386B0000}"/>
    <cellStyle name="Normal 12 2 2 4 2 7 2 2" xfId="43413" xr:uid="{00000000-0005-0000-0000-0000396B0000}"/>
    <cellStyle name="Normal 12 2 2 4 2 7 3" xfId="14333" xr:uid="{00000000-0005-0000-0000-00003A6B0000}"/>
    <cellStyle name="Normal 12 2 2 4 2 7 3 2" xfId="43414" xr:uid="{00000000-0005-0000-0000-00003B6B0000}"/>
    <cellStyle name="Normal 12 2 2 4 2 7 4" xfId="43412" xr:uid="{00000000-0005-0000-0000-00003C6B0000}"/>
    <cellStyle name="Normal 12 2 2 4 2 8" xfId="14334" xr:uid="{00000000-0005-0000-0000-00003D6B0000}"/>
    <cellStyle name="Normal 12 2 2 4 2 8 2" xfId="43415" xr:uid="{00000000-0005-0000-0000-00003E6B0000}"/>
    <cellStyle name="Normal 12 2 2 4 2 9" xfId="14335" xr:uid="{00000000-0005-0000-0000-00003F6B0000}"/>
    <cellStyle name="Normal 12 2 2 4 2 9 2" xfId="43416" xr:uid="{00000000-0005-0000-0000-0000406B0000}"/>
    <cellStyle name="Normal 12 2 2 4 3" xfId="14336" xr:uid="{00000000-0005-0000-0000-0000416B0000}"/>
    <cellStyle name="Normal 12 2 2 4 3 2" xfId="14337" xr:uid="{00000000-0005-0000-0000-0000426B0000}"/>
    <cellStyle name="Normal 12 2 2 4 3 2 2" xfId="14338" xr:uid="{00000000-0005-0000-0000-0000436B0000}"/>
    <cellStyle name="Normal 12 2 2 4 3 2 2 2" xfId="14339" xr:uid="{00000000-0005-0000-0000-0000446B0000}"/>
    <cellStyle name="Normal 12 2 2 4 3 2 2 2 2" xfId="43420" xr:uid="{00000000-0005-0000-0000-0000456B0000}"/>
    <cellStyle name="Normal 12 2 2 4 3 2 2 3" xfId="43419" xr:uid="{00000000-0005-0000-0000-0000466B0000}"/>
    <cellStyle name="Normal 12 2 2 4 3 2 3" xfId="14340" xr:uid="{00000000-0005-0000-0000-0000476B0000}"/>
    <cellStyle name="Normal 12 2 2 4 3 2 3 2" xfId="43421" xr:uid="{00000000-0005-0000-0000-0000486B0000}"/>
    <cellStyle name="Normal 12 2 2 4 3 2 4" xfId="14341" xr:uid="{00000000-0005-0000-0000-0000496B0000}"/>
    <cellStyle name="Normal 12 2 2 4 3 2 4 2" xfId="43422" xr:uid="{00000000-0005-0000-0000-00004A6B0000}"/>
    <cellStyle name="Normal 12 2 2 4 3 2 5" xfId="14342" xr:uid="{00000000-0005-0000-0000-00004B6B0000}"/>
    <cellStyle name="Normal 12 2 2 4 3 2 5 2" xfId="43423" xr:uid="{00000000-0005-0000-0000-00004C6B0000}"/>
    <cellStyle name="Normal 12 2 2 4 3 2 6" xfId="43418" xr:uid="{00000000-0005-0000-0000-00004D6B0000}"/>
    <cellStyle name="Normal 12 2 2 4 3 3" xfId="14343" xr:uid="{00000000-0005-0000-0000-00004E6B0000}"/>
    <cellStyle name="Normal 12 2 2 4 3 3 2" xfId="14344" xr:uid="{00000000-0005-0000-0000-00004F6B0000}"/>
    <cellStyle name="Normal 12 2 2 4 3 3 2 2" xfId="14345" xr:uid="{00000000-0005-0000-0000-0000506B0000}"/>
    <cellStyle name="Normal 12 2 2 4 3 3 2 2 2" xfId="43426" xr:uid="{00000000-0005-0000-0000-0000516B0000}"/>
    <cellStyle name="Normal 12 2 2 4 3 3 2 3" xfId="43425" xr:uid="{00000000-0005-0000-0000-0000526B0000}"/>
    <cellStyle name="Normal 12 2 2 4 3 3 3" xfId="14346" xr:uid="{00000000-0005-0000-0000-0000536B0000}"/>
    <cellStyle name="Normal 12 2 2 4 3 3 3 2" xfId="43427" xr:uid="{00000000-0005-0000-0000-0000546B0000}"/>
    <cellStyle name="Normal 12 2 2 4 3 3 4" xfId="14347" xr:uid="{00000000-0005-0000-0000-0000556B0000}"/>
    <cellStyle name="Normal 12 2 2 4 3 3 4 2" xfId="43428" xr:uid="{00000000-0005-0000-0000-0000566B0000}"/>
    <cellStyle name="Normal 12 2 2 4 3 3 5" xfId="14348" xr:uid="{00000000-0005-0000-0000-0000576B0000}"/>
    <cellStyle name="Normal 12 2 2 4 3 3 5 2" xfId="43429" xr:uid="{00000000-0005-0000-0000-0000586B0000}"/>
    <cellStyle name="Normal 12 2 2 4 3 3 6" xfId="43424" xr:uid="{00000000-0005-0000-0000-0000596B0000}"/>
    <cellStyle name="Normal 12 2 2 4 3 4" xfId="14349" xr:uid="{00000000-0005-0000-0000-00005A6B0000}"/>
    <cellStyle name="Normal 12 2 2 4 3 4 2" xfId="14350" xr:uid="{00000000-0005-0000-0000-00005B6B0000}"/>
    <cellStyle name="Normal 12 2 2 4 3 4 2 2" xfId="43431" xr:uid="{00000000-0005-0000-0000-00005C6B0000}"/>
    <cellStyle name="Normal 12 2 2 4 3 4 3" xfId="43430" xr:uid="{00000000-0005-0000-0000-00005D6B0000}"/>
    <cellStyle name="Normal 12 2 2 4 3 5" xfId="14351" xr:uid="{00000000-0005-0000-0000-00005E6B0000}"/>
    <cellStyle name="Normal 12 2 2 4 3 5 2" xfId="43432" xr:uid="{00000000-0005-0000-0000-00005F6B0000}"/>
    <cellStyle name="Normal 12 2 2 4 3 6" xfId="14352" xr:uid="{00000000-0005-0000-0000-0000606B0000}"/>
    <cellStyle name="Normal 12 2 2 4 3 6 2" xfId="43433" xr:uid="{00000000-0005-0000-0000-0000616B0000}"/>
    <cellStyle name="Normal 12 2 2 4 3 7" xfId="14353" xr:uid="{00000000-0005-0000-0000-0000626B0000}"/>
    <cellStyle name="Normal 12 2 2 4 3 7 2" xfId="43434" xr:uid="{00000000-0005-0000-0000-0000636B0000}"/>
    <cellStyle name="Normal 12 2 2 4 3 8" xfId="43417" xr:uid="{00000000-0005-0000-0000-0000646B0000}"/>
    <cellStyle name="Normal 12 2 2 4 4" xfId="14354" xr:uid="{00000000-0005-0000-0000-0000656B0000}"/>
    <cellStyle name="Normal 12 2 2 4 4 2" xfId="14355" xr:uid="{00000000-0005-0000-0000-0000666B0000}"/>
    <cellStyle name="Normal 12 2 2 4 4 2 2" xfId="14356" xr:uid="{00000000-0005-0000-0000-0000676B0000}"/>
    <cellStyle name="Normal 12 2 2 4 4 2 2 2" xfId="14357" xr:uid="{00000000-0005-0000-0000-0000686B0000}"/>
    <cellStyle name="Normal 12 2 2 4 4 2 2 2 2" xfId="43438" xr:uid="{00000000-0005-0000-0000-0000696B0000}"/>
    <cellStyle name="Normal 12 2 2 4 4 2 2 3" xfId="43437" xr:uid="{00000000-0005-0000-0000-00006A6B0000}"/>
    <cellStyle name="Normal 12 2 2 4 4 2 3" xfId="14358" xr:uid="{00000000-0005-0000-0000-00006B6B0000}"/>
    <cellStyle name="Normal 12 2 2 4 4 2 3 2" xfId="43439" xr:uid="{00000000-0005-0000-0000-00006C6B0000}"/>
    <cellStyle name="Normal 12 2 2 4 4 2 4" xfId="14359" xr:uid="{00000000-0005-0000-0000-00006D6B0000}"/>
    <cellStyle name="Normal 12 2 2 4 4 2 4 2" xfId="43440" xr:uid="{00000000-0005-0000-0000-00006E6B0000}"/>
    <cellStyle name="Normal 12 2 2 4 4 2 5" xfId="14360" xr:uid="{00000000-0005-0000-0000-00006F6B0000}"/>
    <cellStyle name="Normal 12 2 2 4 4 2 5 2" xfId="43441" xr:uid="{00000000-0005-0000-0000-0000706B0000}"/>
    <cellStyle name="Normal 12 2 2 4 4 2 6" xfId="43436" xr:uid="{00000000-0005-0000-0000-0000716B0000}"/>
    <cellStyle name="Normal 12 2 2 4 4 3" xfId="14361" xr:uid="{00000000-0005-0000-0000-0000726B0000}"/>
    <cellStyle name="Normal 12 2 2 4 4 3 2" xfId="14362" xr:uid="{00000000-0005-0000-0000-0000736B0000}"/>
    <cellStyle name="Normal 12 2 2 4 4 3 2 2" xfId="43443" xr:uid="{00000000-0005-0000-0000-0000746B0000}"/>
    <cellStyle name="Normal 12 2 2 4 4 3 3" xfId="43442" xr:uid="{00000000-0005-0000-0000-0000756B0000}"/>
    <cellStyle name="Normal 12 2 2 4 4 4" xfId="14363" xr:uid="{00000000-0005-0000-0000-0000766B0000}"/>
    <cellStyle name="Normal 12 2 2 4 4 4 2" xfId="43444" xr:uid="{00000000-0005-0000-0000-0000776B0000}"/>
    <cellStyle name="Normal 12 2 2 4 4 5" xfId="14364" xr:uid="{00000000-0005-0000-0000-0000786B0000}"/>
    <cellStyle name="Normal 12 2 2 4 4 5 2" xfId="43445" xr:uid="{00000000-0005-0000-0000-0000796B0000}"/>
    <cellStyle name="Normal 12 2 2 4 4 6" xfId="14365" xr:uid="{00000000-0005-0000-0000-00007A6B0000}"/>
    <cellStyle name="Normal 12 2 2 4 4 6 2" xfId="43446" xr:uid="{00000000-0005-0000-0000-00007B6B0000}"/>
    <cellStyle name="Normal 12 2 2 4 4 7" xfId="43435" xr:uid="{00000000-0005-0000-0000-00007C6B0000}"/>
    <cellStyle name="Normal 12 2 2 4 5" xfId="14366" xr:uid="{00000000-0005-0000-0000-00007D6B0000}"/>
    <cellStyle name="Normal 12 2 2 4 5 2" xfId="14367" xr:uid="{00000000-0005-0000-0000-00007E6B0000}"/>
    <cellStyle name="Normal 12 2 2 4 5 2 2" xfId="14368" xr:uid="{00000000-0005-0000-0000-00007F6B0000}"/>
    <cellStyle name="Normal 12 2 2 4 5 2 2 2" xfId="43449" xr:uid="{00000000-0005-0000-0000-0000806B0000}"/>
    <cellStyle name="Normal 12 2 2 4 5 2 3" xfId="43448" xr:uid="{00000000-0005-0000-0000-0000816B0000}"/>
    <cellStyle name="Normal 12 2 2 4 5 3" xfId="14369" xr:uid="{00000000-0005-0000-0000-0000826B0000}"/>
    <cellStyle name="Normal 12 2 2 4 5 3 2" xfId="43450" xr:uid="{00000000-0005-0000-0000-0000836B0000}"/>
    <cellStyle name="Normal 12 2 2 4 5 4" xfId="14370" xr:uid="{00000000-0005-0000-0000-0000846B0000}"/>
    <cellStyle name="Normal 12 2 2 4 5 4 2" xfId="43451" xr:uid="{00000000-0005-0000-0000-0000856B0000}"/>
    <cellStyle name="Normal 12 2 2 4 5 5" xfId="14371" xr:uid="{00000000-0005-0000-0000-0000866B0000}"/>
    <cellStyle name="Normal 12 2 2 4 5 5 2" xfId="43452" xr:uid="{00000000-0005-0000-0000-0000876B0000}"/>
    <cellStyle name="Normal 12 2 2 4 5 6" xfId="43447" xr:uid="{00000000-0005-0000-0000-0000886B0000}"/>
    <cellStyle name="Normal 12 2 2 4 6" xfId="14372" xr:uid="{00000000-0005-0000-0000-0000896B0000}"/>
    <cellStyle name="Normal 12 2 2 4 6 2" xfId="14373" xr:uid="{00000000-0005-0000-0000-00008A6B0000}"/>
    <cellStyle name="Normal 12 2 2 4 6 2 2" xfId="14374" xr:uid="{00000000-0005-0000-0000-00008B6B0000}"/>
    <cellStyle name="Normal 12 2 2 4 6 2 2 2" xfId="43455" xr:uid="{00000000-0005-0000-0000-00008C6B0000}"/>
    <cellStyle name="Normal 12 2 2 4 6 2 3" xfId="43454" xr:uid="{00000000-0005-0000-0000-00008D6B0000}"/>
    <cellStyle name="Normal 12 2 2 4 6 3" xfId="14375" xr:uid="{00000000-0005-0000-0000-00008E6B0000}"/>
    <cellStyle name="Normal 12 2 2 4 6 3 2" xfId="43456" xr:uid="{00000000-0005-0000-0000-00008F6B0000}"/>
    <cellStyle name="Normal 12 2 2 4 6 4" xfId="14376" xr:uid="{00000000-0005-0000-0000-0000906B0000}"/>
    <cellStyle name="Normal 12 2 2 4 6 4 2" xfId="43457" xr:uid="{00000000-0005-0000-0000-0000916B0000}"/>
    <cellStyle name="Normal 12 2 2 4 6 5" xfId="14377" xr:uid="{00000000-0005-0000-0000-0000926B0000}"/>
    <cellStyle name="Normal 12 2 2 4 6 5 2" xfId="43458" xr:uid="{00000000-0005-0000-0000-0000936B0000}"/>
    <cellStyle name="Normal 12 2 2 4 6 6" xfId="43453" xr:uid="{00000000-0005-0000-0000-0000946B0000}"/>
    <cellStyle name="Normal 12 2 2 4 7" xfId="14378" xr:uid="{00000000-0005-0000-0000-0000956B0000}"/>
    <cellStyle name="Normal 12 2 2 4 7 2" xfId="14379" xr:uid="{00000000-0005-0000-0000-0000966B0000}"/>
    <cellStyle name="Normal 12 2 2 4 7 2 2" xfId="14380" xr:uid="{00000000-0005-0000-0000-0000976B0000}"/>
    <cellStyle name="Normal 12 2 2 4 7 2 2 2" xfId="43461" xr:uid="{00000000-0005-0000-0000-0000986B0000}"/>
    <cellStyle name="Normal 12 2 2 4 7 2 3" xfId="43460" xr:uid="{00000000-0005-0000-0000-0000996B0000}"/>
    <cellStyle name="Normal 12 2 2 4 7 3" xfId="14381" xr:uid="{00000000-0005-0000-0000-00009A6B0000}"/>
    <cellStyle name="Normal 12 2 2 4 7 3 2" xfId="43462" xr:uid="{00000000-0005-0000-0000-00009B6B0000}"/>
    <cellStyle name="Normal 12 2 2 4 7 4" xfId="14382" xr:uid="{00000000-0005-0000-0000-00009C6B0000}"/>
    <cellStyle name="Normal 12 2 2 4 7 4 2" xfId="43463" xr:uid="{00000000-0005-0000-0000-00009D6B0000}"/>
    <cellStyle name="Normal 12 2 2 4 7 5" xfId="43459" xr:uid="{00000000-0005-0000-0000-00009E6B0000}"/>
    <cellStyle name="Normal 12 2 2 4 8" xfId="14383" xr:uid="{00000000-0005-0000-0000-00009F6B0000}"/>
    <cellStyle name="Normal 12 2 2 4 8 2" xfId="14384" xr:uid="{00000000-0005-0000-0000-0000A06B0000}"/>
    <cellStyle name="Normal 12 2 2 4 8 2 2" xfId="43465" xr:uid="{00000000-0005-0000-0000-0000A16B0000}"/>
    <cellStyle name="Normal 12 2 2 4 8 3" xfId="14385" xr:uid="{00000000-0005-0000-0000-0000A26B0000}"/>
    <cellStyle name="Normal 12 2 2 4 8 3 2" xfId="43466" xr:uid="{00000000-0005-0000-0000-0000A36B0000}"/>
    <cellStyle name="Normal 12 2 2 4 8 4" xfId="43464" xr:uid="{00000000-0005-0000-0000-0000A46B0000}"/>
    <cellStyle name="Normal 12 2 2 4 9" xfId="14386" xr:uid="{00000000-0005-0000-0000-0000A56B0000}"/>
    <cellStyle name="Normal 12 2 2 4 9 2" xfId="43467" xr:uid="{00000000-0005-0000-0000-0000A66B0000}"/>
    <cellStyle name="Normal 12 2 2 5" xfId="14387" xr:uid="{00000000-0005-0000-0000-0000A76B0000}"/>
    <cellStyle name="Normal 12 2 2 5 10" xfId="14388" xr:uid="{00000000-0005-0000-0000-0000A86B0000}"/>
    <cellStyle name="Normal 12 2 2 5 10 2" xfId="43469" xr:uid="{00000000-0005-0000-0000-0000A96B0000}"/>
    <cellStyle name="Normal 12 2 2 5 11" xfId="43468" xr:uid="{00000000-0005-0000-0000-0000AA6B0000}"/>
    <cellStyle name="Normal 12 2 2 5 2" xfId="14389" xr:uid="{00000000-0005-0000-0000-0000AB6B0000}"/>
    <cellStyle name="Normal 12 2 2 5 2 2" xfId="14390" xr:uid="{00000000-0005-0000-0000-0000AC6B0000}"/>
    <cellStyle name="Normal 12 2 2 5 2 2 2" xfId="14391" xr:uid="{00000000-0005-0000-0000-0000AD6B0000}"/>
    <cellStyle name="Normal 12 2 2 5 2 2 2 2" xfId="14392" xr:uid="{00000000-0005-0000-0000-0000AE6B0000}"/>
    <cellStyle name="Normal 12 2 2 5 2 2 2 2 2" xfId="43473" xr:uid="{00000000-0005-0000-0000-0000AF6B0000}"/>
    <cellStyle name="Normal 12 2 2 5 2 2 2 3" xfId="43472" xr:uid="{00000000-0005-0000-0000-0000B06B0000}"/>
    <cellStyle name="Normal 12 2 2 5 2 2 3" xfId="14393" xr:uid="{00000000-0005-0000-0000-0000B16B0000}"/>
    <cellStyle name="Normal 12 2 2 5 2 2 3 2" xfId="43474" xr:uid="{00000000-0005-0000-0000-0000B26B0000}"/>
    <cellStyle name="Normal 12 2 2 5 2 2 4" xfId="14394" xr:uid="{00000000-0005-0000-0000-0000B36B0000}"/>
    <cellStyle name="Normal 12 2 2 5 2 2 4 2" xfId="43475" xr:uid="{00000000-0005-0000-0000-0000B46B0000}"/>
    <cellStyle name="Normal 12 2 2 5 2 2 5" xfId="14395" xr:uid="{00000000-0005-0000-0000-0000B56B0000}"/>
    <cellStyle name="Normal 12 2 2 5 2 2 5 2" xfId="43476" xr:uid="{00000000-0005-0000-0000-0000B66B0000}"/>
    <cellStyle name="Normal 12 2 2 5 2 2 6" xfId="43471" xr:uid="{00000000-0005-0000-0000-0000B76B0000}"/>
    <cellStyle name="Normal 12 2 2 5 2 3" xfId="14396" xr:uid="{00000000-0005-0000-0000-0000B86B0000}"/>
    <cellStyle name="Normal 12 2 2 5 2 3 2" xfId="14397" xr:uid="{00000000-0005-0000-0000-0000B96B0000}"/>
    <cellStyle name="Normal 12 2 2 5 2 3 2 2" xfId="43478" xr:uid="{00000000-0005-0000-0000-0000BA6B0000}"/>
    <cellStyle name="Normal 12 2 2 5 2 3 3" xfId="43477" xr:uid="{00000000-0005-0000-0000-0000BB6B0000}"/>
    <cellStyle name="Normal 12 2 2 5 2 4" xfId="14398" xr:uid="{00000000-0005-0000-0000-0000BC6B0000}"/>
    <cellStyle name="Normal 12 2 2 5 2 4 2" xfId="43479" xr:uid="{00000000-0005-0000-0000-0000BD6B0000}"/>
    <cellStyle name="Normal 12 2 2 5 2 5" xfId="14399" xr:uid="{00000000-0005-0000-0000-0000BE6B0000}"/>
    <cellStyle name="Normal 12 2 2 5 2 5 2" xfId="43480" xr:uid="{00000000-0005-0000-0000-0000BF6B0000}"/>
    <cellStyle name="Normal 12 2 2 5 2 6" xfId="14400" xr:uid="{00000000-0005-0000-0000-0000C06B0000}"/>
    <cellStyle name="Normal 12 2 2 5 2 6 2" xfId="43481" xr:uid="{00000000-0005-0000-0000-0000C16B0000}"/>
    <cellStyle name="Normal 12 2 2 5 2 7" xfId="43470" xr:uid="{00000000-0005-0000-0000-0000C26B0000}"/>
    <cellStyle name="Normal 12 2 2 5 3" xfId="14401" xr:uid="{00000000-0005-0000-0000-0000C36B0000}"/>
    <cellStyle name="Normal 12 2 2 5 3 2" xfId="14402" xr:uid="{00000000-0005-0000-0000-0000C46B0000}"/>
    <cellStyle name="Normal 12 2 2 5 3 2 2" xfId="14403" xr:uid="{00000000-0005-0000-0000-0000C56B0000}"/>
    <cellStyle name="Normal 12 2 2 5 3 2 2 2" xfId="14404" xr:uid="{00000000-0005-0000-0000-0000C66B0000}"/>
    <cellStyle name="Normal 12 2 2 5 3 2 2 2 2" xfId="43485" xr:uid="{00000000-0005-0000-0000-0000C76B0000}"/>
    <cellStyle name="Normal 12 2 2 5 3 2 2 3" xfId="43484" xr:uid="{00000000-0005-0000-0000-0000C86B0000}"/>
    <cellStyle name="Normal 12 2 2 5 3 2 3" xfId="14405" xr:uid="{00000000-0005-0000-0000-0000C96B0000}"/>
    <cellStyle name="Normal 12 2 2 5 3 2 3 2" xfId="43486" xr:uid="{00000000-0005-0000-0000-0000CA6B0000}"/>
    <cellStyle name="Normal 12 2 2 5 3 2 4" xfId="14406" xr:uid="{00000000-0005-0000-0000-0000CB6B0000}"/>
    <cellStyle name="Normal 12 2 2 5 3 2 4 2" xfId="43487" xr:uid="{00000000-0005-0000-0000-0000CC6B0000}"/>
    <cellStyle name="Normal 12 2 2 5 3 2 5" xfId="14407" xr:uid="{00000000-0005-0000-0000-0000CD6B0000}"/>
    <cellStyle name="Normal 12 2 2 5 3 2 5 2" xfId="43488" xr:uid="{00000000-0005-0000-0000-0000CE6B0000}"/>
    <cellStyle name="Normal 12 2 2 5 3 2 6" xfId="43483" xr:uid="{00000000-0005-0000-0000-0000CF6B0000}"/>
    <cellStyle name="Normal 12 2 2 5 3 3" xfId="14408" xr:uid="{00000000-0005-0000-0000-0000D06B0000}"/>
    <cellStyle name="Normal 12 2 2 5 3 3 2" xfId="14409" xr:uid="{00000000-0005-0000-0000-0000D16B0000}"/>
    <cellStyle name="Normal 12 2 2 5 3 3 2 2" xfId="43490" xr:uid="{00000000-0005-0000-0000-0000D26B0000}"/>
    <cellStyle name="Normal 12 2 2 5 3 3 3" xfId="43489" xr:uid="{00000000-0005-0000-0000-0000D36B0000}"/>
    <cellStyle name="Normal 12 2 2 5 3 4" xfId="14410" xr:uid="{00000000-0005-0000-0000-0000D46B0000}"/>
    <cellStyle name="Normal 12 2 2 5 3 4 2" xfId="43491" xr:uid="{00000000-0005-0000-0000-0000D56B0000}"/>
    <cellStyle name="Normal 12 2 2 5 3 5" xfId="14411" xr:uid="{00000000-0005-0000-0000-0000D66B0000}"/>
    <cellStyle name="Normal 12 2 2 5 3 5 2" xfId="43492" xr:uid="{00000000-0005-0000-0000-0000D76B0000}"/>
    <cellStyle name="Normal 12 2 2 5 3 6" xfId="14412" xr:uid="{00000000-0005-0000-0000-0000D86B0000}"/>
    <cellStyle name="Normal 12 2 2 5 3 6 2" xfId="43493" xr:uid="{00000000-0005-0000-0000-0000D96B0000}"/>
    <cellStyle name="Normal 12 2 2 5 3 7" xfId="43482" xr:uid="{00000000-0005-0000-0000-0000DA6B0000}"/>
    <cellStyle name="Normal 12 2 2 5 4" xfId="14413" xr:uid="{00000000-0005-0000-0000-0000DB6B0000}"/>
    <cellStyle name="Normal 12 2 2 5 4 2" xfId="14414" xr:uid="{00000000-0005-0000-0000-0000DC6B0000}"/>
    <cellStyle name="Normal 12 2 2 5 4 2 2" xfId="14415" xr:uid="{00000000-0005-0000-0000-0000DD6B0000}"/>
    <cellStyle name="Normal 12 2 2 5 4 2 2 2" xfId="43496" xr:uid="{00000000-0005-0000-0000-0000DE6B0000}"/>
    <cellStyle name="Normal 12 2 2 5 4 2 3" xfId="43495" xr:uid="{00000000-0005-0000-0000-0000DF6B0000}"/>
    <cellStyle name="Normal 12 2 2 5 4 3" xfId="14416" xr:uid="{00000000-0005-0000-0000-0000E06B0000}"/>
    <cellStyle name="Normal 12 2 2 5 4 3 2" xfId="43497" xr:uid="{00000000-0005-0000-0000-0000E16B0000}"/>
    <cellStyle name="Normal 12 2 2 5 4 4" xfId="14417" xr:uid="{00000000-0005-0000-0000-0000E26B0000}"/>
    <cellStyle name="Normal 12 2 2 5 4 4 2" xfId="43498" xr:uid="{00000000-0005-0000-0000-0000E36B0000}"/>
    <cellStyle name="Normal 12 2 2 5 4 5" xfId="14418" xr:uid="{00000000-0005-0000-0000-0000E46B0000}"/>
    <cellStyle name="Normal 12 2 2 5 4 5 2" xfId="43499" xr:uid="{00000000-0005-0000-0000-0000E56B0000}"/>
    <cellStyle name="Normal 12 2 2 5 4 6" xfId="43494" xr:uid="{00000000-0005-0000-0000-0000E66B0000}"/>
    <cellStyle name="Normal 12 2 2 5 5" xfId="14419" xr:uid="{00000000-0005-0000-0000-0000E76B0000}"/>
    <cellStyle name="Normal 12 2 2 5 5 2" xfId="14420" xr:uid="{00000000-0005-0000-0000-0000E86B0000}"/>
    <cellStyle name="Normal 12 2 2 5 5 2 2" xfId="14421" xr:uid="{00000000-0005-0000-0000-0000E96B0000}"/>
    <cellStyle name="Normal 12 2 2 5 5 2 2 2" xfId="43502" xr:uid="{00000000-0005-0000-0000-0000EA6B0000}"/>
    <cellStyle name="Normal 12 2 2 5 5 2 3" xfId="43501" xr:uid="{00000000-0005-0000-0000-0000EB6B0000}"/>
    <cellStyle name="Normal 12 2 2 5 5 3" xfId="14422" xr:uid="{00000000-0005-0000-0000-0000EC6B0000}"/>
    <cellStyle name="Normal 12 2 2 5 5 3 2" xfId="43503" xr:uid="{00000000-0005-0000-0000-0000ED6B0000}"/>
    <cellStyle name="Normal 12 2 2 5 5 4" xfId="14423" xr:uid="{00000000-0005-0000-0000-0000EE6B0000}"/>
    <cellStyle name="Normal 12 2 2 5 5 4 2" xfId="43504" xr:uid="{00000000-0005-0000-0000-0000EF6B0000}"/>
    <cellStyle name="Normal 12 2 2 5 5 5" xfId="14424" xr:uid="{00000000-0005-0000-0000-0000F06B0000}"/>
    <cellStyle name="Normal 12 2 2 5 5 5 2" xfId="43505" xr:uid="{00000000-0005-0000-0000-0000F16B0000}"/>
    <cellStyle name="Normal 12 2 2 5 5 6" xfId="43500" xr:uid="{00000000-0005-0000-0000-0000F26B0000}"/>
    <cellStyle name="Normal 12 2 2 5 6" xfId="14425" xr:uid="{00000000-0005-0000-0000-0000F36B0000}"/>
    <cellStyle name="Normal 12 2 2 5 6 2" xfId="14426" xr:uid="{00000000-0005-0000-0000-0000F46B0000}"/>
    <cellStyle name="Normal 12 2 2 5 6 2 2" xfId="14427" xr:uid="{00000000-0005-0000-0000-0000F56B0000}"/>
    <cellStyle name="Normal 12 2 2 5 6 2 2 2" xfId="43508" xr:uid="{00000000-0005-0000-0000-0000F66B0000}"/>
    <cellStyle name="Normal 12 2 2 5 6 2 3" xfId="43507" xr:uid="{00000000-0005-0000-0000-0000F76B0000}"/>
    <cellStyle name="Normal 12 2 2 5 6 3" xfId="14428" xr:uid="{00000000-0005-0000-0000-0000F86B0000}"/>
    <cellStyle name="Normal 12 2 2 5 6 3 2" xfId="43509" xr:uid="{00000000-0005-0000-0000-0000F96B0000}"/>
    <cellStyle name="Normal 12 2 2 5 6 4" xfId="14429" xr:uid="{00000000-0005-0000-0000-0000FA6B0000}"/>
    <cellStyle name="Normal 12 2 2 5 6 4 2" xfId="43510" xr:uid="{00000000-0005-0000-0000-0000FB6B0000}"/>
    <cellStyle name="Normal 12 2 2 5 6 5" xfId="43506" xr:uid="{00000000-0005-0000-0000-0000FC6B0000}"/>
    <cellStyle name="Normal 12 2 2 5 7" xfId="14430" xr:uid="{00000000-0005-0000-0000-0000FD6B0000}"/>
    <cellStyle name="Normal 12 2 2 5 7 2" xfId="14431" xr:uid="{00000000-0005-0000-0000-0000FE6B0000}"/>
    <cellStyle name="Normal 12 2 2 5 7 2 2" xfId="43512" xr:uid="{00000000-0005-0000-0000-0000FF6B0000}"/>
    <cellStyle name="Normal 12 2 2 5 7 3" xfId="14432" xr:uid="{00000000-0005-0000-0000-0000006C0000}"/>
    <cellStyle name="Normal 12 2 2 5 7 3 2" xfId="43513" xr:uid="{00000000-0005-0000-0000-0000016C0000}"/>
    <cellStyle name="Normal 12 2 2 5 7 4" xfId="43511" xr:uid="{00000000-0005-0000-0000-0000026C0000}"/>
    <cellStyle name="Normal 12 2 2 5 8" xfId="14433" xr:uid="{00000000-0005-0000-0000-0000036C0000}"/>
    <cellStyle name="Normal 12 2 2 5 8 2" xfId="43514" xr:uid="{00000000-0005-0000-0000-0000046C0000}"/>
    <cellStyle name="Normal 12 2 2 5 9" xfId="14434" xr:uid="{00000000-0005-0000-0000-0000056C0000}"/>
    <cellStyle name="Normal 12 2 2 5 9 2" xfId="43515" xr:uid="{00000000-0005-0000-0000-0000066C0000}"/>
    <cellStyle name="Normal 12 2 2 6" xfId="14435" xr:uid="{00000000-0005-0000-0000-0000076C0000}"/>
    <cellStyle name="Normal 12 2 2 6 2" xfId="14436" xr:uid="{00000000-0005-0000-0000-0000086C0000}"/>
    <cellStyle name="Normal 12 2 2 6 2 2" xfId="14437" xr:uid="{00000000-0005-0000-0000-0000096C0000}"/>
    <cellStyle name="Normal 12 2 2 6 2 2 2" xfId="14438" xr:uid="{00000000-0005-0000-0000-00000A6C0000}"/>
    <cellStyle name="Normal 12 2 2 6 2 2 2 2" xfId="43519" xr:uid="{00000000-0005-0000-0000-00000B6C0000}"/>
    <cellStyle name="Normal 12 2 2 6 2 2 3" xfId="43518" xr:uid="{00000000-0005-0000-0000-00000C6C0000}"/>
    <cellStyle name="Normal 12 2 2 6 2 3" xfId="14439" xr:uid="{00000000-0005-0000-0000-00000D6C0000}"/>
    <cellStyle name="Normal 12 2 2 6 2 3 2" xfId="43520" xr:uid="{00000000-0005-0000-0000-00000E6C0000}"/>
    <cellStyle name="Normal 12 2 2 6 2 4" xfId="14440" xr:uid="{00000000-0005-0000-0000-00000F6C0000}"/>
    <cellStyle name="Normal 12 2 2 6 2 4 2" xfId="43521" xr:uid="{00000000-0005-0000-0000-0000106C0000}"/>
    <cellStyle name="Normal 12 2 2 6 2 5" xfId="14441" xr:uid="{00000000-0005-0000-0000-0000116C0000}"/>
    <cellStyle name="Normal 12 2 2 6 2 5 2" xfId="43522" xr:uid="{00000000-0005-0000-0000-0000126C0000}"/>
    <cellStyle name="Normal 12 2 2 6 2 6" xfId="43517" xr:uid="{00000000-0005-0000-0000-0000136C0000}"/>
    <cellStyle name="Normal 12 2 2 6 3" xfId="14442" xr:uid="{00000000-0005-0000-0000-0000146C0000}"/>
    <cellStyle name="Normal 12 2 2 6 3 2" xfId="14443" xr:uid="{00000000-0005-0000-0000-0000156C0000}"/>
    <cellStyle name="Normal 12 2 2 6 3 2 2" xfId="14444" xr:uid="{00000000-0005-0000-0000-0000166C0000}"/>
    <cellStyle name="Normal 12 2 2 6 3 2 2 2" xfId="43525" xr:uid="{00000000-0005-0000-0000-0000176C0000}"/>
    <cellStyle name="Normal 12 2 2 6 3 2 3" xfId="43524" xr:uid="{00000000-0005-0000-0000-0000186C0000}"/>
    <cellStyle name="Normal 12 2 2 6 3 3" xfId="14445" xr:uid="{00000000-0005-0000-0000-0000196C0000}"/>
    <cellStyle name="Normal 12 2 2 6 3 3 2" xfId="43526" xr:uid="{00000000-0005-0000-0000-00001A6C0000}"/>
    <cellStyle name="Normal 12 2 2 6 3 4" xfId="14446" xr:uid="{00000000-0005-0000-0000-00001B6C0000}"/>
    <cellStyle name="Normal 12 2 2 6 3 4 2" xfId="43527" xr:uid="{00000000-0005-0000-0000-00001C6C0000}"/>
    <cellStyle name="Normal 12 2 2 6 3 5" xfId="14447" xr:uid="{00000000-0005-0000-0000-00001D6C0000}"/>
    <cellStyle name="Normal 12 2 2 6 3 5 2" xfId="43528" xr:uid="{00000000-0005-0000-0000-00001E6C0000}"/>
    <cellStyle name="Normal 12 2 2 6 3 6" xfId="43523" xr:uid="{00000000-0005-0000-0000-00001F6C0000}"/>
    <cellStyle name="Normal 12 2 2 6 4" xfId="14448" xr:uid="{00000000-0005-0000-0000-0000206C0000}"/>
    <cellStyle name="Normal 12 2 2 6 4 2" xfId="14449" xr:uid="{00000000-0005-0000-0000-0000216C0000}"/>
    <cellStyle name="Normal 12 2 2 6 4 2 2" xfId="43530" xr:uid="{00000000-0005-0000-0000-0000226C0000}"/>
    <cellStyle name="Normal 12 2 2 6 4 3" xfId="43529" xr:uid="{00000000-0005-0000-0000-0000236C0000}"/>
    <cellStyle name="Normal 12 2 2 6 5" xfId="14450" xr:uid="{00000000-0005-0000-0000-0000246C0000}"/>
    <cellStyle name="Normal 12 2 2 6 5 2" xfId="43531" xr:uid="{00000000-0005-0000-0000-0000256C0000}"/>
    <cellStyle name="Normal 12 2 2 6 6" xfId="14451" xr:uid="{00000000-0005-0000-0000-0000266C0000}"/>
    <cellStyle name="Normal 12 2 2 6 6 2" xfId="43532" xr:uid="{00000000-0005-0000-0000-0000276C0000}"/>
    <cellStyle name="Normal 12 2 2 6 7" xfId="14452" xr:uid="{00000000-0005-0000-0000-0000286C0000}"/>
    <cellStyle name="Normal 12 2 2 6 7 2" xfId="43533" xr:uid="{00000000-0005-0000-0000-0000296C0000}"/>
    <cellStyle name="Normal 12 2 2 6 8" xfId="43516" xr:uid="{00000000-0005-0000-0000-00002A6C0000}"/>
    <cellStyle name="Normal 12 2 2 7" xfId="14453" xr:uid="{00000000-0005-0000-0000-00002B6C0000}"/>
    <cellStyle name="Normal 12 2 2 7 2" xfId="14454" xr:uid="{00000000-0005-0000-0000-00002C6C0000}"/>
    <cellStyle name="Normal 12 2 2 7 2 2" xfId="14455" xr:uid="{00000000-0005-0000-0000-00002D6C0000}"/>
    <cellStyle name="Normal 12 2 2 7 2 2 2" xfId="14456" xr:uid="{00000000-0005-0000-0000-00002E6C0000}"/>
    <cellStyle name="Normal 12 2 2 7 2 2 2 2" xfId="43537" xr:uid="{00000000-0005-0000-0000-00002F6C0000}"/>
    <cellStyle name="Normal 12 2 2 7 2 2 3" xfId="43536" xr:uid="{00000000-0005-0000-0000-0000306C0000}"/>
    <cellStyle name="Normal 12 2 2 7 2 3" xfId="14457" xr:uid="{00000000-0005-0000-0000-0000316C0000}"/>
    <cellStyle name="Normal 12 2 2 7 2 3 2" xfId="43538" xr:uid="{00000000-0005-0000-0000-0000326C0000}"/>
    <cellStyle name="Normal 12 2 2 7 2 4" xfId="14458" xr:uid="{00000000-0005-0000-0000-0000336C0000}"/>
    <cellStyle name="Normal 12 2 2 7 2 4 2" xfId="43539" xr:uid="{00000000-0005-0000-0000-0000346C0000}"/>
    <cellStyle name="Normal 12 2 2 7 2 5" xfId="14459" xr:uid="{00000000-0005-0000-0000-0000356C0000}"/>
    <cellStyle name="Normal 12 2 2 7 2 5 2" xfId="43540" xr:uid="{00000000-0005-0000-0000-0000366C0000}"/>
    <cellStyle name="Normal 12 2 2 7 2 6" xfId="43535" xr:uid="{00000000-0005-0000-0000-0000376C0000}"/>
    <cellStyle name="Normal 12 2 2 7 3" xfId="14460" xr:uid="{00000000-0005-0000-0000-0000386C0000}"/>
    <cellStyle name="Normal 12 2 2 7 3 2" xfId="14461" xr:uid="{00000000-0005-0000-0000-0000396C0000}"/>
    <cellStyle name="Normal 12 2 2 7 3 2 2" xfId="43542" xr:uid="{00000000-0005-0000-0000-00003A6C0000}"/>
    <cellStyle name="Normal 12 2 2 7 3 3" xfId="43541" xr:uid="{00000000-0005-0000-0000-00003B6C0000}"/>
    <cellStyle name="Normal 12 2 2 7 4" xfId="14462" xr:uid="{00000000-0005-0000-0000-00003C6C0000}"/>
    <cellStyle name="Normal 12 2 2 7 4 2" xfId="43543" xr:uid="{00000000-0005-0000-0000-00003D6C0000}"/>
    <cellStyle name="Normal 12 2 2 7 5" xfId="14463" xr:uid="{00000000-0005-0000-0000-00003E6C0000}"/>
    <cellStyle name="Normal 12 2 2 7 5 2" xfId="43544" xr:uid="{00000000-0005-0000-0000-00003F6C0000}"/>
    <cellStyle name="Normal 12 2 2 7 6" xfId="14464" xr:uid="{00000000-0005-0000-0000-0000406C0000}"/>
    <cellStyle name="Normal 12 2 2 7 6 2" xfId="43545" xr:uid="{00000000-0005-0000-0000-0000416C0000}"/>
    <cellStyle name="Normal 12 2 2 7 7" xfId="43534" xr:uid="{00000000-0005-0000-0000-0000426C0000}"/>
    <cellStyle name="Normal 12 2 2 8" xfId="14465" xr:uid="{00000000-0005-0000-0000-0000436C0000}"/>
    <cellStyle name="Normal 12 2 2 8 2" xfId="14466" xr:uid="{00000000-0005-0000-0000-0000446C0000}"/>
    <cellStyle name="Normal 12 2 2 8 2 2" xfId="14467" xr:uid="{00000000-0005-0000-0000-0000456C0000}"/>
    <cellStyle name="Normal 12 2 2 8 2 2 2" xfId="43548" xr:uid="{00000000-0005-0000-0000-0000466C0000}"/>
    <cellStyle name="Normal 12 2 2 8 2 3" xfId="43547" xr:uid="{00000000-0005-0000-0000-0000476C0000}"/>
    <cellStyle name="Normal 12 2 2 8 3" xfId="14468" xr:uid="{00000000-0005-0000-0000-0000486C0000}"/>
    <cellStyle name="Normal 12 2 2 8 3 2" xfId="43549" xr:uid="{00000000-0005-0000-0000-0000496C0000}"/>
    <cellStyle name="Normal 12 2 2 8 4" xfId="14469" xr:uid="{00000000-0005-0000-0000-00004A6C0000}"/>
    <cellStyle name="Normal 12 2 2 8 4 2" xfId="43550" xr:uid="{00000000-0005-0000-0000-00004B6C0000}"/>
    <cellStyle name="Normal 12 2 2 8 5" xfId="14470" xr:uid="{00000000-0005-0000-0000-00004C6C0000}"/>
    <cellStyle name="Normal 12 2 2 8 5 2" xfId="43551" xr:uid="{00000000-0005-0000-0000-00004D6C0000}"/>
    <cellStyle name="Normal 12 2 2 8 6" xfId="43546" xr:uid="{00000000-0005-0000-0000-00004E6C0000}"/>
    <cellStyle name="Normal 12 2 2 9" xfId="14471" xr:uid="{00000000-0005-0000-0000-00004F6C0000}"/>
    <cellStyle name="Normal 12 2 2 9 2" xfId="14472" xr:uid="{00000000-0005-0000-0000-0000506C0000}"/>
    <cellStyle name="Normal 12 2 2 9 2 2" xfId="14473" xr:uid="{00000000-0005-0000-0000-0000516C0000}"/>
    <cellStyle name="Normal 12 2 2 9 2 2 2" xfId="43554" xr:uid="{00000000-0005-0000-0000-0000526C0000}"/>
    <cellStyle name="Normal 12 2 2 9 2 3" xfId="43553" xr:uid="{00000000-0005-0000-0000-0000536C0000}"/>
    <cellStyle name="Normal 12 2 2 9 3" xfId="14474" xr:uid="{00000000-0005-0000-0000-0000546C0000}"/>
    <cellStyle name="Normal 12 2 2 9 3 2" xfId="43555" xr:uid="{00000000-0005-0000-0000-0000556C0000}"/>
    <cellStyle name="Normal 12 2 2 9 4" xfId="14475" xr:uid="{00000000-0005-0000-0000-0000566C0000}"/>
    <cellStyle name="Normal 12 2 2 9 4 2" xfId="43556" xr:uid="{00000000-0005-0000-0000-0000576C0000}"/>
    <cellStyle name="Normal 12 2 2 9 5" xfId="14476" xr:uid="{00000000-0005-0000-0000-0000586C0000}"/>
    <cellStyle name="Normal 12 2 2 9 5 2" xfId="43557" xr:uid="{00000000-0005-0000-0000-0000596C0000}"/>
    <cellStyle name="Normal 12 2 2 9 6" xfId="43552" xr:uid="{00000000-0005-0000-0000-00005A6C0000}"/>
    <cellStyle name="Normal 12 2 3" xfId="14477" xr:uid="{00000000-0005-0000-0000-00005B6C0000}"/>
    <cellStyle name="Normal 12 2 3 10" xfId="14478" xr:uid="{00000000-0005-0000-0000-00005C6C0000}"/>
    <cellStyle name="Normal 12 2 3 10 2" xfId="14479" xr:uid="{00000000-0005-0000-0000-00005D6C0000}"/>
    <cellStyle name="Normal 12 2 3 10 2 2" xfId="43560" xr:uid="{00000000-0005-0000-0000-00005E6C0000}"/>
    <cellStyle name="Normal 12 2 3 10 3" xfId="14480" xr:uid="{00000000-0005-0000-0000-00005F6C0000}"/>
    <cellStyle name="Normal 12 2 3 10 3 2" xfId="43561" xr:uid="{00000000-0005-0000-0000-0000606C0000}"/>
    <cellStyle name="Normal 12 2 3 10 4" xfId="43559" xr:uid="{00000000-0005-0000-0000-0000616C0000}"/>
    <cellStyle name="Normal 12 2 3 11" xfId="14481" xr:uid="{00000000-0005-0000-0000-0000626C0000}"/>
    <cellStyle name="Normal 12 2 3 11 2" xfId="43562" xr:uid="{00000000-0005-0000-0000-0000636C0000}"/>
    <cellStyle name="Normal 12 2 3 12" xfId="14482" xr:uid="{00000000-0005-0000-0000-0000646C0000}"/>
    <cellStyle name="Normal 12 2 3 12 2" xfId="43563" xr:uid="{00000000-0005-0000-0000-0000656C0000}"/>
    <cellStyle name="Normal 12 2 3 13" xfId="14483" xr:uid="{00000000-0005-0000-0000-0000666C0000}"/>
    <cellStyle name="Normal 12 2 3 13 2" xfId="43564" xr:uid="{00000000-0005-0000-0000-0000676C0000}"/>
    <cellStyle name="Normal 12 2 3 14" xfId="43558" xr:uid="{00000000-0005-0000-0000-0000686C0000}"/>
    <cellStyle name="Normal 12 2 3 2" xfId="14484" xr:uid="{00000000-0005-0000-0000-0000696C0000}"/>
    <cellStyle name="Normal 12 2 3 2 10" xfId="14485" xr:uid="{00000000-0005-0000-0000-00006A6C0000}"/>
    <cellStyle name="Normal 12 2 3 2 10 2" xfId="43566" xr:uid="{00000000-0005-0000-0000-00006B6C0000}"/>
    <cellStyle name="Normal 12 2 3 2 11" xfId="14486" xr:uid="{00000000-0005-0000-0000-00006C6C0000}"/>
    <cellStyle name="Normal 12 2 3 2 11 2" xfId="43567" xr:uid="{00000000-0005-0000-0000-00006D6C0000}"/>
    <cellStyle name="Normal 12 2 3 2 12" xfId="14487" xr:uid="{00000000-0005-0000-0000-00006E6C0000}"/>
    <cellStyle name="Normal 12 2 3 2 12 2" xfId="43568" xr:uid="{00000000-0005-0000-0000-00006F6C0000}"/>
    <cellStyle name="Normal 12 2 3 2 13" xfId="43565" xr:uid="{00000000-0005-0000-0000-0000706C0000}"/>
    <cellStyle name="Normal 12 2 3 2 2" xfId="14488" xr:uid="{00000000-0005-0000-0000-0000716C0000}"/>
    <cellStyle name="Normal 12 2 3 2 2 10" xfId="14489" xr:uid="{00000000-0005-0000-0000-0000726C0000}"/>
    <cellStyle name="Normal 12 2 3 2 2 10 2" xfId="43570" xr:uid="{00000000-0005-0000-0000-0000736C0000}"/>
    <cellStyle name="Normal 12 2 3 2 2 11" xfId="14490" xr:uid="{00000000-0005-0000-0000-0000746C0000}"/>
    <cellStyle name="Normal 12 2 3 2 2 11 2" xfId="43571" xr:uid="{00000000-0005-0000-0000-0000756C0000}"/>
    <cellStyle name="Normal 12 2 3 2 2 12" xfId="43569" xr:uid="{00000000-0005-0000-0000-0000766C0000}"/>
    <cellStyle name="Normal 12 2 3 2 2 2" xfId="14491" xr:uid="{00000000-0005-0000-0000-0000776C0000}"/>
    <cellStyle name="Normal 12 2 3 2 2 2 10" xfId="14492" xr:uid="{00000000-0005-0000-0000-0000786C0000}"/>
    <cellStyle name="Normal 12 2 3 2 2 2 10 2" xfId="43573" xr:uid="{00000000-0005-0000-0000-0000796C0000}"/>
    <cellStyle name="Normal 12 2 3 2 2 2 11" xfId="43572" xr:uid="{00000000-0005-0000-0000-00007A6C0000}"/>
    <cellStyle name="Normal 12 2 3 2 2 2 2" xfId="14493" xr:uid="{00000000-0005-0000-0000-00007B6C0000}"/>
    <cellStyle name="Normal 12 2 3 2 2 2 2 2" xfId="14494" xr:uid="{00000000-0005-0000-0000-00007C6C0000}"/>
    <cellStyle name="Normal 12 2 3 2 2 2 2 2 2" xfId="14495" xr:uid="{00000000-0005-0000-0000-00007D6C0000}"/>
    <cellStyle name="Normal 12 2 3 2 2 2 2 2 2 2" xfId="14496" xr:uid="{00000000-0005-0000-0000-00007E6C0000}"/>
    <cellStyle name="Normal 12 2 3 2 2 2 2 2 2 2 2" xfId="43577" xr:uid="{00000000-0005-0000-0000-00007F6C0000}"/>
    <cellStyle name="Normal 12 2 3 2 2 2 2 2 2 3" xfId="43576" xr:uid="{00000000-0005-0000-0000-0000806C0000}"/>
    <cellStyle name="Normal 12 2 3 2 2 2 2 2 3" xfId="14497" xr:uid="{00000000-0005-0000-0000-0000816C0000}"/>
    <cellStyle name="Normal 12 2 3 2 2 2 2 2 3 2" xfId="43578" xr:uid="{00000000-0005-0000-0000-0000826C0000}"/>
    <cellStyle name="Normal 12 2 3 2 2 2 2 2 4" xfId="14498" xr:uid="{00000000-0005-0000-0000-0000836C0000}"/>
    <cellStyle name="Normal 12 2 3 2 2 2 2 2 4 2" xfId="43579" xr:uid="{00000000-0005-0000-0000-0000846C0000}"/>
    <cellStyle name="Normal 12 2 3 2 2 2 2 2 5" xfId="14499" xr:uid="{00000000-0005-0000-0000-0000856C0000}"/>
    <cellStyle name="Normal 12 2 3 2 2 2 2 2 5 2" xfId="43580" xr:uid="{00000000-0005-0000-0000-0000866C0000}"/>
    <cellStyle name="Normal 12 2 3 2 2 2 2 2 6" xfId="43575" xr:uid="{00000000-0005-0000-0000-0000876C0000}"/>
    <cellStyle name="Normal 12 2 3 2 2 2 2 3" xfId="14500" xr:uid="{00000000-0005-0000-0000-0000886C0000}"/>
    <cellStyle name="Normal 12 2 3 2 2 2 2 3 2" xfId="14501" xr:uid="{00000000-0005-0000-0000-0000896C0000}"/>
    <cellStyle name="Normal 12 2 3 2 2 2 2 3 2 2" xfId="43582" xr:uid="{00000000-0005-0000-0000-00008A6C0000}"/>
    <cellStyle name="Normal 12 2 3 2 2 2 2 3 3" xfId="43581" xr:uid="{00000000-0005-0000-0000-00008B6C0000}"/>
    <cellStyle name="Normal 12 2 3 2 2 2 2 4" xfId="14502" xr:uid="{00000000-0005-0000-0000-00008C6C0000}"/>
    <cellStyle name="Normal 12 2 3 2 2 2 2 4 2" xfId="43583" xr:uid="{00000000-0005-0000-0000-00008D6C0000}"/>
    <cellStyle name="Normal 12 2 3 2 2 2 2 5" xfId="14503" xr:uid="{00000000-0005-0000-0000-00008E6C0000}"/>
    <cellStyle name="Normal 12 2 3 2 2 2 2 5 2" xfId="43584" xr:uid="{00000000-0005-0000-0000-00008F6C0000}"/>
    <cellStyle name="Normal 12 2 3 2 2 2 2 6" xfId="14504" xr:uid="{00000000-0005-0000-0000-0000906C0000}"/>
    <cellStyle name="Normal 12 2 3 2 2 2 2 6 2" xfId="43585" xr:uid="{00000000-0005-0000-0000-0000916C0000}"/>
    <cellStyle name="Normal 12 2 3 2 2 2 2 7" xfId="43574" xr:uid="{00000000-0005-0000-0000-0000926C0000}"/>
    <cellStyle name="Normal 12 2 3 2 2 2 3" xfId="14505" xr:uid="{00000000-0005-0000-0000-0000936C0000}"/>
    <cellStyle name="Normal 12 2 3 2 2 2 3 2" xfId="14506" xr:uid="{00000000-0005-0000-0000-0000946C0000}"/>
    <cellStyle name="Normal 12 2 3 2 2 2 3 2 2" xfId="14507" xr:uid="{00000000-0005-0000-0000-0000956C0000}"/>
    <cellStyle name="Normal 12 2 3 2 2 2 3 2 2 2" xfId="14508" xr:uid="{00000000-0005-0000-0000-0000966C0000}"/>
    <cellStyle name="Normal 12 2 3 2 2 2 3 2 2 2 2" xfId="43589" xr:uid="{00000000-0005-0000-0000-0000976C0000}"/>
    <cellStyle name="Normal 12 2 3 2 2 2 3 2 2 3" xfId="43588" xr:uid="{00000000-0005-0000-0000-0000986C0000}"/>
    <cellStyle name="Normal 12 2 3 2 2 2 3 2 3" xfId="14509" xr:uid="{00000000-0005-0000-0000-0000996C0000}"/>
    <cellStyle name="Normal 12 2 3 2 2 2 3 2 3 2" xfId="43590" xr:uid="{00000000-0005-0000-0000-00009A6C0000}"/>
    <cellStyle name="Normal 12 2 3 2 2 2 3 2 4" xfId="14510" xr:uid="{00000000-0005-0000-0000-00009B6C0000}"/>
    <cellStyle name="Normal 12 2 3 2 2 2 3 2 4 2" xfId="43591" xr:uid="{00000000-0005-0000-0000-00009C6C0000}"/>
    <cellStyle name="Normal 12 2 3 2 2 2 3 2 5" xfId="14511" xr:uid="{00000000-0005-0000-0000-00009D6C0000}"/>
    <cellStyle name="Normal 12 2 3 2 2 2 3 2 5 2" xfId="43592" xr:uid="{00000000-0005-0000-0000-00009E6C0000}"/>
    <cellStyle name="Normal 12 2 3 2 2 2 3 2 6" xfId="43587" xr:uid="{00000000-0005-0000-0000-00009F6C0000}"/>
    <cellStyle name="Normal 12 2 3 2 2 2 3 3" xfId="14512" xr:uid="{00000000-0005-0000-0000-0000A06C0000}"/>
    <cellStyle name="Normal 12 2 3 2 2 2 3 3 2" xfId="14513" xr:uid="{00000000-0005-0000-0000-0000A16C0000}"/>
    <cellStyle name="Normal 12 2 3 2 2 2 3 3 2 2" xfId="43594" xr:uid="{00000000-0005-0000-0000-0000A26C0000}"/>
    <cellStyle name="Normal 12 2 3 2 2 2 3 3 3" xfId="43593" xr:uid="{00000000-0005-0000-0000-0000A36C0000}"/>
    <cellStyle name="Normal 12 2 3 2 2 2 3 4" xfId="14514" xr:uid="{00000000-0005-0000-0000-0000A46C0000}"/>
    <cellStyle name="Normal 12 2 3 2 2 2 3 4 2" xfId="43595" xr:uid="{00000000-0005-0000-0000-0000A56C0000}"/>
    <cellStyle name="Normal 12 2 3 2 2 2 3 5" xfId="14515" xr:uid="{00000000-0005-0000-0000-0000A66C0000}"/>
    <cellStyle name="Normal 12 2 3 2 2 2 3 5 2" xfId="43596" xr:uid="{00000000-0005-0000-0000-0000A76C0000}"/>
    <cellStyle name="Normal 12 2 3 2 2 2 3 6" xfId="14516" xr:uid="{00000000-0005-0000-0000-0000A86C0000}"/>
    <cellStyle name="Normal 12 2 3 2 2 2 3 6 2" xfId="43597" xr:uid="{00000000-0005-0000-0000-0000A96C0000}"/>
    <cellStyle name="Normal 12 2 3 2 2 2 3 7" xfId="43586" xr:uid="{00000000-0005-0000-0000-0000AA6C0000}"/>
    <cellStyle name="Normal 12 2 3 2 2 2 4" xfId="14517" xr:uid="{00000000-0005-0000-0000-0000AB6C0000}"/>
    <cellStyle name="Normal 12 2 3 2 2 2 4 2" xfId="14518" xr:uid="{00000000-0005-0000-0000-0000AC6C0000}"/>
    <cellStyle name="Normal 12 2 3 2 2 2 4 2 2" xfId="14519" xr:uid="{00000000-0005-0000-0000-0000AD6C0000}"/>
    <cellStyle name="Normal 12 2 3 2 2 2 4 2 2 2" xfId="43600" xr:uid="{00000000-0005-0000-0000-0000AE6C0000}"/>
    <cellStyle name="Normal 12 2 3 2 2 2 4 2 3" xfId="43599" xr:uid="{00000000-0005-0000-0000-0000AF6C0000}"/>
    <cellStyle name="Normal 12 2 3 2 2 2 4 3" xfId="14520" xr:uid="{00000000-0005-0000-0000-0000B06C0000}"/>
    <cellStyle name="Normal 12 2 3 2 2 2 4 3 2" xfId="43601" xr:uid="{00000000-0005-0000-0000-0000B16C0000}"/>
    <cellStyle name="Normal 12 2 3 2 2 2 4 4" xfId="14521" xr:uid="{00000000-0005-0000-0000-0000B26C0000}"/>
    <cellStyle name="Normal 12 2 3 2 2 2 4 4 2" xfId="43602" xr:uid="{00000000-0005-0000-0000-0000B36C0000}"/>
    <cellStyle name="Normal 12 2 3 2 2 2 4 5" xfId="14522" xr:uid="{00000000-0005-0000-0000-0000B46C0000}"/>
    <cellStyle name="Normal 12 2 3 2 2 2 4 5 2" xfId="43603" xr:uid="{00000000-0005-0000-0000-0000B56C0000}"/>
    <cellStyle name="Normal 12 2 3 2 2 2 4 6" xfId="43598" xr:uid="{00000000-0005-0000-0000-0000B66C0000}"/>
    <cellStyle name="Normal 12 2 3 2 2 2 5" xfId="14523" xr:uid="{00000000-0005-0000-0000-0000B76C0000}"/>
    <cellStyle name="Normal 12 2 3 2 2 2 5 2" xfId="14524" xr:uid="{00000000-0005-0000-0000-0000B86C0000}"/>
    <cellStyle name="Normal 12 2 3 2 2 2 5 2 2" xfId="14525" xr:uid="{00000000-0005-0000-0000-0000B96C0000}"/>
    <cellStyle name="Normal 12 2 3 2 2 2 5 2 2 2" xfId="43606" xr:uid="{00000000-0005-0000-0000-0000BA6C0000}"/>
    <cellStyle name="Normal 12 2 3 2 2 2 5 2 3" xfId="43605" xr:uid="{00000000-0005-0000-0000-0000BB6C0000}"/>
    <cellStyle name="Normal 12 2 3 2 2 2 5 3" xfId="14526" xr:uid="{00000000-0005-0000-0000-0000BC6C0000}"/>
    <cellStyle name="Normal 12 2 3 2 2 2 5 3 2" xfId="43607" xr:uid="{00000000-0005-0000-0000-0000BD6C0000}"/>
    <cellStyle name="Normal 12 2 3 2 2 2 5 4" xfId="14527" xr:uid="{00000000-0005-0000-0000-0000BE6C0000}"/>
    <cellStyle name="Normal 12 2 3 2 2 2 5 4 2" xfId="43608" xr:uid="{00000000-0005-0000-0000-0000BF6C0000}"/>
    <cellStyle name="Normal 12 2 3 2 2 2 5 5" xfId="14528" xr:uid="{00000000-0005-0000-0000-0000C06C0000}"/>
    <cellStyle name="Normal 12 2 3 2 2 2 5 5 2" xfId="43609" xr:uid="{00000000-0005-0000-0000-0000C16C0000}"/>
    <cellStyle name="Normal 12 2 3 2 2 2 5 6" xfId="43604" xr:uid="{00000000-0005-0000-0000-0000C26C0000}"/>
    <cellStyle name="Normal 12 2 3 2 2 2 6" xfId="14529" xr:uid="{00000000-0005-0000-0000-0000C36C0000}"/>
    <cellStyle name="Normal 12 2 3 2 2 2 6 2" xfId="14530" xr:uid="{00000000-0005-0000-0000-0000C46C0000}"/>
    <cellStyle name="Normal 12 2 3 2 2 2 6 2 2" xfId="14531" xr:uid="{00000000-0005-0000-0000-0000C56C0000}"/>
    <cellStyle name="Normal 12 2 3 2 2 2 6 2 2 2" xfId="43612" xr:uid="{00000000-0005-0000-0000-0000C66C0000}"/>
    <cellStyle name="Normal 12 2 3 2 2 2 6 2 3" xfId="43611" xr:uid="{00000000-0005-0000-0000-0000C76C0000}"/>
    <cellStyle name="Normal 12 2 3 2 2 2 6 3" xfId="14532" xr:uid="{00000000-0005-0000-0000-0000C86C0000}"/>
    <cellStyle name="Normal 12 2 3 2 2 2 6 3 2" xfId="43613" xr:uid="{00000000-0005-0000-0000-0000C96C0000}"/>
    <cellStyle name="Normal 12 2 3 2 2 2 6 4" xfId="14533" xr:uid="{00000000-0005-0000-0000-0000CA6C0000}"/>
    <cellStyle name="Normal 12 2 3 2 2 2 6 4 2" xfId="43614" xr:uid="{00000000-0005-0000-0000-0000CB6C0000}"/>
    <cellStyle name="Normal 12 2 3 2 2 2 6 5" xfId="43610" xr:uid="{00000000-0005-0000-0000-0000CC6C0000}"/>
    <cellStyle name="Normal 12 2 3 2 2 2 7" xfId="14534" xr:uid="{00000000-0005-0000-0000-0000CD6C0000}"/>
    <cellStyle name="Normal 12 2 3 2 2 2 7 2" xfId="14535" xr:uid="{00000000-0005-0000-0000-0000CE6C0000}"/>
    <cellStyle name="Normal 12 2 3 2 2 2 7 2 2" xfId="43616" xr:uid="{00000000-0005-0000-0000-0000CF6C0000}"/>
    <cellStyle name="Normal 12 2 3 2 2 2 7 3" xfId="14536" xr:uid="{00000000-0005-0000-0000-0000D06C0000}"/>
    <cellStyle name="Normal 12 2 3 2 2 2 7 3 2" xfId="43617" xr:uid="{00000000-0005-0000-0000-0000D16C0000}"/>
    <cellStyle name="Normal 12 2 3 2 2 2 7 4" xfId="43615" xr:uid="{00000000-0005-0000-0000-0000D26C0000}"/>
    <cellStyle name="Normal 12 2 3 2 2 2 8" xfId="14537" xr:uid="{00000000-0005-0000-0000-0000D36C0000}"/>
    <cellStyle name="Normal 12 2 3 2 2 2 8 2" xfId="43618" xr:uid="{00000000-0005-0000-0000-0000D46C0000}"/>
    <cellStyle name="Normal 12 2 3 2 2 2 9" xfId="14538" xr:uid="{00000000-0005-0000-0000-0000D56C0000}"/>
    <cellStyle name="Normal 12 2 3 2 2 2 9 2" xfId="43619" xr:uid="{00000000-0005-0000-0000-0000D66C0000}"/>
    <cellStyle name="Normal 12 2 3 2 2 3" xfId="14539" xr:uid="{00000000-0005-0000-0000-0000D76C0000}"/>
    <cellStyle name="Normal 12 2 3 2 2 3 2" xfId="14540" xr:uid="{00000000-0005-0000-0000-0000D86C0000}"/>
    <cellStyle name="Normal 12 2 3 2 2 3 2 2" xfId="14541" xr:uid="{00000000-0005-0000-0000-0000D96C0000}"/>
    <cellStyle name="Normal 12 2 3 2 2 3 2 2 2" xfId="14542" xr:uid="{00000000-0005-0000-0000-0000DA6C0000}"/>
    <cellStyle name="Normal 12 2 3 2 2 3 2 2 2 2" xfId="43623" xr:uid="{00000000-0005-0000-0000-0000DB6C0000}"/>
    <cellStyle name="Normal 12 2 3 2 2 3 2 2 3" xfId="43622" xr:uid="{00000000-0005-0000-0000-0000DC6C0000}"/>
    <cellStyle name="Normal 12 2 3 2 2 3 2 3" xfId="14543" xr:uid="{00000000-0005-0000-0000-0000DD6C0000}"/>
    <cellStyle name="Normal 12 2 3 2 2 3 2 3 2" xfId="43624" xr:uid="{00000000-0005-0000-0000-0000DE6C0000}"/>
    <cellStyle name="Normal 12 2 3 2 2 3 2 4" xfId="14544" xr:uid="{00000000-0005-0000-0000-0000DF6C0000}"/>
    <cellStyle name="Normal 12 2 3 2 2 3 2 4 2" xfId="43625" xr:uid="{00000000-0005-0000-0000-0000E06C0000}"/>
    <cellStyle name="Normal 12 2 3 2 2 3 2 5" xfId="14545" xr:uid="{00000000-0005-0000-0000-0000E16C0000}"/>
    <cellStyle name="Normal 12 2 3 2 2 3 2 5 2" xfId="43626" xr:uid="{00000000-0005-0000-0000-0000E26C0000}"/>
    <cellStyle name="Normal 12 2 3 2 2 3 2 6" xfId="43621" xr:uid="{00000000-0005-0000-0000-0000E36C0000}"/>
    <cellStyle name="Normal 12 2 3 2 2 3 3" xfId="14546" xr:uid="{00000000-0005-0000-0000-0000E46C0000}"/>
    <cellStyle name="Normal 12 2 3 2 2 3 3 2" xfId="14547" xr:uid="{00000000-0005-0000-0000-0000E56C0000}"/>
    <cellStyle name="Normal 12 2 3 2 2 3 3 2 2" xfId="14548" xr:uid="{00000000-0005-0000-0000-0000E66C0000}"/>
    <cellStyle name="Normal 12 2 3 2 2 3 3 2 2 2" xfId="43629" xr:uid="{00000000-0005-0000-0000-0000E76C0000}"/>
    <cellStyle name="Normal 12 2 3 2 2 3 3 2 3" xfId="43628" xr:uid="{00000000-0005-0000-0000-0000E86C0000}"/>
    <cellStyle name="Normal 12 2 3 2 2 3 3 3" xfId="14549" xr:uid="{00000000-0005-0000-0000-0000E96C0000}"/>
    <cellStyle name="Normal 12 2 3 2 2 3 3 3 2" xfId="43630" xr:uid="{00000000-0005-0000-0000-0000EA6C0000}"/>
    <cellStyle name="Normal 12 2 3 2 2 3 3 4" xfId="14550" xr:uid="{00000000-0005-0000-0000-0000EB6C0000}"/>
    <cellStyle name="Normal 12 2 3 2 2 3 3 4 2" xfId="43631" xr:uid="{00000000-0005-0000-0000-0000EC6C0000}"/>
    <cellStyle name="Normal 12 2 3 2 2 3 3 5" xfId="14551" xr:uid="{00000000-0005-0000-0000-0000ED6C0000}"/>
    <cellStyle name="Normal 12 2 3 2 2 3 3 5 2" xfId="43632" xr:uid="{00000000-0005-0000-0000-0000EE6C0000}"/>
    <cellStyle name="Normal 12 2 3 2 2 3 3 6" xfId="43627" xr:uid="{00000000-0005-0000-0000-0000EF6C0000}"/>
    <cellStyle name="Normal 12 2 3 2 2 3 4" xfId="14552" xr:uid="{00000000-0005-0000-0000-0000F06C0000}"/>
    <cellStyle name="Normal 12 2 3 2 2 3 4 2" xfId="14553" xr:uid="{00000000-0005-0000-0000-0000F16C0000}"/>
    <cellStyle name="Normal 12 2 3 2 2 3 4 2 2" xfId="43634" xr:uid="{00000000-0005-0000-0000-0000F26C0000}"/>
    <cellStyle name="Normal 12 2 3 2 2 3 4 3" xfId="43633" xr:uid="{00000000-0005-0000-0000-0000F36C0000}"/>
    <cellStyle name="Normal 12 2 3 2 2 3 5" xfId="14554" xr:uid="{00000000-0005-0000-0000-0000F46C0000}"/>
    <cellStyle name="Normal 12 2 3 2 2 3 5 2" xfId="43635" xr:uid="{00000000-0005-0000-0000-0000F56C0000}"/>
    <cellStyle name="Normal 12 2 3 2 2 3 6" xfId="14555" xr:uid="{00000000-0005-0000-0000-0000F66C0000}"/>
    <cellStyle name="Normal 12 2 3 2 2 3 6 2" xfId="43636" xr:uid="{00000000-0005-0000-0000-0000F76C0000}"/>
    <cellStyle name="Normal 12 2 3 2 2 3 7" xfId="14556" xr:uid="{00000000-0005-0000-0000-0000F86C0000}"/>
    <cellStyle name="Normal 12 2 3 2 2 3 7 2" xfId="43637" xr:uid="{00000000-0005-0000-0000-0000F96C0000}"/>
    <cellStyle name="Normal 12 2 3 2 2 3 8" xfId="43620" xr:uid="{00000000-0005-0000-0000-0000FA6C0000}"/>
    <cellStyle name="Normal 12 2 3 2 2 4" xfId="14557" xr:uid="{00000000-0005-0000-0000-0000FB6C0000}"/>
    <cellStyle name="Normal 12 2 3 2 2 4 2" xfId="14558" xr:uid="{00000000-0005-0000-0000-0000FC6C0000}"/>
    <cellStyle name="Normal 12 2 3 2 2 4 2 2" xfId="14559" xr:uid="{00000000-0005-0000-0000-0000FD6C0000}"/>
    <cellStyle name="Normal 12 2 3 2 2 4 2 2 2" xfId="14560" xr:uid="{00000000-0005-0000-0000-0000FE6C0000}"/>
    <cellStyle name="Normal 12 2 3 2 2 4 2 2 2 2" xfId="43641" xr:uid="{00000000-0005-0000-0000-0000FF6C0000}"/>
    <cellStyle name="Normal 12 2 3 2 2 4 2 2 3" xfId="43640" xr:uid="{00000000-0005-0000-0000-0000006D0000}"/>
    <cellStyle name="Normal 12 2 3 2 2 4 2 3" xfId="14561" xr:uid="{00000000-0005-0000-0000-0000016D0000}"/>
    <cellStyle name="Normal 12 2 3 2 2 4 2 3 2" xfId="43642" xr:uid="{00000000-0005-0000-0000-0000026D0000}"/>
    <cellStyle name="Normal 12 2 3 2 2 4 2 4" xfId="14562" xr:uid="{00000000-0005-0000-0000-0000036D0000}"/>
    <cellStyle name="Normal 12 2 3 2 2 4 2 4 2" xfId="43643" xr:uid="{00000000-0005-0000-0000-0000046D0000}"/>
    <cellStyle name="Normal 12 2 3 2 2 4 2 5" xfId="14563" xr:uid="{00000000-0005-0000-0000-0000056D0000}"/>
    <cellStyle name="Normal 12 2 3 2 2 4 2 5 2" xfId="43644" xr:uid="{00000000-0005-0000-0000-0000066D0000}"/>
    <cellStyle name="Normal 12 2 3 2 2 4 2 6" xfId="43639" xr:uid="{00000000-0005-0000-0000-0000076D0000}"/>
    <cellStyle name="Normal 12 2 3 2 2 4 3" xfId="14564" xr:uid="{00000000-0005-0000-0000-0000086D0000}"/>
    <cellStyle name="Normal 12 2 3 2 2 4 3 2" xfId="14565" xr:uid="{00000000-0005-0000-0000-0000096D0000}"/>
    <cellStyle name="Normal 12 2 3 2 2 4 3 2 2" xfId="43646" xr:uid="{00000000-0005-0000-0000-00000A6D0000}"/>
    <cellStyle name="Normal 12 2 3 2 2 4 3 3" xfId="43645" xr:uid="{00000000-0005-0000-0000-00000B6D0000}"/>
    <cellStyle name="Normal 12 2 3 2 2 4 4" xfId="14566" xr:uid="{00000000-0005-0000-0000-00000C6D0000}"/>
    <cellStyle name="Normal 12 2 3 2 2 4 4 2" xfId="43647" xr:uid="{00000000-0005-0000-0000-00000D6D0000}"/>
    <cellStyle name="Normal 12 2 3 2 2 4 5" xfId="14567" xr:uid="{00000000-0005-0000-0000-00000E6D0000}"/>
    <cellStyle name="Normal 12 2 3 2 2 4 5 2" xfId="43648" xr:uid="{00000000-0005-0000-0000-00000F6D0000}"/>
    <cellStyle name="Normal 12 2 3 2 2 4 6" xfId="14568" xr:uid="{00000000-0005-0000-0000-0000106D0000}"/>
    <cellStyle name="Normal 12 2 3 2 2 4 6 2" xfId="43649" xr:uid="{00000000-0005-0000-0000-0000116D0000}"/>
    <cellStyle name="Normal 12 2 3 2 2 4 7" xfId="43638" xr:uid="{00000000-0005-0000-0000-0000126D0000}"/>
    <cellStyle name="Normal 12 2 3 2 2 5" xfId="14569" xr:uid="{00000000-0005-0000-0000-0000136D0000}"/>
    <cellStyle name="Normal 12 2 3 2 2 5 2" xfId="14570" xr:uid="{00000000-0005-0000-0000-0000146D0000}"/>
    <cellStyle name="Normal 12 2 3 2 2 5 2 2" xfId="14571" xr:uid="{00000000-0005-0000-0000-0000156D0000}"/>
    <cellStyle name="Normal 12 2 3 2 2 5 2 2 2" xfId="43652" xr:uid="{00000000-0005-0000-0000-0000166D0000}"/>
    <cellStyle name="Normal 12 2 3 2 2 5 2 3" xfId="43651" xr:uid="{00000000-0005-0000-0000-0000176D0000}"/>
    <cellStyle name="Normal 12 2 3 2 2 5 3" xfId="14572" xr:uid="{00000000-0005-0000-0000-0000186D0000}"/>
    <cellStyle name="Normal 12 2 3 2 2 5 3 2" xfId="43653" xr:uid="{00000000-0005-0000-0000-0000196D0000}"/>
    <cellStyle name="Normal 12 2 3 2 2 5 4" xfId="14573" xr:uid="{00000000-0005-0000-0000-00001A6D0000}"/>
    <cellStyle name="Normal 12 2 3 2 2 5 4 2" xfId="43654" xr:uid="{00000000-0005-0000-0000-00001B6D0000}"/>
    <cellStyle name="Normal 12 2 3 2 2 5 5" xfId="14574" xr:uid="{00000000-0005-0000-0000-00001C6D0000}"/>
    <cellStyle name="Normal 12 2 3 2 2 5 5 2" xfId="43655" xr:uid="{00000000-0005-0000-0000-00001D6D0000}"/>
    <cellStyle name="Normal 12 2 3 2 2 5 6" xfId="43650" xr:uid="{00000000-0005-0000-0000-00001E6D0000}"/>
    <cellStyle name="Normal 12 2 3 2 2 6" xfId="14575" xr:uid="{00000000-0005-0000-0000-00001F6D0000}"/>
    <cellStyle name="Normal 12 2 3 2 2 6 2" xfId="14576" xr:uid="{00000000-0005-0000-0000-0000206D0000}"/>
    <cellStyle name="Normal 12 2 3 2 2 6 2 2" xfId="14577" xr:uid="{00000000-0005-0000-0000-0000216D0000}"/>
    <cellStyle name="Normal 12 2 3 2 2 6 2 2 2" xfId="43658" xr:uid="{00000000-0005-0000-0000-0000226D0000}"/>
    <cellStyle name="Normal 12 2 3 2 2 6 2 3" xfId="43657" xr:uid="{00000000-0005-0000-0000-0000236D0000}"/>
    <cellStyle name="Normal 12 2 3 2 2 6 3" xfId="14578" xr:uid="{00000000-0005-0000-0000-0000246D0000}"/>
    <cellStyle name="Normal 12 2 3 2 2 6 3 2" xfId="43659" xr:uid="{00000000-0005-0000-0000-0000256D0000}"/>
    <cellStyle name="Normal 12 2 3 2 2 6 4" xfId="14579" xr:uid="{00000000-0005-0000-0000-0000266D0000}"/>
    <cellStyle name="Normal 12 2 3 2 2 6 4 2" xfId="43660" xr:uid="{00000000-0005-0000-0000-0000276D0000}"/>
    <cellStyle name="Normal 12 2 3 2 2 6 5" xfId="14580" xr:uid="{00000000-0005-0000-0000-0000286D0000}"/>
    <cellStyle name="Normal 12 2 3 2 2 6 5 2" xfId="43661" xr:uid="{00000000-0005-0000-0000-0000296D0000}"/>
    <cellStyle name="Normal 12 2 3 2 2 6 6" xfId="43656" xr:uid="{00000000-0005-0000-0000-00002A6D0000}"/>
    <cellStyle name="Normal 12 2 3 2 2 7" xfId="14581" xr:uid="{00000000-0005-0000-0000-00002B6D0000}"/>
    <cellStyle name="Normal 12 2 3 2 2 7 2" xfId="14582" xr:uid="{00000000-0005-0000-0000-00002C6D0000}"/>
    <cellStyle name="Normal 12 2 3 2 2 7 2 2" xfId="14583" xr:uid="{00000000-0005-0000-0000-00002D6D0000}"/>
    <cellStyle name="Normal 12 2 3 2 2 7 2 2 2" xfId="43664" xr:uid="{00000000-0005-0000-0000-00002E6D0000}"/>
    <cellStyle name="Normal 12 2 3 2 2 7 2 3" xfId="43663" xr:uid="{00000000-0005-0000-0000-00002F6D0000}"/>
    <cellStyle name="Normal 12 2 3 2 2 7 3" xfId="14584" xr:uid="{00000000-0005-0000-0000-0000306D0000}"/>
    <cellStyle name="Normal 12 2 3 2 2 7 3 2" xfId="43665" xr:uid="{00000000-0005-0000-0000-0000316D0000}"/>
    <cellStyle name="Normal 12 2 3 2 2 7 4" xfId="14585" xr:uid="{00000000-0005-0000-0000-0000326D0000}"/>
    <cellStyle name="Normal 12 2 3 2 2 7 4 2" xfId="43666" xr:uid="{00000000-0005-0000-0000-0000336D0000}"/>
    <cellStyle name="Normal 12 2 3 2 2 7 5" xfId="43662" xr:uid="{00000000-0005-0000-0000-0000346D0000}"/>
    <cellStyle name="Normal 12 2 3 2 2 8" xfId="14586" xr:uid="{00000000-0005-0000-0000-0000356D0000}"/>
    <cellStyle name="Normal 12 2 3 2 2 8 2" xfId="14587" xr:uid="{00000000-0005-0000-0000-0000366D0000}"/>
    <cellStyle name="Normal 12 2 3 2 2 8 2 2" xfId="43668" xr:uid="{00000000-0005-0000-0000-0000376D0000}"/>
    <cellStyle name="Normal 12 2 3 2 2 8 3" xfId="14588" xr:uid="{00000000-0005-0000-0000-0000386D0000}"/>
    <cellStyle name="Normal 12 2 3 2 2 8 3 2" xfId="43669" xr:uid="{00000000-0005-0000-0000-0000396D0000}"/>
    <cellStyle name="Normal 12 2 3 2 2 8 4" xfId="43667" xr:uid="{00000000-0005-0000-0000-00003A6D0000}"/>
    <cellStyle name="Normal 12 2 3 2 2 9" xfId="14589" xr:uid="{00000000-0005-0000-0000-00003B6D0000}"/>
    <cellStyle name="Normal 12 2 3 2 2 9 2" xfId="43670" xr:uid="{00000000-0005-0000-0000-00003C6D0000}"/>
    <cellStyle name="Normal 12 2 3 2 3" xfId="14590" xr:uid="{00000000-0005-0000-0000-00003D6D0000}"/>
    <cellStyle name="Normal 12 2 3 2 3 10" xfId="14591" xr:uid="{00000000-0005-0000-0000-00003E6D0000}"/>
    <cellStyle name="Normal 12 2 3 2 3 10 2" xfId="43672" xr:uid="{00000000-0005-0000-0000-00003F6D0000}"/>
    <cellStyle name="Normal 12 2 3 2 3 11" xfId="43671" xr:uid="{00000000-0005-0000-0000-0000406D0000}"/>
    <cellStyle name="Normal 12 2 3 2 3 2" xfId="14592" xr:uid="{00000000-0005-0000-0000-0000416D0000}"/>
    <cellStyle name="Normal 12 2 3 2 3 2 2" xfId="14593" xr:uid="{00000000-0005-0000-0000-0000426D0000}"/>
    <cellStyle name="Normal 12 2 3 2 3 2 2 2" xfId="14594" xr:uid="{00000000-0005-0000-0000-0000436D0000}"/>
    <cellStyle name="Normal 12 2 3 2 3 2 2 2 2" xfId="14595" xr:uid="{00000000-0005-0000-0000-0000446D0000}"/>
    <cellStyle name="Normal 12 2 3 2 3 2 2 2 2 2" xfId="43676" xr:uid="{00000000-0005-0000-0000-0000456D0000}"/>
    <cellStyle name="Normal 12 2 3 2 3 2 2 2 3" xfId="43675" xr:uid="{00000000-0005-0000-0000-0000466D0000}"/>
    <cellStyle name="Normal 12 2 3 2 3 2 2 3" xfId="14596" xr:uid="{00000000-0005-0000-0000-0000476D0000}"/>
    <cellStyle name="Normal 12 2 3 2 3 2 2 3 2" xfId="43677" xr:uid="{00000000-0005-0000-0000-0000486D0000}"/>
    <cellStyle name="Normal 12 2 3 2 3 2 2 4" xfId="14597" xr:uid="{00000000-0005-0000-0000-0000496D0000}"/>
    <cellStyle name="Normal 12 2 3 2 3 2 2 4 2" xfId="43678" xr:uid="{00000000-0005-0000-0000-00004A6D0000}"/>
    <cellStyle name="Normal 12 2 3 2 3 2 2 5" xfId="14598" xr:uid="{00000000-0005-0000-0000-00004B6D0000}"/>
    <cellStyle name="Normal 12 2 3 2 3 2 2 5 2" xfId="43679" xr:uid="{00000000-0005-0000-0000-00004C6D0000}"/>
    <cellStyle name="Normal 12 2 3 2 3 2 2 6" xfId="43674" xr:uid="{00000000-0005-0000-0000-00004D6D0000}"/>
    <cellStyle name="Normal 12 2 3 2 3 2 3" xfId="14599" xr:uid="{00000000-0005-0000-0000-00004E6D0000}"/>
    <cellStyle name="Normal 12 2 3 2 3 2 3 2" xfId="14600" xr:uid="{00000000-0005-0000-0000-00004F6D0000}"/>
    <cellStyle name="Normal 12 2 3 2 3 2 3 2 2" xfId="43681" xr:uid="{00000000-0005-0000-0000-0000506D0000}"/>
    <cellStyle name="Normal 12 2 3 2 3 2 3 3" xfId="43680" xr:uid="{00000000-0005-0000-0000-0000516D0000}"/>
    <cellStyle name="Normal 12 2 3 2 3 2 4" xfId="14601" xr:uid="{00000000-0005-0000-0000-0000526D0000}"/>
    <cellStyle name="Normal 12 2 3 2 3 2 4 2" xfId="43682" xr:uid="{00000000-0005-0000-0000-0000536D0000}"/>
    <cellStyle name="Normal 12 2 3 2 3 2 5" xfId="14602" xr:uid="{00000000-0005-0000-0000-0000546D0000}"/>
    <cellStyle name="Normal 12 2 3 2 3 2 5 2" xfId="43683" xr:uid="{00000000-0005-0000-0000-0000556D0000}"/>
    <cellStyle name="Normal 12 2 3 2 3 2 6" xfId="14603" xr:uid="{00000000-0005-0000-0000-0000566D0000}"/>
    <cellStyle name="Normal 12 2 3 2 3 2 6 2" xfId="43684" xr:uid="{00000000-0005-0000-0000-0000576D0000}"/>
    <cellStyle name="Normal 12 2 3 2 3 2 7" xfId="43673" xr:uid="{00000000-0005-0000-0000-0000586D0000}"/>
    <cellStyle name="Normal 12 2 3 2 3 3" xfId="14604" xr:uid="{00000000-0005-0000-0000-0000596D0000}"/>
    <cellStyle name="Normal 12 2 3 2 3 3 2" xfId="14605" xr:uid="{00000000-0005-0000-0000-00005A6D0000}"/>
    <cellStyle name="Normal 12 2 3 2 3 3 2 2" xfId="14606" xr:uid="{00000000-0005-0000-0000-00005B6D0000}"/>
    <cellStyle name="Normal 12 2 3 2 3 3 2 2 2" xfId="14607" xr:uid="{00000000-0005-0000-0000-00005C6D0000}"/>
    <cellStyle name="Normal 12 2 3 2 3 3 2 2 2 2" xfId="43688" xr:uid="{00000000-0005-0000-0000-00005D6D0000}"/>
    <cellStyle name="Normal 12 2 3 2 3 3 2 2 3" xfId="43687" xr:uid="{00000000-0005-0000-0000-00005E6D0000}"/>
    <cellStyle name="Normal 12 2 3 2 3 3 2 3" xfId="14608" xr:uid="{00000000-0005-0000-0000-00005F6D0000}"/>
    <cellStyle name="Normal 12 2 3 2 3 3 2 3 2" xfId="43689" xr:uid="{00000000-0005-0000-0000-0000606D0000}"/>
    <cellStyle name="Normal 12 2 3 2 3 3 2 4" xfId="14609" xr:uid="{00000000-0005-0000-0000-0000616D0000}"/>
    <cellStyle name="Normal 12 2 3 2 3 3 2 4 2" xfId="43690" xr:uid="{00000000-0005-0000-0000-0000626D0000}"/>
    <cellStyle name="Normal 12 2 3 2 3 3 2 5" xfId="14610" xr:uid="{00000000-0005-0000-0000-0000636D0000}"/>
    <cellStyle name="Normal 12 2 3 2 3 3 2 5 2" xfId="43691" xr:uid="{00000000-0005-0000-0000-0000646D0000}"/>
    <cellStyle name="Normal 12 2 3 2 3 3 2 6" xfId="43686" xr:uid="{00000000-0005-0000-0000-0000656D0000}"/>
    <cellStyle name="Normal 12 2 3 2 3 3 3" xfId="14611" xr:uid="{00000000-0005-0000-0000-0000666D0000}"/>
    <cellStyle name="Normal 12 2 3 2 3 3 3 2" xfId="14612" xr:uid="{00000000-0005-0000-0000-0000676D0000}"/>
    <cellStyle name="Normal 12 2 3 2 3 3 3 2 2" xfId="43693" xr:uid="{00000000-0005-0000-0000-0000686D0000}"/>
    <cellStyle name="Normal 12 2 3 2 3 3 3 3" xfId="43692" xr:uid="{00000000-0005-0000-0000-0000696D0000}"/>
    <cellStyle name="Normal 12 2 3 2 3 3 4" xfId="14613" xr:uid="{00000000-0005-0000-0000-00006A6D0000}"/>
    <cellStyle name="Normal 12 2 3 2 3 3 4 2" xfId="43694" xr:uid="{00000000-0005-0000-0000-00006B6D0000}"/>
    <cellStyle name="Normal 12 2 3 2 3 3 5" xfId="14614" xr:uid="{00000000-0005-0000-0000-00006C6D0000}"/>
    <cellStyle name="Normal 12 2 3 2 3 3 5 2" xfId="43695" xr:uid="{00000000-0005-0000-0000-00006D6D0000}"/>
    <cellStyle name="Normal 12 2 3 2 3 3 6" xfId="14615" xr:uid="{00000000-0005-0000-0000-00006E6D0000}"/>
    <cellStyle name="Normal 12 2 3 2 3 3 6 2" xfId="43696" xr:uid="{00000000-0005-0000-0000-00006F6D0000}"/>
    <cellStyle name="Normal 12 2 3 2 3 3 7" xfId="43685" xr:uid="{00000000-0005-0000-0000-0000706D0000}"/>
    <cellStyle name="Normal 12 2 3 2 3 4" xfId="14616" xr:uid="{00000000-0005-0000-0000-0000716D0000}"/>
    <cellStyle name="Normal 12 2 3 2 3 4 2" xfId="14617" xr:uid="{00000000-0005-0000-0000-0000726D0000}"/>
    <cellStyle name="Normal 12 2 3 2 3 4 2 2" xfId="14618" xr:uid="{00000000-0005-0000-0000-0000736D0000}"/>
    <cellStyle name="Normal 12 2 3 2 3 4 2 2 2" xfId="43699" xr:uid="{00000000-0005-0000-0000-0000746D0000}"/>
    <cellStyle name="Normal 12 2 3 2 3 4 2 3" xfId="43698" xr:uid="{00000000-0005-0000-0000-0000756D0000}"/>
    <cellStyle name="Normal 12 2 3 2 3 4 3" xfId="14619" xr:uid="{00000000-0005-0000-0000-0000766D0000}"/>
    <cellStyle name="Normal 12 2 3 2 3 4 3 2" xfId="43700" xr:uid="{00000000-0005-0000-0000-0000776D0000}"/>
    <cellStyle name="Normal 12 2 3 2 3 4 4" xfId="14620" xr:uid="{00000000-0005-0000-0000-0000786D0000}"/>
    <cellStyle name="Normal 12 2 3 2 3 4 4 2" xfId="43701" xr:uid="{00000000-0005-0000-0000-0000796D0000}"/>
    <cellStyle name="Normal 12 2 3 2 3 4 5" xfId="14621" xr:uid="{00000000-0005-0000-0000-00007A6D0000}"/>
    <cellStyle name="Normal 12 2 3 2 3 4 5 2" xfId="43702" xr:uid="{00000000-0005-0000-0000-00007B6D0000}"/>
    <cellStyle name="Normal 12 2 3 2 3 4 6" xfId="43697" xr:uid="{00000000-0005-0000-0000-00007C6D0000}"/>
    <cellStyle name="Normal 12 2 3 2 3 5" xfId="14622" xr:uid="{00000000-0005-0000-0000-00007D6D0000}"/>
    <cellStyle name="Normal 12 2 3 2 3 5 2" xfId="14623" xr:uid="{00000000-0005-0000-0000-00007E6D0000}"/>
    <cellStyle name="Normal 12 2 3 2 3 5 2 2" xfId="14624" xr:uid="{00000000-0005-0000-0000-00007F6D0000}"/>
    <cellStyle name="Normal 12 2 3 2 3 5 2 2 2" xfId="43705" xr:uid="{00000000-0005-0000-0000-0000806D0000}"/>
    <cellStyle name="Normal 12 2 3 2 3 5 2 3" xfId="43704" xr:uid="{00000000-0005-0000-0000-0000816D0000}"/>
    <cellStyle name="Normal 12 2 3 2 3 5 3" xfId="14625" xr:uid="{00000000-0005-0000-0000-0000826D0000}"/>
    <cellStyle name="Normal 12 2 3 2 3 5 3 2" xfId="43706" xr:uid="{00000000-0005-0000-0000-0000836D0000}"/>
    <cellStyle name="Normal 12 2 3 2 3 5 4" xfId="14626" xr:uid="{00000000-0005-0000-0000-0000846D0000}"/>
    <cellStyle name="Normal 12 2 3 2 3 5 4 2" xfId="43707" xr:uid="{00000000-0005-0000-0000-0000856D0000}"/>
    <cellStyle name="Normal 12 2 3 2 3 5 5" xfId="14627" xr:uid="{00000000-0005-0000-0000-0000866D0000}"/>
    <cellStyle name="Normal 12 2 3 2 3 5 5 2" xfId="43708" xr:uid="{00000000-0005-0000-0000-0000876D0000}"/>
    <cellStyle name="Normal 12 2 3 2 3 5 6" xfId="43703" xr:uid="{00000000-0005-0000-0000-0000886D0000}"/>
    <cellStyle name="Normal 12 2 3 2 3 6" xfId="14628" xr:uid="{00000000-0005-0000-0000-0000896D0000}"/>
    <cellStyle name="Normal 12 2 3 2 3 6 2" xfId="14629" xr:uid="{00000000-0005-0000-0000-00008A6D0000}"/>
    <cellStyle name="Normal 12 2 3 2 3 6 2 2" xfId="14630" xr:uid="{00000000-0005-0000-0000-00008B6D0000}"/>
    <cellStyle name="Normal 12 2 3 2 3 6 2 2 2" xfId="43711" xr:uid="{00000000-0005-0000-0000-00008C6D0000}"/>
    <cellStyle name="Normal 12 2 3 2 3 6 2 3" xfId="43710" xr:uid="{00000000-0005-0000-0000-00008D6D0000}"/>
    <cellStyle name="Normal 12 2 3 2 3 6 3" xfId="14631" xr:uid="{00000000-0005-0000-0000-00008E6D0000}"/>
    <cellStyle name="Normal 12 2 3 2 3 6 3 2" xfId="43712" xr:uid="{00000000-0005-0000-0000-00008F6D0000}"/>
    <cellStyle name="Normal 12 2 3 2 3 6 4" xfId="14632" xr:uid="{00000000-0005-0000-0000-0000906D0000}"/>
    <cellStyle name="Normal 12 2 3 2 3 6 4 2" xfId="43713" xr:uid="{00000000-0005-0000-0000-0000916D0000}"/>
    <cellStyle name="Normal 12 2 3 2 3 6 5" xfId="43709" xr:uid="{00000000-0005-0000-0000-0000926D0000}"/>
    <cellStyle name="Normal 12 2 3 2 3 7" xfId="14633" xr:uid="{00000000-0005-0000-0000-0000936D0000}"/>
    <cellStyle name="Normal 12 2 3 2 3 7 2" xfId="14634" xr:uid="{00000000-0005-0000-0000-0000946D0000}"/>
    <cellStyle name="Normal 12 2 3 2 3 7 2 2" xfId="43715" xr:uid="{00000000-0005-0000-0000-0000956D0000}"/>
    <cellStyle name="Normal 12 2 3 2 3 7 3" xfId="14635" xr:uid="{00000000-0005-0000-0000-0000966D0000}"/>
    <cellStyle name="Normal 12 2 3 2 3 7 3 2" xfId="43716" xr:uid="{00000000-0005-0000-0000-0000976D0000}"/>
    <cellStyle name="Normal 12 2 3 2 3 7 4" xfId="43714" xr:uid="{00000000-0005-0000-0000-0000986D0000}"/>
    <cellStyle name="Normal 12 2 3 2 3 8" xfId="14636" xr:uid="{00000000-0005-0000-0000-0000996D0000}"/>
    <cellStyle name="Normal 12 2 3 2 3 8 2" xfId="43717" xr:uid="{00000000-0005-0000-0000-00009A6D0000}"/>
    <cellStyle name="Normal 12 2 3 2 3 9" xfId="14637" xr:uid="{00000000-0005-0000-0000-00009B6D0000}"/>
    <cellStyle name="Normal 12 2 3 2 3 9 2" xfId="43718" xr:uid="{00000000-0005-0000-0000-00009C6D0000}"/>
    <cellStyle name="Normal 12 2 3 2 4" xfId="14638" xr:uid="{00000000-0005-0000-0000-00009D6D0000}"/>
    <cellStyle name="Normal 12 2 3 2 4 2" xfId="14639" xr:uid="{00000000-0005-0000-0000-00009E6D0000}"/>
    <cellStyle name="Normal 12 2 3 2 4 2 2" xfId="14640" xr:uid="{00000000-0005-0000-0000-00009F6D0000}"/>
    <cellStyle name="Normal 12 2 3 2 4 2 2 2" xfId="14641" xr:uid="{00000000-0005-0000-0000-0000A06D0000}"/>
    <cellStyle name="Normal 12 2 3 2 4 2 2 2 2" xfId="43722" xr:uid="{00000000-0005-0000-0000-0000A16D0000}"/>
    <cellStyle name="Normal 12 2 3 2 4 2 2 3" xfId="43721" xr:uid="{00000000-0005-0000-0000-0000A26D0000}"/>
    <cellStyle name="Normal 12 2 3 2 4 2 3" xfId="14642" xr:uid="{00000000-0005-0000-0000-0000A36D0000}"/>
    <cellStyle name="Normal 12 2 3 2 4 2 3 2" xfId="43723" xr:uid="{00000000-0005-0000-0000-0000A46D0000}"/>
    <cellStyle name="Normal 12 2 3 2 4 2 4" xfId="14643" xr:uid="{00000000-0005-0000-0000-0000A56D0000}"/>
    <cellStyle name="Normal 12 2 3 2 4 2 4 2" xfId="43724" xr:uid="{00000000-0005-0000-0000-0000A66D0000}"/>
    <cellStyle name="Normal 12 2 3 2 4 2 5" xfId="14644" xr:uid="{00000000-0005-0000-0000-0000A76D0000}"/>
    <cellStyle name="Normal 12 2 3 2 4 2 5 2" xfId="43725" xr:uid="{00000000-0005-0000-0000-0000A86D0000}"/>
    <cellStyle name="Normal 12 2 3 2 4 2 6" xfId="43720" xr:uid="{00000000-0005-0000-0000-0000A96D0000}"/>
    <cellStyle name="Normal 12 2 3 2 4 3" xfId="14645" xr:uid="{00000000-0005-0000-0000-0000AA6D0000}"/>
    <cellStyle name="Normal 12 2 3 2 4 3 2" xfId="14646" xr:uid="{00000000-0005-0000-0000-0000AB6D0000}"/>
    <cellStyle name="Normal 12 2 3 2 4 3 2 2" xfId="14647" xr:uid="{00000000-0005-0000-0000-0000AC6D0000}"/>
    <cellStyle name="Normal 12 2 3 2 4 3 2 2 2" xfId="43728" xr:uid="{00000000-0005-0000-0000-0000AD6D0000}"/>
    <cellStyle name="Normal 12 2 3 2 4 3 2 3" xfId="43727" xr:uid="{00000000-0005-0000-0000-0000AE6D0000}"/>
    <cellStyle name="Normal 12 2 3 2 4 3 3" xfId="14648" xr:uid="{00000000-0005-0000-0000-0000AF6D0000}"/>
    <cellStyle name="Normal 12 2 3 2 4 3 3 2" xfId="43729" xr:uid="{00000000-0005-0000-0000-0000B06D0000}"/>
    <cellStyle name="Normal 12 2 3 2 4 3 4" xfId="14649" xr:uid="{00000000-0005-0000-0000-0000B16D0000}"/>
    <cellStyle name="Normal 12 2 3 2 4 3 4 2" xfId="43730" xr:uid="{00000000-0005-0000-0000-0000B26D0000}"/>
    <cellStyle name="Normal 12 2 3 2 4 3 5" xfId="14650" xr:uid="{00000000-0005-0000-0000-0000B36D0000}"/>
    <cellStyle name="Normal 12 2 3 2 4 3 5 2" xfId="43731" xr:uid="{00000000-0005-0000-0000-0000B46D0000}"/>
    <cellStyle name="Normal 12 2 3 2 4 3 6" xfId="43726" xr:uid="{00000000-0005-0000-0000-0000B56D0000}"/>
    <cellStyle name="Normal 12 2 3 2 4 4" xfId="14651" xr:uid="{00000000-0005-0000-0000-0000B66D0000}"/>
    <cellStyle name="Normal 12 2 3 2 4 4 2" xfId="14652" xr:uid="{00000000-0005-0000-0000-0000B76D0000}"/>
    <cellStyle name="Normal 12 2 3 2 4 4 2 2" xfId="43733" xr:uid="{00000000-0005-0000-0000-0000B86D0000}"/>
    <cellStyle name="Normal 12 2 3 2 4 4 3" xfId="43732" xr:uid="{00000000-0005-0000-0000-0000B96D0000}"/>
    <cellStyle name="Normal 12 2 3 2 4 5" xfId="14653" xr:uid="{00000000-0005-0000-0000-0000BA6D0000}"/>
    <cellStyle name="Normal 12 2 3 2 4 5 2" xfId="43734" xr:uid="{00000000-0005-0000-0000-0000BB6D0000}"/>
    <cellStyle name="Normal 12 2 3 2 4 6" xfId="14654" xr:uid="{00000000-0005-0000-0000-0000BC6D0000}"/>
    <cellStyle name="Normal 12 2 3 2 4 6 2" xfId="43735" xr:uid="{00000000-0005-0000-0000-0000BD6D0000}"/>
    <cellStyle name="Normal 12 2 3 2 4 7" xfId="14655" xr:uid="{00000000-0005-0000-0000-0000BE6D0000}"/>
    <cellStyle name="Normal 12 2 3 2 4 7 2" xfId="43736" xr:uid="{00000000-0005-0000-0000-0000BF6D0000}"/>
    <cellStyle name="Normal 12 2 3 2 4 8" xfId="43719" xr:uid="{00000000-0005-0000-0000-0000C06D0000}"/>
    <cellStyle name="Normal 12 2 3 2 5" xfId="14656" xr:uid="{00000000-0005-0000-0000-0000C16D0000}"/>
    <cellStyle name="Normal 12 2 3 2 5 2" xfId="14657" xr:uid="{00000000-0005-0000-0000-0000C26D0000}"/>
    <cellStyle name="Normal 12 2 3 2 5 2 2" xfId="14658" xr:uid="{00000000-0005-0000-0000-0000C36D0000}"/>
    <cellStyle name="Normal 12 2 3 2 5 2 2 2" xfId="14659" xr:uid="{00000000-0005-0000-0000-0000C46D0000}"/>
    <cellStyle name="Normal 12 2 3 2 5 2 2 2 2" xfId="43740" xr:uid="{00000000-0005-0000-0000-0000C56D0000}"/>
    <cellStyle name="Normal 12 2 3 2 5 2 2 3" xfId="43739" xr:uid="{00000000-0005-0000-0000-0000C66D0000}"/>
    <cellStyle name="Normal 12 2 3 2 5 2 3" xfId="14660" xr:uid="{00000000-0005-0000-0000-0000C76D0000}"/>
    <cellStyle name="Normal 12 2 3 2 5 2 3 2" xfId="43741" xr:uid="{00000000-0005-0000-0000-0000C86D0000}"/>
    <cellStyle name="Normal 12 2 3 2 5 2 4" xfId="14661" xr:uid="{00000000-0005-0000-0000-0000C96D0000}"/>
    <cellStyle name="Normal 12 2 3 2 5 2 4 2" xfId="43742" xr:uid="{00000000-0005-0000-0000-0000CA6D0000}"/>
    <cellStyle name="Normal 12 2 3 2 5 2 5" xfId="14662" xr:uid="{00000000-0005-0000-0000-0000CB6D0000}"/>
    <cellStyle name="Normal 12 2 3 2 5 2 5 2" xfId="43743" xr:uid="{00000000-0005-0000-0000-0000CC6D0000}"/>
    <cellStyle name="Normal 12 2 3 2 5 2 6" xfId="43738" xr:uid="{00000000-0005-0000-0000-0000CD6D0000}"/>
    <cellStyle name="Normal 12 2 3 2 5 3" xfId="14663" xr:uid="{00000000-0005-0000-0000-0000CE6D0000}"/>
    <cellStyle name="Normal 12 2 3 2 5 3 2" xfId="14664" xr:uid="{00000000-0005-0000-0000-0000CF6D0000}"/>
    <cellStyle name="Normal 12 2 3 2 5 3 2 2" xfId="43745" xr:uid="{00000000-0005-0000-0000-0000D06D0000}"/>
    <cellStyle name="Normal 12 2 3 2 5 3 3" xfId="43744" xr:uid="{00000000-0005-0000-0000-0000D16D0000}"/>
    <cellStyle name="Normal 12 2 3 2 5 4" xfId="14665" xr:uid="{00000000-0005-0000-0000-0000D26D0000}"/>
    <cellStyle name="Normal 12 2 3 2 5 4 2" xfId="43746" xr:uid="{00000000-0005-0000-0000-0000D36D0000}"/>
    <cellStyle name="Normal 12 2 3 2 5 5" xfId="14666" xr:uid="{00000000-0005-0000-0000-0000D46D0000}"/>
    <cellStyle name="Normal 12 2 3 2 5 5 2" xfId="43747" xr:uid="{00000000-0005-0000-0000-0000D56D0000}"/>
    <cellStyle name="Normal 12 2 3 2 5 6" xfId="14667" xr:uid="{00000000-0005-0000-0000-0000D66D0000}"/>
    <cellStyle name="Normal 12 2 3 2 5 6 2" xfId="43748" xr:uid="{00000000-0005-0000-0000-0000D76D0000}"/>
    <cellStyle name="Normal 12 2 3 2 5 7" xfId="43737" xr:uid="{00000000-0005-0000-0000-0000D86D0000}"/>
    <cellStyle name="Normal 12 2 3 2 6" xfId="14668" xr:uid="{00000000-0005-0000-0000-0000D96D0000}"/>
    <cellStyle name="Normal 12 2 3 2 6 2" xfId="14669" xr:uid="{00000000-0005-0000-0000-0000DA6D0000}"/>
    <cellStyle name="Normal 12 2 3 2 6 2 2" xfId="14670" xr:uid="{00000000-0005-0000-0000-0000DB6D0000}"/>
    <cellStyle name="Normal 12 2 3 2 6 2 2 2" xfId="43751" xr:uid="{00000000-0005-0000-0000-0000DC6D0000}"/>
    <cellStyle name="Normal 12 2 3 2 6 2 3" xfId="43750" xr:uid="{00000000-0005-0000-0000-0000DD6D0000}"/>
    <cellStyle name="Normal 12 2 3 2 6 3" xfId="14671" xr:uid="{00000000-0005-0000-0000-0000DE6D0000}"/>
    <cellStyle name="Normal 12 2 3 2 6 3 2" xfId="43752" xr:uid="{00000000-0005-0000-0000-0000DF6D0000}"/>
    <cellStyle name="Normal 12 2 3 2 6 4" xfId="14672" xr:uid="{00000000-0005-0000-0000-0000E06D0000}"/>
    <cellStyle name="Normal 12 2 3 2 6 4 2" xfId="43753" xr:uid="{00000000-0005-0000-0000-0000E16D0000}"/>
    <cellStyle name="Normal 12 2 3 2 6 5" xfId="14673" xr:uid="{00000000-0005-0000-0000-0000E26D0000}"/>
    <cellStyle name="Normal 12 2 3 2 6 5 2" xfId="43754" xr:uid="{00000000-0005-0000-0000-0000E36D0000}"/>
    <cellStyle name="Normal 12 2 3 2 6 6" xfId="43749" xr:uid="{00000000-0005-0000-0000-0000E46D0000}"/>
    <cellStyle name="Normal 12 2 3 2 7" xfId="14674" xr:uid="{00000000-0005-0000-0000-0000E56D0000}"/>
    <cellStyle name="Normal 12 2 3 2 7 2" xfId="14675" xr:uid="{00000000-0005-0000-0000-0000E66D0000}"/>
    <cellStyle name="Normal 12 2 3 2 7 2 2" xfId="14676" xr:uid="{00000000-0005-0000-0000-0000E76D0000}"/>
    <cellStyle name="Normal 12 2 3 2 7 2 2 2" xfId="43757" xr:uid="{00000000-0005-0000-0000-0000E86D0000}"/>
    <cellStyle name="Normal 12 2 3 2 7 2 3" xfId="43756" xr:uid="{00000000-0005-0000-0000-0000E96D0000}"/>
    <cellStyle name="Normal 12 2 3 2 7 3" xfId="14677" xr:uid="{00000000-0005-0000-0000-0000EA6D0000}"/>
    <cellStyle name="Normal 12 2 3 2 7 3 2" xfId="43758" xr:uid="{00000000-0005-0000-0000-0000EB6D0000}"/>
    <cellStyle name="Normal 12 2 3 2 7 4" xfId="14678" xr:uid="{00000000-0005-0000-0000-0000EC6D0000}"/>
    <cellStyle name="Normal 12 2 3 2 7 4 2" xfId="43759" xr:uid="{00000000-0005-0000-0000-0000ED6D0000}"/>
    <cellStyle name="Normal 12 2 3 2 7 5" xfId="14679" xr:uid="{00000000-0005-0000-0000-0000EE6D0000}"/>
    <cellStyle name="Normal 12 2 3 2 7 5 2" xfId="43760" xr:uid="{00000000-0005-0000-0000-0000EF6D0000}"/>
    <cellStyle name="Normal 12 2 3 2 7 6" xfId="43755" xr:uid="{00000000-0005-0000-0000-0000F06D0000}"/>
    <cellStyle name="Normal 12 2 3 2 8" xfId="14680" xr:uid="{00000000-0005-0000-0000-0000F16D0000}"/>
    <cellStyle name="Normal 12 2 3 2 8 2" xfId="14681" xr:uid="{00000000-0005-0000-0000-0000F26D0000}"/>
    <cellStyle name="Normal 12 2 3 2 8 2 2" xfId="14682" xr:uid="{00000000-0005-0000-0000-0000F36D0000}"/>
    <cellStyle name="Normal 12 2 3 2 8 2 2 2" xfId="43763" xr:uid="{00000000-0005-0000-0000-0000F46D0000}"/>
    <cellStyle name="Normal 12 2 3 2 8 2 3" xfId="43762" xr:uid="{00000000-0005-0000-0000-0000F56D0000}"/>
    <cellStyle name="Normal 12 2 3 2 8 3" xfId="14683" xr:uid="{00000000-0005-0000-0000-0000F66D0000}"/>
    <cellStyle name="Normal 12 2 3 2 8 3 2" xfId="43764" xr:uid="{00000000-0005-0000-0000-0000F76D0000}"/>
    <cellStyle name="Normal 12 2 3 2 8 4" xfId="14684" xr:uid="{00000000-0005-0000-0000-0000F86D0000}"/>
    <cellStyle name="Normal 12 2 3 2 8 4 2" xfId="43765" xr:uid="{00000000-0005-0000-0000-0000F96D0000}"/>
    <cellStyle name="Normal 12 2 3 2 8 5" xfId="43761" xr:uid="{00000000-0005-0000-0000-0000FA6D0000}"/>
    <cellStyle name="Normal 12 2 3 2 9" xfId="14685" xr:uid="{00000000-0005-0000-0000-0000FB6D0000}"/>
    <cellStyle name="Normal 12 2 3 2 9 2" xfId="14686" xr:uid="{00000000-0005-0000-0000-0000FC6D0000}"/>
    <cellStyle name="Normal 12 2 3 2 9 2 2" xfId="43767" xr:uid="{00000000-0005-0000-0000-0000FD6D0000}"/>
    <cellStyle name="Normal 12 2 3 2 9 3" xfId="14687" xr:uid="{00000000-0005-0000-0000-0000FE6D0000}"/>
    <cellStyle name="Normal 12 2 3 2 9 3 2" xfId="43768" xr:uid="{00000000-0005-0000-0000-0000FF6D0000}"/>
    <cellStyle name="Normal 12 2 3 2 9 4" xfId="43766" xr:uid="{00000000-0005-0000-0000-0000006E0000}"/>
    <cellStyle name="Normal 12 2 3 3" xfId="14688" xr:uid="{00000000-0005-0000-0000-0000016E0000}"/>
    <cellStyle name="Normal 12 2 3 3 10" xfId="14689" xr:uid="{00000000-0005-0000-0000-0000026E0000}"/>
    <cellStyle name="Normal 12 2 3 3 10 2" xfId="43770" xr:uid="{00000000-0005-0000-0000-0000036E0000}"/>
    <cellStyle name="Normal 12 2 3 3 11" xfId="14690" xr:uid="{00000000-0005-0000-0000-0000046E0000}"/>
    <cellStyle name="Normal 12 2 3 3 11 2" xfId="43771" xr:uid="{00000000-0005-0000-0000-0000056E0000}"/>
    <cellStyle name="Normal 12 2 3 3 12" xfId="43769" xr:uid="{00000000-0005-0000-0000-0000066E0000}"/>
    <cellStyle name="Normal 12 2 3 3 2" xfId="14691" xr:uid="{00000000-0005-0000-0000-0000076E0000}"/>
    <cellStyle name="Normal 12 2 3 3 2 10" xfId="14692" xr:uid="{00000000-0005-0000-0000-0000086E0000}"/>
    <cellStyle name="Normal 12 2 3 3 2 10 2" xfId="43773" xr:uid="{00000000-0005-0000-0000-0000096E0000}"/>
    <cellStyle name="Normal 12 2 3 3 2 11" xfId="43772" xr:uid="{00000000-0005-0000-0000-00000A6E0000}"/>
    <cellStyle name="Normal 12 2 3 3 2 2" xfId="14693" xr:uid="{00000000-0005-0000-0000-00000B6E0000}"/>
    <cellStyle name="Normal 12 2 3 3 2 2 2" xfId="14694" xr:uid="{00000000-0005-0000-0000-00000C6E0000}"/>
    <cellStyle name="Normal 12 2 3 3 2 2 2 2" xfId="14695" xr:uid="{00000000-0005-0000-0000-00000D6E0000}"/>
    <cellStyle name="Normal 12 2 3 3 2 2 2 2 2" xfId="14696" xr:uid="{00000000-0005-0000-0000-00000E6E0000}"/>
    <cellStyle name="Normal 12 2 3 3 2 2 2 2 2 2" xfId="43777" xr:uid="{00000000-0005-0000-0000-00000F6E0000}"/>
    <cellStyle name="Normal 12 2 3 3 2 2 2 2 3" xfId="43776" xr:uid="{00000000-0005-0000-0000-0000106E0000}"/>
    <cellStyle name="Normal 12 2 3 3 2 2 2 3" xfId="14697" xr:uid="{00000000-0005-0000-0000-0000116E0000}"/>
    <cellStyle name="Normal 12 2 3 3 2 2 2 3 2" xfId="43778" xr:uid="{00000000-0005-0000-0000-0000126E0000}"/>
    <cellStyle name="Normal 12 2 3 3 2 2 2 4" xfId="14698" xr:uid="{00000000-0005-0000-0000-0000136E0000}"/>
    <cellStyle name="Normal 12 2 3 3 2 2 2 4 2" xfId="43779" xr:uid="{00000000-0005-0000-0000-0000146E0000}"/>
    <cellStyle name="Normal 12 2 3 3 2 2 2 5" xfId="14699" xr:uid="{00000000-0005-0000-0000-0000156E0000}"/>
    <cellStyle name="Normal 12 2 3 3 2 2 2 5 2" xfId="43780" xr:uid="{00000000-0005-0000-0000-0000166E0000}"/>
    <cellStyle name="Normal 12 2 3 3 2 2 2 6" xfId="43775" xr:uid="{00000000-0005-0000-0000-0000176E0000}"/>
    <cellStyle name="Normal 12 2 3 3 2 2 3" xfId="14700" xr:uid="{00000000-0005-0000-0000-0000186E0000}"/>
    <cellStyle name="Normal 12 2 3 3 2 2 3 2" xfId="14701" xr:uid="{00000000-0005-0000-0000-0000196E0000}"/>
    <cellStyle name="Normal 12 2 3 3 2 2 3 2 2" xfId="43782" xr:uid="{00000000-0005-0000-0000-00001A6E0000}"/>
    <cellStyle name="Normal 12 2 3 3 2 2 3 3" xfId="43781" xr:uid="{00000000-0005-0000-0000-00001B6E0000}"/>
    <cellStyle name="Normal 12 2 3 3 2 2 4" xfId="14702" xr:uid="{00000000-0005-0000-0000-00001C6E0000}"/>
    <cellStyle name="Normal 12 2 3 3 2 2 4 2" xfId="43783" xr:uid="{00000000-0005-0000-0000-00001D6E0000}"/>
    <cellStyle name="Normal 12 2 3 3 2 2 5" xfId="14703" xr:uid="{00000000-0005-0000-0000-00001E6E0000}"/>
    <cellStyle name="Normal 12 2 3 3 2 2 5 2" xfId="43784" xr:uid="{00000000-0005-0000-0000-00001F6E0000}"/>
    <cellStyle name="Normal 12 2 3 3 2 2 6" xfId="14704" xr:uid="{00000000-0005-0000-0000-0000206E0000}"/>
    <cellStyle name="Normal 12 2 3 3 2 2 6 2" xfId="43785" xr:uid="{00000000-0005-0000-0000-0000216E0000}"/>
    <cellStyle name="Normal 12 2 3 3 2 2 7" xfId="43774" xr:uid="{00000000-0005-0000-0000-0000226E0000}"/>
    <cellStyle name="Normal 12 2 3 3 2 3" xfId="14705" xr:uid="{00000000-0005-0000-0000-0000236E0000}"/>
    <cellStyle name="Normal 12 2 3 3 2 3 2" xfId="14706" xr:uid="{00000000-0005-0000-0000-0000246E0000}"/>
    <cellStyle name="Normal 12 2 3 3 2 3 2 2" xfId="14707" xr:uid="{00000000-0005-0000-0000-0000256E0000}"/>
    <cellStyle name="Normal 12 2 3 3 2 3 2 2 2" xfId="14708" xr:uid="{00000000-0005-0000-0000-0000266E0000}"/>
    <cellStyle name="Normal 12 2 3 3 2 3 2 2 2 2" xfId="43789" xr:uid="{00000000-0005-0000-0000-0000276E0000}"/>
    <cellStyle name="Normal 12 2 3 3 2 3 2 2 3" xfId="43788" xr:uid="{00000000-0005-0000-0000-0000286E0000}"/>
    <cellStyle name="Normal 12 2 3 3 2 3 2 3" xfId="14709" xr:uid="{00000000-0005-0000-0000-0000296E0000}"/>
    <cellStyle name="Normal 12 2 3 3 2 3 2 3 2" xfId="43790" xr:uid="{00000000-0005-0000-0000-00002A6E0000}"/>
    <cellStyle name="Normal 12 2 3 3 2 3 2 4" xfId="14710" xr:uid="{00000000-0005-0000-0000-00002B6E0000}"/>
    <cellStyle name="Normal 12 2 3 3 2 3 2 4 2" xfId="43791" xr:uid="{00000000-0005-0000-0000-00002C6E0000}"/>
    <cellStyle name="Normal 12 2 3 3 2 3 2 5" xfId="14711" xr:uid="{00000000-0005-0000-0000-00002D6E0000}"/>
    <cellStyle name="Normal 12 2 3 3 2 3 2 5 2" xfId="43792" xr:uid="{00000000-0005-0000-0000-00002E6E0000}"/>
    <cellStyle name="Normal 12 2 3 3 2 3 2 6" xfId="43787" xr:uid="{00000000-0005-0000-0000-00002F6E0000}"/>
    <cellStyle name="Normal 12 2 3 3 2 3 3" xfId="14712" xr:uid="{00000000-0005-0000-0000-0000306E0000}"/>
    <cellStyle name="Normal 12 2 3 3 2 3 3 2" xfId="14713" xr:uid="{00000000-0005-0000-0000-0000316E0000}"/>
    <cellStyle name="Normal 12 2 3 3 2 3 3 2 2" xfId="43794" xr:uid="{00000000-0005-0000-0000-0000326E0000}"/>
    <cellStyle name="Normal 12 2 3 3 2 3 3 3" xfId="43793" xr:uid="{00000000-0005-0000-0000-0000336E0000}"/>
    <cellStyle name="Normal 12 2 3 3 2 3 4" xfId="14714" xr:uid="{00000000-0005-0000-0000-0000346E0000}"/>
    <cellStyle name="Normal 12 2 3 3 2 3 4 2" xfId="43795" xr:uid="{00000000-0005-0000-0000-0000356E0000}"/>
    <cellStyle name="Normal 12 2 3 3 2 3 5" xfId="14715" xr:uid="{00000000-0005-0000-0000-0000366E0000}"/>
    <cellStyle name="Normal 12 2 3 3 2 3 5 2" xfId="43796" xr:uid="{00000000-0005-0000-0000-0000376E0000}"/>
    <cellStyle name="Normal 12 2 3 3 2 3 6" xfId="14716" xr:uid="{00000000-0005-0000-0000-0000386E0000}"/>
    <cellStyle name="Normal 12 2 3 3 2 3 6 2" xfId="43797" xr:uid="{00000000-0005-0000-0000-0000396E0000}"/>
    <cellStyle name="Normal 12 2 3 3 2 3 7" xfId="43786" xr:uid="{00000000-0005-0000-0000-00003A6E0000}"/>
    <cellStyle name="Normal 12 2 3 3 2 4" xfId="14717" xr:uid="{00000000-0005-0000-0000-00003B6E0000}"/>
    <cellStyle name="Normal 12 2 3 3 2 4 2" xfId="14718" xr:uid="{00000000-0005-0000-0000-00003C6E0000}"/>
    <cellStyle name="Normal 12 2 3 3 2 4 2 2" xfId="14719" xr:uid="{00000000-0005-0000-0000-00003D6E0000}"/>
    <cellStyle name="Normal 12 2 3 3 2 4 2 2 2" xfId="43800" xr:uid="{00000000-0005-0000-0000-00003E6E0000}"/>
    <cellStyle name="Normal 12 2 3 3 2 4 2 3" xfId="43799" xr:uid="{00000000-0005-0000-0000-00003F6E0000}"/>
    <cellStyle name="Normal 12 2 3 3 2 4 3" xfId="14720" xr:uid="{00000000-0005-0000-0000-0000406E0000}"/>
    <cellStyle name="Normal 12 2 3 3 2 4 3 2" xfId="43801" xr:uid="{00000000-0005-0000-0000-0000416E0000}"/>
    <cellStyle name="Normal 12 2 3 3 2 4 4" xfId="14721" xr:uid="{00000000-0005-0000-0000-0000426E0000}"/>
    <cellStyle name="Normal 12 2 3 3 2 4 4 2" xfId="43802" xr:uid="{00000000-0005-0000-0000-0000436E0000}"/>
    <cellStyle name="Normal 12 2 3 3 2 4 5" xfId="14722" xr:uid="{00000000-0005-0000-0000-0000446E0000}"/>
    <cellStyle name="Normal 12 2 3 3 2 4 5 2" xfId="43803" xr:uid="{00000000-0005-0000-0000-0000456E0000}"/>
    <cellStyle name="Normal 12 2 3 3 2 4 6" xfId="43798" xr:uid="{00000000-0005-0000-0000-0000466E0000}"/>
    <cellStyle name="Normal 12 2 3 3 2 5" xfId="14723" xr:uid="{00000000-0005-0000-0000-0000476E0000}"/>
    <cellStyle name="Normal 12 2 3 3 2 5 2" xfId="14724" xr:uid="{00000000-0005-0000-0000-0000486E0000}"/>
    <cellStyle name="Normal 12 2 3 3 2 5 2 2" xfId="14725" xr:uid="{00000000-0005-0000-0000-0000496E0000}"/>
    <cellStyle name="Normal 12 2 3 3 2 5 2 2 2" xfId="43806" xr:uid="{00000000-0005-0000-0000-00004A6E0000}"/>
    <cellStyle name="Normal 12 2 3 3 2 5 2 3" xfId="43805" xr:uid="{00000000-0005-0000-0000-00004B6E0000}"/>
    <cellStyle name="Normal 12 2 3 3 2 5 3" xfId="14726" xr:uid="{00000000-0005-0000-0000-00004C6E0000}"/>
    <cellStyle name="Normal 12 2 3 3 2 5 3 2" xfId="43807" xr:uid="{00000000-0005-0000-0000-00004D6E0000}"/>
    <cellStyle name="Normal 12 2 3 3 2 5 4" xfId="14727" xr:uid="{00000000-0005-0000-0000-00004E6E0000}"/>
    <cellStyle name="Normal 12 2 3 3 2 5 4 2" xfId="43808" xr:uid="{00000000-0005-0000-0000-00004F6E0000}"/>
    <cellStyle name="Normal 12 2 3 3 2 5 5" xfId="14728" xr:uid="{00000000-0005-0000-0000-0000506E0000}"/>
    <cellStyle name="Normal 12 2 3 3 2 5 5 2" xfId="43809" xr:uid="{00000000-0005-0000-0000-0000516E0000}"/>
    <cellStyle name="Normal 12 2 3 3 2 5 6" xfId="43804" xr:uid="{00000000-0005-0000-0000-0000526E0000}"/>
    <cellStyle name="Normal 12 2 3 3 2 6" xfId="14729" xr:uid="{00000000-0005-0000-0000-0000536E0000}"/>
    <cellStyle name="Normal 12 2 3 3 2 6 2" xfId="14730" xr:uid="{00000000-0005-0000-0000-0000546E0000}"/>
    <cellStyle name="Normal 12 2 3 3 2 6 2 2" xfId="14731" xr:uid="{00000000-0005-0000-0000-0000556E0000}"/>
    <cellStyle name="Normal 12 2 3 3 2 6 2 2 2" xfId="43812" xr:uid="{00000000-0005-0000-0000-0000566E0000}"/>
    <cellStyle name="Normal 12 2 3 3 2 6 2 3" xfId="43811" xr:uid="{00000000-0005-0000-0000-0000576E0000}"/>
    <cellStyle name="Normal 12 2 3 3 2 6 3" xfId="14732" xr:uid="{00000000-0005-0000-0000-0000586E0000}"/>
    <cellStyle name="Normal 12 2 3 3 2 6 3 2" xfId="43813" xr:uid="{00000000-0005-0000-0000-0000596E0000}"/>
    <cellStyle name="Normal 12 2 3 3 2 6 4" xfId="14733" xr:uid="{00000000-0005-0000-0000-00005A6E0000}"/>
    <cellStyle name="Normal 12 2 3 3 2 6 4 2" xfId="43814" xr:uid="{00000000-0005-0000-0000-00005B6E0000}"/>
    <cellStyle name="Normal 12 2 3 3 2 6 5" xfId="43810" xr:uid="{00000000-0005-0000-0000-00005C6E0000}"/>
    <cellStyle name="Normal 12 2 3 3 2 7" xfId="14734" xr:uid="{00000000-0005-0000-0000-00005D6E0000}"/>
    <cellStyle name="Normal 12 2 3 3 2 7 2" xfId="14735" xr:uid="{00000000-0005-0000-0000-00005E6E0000}"/>
    <cellStyle name="Normal 12 2 3 3 2 7 2 2" xfId="43816" xr:uid="{00000000-0005-0000-0000-00005F6E0000}"/>
    <cellStyle name="Normal 12 2 3 3 2 7 3" xfId="14736" xr:uid="{00000000-0005-0000-0000-0000606E0000}"/>
    <cellStyle name="Normal 12 2 3 3 2 7 3 2" xfId="43817" xr:uid="{00000000-0005-0000-0000-0000616E0000}"/>
    <cellStyle name="Normal 12 2 3 3 2 7 4" xfId="43815" xr:uid="{00000000-0005-0000-0000-0000626E0000}"/>
    <cellStyle name="Normal 12 2 3 3 2 8" xfId="14737" xr:uid="{00000000-0005-0000-0000-0000636E0000}"/>
    <cellStyle name="Normal 12 2 3 3 2 8 2" xfId="43818" xr:uid="{00000000-0005-0000-0000-0000646E0000}"/>
    <cellStyle name="Normal 12 2 3 3 2 9" xfId="14738" xr:uid="{00000000-0005-0000-0000-0000656E0000}"/>
    <cellStyle name="Normal 12 2 3 3 2 9 2" xfId="43819" xr:uid="{00000000-0005-0000-0000-0000666E0000}"/>
    <cellStyle name="Normal 12 2 3 3 3" xfId="14739" xr:uid="{00000000-0005-0000-0000-0000676E0000}"/>
    <cellStyle name="Normal 12 2 3 3 3 2" xfId="14740" xr:uid="{00000000-0005-0000-0000-0000686E0000}"/>
    <cellStyle name="Normal 12 2 3 3 3 2 2" xfId="14741" xr:uid="{00000000-0005-0000-0000-0000696E0000}"/>
    <cellStyle name="Normal 12 2 3 3 3 2 2 2" xfId="14742" xr:uid="{00000000-0005-0000-0000-00006A6E0000}"/>
    <cellStyle name="Normal 12 2 3 3 3 2 2 2 2" xfId="43823" xr:uid="{00000000-0005-0000-0000-00006B6E0000}"/>
    <cellStyle name="Normal 12 2 3 3 3 2 2 3" xfId="43822" xr:uid="{00000000-0005-0000-0000-00006C6E0000}"/>
    <cellStyle name="Normal 12 2 3 3 3 2 3" xfId="14743" xr:uid="{00000000-0005-0000-0000-00006D6E0000}"/>
    <cellStyle name="Normal 12 2 3 3 3 2 3 2" xfId="43824" xr:uid="{00000000-0005-0000-0000-00006E6E0000}"/>
    <cellStyle name="Normal 12 2 3 3 3 2 4" xfId="14744" xr:uid="{00000000-0005-0000-0000-00006F6E0000}"/>
    <cellStyle name="Normal 12 2 3 3 3 2 4 2" xfId="43825" xr:uid="{00000000-0005-0000-0000-0000706E0000}"/>
    <cellStyle name="Normal 12 2 3 3 3 2 5" xfId="14745" xr:uid="{00000000-0005-0000-0000-0000716E0000}"/>
    <cellStyle name="Normal 12 2 3 3 3 2 5 2" xfId="43826" xr:uid="{00000000-0005-0000-0000-0000726E0000}"/>
    <cellStyle name="Normal 12 2 3 3 3 2 6" xfId="43821" xr:uid="{00000000-0005-0000-0000-0000736E0000}"/>
    <cellStyle name="Normal 12 2 3 3 3 3" xfId="14746" xr:uid="{00000000-0005-0000-0000-0000746E0000}"/>
    <cellStyle name="Normal 12 2 3 3 3 3 2" xfId="14747" xr:uid="{00000000-0005-0000-0000-0000756E0000}"/>
    <cellStyle name="Normal 12 2 3 3 3 3 2 2" xfId="14748" xr:uid="{00000000-0005-0000-0000-0000766E0000}"/>
    <cellStyle name="Normal 12 2 3 3 3 3 2 2 2" xfId="43829" xr:uid="{00000000-0005-0000-0000-0000776E0000}"/>
    <cellStyle name="Normal 12 2 3 3 3 3 2 3" xfId="43828" xr:uid="{00000000-0005-0000-0000-0000786E0000}"/>
    <cellStyle name="Normal 12 2 3 3 3 3 3" xfId="14749" xr:uid="{00000000-0005-0000-0000-0000796E0000}"/>
    <cellStyle name="Normal 12 2 3 3 3 3 3 2" xfId="43830" xr:uid="{00000000-0005-0000-0000-00007A6E0000}"/>
    <cellStyle name="Normal 12 2 3 3 3 3 4" xfId="14750" xr:uid="{00000000-0005-0000-0000-00007B6E0000}"/>
    <cellStyle name="Normal 12 2 3 3 3 3 4 2" xfId="43831" xr:uid="{00000000-0005-0000-0000-00007C6E0000}"/>
    <cellStyle name="Normal 12 2 3 3 3 3 5" xfId="14751" xr:uid="{00000000-0005-0000-0000-00007D6E0000}"/>
    <cellStyle name="Normal 12 2 3 3 3 3 5 2" xfId="43832" xr:uid="{00000000-0005-0000-0000-00007E6E0000}"/>
    <cellStyle name="Normal 12 2 3 3 3 3 6" xfId="43827" xr:uid="{00000000-0005-0000-0000-00007F6E0000}"/>
    <cellStyle name="Normal 12 2 3 3 3 4" xfId="14752" xr:uid="{00000000-0005-0000-0000-0000806E0000}"/>
    <cellStyle name="Normal 12 2 3 3 3 4 2" xfId="14753" xr:uid="{00000000-0005-0000-0000-0000816E0000}"/>
    <cellStyle name="Normal 12 2 3 3 3 4 2 2" xfId="43834" xr:uid="{00000000-0005-0000-0000-0000826E0000}"/>
    <cellStyle name="Normal 12 2 3 3 3 4 3" xfId="43833" xr:uid="{00000000-0005-0000-0000-0000836E0000}"/>
    <cellStyle name="Normal 12 2 3 3 3 5" xfId="14754" xr:uid="{00000000-0005-0000-0000-0000846E0000}"/>
    <cellStyle name="Normal 12 2 3 3 3 5 2" xfId="43835" xr:uid="{00000000-0005-0000-0000-0000856E0000}"/>
    <cellStyle name="Normal 12 2 3 3 3 6" xfId="14755" xr:uid="{00000000-0005-0000-0000-0000866E0000}"/>
    <cellStyle name="Normal 12 2 3 3 3 6 2" xfId="43836" xr:uid="{00000000-0005-0000-0000-0000876E0000}"/>
    <cellStyle name="Normal 12 2 3 3 3 7" xfId="14756" xr:uid="{00000000-0005-0000-0000-0000886E0000}"/>
    <cellStyle name="Normal 12 2 3 3 3 7 2" xfId="43837" xr:uid="{00000000-0005-0000-0000-0000896E0000}"/>
    <cellStyle name="Normal 12 2 3 3 3 8" xfId="43820" xr:uid="{00000000-0005-0000-0000-00008A6E0000}"/>
    <cellStyle name="Normal 12 2 3 3 4" xfId="14757" xr:uid="{00000000-0005-0000-0000-00008B6E0000}"/>
    <cellStyle name="Normal 12 2 3 3 4 2" xfId="14758" xr:uid="{00000000-0005-0000-0000-00008C6E0000}"/>
    <cellStyle name="Normal 12 2 3 3 4 2 2" xfId="14759" xr:uid="{00000000-0005-0000-0000-00008D6E0000}"/>
    <cellStyle name="Normal 12 2 3 3 4 2 2 2" xfId="14760" xr:uid="{00000000-0005-0000-0000-00008E6E0000}"/>
    <cellStyle name="Normal 12 2 3 3 4 2 2 2 2" xfId="43841" xr:uid="{00000000-0005-0000-0000-00008F6E0000}"/>
    <cellStyle name="Normal 12 2 3 3 4 2 2 3" xfId="43840" xr:uid="{00000000-0005-0000-0000-0000906E0000}"/>
    <cellStyle name="Normal 12 2 3 3 4 2 3" xfId="14761" xr:uid="{00000000-0005-0000-0000-0000916E0000}"/>
    <cellStyle name="Normal 12 2 3 3 4 2 3 2" xfId="43842" xr:uid="{00000000-0005-0000-0000-0000926E0000}"/>
    <cellStyle name="Normal 12 2 3 3 4 2 4" xfId="14762" xr:uid="{00000000-0005-0000-0000-0000936E0000}"/>
    <cellStyle name="Normal 12 2 3 3 4 2 4 2" xfId="43843" xr:uid="{00000000-0005-0000-0000-0000946E0000}"/>
    <cellStyle name="Normal 12 2 3 3 4 2 5" xfId="14763" xr:uid="{00000000-0005-0000-0000-0000956E0000}"/>
    <cellStyle name="Normal 12 2 3 3 4 2 5 2" xfId="43844" xr:uid="{00000000-0005-0000-0000-0000966E0000}"/>
    <cellStyle name="Normal 12 2 3 3 4 2 6" xfId="43839" xr:uid="{00000000-0005-0000-0000-0000976E0000}"/>
    <cellStyle name="Normal 12 2 3 3 4 3" xfId="14764" xr:uid="{00000000-0005-0000-0000-0000986E0000}"/>
    <cellStyle name="Normal 12 2 3 3 4 3 2" xfId="14765" xr:uid="{00000000-0005-0000-0000-0000996E0000}"/>
    <cellStyle name="Normal 12 2 3 3 4 3 2 2" xfId="43846" xr:uid="{00000000-0005-0000-0000-00009A6E0000}"/>
    <cellStyle name="Normal 12 2 3 3 4 3 3" xfId="43845" xr:uid="{00000000-0005-0000-0000-00009B6E0000}"/>
    <cellStyle name="Normal 12 2 3 3 4 4" xfId="14766" xr:uid="{00000000-0005-0000-0000-00009C6E0000}"/>
    <cellStyle name="Normal 12 2 3 3 4 4 2" xfId="43847" xr:uid="{00000000-0005-0000-0000-00009D6E0000}"/>
    <cellStyle name="Normal 12 2 3 3 4 5" xfId="14767" xr:uid="{00000000-0005-0000-0000-00009E6E0000}"/>
    <cellStyle name="Normal 12 2 3 3 4 5 2" xfId="43848" xr:uid="{00000000-0005-0000-0000-00009F6E0000}"/>
    <cellStyle name="Normal 12 2 3 3 4 6" xfId="14768" xr:uid="{00000000-0005-0000-0000-0000A06E0000}"/>
    <cellStyle name="Normal 12 2 3 3 4 6 2" xfId="43849" xr:uid="{00000000-0005-0000-0000-0000A16E0000}"/>
    <cellStyle name="Normal 12 2 3 3 4 7" xfId="43838" xr:uid="{00000000-0005-0000-0000-0000A26E0000}"/>
    <cellStyle name="Normal 12 2 3 3 5" xfId="14769" xr:uid="{00000000-0005-0000-0000-0000A36E0000}"/>
    <cellStyle name="Normal 12 2 3 3 5 2" xfId="14770" xr:uid="{00000000-0005-0000-0000-0000A46E0000}"/>
    <cellStyle name="Normal 12 2 3 3 5 2 2" xfId="14771" xr:uid="{00000000-0005-0000-0000-0000A56E0000}"/>
    <cellStyle name="Normal 12 2 3 3 5 2 2 2" xfId="43852" xr:uid="{00000000-0005-0000-0000-0000A66E0000}"/>
    <cellStyle name="Normal 12 2 3 3 5 2 3" xfId="43851" xr:uid="{00000000-0005-0000-0000-0000A76E0000}"/>
    <cellStyle name="Normal 12 2 3 3 5 3" xfId="14772" xr:uid="{00000000-0005-0000-0000-0000A86E0000}"/>
    <cellStyle name="Normal 12 2 3 3 5 3 2" xfId="43853" xr:uid="{00000000-0005-0000-0000-0000A96E0000}"/>
    <cellStyle name="Normal 12 2 3 3 5 4" xfId="14773" xr:uid="{00000000-0005-0000-0000-0000AA6E0000}"/>
    <cellStyle name="Normal 12 2 3 3 5 4 2" xfId="43854" xr:uid="{00000000-0005-0000-0000-0000AB6E0000}"/>
    <cellStyle name="Normal 12 2 3 3 5 5" xfId="14774" xr:uid="{00000000-0005-0000-0000-0000AC6E0000}"/>
    <cellStyle name="Normal 12 2 3 3 5 5 2" xfId="43855" xr:uid="{00000000-0005-0000-0000-0000AD6E0000}"/>
    <cellStyle name="Normal 12 2 3 3 5 6" xfId="43850" xr:uid="{00000000-0005-0000-0000-0000AE6E0000}"/>
    <cellStyle name="Normal 12 2 3 3 6" xfId="14775" xr:uid="{00000000-0005-0000-0000-0000AF6E0000}"/>
    <cellStyle name="Normal 12 2 3 3 6 2" xfId="14776" xr:uid="{00000000-0005-0000-0000-0000B06E0000}"/>
    <cellStyle name="Normal 12 2 3 3 6 2 2" xfId="14777" xr:uid="{00000000-0005-0000-0000-0000B16E0000}"/>
    <cellStyle name="Normal 12 2 3 3 6 2 2 2" xfId="43858" xr:uid="{00000000-0005-0000-0000-0000B26E0000}"/>
    <cellStyle name="Normal 12 2 3 3 6 2 3" xfId="43857" xr:uid="{00000000-0005-0000-0000-0000B36E0000}"/>
    <cellStyle name="Normal 12 2 3 3 6 3" xfId="14778" xr:uid="{00000000-0005-0000-0000-0000B46E0000}"/>
    <cellStyle name="Normal 12 2 3 3 6 3 2" xfId="43859" xr:uid="{00000000-0005-0000-0000-0000B56E0000}"/>
    <cellStyle name="Normal 12 2 3 3 6 4" xfId="14779" xr:uid="{00000000-0005-0000-0000-0000B66E0000}"/>
    <cellStyle name="Normal 12 2 3 3 6 4 2" xfId="43860" xr:uid="{00000000-0005-0000-0000-0000B76E0000}"/>
    <cellStyle name="Normal 12 2 3 3 6 5" xfId="14780" xr:uid="{00000000-0005-0000-0000-0000B86E0000}"/>
    <cellStyle name="Normal 12 2 3 3 6 5 2" xfId="43861" xr:uid="{00000000-0005-0000-0000-0000B96E0000}"/>
    <cellStyle name="Normal 12 2 3 3 6 6" xfId="43856" xr:uid="{00000000-0005-0000-0000-0000BA6E0000}"/>
    <cellStyle name="Normal 12 2 3 3 7" xfId="14781" xr:uid="{00000000-0005-0000-0000-0000BB6E0000}"/>
    <cellStyle name="Normal 12 2 3 3 7 2" xfId="14782" xr:uid="{00000000-0005-0000-0000-0000BC6E0000}"/>
    <cellStyle name="Normal 12 2 3 3 7 2 2" xfId="14783" xr:uid="{00000000-0005-0000-0000-0000BD6E0000}"/>
    <cellStyle name="Normal 12 2 3 3 7 2 2 2" xfId="43864" xr:uid="{00000000-0005-0000-0000-0000BE6E0000}"/>
    <cellStyle name="Normal 12 2 3 3 7 2 3" xfId="43863" xr:uid="{00000000-0005-0000-0000-0000BF6E0000}"/>
    <cellStyle name="Normal 12 2 3 3 7 3" xfId="14784" xr:uid="{00000000-0005-0000-0000-0000C06E0000}"/>
    <cellStyle name="Normal 12 2 3 3 7 3 2" xfId="43865" xr:uid="{00000000-0005-0000-0000-0000C16E0000}"/>
    <cellStyle name="Normal 12 2 3 3 7 4" xfId="14785" xr:uid="{00000000-0005-0000-0000-0000C26E0000}"/>
    <cellStyle name="Normal 12 2 3 3 7 4 2" xfId="43866" xr:uid="{00000000-0005-0000-0000-0000C36E0000}"/>
    <cellStyle name="Normal 12 2 3 3 7 5" xfId="43862" xr:uid="{00000000-0005-0000-0000-0000C46E0000}"/>
    <cellStyle name="Normal 12 2 3 3 8" xfId="14786" xr:uid="{00000000-0005-0000-0000-0000C56E0000}"/>
    <cellStyle name="Normal 12 2 3 3 8 2" xfId="14787" xr:uid="{00000000-0005-0000-0000-0000C66E0000}"/>
    <cellStyle name="Normal 12 2 3 3 8 2 2" xfId="43868" xr:uid="{00000000-0005-0000-0000-0000C76E0000}"/>
    <cellStyle name="Normal 12 2 3 3 8 3" xfId="14788" xr:uid="{00000000-0005-0000-0000-0000C86E0000}"/>
    <cellStyle name="Normal 12 2 3 3 8 3 2" xfId="43869" xr:uid="{00000000-0005-0000-0000-0000C96E0000}"/>
    <cellStyle name="Normal 12 2 3 3 8 4" xfId="43867" xr:uid="{00000000-0005-0000-0000-0000CA6E0000}"/>
    <cellStyle name="Normal 12 2 3 3 9" xfId="14789" xr:uid="{00000000-0005-0000-0000-0000CB6E0000}"/>
    <cellStyle name="Normal 12 2 3 3 9 2" xfId="43870" xr:uid="{00000000-0005-0000-0000-0000CC6E0000}"/>
    <cellStyle name="Normal 12 2 3 4" xfId="14790" xr:uid="{00000000-0005-0000-0000-0000CD6E0000}"/>
    <cellStyle name="Normal 12 2 3 4 10" xfId="14791" xr:uid="{00000000-0005-0000-0000-0000CE6E0000}"/>
    <cellStyle name="Normal 12 2 3 4 10 2" xfId="43872" xr:uid="{00000000-0005-0000-0000-0000CF6E0000}"/>
    <cellStyle name="Normal 12 2 3 4 11" xfId="43871" xr:uid="{00000000-0005-0000-0000-0000D06E0000}"/>
    <cellStyle name="Normal 12 2 3 4 2" xfId="14792" xr:uid="{00000000-0005-0000-0000-0000D16E0000}"/>
    <cellStyle name="Normal 12 2 3 4 2 2" xfId="14793" xr:uid="{00000000-0005-0000-0000-0000D26E0000}"/>
    <cellStyle name="Normal 12 2 3 4 2 2 2" xfId="14794" xr:uid="{00000000-0005-0000-0000-0000D36E0000}"/>
    <cellStyle name="Normal 12 2 3 4 2 2 2 2" xfId="14795" xr:uid="{00000000-0005-0000-0000-0000D46E0000}"/>
    <cellStyle name="Normal 12 2 3 4 2 2 2 2 2" xfId="43876" xr:uid="{00000000-0005-0000-0000-0000D56E0000}"/>
    <cellStyle name="Normal 12 2 3 4 2 2 2 3" xfId="43875" xr:uid="{00000000-0005-0000-0000-0000D66E0000}"/>
    <cellStyle name="Normal 12 2 3 4 2 2 3" xfId="14796" xr:uid="{00000000-0005-0000-0000-0000D76E0000}"/>
    <cellStyle name="Normal 12 2 3 4 2 2 3 2" xfId="43877" xr:uid="{00000000-0005-0000-0000-0000D86E0000}"/>
    <cellStyle name="Normal 12 2 3 4 2 2 4" xfId="14797" xr:uid="{00000000-0005-0000-0000-0000D96E0000}"/>
    <cellStyle name="Normal 12 2 3 4 2 2 4 2" xfId="43878" xr:uid="{00000000-0005-0000-0000-0000DA6E0000}"/>
    <cellStyle name="Normal 12 2 3 4 2 2 5" xfId="14798" xr:uid="{00000000-0005-0000-0000-0000DB6E0000}"/>
    <cellStyle name="Normal 12 2 3 4 2 2 5 2" xfId="43879" xr:uid="{00000000-0005-0000-0000-0000DC6E0000}"/>
    <cellStyle name="Normal 12 2 3 4 2 2 6" xfId="43874" xr:uid="{00000000-0005-0000-0000-0000DD6E0000}"/>
    <cellStyle name="Normal 12 2 3 4 2 3" xfId="14799" xr:uid="{00000000-0005-0000-0000-0000DE6E0000}"/>
    <cellStyle name="Normal 12 2 3 4 2 3 2" xfId="14800" xr:uid="{00000000-0005-0000-0000-0000DF6E0000}"/>
    <cellStyle name="Normal 12 2 3 4 2 3 2 2" xfId="43881" xr:uid="{00000000-0005-0000-0000-0000E06E0000}"/>
    <cellStyle name="Normal 12 2 3 4 2 3 3" xfId="43880" xr:uid="{00000000-0005-0000-0000-0000E16E0000}"/>
    <cellStyle name="Normal 12 2 3 4 2 4" xfId="14801" xr:uid="{00000000-0005-0000-0000-0000E26E0000}"/>
    <cellStyle name="Normal 12 2 3 4 2 4 2" xfId="43882" xr:uid="{00000000-0005-0000-0000-0000E36E0000}"/>
    <cellStyle name="Normal 12 2 3 4 2 5" xfId="14802" xr:uid="{00000000-0005-0000-0000-0000E46E0000}"/>
    <cellStyle name="Normal 12 2 3 4 2 5 2" xfId="43883" xr:uid="{00000000-0005-0000-0000-0000E56E0000}"/>
    <cellStyle name="Normal 12 2 3 4 2 6" xfId="14803" xr:uid="{00000000-0005-0000-0000-0000E66E0000}"/>
    <cellStyle name="Normal 12 2 3 4 2 6 2" xfId="43884" xr:uid="{00000000-0005-0000-0000-0000E76E0000}"/>
    <cellStyle name="Normal 12 2 3 4 2 7" xfId="43873" xr:uid="{00000000-0005-0000-0000-0000E86E0000}"/>
    <cellStyle name="Normal 12 2 3 4 3" xfId="14804" xr:uid="{00000000-0005-0000-0000-0000E96E0000}"/>
    <cellStyle name="Normal 12 2 3 4 3 2" xfId="14805" xr:uid="{00000000-0005-0000-0000-0000EA6E0000}"/>
    <cellStyle name="Normal 12 2 3 4 3 2 2" xfId="14806" xr:uid="{00000000-0005-0000-0000-0000EB6E0000}"/>
    <cellStyle name="Normal 12 2 3 4 3 2 2 2" xfId="14807" xr:uid="{00000000-0005-0000-0000-0000EC6E0000}"/>
    <cellStyle name="Normal 12 2 3 4 3 2 2 2 2" xfId="43888" xr:uid="{00000000-0005-0000-0000-0000ED6E0000}"/>
    <cellStyle name="Normal 12 2 3 4 3 2 2 3" xfId="43887" xr:uid="{00000000-0005-0000-0000-0000EE6E0000}"/>
    <cellStyle name="Normal 12 2 3 4 3 2 3" xfId="14808" xr:uid="{00000000-0005-0000-0000-0000EF6E0000}"/>
    <cellStyle name="Normal 12 2 3 4 3 2 3 2" xfId="43889" xr:uid="{00000000-0005-0000-0000-0000F06E0000}"/>
    <cellStyle name="Normal 12 2 3 4 3 2 4" xfId="14809" xr:uid="{00000000-0005-0000-0000-0000F16E0000}"/>
    <cellStyle name="Normal 12 2 3 4 3 2 4 2" xfId="43890" xr:uid="{00000000-0005-0000-0000-0000F26E0000}"/>
    <cellStyle name="Normal 12 2 3 4 3 2 5" xfId="14810" xr:uid="{00000000-0005-0000-0000-0000F36E0000}"/>
    <cellStyle name="Normal 12 2 3 4 3 2 5 2" xfId="43891" xr:uid="{00000000-0005-0000-0000-0000F46E0000}"/>
    <cellStyle name="Normal 12 2 3 4 3 2 6" xfId="43886" xr:uid="{00000000-0005-0000-0000-0000F56E0000}"/>
    <cellStyle name="Normal 12 2 3 4 3 3" xfId="14811" xr:uid="{00000000-0005-0000-0000-0000F66E0000}"/>
    <cellStyle name="Normal 12 2 3 4 3 3 2" xfId="14812" xr:uid="{00000000-0005-0000-0000-0000F76E0000}"/>
    <cellStyle name="Normal 12 2 3 4 3 3 2 2" xfId="43893" xr:uid="{00000000-0005-0000-0000-0000F86E0000}"/>
    <cellStyle name="Normal 12 2 3 4 3 3 3" xfId="43892" xr:uid="{00000000-0005-0000-0000-0000F96E0000}"/>
    <cellStyle name="Normal 12 2 3 4 3 4" xfId="14813" xr:uid="{00000000-0005-0000-0000-0000FA6E0000}"/>
    <cellStyle name="Normal 12 2 3 4 3 4 2" xfId="43894" xr:uid="{00000000-0005-0000-0000-0000FB6E0000}"/>
    <cellStyle name="Normal 12 2 3 4 3 5" xfId="14814" xr:uid="{00000000-0005-0000-0000-0000FC6E0000}"/>
    <cellStyle name="Normal 12 2 3 4 3 5 2" xfId="43895" xr:uid="{00000000-0005-0000-0000-0000FD6E0000}"/>
    <cellStyle name="Normal 12 2 3 4 3 6" xfId="14815" xr:uid="{00000000-0005-0000-0000-0000FE6E0000}"/>
    <cellStyle name="Normal 12 2 3 4 3 6 2" xfId="43896" xr:uid="{00000000-0005-0000-0000-0000FF6E0000}"/>
    <cellStyle name="Normal 12 2 3 4 3 7" xfId="43885" xr:uid="{00000000-0005-0000-0000-0000006F0000}"/>
    <cellStyle name="Normal 12 2 3 4 4" xfId="14816" xr:uid="{00000000-0005-0000-0000-0000016F0000}"/>
    <cellStyle name="Normal 12 2 3 4 4 2" xfId="14817" xr:uid="{00000000-0005-0000-0000-0000026F0000}"/>
    <cellStyle name="Normal 12 2 3 4 4 2 2" xfId="14818" xr:uid="{00000000-0005-0000-0000-0000036F0000}"/>
    <cellStyle name="Normal 12 2 3 4 4 2 2 2" xfId="43899" xr:uid="{00000000-0005-0000-0000-0000046F0000}"/>
    <cellStyle name="Normal 12 2 3 4 4 2 3" xfId="43898" xr:uid="{00000000-0005-0000-0000-0000056F0000}"/>
    <cellStyle name="Normal 12 2 3 4 4 3" xfId="14819" xr:uid="{00000000-0005-0000-0000-0000066F0000}"/>
    <cellStyle name="Normal 12 2 3 4 4 3 2" xfId="43900" xr:uid="{00000000-0005-0000-0000-0000076F0000}"/>
    <cellStyle name="Normal 12 2 3 4 4 4" xfId="14820" xr:uid="{00000000-0005-0000-0000-0000086F0000}"/>
    <cellStyle name="Normal 12 2 3 4 4 4 2" xfId="43901" xr:uid="{00000000-0005-0000-0000-0000096F0000}"/>
    <cellStyle name="Normal 12 2 3 4 4 5" xfId="14821" xr:uid="{00000000-0005-0000-0000-00000A6F0000}"/>
    <cellStyle name="Normal 12 2 3 4 4 5 2" xfId="43902" xr:uid="{00000000-0005-0000-0000-00000B6F0000}"/>
    <cellStyle name="Normal 12 2 3 4 4 6" xfId="43897" xr:uid="{00000000-0005-0000-0000-00000C6F0000}"/>
    <cellStyle name="Normal 12 2 3 4 5" xfId="14822" xr:uid="{00000000-0005-0000-0000-00000D6F0000}"/>
    <cellStyle name="Normal 12 2 3 4 5 2" xfId="14823" xr:uid="{00000000-0005-0000-0000-00000E6F0000}"/>
    <cellStyle name="Normal 12 2 3 4 5 2 2" xfId="14824" xr:uid="{00000000-0005-0000-0000-00000F6F0000}"/>
    <cellStyle name="Normal 12 2 3 4 5 2 2 2" xfId="43905" xr:uid="{00000000-0005-0000-0000-0000106F0000}"/>
    <cellStyle name="Normal 12 2 3 4 5 2 3" xfId="43904" xr:uid="{00000000-0005-0000-0000-0000116F0000}"/>
    <cellStyle name="Normal 12 2 3 4 5 3" xfId="14825" xr:uid="{00000000-0005-0000-0000-0000126F0000}"/>
    <cellStyle name="Normal 12 2 3 4 5 3 2" xfId="43906" xr:uid="{00000000-0005-0000-0000-0000136F0000}"/>
    <cellStyle name="Normal 12 2 3 4 5 4" xfId="14826" xr:uid="{00000000-0005-0000-0000-0000146F0000}"/>
    <cellStyle name="Normal 12 2 3 4 5 4 2" xfId="43907" xr:uid="{00000000-0005-0000-0000-0000156F0000}"/>
    <cellStyle name="Normal 12 2 3 4 5 5" xfId="14827" xr:uid="{00000000-0005-0000-0000-0000166F0000}"/>
    <cellStyle name="Normal 12 2 3 4 5 5 2" xfId="43908" xr:uid="{00000000-0005-0000-0000-0000176F0000}"/>
    <cellStyle name="Normal 12 2 3 4 5 6" xfId="43903" xr:uid="{00000000-0005-0000-0000-0000186F0000}"/>
    <cellStyle name="Normal 12 2 3 4 6" xfId="14828" xr:uid="{00000000-0005-0000-0000-0000196F0000}"/>
    <cellStyle name="Normal 12 2 3 4 6 2" xfId="14829" xr:uid="{00000000-0005-0000-0000-00001A6F0000}"/>
    <cellStyle name="Normal 12 2 3 4 6 2 2" xfId="14830" xr:uid="{00000000-0005-0000-0000-00001B6F0000}"/>
    <cellStyle name="Normal 12 2 3 4 6 2 2 2" xfId="43911" xr:uid="{00000000-0005-0000-0000-00001C6F0000}"/>
    <cellStyle name="Normal 12 2 3 4 6 2 3" xfId="43910" xr:uid="{00000000-0005-0000-0000-00001D6F0000}"/>
    <cellStyle name="Normal 12 2 3 4 6 3" xfId="14831" xr:uid="{00000000-0005-0000-0000-00001E6F0000}"/>
    <cellStyle name="Normal 12 2 3 4 6 3 2" xfId="43912" xr:uid="{00000000-0005-0000-0000-00001F6F0000}"/>
    <cellStyle name="Normal 12 2 3 4 6 4" xfId="14832" xr:uid="{00000000-0005-0000-0000-0000206F0000}"/>
    <cellStyle name="Normal 12 2 3 4 6 4 2" xfId="43913" xr:uid="{00000000-0005-0000-0000-0000216F0000}"/>
    <cellStyle name="Normal 12 2 3 4 6 5" xfId="43909" xr:uid="{00000000-0005-0000-0000-0000226F0000}"/>
    <cellStyle name="Normal 12 2 3 4 7" xfId="14833" xr:uid="{00000000-0005-0000-0000-0000236F0000}"/>
    <cellStyle name="Normal 12 2 3 4 7 2" xfId="14834" xr:uid="{00000000-0005-0000-0000-0000246F0000}"/>
    <cellStyle name="Normal 12 2 3 4 7 2 2" xfId="43915" xr:uid="{00000000-0005-0000-0000-0000256F0000}"/>
    <cellStyle name="Normal 12 2 3 4 7 3" xfId="14835" xr:uid="{00000000-0005-0000-0000-0000266F0000}"/>
    <cellStyle name="Normal 12 2 3 4 7 3 2" xfId="43916" xr:uid="{00000000-0005-0000-0000-0000276F0000}"/>
    <cellStyle name="Normal 12 2 3 4 7 4" xfId="43914" xr:uid="{00000000-0005-0000-0000-0000286F0000}"/>
    <cellStyle name="Normal 12 2 3 4 8" xfId="14836" xr:uid="{00000000-0005-0000-0000-0000296F0000}"/>
    <cellStyle name="Normal 12 2 3 4 8 2" xfId="43917" xr:uid="{00000000-0005-0000-0000-00002A6F0000}"/>
    <cellStyle name="Normal 12 2 3 4 9" xfId="14837" xr:uid="{00000000-0005-0000-0000-00002B6F0000}"/>
    <cellStyle name="Normal 12 2 3 4 9 2" xfId="43918" xr:uid="{00000000-0005-0000-0000-00002C6F0000}"/>
    <cellStyle name="Normal 12 2 3 5" xfId="14838" xr:uid="{00000000-0005-0000-0000-00002D6F0000}"/>
    <cellStyle name="Normal 12 2 3 5 2" xfId="14839" xr:uid="{00000000-0005-0000-0000-00002E6F0000}"/>
    <cellStyle name="Normal 12 2 3 5 2 2" xfId="14840" xr:uid="{00000000-0005-0000-0000-00002F6F0000}"/>
    <cellStyle name="Normal 12 2 3 5 2 2 2" xfId="14841" xr:uid="{00000000-0005-0000-0000-0000306F0000}"/>
    <cellStyle name="Normal 12 2 3 5 2 2 2 2" xfId="43922" xr:uid="{00000000-0005-0000-0000-0000316F0000}"/>
    <cellStyle name="Normal 12 2 3 5 2 2 3" xfId="43921" xr:uid="{00000000-0005-0000-0000-0000326F0000}"/>
    <cellStyle name="Normal 12 2 3 5 2 3" xfId="14842" xr:uid="{00000000-0005-0000-0000-0000336F0000}"/>
    <cellStyle name="Normal 12 2 3 5 2 3 2" xfId="43923" xr:uid="{00000000-0005-0000-0000-0000346F0000}"/>
    <cellStyle name="Normal 12 2 3 5 2 4" xfId="14843" xr:uid="{00000000-0005-0000-0000-0000356F0000}"/>
    <cellStyle name="Normal 12 2 3 5 2 4 2" xfId="43924" xr:uid="{00000000-0005-0000-0000-0000366F0000}"/>
    <cellStyle name="Normal 12 2 3 5 2 5" xfId="14844" xr:uid="{00000000-0005-0000-0000-0000376F0000}"/>
    <cellStyle name="Normal 12 2 3 5 2 5 2" xfId="43925" xr:uid="{00000000-0005-0000-0000-0000386F0000}"/>
    <cellStyle name="Normal 12 2 3 5 2 6" xfId="43920" xr:uid="{00000000-0005-0000-0000-0000396F0000}"/>
    <cellStyle name="Normal 12 2 3 5 3" xfId="14845" xr:uid="{00000000-0005-0000-0000-00003A6F0000}"/>
    <cellStyle name="Normal 12 2 3 5 3 2" xfId="14846" xr:uid="{00000000-0005-0000-0000-00003B6F0000}"/>
    <cellStyle name="Normal 12 2 3 5 3 2 2" xfId="14847" xr:uid="{00000000-0005-0000-0000-00003C6F0000}"/>
    <cellStyle name="Normal 12 2 3 5 3 2 2 2" xfId="43928" xr:uid="{00000000-0005-0000-0000-00003D6F0000}"/>
    <cellStyle name="Normal 12 2 3 5 3 2 3" xfId="43927" xr:uid="{00000000-0005-0000-0000-00003E6F0000}"/>
    <cellStyle name="Normal 12 2 3 5 3 3" xfId="14848" xr:uid="{00000000-0005-0000-0000-00003F6F0000}"/>
    <cellStyle name="Normal 12 2 3 5 3 3 2" xfId="43929" xr:uid="{00000000-0005-0000-0000-0000406F0000}"/>
    <cellStyle name="Normal 12 2 3 5 3 4" xfId="14849" xr:uid="{00000000-0005-0000-0000-0000416F0000}"/>
    <cellStyle name="Normal 12 2 3 5 3 4 2" xfId="43930" xr:uid="{00000000-0005-0000-0000-0000426F0000}"/>
    <cellStyle name="Normal 12 2 3 5 3 5" xfId="14850" xr:uid="{00000000-0005-0000-0000-0000436F0000}"/>
    <cellStyle name="Normal 12 2 3 5 3 5 2" xfId="43931" xr:uid="{00000000-0005-0000-0000-0000446F0000}"/>
    <cellStyle name="Normal 12 2 3 5 3 6" xfId="43926" xr:uid="{00000000-0005-0000-0000-0000456F0000}"/>
    <cellStyle name="Normal 12 2 3 5 4" xfId="14851" xr:uid="{00000000-0005-0000-0000-0000466F0000}"/>
    <cellStyle name="Normal 12 2 3 5 4 2" xfId="14852" xr:uid="{00000000-0005-0000-0000-0000476F0000}"/>
    <cellStyle name="Normal 12 2 3 5 4 2 2" xfId="43933" xr:uid="{00000000-0005-0000-0000-0000486F0000}"/>
    <cellStyle name="Normal 12 2 3 5 4 3" xfId="43932" xr:uid="{00000000-0005-0000-0000-0000496F0000}"/>
    <cellStyle name="Normal 12 2 3 5 5" xfId="14853" xr:uid="{00000000-0005-0000-0000-00004A6F0000}"/>
    <cellStyle name="Normal 12 2 3 5 5 2" xfId="43934" xr:uid="{00000000-0005-0000-0000-00004B6F0000}"/>
    <cellStyle name="Normal 12 2 3 5 6" xfId="14854" xr:uid="{00000000-0005-0000-0000-00004C6F0000}"/>
    <cellStyle name="Normal 12 2 3 5 6 2" xfId="43935" xr:uid="{00000000-0005-0000-0000-00004D6F0000}"/>
    <cellStyle name="Normal 12 2 3 5 7" xfId="14855" xr:uid="{00000000-0005-0000-0000-00004E6F0000}"/>
    <cellStyle name="Normal 12 2 3 5 7 2" xfId="43936" xr:uid="{00000000-0005-0000-0000-00004F6F0000}"/>
    <cellStyle name="Normal 12 2 3 5 8" xfId="43919" xr:uid="{00000000-0005-0000-0000-0000506F0000}"/>
    <cellStyle name="Normal 12 2 3 6" xfId="14856" xr:uid="{00000000-0005-0000-0000-0000516F0000}"/>
    <cellStyle name="Normal 12 2 3 6 2" xfId="14857" xr:uid="{00000000-0005-0000-0000-0000526F0000}"/>
    <cellStyle name="Normal 12 2 3 6 2 2" xfId="14858" xr:uid="{00000000-0005-0000-0000-0000536F0000}"/>
    <cellStyle name="Normal 12 2 3 6 2 2 2" xfId="14859" xr:uid="{00000000-0005-0000-0000-0000546F0000}"/>
    <cellStyle name="Normal 12 2 3 6 2 2 2 2" xfId="43940" xr:uid="{00000000-0005-0000-0000-0000556F0000}"/>
    <cellStyle name="Normal 12 2 3 6 2 2 3" xfId="43939" xr:uid="{00000000-0005-0000-0000-0000566F0000}"/>
    <cellStyle name="Normal 12 2 3 6 2 3" xfId="14860" xr:uid="{00000000-0005-0000-0000-0000576F0000}"/>
    <cellStyle name="Normal 12 2 3 6 2 3 2" xfId="43941" xr:uid="{00000000-0005-0000-0000-0000586F0000}"/>
    <cellStyle name="Normal 12 2 3 6 2 4" xfId="14861" xr:uid="{00000000-0005-0000-0000-0000596F0000}"/>
    <cellStyle name="Normal 12 2 3 6 2 4 2" xfId="43942" xr:uid="{00000000-0005-0000-0000-00005A6F0000}"/>
    <cellStyle name="Normal 12 2 3 6 2 5" xfId="14862" xr:uid="{00000000-0005-0000-0000-00005B6F0000}"/>
    <cellStyle name="Normal 12 2 3 6 2 5 2" xfId="43943" xr:uid="{00000000-0005-0000-0000-00005C6F0000}"/>
    <cellStyle name="Normal 12 2 3 6 2 6" xfId="43938" xr:uid="{00000000-0005-0000-0000-00005D6F0000}"/>
    <cellStyle name="Normal 12 2 3 6 3" xfId="14863" xr:uid="{00000000-0005-0000-0000-00005E6F0000}"/>
    <cellStyle name="Normal 12 2 3 6 3 2" xfId="14864" xr:uid="{00000000-0005-0000-0000-00005F6F0000}"/>
    <cellStyle name="Normal 12 2 3 6 3 2 2" xfId="43945" xr:uid="{00000000-0005-0000-0000-0000606F0000}"/>
    <cellStyle name="Normal 12 2 3 6 3 3" xfId="43944" xr:uid="{00000000-0005-0000-0000-0000616F0000}"/>
    <cellStyle name="Normal 12 2 3 6 4" xfId="14865" xr:uid="{00000000-0005-0000-0000-0000626F0000}"/>
    <cellStyle name="Normal 12 2 3 6 4 2" xfId="43946" xr:uid="{00000000-0005-0000-0000-0000636F0000}"/>
    <cellStyle name="Normal 12 2 3 6 5" xfId="14866" xr:uid="{00000000-0005-0000-0000-0000646F0000}"/>
    <cellStyle name="Normal 12 2 3 6 5 2" xfId="43947" xr:uid="{00000000-0005-0000-0000-0000656F0000}"/>
    <cellStyle name="Normal 12 2 3 6 6" xfId="14867" xr:uid="{00000000-0005-0000-0000-0000666F0000}"/>
    <cellStyle name="Normal 12 2 3 6 6 2" xfId="43948" xr:uid="{00000000-0005-0000-0000-0000676F0000}"/>
    <cellStyle name="Normal 12 2 3 6 7" xfId="43937" xr:uid="{00000000-0005-0000-0000-0000686F0000}"/>
    <cellStyle name="Normal 12 2 3 7" xfId="14868" xr:uid="{00000000-0005-0000-0000-0000696F0000}"/>
    <cellStyle name="Normal 12 2 3 7 2" xfId="14869" xr:uid="{00000000-0005-0000-0000-00006A6F0000}"/>
    <cellStyle name="Normal 12 2 3 7 2 2" xfId="14870" xr:uid="{00000000-0005-0000-0000-00006B6F0000}"/>
    <cellStyle name="Normal 12 2 3 7 2 2 2" xfId="43951" xr:uid="{00000000-0005-0000-0000-00006C6F0000}"/>
    <cellStyle name="Normal 12 2 3 7 2 3" xfId="43950" xr:uid="{00000000-0005-0000-0000-00006D6F0000}"/>
    <cellStyle name="Normal 12 2 3 7 3" xfId="14871" xr:uid="{00000000-0005-0000-0000-00006E6F0000}"/>
    <cellStyle name="Normal 12 2 3 7 3 2" xfId="43952" xr:uid="{00000000-0005-0000-0000-00006F6F0000}"/>
    <cellStyle name="Normal 12 2 3 7 4" xfId="14872" xr:uid="{00000000-0005-0000-0000-0000706F0000}"/>
    <cellStyle name="Normal 12 2 3 7 4 2" xfId="43953" xr:uid="{00000000-0005-0000-0000-0000716F0000}"/>
    <cellStyle name="Normal 12 2 3 7 5" xfId="14873" xr:uid="{00000000-0005-0000-0000-0000726F0000}"/>
    <cellStyle name="Normal 12 2 3 7 5 2" xfId="43954" xr:uid="{00000000-0005-0000-0000-0000736F0000}"/>
    <cellStyle name="Normal 12 2 3 7 6" xfId="43949" xr:uid="{00000000-0005-0000-0000-0000746F0000}"/>
    <cellStyle name="Normal 12 2 3 8" xfId="14874" xr:uid="{00000000-0005-0000-0000-0000756F0000}"/>
    <cellStyle name="Normal 12 2 3 8 2" xfId="14875" xr:uid="{00000000-0005-0000-0000-0000766F0000}"/>
    <cellStyle name="Normal 12 2 3 8 2 2" xfId="14876" xr:uid="{00000000-0005-0000-0000-0000776F0000}"/>
    <cellStyle name="Normal 12 2 3 8 2 2 2" xfId="43957" xr:uid="{00000000-0005-0000-0000-0000786F0000}"/>
    <cellStyle name="Normal 12 2 3 8 2 3" xfId="43956" xr:uid="{00000000-0005-0000-0000-0000796F0000}"/>
    <cellStyle name="Normal 12 2 3 8 3" xfId="14877" xr:uid="{00000000-0005-0000-0000-00007A6F0000}"/>
    <cellStyle name="Normal 12 2 3 8 3 2" xfId="43958" xr:uid="{00000000-0005-0000-0000-00007B6F0000}"/>
    <cellStyle name="Normal 12 2 3 8 4" xfId="14878" xr:uid="{00000000-0005-0000-0000-00007C6F0000}"/>
    <cellStyle name="Normal 12 2 3 8 4 2" xfId="43959" xr:uid="{00000000-0005-0000-0000-00007D6F0000}"/>
    <cellStyle name="Normal 12 2 3 8 5" xfId="14879" xr:uid="{00000000-0005-0000-0000-00007E6F0000}"/>
    <cellStyle name="Normal 12 2 3 8 5 2" xfId="43960" xr:uid="{00000000-0005-0000-0000-00007F6F0000}"/>
    <cellStyle name="Normal 12 2 3 8 6" xfId="43955" xr:uid="{00000000-0005-0000-0000-0000806F0000}"/>
    <cellStyle name="Normal 12 2 3 9" xfId="14880" xr:uid="{00000000-0005-0000-0000-0000816F0000}"/>
    <cellStyle name="Normal 12 2 3 9 2" xfId="14881" xr:uid="{00000000-0005-0000-0000-0000826F0000}"/>
    <cellStyle name="Normal 12 2 3 9 2 2" xfId="14882" xr:uid="{00000000-0005-0000-0000-0000836F0000}"/>
    <cellStyle name="Normal 12 2 3 9 2 2 2" xfId="43963" xr:uid="{00000000-0005-0000-0000-0000846F0000}"/>
    <cellStyle name="Normal 12 2 3 9 2 3" xfId="43962" xr:uid="{00000000-0005-0000-0000-0000856F0000}"/>
    <cellStyle name="Normal 12 2 3 9 3" xfId="14883" xr:uid="{00000000-0005-0000-0000-0000866F0000}"/>
    <cellStyle name="Normal 12 2 3 9 3 2" xfId="43964" xr:uid="{00000000-0005-0000-0000-0000876F0000}"/>
    <cellStyle name="Normal 12 2 3 9 4" xfId="14884" xr:uid="{00000000-0005-0000-0000-0000886F0000}"/>
    <cellStyle name="Normal 12 2 3 9 4 2" xfId="43965" xr:uid="{00000000-0005-0000-0000-0000896F0000}"/>
    <cellStyle name="Normal 12 2 3 9 5" xfId="43961" xr:uid="{00000000-0005-0000-0000-00008A6F0000}"/>
    <cellStyle name="Normal 12 2 4" xfId="14885" xr:uid="{00000000-0005-0000-0000-00008B6F0000}"/>
    <cellStyle name="Normal 12 2 4 10" xfId="14886" xr:uid="{00000000-0005-0000-0000-00008C6F0000}"/>
    <cellStyle name="Normal 12 2 4 10 2" xfId="43967" xr:uid="{00000000-0005-0000-0000-00008D6F0000}"/>
    <cellStyle name="Normal 12 2 4 11" xfId="14887" xr:uid="{00000000-0005-0000-0000-00008E6F0000}"/>
    <cellStyle name="Normal 12 2 4 11 2" xfId="43968" xr:uid="{00000000-0005-0000-0000-00008F6F0000}"/>
    <cellStyle name="Normal 12 2 4 12" xfId="14888" xr:uid="{00000000-0005-0000-0000-0000906F0000}"/>
    <cellStyle name="Normal 12 2 4 12 2" xfId="43969" xr:uid="{00000000-0005-0000-0000-0000916F0000}"/>
    <cellStyle name="Normal 12 2 4 13" xfId="43966" xr:uid="{00000000-0005-0000-0000-0000926F0000}"/>
    <cellStyle name="Normal 12 2 4 2" xfId="14889" xr:uid="{00000000-0005-0000-0000-0000936F0000}"/>
    <cellStyle name="Normal 12 2 4 2 10" xfId="14890" xr:uid="{00000000-0005-0000-0000-0000946F0000}"/>
    <cellStyle name="Normal 12 2 4 2 10 2" xfId="43971" xr:uid="{00000000-0005-0000-0000-0000956F0000}"/>
    <cellStyle name="Normal 12 2 4 2 11" xfId="14891" xr:uid="{00000000-0005-0000-0000-0000966F0000}"/>
    <cellStyle name="Normal 12 2 4 2 11 2" xfId="43972" xr:uid="{00000000-0005-0000-0000-0000976F0000}"/>
    <cellStyle name="Normal 12 2 4 2 12" xfId="43970" xr:uid="{00000000-0005-0000-0000-0000986F0000}"/>
    <cellStyle name="Normal 12 2 4 2 2" xfId="14892" xr:uid="{00000000-0005-0000-0000-0000996F0000}"/>
    <cellStyle name="Normal 12 2 4 2 2 10" xfId="14893" xr:uid="{00000000-0005-0000-0000-00009A6F0000}"/>
    <cellStyle name="Normal 12 2 4 2 2 10 2" xfId="43974" xr:uid="{00000000-0005-0000-0000-00009B6F0000}"/>
    <cellStyle name="Normal 12 2 4 2 2 11" xfId="43973" xr:uid="{00000000-0005-0000-0000-00009C6F0000}"/>
    <cellStyle name="Normal 12 2 4 2 2 2" xfId="14894" xr:uid="{00000000-0005-0000-0000-00009D6F0000}"/>
    <cellStyle name="Normal 12 2 4 2 2 2 2" xfId="14895" xr:uid="{00000000-0005-0000-0000-00009E6F0000}"/>
    <cellStyle name="Normal 12 2 4 2 2 2 2 2" xfId="14896" xr:uid="{00000000-0005-0000-0000-00009F6F0000}"/>
    <cellStyle name="Normal 12 2 4 2 2 2 2 2 2" xfId="14897" xr:uid="{00000000-0005-0000-0000-0000A06F0000}"/>
    <cellStyle name="Normal 12 2 4 2 2 2 2 2 2 2" xfId="43978" xr:uid="{00000000-0005-0000-0000-0000A16F0000}"/>
    <cellStyle name="Normal 12 2 4 2 2 2 2 2 3" xfId="43977" xr:uid="{00000000-0005-0000-0000-0000A26F0000}"/>
    <cellStyle name="Normal 12 2 4 2 2 2 2 3" xfId="14898" xr:uid="{00000000-0005-0000-0000-0000A36F0000}"/>
    <cellStyle name="Normal 12 2 4 2 2 2 2 3 2" xfId="43979" xr:uid="{00000000-0005-0000-0000-0000A46F0000}"/>
    <cellStyle name="Normal 12 2 4 2 2 2 2 4" xfId="14899" xr:uid="{00000000-0005-0000-0000-0000A56F0000}"/>
    <cellStyle name="Normal 12 2 4 2 2 2 2 4 2" xfId="43980" xr:uid="{00000000-0005-0000-0000-0000A66F0000}"/>
    <cellStyle name="Normal 12 2 4 2 2 2 2 5" xfId="14900" xr:uid="{00000000-0005-0000-0000-0000A76F0000}"/>
    <cellStyle name="Normal 12 2 4 2 2 2 2 5 2" xfId="43981" xr:uid="{00000000-0005-0000-0000-0000A86F0000}"/>
    <cellStyle name="Normal 12 2 4 2 2 2 2 6" xfId="43976" xr:uid="{00000000-0005-0000-0000-0000A96F0000}"/>
    <cellStyle name="Normal 12 2 4 2 2 2 3" xfId="14901" xr:uid="{00000000-0005-0000-0000-0000AA6F0000}"/>
    <cellStyle name="Normal 12 2 4 2 2 2 3 2" xfId="14902" xr:uid="{00000000-0005-0000-0000-0000AB6F0000}"/>
    <cellStyle name="Normal 12 2 4 2 2 2 3 2 2" xfId="43983" xr:uid="{00000000-0005-0000-0000-0000AC6F0000}"/>
    <cellStyle name="Normal 12 2 4 2 2 2 3 3" xfId="43982" xr:uid="{00000000-0005-0000-0000-0000AD6F0000}"/>
    <cellStyle name="Normal 12 2 4 2 2 2 4" xfId="14903" xr:uid="{00000000-0005-0000-0000-0000AE6F0000}"/>
    <cellStyle name="Normal 12 2 4 2 2 2 4 2" xfId="43984" xr:uid="{00000000-0005-0000-0000-0000AF6F0000}"/>
    <cellStyle name="Normal 12 2 4 2 2 2 5" xfId="14904" xr:uid="{00000000-0005-0000-0000-0000B06F0000}"/>
    <cellStyle name="Normal 12 2 4 2 2 2 5 2" xfId="43985" xr:uid="{00000000-0005-0000-0000-0000B16F0000}"/>
    <cellStyle name="Normal 12 2 4 2 2 2 6" xfId="14905" xr:uid="{00000000-0005-0000-0000-0000B26F0000}"/>
    <cellStyle name="Normal 12 2 4 2 2 2 6 2" xfId="43986" xr:uid="{00000000-0005-0000-0000-0000B36F0000}"/>
    <cellStyle name="Normal 12 2 4 2 2 2 7" xfId="43975" xr:uid="{00000000-0005-0000-0000-0000B46F0000}"/>
    <cellStyle name="Normal 12 2 4 2 2 3" xfId="14906" xr:uid="{00000000-0005-0000-0000-0000B56F0000}"/>
    <cellStyle name="Normal 12 2 4 2 2 3 2" xfId="14907" xr:uid="{00000000-0005-0000-0000-0000B66F0000}"/>
    <cellStyle name="Normal 12 2 4 2 2 3 2 2" xfId="14908" xr:uid="{00000000-0005-0000-0000-0000B76F0000}"/>
    <cellStyle name="Normal 12 2 4 2 2 3 2 2 2" xfId="14909" xr:uid="{00000000-0005-0000-0000-0000B86F0000}"/>
    <cellStyle name="Normal 12 2 4 2 2 3 2 2 2 2" xfId="43990" xr:uid="{00000000-0005-0000-0000-0000B96F0000}"/>
    <cellStyle name="Normal 12 2 4 2 2 3 2 2 3" xfId="43989" xr:uid="{00000000-0005-0000-0000-0000BA6F0000}"/>
    <cellStyle name="Normal 12 2 4 2 2 3 2 3" xfId="14910" xr:uid="{00000000-0005-0000-0000-0000BB6F0000}"/>
    <cellStyle name="Normal 12 2 4 2 2 3 2 3 2" xfId="43991" xr:uid="{00000000-0005-0000-0000-0000BC6F0000}"/>
    <cellStyle name="Normal 12 2 4 2 2 3 2 4" xfId="14911" xr:uid="{00000000-0005-0000-0000-0000BD6F0000}"/>
    <cellStyle name="Normal 12 2 4 2 2 3 2 4 2" xfId="43992" xr:uid="{00000000-0005-0000-0000-0000BE6F0000}"/>
    <cellStyle name="Normal 12 2 4 2 2 3 2 5" xfId="14912" xr:uid="{00000000-0005-0000-0000-0000BF6F0000}"/>
    <cellStyle name="Normal 12 2 4 2 2 3 2 5 2" xfId="43993" xr:uid="{00000000-0005-0000-0000-0000C06F0000}"/>
    <cellStyle name="Normal 12 2 4 2 2 3 2 6" xfId="43988" xr:uid="{00000000-0005-0000-0000-0000C16F0000}"/>
    <cellStyle name="Normal 12 2 4 2 2 3 3" xfId="14913" xr:uid="{00000000-0005-0000-0000-0000C26F0000}"/>
    <cellStyle name="Normal 12 2 4 2 2 3 3 2" xfId="14914" xr:uid="{00000000-0005-0000-0000-0000C36F0000}"/>
    <cellStyle name="Normal 12 2 4 2 2 3 3 2 2" xfId="43995" xr:uid="{00000000-0005-0000-0000-0000C46F0000}"/>
    <cellStyle name="Normal 12 2 4 2 2 3 3 3" xfId="43994" xr:uid="{00000000-0005-0000-0000-0000C56F0000}"/>
    <cellStyle name="Normal 12 2 4 2 2 3 4" xfId="14915" xr:uid="{00000000-0005-0000-0000-0000C66F0000}"/>
    <cellStyle name="Normal 12 2 4 2 2 3 4 2" xfId="43996" xr:uid="{00000000-0005-0000-0000-0000C76F0000}"/>
    <cellStyle name="Normal 12 2 4 2 2 3 5" xfId="14916" xr:uid="{00000000-0005-0000-0000-0000C86F0000}"/>
    <cellStyle name="Normal 12 2 4 2 2 3 5 2" xfId="43997" xr:uid="{00000000-0005-0000-0000-0000C96F0000}"/>
    <cellStyle name="Normal 12 2 4 2 2 3 6" xfId="14917" xr:uid="{00000000-0005-0000-0000-0000CA6F0000}"/>
    <cellStyle name="Normal 12 2 4 2 2 3 6 2" xfId="43998" xr:uid="{00000000-0005-0000-0000-0000CB6F0000}"/>
    <cellStyle name="Normal 12 2 4 2 2 3 7" xfId="43987" xr:uid="{00000000-0005-0000-0000-0000CC6F0000}"/>
    <cellStyle name="Normal 12 2 4 2 2 4" xfId="14918" xr:uid="{00000000-0005-0000-0000-0000CD6F0000}"/>
    <cellStyle name="Normal 12 2 4 2 2 4 2" xfId="14919" xr:uid="{00000000-0005-0000-0000-0000CE6F0000}"/>
    <cellStyle name="Normal 12 2 4 2 2 4 2 2" xfId="14920" xr:uid="{00000000-0005-0000-0000-0000CF6F0000}"/>
    <cellStyle name="Normal 12 2 4 2 2 4 2 2 2" xfId="44001" xr:uid="{00000000-0005-0000-0000-0000D06F0000}"/>
    <cellStyle name="Normal 12 2 4 2 2 4 2 3" xfId="44000" xr:uid="{00000000-0005-0000-0000-0000D16F0000}"/>
    <cellStyle name="Normal 12 2 4 2 2 4 3" xfId="14921" xr:uid="{00000000-0005-0000-0000-0000D26F0000}"/>
    <cellStyle name="Normal 12 2 4 2 2 4 3 2" xfId="44002" xr:uid="{00000000-0005-0000-0000-0000D36F0000}"/>
    <cellStyle name="Normal 12 2 4 2 2 4 4" xfId="14922" xr:uid="{00000000-0005-0000-0000-0000D46F0000}"/>
    <cellStyle name="Normal 12 2 4 2 2 4 4 2" xfId="44003" xr:uid="{00000000-0005-0000-0000-0000D56F0000}"/>
    <cellStyle name="Normal 12 2 4 2 2 4 5" xfId="14923" xr:uid="{00000000-0005-0000-0000-0000D66F0000}"/>
    <cellStyle name="Normal 12 2 4 2 2 4 5 2" xfId="44004" xr:uid="{00000000-0005-0000-0000-0000D76F0000}"/>
    <cellStyle name="Normal 12 2 4 2 2 4 6" xfId="43999" xr:uid="{00000000-0005-0000-0000-0000D86F0000}"/>
    <cellStyle name="Normal 12 2 4 2 2 5" xfId="14924" xr:uid="{00000000-0005-0000-0000-0000D96F0000}"/>
    <cellStyle name="Normal 12 2 4 2 2 5 2" xfId="14925" xr:uid="{00000000-0005-0000-0000-0000DA6F0000}"/>
    <cellStyle name="Normal 12 2 4 2 2 5 2 2" xfId="14926" xr:uid="{00000000-0005-0000-0000-0000DB6F0000}"/>
    <cellStyle name="Normal 12 2 4 2 2 5 2 2 2" xfId="44007" xr:uid="{00000000-0005-0000-0000-0000DC6F0000}"/>
    <cellStyle name="Normal 12 2 4 2 2 5 2 3" xfId="44006" xr:uid="{00000000-0005-0000-0000-0000DD6F0000}"/>
    <cellStyle name="Normal 12 2 4 2 2 5 3" xfId="14927" xr:uid="{00000000-0005-0000-0000-0000DE6F0000}"/>
    <cellStyle name="Normal 12 2 4 2 2 5 3 2" xfId="44008" xr:uid="{00000000-0005-0000-0000-0000DF6F0000}"/>
    <cellStyle name="Normal 12 2 4 2 2 5 4" xfId="14928" xr:uid="{00000000-0005-0000-0000-0000E06F0000}"/>
    <cellStyle name="Normal 12 2 4 2 2 5 4 2" xfId="44009" xr:uid="{00000000-0005-0000-0000-0000E16F0000}"/>
    <cellStyle name="Normal 12 2 4 2 2 5 5" xfId="14929" xr:uid="{00000000-0005-0000-0000-0000E26F0000}"/>
    <cellStyle name="Normal 12 2 4 2 2 5 5 2" xfId="44010" xr:uid="{00000000-0005-0000-0000-0000E36F0000}"/>
    <cellStyle name="Normal 12 2 4 2 2 5 6" xfId="44005" xr:uid="{00000000-0005-0000-0000-0000E46F0000}"/>
    <cellStyle name="Normal 12 2 4 2 2 6" xfId="14930" xr:uid="{00000000-0005-0000-0000-0000E56F0000}"/>
    <cellStyle name="Normal 12 2 4 2 2 6 2" xfId="14931" xr:uid="{00000000-0005-0000-0000-0000E66F0000}"/>
    <cellStyle name="Normal 12 2 4 2 2 6 2 2" xfId="14932" xr:uid="{00000000-0005-0000-0000-0000E76F0000}"/>
    <cellStyle name="Normal 12 2 4 2 2 6 2 2 2" xfId="44013" xr:uid="{00000000-0005-0000-0000-0000E86F0000}"/>
    <cellStyle name="Normal 12 2 4 2 2 6 2 3" xfId="44012" xr:uid="{00000000-0005-0000-0000-0000E96F0000}"/>
    <cellStyle name="Normal 12 2 4 2 2 6 3" xfId="14933" xr:uid="{00000000-0005-0000-0000-0000EA6F0000}"/>
    <cellStyle name="Normal 12 2 4 2 2 6 3 2" xfId="44014" xr:uid="{00000000-0005-0000-0000-0000EB6F0000}"/>
    <cellStyle name="Normal 12 2 4 2 2 6 4" xfId="14934" xr:uid="{00000000-0005-0000-0000-0000EC6F0000}"/>
    <cellStyle name="Normal 12 2 4 2 2 6 4 2" xfId="44015" xr:uid="{00000000-0005-0000-0000-0000ED6F0000}"/>
    <cellStyle name="Normal 12 2 4 2 2 6 5" xfId="44011" xr:uid="{00000000-0005-0000-0000-0000EE6F0000}"/>
    <cellStyle name="Normal 12 2 4 2 2 7" xfId="14935" xr:uid="{00000000-0005-0000-0000-0000EF6F0000}"/>
    <cellStyle name="Normal 12 2 4 2 2 7 2" xfId="14936" xr:uid="{00000000-0005-0000-0000-0000F06F0000}"/>
    <cellStyle name="Normal 12 2 4 2 2 7 2 2" xfId="44017" xr:uid="{00000000-0005-0000-0000-0000F16F0000}"/>
    <cellStyle name="Normal 12 2 4 2 2 7 3" xfId="14937" xr:uid="{00000000-0005-0000-0000-0000F26F0000}"/>
    <cellStyle name="Normal 12 2 4 2 2 7 3 2" xfId="44018" xr:uid="{00000000-0005-0000-0000-0000F36F0000}"/>
    <cellStyle name="Normal 12 2 4 2 2 7 4" xfId="44016" xr:uid="{00000000-0005-0000-0000-0000F46F0000}"/>
    <cellStyle name="Normal 12 2 4 2 2 8" xfId="14938" xr:uid="{00000000-0005-0000-0000-0000F56F0000}"/>
    <cellStyle name="Normal 12 2 4 2 2 8 2" xfId="44019" xr:uid="{00000000-0005-0000-0000-0000F66F0000}"/>
    <cellStyle name="Normal 12 2 4 2 2 9" xfId="14939" xr:uid="{00000000-0005-0000-0000-0000F76F0000}"/>
    <cellStyle name="Normal 12 2 4 2 2 9 2" xfId="44020" xr:uid="{00000000-0005-0000-0000-0000F86F0000}"/>
    <cellStyle name="Normal 12 2 4 2 3" xfId="14940" xr:uid="{00000000-0005-0000-0000-0000F96F0000}"/>
    <cellStyle name="Normal 12 2 4 2 3 2" xfId="14941" xr:uid="{00000000-0005-0000-0000-0000FA6F0000}"/>
    <cellStyle name="Normal 12 2 4 2 3 2 2" xfId="14942" xr:uid="{00000000-0005-0000-0000-0000FB6F0000}"/>
    <cellStyle name="Normal 12 2 4 2 3 2 2 2" xfId="14943" xr:uid="{00000000-0005-0000-0000-0000FC6F0000}"/>
    <cellStyle name="Normal 12 2 4 2 3 2 2 2 2" xfId="44024" xr:uid="{00000000-0005-0000-0000-0000FD6F0000}"/>
    <cellStyle name="Normal 12 2 4 2 3 2 2 3" xfId="44023" xr:uid="{00000000-0005-0000-0000-0000FE6F0000}"/>
    <cellStyle name="Normal 12 2 4 2 3 2 3" xfId="14944" xr:uid="{00000000-0005-0000-0000-0000FF6F0000}"/>
    <cellStyle name="Normal 12 2 4 2 3 2 3 2" xfId="44025" xr:uid="{00000000-0005-0000-0000-000000700000}"/>
    <cellStyle name="Normal 12 2 4 2 3 2 4" xfId="14945" xr:uid="{00000000-0005-0000-0000-000001700000}"/>
    <cellStyle name="Normal 12 2 4 2 3 2 4 2" xfId="44026" xr:uid="{00000000-0005-0000-0000-000002700000}"/>
    <cellStyle name="Normal 12 2 4 2 3 2 5" xfId="14946" xr:uid="{00000000-0005-0000-0000-000003700000}"/>
    <cellStyle name="Normal 12 2 4 2 3 2 5 2" xfId="44027" xr:uid="{00000000-0005-0000-0000-000004700000}"/>
    <cellStyle name="Normal 12 2 4 2 3 2 6" xfId="44022" xr:uid="{00000000-0005-0000-0000-000005700000}"/>
    <cellStyle name="Normal 12 2 4 2 3 3" xfId="14947" xr:uid="{00000000-0005-0000-0000-000006700000}"/>
    <cellStyle name="Normal 12 2 4 2 3 3 2" xfId="14948" xr:uid="{00000000-0005-0000-0000-000007700000}"/>
    <cellStyle name="Normal 12 2 4 2 3 3 2 2" xfId="14949" xr:uid="{00000000-0005-0000-0000-000008700000}"/>
    <cellStyle name="Normal 12 2 4 2 3 3 2 2 2" xfId="44030" xr:uid="{00000000-0005-0000-0000-000009700000}"/>
    <cellStyle name="Normal 12 2 4 2 3 3 2 3" xfId="44029" xr:uid="{00000000-0005-0000-0000-00000A700000}"/>
    <cellStyle name="Normal 12 2 4 2 3 3 3" xfId="14950" xr:uid="{00000000-0005-0000-0000-00000B700000}"/>
    <cellStyle name="Normal 12 2 4 2 3 3 3 2" xfId="44031" xr:uid="{00000000-0005-0000-0000-00000C700000}"/>
    <cellStyle name="Normal 12 2 4 2 3 3 4" xfId="14951" xr:uid="{00000000-0005-0000-0000-00000D700000}"/>
    <cellStyle name="Normal 12 2 4 2 3 3 4 2" xfId="44032" xr:uid="{00000000-0005-0000-0000-00000E700000}"/>
    <cellStyle name="Normal 12 2 4 2 3 3 5" xfId="14952" xr:uid="{00000000-0005-0000-0000-00000F700000}"/>
    <cellStyle name="Normal 12 2 4 2 3 3 5 2" xfId="44033" xr:uid="{00000000-0005-0000-0000-000010700000}"/>
    <cellStyle name="Normal 12 2 4 2 3 3 6" xfId="44028" xr:uid="{00000000-0005-0000-0000-000011700000}"/>
    <cellStyle name="Normal 12 2 4 2 3 4" xfId="14953" xr:uid="{00000000-0005-0000-0000-000012700000}"/>
    <cellStyle name="Normal 12 2 4 2 3 4 2" xfId="14954" xr:uid="{00000000-0005-0000-0000-000013700000}"/>
    <cellStyle name="Normal 12 2 4 2 3 4 2 2" xfId="44035" xr:uid="{00000000-0005-0000-0000-000014700000}"/>
    <cellStyle name="Normal 12 2 4 2 3 4 3" xfId="44034" xr:uid="{00000000-0005-0000-0000-000015700000}"/>
    <cellStyle name="Normal 12 2 4 2 3 5" xfId="14955" xr:uid="{00000000-0005-0000-0000-000016700000}"/>
    <cellStyle name="Normal 12 2 4 2 3 5 2" xfId="44036" xr:uid="{00000000-0005-0000-0000-000017700000}"/>
    <cellStyle name="Normal 12 2 4 2 3 6" xfId="14956" xr:uid="{00000000-0005-0000-0000-000018700000}"/>
    <cellStyle name="Normal 12 2 4 2 3 6 2" xfId="44037" xr:uid="{00000000-0005-0000-0000-000019700000}"/>
    <cellStyle name="Normal 12 2 4 2 3 7" xfId="14957" xr:uid="{00000000-0005-0000-0000-00001A700000}"/>
    <cellStyle name="Normal 12 2 4 2 3 7 2" xfId="44038" xr:uid="{00000000-0005-0000-0000-00001B700000}"/>
    <cellStyle name="Normal 12 2 4 2 3 8" xfId="44021" xr:uid="{00000000-0005-0000-0000-00001C700000}"/>
    <cellStyle name="Normal 12 2 4 2 4" xfId="14958" xr:uid="{00000000-0005-0000-0000-00001D700000}"/>
    <cellStyle name="Normal 12 2 4 2 4 2" xfId="14959" xr:uid="{00000000-0005-0000-0000-00001E700000}"/>
    <cellStyle name="Normal 12 2 4 2 4 2 2" xfId="14960" xr:uid="{00000000-0005-0000-0000-00001F700000}"/>
    <cellStyle name="Normal 12 2 4 2 4 2 2 2" xfId="14961" xr:uid="{00000000-0005-0000-0000-000020700000}"/>
    <cellStyle name="Normal 12 2 4 2 4 2 2 2 2" xfId="44042" xr:uid="{00000000-0005-0000-0000-000021700000}"/>
    <cellStyle name="Normal 12 2 4 2 4 2 2 3" xfId="44041" xr:uid="{00000000-0005-0000-0000-000022700000}"/>
    <cellStyle name="Normal 12 2 4 2 4 2 3" xfId="14962" xr:uid="{00000000-0005-0000-0000-000023700000}"/>
    <cellStyle name="Normal 12 2 4 2 4 2 3 2" xfId="44043" xr:uid="{00000000-0005-0000-0000-000024700000}"/>
    <cellStyle name="Normal 12 2 4 2 4 2 4" xfId="14963" xr:uid="{00000000-0005-0000-0000-000025700000}"/>
    <cellStyle name="Normal 12 2 4 2 4 2 4 2" xfId="44044" xr:uid="{00000000-0005-0000-0000-000026700000}"/>
    <cellStyle name="Normal 12 2 4 2 4 2 5" xfId="14964" xr:uid="{00000000-0005-0000-0000-000027700000}"/>
    <cellStyle name="Normal 12 2 4 2 4 2 5 2" xfId="44045" xr:uid="{00000000-0005-0000-0000-000028700000}"/>
    <cellStyle name="Normal 12 2 4 2 4 2 6" xfId="44040" xr:uid="{00000000-0005-0000-0000-000029700000}"/>
    <cellStyle name="Normal 12 2 4 2 4 3" xfId="14965" xr:uid="{00000000-0005-0000-0000-00002A700000}"/>
    <cellStyle name="Normal 12 2 4 2 4 3 2" xfId="14966" xr:uid="{00000000-0005-0000-0000-00002B700000}"/>
    <cellStyle name="Normal 12 2 4 2 4 3 2 2" xfId="44047" xr:uid="{00000000-0005-0000-0000-00002C700000}"/>
    <cellStyle name="Normal 12 2 4 2 4 3 3" xfId="44046" xr:uid="{00000000-0005-0000-0000-00002D700000}"/>
    <cellStyle name="Normal 12 2 4 2 4 4" xfId="14967" xr:uid="{00000000-0005-0000-0000-00002E700000}"/>
    <cellStyle name="Normal 12 2 4 2 4 4 2" xfId="44048" xr:uid="{00000000-0005-0000-0000-00002F700000}"/>
    <cellStyle name="Normal 12 2 4 2 4 5" xfId="14968" xr:uid="{00000000-0005-0000-0000-000030700000}"/>
    <cellStyle name="Normal 12 2 4 2 4 5 2" xfId="44049" xr:uid="{00000000-0005-0000-0000-000031700000}"/>
    <cellStyle name="Normal 12 2 4 2 4 6" xfId="14969" xr:uid="{00000000-0005-0000-0000-000032700000}"/>
    <cellStyle name="Normal 12 2 4 2 4 6 2" xfId="44050" xr:uid="{00000000-0005-0000-0000-000033700000}"/>
    <cellStyle name="Normal 12 2 4 2 4 7" xfId="44039" xr:uid="{00000000-0005-0000-0000-000034700000}"/>
    <cellStyle name="Normal 12 2 4 2 5" xfId="14970" xr:uid="{00000000-0005-0000-0000-000035700000}"/>
    <cellStyle name="Normal 12 2 4 2 5 2" xfId="14971" xr:uid="{00000000-0005-0000-0000-000036700000}"/>
    <cellStyle name="Normal 12 2 4 2 5 2 2" xfId="14972" xr:uid="{00000000-0005-0000-0000-000037700000}"/>
    <cellStyle name="Normal 12 2 4 2 5 2 2 2" xfId="44053" xr:uid="{00000000-0005-0000-0000-000038700000}"/>
    <cellStyle name="Normal 12 2 4 2 5 2 3" xfId="44052" xr:uid="{00000000-0005-0000-0000-000039700000}"/>
    <cellStyle name="Normal 12 2 4 2 5 3" xfId="14973" xr:uid="{00000000-0005-0000-0000-00003A700000}"/>
    <cellStyle name="Normal 12 2 4 2 5 3 2" xfId="44054" xr:uid="{00000000-0005-0000-0000-00003B700000}"/>
    <cellStyle name="Normal 12 2 4 2 5 4" xfId="14974" xr:uid="{00000000-0005-0000-0000-00003C700000}"/>
    <cellStyle name="Normal 12 2 4 2 5 4 2" xfId="44055" xr:uid="{00000000-0005-0000-0000-00003D700000}"/>
    <cellStyle name="Normal 12 2 4 2 5 5" xfId="14975" xr:uid="{00000000-0005-0000-0000-00003E700000}"/>
    <cellStyle name="Normal 12 2 4 2 5 5 2" xfId="44056" xr:uid="{00000000-0005-0000-0000-00003F700000}"/>
    <cellStyle name="Normal 12 2 4 2 5 6" xfId="44051" xr:uid="{00000000-0005-0000-0000-000040700000}"/>
    <cellStyle name="Normal 12 2 4 2 6" xfId="14976" xr:uid="{00000000-0005-0000-0000-000041700000}"/>
    <cellStyle name="Normal 12 2 4 2 6 2" xfId="14977" xr:uid="{00000000-0005-0000-0000-000042700000}"/>
    <cellStyle name="Normal 12 2 4 2 6 2 2" xfId="14978" xr:uid="{00000000-0005-0000-0000-000043700000}"/>
    <cellStyle name="Normal 12 2 4 2 6 2 2 2" xfId="44059" xr:uid="{00000000-0005-0000-0000-000044700000}"/>
    <cellStyle name="Normal 12 2 4 2 6 2 3" xfId="44058" xr:uid="{00000000-0005-0000-0000-000045700000}"/>
    <cellStyle name="Normal 12 2 4 2 6 3" xfId="14979" xr:uid="{00000000-0005-0000-0000-000046700000}"/>
    <cellStyle name="Normal 12 2 4 2 6 3 2" xfId="44060" xr:uid="{00000000-0005-0000-0000-000047700000}"/>
    <cellStyle name="Normal 12 2 4 2 6 4" xfId="14980" xr:uid="{00000000-0005-0000-0000-000048700000}"/>
    <cellStyle name="Normal 12 2 4 2 6 4 2" xfId="44061" xr:uid="{00000000-0005-0000-0000-000049700000}"/>
    <cellStyle name="Normal 12 2 4 2 6 5" xfId="14981" xr:uid="{00000000-0005-0000-0000-00004A700000}"/>
    <cellStyle name="Normal 12 2 4 2 6 5 2" xfId="44062" xr:uid="{00000000-0005-0000-0000-00004B700000}"/>
    <cellStyle name="Normal 12 2 4 2 6 6" xfId="44057" xr:uid="{00000000-0005-0000-0000-00004C700000}"/>
    <cellStyle name="Normal 12 2 4 2 7" xfId="14982" xr:uid="{00000000-0005-0000-0000-00004D700000}"/>
    <cellStyle name="Normal 12 2 4 2 7 2" xfId="14983" xr:uid="{00000000-0005-0000-0000-00004E700000}"/>
    <cellStyle name="Normal 12 2 4 2 7 2 2" xfId="14984" xr:uid="{00000000-0005-0000-0000-00004F700000}"/>
    <cellStyle name="Normal 12 2 4 2 7 2 2 2" xfId="44065" xr:uid="{00000000-0005-0000-0000-000050700000}"/>
    <cellStyle name="Normal 12 2 4 2 7 2 3" xfId="44064" xr:uid="{00000000-0005-0000-0000-000051700000}"/>
    <cellStyle name="Normal 12 2 4 2 7 3" xfId="14985" xr:uid="{00000000-0005-0000-0000-000052700000}"/>
    <cellStyle name="Normal 12 2 4 2 7 3 2" xfId="44066" xr:uid="{00000000-0005-0000-0000-000053700000}"/>
    <cellStyle name="Normal 12 2 4 2 7 4" xfId="14986" xr:uid="{00000000-0005-0000-0000-000054700000}"/>
    <cellStyle name="Normal 12 2 4 2 7 4 2" xfId="44067" xr:uid="{00000000-0005-0000-0000-000055700000}"/>
    <cellStyle name="Normal 12 2 4 2 7 5" xfId="44063" xr:uid="{00000000-0005-0000-0000-000056700000}"/>
    <cellStyle name="Normal 12 2 4 2 8" xfId="14987" xr:uid="{00000000-0005-0000-0000-000057700000}"/>
    <cellStyle name="Normal 12 2 4 2 8 2" xfId="14988" xr:uid="{00000000-0005-0000-0000-000058700000}"/>
    <cellStyle name="Normal 12 2 4 2 8 2 2" xfId="44069" xr:uid="{00000000-0005-0000-0000-000059700000}"/>
    <cellStyle name="Normal 12 2 4 2 8 3" xfId="14989" xr:uid="{00000000-0005-0000-0000-00005A700000}"/>
    <cellStyle name="Normal 12 2 4 2 8 3 2" xfId="44070" xr:uid="{00000000-0005-0000-0000-00005B700000}"/>
    <cellStyle name="Normal 12 2 4 2 8 4" xfId="44068" xr:uid="{00000000-0005-0000-0000-00005C700000}"/>
    <cellStyle name="Normal 12 2 4 2 9" xfId="14990" xr:uid="{00000000-0005-0000-0000-00005D700000}"/>
    <cellStyle name="Normal 12 2 4 2 9 2" xfId="44071" xr:uid="{00000000-0005-0000-0000-00005E700000}"/>
    <cellStyle name="Normal 12 2 4 3" xfId="14991" xr:uid="{00000000-0005-0000-0000-00005F700000}"/>
    <cellStyle name="Normal 12 2 4 3 10" xfId="14992" xr:uid="{00000000-0005-0000-0000-000060700000}"/>
    <cellStyle name="Normal 12 2 4 3 10 2" xfId="44073" xr:uid="{00000000-0005-0000-0000-000061700000}"/>
    <cellStyle name="Normal 12 2 4 3 11" xfId="44072" xr:uid="{00000000-0005-0000-0000-000062700000}"/>
    <cellStyle name="Normal 12 2 4 3 2" xfId="14993" xr:uid="{00000000-0005-0000-0000-000063700000}"/>
    <cellStyle name="Normal 12 2 4 3 2 2" xfId="14994" xr:uid="{00000000-0005-0000-0000-000064700000}"/>
    <cellStyle name="Normal 12 2 4 3 2 2 2" xfId="14995" xr:uid="{00000000-0005-0000-0000-000065700000}"/>
    <cellStyle name="Normal 12 2 4 3 2 2 2 2" xfId="14996" xr:uid="{00000000-0005-0000-0000-000066700000}"/>
    <cellStyle name="Normal 12 2 4 3 2 2 2 2 2" xfId="44077" xr:uid="{00000000-0005-0000-0000-000067700000}"/>
    <cellStyle name="Normal 12 2 4 3 2 2 2 3" xfId="44076" xr:uid="{00000000-0005-0000-0000-000068700000}"/>
    <cellStyle name="Normal 12 2 4 3 2 2 3" xfId="14997" xr:uid="{00000000-0005-0000-0000-000069700000}"/>
    <cellStyle name="Normal 12 2 4 3 2 2 3 2" xfId="44078" xr:uid="{00000000-0005-0000-0000-00006A700000}"/>
    <cellStyle name="Normal 12 2 4 3 2 2 4" xfId="14998" xr:uid="{00000000-0005-0000-0000-00006B700000}"/>
    <cellStyle name="Normal 12 2 4 3 2 2 4 2" xfId="44079" xr:uid="{00000000-0005-0000-0000-00006C700000}"/>
    <cellStyle name="Normal 12 2 4 3 2 2 5" xfId="14999" xr:uid="{00000000-0005-0000-0000-00006D700000}"/>
    <cellStyle name="Normal 12 2 4 3 2 2 5 2" xfId="44080" xr:uid="{00000000-0005-0000-0000-00006E700000}"/>
    <cellStyle name="Normal 12 2 4 3 2 2 6" xfId="44075" xr:uid="{00000000-0005-0000-0000-00006F700000}"/>
    <cellStyle name="Normal 12 2 4 3 2 3" xfId="15000" xr:uid="{00000000-0005-0000-0000-000070700000}"/>
    <cellStyle name="Normal 12 2 4 3 2 3 2" xfId="15001" xr:uid="{00000000-0005-0000-0000-000071700000}"/>
    <cellStyle name="Normal 12 2 4 3 2 3 2 2" xfId="44082" xr:uid="{00000000-0005-0000-0000-000072700000}"/>
    <cellStyle name="Normal 12 2 4 3 2 3 3" xfId="44081" xr:uid="{00000000-0005-0000-0000-000073700000}"/>
    <cellStyle name="Normal 12 2 4 3 2 4" xfId="15002" xr:uid="{00000000-0005-0000-0000-000074700000}"/>
    <cellStyle name="Normal 12 2 4 3 2 4 2" xfId="44083" xr:uid="{00000000-0005-0000-0000-000075700000}"/>
    <cellStyle name="Normal 12 2 4 3 2 5" xfId="15003" xr:uid="{00000000-0005-0000-0000-000076700000}"/>
    <cellStyle name="Normal 12 2 4 3 2 5 2" xfId="44084" xr:uid="{00000000-0005-0000-0000-000077700000}"/>
    <cellStyle name="Normal 12 2 4 3 2 6" xfId="15004" xr:uid="{00000000-0005-0000-0000-000078700000}"/>
    <cellStyle name="Normal 12 2 4 3 2 6 2" xfId="44085" xr:uid="{00000000-0005-0000-0000-000079700000}"/>
    <cellStyle name="Normal 12 2 4 3 2 7" xfId="44074" xr:uid="{00000000-0005-0000-0000-00007A700000}"/>
    <cellStyle name="Normal 12 2 4 3 3" xfId="15005" xr:uid="{00000000-0005-0000-0000-00007B700000}"/>
    <cellStyle name="Normal 12 2 4 3 3 2" xfId="15006" xr:uid="{00000000-0005-0000-0000-00007C700000}"/>
    <cellStyle name="Normal 12 2 4 3 3 2 2" xfId="15007" xr:uid="{00000000-0005-0000-0000-00007D700000}"/>
    <cellStyle name="Normal 12 2 4 3 3 2 2 2" xfId="15008" xr:uid="{00000000-0005-0000-0000-00007E700000}"/>
    <cellStyle name="Normal 12 2 4 3 3 2 2 2 2" xfId="44089" xr:uid="{00000000-0005-0000-0000-00007F700000}"/>
    <cellStyle name="Normal 12 2 4 3 3 2 2 3" xfId="44088" xr:uid="{00000000-0005-0000-0000-000080700000}"/>
    <cellStyle name="Normal 12 2 4 3 3 2 3" xfId="15009" xr:uid="{00000000-0005-0000-0000-000081700000}"/>
    <cellStyle name="Normal 12 2 4 3 3 2 3 2" xfId="44090" xr:uid="{00000000-0005-0000-0000-000082700000}"/>
    <cellStyle name="Normal 12 2 4 3 3 2 4" xfId="15010" xr:uid="{00000000-0005-0000-0000-000083700000}"/>
    <cellStyle name="Normal 12 2 4 3 3 2 4 2" xfId="44091" xr:uid="{00000000-0005-0000-0000-000084700000}"/>
    <cellStyle name="Normal 12 2 4 3 3 2 5" xfId="15011" xr:uid="{00000000-0005-0000-0000-000085700000}"/>
    <cellStyle name="Normal 12 2 4 3 3 2 5 2" xfId="44092" xr:uid="{00000000-0005-0000-0000-000086700000}"/>
    <cellStyle name="Normal 12 2 4 3 3 2 6" xfId="44087" xr:uid="{00000000-0005-0000-0000-000087700000}"/>
    <cellStyle name="Normal 12 2 4 3 3 3" xfId="15012" xr:uid="{00000000-0005-0000-0000-000088700000}"/>
    <cellStyle name="Normal 12 2 4 3 3 3 2" xfId="15013" xr:uid="{00000000-0005-0000-0000-000089700000}"/>
    <cellStyle name="Normal 12 2 4 3 3 3 2 2" xfId="44094" xr:uid="{00000000-0005-0000-0000-00008A700000}"/>
    <cellStyle name="Normal 12 2 4 3 3 3 3" xfId="44093" xr:uid="{00000000-0005-0000-0000-00008B700000}"/>
    <cellStyle name="Normal 12 2 4 3 3 4" xfId="15014" xr:uid="{00000000-0005-0000-0000-00008C700000}"/>
    <cellStyle name="Normal 12 2 4 3 3 4 2" xfId="44095" xr:uid="{00000000-0005-0000-0000-00008D700000}"/>
    <cellStyle name="Normal 12 2 4 3 3 5" xfId="15015" xr:uid="{00000000-0005-0000-0000-00008E700000}"/>
    <cellStyle name="Normal 12 2 4 3 3 5 2" xfId="44096" xr:uid="{00000000-0005-0000-0000-00008F700000}"/>
    <cellStyle name="Normal 12 2 4 3 3 6" xfId="15016" xr:uid="{00000000-0005-0000-0000-000090700000}"/>
    <cellStyle name="Normal 12 2 4 3 3 6 2" xfId="44097" xr:uid="{00000000-0005-0000-0000-000091700000}"/>
    <cellStyle name="Normal 12 2 4 3 3 7" xfId="44086" xr:uid="{00000000-0005-0000-0000-000092700000}"/>
    <cellStyle name="Normal 12 2 4 3 4" xfId="15017" xr:uid="{00000000-0005-0000-0000-000093700000}"/>
    <cellStyle name="Normal 12 2 4 3 4 2" xfId="15018" xr:uid="{00000000-0005-0000-0000-000094700000}"/>
    <cellStyle name="Normal 12 2 4 3 4 2 2" xfId="15019" xr:uid="{00000000-0005-0000-0000-000095700000}"/>
    <cellStyle name="Normal 12 2 4 3 4 2 2 2" xfId="44100" xr:uid="{00000000-0005-0000-0000-000096700000}"/>
    <cellStyle name="Normal 12 2 4 3 4 2 3" xfId="44099" xr:uid="{00000000-0005-0000-0000-000097700000}"/>
    <cellStyle name="Normal 12 2 4 3 4 3" xfId="15020" xr:uid="{00000000-0005-0000-0000-000098700000}"/>
    <cellStyle name="Normal 12 2 4 3 4 3 2" xfId="44101" xr:uid="{00000000-0005-0000-0000-000099700000}"/>
    <cellStyle name="Normal 12 2 4 3 4 4" xfId="15021" xr:uid="{00000000-0005-0000-0000-00009A700000}"/>
    <cellStyle name="Normal 12 2 4 3 4 4 2" xfId="44102" xr:uid="{00000000-0005-0000-0000-00009B700000}"/>
    <cellStyle name="Normal 12 2 4 3 4 5" xfId="15022" xr:uid="{00000000-0005-0000-0000-00009C700000}"/>
    <cellStyle name="Normal 12 2 4 3 4 5 2" xfId="44103" xr:uid="{00000000-0005-0000-0000-00009D700000}"/>
    <cellStyle name="Normal 12 2 4 3 4 6" xfId="44098" xr:uid="{00000000-0005-0000-0000-00009E700000}"/>
    <cellStyle name="Normal 12 2 4 3 5" xfId="15023" xr:uid="{00000000-0005-0000-0000-00009F700000}"/>
    <cellStyle name="Normal 12 2 4 3 5 2" xfId="15024" xr:uid="{00000000-0005-0000-0000-0000A0700000}"/>
    <cellStyle name="Normal 12 2 4 3 5 2 2" xfId="15025" xr:uid="{00000000-0005-0000-0000-0000A1700000}"/>
    <cellStyle name="Normal 12 2 4 3 5 2 2 2" xfId="44106" xr:uid="{00000000-0005-0000-0000-0000A2700000}"/>
    <cellStyle name="Normal 12 2 4 3 5 2 3" xfId="44105" xr:uid="{00000000-0005-0000-0000-0000A3700000}"/>
    <cellStyle name="Normal 12 2 4 3 5 3" xfId="15026" xr:uid="{00000000-0005-0000-0000-0000A4700000}"/>
    <cellStyle name="Normal 12 2 4 3 5 3 2" xfId="44107" xr:uid="{00000000-0005-0000-0000-0000A5700000}"/>
    <cellStyle name="Normal 12 2 4 3 5 4" xfId="15027" xr:uid="{00000000-0005-0000-0000-0000A6700000}"/>
    <cellStyle name="Normal 12 2 4 3 5 4 2" xfId="44108" xr:uid="{00000000-0005-0000-0000-0000A7700000}"/>
    <cellStyle name="Normal 12 2 4 3 5 5" xfId="15028" xr:uid="{00000000-0005-0000-0000-0000A8700000}"/>
    <cellStyle name="Normal 12 2 4 3 5 5 2" xfId="44109" xr:uid="{00000000-0005-0000-0000-0000A9700000}"/>
    <cellStyle name="Normal 12 2 4 3 5 6" xfId="44104" xr:uid="{00000000-0005-0000-0000-0000AA700000}"/>
    <cellStyle name="Normal 12 2 4 3 6" xfId="15029" xr:uid="{00000000-0005-0000-0000-0000AB700000}"/>
    <cellStyle name="Normal 12 2 4 3 6 2" xfId="15030" xr:uid="{00000000-0005-0000-0000-0000AC700000}"/>
    <cellStyle name="Normal 12 2 4 3 6 2 2" xfId="15031" xr:uid="{00000000-0005-0000-0000-0000AD700000}"/>
    <cellStyle name="Normal 12 2 4 3 6 2 2 2" xfId="44112" xr:uid="{00000000-0005-0000-0000-0000AE700000}"/>
    <cellStyle name="Normal 12 2 4 3 6 2 3" xfId="44111" xr:uid="{00000000-0005-0000-0000-0000AF700000}"/>
    <cellStyle name="Normal 12 2 4 3 6 3" xfId="15032" xr:uid="{00000000-0005-0000-0000-0000B0700000}"/>
    <cellStyle name="Normal 12 2 4 3 6 3 2" xfId="44113" xr:uid="{00000000-0005-0000-0000-0000B1700000}"/>
    <cellStyle name="Normal 12 2 4 3 6 4" xfId="15033" xr:uid="{00000000-0005-0000-0000-0000B2700000}"/>
    <cellStyle name="Normal 12 2 4 3 6 4 2" xfId="44114" xr:uid="{00000000-0005-0000-0000-0000B3700000}"/>
    <cellStyle name="Normal 12 2 4 3 6 5" xfId="44110" xr:uid="{00000000-0005-0000-0000-0000B4700000}"/>
    <cellStyle name="Normal 12 2 4 3 7" xfId="15034" xr:uid="{00000000-0005-0000-0000-0000B5700000}"/>
    <cellStyle name="Normal 12 2 4 3 7 2" xfId="15035" xr:uid="{00000000-0005-0000-0000-0000B6700000}"/>
    <cellStyle name="Normal 12 2 4 3 7 2 2" xfId="44116" xr:uid="{00000000-0005-0000-0000-0000B7700000}"/>
    <cellStyle name="Normal 12 2 4 3 7 3" xfId="15036" xr:uid="{00000000-0005-0000-0000-0000B8700000}"/>
    <cellStyle name="Normal 12 2 4 3 7 3 2" xfId="44117" xr:uid="{00000000-0005-0000-0000-0000B9700000}"/>
    <cellStyle name="Normal 12 2 4 3 7 4" xfId="44115" xr:uid="{00000000-0005-0000-0000-0000BA700000}"/>
    <cellStyle name="Normal 12 2 4 3 8" xfId="15037" xr:uid="{00000000-0005-0000-0000-0000BB700000}"/>
    <cellStyle name="Normal 12 2 4 3 8 2" xfId="44118" xr:uid="{00000000-0005-0000-0000-0000BC700000}"/>
    <cellStyle name="Normal 12 2 4 3 9" xfId="15038" xr:uid="{00000000-0005-0000-0000-0000BD700000}"/>
    <cellStyle name="Normal 12 2 4 3 9 2" xfId="44119" xr:uid="{00000000-0005-0000-0000-0000BE700000}"/>
    <cellStyle name="Normal 12 2 4 4" xfId="15039" xr:uid="{00000000-0005-0000-0000-0000BF700000}"/>
    <cellStyle name="Normal 12 2 4 4 2" xfId="15040" xr:uid="{00000000-0005-0000-0000-0000C0700000}"/>
    <cellStyle name="Normal 12 2 4 4 2 2" xfId="15041" xr:uid="{00000000-0005-0000-0000-0000C1700000}"/>
    <cellStyle name="Normal 12 2 4 4 2 2 2" xfId="15042" xr:uid="{00000000-0005-0000-0000-0000C2700000}"/>
    <cellStyle name="Normal 12 2 4 4 2 2 2 2" xfId="44123" xr:uid="{00000000-0005-0000-0000-0000C3700000}"/>
    <cellStyle name="Normal 12 2 4 4 2 2 3" xfId="44122" xr:uid="{00000000-0005-0000-0000-0000C4700000}"/>
    <cellStyle name="Normal 12 2 4 4 2 3" xfId="15043" xr:uid="{00000000-0005-0000-0000-0000C5700000}"/>
    <cellStyle name="Normal 12 2 4 4 2 3 2" xfId="44124" xr:uid="{00000000-0005-0000-0000-0000C6700000}"/>
    <cellStyle name="Normal 12 2 4 4 2 4" xfId="15044" xr:uid="{00000000-0005-0000-0000-0000C7700000}"/>
    <cellStyle name="Normal 12 2 4 4 2 4 2" xfId="44125" xr:uid="{00000000-0005-0000-0000-0000C8700000}"/>
    <cellStyle name="Normal 12 2 4 4 2 5" xfId="15045" xr:uid="{00000000-0005-0000-0000-0000C9700000}"/>
    <cellStyle name="Normal 12 2 4 4 2 5 2" xfId="44126" xr:uid="{00000000-0005-0000-0000-0000CA700000}"/>
    <cellStyle name="Normal 12 2 4 4 2 6" xfId="44121" xr:uid="{00000000-0005-0000-0000-0000CB700000}"/>
    <cellStyle name="Normal 12 2 4 4 3" xfId="15046" xr:uid="{00000000-0005-0000-0000-0000CC700000}"/>
    <cellStyle name="Normal 12 2 4 4 3 2" xfId="15047" xr:uid="{00000000-0005-0000-0000-0000CD700000}"/>
    <cellStyle name="Normal 12 2 4 4 3 2 2" xfId="15048" xr:uid="{00000000-0005-0000-0000-0000CE700000}"/>
    <cellStyle name="Normal 12 2 4 4 3 2 2 2" xfId="44129" xr:uid="{00000000-0005-0000-0000-0000CF700000}"/>
    <cellStyle name="Normal 12 2 4 4 3 2 3" xfId="44128" xr:uid="{00000000-0005-0000-0000-0000D0700000}"/>
    <cellStyle name="Normal 12 2 4 4 3 3" xfId="15049" xr:uid="{00000000-0005-0000-0000-0000D1700000}"/>
    <cellStyle name="Normal 12 2 4 4 3 3 2" xfId="44130" xr:uid="{00000000-0005-0000-0000-0000D2700000}"/>
    <cellStyle name="Normal 12 2 4 4 3 4" xfId="15050" xr:uid="{00000000-0005-0000-0000-0000D3700000}"/>
    <cellStyle name="Normal 12 2 4 4 3 4 2" xfId="44131" xr:uid="{00000000-0005-0000-0000-0000D4700000}"/>
    <cellStyle name="Normal 12 2 4 4 3 5" xfId="15051" xr:uid="{00000000-0005-0000-0000-0000D5700000}"/>
    <cellStyle name="Normal 12 2 4 4 3 5 2" xfId="44132" xr:uid="{00000000-0005-0000-0000-0000D6700000}"/>
    <cellStyle name="Normal 12 2 4 4 3 6" xfId="44127" xr:uid="{00000000-0005-0000-0000-0000D7700000}"/>
    <cellStyle name="Normal 12 2 4 4 4" xfId="15052" xr:uid="{00000000-0005-0000-0000-0000D8700000}"/>
    <cellStyle name="Normal 12 2 4 4 4 2" xfId="15053" xr:uid="{00000000-0005-0000-0000-0000D9700000}"/>
    <cellStyle name="Normal 12 2 4 4 4 2 2" xfId="44134" xr:uid="{00000000-0005-0000-0000-0000DA700000}"/>
    <cellStyle name="Normal 12 2 4 4 4 3" xfId="44133" xr:uid="{00000000-0005-0000-0000-0000DB700000}"/>
    <cellStyle name="Normal 12 2 4 4 5" xfId="15054" xr:uid="{00000000-0005-0000-0000-0000DC700000}"/>
    <cellStyle name="Normal 12 2 4 4 5 2" xfId="44135" xr:uid="{00000000-0005-0000-0000-0000DD700000}"/>
    <cellStyle name="Normal 12 2 4 4 6" xfId="15055" xr:uid="{00000000-0005-0000-0000-0000DE700000}"/>
    <cellStyle name="Normal 12 2 4 4 6 2" xfId="44136" xr:uid="{00000000-0005-0000-0000-0000DF700000}"/>
    <cellStyle name="Normal 12 2 4 4 7" xfId="15056" xr:uid="{00000000-0005-0000-0000-0000E0700000}"/>
    <cellStyle name="Normal 12 2 4 4 7 2" xfId="44137" xr:uid="{00000000-0005-0000-0000-0000E1700000}"/>
    <cellStyle name="Normal 12 2 4 4 8" xfId="44120" xr:uid="{00000000-0005-0000-0000-0000E2700000}"/>
    <cellStyle name="Normal 12 2 4 5" xfId="15057" xr:uid="{00000000-0005-0000-0000-0000E3700000}"/>
    <cellStyle name="Normal 12 2 4 5 2" xfId="15058" xr:uid="{00000000-0005-0000-0000-0000E4700000}"/>
    <cellStyle name="Normal 12 2 4 5 2 2" xfId="15059" xr:uid="{00000000-0005-0000-0000-0000E5700000}"/>
    <cellStyle name="Normal 12 2 4 5 2 2 2" xfId="15060" xr:uid="{00000000-0005-0000-0000-0000E6700000}"/>
    <cellStyle name="Normal 12 2 4 5 2 2 2 2" xfId="44141" xr:uid="{00000000-0005-0000-0000-0000E7700000}"/>
    <cellStyle name="Normal 12 2 4 5 2 2 3" xfId="44140" xr:uid="{00000000-0005-0000-0000-0000E8700000}"/>
    <cellStyle name="Normal 12 2 4 5 2 3" xfId="15061" xr:uid="{00000000-0005-0000-0000-0000E9700000}"/>
    <cellStyle name="Normal 12 2 4 5 2 3 2" xfId="44142" xr:uid="{00000000-0005-0000-0000-0000EA700000}"/>
    <cellStyle name="Normal 12 2 4 5 2 4" xfId="15062" xr:uid="{00000000-0005-0000-0000-0000EB700000}"/>
    <cellStyle name="Normal 12 2 4 5 2 4 2" xfId="44143" xr:uid="{00000000-0005-0000-0000-0000EC700000}"/>
    <cellStyle name="Normal 12 2 4 5 2 5" xfId="15063" xr:uid="{00000000-0005-0000-0000-0000ED700000}"/>
    <cellStyle name="Normal 12 2 4 5 2 5 2" xfId="44144" xr:uid="{00000000-0005-0000-0000-0000EE700000}"/>
    <cellStyle name="Normal 12 2 4 5 2 6" xfId="44139" xr:uid="{00000000-0005-0000-0000-0000EF700000}"/>
    <cellStyle name="Normal 12 2 4 5 3" xfId="15064" xr:uid="{00000000-0005-0000-0000-0000F0700000}"/>
    <cellStyle name="Normal 12 2 4 5 3 2" xfId="15065" xr:uid="{00000000-0005-0000-0000-0000F1700000}"/>
    <cellStyle name="Normal 12 2 4 5 3 2 2" xfId="44146" xr:uid="{00000000-0005-0000-0000-0000F2700000}"/>
    <cellStyle name="Normal 12 2 4 5 3 3" xfId="44145" xr:uid="{00000000-0005-0000-0000-0000F3700000}"/>
    <cellStyle name="Normal 12 2 4 5 4" xfId="15066" xr:uid="{00000000-0005-0000-0000-0000F4700000}"/>
    <cellStyle name="Normal 12 2 4 5 4 2" xfId="44147" xr:uid="{00000000-0005-0000-0000-0000F5700000}"/>
    <cellStyle name="Normal 12 2 4 5 5" xfId="15067" xr:uid="{00000000-0005-0000-0000-0000F6700000}"/>
    <cellStyle name="Normal 12 2 4 5 5 2" xfId="44148" xr:uid="{00000000-0005-0000-0000-0000F7700000}"/>
    <cellStyle name="Normal 12 2 4 5 6" xfId="15068" xr:uid="{00000000-0005-0000-0000-0000F8700000}"/>
    <cellStyle name="Normal 12 2 4 5 6 2" xfId="44149" xr:uid="{00000000-0005-0000-0000-0000F9700000}"/>
    <cellStyle name="Normal 12 2 4 5 7" xfId="44138" xr:uid="{00000000-0005-0000-0000-0000FA700000}"/>
    <cellStyle name="Normal 12 2 4 6" xfId="15069" xr:uid="{00000000-0005-0000-0000-0000FB700000}"/>
    <cellStyle name="Normal 12 2 4 6 2" xfId="15070" xr:uid="{00000000-0005-0000-0000-0000FC700000}"/>
    <cellStyle name="Normal 12 2 4 6 2 2" xfId="15071" xr:uid="{00000000-0005-0000-0000-0000FD700000}"/>
    <cellStyle name="Normal 12 2 4 6 2 2 2" xfId="44152" xr:uid="{00000000-0005-0000-0000-0000FE700000}"/>
    <cellStyle name="Normal 12 2 4 6 2 3" xfId="44151" xr:uid="{00000000-0005-0000-0000-0000FF700000}"/>
    <cellStyle name="Normal 12 2 4 6 3" xfId="15072" xr:uid="{00000000-0005-0000-0000-000000710000}"/>
    <cellStyle name="Normal 12 2 4 6 3 2" xfId="44153" xr:uid="{00000000-0005-0000-0000-000001710000}"/>
    <cellStyle name="Normal 12 2 4 6 4" xfId="15073" xr:uid="{00000000-0005-0000-0000-000002710000}"/>
    <cellStyle name="Normal 12 2 4 6 4 2" xfId="44154" xr:uid="{00000000-0005-0000-0000-000003710000}"/>
    <cellStyle name="Normal 12 2 4 6 5" xfId="15074" xr:uid="{00000000-0005-0000-0000-000004710000}"/>
    <cellStyle name="Normal 12 2 4 6 5 2" xfId="44155" xr:uid="{00000000-0005-0000-0000-000005710000}"/>
    <cellStyle name="Normal 12 2 4 6 6" xfId="44150" xr:uid="{00000000-0005-0000-0000-000006710000}"/>
    <cellStyle name="Normal 12 2 4 7" xfId="15075" xr:uid="{00000000-0005-0000-0000-000007710000}"/>
    <cellStyle name="Normal 12 2 4 7 2" xfId="15076" xr:uid="{00000000-0005-0000-0000-000008710000}"/>
    <cellStyle name="Normal 12 2 4 7 2 2" xfId="15077" xr:uid="{00000000-0005-0000-0000-000009710000}"/>
    <cellStyle name="Normal 12 2 4 7 2 2 2" xfId="44158" xr:uid="{00000000-0005-0000-0000-00000A710000}"/>
    <cellStyle name="Normal 12 2 4 7 2 3" xfId="44157" xr:uid="{00000000-0005-0000-0000-00000B710000}"/>
    <cellStyle name="Normal 12 2 4 7 3" xfId="15078" xr:uid="{00000000-0005-0000-0000-00000C710000}"/>
    <cellStyle name="Normal 12 2 4 7 3 2" xfId="44159" xr:uid="{00000000-0005-0000-0000-00000D710000}"/>
    <cellStyle name="Normal 12 2 4 7 4" xfId="15079" xr:uid="{00000000-0005-0000-0000-00000E710000}"/>
    <cellStyle name="Normal 12 2 4 7 4 2" xfId="44160" xr:uid="{00000000-0005-0000-0000-00000F710000}"/>
    <cellStyle name="Normal 12 2 4 7 5" xfId="15080" xr:uid="{00000000-0005-0000-0000-000010710000}"/>
    <cellStyle name="Normal 12 2 4 7 5 2" xfId="44161" xr:uid="{00000000-0005-0000-0000-000011710000}"/>
    <cellStyle name="Normal 12 2 4 7 6" xfId="44156" xr:uid="{00000000-0005-0000-0000-000012710000}"/>
    <cellStyle name="Normal 12 2 4 8" xfId="15081" xr:uid="{00000000-0005-0000-0000-000013710000}"/>
    <cellStyle name="Normal 12 2 4 8 2" xfId="15082" xr:uid="{00000000-0005-0000-0000-000014710000}"/>
    <cellStyle name="Normal 12 2 4 8 2 2" xfId="15083" xr:uid="{00000000-0005-0000-0000-000015710000}"/>
    <cellStyle name="Normal 12 2 4 8 2 2 2" xfId="44164" xr:uid="{00000000-0005-0000-0000-000016710000}"/>
    <cellStyle name="Normal 12 2 4 8 2 3" xfId="44163" xr:uid="{00000000-0005-0000-0000-000017710000}"/>
    <cellStyle name="Normal 12 2 4 8 3" xfId="15084" xr:uid="{00000000-0005-0000-0000-000018710000}"/>
    <cellStyle name="Normal 12 2 4 8 3 2" xfId="44165" xr:uid="{00000000-0005-0000-0000-000019710000}"/>
    <cellStyle name="Normal 12 2 4 8 4" xfId="15085" xr:uid="{00000000-0005-0000-0000-00001A710000}"/>
    <cellStyle name="Normal 12 2 4 8 4 2" xfId="44166" xr:uid="{00000000-0005-0000-0000-00001B710000}"/>
    <cellStyle name="Normal 12 2 4 8 5" xfId="44162" xr:uid="{00000000-0005-0000-0000-00001C710000}"/>
    <cellStyle name="Normal 12 2 4 9" xfId="15086" xr:uid="{00000000-0005-0000-0000-00001D710000}"/>
    <cellStyle name="Normal 12 2 4 9 2" xfId="15087" xr:uid="{00000000-0005-0000-0000-00001E710000}"/>
    <cellStyle name="Normal 12 2 4 9 2 2" xfId="44168" xr:uid="{00000000-0005-0000-0000-00001F710000}"/>
    <cellStyle name="Normal 12 2 4 9 3" xfId="15088" xr:uid="{00000000-0005-0000-0000-000020710000}"/>
    <cellStyle name="Normal 12 2 4 9 3 2" xfId="44169" xr:uid="{00000000-0005-0000-0000-000021710000}"/>
    <cellStyle name="Normal 12 2 4 9 4" xfId="44167" xr:uid="{00000000-0005-0000-0000-000022710000}"/>
    <cellStyle name="Normal 12 2 5" xfId="15089" xr:uid="{00000000-0005-0000-0000-000023710000}"/>
    <cellStyle name="Normal 12 2 5 10" xfId="15090" xr:uid="{00000000-0005-0000-0000-000024710000}"/>
    <cellStyle name="Normal 12 2 5 10 2" xfId="44171" xr:uid="{00000000-0005-0000-0000-000025710000}"/>
    <cellStyle name="Normal 12 2 5 11" xfId="15091" xr:uid="{00000000-0005-0000-0000-000026710000}"/>
    <cellStyle name="Normal 12 2 5 11 2" xfId="44172" xr:uid="{00000000-0005-0000-0000-000027710000}"/>
    <cellStyle name="Normal 12 2 5 12" xfId="44170" xr:uid="{00000000-0005-0000-0000-000028710000}"/>
    <cellStyle name="Normal 12 2 5 2" xfId="15092" xr:uid="{00000000-0005-0000-0000-000029710000}"/>
    <cellStyle name="Normal 12 2 5 2 10" xfId="15093" xr:uid="{00000000-0005-0000-0000-00002A710000}"/>
    <cellStyle name="Normal 12 2 5 2 10 2" xfId="44174" xr:uid="{00000000-0005-0000-0000-00002B710000}"/>
    <cellStyle name="Normal 12 2 5 2 11" xfId="44173" xr:uid="{00000000-0005-0000-0000-00002C710000}"/>
    <cellStyle name="Normal 12 2 5 2 2" xfId="15094" xr:uid="{00000000-0005-0000-0000-00002D710000}"/>
    <cellStyle name="Normal 12 2 5 2 2 2" xfId="15095" xr:uid="{00000000-0005-0000-0000-00002E710000}"/>
    <cellStyle name="Normal 12 2 5 2 2 2 2" xfId="15096" xr:uid="{00000000-0005-0000-0000-00002F710000}"/>
    <cellStyle name="Normal 12 2 5 2 2 2 2 2" xfId="15097" xr:uid="{00000000-0005-0000-0000-000030710000}"/>
    <cellStyle name="Normal 12 2 5 2 2 2 2 2 2" xfId="44178" xr:uid="{00000000-0005-0000-0000-000031710000}"/>
    <cellStyle name="Normal 12 2 5 2 2 2 2 3" xfId="44177" xr:uid="{00000000-0005-0000-0000-000032710000}"/>
    <cellStyle name="Normal 12 2 5 2 2 2 3" xfId="15098" xr:uid="{00000000-0005-0000-0000-000033710000}"/>
    <cellStyle name="Normal 12 2 5 2 2 2 3 2" xfId="44179" xr:uid="{00000000-0005-0000-0000-000034710000}"/>
    <cellStyle name="Normal 12 2 5 2 2 2 4" xfId="15099" xr:uid="{00000000-0005-0000-0000-000035710000}"/>
    <cellStyle name="Normal 12 2 5 2 2 2 4 2" xfId="44180" xr:uid="{00000000-0005-0000-0000-000036710000}"/>
    <cellStyle name="Normal 12 2 5 2 2 2 5" xfId="15100" xr:uid="{00000000-0005-0000-0000-000037710000}"/>
    <cellStyle name="Normal 12 2 5 2 2 2 5 2" xfId="44181" xr:uid="{00000000-0005-0000-0000-000038710000}"/>
    <cellStyle name="Normal 12 2 5 2 2 2 6" xfId="44176" xr:uid="{00000000-0005-0000-0000-000039710000}"/>
    <cellStyle name="Normal 12 2 5 2 2 3" xfId="15101" xr:uid="{00000000-0005-0000-0000-00003A710000}"/>
    <cellStyle name="Normal 12 2 5 2 2 3 2" xfId="15102" xr:uid="{00000000-0005-0000-0000-00003B710000}"/>
    <cellStyle name="Normal 12 2 5 2 2 3 2 2" xfId="44183" xr:uid="{00000000-0005-0000-0000-00003C710000}"/>
    <cellStyle name="Normal 12 2 5 2 2 3 3" xfId="44182" xr:uid="{00000000-0005-0000-0000-00003D710000}"/>
    <cellStyle name="Normal 12 2 5 2 2 4" xfId="15103" xr:uid="{00000000-0005-0000-0000-00003E710000}"/>
    <cellStyle name="Normal 12 2 5 2 2 4 2" xfId="44184" xr:uid="{00000000-0005-0000-0000-00003F710000}"/>
    <cellStyle name="Normal 12 2 5 2 2 5" xfId="15104" xr:uid="{00000000-0005-0000-0000-000040710000}"/>
    <cellStyle name="Normal 12 2 5 2 2 5 2" xfId="44185" xr:uid="{00000000-0005-0000-0000-000041710000}"/>
    <cellStyle name="Normal 12 2 5 2 2 6" xfId="15105" xr:uid="{00000000-0005-0000-0000-000042710000}"/>
    <cellStyle name="Normal 12 2 5 2 2 6 2" xfId="44186" xr:uid="{00000000-0005-0000-0000-000043710000}"/>
    <cellStyle name="Normal 12 2 5 2 2 7" xfId="44175" xr:uid="{00000000-0005-0000-0000-000044710000}"/>
    <cellStyle name="Normal 12 2 5 2 3" xfId="15106" xr:uid="{00000000-0005-0000-0000-000045710000}"/>
    <cellStyle name="Normal 12 2 5 2 3 2" xfId="15107" xr:uid="{00000000-0005-0000-0000-000046710000}"/>
    <cellStyle name="Normal 12 2 5 2 3 2 2" xfId="15108" xr:uid="{00000000-0005-0000-0000-000047710000}"/>
    <cellStyle name="Normal 12 2 5 2 3 2 2 2" xfId="15109" xr:uid="{00000000-0005-0000-0000-000048710000}"/>
    <cellStyle name="Normal 12 2 5 2 3 2 2 2 2" xfId="44190" xr:uid="{00000000-0005-0000-0000-000049710000}"/>
    <cellStyle name="Normal 12 2 5 2 3 2 2 3" xfId="44189" xr:uid="{00000000-0005-0000-0000-00004A710000}"/>
    <cellStyle name="Normal 12 2 5 2 3 2 3" xfId="15110" xr:uid="{00000000-0005-0000-0000-00004B710000}"/>
    <cellStyle name="Normal 12 2 5 2 3 2 3 2" xfId="44191" xr:uid="{00000000-0005-0000-0000-00004C710000}"/>
    <cellStyle name="Normal 12 2 5 2 3 2 4" xfId="15111" xr:uid="{00000000-0005-0000-0000-00004D710000}"/>
    <cellStyle name="Normal 12 2 5 2 3 2 4 2" xfId="44192" xr:uid="{00000000-0005-0000-0000-00004E710000}"/>
    <cellStyle name="Normal 12 2 5 2 3 2 5" xfId="15112" xr:uid="{00000000-0005-0000-0000-00004F710000}"/>
    <cellStyle name="Normal 12 2 5 2 3 2 5 2" xfId="44193" xr:uid="{00000000-0005-0000-0000-000050710000}"/>
    <cellStyle name="Normal 12 2 5 2 3 2 6" xfId="44188" xr:uid="{00000000-0005-0000-0000-000051710000}"/>
    <cellStyle name="Normal 12 2 5 2 3 3" xfId="15113" xr:uid="{00000000-0005-0000-0000-000052710000}"/>
    <cellStyle name="Normal 12 2 5 2 3 3 2" xfId="15114" xr:uid="{00000000-0005-0000-0000-000053710000}"/>
    <cellStyle name="Normal 12 2 5 2 3 3 2 2" xfId="44195" xr:uid="{00000000-0005-0000-0000-000054710000}"/>
    <cellStyle name="Normal 12 2 5 2 3 3 3" xfId="44194" xr:uid="{00000000-0005-0000-0000-000055710000}"/>
    <cellStyle name="Normal 12 2 5 2 3 4" xfId="15115" xr:uid="{00000000-0005-0000-0000-000056710000}"/>
    <cellStyle name="Normal 12 2 5 2 3 4 2" xfId="44196" xr:uid="{00000000-0005-0000-0000-000057710000}"/>
    <cellStyle name="Normal 12 2 5 2 3 5" xfId="15116" xr:uid="{00000000-0005-0000-0000-000058710000}"/>
    <cellStyle name="Normal 12 2 5 2 3 5 2" xfId="44197" xr:uid="{00000000-0005-0000-0000-000059710000}"/>
    <cellStyle name="Normal 12 2 5 2 3 6" xfId="15117" xr:uid="{00000000-0005-0000-0000-00005A710000}"/>
    <cellStyle name="Normal 12 2 5 2 3 6 2" xfId="44198" xr:uid="{00000000-0005-0000-0000-00005B710000}"/>
    <cellStyle name="Normal 12 2 5 2 3 7" xfId="44187" xr:uid="{00000000-0005-0000-0000-00005C710000}"/>
    <cellStyle name="Normal 12 2 5 2 4" xfId="15118" xr:uid="{00000000-0005-0000-0000-00005D710000}"/>
    <cellStyle name="Normal 12 2 5 2 4 2" xfId="15119" xr:uid="{00000000-0005-0000-0000-00005E710000}"/>
    <cellStyle name="Normal 12 2 5 2 4 2 2" xfId="15120" xr:uid="{00000000-0005-0000-0000-00005F710000}"/>
    <cellStyle name="Normal 12 2 5 2 4 2 2 2" xfId="44201" xr:uid="{00000000-0005-0000-0000-000060710000}"/>
    <cellStyle name="Normal 12 2 5 2 4 2 3" xfId="44200" xr:uid="{00000000-0005-0000-0000-000061710000}"/>
    <cellStyle name="Normal 12 2 5 2 4 3" xfId="15121" xr:uid="{00000000-0005-0000-0000-000062710000}"/>
    <cellStyle name="Normal 12 2 5 2 4 3 2" xfId="44202" xr:uid="{00000000-0005-0000-0000-000063710000}"/>
    <cellStyle name="Normal 12 2 5 2 4 4" xfId="15122" xr:uid="{00000000-0005-0000-0000-000064710000}"/>
    <cellStyle name="Normal 12 2 5 2 4 4 2" xfId="44203" xr:uid="{00000000-0005-0000-0000-000065710000}"/>
    <cellStyle name="Normal 12 2 5 2 4 5" xfId="15123" xr:uid="{00000000-0005-0000-0000-000066710000}"/>
    <cellStyle name="Normal 12 2 5 2 4 5 2" xfId="44204" xr:uid="{00000000-0005-0000-0000-000067710000}"/>
    <cellStyle name="Normal 12 2 5 2 4 6" xfId="44199" xr:uid="{00000000-0005-0000-0000-000068710000}"/>
    <cellStyle name="Normal 12 2 5 2 5" xfId="15124" xr:uid="{00000000-0005-0000-0000-000069710000}"/>
    <cellStyle name="Normal 12 2 5 2 5 2" xfId="15125" xr:uid="{00000000-0005-0000-0000-00006A710000}"/>
    <cellStyle name="Normal 12 2 5 2 5 2 2" xfId="15126" xr:uid="{00000000-0005-0000-0000-00006B710000}"/>
    <cellStyle name="Normal 12 2 5 2 5 2 2 2" xfId="44207" xr:uid="{00000000-0005-0000-0000-00006C710000}"/>
    <cellStyle name="Normal 12 2 5 2 5 2 3" xfId="44206" xr:uid="{00000000-0005-0000-0000-00006D710000}"/>
    <cellStyle name="Normal 12 2 5 2 5 3" xfId="15127" xr:uid="{00000000-0005-0000-0000-00006E710000}"/>
    <cellStyle name="Normal 12 2 5 2 5 3 2" xfId="44208" xr:uid="{00000000-0005-0000-0000-00006F710000}"/>
    <cellStyle name="Normal 12 2 5 2 5 4" xfId="15128" xr:uid="{00000000-0005-0000-0000-000070710000}"/>
    <cellStyle name="Normal 12 2 5 2 5 4 2" xfId="44209" xr:uid="{00000000-0005-0000-0000-000071710000}"/>
    <cellStyle name="Normal 12 2 5 2 5 5" xfId="15129" xr:uid="{00000000-0005-0000-0000-000072710000}"/>
    <cellStyle name="Normal 12 2 5 2 5 5 2" xfId="44210" xr:uid="{00000000-0005-0000-0000-000073710000}"/>
    <cellStyle name="Normal 12 2 5 2 5 6" xfId="44205" xr:uid="{00000000-0005-0000-0000-000074710000}"/>
    <cellStyle name="Normal 12 2 5 2 6" xfId="15130" xr:uid="{00000000-0005-0000-0000-000075710000}"/>
    <cellStyle name="Normal 12 2 5 2 6 2" xfId="15131" xr:uid="{00000000-0005-0000-0000-000076710000}"/>
    <cellStyle name="Normal 12 2 5 2 6 2 2" xfId="15132" xr:uid="{00000000-0005-0000-0000-000077710000}"/>
    <cellStyle name="Normal 12 2 5 2 6 2 2 2" xfId="44213" xr:uid="{00000000-0005-0000-0000-000078710000}"/>
    <cellStyle name="Normal 12 2 5 2 6 2 3" xfId="44212" xr:uid="{00000000-0005-0000-0000-000079710000}"/>
    <cellStyle name="Normal 12 2 5 2 6 3" xfId="15133" xr:uid="{00000000-0005-0000-0000-00007A710000}"/>
    <cellStyle name="Normal 12 2 5 2 6 3 2" xfId="44214" xr:uid="{00000000-0005-0000-0000-00007B710000}"/>
    <cellStyle name="Normal 12 2 5 2 6 4" xfId="15134" xr:uid="{00000000-0005-0000-0000-00007C710000}"/>
    <cellStyle name="Normal 12 2 5 2 6 4 2" xfId="44215" xr:uid="{00000000-0005-0000-0000-00007D710000}"/>
    <cellStyle name="Normal 12 2 5 2 6 5" xfId="44211" xr:uid="{00000000-0005-0000-0000-00007E710000}"/>
    <cellStyle name="Normal 12 2 5 2 7" xfId="15135" xr:uid="{00000000-0005-0000-0000-00007F710000}"/>
    <cellStyle name="Normal 12 2 5 2 7 2" xfId="15136" xr:uid="{00000000-0005-0000-0000-000080710000}"/>
    <cellStyle name="Normal 12 2 5 2 7 2 2" xfId="44217" xr:uid="{00000000-0005-0000-0000-000081710000}"/>
    <cellStyle name="Normal 12 2 5 2 7 3" xfId="15137" xr:uid="{00000000-0005-0000-0000-000082710000}"/>
    <cellStyle name="Normal 12 2 5 2 7 3 2" xfId="44218" xr:uid="{00000000-0005-0000-0000-000083710000}"/>
    <cellStyle name="Normal 12 2 5 2 7 4" xfId="44216" xr:uid="{00000000-0005-0000-0000-000084710000}"/>
    <cellStyle name="Normal 12 2 5 2 8" xfId="15138" xr:uid="{00000000-0005-0000-0000-000085710000}"/>
    <cellStyle name="Normal 12 2 5 2 8 2" xfId="44219" xr:uid="{00000000-0005-0000-0000-000086710000}"/>
    <cellStyle name="Normal 12 2 5 2 9" xfId="15139" xr:uid="{00000000-0005-0000-0000-000087710000}"/>
    <cellStyle name="Normal 12 2 5 2 9 2" xfId="44220" xr:uid="{00000000-0005-0000-0000-000088710000}"/>
    <cellStyle name="Normal 12 2 5 3" xfId="15140" xr:uid="{00000000-0005-0000-0000-000089710000}"/>
    <cellStyle name="Normal 12 2 5 3 2" xfId="15141" xr:uid="{00000000-0005-0000-0000-00008A710000}"/>
    <cellStyle name="Normal 12 2 5 3 2 2" xfId="15142" xr:uid="{00000000-0005-0000-0000-00008B710000}"/>
    <cellStyle name="Normal 12 2 5 3 2 2 2" xfId="15143" xr:uid="{00000000-0005-0000-0000-00008C710000}"/>
    <cellStyle name="Normal 12 2 5 3 2 2 2 2" xfId="44224" xr:uid="{00000000-0005-0000-0000-00008D710000}"/>
    <cellStyle name="Normal 12 2 5 3 2 2 3" xfId="44223" xr:uid="{00000000-0005-0000-0000-00008E710000}"/>
    <cellStyle name="Normal 12 2 5 3 2 3" xfId="15144" xr:uid="{00000000-0005-0000-0000-00008F710000}"/>
    <cellStyle name="Normal 12 2 5 3 2 3 2" xfId="44225" xr:uid="{00000000-0005-0000-0000-000090710000}"/>
    <cellStyle name="Normal 12 2 5 3 2 4" xfId="15145" xr:uid="{00000000-0005-0000-0000-000091710000}"/>
    <cellStyle name="Normal 12 2 5 3 2 4 2" xfId="44226" xr:uid="{00000000-0005-0000-0000-000092710000}"/>
    <cellStyle name="Normal 12 2 5 3 2 5" xfId="15146" xr:uid="{00000000-0005-0000-0000-000093710000}"/>
    <cellStyle name="Normal 12 2 5 3 2 5 2" xfId="44227" xr:uid="{00000000-0005-0000-0000-000094710000}"/>
    <cellStyle name="Normal 12 2 5 3 2 6" xfId="44222" xr:uid="{00000000-0005-0000-0000-000095710000}"/>
    <cellStyle name="Normal 12 2 5 3 3" xfId="15147" xr:uid="{00000000-0005-0000-0000-000096710000}"/>
    <cellStyle name="Normal 12 2 5 3 3 2" xfId="15148" xr:uid="{00000000-0005-0000-0000-000097710000}"/>
    <cellStyle name="Normal 12 2 5 3 3 2 2" xfId="15149" xr:uid="{00000000-0005-0000-0000-000098710000}"/>
    <cellStyle name="Normal 12 2 5 3 3 2 2 2" xfId="44230" xr:uid="{00000000-0005-0000-0000-000099710000}"/>
    <cellStyle name="Normal 12 2 5 3 3 2 3" xfId="44229" xr:uid="{00000000-0005-0000-0000-00009A710000}"/>
    <cellStyle name="Normal 12 2 5 3 3 3" xfId="15150" xr:uid="{00000000-0005-0000-0000-00009B710000}"/>
    <cellStyle name="Normal 12 2 5 3 3 3 2" xfId="44231" xr:uid="{00000000-0005-0000-0000-00009C710000}"/>
    <cellStyle name="Normal 12 2 5 3 3 4" xfId="15151" xr:uid="{00000000-0005-0000-0000-00009D710000}"/>
    <cellStyle name="Normal 12 2 5 3 3 4 2" xfId="44232" xr:uid="{00000000-0005-0000-0000-00009E710000}"/>
    <cellStyle name="Normal 12 2 5 3 3 5" xfId="15152" xr:uid="{00000000-0005-0000-0000-00009F710000}"/>
    <cellStyle name="Normal 12 2 5 3 3 5 2" xfId="44233" xr:uid="{00000000-0005-0000-0000-0000A0710000}"/>
    <cellStyle name="Normal 12 2 5 3 3 6" xfId="44228" xr:uid="{00000000-0005-0000-0000-0000A1710000}"/>
    <cellStyle name="Normal 12 2 5 3 4" xfId="15153" xr:uid="{00000000-0005-0000-0000-0000A2710000}"/>
    <cellStyle name="Normal 12 2 5 3 4 2" xfId="15154" xr:uid="{00000000-0005-0000-0000-0000A3710000}"/>
    <cellStyle name="Normal 12 2 5 3 4 2 2" xfId="44235" xr:uid="{00000000-0005-0000-0000-0000A4710000}"/>
    <cellStyle name="Normal 12 2 5 3 4 3" xfId="44234" xr:uid="{00000000-0005-0000-0000-0000A5710000}"/>
    <cellStyle name="Normal 12 2 5 3 5" xfId="15155" xr:uid="{00000000-0005-0000-0000-0000A6710000}"/>
    <cellStyle name="Normal 12 2 5 3 5 2" xfId="44236" xr:uid="{00000000-0005-0000-0000-0000A7710000}"/>
    <cellStyle name="Normal 12 2 5 3 6" xfId="15156" xr:uid="{00000000-0005-0000-0000-0000A8710000}"/>
    <cellStyle name="Normal 12 2 5 3 6 2" xfId="44237" xr:uid="{00000000-0005-0000-0000-0000A9710000}"/>
    <cellStyle name="Normal 12 2 5 3 7" xfId="15157" xr:uid="{00000000-0005-0000-0000-0000AA710000}"/>
    <cellStyle name="Normal 12 2 5 3 7 2" xfId="44238" xr:uid="{00000000-0005-0000-0000-0000AB710000}"/>
    <cellStyle name="Normal 12 2 5 3 8" xfId="44221" xr:uid="{00000000-0005-0000-0000-0000AC710000}"/>
    <cellStyle name="Normal 12 2 5 4" xfId="15158" xr:uid="{00000000-0005-0000-0000-0000AD710000}"/>
    <cellStyle name="Normal 12 2 5 4 2" xfId="15159" xr:uid="{00000000-0005-0000-0000-0000AE710000}"/>
    <cellStyle name="Normal 12 2 5 4 2 2" xfId="15160" xr:uid="{00000000-0005-0000-0000-0000AF710000}"/>
    <cellStyle name="Normal 12 2 5 4 2 2 2" xfId="15161" xr:uid="{00000000-0005-0000-0000-0000B0710000}"/>
    <cellStyle name="Normal 12 2 5 4 2 2 2 2" xfId="44242" xr:uid="{00000000-0005-0000-0000-0000B1710000}"/>
    <cellStyle name="Normal 12 2 5 4 2 2 3" xfId="44241" xr:uid="{00000000-0005-0000-0000-0000B2710000}"/>
    <cellStyle name="Normal 12 2 5 4 2 3" xfId="15162" xr:uid="{00000000-0005-0000-0000-0000B3710000}"/>
    <cellStyle name="Normal 12 2 5 4 2 3 2" xfId="44243" xr:uid="{00000000-0005-0000-0000-0000B4710000}"/>
    <cellStyle name="Normal 12 2 5 4 2 4" xfId="15163" xr:uid="{00000000-0005-0000-0000-0000B5710000}"/>
    <cellStyle name="Normal 12 2 5 4 2 4 2" xfId="44244" xr:uid="{00000000-0005-0000-0000-0000B6710000}"/>
    <cellStyle name="Normal 12 2 5 4 2 5" xfId="15164" xr:uid="{00000000-0005-0000-0000-0000B7710000}"/>
    <cellStyle name="Normal 12 2 5 4 2 5 2" xfId="44245" xr:uid="{00000000-0005-0000-0000-0000B8710000}"/>
    <cellStyle name="Normal 12 2 5 4 2 6" xfId="44240" xr:uid="{00000000-0005-0000-0000-0000B9710000}"/>
    <cellStyle name="Normal 12 2 5 4 3" xfId="15165" xr:uid="{00000000-0005-0000-0000-0000BA710000}"/>
    <cellStyle name="Normal 12 2 5 4 3 2" xfId="15166" xr:uid="{00000000-0005-0000-0000-0000BB710000}"/>
    <cellStyle name="Normal 12 2 5 4 3 2 2" xfId="44247" xr:uid="{00000000-0005-0000-0000-0000BC710000}"/>
    <cellStyle name="Normal 12 2 5 4 3 3" xfId="44246" xr:uid="{00000000-0005-0000-0000-0000BD710000}"/>
    <cellStyle name="Normal 12 2 5 4 4" xfId="15167" xr:uid="{00000000-0005-0000-0000-0000BE710000}"/>
    <cellStyle name="Normal 12 2 5 4 4 2" xfId="44248" xr:uid="{00000000-0005-0000-0000-0000BF710000}"/>
    <cellStyle name="Normal 12 2 5 4 5" xfId="15168" xr:uid="{00000000-0005-0000-0000-0000C0710000}"/>
    <cellStyle name="Normal 12 2 5 4 5 2" xfId="44249" xr:uid="{00000000-0005-0000-0000-0000C1710000}"/>
    <cellStyle name="Normal 12 2 5 4 6" xfId="15169" xr:uid="{00000000-0005-0000-0000-0000C2710000}"/>
    <cellStyle name="Normal 12 2 5 4 6 2" xfId="44250" xr:uid="{00000000-0005-0000-0000-0000C3710000}"/>
    <cellStyle name="Normal 12 2 5 4 7" xfId="44239" xr:uid="{00000000-0005-0000-0000-0000C4710000}"/>
    <cellStyle name="Normal 12 2 5 5" xfId="15170" xr:uid="{00000000-0005-0000-0000-0000C5710000}"/>
    <cellStyle name="Normal 12 2 5 5 2" xfId="15171" xr:uid="{00000000-0005-0000-0000-0000C6710000}"/>
    <cellStyle name="Normal 12 2 5 5 2 2" xfId="15172" xr:uid="{00000000-0005-0000-0000-0000C7710000}"/>
    <cellStyle name="Normal 12 2 5 5 2 2 2" xfId="44253" xr:uid="{00000000-0005-0000-0000-0000C8710000}"/>
    <cellStyle name="Normal 12 2 5 5 2 3" xfId="44252" xr:uid="{00000000-0005-0000-0000-0000C9710000}"/>
    <cellStyle name="Normal 12 2 5 5 3" xfId="15173" xr:uid="{00000000-0005-0000-0000-0000CA710000}"/>
    <cellStyle name="Normal 12 2 5 5 3 2" xfId="44254" xr:uid="{00000000-0005-0000-0000-0000CB710000}"/>
    <cellStyle name="Normal 12 2 5 5 4" xfId="15174" xr:uid="{00000000-0005-0000-0000-0000CC710000}"/>
    <cellStyle name="Normal 12 2 5 5 4 2" xfId="44255" xr:uid="{00000000-0005-0000-0000-0000CD710000}"/>
    <cellStyle name="Normal 12 2 5 5 5" xfId="15175" xr:uid="{00000000-0005-0000-0000-0000CE710000}"/>
    <cellStyle name="Normal 12 2 5 5 5 2" xfId="44256" xr:uid="{00000000-0005-0000-0000-0000CF710000}"/>
    <cellStyle name="Normal 12 2 5 5 6" xfId="44251" xr:uid="{00000000-0005-0000-0000-0000D0710000}"/>
    <cellStyle name="Normal 12 2 5 6" xfId="15176" xr:uid="{00000000-0005-0000-0000-0000D1710000}"/>
    <cellStyle name="Normal 12 2 5 6 2" xfId="15177" xr:uid="{00000000-0005-0000-0000-0000D2710000}"/>
    <cellStyle name="Normal 12 2 5 6 2 2" xfId="15178" xr:uid="{00000000-0005-0000-0000-0000D3710000}"/>
    <cellStyle name="Normal 12 2 5 6 2 2 2" xfId="44259" xr:uid="{00000000-0005-0000-0000-0000D4710000}"/>
    <cellStyle name="Normal 12 2 5 6 2 3" xfId="44258" xr:uid="{00000000-0005-0000-0000-0000D5710000}"/>
    <cellStyle name="Normal 12 2 5 6 3" xfId="15179" xr:uid="{00000000-0005-0000-0000-0000D6710000}"/>
    <cellStyle name="Normal 12 2 5 6 3 2" xfId="44260" xr:uid="{00000000-0005-0000-0000-0000D7710000}"/>
    <cellStyle name="Normal 12 2 5 6 4" xfId="15180" xr:uid="{00000000-0005-0000-0000-0000D8710000}"/>
    <cellStyle name="Normal 12 2 5 6 4 2" xfId="44261" xr:uid="{00000000-0005-0000-0000-0000D9710000}"/>
    <cellStyle name="Normal 12 2 5 6 5" xfId="15181" xr:uid="{00000000-0005-0000-0000-0000DA710000}"/>
    <cellStyle name="Normal 12 2 5 6 5 2" xfId="44262" xr:uid="{00000000-0005-0000-0000-0000DB710000}"/>
    <cellStyle name="Normal 12 2 5 6 6" xfId="44257" xr:uid="{00000000-0005-0000-0000-0000DC710000}"/>
    <cellStyle name="Normal 12 2 5 7" xfId="15182" xr:uid="{00000000-0005-0000-0000-0000DD710000}"/>
    <cellStyle name="Normal 12 2 5 7 2" xfId="15183" xr:uid="{00000000-0005-0000-0000-0000DE710000}"/>
    <cellStyle name="Normal 12 2 5 7 2 2" xfId="15184" xr:uid="{00000000-0005-0000-0000-0000DF710000}"/>
    <cellStyle name="Normal 12 2 5 7 2 2 2" xfId="44265" xr:uid="{00000000-0005-0000-0000-0000E0710000}"/>
    <cellStyle name="Normal 12 2 5 7 2 3" xfId="44264" xr:uid="{00000000-0005-0000-0000-0000E1710000}"/>
    <cellStyle name="Normal 12 2 5 7 3" xfId="15185" xr:uid="{00000000-0005-0000-0000-0000E2710000}"/>
    <cellStyle name="Normal 12 2 5 7 3 2" xfId="44266" xr:uid="{00000000-0005-0000-0000-0000E3710000}"/>
    <cellStyle name="Normal 12 2 5 7 4" xfId="15186" xr:uid="{00000000-0005-0000-0000-0000E4710000}"/>
    <cellStyle name="Normal 12 2 5 7 4 2" xfId="44267" xr:uid="{00000000-0005-0000-0000-0000E5710000}"/>
    <cellStyle name="Normal 12 2 5 7 5" xfId="44263" xr:uid="{00000000-0005-0000-0000-0000E6710000}"/>
    <cellStyle name="Normal 12 2 5 8" xfId="15187" xr:uid="{00000000-0005-0000-0000-0000E7710000}"/>
    <cellStyle name="Normal 12 2 5 8 2" xfId="15188" xr:uid="{00000000-0005-0000-0000-0000E8710000}"/>
    <cellStyle name="Normal 12 2 5 8 2 2" xfId="44269" xr:uid="{00000000-0005-0000-0000-0000E9710000}"/>
    <cellStyle name="Normal 12 2 5 8 3" xfId="15189" xr:uid="{00000000-0005-0000-0000-0000EA710000}"/>
    <cellStyle name="Normal 12 2 5 8 3 2" xfId="44270" xr:uid="{00000000-0005-0000-0000-0000EB710000}"/>
    <cellStyle name="Normal 12 2 5 8 4" xfId="44268" xr:uid="{00000000-0005-0000-0000-0000EC710000}"/>
    <cellStyle name="Normal 12 2 5 9" xfId="15190" xr:uid="{00000000-0005-0000-0000-0000ED710000}"/>
    <cellStyle name="Normal 12 2 5 9 2" xfId="44271" xr:uid="{00000000-0005-0000-0000-0000EE710000}"/>
    <cellStyle name="Normal 12 2 6" xfId="15191" xr:uid="{00000000-0005-0000-0000-0000EF710000}"/>
    <cellStyle name="Normal 12 2 6 10" xfId="15192" xr:uid="{00000000-0005-0000-0000-0000F0710000}"/>
    <cellStyle name="Normal 12 2 6 10 2" xfId="44273" xr:uid="{00000000-0005-0000-0000-0000F1710000}"/>
    <cellStyle name="Normal 12 2 6 11" xfId="44272" xr:uid="{00000000-0005-0000-0000-0000F2710000}"/>
    <cellStyle name="Normal 12 2 6 2" xfId="15193" xr:uid="{00000000-0005-0000-0000-0000F3710000}"/>
    <cellStyle name="Normal 12 2 6 2 2" xfId="15194" xr:uid="{00000000-0005-0000-0000-0000F4710000}"/>
    <cellStyle name="Normal 12 2 6 2 2 2" xfId="15195" xr:uid="{00000000-0005-0000-0000-0000F5710000}"/>
    <cellStyle name="Normal 12 2 6 2 2 2 2" xfId="15196" xr:uid="{00000000-0005-0000-0000-0000F6710000}"/>
    <cellStyle name="Normal 12 2 6 2 2 2 2 2" xfId="44277" xr:uid="{00000000-0005-0000-0000-0000F7710000}"/>
    <cellStyle name="Normal 12 2 6 2 2 2 3" xfId="44276" xr:uid="{00000000-0005-0000-0000-0000F8710000}"/>
    <cellStyle name="Normal 12 2 6 2 2 3" xfId="15197" xr:uid="{00000000-0005-0000-0000-0000F9710000}"/>
    <cellStyle name="Normal 12 2 6 2 2 3 2" xfId="44278" xr:uid="{00000000-0005-0000-0000-0000FA710000}"/>
    <cellStyle name="Normal 12 2 6 2 2 4" xfId="15198" xr:uid="{00000000-0005-0000-0000-0000FB710000}"/>
    <cellStyle name="Normal 12 2 6 2 2 4 2" xfId="44279" xr:uid="{00000000-0005-0000-0000-0000FC710000}"/>
    <cellStyle name="Normal 12 2 6 2 2 5" xfId="15199" xr:uid="{00000000-0005-0000-0000-0000FD710000}"/>
    <cellStyle name="Normal 12 2 6 2 2 5 2" xfId="44280" xr:uid="{00000000-0005-0000-0000-0000FE710000}"/>
    <cellStyle name="Normal 12 2 6 2 2 6" xfId="44275" xr:uid="{00000000-0005-0000-0000-0000FF710000}"/>
    <cellStyle name="Normal 12 2 6 2 3" xfId="15200" xr:uid="{00000000-0005-0000-0000-000000720000}"/>
    <cellStyle name="Normal 12 2 6 2 3 2" xfId="15201" xr:uid="{00000000-0005-0000-0000-000001720000}"/>
    <cellStyle name="Normal 12 2 6 2 3 2 2" xfId="44282" xr:uid="{00000000-0005-0000-0000-000002720000}"/>
    <cellStyle name="Normal 12 2 6 2 3 3" xfId="44281" xr:uid="{00000000-0005-0000-0000-000003720000}"/>
    <cellStyle name="Normal 12 2 6 2 4" xfId="15202" xr:uid="{00000000-0005-0000-0000-000004720000}"/>
    <cellStyle name="Normal 12 2 6 2 4 2" xfId="44283" xr:uid="{00000000-0005-0000-0000-000005720000}"/>
    <cellStyle name="Normal 12 2 6 2 5" xfId="15203" xr:uid="{00000000-0005-0000-0000-000006720000}"/>
    <cellStyle name="Normal 12 2 6 2 5 2" xfId="44284" xr:uid="{00000000-0005-0000-0000-000007720000}"/>
    <cellStyle name="Normal 12 2 6 2 6" xfId="15204" xr:uid="{00000000-0005-0000-0000-000008720000}"/>
    <cellStyle name="Normal 12 2 6 2 6 2" xfId="44285" xr:uid="{00000000-0005-0000-0000-000009720000}"/>
    <cellStyle name="Normal 12 2 6 2 7" xfId="44274" xr:uid="{00000000-0005-0000-0000-00000A720000}"/>
    <cellStyle name="Normal 12 2 6 3" xfId="15205" xr:uid="{00000000-0005-0000-0000-00000B720000}"/>
    <cellStyle name="Normal 12 2 6 3 2" xfId="15206" xr:uid="{00000000-0005-0000-0000-00000C720000}"/>
    <cellStyle name="Normal 12 2 6 3 2 2" xfId="15207" xr:uid="{00000000-0005-0000-0000-00000D720000}"/>
    <cellStyle name="Normal 12 2 6 3 2 2 2" xfId="15208" xr:uid="{00000000-0005-0000-0000-00000E720000}"/>
    <cellStyle name="Normal 12 2 6 3 2 2 2 2" xfId="44289" xr:uid="{00000000-0005-0000-0000-00000F720000}"/>
    <cellStyle name="Normal 12 2 6 3 2 2 3" xfId="44288" xr:uid="{00000000-0005-0000-0000-000010720000}"/>
    <cellStyle name="Normal 12 2 6 3 2 3" xfId="15209" xr:uid="{00000000-0005-0000-0000-000011720000}"/>
    <cellStyle name="Normal 12 2 6 3 2 3 2" xfId="44290" xr:uid="{00000000-0005-0000-0000-000012720000}"/>
    <cellStyle name="Normal 12 2 6 3 2 4" xfId="15210" xr:uid="{00000000-0005-0000-0000-000013720000}"/>
    <cellStyle name="Normal 12 2 6 3 2 4 2" xfId="44291" xr:uid="{00000000-0005-0000-0000-000014720000}"/>
    <cellStyle name="Normal 12 2 6 3 2 5" xfId="15211" xr:uid="{00000000-0005-0000-0000-000015720000}"/>
    <cellStyle name="Normal 12 2 6 3 2 5 2" xfId="44292" xr:uid="{00000000-0005-0000-0000-000016720000}"/>
    <cellStyle name="Normal 12 2 6 3 2 6" xfId="44287" xr:uid="{00000000-0005-0000-0000-000017720000}"/>
    <cellStyle name="Normal 12 2 6 3 3" xfId="15212" xr:uid="{00000000-0005-0000-0000-000018720000}"/>
    <cellStyle name="Normal 12 2 6 3 3 2" xfId="15213" xr:uid="{00000000-0005-0000-0000-000019720000}"/>
    <cellStyle name="Normal 12 2 6 3 3 2 2" xfId="44294" xr:uid="{00000000-0005-0000-0000-00001A720000}"/>
    <cellStyle name="Normal 12 2 6 3 3 3" xfId="44293" xr:uid="{00000000-0005-0000-0000-00001B720000}"/>
    <cellStyle name="Normal 12 2 6 3 4" xfId="15214" xr:uid="{00000000-0005-0000-0000-00001C720000}"/>
    <cellStyle name="Normal 12 2 6 3 4 2" xfId="44295" xr:uid="{00000000-0005-0000-0000-00001D720000}"/>
    <cellStyle name="Normal 12 2 6 3 5" xfId="15215" xr:uid="{00000000-0005-0000-0000-00001E720000}"/>
    <cellStyle name="Normal 12 2 6 3 5 2" xfId="44296" xr:uid="{00000000-0005-0000-0000-00001F720000}"/>
    <cellStyle name="Normal 12 2 6 3 6" xfId="15216" xr:uid="{00000000-0005-0000-0000-000020720000}"/>
    <cellStyle name="Normal 12 2 6 3 6 2" xfId="44297" xr:uid="{00000000-0005-0000-0000-000021720000}"/>
    <cellStyle name="Normal 12 2 6 3 7" xfId="44286" xr:uid="{00000000-0005-0000-0000-000022720000}"/>
    <cellStyle name="Normal 12 2 6 4" xfId="15217" xr:uid="{00000000-0005-0000-0000-000023720000}"/>
    <cellStyle name="Normal 12 2 6 4 2" xfId="15218" xr:uid="{00000000-0005-0000-0000-000024720000}"/>
    <cellStyle name="Normal 12 2 6 4 2 2" xfId="15219" xr:uid="{00000000-0005-0000-0000-000025720000}"/>
    <cellStyle name="Normal 12 2 6 4 2 2 2" xfId="44300" xr:uid="{00000000-0005-0000-0000-000026720000}"/>
    <cellStyle name="Normal 12 2 6 4 2 3" xfId="44299" xr:uid="{00000000-0005-0000-0000-000027720000}"/>
    <cellStyle name="Normal 12 2 6 4 3" xfId="15220" xr:uid="{00000000-0005-0000-0000-000028720000}"/>
    <cellStyle name="Normal 12 2 6 4 3 2" xfId="44301" xr:uid="{00000000-0005-0000-0000-000029720000}"/>
    <cellStyle name="Normal 12 2 6 4 4" xfId="15221" xr:uid="{00000000-0005-0000-0000-00002A720000}"/>
    <cellStyle name="Normal 12 2 6 4 4 2" xfId="44302" xr:uid="{00000000-0005-0000-0000-00002B720000}"/>
    <cellStyle name="Normal 12 2 6 4 5" xfId="15222" xr:uid="{00000000-0005-0000-0000-00002C720000}"/>
    <cellStyle name="Normal 12 2 6 4 5 2" xfId="44303" xr:uid="{00000000-0005-0000-0000-00002D720000}"/>
    <cellStyle name="Normal 12 2 6 4 6" xfId="44298" xr:uid="{00000000-0005-0000-0000-00002E720000}"/>
    <cellStyle name="Normal 12 2 6 5" xfId="15223" xr:uid="{00000000-0005-0000-0000-00002F720000}"/>
    <cellStyle name="Normal 12 2 6 5 2" xfId="15224" xr:uid="{00000000-0005-0000-0000-000030720000}"/>
    <cellStyle name="Normal 12 2 6 5 2 2" xfId="15225" xr:uid="{00000000-0005-0000-0000-000031720000}"/>
    <cellStyle name="Normal 12 2 6 5 2 2 2" xfId="44306" xr:uid="{00000000-0005-0000-0000-000032720000}"/>
    <cellStyle name="Normal 12 2 6 5 2 3" xfId="44305" xr:uid="{00000000-0005-0000-0000-000033720000}"/>
    <cellStyle name="Normal 12 2 6 5 3" xfId="15226" xr:uid="{00000000-0005-0000-0000-000034720000}"/>
    <cellStyle name="Normal 12 2 6 5 3 2" xfId="44307" xr:uid="{00000000-0005-0000-0000-000035720000}"/>
    <cellStyle name="Normal 12 2 6 5 4" xfId="15227" xr:uid="{00000000-0005-0000-0000-000036720000}"/>
    <cellStyle name="Normal 12 2 6 5 4 2" xfId="44308" xr:uid="{00000000-0005-0000-0000-000037720000}"/>
    <cellStyle name="Normal 12 2 6 5 5" xfId="15228" xr:uid="{00000000-0005-0000-0000-000038720000}"/>
    <cellStyle name="Normal 12 2 6 5 5 2" xfId="44309" xr:uid="{00000000-0005-0000-0000-000039720000}"/>
    <cellStyle name="Normal 12 2 6 5 6" xfId="44304" xr:uid="{00000000-0005-0000-0000-00003A720000}"/>
    <cellStyle name="Normal 12 2 6 6" xfId="15229" xr:uid="{00000000-0005-0000-0000-00003B720000}"/>
    <cellStyle name="Normal 12 2 6 6 2" xfId="15230" xr:uid="{00000000-0005-0000-0000-00003C720000}"/>
    <cellStyle name="Normal 12 2 6 6 2 2" xfId="15231" xr:uid="{00000000-0005-0000-0000-00003D720000}"/>
    <cellStyle name="Normal 12 2 6 6 2 2 2" xfId="44312" xr:uid="{00000000-0005-0000-0000-00003E720000}"/>
    <cellStyle name="Normal 12 2 6 6 2 3" xfId="44311" xr:uid="{00000000-0005-0000-0000-00003F720000}"/>
    <cellStyle name="Normal 12 2 6 6 3" xfId="15232" xr:uid="{00000000-0005-0000-0000-000040720000}"/>
    <cellStyle name="Normal 12 2 6 6 3 2" xfId="44313" xr:uid="{00000000-0005-0000-0000-000041720000}"/>
    <cellStyle name="Normal 12 2 6 6 4" xfId="15233" xr:uid="{00000000-0005-0000-0000-000042720000}"/>
    <cellStyle name="Normal 12 2 6 6 4 2" xfId="44314" xr:uid="{00000000-0005-0000-0000-000043720000}"/>
    <cellStyle name="Normal 12 2 6 6 5" xfId="44310" xr:uid="{00000000-0005-0000-0000-000044720000}"/>
    <cellStyle name="Normal 12 2 6 7" xfId="15234" xr:uid="{00000000-0005-0000-0000-000045720000}"/>
    <cellStyle name="Normal 12 2 6 7 2" xfId="15235" xr:uid="{00000000-0005-0000-0000-000046720000}"/>
    <cellStyle name="Normal 12 2 6 7 2 2" xfId="44316" xr:uid="{00000000-0005-0000-0000-000047720000}"/>
    <cellStyle name="Normal 12 2 6 7 3" xfId="15236" xr:uid="{00000000-0005-0000-0000-000048720000}"/>
    <cellStyle name="Normal 12 2 6 7 3 2" xfId="44317" xr:uid="{00000000-0005-0000-0000-000049720000}"/>
    <cellStyle name="Normal 12 2 6 7 4" xfId="44315" xr:uid="{00000000-0005-0000-0000-00004A720000}"/>
    <cellStyle name="Normal 12 2 6 8" xfId="15237" xr:uid="{00000000-0005-0000-0000-00004B720000}"/>
    <cellStyle name="Normal 12 2 6 8 2" xfId="44318" xr:uid="{00000000-0005-0000-0000-00004C720000}"/>
    <cellStyle name="Normal 12 2 6 9" xfId="15238" xr:uid="{00000000-0005-0000-0000-00004D720000}"/>
    <cellStyle name="Normal 12 2 6 9 2" xfId="44319" xr:uid="{00000000-0005-0000-0000-00004E720000}"/>
    <cellStyle name="Normal 12 2 7" xfId="15239" xr:uid="{00000000-0005-0000-0000-00004F720000}"/>
    <cellStyle name="Normal 12 2 7 2" xfId="15240" xr:uid="{00000000-0005-0000-0000-000050720000}"/>
    <cellStyle name="Normal 12 2 7 2 2" xfId="15241" xr:uid="{00000000-0005-0000-0000-000051720000}"/>
    <cellStyle name="Normal 12 2 7 2 2 2" xfId="15242" xr:uid="{00000000-0005-0000-0000-000052720000}"/>
    <cellStyle name="Normal 12 2 7 2 2 2 2" xfId="44323" xr:uid="{00000000-0005-0000-0000-000053720000}"/>
    <cellStyle name="Normal 12 2 7 2 2 3" xfId="44322" xr:uid="{00000000-0005-0000-0000-000054720000}"/>
    <cellStyle name="Normal 12 2 7 2 3" xfId="15243" xr:uid="{00000000-0005-0000-0000-000055720000}"/>
    <cellStyle name="Normal 12 2 7 2 3 2" xfId="44324" xr:uid="{00000000-0005-0000-0000-000056720000}"/>
    <cellStyle name="Normal 12 2 7 2 4" xfId="15244" xr:uid="{00000000-0005-0000-0000-000057720000}"/>
    <cellStyle name="Normal 12 2 7 2 4 2" xfId="44325" xr:uid="{00000000-0005-0000-0000-000058720000}"/>
    <cellStyle name="Normal 12 2 7 2 5" xfId="15245" xr:uid="{00000000-0005-0000-0000-000059720000}"/>
    <cellStyle name="Normal 12 2 7 2 5 2" xfId="44326" xr:uid="{00000000-0005-0000-0000-00005A720000}"/>
    <cellStyle name="Normal 12 2 7 2 6" xfId="44321" xr:uid="{00000000-0005-0000-0000-00005B720000}"/>
    <cellStyle name="Normal 12 2 7 3" xfId="15246" xr:uid="{00000000-0005-0000-0000-00005C720000}"/>
    <cellStyle name="Normal 12 2 7 3 2" xfId="15247" xr:uid="{00000000-0005-0000-0000-00005D720000}"/>
    <cellStyle name="Normal 12 2 7 3 2 2" xfId="15248" xr:uid="{00000000-0005-0000-0000-00005E720000}"/>
    <cellStyle name="Normal 12 2 7 3 2 2 2" xfId="44329" xr:uid="{00000000-0005-0000-0000-00005F720000}"/>
    <cellStyle name="Normal 12 2 7 3 2 3" xfId="44328" xr:uid="{00000000-0005-0000-0000-000060720000}"/>
    <cellStyle name="Normal 12 2 7 3 3" xfId="15249" xr:uid="{00000000-0005-0000-0000-000061720000}"/>
    <cellStyle name="Normal 12 2 7 3 3 2" xfId="44330" xr:uid="{00000000-0005-0000-0000-000062720000}"/>
    <cellStyle name="Normal 12 2 7 3 4" xfId="15250" xr:uid="{00000000-0005-0000-0000-000063720000}"/>
    <cellStyle name="Normal 12 2 7 3 4 2" xfId="44331" xr:uid="{00000000-0005-0000-0000-000064720000}"/>
    <cellStyle name="Normal 12 2 7 3 5" xfId="15251" xr:uid="{00000000-0005-0000-0000-000065720000}"/>
    <cellStyle name="Normal 12 2 7 3 5 2" xfId="44332" xr:uid="{00000000-0005-0000-0000-000066720000}"/>
    <cellStyle name="Normal 12 2 7 3 6" xfId="44327" xr:uid="{00000000-0005-0000-0000-000067720000}"/>
    <cellStyle name="Normal 12 2 7 4" xfId="15252" xr:uid="{00000000-0005-0000-0000-000068720000}"/>
    <cellStyle name="Normal 12 2 7 4 2" xfId="15253" xr:uid="{00000000-0005-0000-0000-000069720000}"/>
    <cellStyle name="Normal 12 2 7 4 2 2" xfId="44334" xr:uid="{00000000-0005-0000-0000-00006A720000}"/>
    <cellStyle name="Normal 12 2 7 4 3" xfId="44333" xr:uid="{00000000-0005-0000-0000-00006B720000}"/>
    <cellStyle name="Normal 12 2 7 5" xfId="15254" xr:uid="{00000000-0005-0000-0000-00006C720000}"/>
    <cellStyle name="Normal 12 2 7 5 2" xfId="44335" xr:uid="{00000000-0005-0000-0000-00006D720000}"/>
    <cellStyle name="Normal 12 2 7 6" xfId="15255" xr:uid="{00000000-0005-0000-0000-00006E720000}"/>
    <cellStyle name="Normal 12 2 7 6 2" xfId="44336" xr:uid="{00000000-0005-0000-0000-00006F720000}"/>
    <cellStyle name="Normal 12 2 7 7" xfId="15256" xr:uid="{00000000-0005-0000-0000-000070720000}"/>
    <cellStyle name="Normal 12 2 7 7 2" xfId="44337" xr:uid="{00000000-0005-0000-0000-000071720000}"/>
    <cellStyle name="Normal 12 2 7 8" xfId="44320" xr:uid="{00000000-0005-0000-0000-000072720000}"/>
    <cellStyle name="Normal 12 2 8" xfId="15257" xr:uid="{00000000-0005-0000-0000-000073720000}"/>
    <cellStyle name="Normal 12 2 8 2" xfId="15258" xr:uid="{00000000-0005-0000-0000-000074720000}"/>
    <cellStyle name="Normal 12 2 8 2 2" xfId="15259" xr:uid="{00000000-0005-0000-0000-000075720000}"/>
    <cellStyle name="Normal 12 2 8 2 2 2" xfId="15260" xr:uid="{00000000-0005-0000-0000-000076720000}"/>
    <cellStyle name="Normal 12 2 8 2 2 2 2" xfId="44341" xr:uid="{00000000-0005-0000-0000-000077720000}"/>
    <cellStyle name="Normal 12 2 8 2 2 3" xfId="44340" xr:uid="{00000000-0005-0000-0000-000078720000}"/>
    <cellStyle name="Normal 12 2 8 2 3" xfId="15261" xr:uid="{00000000-0005-0000-0000-000079720000}"/>
    <cellStyle name="Normal 12 2 8 2 3 2" xfId="44342" xr:uid="{00000000-0005-0000-0000-00007A720000}"/>
    <cellStyle name="Normal 12 2 8 2 4" xfId="15262" xr:uid="{00000000-0005-0000-0000-00007B720000}"/>
    <cellStyle name="Normal 12 2 8 2 4 2" xfId="44343" xr:uid="{00000000-0005-0000-0000-00007C720000}"/>
    <cellStyle name="Normal 12 2 8 2 5" xfId="15263" xr:uid="{00000000-0005-0000-0000-00007D720000}"/>
    <cellStyle name="Normal 12 2 8 2 5 2" xfId="44344" xr:uid="{00000000-0005-0000-0000-00007E720000}"/>
    <cellStyle name="Normal 12 2 8 2 6" xfId="44339" xr:uid="{00000000-0005-0000-0000-00007F720000}"/>
    <cellStyle name="Normal 12 2 8 3" xfId="15264" xr:uid="{00000000-0005-0000-0000-000080720000}"/>
    <cellStyle name="Normal 12 2 8 3 2" xfId="15265" xr:uid="{00000000-0005-0000-0000-000081720000}"/>
    <cellStyle name="Normal 12 2 8 3 2 2" xfId="44346" xr:uid="{00000000-0005-0000-0000-000082720000}"/>
    <cellStyle name="Normal 12 2 8 3 3" xfId="44345" xr:uid="{00000000-0005-0000-0000-000083720000}"/>
    <cellStyle name="Normal 12 2 8 4" xfId="15266" xr:uid="{00000000-0005-0000-0000-000084720000}"/>
    <cellStyle name="Normal 12 2 8 4 2" xfId="44347" xr:uid="{00000000-0005-0000-0000-000085720000}"/>
    <cellStyle name="Normal 12 2 8 5" xfId="15267" xr:uid="{00000000-0005-0000-0000-000086720000}"/>
    <cellStyle name="Normal 12 2 8 5 2" xfId="44348" xr:uid="{00000000-0005-0000-0000-000087720000}"/>
    <cellStyle name="Normal 12 2 8 6" xfId="15268" xr:uid="{00000000-0005-0000-0000-000088720000}"/>
    <cellStyle name="Normal 12 2 8 6 2" xfId="44349" xr:uid="{00000000-0005-0000-0000-000089720000}"/>
    <cellStyle name="Normal 12 2 8 7" xfId="44338" xr:uid="{00000000-0005-0000-0000-00008A720000}"/>
    <cellStyle name="Normal 12 2 9" xfId="15269" xr:uid="{00000000-0005-0000-0000-00008B720000}"/>
    <cellStyle name="Normal 12 2 9 2" xfId="15270" xr:uid="{00000000-0005-0000-0000-00008C720000}"/>
    <cellStyle name="Normal 12 2 9 2 2" xfId="15271" xr:uid="{00000000-0005-0000-0000-00008D720000}"/>
    <cellStyle name="Normal 12 2 9 2 2 2" xfId="44352" xr:uid="{00000000-0005-0000-0000-00008E720000}"/>
    <cellStyle name="Normal 12 2 9 2 3" xfId="44351" xr:uid="{00000000-0005-0000-0000-00008F720000}"/>
    <cellStyle name="Normal 12 2 9 3" xfId="15272" xr:uid="{00000000-0005-0000-0000-000090720000}"/>
    <cellStyle name="Normal 12 2 9 3 2" xfId="44353" xr:uid="{00000000-0005-0000-0000-000091720000}"/>
    <cellStyle name="Normal 12 2 9 4" xfId="15273" xr:uid="{00000000-0005-0000-0000-000092720000}"/>
    <cellStyle name="Normal 12 2 9 4 2" xfId="44354" xr:uid="{00000000-0005-0000-0000-000093720000}"/>
    <cellStyle name="Normal 12 2 9 5" xfId="15274" xr:uid="{00000000-0005-0000-0000-000094720000}"/>
    <cellStyle name="Normal 12 2 9 5 2" xfId="44355" xr:uid="{00000000-0005-0000-0000-000095720000}"/>
    <cellStyle name="Normal 12 2 9 6" xfId="44350" xr:uid="{00000000-0005-0000-0000-000096720000}"/>
    <cellStyle name="Normal 12 3" xfId="208" xr:uid="{00000000-0005-0000-0000-000097720000}"/>
    <cellStyle name="Normal 12 3 10" xfId="15275" xr:uid="{00000000-0005-0000-0000-000098720000}"/>
    <cellStyle name="Normal 12 3 10 2" xfId="15276" xr:uid="{00000000-0005-0000-0000-000099720000}"/>
    <cellStyle name="Normal 12 3 10 2 2" xfId="15277" xr:uid="{00000000-0005-0000-0000-00009A720000}"/>
    <cellStyle name="Normal 12 3 10 2 2 2" xfId="44358" xr:uid="{00000000-0005-0000-0000-00009B720000}"/>
    <cellStyle name="Normal 12 3 10 2 3" xfId="44357" xr:uid="{00000000-0005-0000-0000-00009C720000}"/>
    <cellStyle name="Normal 12 3 10 3" xfId="15278" xr:uid="{00000000-0005-0000-0000-00009D720000}"/>
    <cellStyle name="Normal 12 3 10 3 2" xfId="44359" xr:uid="{00000000-0005-0000-0000-00009E720000}"/>
    <cellStyle name="Normal 12 3 10 4" xfId="15279" xr:uid="{00000000-0005-0000-0000-00009F720000}"/>
    <cellStyle name="Normal 12 3 10 4 2" xfId="44360" xr:uid="{00000000-0005-0000-0000-0000A0720000}"/>
    <cellStyle name="Normal 12 3 10 5" xfId="44356" xr:uid="{00000000-0005-0000-0000-0000A1720000}"/>
    <cellStyle name="Normal 12 3 11" xfId="15280" xr:uid="{00000000-0005-0000-0000-0000A2720000}"/>
    <cellStyle name="Normal 12 3 11 2" xfId="15281" xr:uid="{00000000-0005-0000-0000-0000A3720000}"/>
    <cellStyle name="Normal 12 3 11 2 2" xfId="44362" xr:uid="{00000000-0005-0000-0000-0000A4720000}"/>
    <cellStyle name="Normal 12 3 11 3" xfId="15282" xr:uid="{00000000-0005-0000-0000-0000A5720000}"/>
    <cellStyle name="Normal 12 3 11 3 2" xfId="44363" xr:uid="{00000000-0005-0000-0000-0000A6720000}"/>
    <cellStyle name="Normal 12 3 11 4" xfId="44361" xr:uid="{00000000-0005-0000-0000-0000A7720000}"/>
    <cellStyle name="Normal 12 3 12" xfId="15283" xr:uid="{00000000-0005-0000-0000-0000A8720000}"/>
    <cellStyle name="Normal 12 3 12 2" xfId="44364" xr:uid="{00000000-0005-0000-0000-0000A9720000}"/>
    <cellStyle name="Normal 12 3 13" xfId="15284" xr:uid="{00000000-0005-0000-0000-0000AA720000}"/>
    <cellStyle name="Normal 12 3 13 2" xfId="44365" xr:uid="{00000000-0005-0000-0000-0000AB720000}"/>
    <cellStyle name="Normal 12 3 14" xfId="15285" xr:uid="{00000000-0005-0000-0000-0000AC720000}"/>
    <cellStyle name="Normal 12 3 14 2" xfId="44366" xr:uid="{00000000-0005-0000-0000-0000AD720000}"/>
    <cellStyle name="Normal 12 3 2" xfId="209" xr:uid="{00000000-0005-0000-0000-0000AE720000}"/>
    <cellStyle name="Normal 12 3 2 10" xfId="15286" xr:uid="{00000000-0005-0000-0000-0000AF720000}"/>
    <cellStyle name="Normal 12 3 2 10 2" xfId="15287" xr:uid="{00000000-0005-0000-0000-0000B0720000}"/>
    <cellStyle name="Normal 12 3 2 10 2 2" xfId="44368" xr:uid="{00000000-0005-0000-0000-0000B1720000}"/>
    <cellStyle name="Normal 12 3 2 10 3" xfId="15288" xr:uid="{00000000-0005-0000-0000-0000B2720000}"/>
    <cellStyle name="Normal 12 3 2 10 3 2" xfId="44369" xr:uid="{00000000-0005-0000-0000-0000B3720000}"/>
    <cellStyle name="Normal 12 3 2 10 4" xfId="44367" xr:uid="{00000000-0005-0000-0000-0000B4720000}"/>
    <cellStyle name="Normal 12 3 2 11" xfId="15289" xr:uid="{00000000-0005-0000-0000-0000B5720000}"/>
    <cellStyle name="Normal 12 3 2 11 2" xfId="44370" xr:uid="{00000000-0005-0000-0000-0000B6720000}"/>
    <cellStyle name="Normal 12 3 2 12" xfId="15290" xr:uid="{00000000-0005-0000-0000-0000B7720000}"/>
    <cellStyle name="Normal 12 3 2 12 2" xfId="44371" xr:uid="{00000000-0005-0000-0000-0000B8720000}"/>
    <cellStyle name="Normal 12 3 2 13" xfId="15291" xr:uid="{00000000-0005-0000-0000-0000B9720000}"/>
    <cellStyle name="Normal 12 3 2 13 2" xfId="44372" xr:uid="{00000000-0005-0000-0000-0000BA720000}"/>
    <cellStyle name="Normal 12 3 2 2" xfId="15292" xr:uid="{00000000-0005-0000-0000-0000BB720000}"/>
    <cellStyle name="Normal 12 3 2 2 10" xfId="15293" xr:uid="{00000000-0005-0000-0000-0000BC720000}"/>
    <cellStyle name="Normal 12 3 2 2 10 2" xfId="44374" xr:uid="{00000000-0005-0000-0000-0000BD720000}"/>
    <cellStyle name="Normal 12 3 2 2 11" xfId="15294" xr:uid="{00000000-0005-0000-0000-0000BE720000}"/>
    <cellStyle name="Normal 12 3 2 2 11 2" xfId="44375" xr:uid="{00000000-0005-0000-0000-0000BF720000}"/>
    <cellStyle name="Normal 12 3 2 2 12" xfId="15295" xr:uid="{00000000-0005-0000-0000-0000C0720000}"/>
    <cellStyle name="Normal 12 3 2 2 12 2" xfId="44376" xr:uid="{00000000-0005-0000-0000-0000C1720000}"/>
    <cellStyle name="Normal 12 3 2 2 13" xfId="44373" xr:uid="{00000000-0005-0000-0000-0000C2720000}"/>
    <cellStyle name="Normal 12 3 2 2 2" xfId="15296" xr:uid="{00000000-0005-0000-0000-0000C3720000}"/>
    <cellStyle name="Normal 12 3 2 2 2 10" xfId="15297" xr:uid="{00000000-0005-0000-0000-0000C4720000}"/>
    <cellStyle name="Normal 12 3 2 2 2 10 2" xfId="44378" xr:uid="{00000000-0005-0000-0000-0000C5720000}"/>
    <cellStyle name="Normal 12 3 2 2 2 11" xfId="15298" xr:uid="{00000000-0005-0000-0000-0000C6720000}"/>
    <cellStyle name="Normal 12 3 2 2 2 11 2" xfId="44379" xr:uid="{00000000-0005-0000-0000-0000C7720000}"/>
    <cellStyle name="Normal 12 3 2 2 2 12" xfId="44377" xr:uid="{00000000-0005-0000-0000-0000C8720000}"/>
    <cellStyle name="Normal 12 3 2 2 2 2" xfId="15299" xr:uid="{00000000-0005-0000-0000-0000C9720000}"/>
    <cellStyle name="Normal 12 3 2 2 2 2 10" xfId="15300" xr:uid="{00000000-0005-0000-0000-0000CA720000}"/>
    <cellStyle name="Normal 12 3 2 2 2 2 10 2" xfId="44381" xr:uid="{00000000-0005-0000-0000-0000CB720000}"/>
    <cellStyle name="Normal 12 3 2 2 2 2 11" xfId="44380" xr:uid="{00000000-0005-0000-0000-0000CC720000}"/>
    <cellStyle name="Normal 12 3 2 2 2 2 2" xfId="15301" xr:uid="{00000000-0005-0000-0000-0000CD720000}"/>
    <cellStyle name="Normal 12 3 2 2 2 2 2 2" xfId="15302" xr:uid="{00000000-0005-0000-0000-0000CE720000}"/>
    <cellStyle name="Normal 12 3 2 2 2 2 2 2 2" xfId="15303" xr:uid="{00000000-0005-0000-0000-0000CF720000}"/>
    <cellStyle name="Normal 12 3 2 2 2 2 2 2 2 2" xfId="15304" xr:uid="{00000000-0005-0000-0000-0000D0720000}"/>
    <cellStyle name="Normal 12 3 2 2 2 2 2 2 2 2 2" xfId="44385" xr:uid="{00000000-0005-0000-0000-0000D1720000}"/>
    <cellStyle name="Normal 12 3 2 2 2 2 2 2 2 3" xfId="44384" xr:uid="{00000000-0005-0000-0000-0000D2720000}"/>
    <cellStyle name="Normal 12 3 2 2 2 2 2 2 3" xfId="15305" xr:uid="{00000000-0005-0000-0000-0000D3720000}"/>
    <cellStyle name="Normal 12 3 2 2 2 2 2 2 3 2" xfId="44386" xr:uid="{00000000-0005-0000-0000-0000D4720000}"/>
    <cellStyle name="Normal 12 3 2 2 2 2 2 2 4" xfId="15306" xr:uid="{00000000-0005-0000-0000-0000D5720000}"/>
    <cellStyle name="Normal 12 3 2 2 2 2 2 2 4 2" xfId="44387" xr:uid="{00000000-0005-0000-0000-0000D6720000}"/>
    <cellStyle name="Normal 12 3 2 2 2 2 2 2 5" xfId="15307" xr:uid="{00000000-0005-0000-0000-0000D7720000}"/>
    <cellStyle name="Normal 12 3 2 2 2 2 2 2 5 2" xfId="44388" xr:uid="{00000000-0005-0000-0000-0000D8720000}"/>
    <cellStyle name="Normal 12 3 2 2 2 2 2 2 6" xfId="44383" xr:uid="{00000000-0005-0000-0000-0000D9720000}"/>
    <cellStyle name="Normal 12 3 2 2 2 2 2 3" xfId="15308" xr:uid="{00000000-0005-0000-0000-0000DA720000}"/>
    <cellStyle name="Normal 12 3 2 2 2 2 2 3 2" xfId="15309" xr:uid="{00000000-0005-0000-0000-0000DB720000}"/>
    <cellStyle name="Normal 12 3 2 2 2 2 2 3 2 2" xfId="44390" xr:uid="{00000000-0005-0000-0000-0000DC720000}"/>
    <cellStyle name="Normal 12 3 2 2 2 2 2 3 3" xfId="44389" xr:uid="{00000000-0005-0000-0000-0000DD720000}"/>
    <cellStyle name="Normal 12 3 2 2 2 2 2 4" xfId="15310" xr:uid="{00000000-0005-0000-0000-0000DE720000}"/>
    <cellStyle name="Normal 12 3 2 2 2 2 2 4 2" xfId="44391" xr:uid="{00000000-0005-0000-0000-0000DF720000}"/>
    <cellStyle name="Normal 12 3 2 2 2 2 2 5" xfId="15311" xr:uid="{00000000-0005-0000-0000-0000E0720000}"/>
    <cellStyle name="Normal 12 3 2 2 2 2 2 5 2" xfId="44392" xr:uid="{00000000-0005-0000-0000-0000E1720000}"/>
    <cellStyle name="Normal 12 3 2 2 2 2 2 6" xfId="15312" xr:uid="{00000000-0005-0000-0000-0000E2720000}"/>
    <cellStyle name="Normal 12 3 2 2 2 2 2 6 2" xfId="44393" xr:uid="{00000000-0005-0000-0000-0000E3720000}"/>
    <cellStyle name="Normal 12 3 2 2 2 2 2 7" xfId="44382" xr:uid="{00000000-0005-0000-0000-0000E4720000}"/>
    <cellStyle name="Normal 12 3 2 2 2 2 3" xfId="15313" xr:uid="{00000000-0005-0000-0000-0000E5720000}"/>
    <cellStyle name="Normal 12 3 2 2 2 2 3 2" xfId="15314" xr:uid="{00000000-0005-0000-0000-0000E6720000}"/>
    <cellStyle name="Normal 12 3 2 2 2 2 3 2 2" xfId="15315" xr:uid="{00000000-0005-0000-0000-0000E7720000}"/>
    <cellStyle name="Normal 12 3 2 2 2 2 3 2 2 2" xfId="15316" xr:uid="{00000000-0005-0000-0000-0000E8720000}"/>
    <cellStyle name="Normal 12 3 2 2 2 2 3 2 2 2 2" xfId="44397" xr:uid="{00000000-0005-0000-0000-0000E9720000}"/>
    <cellStyle name="Normal 12 3 2 2 2 2 3 2 2 3" xfId="44396" xr:uid="{00000000-0005-0000-0000-0000EA720000}"/>
    <cellStyle name="Normal 12 3 2 2 2 2 3 2 3" xfId="15317" xr:uid="{00000000-0005-0000-0000-0000EB720000}"/>
    <cellStyle name="Normal 12 3 2 2 2 2 3 2 3 2" xfId="44398" xr:uid="{00000000-0005-0000-0000-0000EC720000}"/>
    <cellStyle name="Normal 12 3 2 2 2 2 3 2 4" xfId="15318" xr:uid="{00000000-0005-0000-0000-0000ED720000}"/>
    <cellStyle name="Normal 12 3 2 2 2 2 3 2 4 2" xfId="44399" xr:uid="{00000000-0005-0000-0000-0000EE720000}"/>
    <cellStyle name="Normal 12 3 2 2 2 2 3 2 5" xfId="15319" xr:uid="{00000000-0005-0000-0000-0000EF720000}"/>
    <cellStyle name="Normal 12 3 2 2 2 2 3 2 5 2" xfId="44400" xr:uid="{00000000-0005-0000-0000-0000F0720000}"/>
    <cellStyle name="Normal 12 3 2 2 2 2 3 2 6" xfId="44395" xr:uid="{00000000-0005-0000-0000-0000F1720000}"/>
    <cellStyle name="Normal 12 3 2 2 2 2 3 3" xfId="15320" xr:uid="{00000000-0005-0000-0000-0000F2720000}"/>
    <cellStyle name="Normal 12 3 2 2 2 2 3 3 2" xfId="15321" xr:uid="{00000000-0005-0000-0000-0000F3720000}"/>
    <cellStyle name="Normal 12 3 2 2 2 2 3 3 2 2" xfId="44402" xr:uid="{00000000-0005-0000-0000-0000F4720000}"/>
    <cellStyle name="Normal 12 3 2 2 2 2 3 3 3" xfId="44401" xr:uid="{00000000-0005-0000-0000-0000F5720000}"/>
    <cellStyle name="Normal 12 3 2 2 2 2 3 4" xfId="15322" xr:uid="{00000000-0005-0000-0000-0000F6720000}"/>
    <cellStyle name="Normal 12 3 2 2 2 2 3 4 2" xfId="44403" xr:uid="{00000000-0005-0000-0000-0000F7720000}"/>
    <cellStyle name="Normal 12 3 2 2 2 2 3 5" xfId="15323" xr:uid="{00000000-0005-0000-0000-0000F8720000}"/>
    <cellStyle name="Normal 12 3 2 2 2 2 3 5 2" xfId="44404" xr:uid="{00000000-0005-0000-0000-0000F9720000}"/>
    <cellStyle name="Normal 12 3 2 2 2 2 3 6" xfId="15324" xr:uid="{00000000-0005-0000-0000-0000FA720000}"/>
    <cellStyle name="Normal 12 3 2 2 2 2 3 6 2" xfId="44405" xr:uid="{00000000-0005-0000-0000-0000FB720000}"/>
    <cellStyle name="Normal 12 3 2 2 2 2 3 7" xfId="44394" xr:uid="{00000000-0005-0000-0000-0000FC720000}"/>
    <cellStyle name="Normal 12 3 2 2 2 2 4" xfId="15325" xr:uid="{00000000-0005-0000-0000-0000FD720000}"/>
    <cellStyle name="Normal 12 3 2 2 2 2 4 2" xfId="15326" xr:uid="{00000000-0005-0000-0000-0000FE720000}"/>
    <cellStyle name="Normal 12 3 2 2 2 2 4 2 2" xfId="15327" xr:uid="{00000000-0005-0000-0000-0000FF720000}"/>
    <cellStyle name="Normal 12 3 2 2 2 2 4 2 2 2" xfId="44408" xr:uid="{00000000-0005-0000-0000-000000730000}"/>
    <cellStyle name="Normal 12 3 2 2 2 2 4 2 3" xfId="44407" xr:uid="{00000000-0005-0000-0000-000001730000}"/>
    <cellStyle name="Normal 12 3 2 2 2 2 4 3" xfId="15328" xr:uid="{00000000-0005-0000-0000-000002730000}"/>
    <cellStyle name="Normal 12 3 2 2 2 2 4 3 2" xfId="44409" xr:uid="{00000000-0005-0000-0000-000003730000}"/>
    <cellStyle name="Normal 12 3 2 2 2 2 4 4" xfId="15329" xr:uid="{00000000-0005-0000-0000-000004730000}"/>
    <cellStyle name="Normal 12 3 2 2 2 2 4 4 2" xfId="44410" xr:uid="{00000000-0005-0000-0000-000005730000}"/>
    <cellStyle name="Normal 12 3 2 2 2 2 4 5" xfId="15330" xr:uid="{00000000-0005-0000-0000-000006730000}"/>
    <cellStyle name="Normal 12 3 2 2 2 2 4 5 2" xfId="44411" xr:uid="{00000000-0005-0000-0000-000007730000}"/>
    <cellStyle name="Normal 12 3 2 2 2 2 4 6" xfId="44406" xr:uid="{00000000-0005-0000-0000-000008730000}"/>
    <cellStyle name="Normal 12 3 2 2 2 2 5" xfId="15331" xr:uid="{00000000-0005-0000-0000-000009730000}"/>
    <cellStyle name="Normal 12 3 2 2 2 2 5 2" xfId="15332" xr:uid="{00000000-0005-0000-0000-00000A730000}"/>
    <cellStyle name="Normal 12 3 2 2 2 2 5 2 2" xfId="15333" xr:uid="{00000000-0005-0000-0000-00000B730000}"/>
    <cellStyle name="Normal 12 3 2 2 2 2 5 2 2 2" xfId="44414" xr:uid="{00000000-0005-0000-0000-00000C730000}"/>
    <cellStyle name="Normal 12 3 2 2 2 2 5 2 3" xfId="44413" xr:uid="{00000000-0005-0000-0000-00000D730000}"/>
    <cellStyle name="Normal 12 3 2 2 2 2 5 3" xfId="15334" xr:uid="{00000000-0005-0000-0000-00000E730000}"/>
    <cellStyle name="Normal 12 3 2 2 2 2 5 3 2" xfId="44415" xr:uid="{00000000-0005-0000-0000-00000F730000}"/>
    <cellStyle name="Normal 12 3 2 2 2 2 5 4" xfId="15335" xr:uid="{00000000-0005-0000-0000-000010730000}"/>
    <cellStyle name="Normal 12 3 2 2 2 2 5 4 2" xfId="44416" xr:uid="{00000000-0005-0000-0000-000011730000}"/>
    <cellStyle name="Normal 12 3 2 2 2 2 5 5" xfId="15336" xr:uid="{00000000-0005-0000-0000-000012730000}"/>
    <cellStyle name="Normal 12 3 2 2 2 2 5 5 2" xfId="44417" xr:uid="{00000000-0005-0000-0000-000013730000}"/>
    <cellStyle name="Normal 12 3 2 2 2 2 5 6" xfId="44412" xr:uid="{00000000-0005-0000-0000-000014730000}"/>
    <cellStyle name="Normal 12 3 2 2 2 2 6" xfId="15337" xr:uid="{00000000-0005-0000-0000-000015730000}"/>
    <cellStyle name="Normal 12 3 2 2 2 2 6 2" xfId="15338" xr:uid="{00000000-0005-0000-0000-000016730000}"/>
    <cellStyle name="Normal 12 3 2 2 2 2 6 2 2" xfId="15339" xr:uid="{00000000-0005-0000-0000-000017730000}"/>
    <cellStyle name="Normal 12 3 2 2 2 2 6 2 2 2" xfId="44420" xr:uid="{00000000-0005-0000-0000-000018730000}"/>
    <cellStyle name="Normal 12 3 2 2 2 2 6 2 3" xfId="44419" xr:uid="{00000000-0005-0000-0000-000019730000}"/>
    <cellStyle name="Normal 12 3 2 2 2 2 6 3" xfId="15340" xr:uid="{00000000-0005-0000-0000-00001A730000}"/>
    <cellStyle name="Normal 12 3 2 2 2 2 6 3 2" xfId="44421" xr:uid="{00000000-0005-0000-0000-00001B730000}"/>
    <cellStyle name="Normal 12 3 2 2 2 2 6 4" xfId="15341" xr:uid="{00000000-0005-0000-0000-00001C730000}"/>
    <cellStyle name="Normal 12 3 2 2 2 2 6 4 2" xfId="44422" xr:uid="{00000000-0005-0000-0000-00001D730000}"/>
    <cellStyle name="Normal 12 3 2 2 2 2 6 5" xfId="44418" xr:uid="{00000000-0005-0000-0000-00001E730000}"/>
    <cellStyle name="Normal 12 3 2 2 2 2 7" xfId="15342" xr:uid="{00000000-0005-0000-0000-00001F730000}"/>
    <cellStyle name="Normal 12 3 2 2 2 2 7 2" xfId="15343" xr:uid="{00000000-0005-0000-0000-000020730000}"/>
    <cellStyle name="Normal 12 3 2 2 2 2 7 2 2" xfId="44424" xr:uid="{00000000-0005-0000-0000-000021730000}"/>
    <cellStyle name="Normal 12 3 2 2 2 2 7 3" xfId="15344" xr:uid="{00000000-0005-0000-0000-000022730000}"/>
    <cellStyle name="Normal 12 3 2 2 2 2 7 3 2" xfId="44425" xr:uid="{00000000-0005-0000-0000-000023730000}"/>
    <cellStyle name="Normal 12 3 2 2 2 2 7 4" xfId="44423" xr:uid="{00000000-0005-0000-0000-000024730000}"/>
    <cellStyle name="Normal 12 3 2 2 2 2 8" xfId="15345" xr:uid="{00000000-0005-0000-0000-000025730000}"/>
    <cellStyle name="Normal 12 3 2 2 2 2 8 2" xfId="44426" xr:uid="{00000000-0005-0000-0000-000026730000}"/>
    <cellStyle name="Normal 12 3 2 2 2 2 9" xfId="15346" xr:uid="{00000000-0005-0000-0000-000027730000}"/>
    <cellStyle name="Normal 12 3 2 2 2 2 9 2" xfId="44427" xr:uid="{00000000-0005-0000-0000-000028730000}"/>
    <cellStyle name="Normal 12 3 2 2 2 3" xfId="15347" xr:uid="{00000000-0005-0000-0000-000029730000}"/>
    <cellStyle name="Normal 12 3 2 2 2 3 2" xfId="15348" xr:uid="{00000000-0005-0000-0000-00002A730000}"/>
    <cellStyle name="Normal 12 3 2 2 2 3 2 2" xfId="15349" xr:uid="{00000000-0005-0000-0000-00002B730000}"/>
    <cellStyle name="Normal 12 3 2 2 2 3 2 2 2" xfId="15350" xr:uid="{00000000-0005-0000-0000-00002C730000}"/>
    <cellStyle name="Normal 12 3 2 2 2 3 2 2 2 2" xfId="44431" xr:uid="{00000000-0005-0000-0000-00002D730000}"/>
    <cellStyle name="Normal 12 3 2 2 2 3 2 2 3" xfId="44430" xr:uid="{00000000-0005-0000-0000-00002E730000}"/>
    <cellStyle name="Normal 12 3 2 2 2 3 2 3" xfId="15351" xr:uid="{00000000-0005-0000-0000-00002F730000}"/>
    <cellStyle name="Normal 12 3 2 2 2 3 2 3 2" xfId="44432" xr:uid="{00000000-0005-0000-0000-000030730000}"/>
    <cellStyle name="Normal 12 3 2 2 2 3 2 4" xfId="15352" xr:uid="{00000000-0005-0000-0000-000031730000}"/>
    <cellStyle name="Normal 12 3 2 2 2 3 2 4 2" xfId="44433" xr:uid="{00000000-0005-0000-0000-000032730000}"/>
    <cellStyle name="Normal 12 3 2 2 2 3 2 5" xfId="15353" xr:uid="{00000000-0005-0000-0000-000033730000}"/>
    <cellStyle name="Normal 12 3 2 2 2 3 2 5 2" xfId="44434" xr:uid="{00000000-0005-0000-0000-000034730000}"/>
    <cellStyle name="Normal 12 3 2 2 2 3 2 6" xfId="44429" xr:uid="{00000000-0005-0000-0000-000035730000}"/>
    <cellStyle name="Normal 12 3 2 2 2 3 3" xfId="15354" xr:uid="{00000000-0005-0000-0000-000036730000}"/>
    <cellStyle name="Normal 12 3 2 2 2 3 3 2" xfId="15355" xr:uid="{00000000-0005-0000-0000-000037730000}"/>
    <cellStyle name="Normal 12 3 2 2 2 3 3 2 2" xfId="15356" xr:uid="{00000000-0005-0000-0000-000038730000}"/>
    <cellStyle name="Normal 12 3 2 2 2 3 3 2 2 2" xfId="44437" xr:uid="{00000000-0005-0000-0000-000039730000}"/>
    <cellStyle name="Normal 12 3 2 2 2 3 3 2 3" xfId="44436" xr:uid="{00000000-0005-0000-0000-00003A730000}"/>
    <cellStyle name="Normal 12 3 2 2 2 3 3 3" xfId="15357" xr:uid="{00000000-0005-0000-0000-00003B730000}"/>
    <cellStyle name="Normal 12 3 2 2 2 3 3 3 2" xfId="44438" xr:uid="{00000000-0005-0000-0000-00003C730000}"/>
    <cellStyle name="Normal 12 3 2 2 2 3 3 4" xfId="15358" xr:uid="{00000000-0005-0000-0000-00003D730000}"/>
    <cellStyle name="Normal 12 3 2 2 2 3 3 4 2" xfId="44439" xr:uid="{00000000-0005-0000-0000-00003E730000}"/>
    <cellStyle name="Normal 12 3 2 2 2 3 3 5" xfId="15359" xr:uid="{00000000-0005-0000-0000-00003F730000}"/>
    <cellStyle name="Normal 12 3 2 2 2 3 3 5 2" xfId="44440" xr:uid="{00000000-0005-0000-0000-000040730000}"/>
    <cellStyle name="Normal 12 3 2 2 2 3 3 6" xfId="44435" xr:uid="{00000000-0005-0000-0000-000041730000}"/>
    <cellStyle name="Normal 12 3 2 2 2 3 4" xfId="15360" xr:uid="{00000000-0005-0000-0000-000042730000}"/>
    <cellStyle name="Normal 12 3 2 2 2 3 4 2" xfId="15361" xr:uid="{00000000-0005-0000-0000-000043730000}"/>
    <cellStyle name="Normal 12 3 2 2 2 3 4 2 2" xfId="44442" xr:uid="{00000000-0005-0000-0000-000044730000}"/>
    <cellStyle name="Normal 12 3 2 2 2 3 4 3" xfId="44441" xr:uid="{00000000-0005-0000-0000-000045730000}"/>
    <cellStyle name="Normal 12 3 2 2 2 3 5" xfId="15362" xr:uid="{00000000-0005-0000-0000-000046730000}"/>
    <cellStyle name="Normal 12 3 2 2 2 3 5 2" xfId="44443" xr:uid="{00000000-0005-0000-0000-000047730000}"/>
    <cellStyle name="Normal 12 3 2 2 2 3 6" xfId="15363" xr:uid="{00000000-0005-0000-0000-000048730000}"/>
    <cellStyle name="Normal 12 3 2 2 2 3 6 2" xfId="44444" xr:uid="{00000000-0005-0000-0000-000049730000}"/>
    <cellStyle name="Normal 12 3 2 2 2 3 7" xfId="15364" xr:uid="{00000000-0005-0000-0000-00004A730000}"/>
    <cellStyle name="Normal 12 3 2 2 2 3 7 2" xfId="44445" xr:uid="{00000000-0005-0000-0000-00004B730000}"/>
    <cellStyle name="Normal 12 3 2 2 2 3 8" xfId="44428" xr:uid="{00000000-0005-0000-0000-00004C730000}"/>
    <cellStyle name="Normal 12 3 2 2 2 4" xfId="15365" xr:uid="{00000000-0005-0000-0000-00004D730000}"/>
    <cellStyle name="Normal 12 3 2 2 2 4 2" xfId="15366" xr:uid="{00000000-0005-0000-0000-00004E730000}"/>
    <cellStyle name="Normal 12 3 2 2 2 4 2 2" xfId="15367" xr:uid="{00000000-0005-0000-0000-00004F730000}"/>
    <cellStyle name="Normal 12 3 2 2 2 4 2 2 2" xfId="15368" xr:uid="{00000000-0005-0000-0000-000050730000}"/>
    <cellStyle name="Normal 12 3 2 2 2 4 2 2 2 2" xfId="44449" xr:uid="{00000000-0005-0000-0000-000051730000}"/>
    <cellStyle name="Normal 12 3 2 2 2 4 2 2 3" xfId="44448" xr:uid="{00000000-0005-0000-0000-000052730000}"/>
    <cellStyle name="Normal 12 3 2 2 2 4 2 3" xfId="15369" xr:uid="{00000000-0005-0000-0000-000053730000}"/>
    <cellStyle name="Normal 12 3 2 2 2 4 2 3 2" xfId="44450" xr:uid="{00000000-0005-0000-0000-000054730000}"/>
    <cellStyle name="Normal 12 3 2 2 2 4 2 4" xfId="15370" xr:uid="{00000000-0005-0000-0000-000055730000}"/>
    <cellStyle name="Normal 12 3 2 2 2 4 2 4 2" xfId="44451" xr:uid="{00000000-0005-0000-0000-000056730000}"/>
    <cellStyle name="Normal 12 3 2 2 2 4 2 5" xfId="15371" xr:uid="{00000000-0005-0000-0000-000057730000}"/>
    <cellStyle name="Normal 12 3 2 2 2 4 2 5 2" xfId="44452" xr:uid="{00000000-0005-0000-0000-000058730000}"/>
    <cellStyle name="Normal 12 3 2 2 2 4 2 6" xfId="44447" xr:uid="{00000000-0005-0000-0000-000059730000}"/>
    <cellStyle name="Normal 12 3 2 2 2 4 3" xfId="15372" xr:uid="{00000000-0005-0000-0000-00005A730000}"/>
    <cellStyle name="Normal 12 3 2 2 2 4 3 2" xfId="15373" xr:uid="{00000000-0005-0000-0000-00005B730000}"/>
    <cellStyle name="Normal 12 3 2 2 2 4 3 2 2" xfId="44454" xr:uid="{00000000-0005-0000-0000-00005C730000}"/>
    <cellStyle name="Normal 12 3 2 2 2 4 3 3" xfId="44453" xr:uid="{00000000-0005-0000-0000-00005D730000}"/>
    <cellStyle name="Normal 12 3 2 2 2 4 4" xfId="15374" xr:uid="{00000000-0005-0000-0000-00005E730000}"/>
    <cellStyle name="Normal 12 3 2 2 2 4 4 2" xfId="44455" xr:uid="{00000000-0005-0000-0000-00005F730000}"/>
    <cellStyle name="Normal 12 3 2 2 2 4 5" xfId="15375" xr:uid="{00000000-0005-0000-0000-000060730000}"/>
    <cellStyle name="Normal 12 3 2 2 2 4 5 2" xfId="44456" xr:uid="{00000000-0005-0000-0000-000061730000}"/>
    <cellStyle name="Normal 12 3 2 2 2 4 6" xfId="15376" xr:uid="{00000000-0005-0000-0000-000062730000}"/>
    <cellStyle name="Normal 12 3 2 2 2 4 6 2" xfId="44457" xr:uid="{00000000-0005-0000-0000-000063730000}"/>
    <cellStyle name="Normal 12 3 2 2 2 4 7" xfId="44446" xr:uid="{00000000-0005-0000-0000-000064730000}"/>
    <cellStyle name="Normal 12 3 2 2 2 5" xfId="15377" xr:uid="{00000000-0005-0000-0000-000065730000}"/>
    <cellStyle name="Normal 12 3 2 2 2 5 2" xfId="15378" xr:uid="{00000000-0005-0000-0000-000066730000}"/>
    <cellStyle name="Normal 12 3 2 2 2 5 2 2" xfId="15379" xr:uid="{00000000-0005-0000-0000-000067730000}"/>
    <cellStyle name="Normal 12 3 2 2 2 5 2 2 2" xfId="44460" xr:uid="{00000000-0005-0000-0000-000068730000}"/>
    <cellStyle name="Normal 12 3 2 2 2 5 2 3" xfId="44459" xr:uid="{00000000-0005-0000-0000-000069730000}"/>
    <cellStyle name="Normal 12 3 2 2 2 5 3" xfId="15380" xr:uid="{00000000-0005-0000-0000-00006A730000}"/>
    <cellStyle name="Normal 12 3 2 2 2 5 3 2" xfId="44461" xr:uid="{00000000-0005-0000-0000-00006B730000}"/>
    <cellStyle name="Normal 12 3 2 2 2 5 4" xfId="15381" xr:uid="{00000000-0005-0000-0000-00006C730000}"/>
    <cellStyle name="Normal 12 3 2 2 2 5 4 2" xfId="44462" xr:uid="{00000000-0005-0000-0000-00006D730000}"/>
    <cellStyle name="Normal 12 3 2 2 2 5 5" xfId="15382" xr:uid="{00000000-0005-0000-0000-00006E730000}"/>
    <cellStyle name="Normal 12 3 2 2 2 5 5 2" xfId="44463" xr:uid="{00000000-0005-0000-0000-00006F730000}"/>
    <cellStyle name="Normal 12 3 2 2 2 5 6" xfId="44458" xr:uid="{00000000-0005-0000-0000-000070730000}"/>
    <cellStyle name="Normal 12 3 2 2 2 6" xfId="15383" xr:uid="{00000000-0005-0000-0000-000071730000}"/>
    <cellStyle name="Normal 12 3 2 2 2 6 2" xfId="15384" xr:uid="{00000000-0005-0000-0000-000072730000}"/>
    <cellStyle name="Normal 12 3 2 2 2 6 2 2" xfId="15385" xr:uid="{00000000-0005-0000-0000-000073730000}"/>
    <cellStyle name="Normal 12 3 2 2 2 6 2 2 2" xfId="44466" xr:uid="{00000000-0005-0000-0000-000074730000}"/>
    <cellStyle name="Normal 12 3 2 2 2 6 2 3" xfId="44465" xr:uid="{00000000-0005-0000-0000-000075730000}"/>
    <cellStyle name="Normal 12 3 2 2 2 6 3" xfId="15386" xr:uid="{00000000-0005-0000-0000-000076730000}"/>
    <cellStyle name="Normal 12 3 2 2 2 6 3 2" xfId="44467" xr:uid="{00000000-0005-0000-0000-000077730000}"/>
    <cellStyle name="Normal 12 3 2 2 2 6 4" xfId="15387" xr:uid="{00000000-0005-0000-0000-000078730000}"/>
    <cellStyle name="Normal 12 3 2 2 2 6 4 2" xfId="44468" xr:uid="{00000000-0005-0000-0000-000079730000}"/>
    <cellStyle name="Normal 12 3 2 2 2 6 5" xfId="15388" xr:uid="{00000000-0005-0000-0000-00007A730000}"/>
    <cellStyle name="Normal 12 3 2 2 2 6 5 2" xfId="44469" xr:uid="{00000000-0005-0000-0000-00007B730000}"/>
    <cellStyle name="Normal 12 3 2 2 2 6 6" xfId="44464" xr:uid="{00000000-0005-0000-0000-00007C730000}"/>
    <cellStyle name="Normal 12 3 2 2 2 7" xfId="15389" xr:uid="{00000000-0005-0000-0000-00007D730000}"/>
    <cellStyle name="Normal 12 3 2 2 2 7 2" xfId="15390" xr:uid="{00000000-0005-0000-0000-00007E730000}"/>
    <cellStyle name="Normal 12 3 2 2 2 7 2 2" xfId="15391" xr:uid="{00000000-0005-0000-0000-00007F730000}"/>
    <cellStyle name="Normal 12 3 2 2 2 7 2 2 2" xfId="44472" xr:uid="{00000000-0005-0000-0000-000080730000}"/>
    <cellStyle name="Normal 12 3 2 2 2 7 2 3" xfId="44471" xr:uid="{00000000-0005-0000-0000-000081730000}"/>
    <cellStyle name="Normal 12 3 2 2 2 7 3" xfId="15392" xr:uid="{00000000-0005-0000-0000-000082730000}"/>
    <cellStyle name="Normal 12 3 2 2 2 7 3 2" xfId="44473" xr:uid="{00000000-0005-0000-0000-000083730000}"/>
    <cellStyle name="Normal 12 3 2 2 2 7 4" xfId="15393" xr:uid="{00000000-0005-0000-0000-000084730000}"/>
    <cellStyle name="Normal 12 3 2 2 2 7 4 2" xfId="44474" xr:uid="{00000000-0005-0000-0000-000085730000}"/>
    <cellStyle name="Normal 12 3 2 2 2 7 5" xfId="44470" xr:uid="{00000000-0005-0000-0000-000086730000}"/>
    <cellStyle name="Normal 12 3 2 2 2 8" xfId="15394" xr:uid="{00000000-0005-0000-0000-000087730000}"/>
    <cellStyle name="Normal 12 3 2 2 2 8 2" xfId="15395" xr:uid="{00000000-0005-0000-0000-000088730000}"/>
    <cellStyle name="Normal 12 3 2 2 2 8 2 2" xfId="44476" xr:uid="{00000000-0005-0000-0000-000089730000}"/>
    <cellStyle name="Normal 12 3 2 2 2 8 3" xfId="15396" xr:uid="{00000000-0005-0000-0000-00008A730000}"/>
    <cellStyle name="Normal 12 3 2 2 2 8 3 2" xfId="44477" xr:uid="{00000000-0005-0000-0000-00008B730000}"/>
    <cellStyle name="Normal 12 3 2 2 2 8 4" xfId="44475" xr:uid="{00000000-0005-0000-0000-00008C730000}"/>
    <cellStyle name="Normal 12 3 2 2 2 9" xfId="15397" xr:uid="{00000000-0005-0000-0000-00008D730000}"/>
    <cellStyle name="Normal 12 3 2 2 2 9 2" xfId="44478" xr:uid="{00000000-0005-0000-0000-00008E730000}"/>
    <cellStyle name="Normal 12 3 2 2 3" xfId="15398" xr:uid="{00000000-0005-0000-0000-00008F730000}"/>
    <cellStyle name="Normal 12 3 2 2 3 10" xfId="15399" xr:uid="{00000000-0005-0000-0000-000090730000}"/>
    <cellStyle name="Normal 12 3 2 2 3 10 2" xfId="44480" xr:uid="{00000000-0005-0000-0000-000091730000}"/>
    <cellStyle name="Normal 12 3 2 2 3 11" xfId="44479" xr:uid="{00000000-0005-0000-0000-000092730000}"/>
    <cellStyle name="Normal 12 3 2 2 3 2" xfId="15400" xr:uid="{00000000-0005-0000-0000-000093730000}"/>
    <cellStyle name="Normal 12 3 2 2 3 2 2" xfId="15401" xr:uid="{00000000-0005-0000-0000-000094730000}"/>
    <cellStyle name="Normal 12 3 2 2 3 2 2 2" xfId="15402" xr:uid="{00000000-0005-0000-0000-000095730000}"/>
    <cellStyle name="Normal 12 3 2 2 3 2 2 2 2" xfId="15403" xr:uid="{00000000-0005-0000-0000-000096730000}"/>
    <cellStyle name="Normal 12 3 2 2 3 2 2 2 2 2" xfId="44484" xr:uid="{00000000-0005-0000-0000-000097730000}"/>
    <cellStyle name="Normal 12 3 2 2 3 2 2 2 3" xfId="44483" xr:uid="{00000000-0005-0000-0000-000098730000}"/>
    <cellStyle name="Normal 12 3 2 2 3 2 2 3" xfId="15404" xr:uid="{00000000-0005-0000-0000-000099730000}"/>
    <cellStyle name="Normal 12 3 2 2 3 2 2 3 2" xfId="44485" xr:uid="{00000000-0005-0000-0000-00009A730000}"/>
    <cellStyle name="Normal 12 3 2 2 3 2 2 4" xfId="15405" xr:uid="{00000000-0005-0000-0000-00009B730000}"/>
    <cellStyle name="Normal 12 3 2 2 3 2 2 4 2" xfId="44486" xr:uid="{00000000-0005-0000-0000-00009C730000}"/>
    <cellStyle name="Normal 12 3 2 2 3 2 2 5" xfId="15406" xr:uid="{00000000-0005-0000-0000-00009D730000}"/>
    <cellStyle name="Normal 12 3 2 2 3 2 2 5 2" xfId="44487" xr:uid="{00000000-0005-0000-0000-00009E730000}"/>
    <cellStyle name="Normal 12 3 2 2 3 2 2 6" xfId="44482" xr:uid="{00000000-0005-0000-0000-00009F730000}"/>
    <cellStyle name="Normal 12 3 2 2 3 2 3" xfId="15407" xr:uid="{00000000-0005-0000-0000-0000A0730000}"/>
    <cellStyle name="Normal 12 3 2 2 3 2 3 2" xfId="15408" xr:uid="{00000000-0005-0000-0000-0000A1730000}"/>
    <cellStyle name="Normal 12 3 2 2 3 2 3 2 2" xfId="44489" xr:uid="{00000000-0005-0000-0000-0000A2730000}"/>
    <cellStyle name="Normal 12 3 2 2 3 2 3 3" xfId="44488" xr:uid="{00000000-0005-0000-0000-0000A3730000}"/>
    <cellStyle name="Normal 12 3 2 2 3 2 4" xfId="15409" xr:uid="{00000000-0005-0000-0000-0000A4730000}"/>
    <cellStyle name="Normal 12 3 2 2 3 2 4 2" xfId="44490" xr:uid="{00000000-0005-0000-0000-0000A5730000}"/>
    <cellStyle name="Normal 12 3 2 2 3 2 5" xfId="15410" xr:uid="{00000000-0005-0000-0000-0000A6730000}"/>
    <cellStyle name="Normal 12 3 2 2 3 2 5 2" xfId="44491" xr:uid="{00000000-0005-0000-0000-0000A7730000}"/>
    <cellStyle name="Normal 12 3 2 2 3 2 6" xfId="15411" xr:uid="{00000000-0005-0000-0000-0000A8730000}"/>
    <cellStyle name="Normal 12 3 2 2 3 2 6 2" xfId="44492" xr:uid="{00000000-0005-0000-0000-0000A9730000}"/>
    <cellStyle name="Normal 12 3 2 2 3 2 7" xfId="44481" xr:uid="{00000000-0005-0000-0000-0000AA730000}"/>
    <cellStyle name="Normal 12 3 2 2 3 3" xfId="15412" xr:uid="{00000000-0005-0000-0000-0000AB730000}"/>
    <cellStyle name="Normal 12 3 2 2 3 3 2" xfId="15413" xr:uid="{00000000-0005-0000-0000-0000AC730000}"/>
    <cellStyle name="Normal 12 3 2 2 3 3 2 2" xfId="15414" xr:uid="{00000000-0005-0000-0000-0000AD730000}"/>
    <cellStyle name="Normal 12 3 2 2 3 3 2 2 2" xfId="15415" xr:uid="{00000000-0005-0000-0000-0000AE730000}"/>
    <cellStyle name="Normal 12 3 2 2 3 3 2 2 2 2" xfId="44496" xr:uid="{00000000-0005-0000-0000-0000AF730000}"/>
    <cellStyle name="Normal 12 3 2 2 3 3 2 2 3" xfId="44495" xr:uid="{00000000-0005-0000-0000-0000B0730000}"/>
    <cellStyle name="Normal 12 3 2 2 3 3 2 3" xfId="15416" xr:uid="{00000000-0005-0000-0000-0000B1730000}"/>
    <cellStyle name="Normal 12 3 2 2 3 3 2 3 2" xfId="44497" xr:uid="{00000000-0005-0000-0000-0000B2730000}"/>
    <cellStyle name="Normal 12 3 2 2 3 3 2 4" xfId="15417" xr:uid="{00000000-0005-0000-0000-0000B3730000}"/>
    <cellStyle name="Normal 12 3 2 2 3 3 2 4 2" xfId="44498" xr:uid="{00000000-0005-0000-0000-0000B4730000}"/>
    <cellStyle name="Normal 12 3 2 2 3 3 2 5" xfId="15418" xr:uid="{00000000-0005-0000-0000-0000B5730000}"/>
    <cellStyle name="Normal 12 3 2 2 3 3 2 5 2" xfId="44499" xr:uid="{00000000-0005-0000-0000-0000B6730000}"/>
    <cellStyle name="Normal 12 3 2 2 3 3 2 6" xfId="44494" xr:uid="{00000000-0005-0000-0000-0000B7730000}"/>
    <cellStyle name="Normal 12 3 2 2 3 3 3" xfId="15419" xr:uid="{00000000-0005-0000-0000-0000B8730000}"/>
    <cellStyle name="Normal 12 3 2 2 3 3 3 2" xfId="15420" xr:uid="{00000000-0005-0000-0000-0000B9730000}"/>
    <cellStyle name="Normal 12 3 2 2 3 3 3 2 2" xfId="44501" xr:uid="{00000000-0005-0000-0000-0000BA730000}"/>
    <cellStyle name="Normal 12 3 2 2 3 3 3 3" xfId="44500" xr:uid="{00000000-0005-0000-0000-0000BB730000}"/>
    <cellStyle name="Normal 12 3 2 2 3 3 4" xfId="15421" xr:uid="{00000000-0005-0000-0000-0000BC730000}"/>
    <cellStyle name="Normal 12 3 2 2 3 3 4 2" xfId="44502" xr:uid="{00000000-0005-0000-0000-0000BD730000}"/>
    <cellStyle name="Normal 12 3 2 2 3 3 5" xfId="15422" xr:uid="{00000000-0005-0000-0000-0000BE730000}"/>
    <cellStyle name="Normal 12 3 2 2 3 3 5 2" xfId="44503" xr:uid="{00000000-0005-0000-0000-0000BF730000}"/>
    <cellStyle name="Normal 12 3 2 2 3 3 6" xfId="15423" xr:uid="{00000000-0005-0000-0000-0000C0730000}"/>
    <cellStyle name="Normal 12 3 2 2 3 3 6 2" xfId="44504" xr:uid="{00000000-0005-0000-0000-0000C1730000}"/>
    <cellStyle name="Normal 12 3 2 2 3 3 7" xfId="44493" xr:uid="{00000000-0005-0000-0000-0000C2730000}"/>
    <cellStyle name="Normal 12 3 2 2 3 4" xfId="15424" xr:uid="{00000000-0005-0000-0000-0000C3730000}"/>
    <cellStyle name="Normal 12 3 2 2 3 4 2" xfId="15425" xr:uid="{00000000-0005-0000-0000-0000C4730000}"/>
    <cellStyle name="Normal 12 3 2 2 3 4 2 2" xfId="15426" xr:uid="{00000000-0005-0000-0000-0000C5730000}"/>
    <cellStyle name="Normal 12 3 2 2 3 4 2 2 2" xfId="44507" xr:uid="{00000000-0005-0000-0000-0000C6730000}"/>
    <cellStyle name="Normal 12 3 2 2 3 4 2 3" xfId="44506" xr:uid="{00000000-0005-0000-0000-0000C7730000}"/>
    <cellStyle name="Normal 12 3 2 2 3 4 3" xfId="15427" xr:uid="{00000000-0005-0000-0000-0000C8730000}"/>
    <cellStyle name="Normal 12 3 2 2 3 4 3 2" xfId="44508" xr:uid="{00000000-0005-0000-0000-0000C9730000}"/>
    <cellStyle name="Normal 12 3 2 2 3 4 4" xfId="15428" xr:uid="{00000000-0005-0000-0000-0000CA730000}"/>
    <cellStyle name="Normal 12 3 2 2 3 4 4 2" xfId="44509" xr:uid="{00000000-0005-0000-0000-0000CB730000}"/>
    <cellStyle name="Normal 12 3 2 2 3 4 5" xfId="15429" xr:uid="{00000000-0005-0000-0000-0000CC730000}"/>
    <cellStyle name="Normal 12 3 2 2 3 4 5 2" xfId="44510" xr:uid="{00000000-0005-0000-0000-0000CD730000}"/>
    <cellStyle name="Normal 12 3 2 2 3 4 6" xfId="44505" xr:uid="{00000000-0005-0000-0000-0000CE730000}"/>
    <cellStyle name="Normal 12 3 2 2 3 5" xfId="15430" xr:uid="{00000000-0005-0000-0000-0000CF730000}"/>
    <cellStyle name="Normal 12 3 2 2 3 5 2" xfId="15431" xr:uid="{00000000-0005-0000-0000-0000D0730000}"/>
    <cellStyle name="Normal 12 3 2 2 3 5 2 2" xfId="15432" xr:uid="{00000000-0005-0000-0000-0000D1730000}"/>
    <cellStyle name="Normal 12 3 2 2 3 5 2 2 2" xfId="44513" xr:uid="{00000000-0005-0000-0000-0000D2730000}"/>
    <cellStyle name="Normal 12 3 2 2 3 5 2 3" xfId="44512" xr:uid="{00000000-0005-0000-0000-0000D3730000}"/>
    <cellStyle name="Normal 12 3 2 2 3 5 3" xfId="15433" xr:uid="{00000000-0005-0000-0000-0000D4730000}"/>
    <cellStyle name="Normal 12 3 2 2 3 5 3 2" xfId="44514" xr:uid="{00000000-0005-0000-0000-0000D5730000}"/>
    <cellStyle name="Normal 12 3 2 2 3 5 4" xfId="15434" xr:uid="{00000000-0005-0000-0000-0000D6730000}"/>
    <cellStyle name="Normal 12 3 2 2 3 5 4 2" xfId="44515" xr:uid="{00000000-0005-0000-0000-0000D7730000}"/>
    <cellStyle name="Normal 12 3 2 2 3 5 5" xfId="15435" xr:uid="{00000000-0005-0000-0000-0000D8730000}"/>
    <cellStyle name="Normal 12 3 2 2 3 5 5 2" xfId="44516" xr:uid="{00000000-0005-0000-0000-0000D9730000}"/>
    <cellStyle name="Normal 12 3 2 2 3 5 6" xfId="44511" xr:uid="{00000000-0005-0000-0000-0000DA730000}"/>
    <cellStyle name="Normal 12 3 2 2 3 6" xfId="15436" xr:uid="{00000000-0005-0000-0000-0000DB730000}"/>
    <cellStyle name="Normal 12 3 2 2 3 6 2" xfId="15437" xr:uid="{00000000-0005-0000-0000-0000DC730000}"/>
    <cellStyle name="Normal 12 3 2 2 3 6 2 2" xfId="15438" xr:uid="{00000000-0005-0000-0000-0000DD730000}"/>
    <cellStyle name="Normal 12 3 2 2 3 6 2 2 2" xfId="44519" xr:uid="{00000000-0005-0000-0000-0000DE730000}"/>
    <cellStyle name="Normal 12 3 2 2 3 6 2 3" xfId="44518" xr:uid="{00000000-0005-0000-0000-0000DF730000}"/>
    <cellStyle name="Normal 12 3 2 2 3 6 3" xfId="15439" xr:uid="{00000000-0005-0000-0000-0000E0730000}"/>
    <cellStyle name="Normal 12 3 2 2 3 6 3 2" xfId="44520" xr:uid="{00000000-0005-0000-0000-0000E1730000}"/>
    <cellStyle name="Normal 12 3 2 2 3 6 4" xfId="15440" xr:uid="{00000000-0005-0000-0000-0000E2730000}"/>
    <cellStyle name="Normal 12 3 2 2 3 6 4 2" xfId="44521" xr:uid="{00000000-0005-0000-0000-0000E3730000}"/>
    <cellStyle name="Normal 12 3 2 2 3 6 5" xfId="44517" xr:uid="{00000000-0005-0000-0000-0000E4730000}"/>
    <cellStyle name="Normal 12 3 2 2 3 7" xfId="15441" xr:uid="{00000000-0005-0000-0000-0000E5730000}"/>
    <cellStyle name="Normal 12 3 2 2 3 7 2" xfId="15442" xr:uid="{00000000-0005-0000-0000-0000E6730000}"/>
    <cellStyle name="Normal 12 3 2 2 3 7 2 2" xfId="44523" xr:uid="{00000000-0005-0000-0000-0000E7730000}"/>
    <cellStyle name="Normal 12 3 2 2 3 7 3" xfId="15443" xr:uid="{00000000-0005-0000-0000-0000E8730000}"/>
    <cellStyle name="Normal 12 3 2 2 3 7 3 2" xfId="44524" xr:uid="{00000000-0005-0000-0000-0000E9730000}"/>
    <cellStyle name="Normal 12 3 2 2 3 7 4" xfId="44522" xr:uid="{00000000-0005-0000-0000-0000EA730000}"/>
    <cellStyle name="Normal 12 3 2 2 3 8" xfId="15444" xr:uid="{00000000-0005-0000-0000-0000EB730000}"/>
    <cellStyle name="Normal 12 3 2 2 3 8 2" xfId="44525" xr:uid="{00000000-0005-0000-0000-0000EC730000}"/>
    <cellStyle name="Normal 12 3 2 2 3 9" xfId="15445" xr:uid="{00000000-0005-0000-0000-0000ED730000}"/>
    <cellStyle name="Normal 12 3 2 2 3 9 2" xfId="44526" xr:uid="{00000000-0005-0000-0000-0000EE730000}"/>
    <cellStyle name="Normal 12 3 2 2 4" xfId="15446" xr:uid="{00000000-0005-0000-0000-0000EF730000}"/>
    <cellStyle name="Normal 12 3 2 2 4 2" xfId="15447" xr:uid="{00000000-0005-0000-0000-0000F0730000}"/>
    <cellStyle name="Normal 12 3 2 2 4 2 2" xfId="15448" xr:uid="{00000000-0005-0000-0000-0000F1730000}"/>
    <cellStyle name="Normal 12 3 2 2 4 2 2 2" xfId="15449" xr:uid="{00000000-0005-0000-0000-0000F2730000}"/>
    <cellStyle name="Normal 12 3 2 2 4 2 2 2 2" xfId="44530" xr:uid="{00000000-0005-0000-0000-0000F3730000}"/>
    <cellStyle name="Normal 12 3 2 2 4 2 2 3" xfId="44529" xr:uid="{00000000-0005-0000-0000-0000F4730000}"/>
    <cellStyle name="Normal 12 3 2 2 4 2 3" xfId="15450" xr:uid="{00000000-0005-0000-0000-0000F5730000}"/>
    <cellStyle name="Normal 12 3 2 2 4 2 3 2" xfId="44531" xr:uid="{00000000-0005-0000-0000-0000F6730000}"/>
    <cellStyle name="Normal 12 3 2 2 4 2 4" xfId="15451" xr:uid="{00000000-0005-0000-0000-0000F7730000}"/>
    <cellStyle name="Normal 12 3 2 2 4 2 4 2" xfId="44532" xr:uid="{00000000-0005-0000-0000-0000F8730000}"/>
    <cellStyle name="Normal 12 3 2 2 4 2 5" xfId="15452" xr:uid="{00000000-0005-0000-0000-0000F9730000}"/>
    <cellStyle name="Normal 12 3 2 2 4 2 5 2" xfId="44533" xr:uid="{00000000-0005-0000-0000-0000FA730000}"/>
    <cellStyle name="Normal 12 3 2 2 4 2 6" xfId="44528" xr:uid="{00000000-0005-0000-0000-0000FB730000}"/>
    <cellStyle name="Normal 12 3 2 2 4 3" xfId="15453" xr:uid="{00000000-0005-0000-0000-0000FC730000}"/>
    <cellStyle name="Normal 12 3 2 2 4 3 2" xfId="15454" xr:uid="{00000000-0005-0000-0000-0000FD730000}"/>
    <cellStyle name="Normal 12 3 2 2 4 3 2 2" xfId="15455" xr:uid="{00000000-0005-0000-0000-0000FE730000}"/>
    <cellStyle name="Normal 12 3 2 2 4 3 2 2 2" xfId="44536" xr:uid="{00000000-0005-0000-0000-0000FF730000}"/>
    <cellStyle name="Normal 12 3 2 2 4 3 2 3" xfId="44535" xr:uid="{00000000-0005-0000-0000-000000740000}"/>
    <cellStyle name="Normal 12 3 2 2 4 3 3" xfId="15456" xr:uid="{00000000-0005-0000-0000-000001740000}"/>
    <cellStyle name="Normal 12 3 2 2 4 3 3 2" xfId="44537" xr:uid="{00000000-0005-0000-0000-000002740000}"/>
    <cellStyle name="Normal 12 3 2 2 4 3 4" xfId="15457" xr:uid="{00000000-0005-0000-0000-000003740000}"/>
    <cellStyle name="Normal 12 3 2 2 4 3 4 2" xfId="44538" xr:uid="{00000000-0005-0000-0000-000004740000}"/>
    <cellStyle name="Normal 12 3 2 2 4 3 5" xfId="15458" xr:uid="{00000000-0005-0000-0000-000005740000}"/>
    <cellStyle name="Normal 12 3 2 2 4 3 5 2" xfId="44539" xr:uid="{00000000-0005-0000-0000-000006740000}"/>
    <cellStyle name="Normal 12 3 2 2 4 3 6" xfId="44534" xr:uid="{00000000-0005-0000-0000-000007740000}"/>
    <cellStyle name="Normal 12 3 2 2 4 4" xfId="15459" xr:uid="{00000000-0005-0000-0000-000008740000}"/>
    <cellStyle name="Normal 12 3 2 2 4 4 2" xfId="15460" xr:uid="{00000000-0005-0000-0000-000009740000}"/>
    <cellStyle name="Normal 12 3 2 2 4 4 2 2" xfId="44541" xr:uid="{00000000-0005-0000-0000-00000A740000}"/>
    <cellStyle name="Normal 12 3 2 2 4 4 3" xfId="44540" xr:uid="{00000000-0005-0000-0000-00000B740000}"/>
    <cellStyle name="Normal 12 3 2 2 4 5" xfId="15461" xr:uid="{00000000-0005-0000-0000-00000C740000}"/>
    <cellStyle name="Normal 12 3 2 2 4 5 2" xfId="44542" xr:uid="{00000000-0005-0000-0000-00000D740000}"/>
    <cellStyle name="Normal 12 3 2 2 4 6" xfId="15462" xr:uid="{00000000-0005-0000-0000-00000E740000}"/>
    <cellStyle name="Normal 12 3 2 2 4 6 2" xfId="44543" xr:uid="{00000000-0005-0000-0000-00000F740000}"/>
    <cellStyle name="Normal 12 3 2 2 4 7" xfId="15463" xr:uid="{00000000-0005-0000-0000-000010740000}"/>
    <cellStyle name="Normal 12 3 2 2 4 7 2" xfId="44544" xr:uid="{00000000-0005-0000-0000-000011740000}"/>
    <cellStyle name="Normal 12 3 2 2 4 8" xfId="44527" xr:uid="{00000000-0005-0000-0000-000012740000}"/>
    <cellStyle name="Normal 12 3 2 2 5" xfId="15464" xr:uid="{00000000-0005-0000-0000-000013740000}"/>
    <cellStyle name="Normal 12 3 2 2 5 2" xfId="15465" xr:uid="{00000000-0005-0000-0000-000014740000}"/>
    <cellStyle name="Normal 12 3 2 2 5 2 2" xfId="15466" xr:uid="{00000000-0005-0000-0000-000015740000}"/>
    <cellStyle name="Normal 12 3 2 2 5 2 2 2" xfId="15467" xr:uid="{00000000-0005-0000-0000-000016740000}"/>
    <cellStyle name="Normal 12 3 2 2 5 2 2 2 2" xfId="44548" xr:uid="{00000000-0005-0000-0000-000017740000}"/>
    <cellStyle name="Normal 12 3 2 2 5 2 2 3" xfId="44547" xr:uid="{00000000-0005-0000-0000-000018740000}"/>
    <cellStyle name="Normal 12 3 2 2 5 2 3" xfId="15468" xr:uid="{00000000-0005-0000-0000-000019740000}"/>
    <cellStyle name="Normal 12 3 2 2 5 2 3 2" xfId="44549" xr:uid="{00000000-0005-0000-0000-00001A740000}"/>
    <cellStyle name="Normal 12 3 2 2 5 2 4" xfId="15469" xr:uid="{00000000-0005-0000-0000-00001B740000}"/>
    <cellStyle name="Normal 12 3 2 2 5 2 4 2" xfId="44550" xr:uid="{00000000-0005-0000-0000-00001C740000}"/>
    <cellStyle name="Normal 12 3 2 2 5 2 5" xfId="15470" xr:uid="{00000000-0005-0000-0000-00001D740000}"/>
    <cellStyle name="Normal 12 3 2 2 5 2 5 2" xfId="44551" xr:uid="{00000000-0005-0000-0000-00001E740000}"/>
    <cellStyle name="Normal 12 3 2 2 5 2 6" xfId="44546" xr:uid="{00000000-0005-0000-0000-00001F740000}"/>
    <cellStyle name="Normal 12 3 2 2 5 3" xfId="15471" xr:uid="{00000000-0005-0000-0000-000020740000}"/>
    <cellStyle name="Normal 12 3 2 2 5 3 2" xfId="15472" xr:uid="{00000000-0005-0000-0000-000021740000}"/>
    <cellStyle name="Normal 12 3 2 2 5 3 2 2" xfId="44553" xr:uid="{00000000-0005-0000-0000-000022740000}"/>
    <cellStyle name="Normal 12 3 2 2 5 3 3" xfId="44552" xr:uid="{00000000-0005-0000-0000-000023740000}"/>
    <cellStyle name="Normal 12 3 2 2 5 4" xfId="15473" xr:uid="{00000000-0005-0000-0000-000024740000}"/>
    <cellStyle name="Normal 12 3 2 2 5 4 2" xfId="44554" xr:uid="{00000000-0005-0000-0000-000025740000}"/>
    <cellStyle name="Normal 12 3 2 2 5 5" xfId="15474" xr:uid="{00000000-0005-0000-0000-000026740000}"/>
    <cellStyle name="Normal 12 3 2 2 5 5 2" xfId="44555" xr:uid="{00000000-0005-0000-0000-000027740000}"/>
    <cellStyle name="Normal 12 3 2 2 5 6" xfId="15475" xr:uid="{00000000-0005-0000-0000-000028740000}"/>
    <cellStyle name="Normal 12 3 2 2 5 6 2" xfId="44556" xr:uid="{00000000-0005-0000-0000-000029740000}"/>
    <cellStyle name="Normal 12 3 2 2 5 7" xfId="44545" xr:uid="{00000000-0005-0000-0000-00002A740000}"/>
    <cellStyle name="Normal 12 3 2 2 6" xfId="15476" xr:uid="{00000000-0005-0000-0000-00002B740000}"/>
    <cellStyle name="Normal 12 3 2 2 6 2" xfId="15477" xr:uid="{00000000-0005-0000-0000-00002C740000}"/>
    <cellStyle name="Normal 12 3 2 2 6 2 2" xfId="15478" xr:uid="{00000000-0005-0000-0000-00002D740000}"/>
    <cellStyle name="Normal 12 3 2 2 6 2 2 2" xfId="44559" xr:uid="{00000000-0005-0000-0000-00002E740000}"/>
    <cellStyle name="Normal 12 3 2 2 6 2 3" xfId="44558" xr:uid="{00000000-0005-0000-0000-00002F740000}"/>
    <cellStyle name="Normal 12 3 2 2 6 3" xfId="15479" xr:uid="{00000000-0005-0000-0000-000030740000}"/>
    <cellStyle name="Normal 12 3 2 2 6 3 2" xfId="44560" xr:uid="{00000000-0005-0000-0000-000031740000}"/>
    <cellStyle name="Normal 12 3 2 2 6 4" xfId="15480" xr:uid="{00000000-0005-0000-0000-000032740000}"/>
    <cellStyle name="Normal 12 3 2 2 6 4 2" xfId="44561" xr:uid="{00000000-0005-0000-0000-000033740000}"/>
    <cellStyle name="Normal 12 3 2 2 6 5" xfId="15481" xr:uid="{00000000-0005-0000-0000-000034740000}"/>
    <cellStyle name="Normal 12 3 2 2 6 5 2" xfId="44562" xr:uid="{00000000-0005-0000-0000-000035740000}"/>
    <cellStyle name="Normal 12 3 2 2 6 6" xfId="44557" xr:uid="{00000000-0005-0000-0000-000036740000}"/>
    <cellStyle name="Normal 12 3 2 2 7" xfId="15482" xr:uid="{00000000-0005-0000-0000-000037740000}"/>
    <cellStyle name="Normal 12 3 2 2 7 2" xfId="15483" xr:uid="{00000000-0005-0000-0000-000038740000}"/>
    <cellStyle name="Normal 12 3 2 2 7 2 2" xfId="15484" xr:uid="{00000000-0005-0000-0000-000039740000}"/>
    <cellStyle name="Normal 12 3 2 2 7 2 2 2" xfId="44565" xr:uid="{00000000-0005-0000-0000-00003A740000}"/>
    <cellStyle name="Normal 12 3 2 2 7 2 3" xfId="44564" xr:uid="{00000000-0005-0000-0000-00003B740000}"/>
    <cellStyle name="Normal 12 3 2 2 7 3" xfId="15485" xr:uid="{00000000-0005-0000-0000-00003C740000}"/>
    <cellStyle name="Normal 12 3 2 2 7 3 2" xfId="44566" xr:uid="{00000000-0005-0000-0000-00003D740000}"/>
    <cellStyle name="Normal 12 3 2 2 7 4" xfId="15486" xr:uid="{00000000-0005-0000-0000-00003E740000}"/>
    <cellStyle name="Normal 12 3 2 2 7 4 2" xfId="44567" xr:uid="{00000000-0005-0000-0000-00003F740000}"/>
    <cellStyle name="Normal 12 3 2 2 7 5" xfId="15487" xr:uid="{00000000-0005-0000-0000-000040740000}"/>
    <cellStyle name="Normal 12 3 2 2 7 5 2" xfId="44568" xr:uid="{00000000-0005-0000-0000-000041740000}"/>
    <cellStyle name="Normal 12 3 2 2 7 6" xfId="44563" xr:uid="{00000000-0005-0000-0000-000042740000}"/>
    <cellStyle name="Normal 12 3 2 2 8" xfId="15488" xr:uid="{00000000-0005-0000-0000-000043740000}"/>
    <cellStyle name="Normal 12 3 2 2 8 2" xfId="15489" xr:uid="{00000000-0005-0000-0000-000044740000}"/>
    <cellStyle name="Normal 12 3 2 2 8 2 2" xfId="15490" xr:uid="{00000000-0005-0000-0000-000045740000}"/>
    <cellStyle name="Normal 12 3 2 2 8 2 2 2" xfId="44571" xr:uid="{00000000-0005-0000-0000-000046740000}"/>
    <cellStyle name="Normal 12 3 2 2 8 2 3" xfId="44570" xr:uid="{00000000-0005-0000-0000-000047740000}"/>
    <cellStyle name="Normal 12 3 2 2 8 3" xfId="15491" xr:uid="{00000000-0005-0000-0000-000048740000}"/>
    <cellStyle name="Normal 12 3 2 2 8 3 2" xfId="44572" xr:uid="{00000000-0005-0000-0000-000049740000}"/>
    <cellStyle name="Normal 12 3 2 2 8 4" xfId="15492" xr:uid="{00000000-0005-0000-0000-00004A740000}"/>
    <cellStyle name="Normal 12 3 2 2 8 4 2" xfId="44573" xr:uid="{00000000-0005-0000-0000-00004B740000}"/>
    <cellStyle name="Normal 12 3 2 2 8 5" xfId="44569" xr:uid="{00000000-0005-0000-0000-00004C740000}"/>
    <cellStyle name="Normal 12 3 2 2 9" xfId="15493" xr:uid="{00000000-0005-0000-0000-00004D740000}"/>
    <cellStyle name="Normal 12 3 2 2 9 2" xfId="15494" xr:uid="{00000000-0005-0000-0000-00004E740000}"/>
    <cellStyle name="Normal 12 3 2 2 9 2 2" xfId="44575" xr:uid="{00000000-0005-0000-0000-00004F740000}"/>
    <cellStyle name="Normal 12 3 2 2 9 3" xfId="15495" xr:uid="{00000000-0005-0000-0000-000050740000}"/>
    <cellStyle name="Normal 12 3 2 2 9 3 2" xfId="44576" xr:uid="{00000000-0005-0000-0000-000051740000}"/>
    <cellStyle name="Normal 12 3 2 2 9 4" xfId="44574" xr:uid="{00000000-0005-0000-0000-000052740000}"/>
    <cellStyle name="Normal 12 3 2 3" xfId="15496" xr:uid="{00000000-0005-0000-0000-000053740000}"/>
    <cellStyle name="Normal 12 3 2 3 10" xfId="15497" xr:uid="{00000000-0005-0000-0000-000054740000}"/>
    <cellStyle name="Normal 12 3 2 3 10 2" xfId="44578" xr:uid="{00000000-0005-0000-0000-000055740000}"/>
    <cellStyle name="Normal 12 3 2 3 11" xfId="15498" xr:uid="{00000000-0005-0000-0000-000056740000}"/>
    <cellStyle name="Normal 12 3 2 3 11 2" xfId="44579" xr:uid="{00000000-0005-0000-0000-000057740000}"/>
    <cellStyle name="Normal 12 3 2 3 12" xfId="44577" xr:uid="{00000000-0005-0000-0000-000058740000}"/>
    <cellStyle name="Normal 12 3 2 3 2" xfId="15499" xr:uid="{00000000-0005-0000-0000-000059740000}"/>
    <cellStyle name="Normal 12 3 2 3 2 10" xfId="15500" xr:uid="{00000000-0005-0000-0000-00005A740000}"/>
    <cellStyle name="Normal 12 3 2 3 2 10 2" xfId="44581" xr:uid="{00000000-0005-0000-0000-00005B740000}"/>
    <cellStyle name="Normal 12 3 2 3 2 11" xfId="44580" xr:uid="{00000000-0005-0000-0000-00005C740000}"/>
    <cellStyle name="Normal 12 3 2 3 2 2" xfId="15501" xr:uid="{00000000-0005-0000-0000-00005D740000}"/>
    <cellStyle name="Normal 12 3 2 3 2 2 2" xfId="15502" xr:uid="{00000000-0005-0000-0000-00005E740000}"/>
    <cellStyle name="Normal 12 3 2 3 2 2 2 2" xfId="15503" xr:uid="{00000000-0005-0000-0000-00005F740000}"/>
    <cellStyle name="Normal 12 3 2 3 2 2 2 2 2" xfId="15504" xr:uid="{00000000-0005-0000-0000-000060740000}"/>
    <cellStyle name="Normal 12 3 2 3 2 2 2 2 2 2" xfId="44585" xr:uid="{00000000-0005-0000-0000-000061740000}"/>
    <cellStyle name="Normal 12 3 2 3 2 2 2 2 3" xfId="44584" xr:uid="{00000000-0005-0000-0000-000062740000}"/>
    <cellStyle name="Normal 12 3 2 3 2 2 2 3" xfId="15505" xr:uid="{00000000-0005-0000-0000-000063740000}"/>
    <cellStyle name="Normal 12 3 2 3 2 2 2 3 2" xfId="44586" xr:uid="{00000000-0005-0000-0000-000064740000}"/>
    <cellStyle name="Normal 12 3 2 3 2 2 2 4" xfId="15506" xr:uid="{00000000-0005-0000-0000-000065740000}"/>
    <cellStyle name="Normal 12 3 2 3 2 2 2 4 2" xfId="44587" xr:uid="{00000000-0005-0000-0000-000066740000}"/>
    <cellStyle name="Normal 12 3 2 3 2 2 2 5" xfId="15507" xr:uid="{00000000-0005-0000-0000-000067740000}"/>
    <cellStyle name="Normal 12 3 2 3 2 2 2 5 2" xfId="44588" xr:uid="{00000000-0005-0000-0000-000068740000}"/>
    <cellStyle name="Normal 12 3 2 3 2 2 2 6" xfId="44583" xr:uid="{00000000-0005-0000-0000-000069740000}"/>
    <cellStyle name="Normal 12 3 2 3 2 2 3" xfId="15508" xr:uid="{00000000-0005-0000-0000-00006A740000}"/>
    <cellStyle name="Normal 12 3 2 3 2 2 3 2" xfId="15509" xr:uid="{00000000-0005-0000-0000-00006B740000}"/>
    <cellStyle name="Normal 12 3 2 3 2 2 3 2 2" xfId="44590" xr:uid="{00000000-0005-0000-0000-00006C740000}"/>
    <cellStyle name="Normal 12 3 2 3 2 2 3 3" xfId="44589" xr:uid="{00000000-0005-0000-0000-00006D740000}"/>
    <cellStyle name="Normal 12 3 2 3 2 2 4" xfId="15510" xr:uid="{00000000-0005-0000-0000-00006E740000}"/>
    <cellStyle name="Normal 12 3 2 3 2 2 4 2" xfId="44591" xr:uid="{00000000-0005-0000-0000-00006F740000}"/>
    <cellStyle name="Normal 12 3 2 3 2 2 5" xfId="15511" xr:uid="{00000000-0005-0000-0000-000070740000}"/>
    <cellStyle name="Normal 12 3 2 3 2 2 5 2" xfId="44592" xr:uid="{00000000-0005-0000-0000-000071740000}"/>
    <cellStyle name="Normal 12 3 2 3 2 2 6" xfId="15512" xr:uid="{00000000-0005-0000-0000-000072740000}"/>
    <cellStyle name="Normal 12 3 2 3 2 2 6 2" xfId="44593" xr:uid="{00000000-0005-0000-0000-000073740000}"/>
    <cellStyle name="Normal 12 3 2 3 2 2 7" xfId="44582" xr:uid="{00000000-0005-0000-0000-000074740000}"/>
    <cellStyle name="Normal 12 3 2 3 2 3" xfId="15513" xr:uid="{00000000-0005-0000-0000-000075740000}"/>
    <cellStyle name="Normal 12 3 2 3 2 3 2" xfId="15514" xr:uid="{00000000-0005-0000-0000-000076740000}"/>
    <cellStyle name="Normal 12 3 2 3 2 3 2 2" xfId="15515" xr:uid="{00000000-0005-0000-0000-000077740000}"/>
    <cellStyle name="Normal 12 3 2 3 2 3 2 2 2" xfId="15516" xr:uid="{00000000-0005-0000-0000-000078740000}"/>
    <cellStyle name="Normal 12 3 2 3 2 3 2 2 2 2" xfId="44597" xr:uid="{00000000-0005-0000-0000-000079740000}"/>
    <cellStyle name="Normal 12 3 2 3 2 3 2 2 3" xfId="44596" xr:uid="{00000000-0005-0000-0000-00007A740000}"/>
    <cellStyle name="Normal 12 3 2 3 2 3 2 3" xfId="15517" xr:uid="{00000000-0005-0000-0000-00007B740000}"/>
    <cellStyle name="Normal 12 3 2 3 2 3 2 3 2" xfId="44598" xr:uid="{00000000-0005-0000-0000-00007C740000}"/>
    <cellStyle name="Normal 12 3 2 3 2 3 2 4" xfId="15518" xr:uid="{00000000-0005-0000-0000-00007D740000}"/>
    <cellStyle name="Normal 12 3 2 3 2 3 2 4 2" xfId="44599" xr:uid="{00000000-0005-0000-0000-00007E740000}"/>
    <cellStyle name="Normal 12 3 2 3 2 3 2 5" xfId="15519" xr:uid="{00000000-0005-0000-0000-00007F740000}"/>
    <cellStyle name="Normal 12 3 2 3 2 3 2 5 2" xfId="44600" xr:uid="{00000000-0005-0000-0000-000080740000}"/>
    <cellStyle name="Normal 12 3 2 3 2 3 2 6" xfId="44595" xr:uid="{00000000-0005-0000-0000-000081740000}"/>
    <cellStyle name="Normal 12 3 2 3 2 3 3" xfId="15520" xr:uid="{00000000-0005-0000-0000-000082740000}"/>
    <cellStyle name="Normal 12 3 2 3 2 3 3 2" xfId="15521" xr:uid="{00000000-0005-0000-0000-000083740000}"/>
    <cellStyle name="Normal 12 3 2 3 2 3 3 2 2" xfId="44602" xr:uid="{00000000-0005-0000-0000-000084740000}"/>
    <cellStyle name="Normal 12 3 2 3 2 3 3 3" xfId="44601" xr:uid="{00000000-0005-0000-0000-000085740000}"/>
    <cellStyle name="Normal 12 3 2 3 2 3 4" xfId="15522" xr:uid="{00000000-0005-0000-0000-000086740000}"/>
    <cellStyle name="Normal 12 3 2 3 2 3 4 2" xfId="44603" xr:uid="{00000000-0005-0000-0000-000087740000}"/>
    <cellStyle name="Normal 12 3 2 3 2 3 5" xfId="15523" xr:uid="{00000000-0005-0000-0000-000088740000}"/>
    <cellStyle name="Normal 12 3 2 3 2 3 5 2" xfId="44604" xr:uid="{00000000-0005-0000-0000-000089740000}"/>
    <cellStyle name="Normal 12 3 2 3 2 3 6" xfId="15524" xr:uid="{00000000-0005-0000-0000-00008A740000}"/>
    <cellStyle name="Normal 12 3 2 3 2 3 6 2" xfId="44605" xr:uid="{00000000-0005-0000-0000-00008B740000}"/>
    <cellStyle name="Normal 12 3 2 3 2 3 7" xfId="44594" xr:uid="{00000000-0005-0000-0000-00008C740000}"/>
    <cellStyle name="Normal 12 3 2 3 2 4" xfId="15525" xr:uid="{00000000-0005-0000-0000-00008D740000}"/>
    <cellStyle name="Normal 12 3 2 3 2 4 2" xfId="15526" xr:uid="{00000000-0005-0000-0000-00008E740000}"/>
    <cellStyle name="Normal 12 3 2 3 2 4 2 2" xfId="15527" xr:uid="{00000000-0005-0000-0000-00008F740000}"/>
    <cellStyle name="Normal 12 3 2 3 2 4 2 2 2" xfId="44608" xr:uid="{00000000-0005-0000-0000-000090740000}"/>
    <cellStyle name="Normal 12 3 2 3 2 4 2 3" xfId="44607" xr:uid="{00000000-0005-0000-0000-000091740000}"/>
    <cellStyle name="Normal 12 3 2 3 2 4 3" xfId="15528" xr:uid="{00000000-0005-0000-0000-000092740000}"/>
    <cellStyle name="Normal 12 3 2 3 2 4 3 2" xfId="44609" xr:uid="{00000000-0005-0000-0000-000093740000}"/>
    <cellStyle name="Normal 12 3 2 3 2 4 4" xfId="15529" xr:uid="{00000000-0005-0000-0000-000094740000}"/>
    <cellStyle name="Normal 12 3 2 3 2 4 4 2" xfId="44610" xr:uid="{00000000-0005-0000-0000-000095740000}"/>
    <cellStyle name="Normal 12 3 2 3 2 4 5" xfId="15530" xr:uid="{00000000-0005-0000-0000-000096740000}"/>
    <cellStyle name="Normal 12 3 2 3 2 4 5 2" xfId="44611" xr:uid="{00000000-0005-0000-0000-000097740000}"/>
    <cellStyle name="Normal 12 3 2 3 2 4 6" xfId="44606" xr:uid="{00000000-0005-0000-0000-000098740000}"/>
    <cellStyle name="Normal 12 3 2 3 2 5" xfId="15531" xr:uid="{00000000-0005-0000-0000-000099740000}"/>
    <cellStyle name="Normal 12 3 2 3 2 5 2" xfId="15532" xr:uid="{00000000-0005-0000-0000-00009A740000}"/>
    <cellStyle name="Normal 12 3 2 3 2 5 2 2" xfId="15533" xr:uid="{00000000-0005-0000-0000-00009B740000}"/>
    <cellStyle name="Normal 12 3 2 3 2 5 2 2 2" xfId="44614" xr:uid="{00000000-0005-0000-0000-00009C740000}"/>
    <cellStyle name="Normal 12 3 2 3 2 5 2 3" xfId="44613" xr:uid="{00000000-0005-0000-0000-00009D740000}"/>
    <cellStyle name="Normal 12 3 2 3 2 5 3" xfId="15534" xr:uid="{00000000-0005-0000-0000-00009E740000}"/>
    <cellStyle name="Normal 12 3 2 3 2 5 3 2" xfId="44615" xr:uid="{00000000-0005-0000-0000-00009F740000}"/>
    <cellStyle name="Normal 12 3 2 3 2 5 4" xfId="15535" xr:uid="{00000000-0005-0000-0000-0000A0740000}"/>
    <cellStyle name="Normal 12 3 2 3 2 5 4 2" xfId="44616" xr:uid="{00000000-0005-0000-0000-0000A1740000}"/>
    <cellStyle name="Normal 12 3 2 3 2 5 5" xfId="15536" xr:uid="{00000000-0005-0000-0000-0000A2740000}"/>
    <cellStyle name="Normal 12 3 2 3 2 5 5 2" xfId="44617" xr:uid="{00000000-0005-0000-0000-0000A3740000}"/>
    <cellStyle name="Normal 12 3 2 3 2 5 6" xfId="44612" xr:uid="{00000000-0005-0000-0000-0000A4740000}"/>
    <cellStyle name="Normal 12 3 2 3 2 6" xfId="15537" xr:uid="{00000000-0005-0000-0000-0000A5740000}"/>
    <cellStyle name="Normal 12 3 2 3 2 6 2" xfId="15538" xr:uid="{00000000-0005-0000-0000-0000A6740000}"/>
    <cellStyle name="Normal 12 3 2 3 2 6 2 2" xfId="15539" xr:uid="{00000000-0005-0000-0000-0000A7740000}"/>
    <cellStyle name="Normal 12 3 2 3 2 6 2 2 2" xfId="44620" xr:uid="{00000000-0005-0000-0000-0000A8740000}"/>
    <cellStyle name="Normal 12 3 2 3 2 6 2 3" xfId="44619" xr:uid="{00000000-0005-0000-0000-0000A9740000}"/>
    <cellStyle name="Normal 12 3 2 3 2 6 3" xfId="15540" xr:uid="{00000000-0005-0000-0000-0000AA740000}"/>
    <cellStyle name="Normal 12 3 2 3 2 6 3 2" xfId="44621" xr:uid="{00000000-0005-0000-0000-0000AB740000}"/>
    <cellStyle name="Normal 12 3 2 3 2 6 4" xfId="15541" xr:uid="{00000000-0005-0000-0000-0000AC740000}"/>
    <cellStyle name="Normal 12 3 2 3 2 6 4 2" xfId="44622" xr:uid="{00000000-0005-0000-0000-0000AD740000}"/>
    <cellStyle name="Normal 12 3 2 3 2 6 5" xfId="44618" xr:uid="{00000000-0005-0000-0000-0000AE740000}"/>
    <cellStyle name="Normal 12 3 2 3 2 7" xfId="15542" xr:uid="{00000000-0005-0000-0000-0000AF740000}"/>
    <cellStyle name="Normal 12 3 2 3 2 7 2" xfId="15543" xr:uid="{00000000-0005-0000-0000-0000B0740000}"/>
    <cellStyle name="Normal 12 3 2 3 2 7 2 2" xfId="44624" xr:uid="{00000000-0005-0000-0000-0000B1740000}"/>
    <cellStyle name="Normal 12 3 2 3 2 7 3" xfId="15544" xr:uid="{00000000-0005-0000-0000-0000B2740000}"/>
    <cellStyle name="Normal 12 3 2 3 2 7 3 2" xfId="44625" xr:uid="{00000000-0005-0000-0000-0000B3740000}"/>
    <cellStyle name="Normal 12 3 2 3 2 7 4" xfId="44623" xr:uid="{00000000-0005-0000-0000-0000B4740000}"/>
    <cellStyle name="Normal 12 3 2 3 2 8" xfId="15545" xr:uid="{00000000-0005-0000-0000-0000B5740000}"/>
    <cellStyle name="Normal 12 3 2 3 2 8 2" xfId="44626" xr:uid="{00000000-0005-0000-0000-0000B6740000}"/>
    <cellStyle name="Normal 12 3 2 3 2 9" xfId="15546" xr:uid="{00000000-0005-0000-0000-0000B7740000}"/>
    <cellStyle name="Normal 12 3 2 3 2 9 2" xfId="44627" xr:uid="{00000000-0005-0000-0000-0000B8740000}"/>
    <cellStyle name="Normal 12 3 2 3 3" xfId="15547" xr:uid="{00000000-0005-0000-0000-0000B9740000}"/>
    <cellStyle name="Normal 12 3 2 3 3 2" xfId="15548" xr:uid="{00000000-0005-0000-0000-0000BA740000}"/>
    <cellStyle name="Normal 12 3 2 3 3 2 2" xfId="15549" xr:uid="{00000000-0005-0000-0000-0000BB740000}"/>
    <cellStyle name="Normal 12 3 2 3 3 2 2 2" xfId="15550" xr:uid="{00000000-0005-0000-0000-0000BC740000}"/>
    <cellStyle name="Normal 12 3 2 3 3 2 2 2 2" xfId="44631" xr:uid="{00000000-0005-0000-0000-0000BD740000}"/>
    <cellStyle name="Normal 12 3 2 3 3 2 2 3" xfId="44630" xr:uid="{00000000-0005-0000-0000-0000BE740000}"/>
    <cellStyle name="Normal 12 3 2 3 3 2 3" xfId="15551" xr:uid="{00000000-0005-0000-0000-0000BF740000}"/>
    <cellStyle name="Normal 12 3 2 3 3 2 3 2" xfId="44632" xr:uid="{00000000-0005-0000-0000-0000C0740000}"/>
    <cellStyle name="Normal 12 3 2 3 3 2 4" xfId="15552" xr:uid="{00000000-0005-0000-0000-0000C1740000}"/>
    <cellStyle name="Normal 12 3 2 3 3 2 4 2" xfId="44633" xr:uid="{00000000-0005-0000-0000-0000C2740000}"/>
    <cellStyle name="Normal 12 3 2 3 3 2 5" xfId="15553" xr:uid="{00000000-0005-0000-0000-0000C3740000}"/>
    <cellStyle name="Normal 12 3 2 3 3 2 5 2" xfId="44634" xr:uid="{00000000-0005-0000-0000-0000C4740000}"/>
    <cellStyle name="Normal 12 3 2 3 3 2 6" xfId="44629" xr:uid="{00000000-0005-0000-0000-0000C5740000}"/>
    <cellStyle name="Normal 12 3 2 3 3 3" xfId="15554" xr:uid="{00000000-0005-0000-0000-0000C6740000}"/>
    <cellStyle name="Normal 12 3 2 3 3 3 2" xfId="15555" xr:uid="{00000000-0005-0000-0000-0000C7740000}"/>
    <cellStyle name="Normal 12 3 2 3 3 3 2 2" xfId="15556" xr:uid="{00000000-0005-0000-0000-0000C8740000}"/>
    <cellStyle name="Normal 12 3 2 3 3 3 2 2 2" xfId="44637" xr:uid="{00000000-0005-0000-0000-0000C9740000}"/>
    <cellStyle name="Normal 12 3 2 3 3 3 2 3" xfId="44636" xr:uid="{00000000-0005-0000-0000-0000CA740000}"/>
    <cellStyle name="Normal 12 3 2 3 3 3 3" xfId="15557" xr:uid="{00000000-0005-0000-0000-0000CB740000}"/>
    <cellStyle name="Normal 12 3 2 3 3 3 3 2" xfId="44638" xr:uid="{00000000-0005-0000-0000-0000CC740000}"/>
    <cellStyle name="Normal 12 3 2 3 3 3 4" xfId="15558" xr:uid="{00000000-0005-0000-0000-0000CD740000}"/>
    <cellStyle name="Normal 12 3 2 3 3 3 4 2" xfId="44639" xr:uid="{00000000-0005-0000-0000-0000CE740000}"/>
    <cellStyle name="Normal 12 3 2 3 3 3 5" xfId="15559" xr:uid="{00000000-0005-0000-0000-0000CF740000}"/>
    <cellStyle name="Normal 12 3 2 3 3 3 5 2" xfId="44640" xr:uid="{00000000-0005-0000-0000-0000D0740000}"/>
    <cellStyle name="Normal 12 3 2 3 3 3 6" xfId="44635" xr:uid="{00000000-0005-0000-0000-0000D1740000}"/>
    <cellStyle name="Normal 12 3 2 3 3 4" xfId="15560" xr:uid="{00000000-0005-0000-0000-0000D2740000}"/>
    <cellStyle name="Normal 12 3 2 3 3 4 2" xfId="15561" xr:uid="{00000000-0005-0000-0000-0000D3740000}"/>
    <cellStyle name="Normal 12 3 2 3 3 4 2 2" xfId="44642" xr:uid="{00000000-0005-0000-0000-0000D4740000}"/>
    <cellStyle name="Normal 12 3 2 3 3 4 3" xfId="44641" xr:uid="{00000000-0005-0000-0000-0000D5740000}"/>
    <cellStyle name="Normal 12 3 2 3 3 5" xfId="15562" xr:uid="{00000000-0005-0000-0000-0000D6740000}"/>
    <cellStyle name="Normal 12 3 2 3 3 5 2" xfId="44643" xr:uid="{00000000-0005-0000-0000-0000D7740000}"/>
    <cellStyle name="Normal 12 3 2 3 3 6" xfId="15563" xr:uid="{00000000-0005-0000-0000-0000D8740000}"/>
    <cellStyle name="Normal 12 3 2 3 3 6 2" xfId="44644" xr:uid="{00000000-0005-0000-0000-0000D9740000}"/>
    <cellStyle name="Normal 12 3 2 3 3 7" xfId="15564" xr:uid="{00000000-0005-0000-0000-0000DA740000}"/>
    <cellStyle name="Normal 12 3 2 3 3 7 2" xfId="44645" xr:uid="{00000000-0005-0000-0000-0000DB740000}"/>
    <cellStyle name="Normal 12 3 2 3 3 8" xfId="44628" xr:uid="{00000000-0005-0000-0000-0000DC740000}"/>
    <cellStyle name="Normal 12 3 2 3 4" xfId="15565" xr:uid="{00000000-0005-0000-0000-0000DD740000}"/>
    <cellStyle name="Normal 12 3 2 3 4 2" xfId="15566" xr:uid="{00000000-0005-0000-0000-0000DE740000}"/>
    <cellStyle name="Normal 12 3 2 3 4 2 2" xfId="15567" xr:uid="{00000000-0005-0000-0000-0000DF740000}"/>
    <cellStyle name="Normal 12 3 2 3 4 2 2 2" xfId="15568" xr:uid="{00000000-0005-0000-0000-0000E0740000}"/>
    <cellStyle name="Normal 12 3 2 3 4 2 2 2 2" xfId="44649" xr:uid="{00000000-0005-0000-0000-0000E1740000}"/>
    <cellStyle name="Normal 12 3 2 3 4 2 2 3" xfId="44648" xr:uid="{00000000-0005-0000-0000-0000E2740000}"/>
    <cellStyle name="Normal 12 3 2 3 4 2 3" xfId="15569" xr:uid="{00000000-0005-0000-0000-0000E3740000}"/>
    <cellStyle name="Normal 12 3 2 3 4 2 3 2" xfId="44650" xr:uid="{00000000-0005-0000-0000-0000E4740000}"/>
    <cellStyle name="Normal 12 3 2 3 4 2 4" xfId="15570" xr:uid="{00000000-0005-0000-0000-0000E5740000}"/>
    <cellStyle name="Normal 12 3 2 3 4 2 4 2" xfId="44651" xr:uid="{00000000-0005-0000-0000-0000E6740000}"/>
    <cellStyle name="Normal 12 3 2 3 4 2 5" xfId="15571" xr:uid="{00000000-0005-0000-0000-0000E7740000}"/>
    <cellStyle name="Normal 12 3 2 3 4 2 5 2" xfId="44652" xr:uid="{00000000-0005-0000-0000-0000E8740000}"/>
    <cellStyle name="Normal 12 3 2 3 4 2 6" xfId="44647" xr:uid="{00000000-0005-0000-0000-0000E9740000}"/>
    <cellStyle name="Normal 12 3 2 3 4 3" xfId="15572" xr:uid="{00000000-0005-0000-0000-0000EA740000}"/>
    <cellStyle name="Normal 12 3 2 3 4 3 2" xfId="15573" xr:uid="{00000000-0005-0000-0000-0000EB740000}"/>
    <cellStyle name="Normal 12 3 2 3 4 3 2 2" xfId="44654" xr:uid="{00000000-0005-0000-0000-0000EC740000}"/>
    <cellStyle name="Normal 12 3 2 3 4 3 3" xfId="44653" xr:uid="{00000000-0005-0000-0000-0000ED740000}"/>
    <cellStyle name="Normal 12 3 2 3 4 4" xfId="15574" xr:uid="{00000000-0005-0000-0000-0000EE740000}"/>
    <cellStyle name="Normal 12 3 2 3 4 4 2" xfId="44655" xr:uid="{00000000-0005-0000-0000-0000EF740000}"/>
    <cellStyle name="Normal 12 3 2 3 4 5" xfId="15575" xr:uid="{00000000-0005-0000-0000-0000F0740000}"/>
    <cellStyle name="Normal 12 3 2 3 4 5 2" xfId="44656" xr:uid="{00000000-0005-0000-0000-0000F1740000}"/>
    <cellStyle name="Normal 12 3 2 3 4 6" xfId="15576" xr:uid="{00000000-0005-0000-0000-0000F2740000}"/>
    <cellStyle name="Normal 12 3 2 3 4 6 2" xfId="44657" xr:uid="{00000000-0005-0000-0000-0000F3740000}"/>
    <cellStyle name="Normal 12 3 2 3 4 7" xfId="44646" xr:uid="{00000000-0005-0000-0000-0000F4740000}"/>
    <cellStyle name="Normal 12 3 2 3 5" xfId="15577" xr:uid="{00000000-0005-0000-0000-0000F5740000}"/>
    <cellStyle name="Normal 12 3 2 3 5 2" xfId="15578" xr:uid="{00000000-0005-0000-0000-0000F6740000}"/>
    <cellStyle name="Normal 12 3 2 3 5 2 2" xfId="15579" xr:uid="{00000000-0005-0000-0000-0000F7740000}"/>
    <cellStyle name="Normal 12 3 2 3 5 2 2 2" xfId="44660" xr:uid="{00000000-0005-0000-0000-0000F8740000}"/>
    <cellStyle name="Normal 12 3 2 3 5 2 3" xfId="44659" xr:uid="{00000000-0005-0000-0000-0000F9740000}"/>
    <cellStyle name="Normal 12 3 2 3 5 3" xfId="15580" xr:uid="{00000000-0005-0000-0000-0000FA740000}"/>
    <cellStyle name="Normal 12 3 2 3 5 3 2" xfId="44661" xr:uid="{00000000-0005-0000-0000-0000FB740000}"/>
    <cellStyle name="Normal 12 3 2 3 5 4" xfId="15581" xr:uid="{00000000-0005-0000-0000-0000FC740000}"/>
    <cellStyle name="Normal 12 3 2 3 5 4 2" xfId="44662" xr:uid="{00000000-0005-0000-0000-0000FD740000}"/>
    <cellStyle name="Normal 12 3 2 3 5 5" xfId="15582" xr:uid="{00000000-0005-0000-0000-0000FE740000}"/>
    <cellStyle name="Normal 12 3 2 3 5 5 2" xfId="44663" xr:uid="{00000000-0005-0000-0000-0000FF740000}"/>
    <cellStyle name="Normal 12 3 2 3 5 6" xfId="44658" xr:uid="{00000000-0005-0000-0000-000000750000}"/>
    <cellStyle name="Normal 12 3 2 3 6" xfId="15583" xr:uid="{00000000-0005-0000-0000-000001750000}"/>
    <cellStyle name="Normal 12 3 2 3 6 2" xfId="15584" xr:uid="{00000000-0005-0000-0000-000002750000}"/>
    <cellStyle name="Normal 12 3 2 3 6 2 2" xfId="15585" xr:uid="{00000000-0005-0000-0000-000003750000}"/>
    <cellStyle name="Normal 12 3 2 3 6 2 2 2" xfId="44666" xr:uid="{00000000-0005-0000-0000-000004750000}"/>
    <cellStyle name="Normal 12 3 2 3 6 2 3" xfId="44665" xr:uid="{00000000-0005-0000-0000-000005750000}"/>
    <cellStyle name="Normal 12 3 2 3 6 3" xfId="15586" xr:uid="{00000000-0005-0000-0000-000006750000}"/>
    <cellStyle name="Normal 12 3 2 3 6 3 2" xfId="44667" xr:uid="{00000000-0005-0000-0000-000007750000}"/>
    <cellStyle name="Normal 12 3 2 3 6 4" xfId="15587" xr:uid="{00000000-0005-0000-0000-000008750000}"/>
    <cellStyle name="Normal 12 3 2 3 6 4 2" xfId="44668" xr:uid="{00000000-0005-0000-0000-000009750000}"/>
    <cellStyle name="Normal 12 3 2 3 6 5" xfId="15588" xr:uid="{00000000-0005-0000-0000-00000A750000}"/>
    <cellStyle name="Normal 12 3 2 3 6 5 2" xfId="44669" xr:uid="{00000000-0005-0000-0000-00000B750000}"/>
    <cellStyle name="Normal 12 3 2 3 6 6" xfId="44664" xr:uid="{00000000-0005-0000-0000-00000C750000}"/>
    <cellStyle name="Normal 12 3 2 3 7" xfId="15589" xr:uid="{00000000-0005-0000-0000-00000D750000}"/>
    <cellStyle name="Normal 12 3 2 3 7 2" xfId="15590" xr:uid="{00000000-0005-0000-0000-00000E750000}"/>
    <cellStyle name="Normal 12 3 2 3 7 2 2" xfId="15591" xr:uid="{00000000-0005-0000-0000-00000F750000}"/>
    <cellStyle name="Normal 12 3 2 3 7 2 2 2" xfId="44672" xr:uid="{00000000-0005-0000-0000-000010750000}"/>
    <cellStyle name="Normal 12 3 2 3 7 2 3" xfId="44671" xr:uid="{00000000-0005-0000-0000-000011750000}"/>
    <cellStyle name="Normal 12 3 2 3 7 3" xfId="15592" xr:uid="{00000000-0005-0000-0000-000012750000}"/>
    <cellStyle name="Normal 12 3 2 3 7 3 2" xfId="44673" xr:uid="{00000000-0005-0000-0000-000013750000}"/>
    <cellStyle name="Normal 12 3 2 3 7 4" xfId="15593" xr:uid="{00000000-0005-0000-0000-000014750000}"/>
    <cellStyle name="Normal 12 3 2 3 7 4 2" xfId="44674" xr:uid="{00000000-0005-0000-0000-000015750000}"/>
    <cellStyle name="Normal 12 3 2 3 7 5" xfId="44670" xr:uid="{00000000-0005-0000-0000-000016750000}"/>
    <cellStyle name="Normal 12 3 2 3 8" xfId="15594" xr:uid="{00000000-0005-0000-0000-000017750000}"/>
    <cellStyle name="Normal 12 3 2 3 8 2" xfId="15595" xr:uid="{00000000-0005-0000-0000-000018750000}"/>
    <cellStyle name="Normal 12 3 2 3 8 2 2" xfId="44676" xr:uid="{00000000-0005-0000-0000-000019750000}"/>
    <cellStyle name="Normal 12 3 2 3 8 3" xfId="15596" xr:uid="{00000000-0005-0000-0000-00001A750000}"/>
    <cellStyle name="Normal 12 3 2 3 8 3 2" xfId="44677" xr:uid="{00000000-0005-0000-0000-00001B750000}"/>
    <cellStyle name="Normal 12 3 2 3 8 4" xfId="44675" xr:uid="{00000000-0005-0000-0000-00001C750000}"/>
    <cellStyle name="Normal 12 3 2 3 9" xfId="15597" xr:uid="{00000000-0005-0000-0000-00001D750000}"/>
    <cellStyle name="Normal 12 3 2 3 9 2" xfId="44678" xr:uid="{00000000-0005-0000-0000-00001E750000}"/>
    <cellStyle name="Normal 12 3 2 4" xfId="15598" xr:uid="{00000000-0005-0000-0000-00001F750000}"/>
    <cellStyle name="Normal 12 3 2 4 10" xfId="15599" xr:uid="{00000000-0005-0000-0000-000020750000}"/>
    <cellStyle name="Normal 12 3 2 4 10 2" xfId="44680" xr:uid="{00000000-0005-0000-0000-000021750000}"/>
    <cellStyle name="Normal 12 3 2 4 11" xfId="44679" xr:uid="{00000000-0005-0000-0000-000022750000}"/>
    <cellStyle name="Normal 12 3 2 4 2" xfId="15600" xr:uid="{00000000-0005-0000-0000-000023750000}"/>
    <cellStyle name="Normal 12 3 2 4 2 2" xfId="15601" xr:uid="{00000000-0005-0000-0000-000024750000}"/>
    <cellStyle name="Normal 12 3 2 4 2 2 2" xfId="15602" xr:uid="{00000000-0005-0000-0000-000025750000}"/>
    <cellStyle name="Normal 12 3 2 4 2 2 2 2" xfId="15603" xr:uid="{00000000-0005-0000-0000-000026750000}"/>
    <cellStyle name="Normal 12 3 2 4 2 2 2 2 2" xfId="44684" xr:uid="{00000000-0005-0000-0000-000027750000}"/>
    <cellStyle name="Normal 12 3 2 4 2 2 2 3" xfId="44683" xr:uid="{00000000-0005-0000-0000-000028750000}"/>
    <cellStyle name="Normal 12 3 2 4 2 2 3" xfId="15604" xr:uid="{00000000-0005-0000-0000-000029750000}"/>
    <cellStyle name="Normal 12 3 2 4 2 2 3 2" xfId="44685" xr:uid="{00000000-0005-0000-0000-00002A750000}"/>
    <cellStyle name="Normal 12 3 2 4 2 2 4" xfId="15605" xr:uid="{00000000-0005-0000-0000-00002B750000}"/>
    <cellStyle name="Normal 12 3 2 4 2 2 4 2" xfId="44686" xr:uid="{00000000-0005-0000-0000-00002C750000}"/>
    <cellStyle name="Normal 12 3 2 4 2 2 5" xfId="15606" xr:uid="{00000000-0005-0000-0000-00002D750000}"/>
    <cellStyle name="Normal 12 3 2 4 2 2 5 2" xfId="44687" xr:uid="{00000000-0005-0000-0000-00002E750000}"/>
    <cellStyle name="Normal 12 3 2 4 2 2 6" xfId="44682" xr:uid="{00000000-0005-0000-0000-00002F750000}"/>
    <cellStyle name="Normal 12 3 2 4 2 3" xfId="15607" xr:uid="{00000000-0005-0000-0000-000030750000}"/>
    <cellStyle name="Normal 12 3 2 4 2 3 2" xfId="15608" xr:uid="{00000000-0005-0000-0000-000031750000}"/>
    <cellStyle name="Normal 12 3 2 4 2 3 2 2" xfId="44689" xr:uid="{00000000-0005-0000-0000-000032750000}"/>
    <cellStyle name="Normal 12 3 2 4 2 3 3" xfId="44688" xr:uid="{00000000-0005-0000-0000-000033750000}"/>
    <cellStyle name="Normal 12 3 2 4 2 4" xfId="15609" xr:uid="{00000000-0005-0000-0000-000034750000}"/>
    <cellStyle name="Normal 12 3 2 4 2 4 2" xfId="44690" xr:uid="{00000000-0005-0000-0000-000035750000}"/>
    <cellStyle name="Normal 12 3 2 4 2 5" xfId="15610" xr:uid="{00000000-0005-0000-0000-000036750000}"/>
    <cellStyle name="Normal 12 3 2 4 2 5 2" xfId="44691" xr:uid="{00000000-0005-0000-0000-000037750000}"/>
    <cellStyle name="Normal 12 3 2 4 2 6" xfId="15611" xr:uid="{00000000-0005-0000-0000-000038750000}"/>
    <cellStyle name="Normal 12 3 2 4 2 6 2" xfId="44692" xr:uid="{00000000-0005-0000-0000-000039750000}"/>
    <cellStyle name="Normal 12 3 2 4 2 7" xfId="44681" xr:uid="{00000000-0005-0000-0000-00003A750000}"/>
    <cellStyle name="Normal 12 3 2 4 3" xfId="15612" xr:uid="{00000000-0005-0000-0000-00003B750000}"/>
    <cellStyle name="Normal 12 3 2 4 3 2" xfId="15613" xr:uid="{00000000-0005-0000-0000-00003C750000}"/>
    <cellStyle name="Normal 12 3 2 4 3 2 2" xfId="15614" xr:uid="{00000000-0005-0000-0000-00003D750000}"/>
    <cellStyle name="Normal 12 3 2 4 3 2 2 2" xfId="15615" xr:uid="{00000000-0005-0000-0000-00003E750000}"/>
    <cellStyle name="Normal 12 3 2 4 3 2 2 2 2" xfId="44696" xr:uid="{00000000-0005-0000-0000-00003F750000}"/>
    <cellStyle name="Normal 12 3 2 4 3 2 2 3" xfId="44695" xr:uid="{00000000-0005-0000-0000-000040750000}"/>
    <cellStyle name="Normal 12 3 2 4 3 2 3" xfId="15616" xr:uid="{00000000-0005-0000-0000-000041750000}"/>
    <cellStyle name="Normal 12 3 2 4 3 2 3 2" xfId="44697" xr:uid="{00000000-0005-0000-0000-000042750000}"/>
    <cellStyle name="Normal 12 3 2 4 3 2 4" xfId="15617" xr:uid="{00000000-0005-0000-0000-000043750000}"/>
    <cellStyle name="Normal 12 3 2 4 3 2 4 2" xfId="44698" xr:uid="{00000000-0005-0000-0000-000044750000}"/>
    <cellStyle name="Normal 12 3 2 4 3 2 5" xfId="15618" xr:uid="{00000000-0005-0000-0000-000045750000}"/>
    <cellStyle name="Normal 12 3 2 4 3 2 5 2" xfId="44699" xr:uid="{00000000-0005-0000-0000-000046750000}"/>
    <cellStyle name="Normal 12 3 2 4 3 2 6" xfId="44694" xr:uid="{00000000-0005-0000-0000-000047750000}"/>
    <cellStyle name="Normal 12 3 2 4 3 3" xfId="15619" xr:uid="{00000000-0005-0000-0000-000048750000}"/>
    <cellStyle name="Normal 12 3 2 4 3 3 2" xfId="15620" xr:uid="{00000000-0005-0000-0000-000049750000}"/>
    <cellStyle name="Normal 12 3 2 4 3 3 2 2" xfId="44701" xr:uid="{00000000-0005-0000-0000-00004A750000}"/>
    <cellStyle name="Normal 12 3 2 4 3 3 3" xfId="44700" xr:uid="{00000000-0005-0000-0000-00004B750000}"/>
    <cellStyle name="Normal 12 3 2 4 3 4" xfId="15621" xr:uid="{00000000-0005-0000-0000-00004C750000}"/>
    <cellStyle name="Normal 12 3 2 4 3 4 2" xfId="44702" xr:uid="{00000000-0005-0000-0000-00004D750000}"/>
    <cellStyle name="Normal 12 3 2 4 3 5" xfId="15622" xr:uid="{00000000-0005-0000-0000-00004E750000}"/>
    <cellStyle name="Normal 12 3 2 4 3 5 2" xfId="44703" xr:uid="{00000000-0005-0000-0000-00004F750000}"/>
    <cellStyle name="Normal 12 3 2 4 3 6" xfId="15623" xr:uid="{00000000-0005-0000-0000-000050750000}"/>
    <cellStyle name="Normal 12 3 2 4 3 6 2" xfId="44704" xr:uid="{00000000-0005-0000-0000-000051750000}"/>
    <cellStyle name="Normal 12 3 2 4 3 7" xfId="44693" xr:uid="{00000000-0005-0000-0000-000052750000}"/>
    <cellStyle name="Normal 12 3 2 4 4" xfId="15624" xr:uid="{00000000-0005-0000-0000-000053750000}"/>
    <cellStyle name="Normal 12 3 2 4 4 2" xfId="15625" xr:uid="{00000000-0005-0000-0000-000054750000}"/>
    <cellStyle name="Normal 12 3 2 4 4 2 2" xfId="15626" xr:uid="{00000000-0005-0000-0000-000055750000}"/>
    <cellStyle name="Normal 12 3 2 4 4 2 2 2" xfId="44707" xr:uid="{00000000-0005-0000-0000-000056750000}"/>
    <cellStyle name="Normal 12 3 2 4 4 2 3" xfId="44706" xr:uid="{00000000-0005-0000-0000-000057750000}"/>
    <cellStyle name="Normal 12 3 2 4 4 3" xfId="15627" xr:uid="{00000000-0005-0000-0000-000058750000}"/>
    <cellStyle name="Normal 12 3 2 4 4 3 2" xfId="44708" xr:uid="{00000000-0005-0000-0000-000059750000}"/>
    <cellStyle name="Normal 12 3 2 4 4 4" xfId="15628" xr:uid="{00000000-0005-0000-0000-00005A750000}"/>
    <cellStyle name="Normal 12 3 2 4 4 4 2" xfId="44709" xr:uid="{00000000-0005-0000-0000-00005B750000}"/>
    <cellStyle name="Normal 12 3 2 4 4 5" xfId="15629" xr:uid="{00000000-0005-0000-0000-00005C750000}"/>
    <cellStyle name="Normal 12 3 2 4 4 5 2" xfId="44710" xr:uid="{00000000-0005-0000-0000-00005D750000}"/>
    <cellStyle name="Normal 12 3 2 4 4 6" xfId="44705" xr:uid="{00000000-0005-0000-0000-00005E750000}"/>
    <cellStyle name="Normal 12 3 2 4 5" xfId="15630" xr:uid="{00000000-0005-0000-0000-00005F750000}"/>
    <cellStyle name="Normal 12 3 2 4 5 2" xfId="15631" xr:uid="{00000000-0005-0000-0000-000060750000}"/>
    <cellStyle name="Normal 12 3 2 4 5 2 2" xfId="15632" xr:uid="{00000000-0005-0000-0000-000061750000}"/>
    <cellStyle name="Normal 12 3 2 4 5 2 2 2" xfId="44713" xr:uid="{00000000-0005-0000-0000-000062750000}"/>
    <cellStyle name="Normal 12 3 2 4 5 2 3" xfId="44712" xr:uid="{00000000-0005-0000-0000-000063750000}"/>
    <cellStyle name="Normal 12 3 2 4 5 3" xfId="15633" xr:uid="{00000000-0005-0000-0000-000064750000}"/>
    <cellStyle name="Normal 12 3 2 4 5 3 2" xfId="44714" xr:uid="{00000000-0005-0000-0000-000065750000}"/>
    <cellStyle name="Normal 12 3 2 4 5 4" xfId="15634" xr:uid="{00000000-0005-0000-0000-000066750000}"/>
    <cellStyle name="Normal 12 3 2 4 5 4 2" xfId="44715" xr:uid="{00000000-0005-0000-0000-000067750000}"/>
    <cellStyle name="Normal 12 3 2 4 5 5" xfId="15635" xr:uid="{00000000-0005-0000-0000-000068750000}"/>
    <cellStyle name="Normal 12 3 2 4 5 5 2" xfId="44716" xr:uid="{00000000-0005-0000-0000-000069750000}"/>
    <cellStyle name="Normal 12 3 2 4 5 6" xfId="44711" xr:uid="{00000000-0005-0000-0000-00006A750000}"/>
    <cellStyle name="Normal 12 3 2 4 6" xfId="15636" xr:uid="{00000000-0005-0000-0000-00006B750000}"/>
    <cellStyle name="Normal 12 3 2 4 6 2" xfId="15637" xr:uid="{00000000-0005-0000-0000-00006C750000}"/>
    <cellStyle name="Normal 12 3 2 4 6 2 2" xfId="15638" xr:uid="{00000000-0005-0000-0000-00006D750000}"/>
    <cellStyle name="Normal 12 3 2 4 6 2 2 2" xfId="44719" xr:uid="{00000000-0005-0000-0000-00006E750000}"/>
    <cellStyle name="Normal 12 3 2 4 6 2 3" xfId="44718" xr:uid="{00000000-0005-0000-0000-00006F750000}"/>
    <cellStyle name="Normal 12 3 2 4 6 3" xfId="15639" xr:uid="{00000000-0005-0000-0000-000070750000}"/>
    <cellStyle name="Normal 12 3 2 4 6 3 2" xfId="44720" xr:uid="{00000000-0005-0000-0000-000071750000}"/>
    <cellStyle name="Normal 12 3 2 4 6 4" xfId="15640" xr:uid="{00000000-0005-0000-0000-000072750000}"/>
    <cellStyle name="Normal 12 3 2 4 6 4 2" xfId="44721" xr:uid="{00000000-0005-0000-0000-000073750000}"/>
    <cellStyle name="Normal 12 3 2 4 6 5" xfId="44717" xr:uid="{00000000-0005-0000-0000-000074750000}"/>
    <cellStyle name="Normal 12 3 2 4 7" xfId="15641" xr:uid="{00000000-0005-0000-0000-000075750000}"/>
    <cellStyle name="Normal 12 3 2 4 7 2" xfId="15642" xr:uid="{00000000-0005-0000-0000-000076750000}"/>
    <cellStyle name="Normal 12 3 2 4 7 2 2" xfId="44723" xr:uid="{00000000-0005-0000-0000-000077750000}"/>
    <cellStyle name="Normal 12 3 2 4 7 3" xfId="15643" xr:uid="{00000000-0005-0000-0000-000078750000}"/>
    <cellStyle name="Normal 12 3 2 4 7 3 2" xfId="44724" xr:uid="{00000000-0005-0000-0000-000079750000}"/>
    <cellStyle name="Normal 12 3 2 4 7 4" xfId="44722" xr:uid="{00000000-0005-0000-0000-00007A750000}"/>
    <cellStyle name="Normal 12 3 2 4 8" xfId="15644" xr:uid="{00000000-0005-0000-0000-00007B750000}"/>
    <cellStyle name="Normal 12 3 2 4 8 2" xfId="44725" xr:uid="{00000000-0005-0000-0000-00007C750000}"/>
    <cellStyle name="Normal 12 3 2 4 9" xfId="15645" xr:uid="{00000000-0005-0000-0000-00007D750000}"/>
    <cellStyle name="Normal 12 3 2 4 9 2" xfId="44726" xr:uid="{00000000-0005-0000-0000-00007E750000}"/>
    <cellStyle name="Normal 12 3 2 5" xfId="15646" xr:uid="{00000000-0005-0000-0000-00007F750000}"/>
    <cellStyle name="Normal 12 3 2 5 2" xfId="15647" xr:uid="{00000000-0005-0000-0000-000080750000}"/>
    <cellStyle name="Normal 12 3 2 5 2 2" xfId="15648" xr:uid="{00000000-0005-0000-0000-000081750000}"/>
    <cellStyle name="Normal 12 3 2 5 2 2 2" xfId="15649" xr:uid="{00000000-0005-0000-0000-000082750000}"/>
    <cellStyle name="Normal 12 3 2 5 2 2 2 2" xfId="44730" xr:uid="{00000000-0005-0000-0000-000083750000}"/>
    <cellStyle name="Normal 12 3 2 5 2 2 3" xfId="44729" xr:uid="{00000000-0005-0000-0000-000084750000}"/>
    <cellStyle name="Normal 12 3 2 5 2 3" xfId="15650" xr:uid="{00000000-0005-0000-0000-000085750000}"/>
    <cellStyle name="Normal 12 3 2 5 2 3 2" xfId="44731" xr:uid="{00000000-0005-0000-0000-000086750000}"/>
    <cellStyle name="Normal 12 3 2 5 2 4" xfId="15651" xr:uid="{00000000-0005-0000-0000-000087750000}"/>
    <cellStyle name="Normal 12 3 2 5 2 4 2" xfId="44732" xr:uid="{00000000-0005-0000-0000-000088750000}"/>
    <cellStyle name="Normal 12 3 2 5 2 5" xfId="15652" xr:uid="{00000000-0005-0000-0000-000089750000}"/>
    <cellStyle name="Normal 12 3 2 5 2 5 2" xfId="44733" xr:uid="{00000000-0005-0000-0000-00008A750000}"/>
    <cellStyle name="Normal 12 3 2 5 2 6" xfId="44728" xr:uid="{00000000-0005-0000-0000-00008B750000}"/>
    <cellStyle name="Normal 12 3 2 5 3" xfId="15653" xr:uid="{00000000-0005-0000-0000-00008C750000}"/>
    <cellStyle name="Normal 12 3 2 5 3 2" xfId="15654" xr:uid="{00000000-0005-0000-0000-00008D750000}"/>
    <cellStyle name="Normal 12 3 2 5 3 2 2" xfId="15655" xr:uid="{00000000-0005-0000-0000-00008E750000}"/>
    <cellStyle name="Normal 12 3 2 5 3 2 2 2" xfId="44736" xr:uid="{00000000-0005-0000-0000-00008F750000}"/>
    <cellStyle name="Normal 12 3 2 5 3 2 3" xfId="44735" xr:uid="{00000000-0005-0000-0000-000090750000}"/>
    <cellStyle name="Normal 12 3 2 5 3 3" xfId="15656" xr:uid="{00000000-0005-0000-0000-000091750000}"/>
    <cellStyle name="Normal 12 3 2 5 3 3 2" xfId="44737" xr:uid="{00000000-0005-0000-0000-000092750000}"/>
    <cellStyle name="Normal 12 3 2 5 3 4" xfId="15657" xr:uid="{00000000-0005-0000-0000-000093750000}"/>
    <cellStyle name="Normal 12 3 2 5 3 4 2" xfId="44738" xr:uid="{00000000-0005-0000-0000-000094750000}"/>
    <cellStyle name="Normal 12 3 2 5 3 5" xfId="15658" xr:uid="{00000000-0005-0000-0000-000095750000}"/>
    <cellStyle name="Normal 12 3 2 5 3 5 2" xfId="44739" xr:uid="{00000000-0005-0000-0000-000096750000}"/>
    <cellStyle name="Normal 12 3 2 5 3 6" xfId="44734" xr:uid="{00000000-0005-0000-0000-000097750000}"/>
    <cellStyle name="Normal 12 3 2 5 4" xfId="15659" xr:uid="{00000000-0005-0000-0000-000098750000}"/>
    <cellStyle name="Normal 12 3 2 5 4 2" xfId="15660" xr:uid="{00000000-0005-0000-0000-000099750000}"/>
    <cellStyle name="Normal 12 3 2 5 4 2 2" xfId="44741" xr:uid="{00000000-0005-0000-0000-00009A750000}"/>
    <cellStyle name="Normal 12 3 2 5 4 3" xfId="44740" xr:uid="{00000000-0005-0000-0000-00009B750000}"/>
    <cellStyle name="Normal 12 3 2 5 5" xfId="15661" xr:uid="{00000000-0005-0000-0000-00009C750000}"/>
    <cellStyle name="Normal 12 3 2 5 5 2" xfId="44742" xr:uid="{00000000-0005-0000-0000-00009D750000}"/>
    <cellStyle name="Normal 12 3 2 5 6" xfId="15662" xr:uid="{00000000-0005-0000-0000-00009E750000}"/>
    <cellStyle name="Normal 12 3 2 5 6 2" xfId="44743" xr:uid="{00000000-0005-0000-0000-00009F750000}"/>
    <cellStyle name="Normal 12 3 2 5 7" xfId="15663" xr:uid="{00000000-0005-0000-0000-0000A0750000}"/>
    <cellStyle name="Normal 12 3 2 5 7 2" xfId="44744" xr:uid="{00000000-0005-0000-0000-0000A1750000}"/>
    <cellStyle name="Normal 12 3 2 5 8" xfId="44727" xr:uid="{00000000-0005-0000-0000-0000A2750000}"/>
    <cellStyle name="Normal 12 3 2 6" xfId="15664" xr:uid="{00000000-0005-0000-0000-0000A3750000}"/>
    <cellStyle name="Normal 12 3 2 6 2" xfId="15665" xr:uid="{00000000-0005-0000-0000-0000A4750000}"/>
    <cellStyle name="Normal 12 3 2 6 2 2" xfId="15666" xr:uid="{00000000-0005-0000-0000-0000A5750000}"/>
    <cellStyle name="Normal 12 3 2 6 2 2 2" xfId="15667" xr:uid="{00000000-0005-0000-0000-0000A6750000}"/>
    <cellStyle name="Normal 12 3 2 6 2 2 2 2" xfId="44748" xr:uid="{00000000-0005-0000-0000-0000A7750000}"/>
    <cellStyle name="Normal 12 3 2 6 2 2 3" xfId="44747" xr:uid="{00000000-0005-0000-0000-0000A8750000}"/>
    <cellStyle name="Normal 12 3 2 6 2 3" xfId="15668" xr:uid="{00000000-0005-0000-0000-0000A9750000}"/>
    <cellStyle name="Normal 12 3 2 6 2 3 2" xfId="44749" xr:uid="{00000000-0005-0000-0000-0000AA750000}"/>
    <cellStyle name="Normal 12 3 2 6 2 4" xfId="15669" xr:uid="{00000000-0005-0000-0000-0000AB750000}"/>
    <cellStyle name="Normal 12 3 2 6 2 4 2" xfId="44750" xr:uid="{00000000-0005-0000-0000-0000AC750000}"/>
    <cellStyle name="Normal 12 3 2 6 2 5" xfId="15670" xr:uid="{00000000-0005-0000-0000-0000AD750000}"/>
    <cellStyle name="Normal 12 3 2 6 2 5 2" xfId="44751" xr:uid="{00000000-0005-0000-0000-0000AE750000}"/>
    <cellStyle name="Normal 12 3 2 6 2 6" xfId="44746" xr:uid="{00000000-0005-0000-0000-0000AF750000}"/>
    <cellStyle name="Normal 12 3 2 6 3" xfId="15671" xr:uid="{00000000-0005-0000-0000-0000B0750000}"/>
    <cellStyle name="Normal 12 3 2 6 3 2" xfId="15672" xr:uid="{00000000-0005-0000-0000-0000B1750000}"/>
    <cellStyle name="Normal 12 3 2 6 3 2 2" xfId="44753" xr:uid="{00000000-0005-0000-0000-0000B2750000}"/>
    <cellStyle name="Normal 12 3 2 6 3 3" xfId="44752" xr:uid="{00000000-0005-0000-0000-0000B3750000}"/>
    <cellStyle name="Normal 12 3 2 6 4" xfId="15673" xr:uid="{00000000-0005-0000-0000-0000B4750000}"/>
    <cellStyle name="Normal 12 3 2 6 4 2" xfId="44754" xr:uid="{00000000-0005-0000-0000-0000B5750000}"/>
    <cellStyle name="Normal 12 3 2 6 5" xfId="15674" xr:uid="{00000000-0005-0000-0000-0000B6750000}"/>
    <cellStyle name="Normal 12 3 2 6 5 2" xfId="44755" xr:uid="{00000000-0005-0000-0000-0000B7750000}"/>
    <cellStyle name="Normal 12 3 2 6 6" xfId="15675" xr:uid="{00000000-0005-0000-0000-0000B8750000}"/>
    <cellStyle name="Normal 12 3 2 6 6 2" xfId="44756" xr:uid="{00000000-0005-0000-0000-0000B9750000}"/>
    <cellStyle name="Normal 12 3 2 6 7" xfId="44745" xr:uid="{00000000-0005-0000-0000-0000BA750000}"/>
    <cellStyle name="Normal 12 3 2 7" xfId="15676" xr:uid="{00000000-0005-0000-0000-0000BB750000}"/>
    <cellStyle name="Normal 12 3 2 7 2" xfId="15677" xr:uid="{00000000-0005-0000-0000-0000BC750000}"/>
    <cellStyle name="Normal 12 3 2 7 2 2" xfId="15678" xr:uid="{00000000-0005-0000-0000-0000BD750000}"/>
    <cellStyle name="Normal 12 3 2 7 2 2 2" xfId="44759" xr:uid="{00000000-0005-0000-0000-0000BE750000}"/>
    <cellStyle name="Normal 12 3 2 7 2 3" xfId="44758" xr:uid="{00000000-0005-0000-0000-0000BF750000}"/>
    <cellStyle name="Normal 12 3 2 7 3" xfId="15679" xr:uid="{00000000-0005-0000-0000-0000C0750000}"/>
    <cellStyle name="Normal 12 3 2 7 3 2" xfId="44760" xr:uid="{00000000-0005-0000-0000-0000C1750000}"/>
    <cellStyle name="Normal 12 3 2 7 4" xfId="15680" xr:uid="{00000000-0005-0000-0000-0000C2750000}"/>
    <cellStyle name="Normal 12 3 2 7 4 2" xfId="44761" xr:uid="{00000000-0005-0000-0000-0000C3750000}"/>
    <cellStyle name="Normal 12 3 2 7 5" xfId="15681" xr:uid="{00000000-0005-0000-0000-0000C4750000}"/>
    <cellStyle name="Normal 12 3 2 7 5 2" xfId="44762" xr:uid="{00000000-0005-0000-0000-0000C5750000}"/>
    <cellStyle name="Normal 12 3 2 7 6" xfId="44757" xr:uid="{00000000-0005-0000-0000-0000C6750000}"/>
    <cellStyle name="Normal 12 3 2 8" xfId="15682" xr:uid="{00000000-0005-0000-0000-0000C7750000}"/>
    <cellStyle name="Normal 12 3 2 8 2" xfId="15683" xr:uid="{00000000-0005-0000-0000-0000C8750000}"/>
    <cellStyle name="Normal 12 3 2 8 2 2" xfId="15684" xr:uid="{00000000-0005-0000-0000-0000C9750000}"/>
    <cellStyle name="Normal 12 3 2 8 2 2 2" xfId="44765" xr:uid="{00000000-0005-0000-0000-0000CA750000}"/>
    <cellStyle name="Normal 12 3 2 8 2 3" xfId="44764" xr:uid="{00000000-0005-0000-0000-0000CB750000}"/>
    <cellStyle name="Normal 12 3 2 8 3" xfId="15685" xr:uid="{00000000-0005-0000-0000-0000CC750000}"/>
    <cellStyle name="Normal 12 3 2 8 3 2" xfId="44766" xr:uid="{00000000-0005-0000-0000-0000CD750000}"/>
    <cellStyle name="Normal 12 3 2 8 4" xfId="15686" xr:uid="{00000000-0005-0000-0000-0000CE750000}"/>
    <cellStyle name="Normal 12 3 2 8 4 2" xfId="44767" xr:uid="{00000000-0005-0000-0000-0000CF750000}"/>
    <cellStyle name="Normal 12 3 2 8 5" xfId="15687" xr:uid="{00000000-0005-0000-0000-0000D0750000}"/>
    <cellStyle name="Normal 12 3 2 8 5 2" xfId="44768" xr:uid="{00000000-0005-0000-0000-0000D1750000}"/>
    <cellStyle name="Normal 12 3 2 8 6" xfId="44763" xr:uid="{00000000-0005-0000-0000-0000D2750000}"/>
    <cellStyle name="Normal 12 3 2 9" xfId="15688" xr:uid="{00000000-0005-0000-0000-0000D3750000}"/>
    <cellStyle name="Normal 12 3 2 9 2" xfId="15689" xr:uid="{00000000-0005-0000-0000-0000D4750000}"/>
    <cellStyle name="Normal 12 3 2 9 2 2" xfId="15690" xr:uid="{00000000-0005-0000-0000-0000D5750000}"/>
    <cellStyle name="Normal 12 3 2 9 2 2 2" xfId="44771" xr:uid="{00000000-0005-0000-0000-0000D6750000}"/>
    <cellStyle name="Normal 12 3 2 9 2 3" xfId="44770" xr:uid="{00000000-0005-0000-0000-0000D7750000}"/>
    <cellStyle name="Normal 12 3 2 9 3" xfId="15691" xr:uid="{00000000-0005-0000-0000-0000D8750000}"/>
    <cellStyle name="Normal 12 3 2 9 3 2" xfId="44772" xr:uid="{00000000-0005-0000-0000-0000D9750000}"/>
    <cellStyle name="Normal 12 3 2 9 4" xfId="15692" xr:uid="{00000000-0005-0000-0000-0000DA750000}"/>
    <cellStyle name="Normal 12 3 2 9 4 2" xfId="44773" xr:uid="{00000000-0005-0000-0000-0000DB750000}"/>
    <cellStyle name="Normal 12 3 2 9 5" xfId="44769" xr:uid="{00000000-0005-0000-0000-0000DC750000}"/>
    <cellStyle name="Normal 12 3 3" xfId="15693" xr:uid="{00000000-0005-0000-0000-0000DD750000}"/>
    <cellStyle name="Normal 12 3 3 10" xfId="15694" xr:uid="{00000000-0005-0000-0000-0000DE750000}"/>
    <cellStyle name="Normal 12 3 3 10 2" xfId="44775" xr:uid="{00000000-0005-0000-0000-0000DF750000}"/>
    <cellStyle name="Normal 12 3 3 11" xfId="15695" xr:uid="{00000000-0005-0000-0000-0000E0750000}"/>
    <cellStyle name="Normal 12 3 3 11 2" xfId="44776" xr:uid="{00000000-0005-0000-0000-0000E1750000}"/>
    <cellStyle name="Normal 12 3 3 12" xfId="15696" xr:uid="{00000000-0005-0000-0000-0000E2750000}"/>
    <cellStyle name="Normal 12 3 3 12 2" xfId="44777" xr:uid="{00000000-0005-0000-0000-0000E3750000}"/>
    <cellStyle name="Normal 12 3 3 13" xfId="44774" xr:uid="{00000000-0005-0000-0000-0000E4750000}"/>
    <cellStyle name="Normal 12 3 3 2" xfId="15697" xr:uid="{00000000-0005-0000-0000-0000E5750000}"/>
    <cellStyle name="Normal 12 3 3 2 10" xfId="15698" xr:uid="{00000000-0005-0000-0000-0000E6750000}"/>
    <cellStyle name="Normal 12 3 3 2 10 2" xfId="44779" xr:uid="{00000000-0005-0000-0000-0000E7750000}"/>
    <cellStyle name="Normal 12 3 3 2 11" xfId="15699" xr:uid="{00000000-0005-0000-0000-0000E8750000}"/>
    <cellStyle name="Normal 12 3 3 2 11 2" xfId="44780" xr:uid="{00000000-0005-0000-0000-0000E9750000}"/>
    <cellStyle name="Normal 12 3 3 2 12" xfId="44778" xr:uid="{00000000-0005-0000-0000-0000EA750000}"/>
    <cellStyle name="Normal 12 3 3 2 2" xfId="15700" xr:uid="{00000000-0005-0000-0000-0000EB750000}"/>
    <cellStyle name="Normal 12 3 3 2 2 10" xfId="15701" xr:uid="{00000000-0005-0000-0000-0000EC750000}"/>
    <cellStyle name="Normal 12 3 3 2 2 10 2" xfId="44782" xr:uid="{00000000-0005-0000-0000-0000ED750000}"/>
    <cellStyle name="Normal 12 3 3 2 2 11" xfId="44781" xr:uid="{00000000-0005-0000-0000-0000EE750000}"/>
    <cellStyle name="Normal 12 3 3 2 2 2" xfId="15702" xr:uid="{00000000-0005-0000-0000-0000EF750000}"/>
    <cellStyle name="Normal 12 3 3 2 2 2 2" xfId="15703" xr:uid="{00000000-0005-0000-0000-0000F0750000}"/>
    <cellStyle name="Normal 12 3 3 2 2 2 2 2" xfId="15704" xr:uid="{00000000-0005-0000-0000-0000F1750000}"/>
    <cellStyle name="Normal 12 3 3 2 2 2 2 2 2" xfId="15705" xr:uid="{00000000-0005-0000-0000-0000F2750000}"/>
    <cellStyle name="Normal 12 3 3 2 2 2 2 2 2 2" xfId="44786" xr:uid="{00000000-0005-0000-0000-0000F3750000}"/>
    <cellStyle name="Normal 12 3 3 2 2 2 2 2 3" xfId="44785" xr:uid="{00000000-0005-0000-0000-0000F4750000}"/>
    <cellStyle name="Normal 12 3 3 2 2 2 2 3" xfId="15706" xr:uid="{00000000-0005-0000-0000-0000F5750000}"/>
    <cellStyle name="Normal 12 3 3 2 2 2 2 3 2" xfId="44787" xr:uid="{00000000-0005-0000-0000-0000F6750000}"/>
    <cellStyle name="Normal 12 3 3 2 2 2 2 4" xfId="15707" xr:uid="{00000000-0005-0000-0000-0000F7750000}"/>
    <cellStyle name="Normal 12 3 3 2 2 2 2 4 2" xfId="44788" xr:uid="{00000000-0005-0000-0000-0000F8750000}"/>
    <cellStyle name="Normal 12 3 3 2 2 2 2 5" xfId="15708" xr:uid="{00000000-0005-0000-0000-0000F9750000}"/>
    <cellStyle name="Normal 12 3 3 2 2 2 2 5 2" xfId="44789" xr:uid="{00000000-0005-0000-0000-0000FA750000}"/>
    <cellStyle name="Normal 12 3 3 2 2 2 2 6" xfId="44784" xr:uid="{00000000-0005-0000-0000-0000FB750000}"/>
    <cellStyle name="Normal 12 3 3 2 2 2 3" xfId="15709" xr:uid="{00000000-0005-0000-0000-0000FC750000}"/>
    <cellStyle name="Normal 12 3 3 2 2 2 3 2" xfId="15710" xr:uid="{00000000-0005-0000-0000-0000FD750000}"/>
    <cellStyle name="Normal 12 3 3 2 2 2 3 2 2" xfId="44791" xr:uid="{00000000-0005-0000-0000-0000FE750000}"/>
    <cellStyle name="Normal 12 3 3 2 2 2 3 3" xfId="44790" xr:uid="{00000000-0005-0000-0000-0000FF750000}"/>
    <cellStyle name="Normal 12 3 3 2 2 2 4" xfId="15711" xr:uid="{00000000-0005-0000-0000-000000760000}"/>
    <cellStyle name="Normal 12 3 3 2 2 2 4 2" xfId="44792" xr:uid="{00000000-0005-0000-0000-000001760000}"/>
    <cellStyle name="Normal 12 3 3 2 2 2 5" xfId="15712" xr:uid="{00000000-0005-0000-0000-000002760000}"/>
    <cellStyle name="Normal 12 3 3 2 2 2 5 2" xfId="44793" xr:uid="{00000000-0005-0000-0000-000003760000}"/>
    <cellStyle name="Normal 12 3 3 2 2 2 6" xfId="15713" xr:uid="{00000000-0005-0000-0000-000004760000}"/>
    <cellStyle name="Normal 12 3 3 2 2 2 6 2" xfId="44794" xr:uid="{00000000-0005-0000-0000-000005760000}"/>
    <cellStyle name="Normal 12 3 3 2 2 2 7" xfId="44783" xr:uid="{00000000-0005-0000-0000-000006760000}"/>
    <cellStyle name="Normal 12 3 3 2 2 3" xfId="15714" xr:uid="{00000000-0005-0000-0000-000007760000}"/>
    <cellStyle name="Normal 12 3 3 2 2 3 2" xfId="15715" xr:uid="{00000000-0005-0000-0000-000008760000}"/>
    <cellStyle name="Normal 12 3 3 2 2 3 2 2" xfId="15716" xr:uid="{00000000-0005-0000-0000-000009760000}"/>
    <cellStyle name="Normal 12 3 3 2 2 3 2 2 2" xfId="15717" xr:uid="{00000000-0005-0000-0000-00000A760000}"/>
    <cellStyle name="Normal 12 3 3 2 2 3 2 2 2 2" xfId="44798" xr:uid="{00000000-0005-0000-0000-00000B760000}"/>
    <cellStyle name="Normal 12 3 3 2 2 3 2 2 3" xfId="44797" xr:uid="{00000000-0005-0000-0000-00000C760000}"/>
    <cellStyle name="Normal 12 3 3 2 2 3 2 3" xfId="15718" xr:uid="{00000000-0005-0000-0000-00000D760000}"/>
    <cellStyle name="Normal 12 3 3 2 2 3 2 3 2" xfId="44799" xr:uid="{00000000-0005-0000-0000-00000E760000}"/>
    <cellStyle name="Normal 12 3 3 2 2 3 2 4" xfId="15719" xr:uid="{00000000-0005-0000-0000-00000F760000}"/>
    <cellStyle name="Normal 12 3 3 2 2 3 2 4 2" xfId="44800" xr:uid="{00000000-0005-0000-0000-000010760000}"/>
    <cellStyle name="Normal 12 3 3 2 2 3 2 5" xfId="15720" xr:uid="{00000000-0005-0000-0000-000011760000}"/>
    <cellStyle name="Normal 12 3 3 2 2 3 2 5 2" xfId="44801" xr:uid="{00000000-0005-0000-0000-000012760000}"/>
    <cellStyle name="Normal 12 3 3 2 2 3 2 6" xfId="44796" xr:uid="{00000000-0005-0000-0000-000013760000}"/>
    <cellStyle name="Normal 12 3 3 2 2 3 3" xfId="15721" xr:uid="{00000000-0005-0000-0000-000014760000}"/>
    <cellStyle name="Normal 12 3 3 2 2 3 3 2" xfId="15722" xr:uid="{00000000-0005-0000-0000-000015760000}"/>
    <cellStyle name="Normal 12 3 3 2 2 3 3 2 2" xfId="44803" xr:uid="{00000000-0005-0000-0000-000016760000}"/>
    <cellStyle name="Normal 12 3 3 2 2 3 3 3" xfId="44802" xr:uid="{00000000-0005-0000-0000-000017760000}"/>
    <cellStyle name="Normal 12 3 3 2 2 3 4" xfId="15723" xr:uid="{00000000-0005-0000-0000-000018760000}"/>
    <cellStyle name="Normal 12 3 3 2 2 3 4 2" xfId="44804" xr:uid="{00000000-0005-0000-0000-000019760000}"/>
    <cellStyle name="Normal 12 3 3 2 2 3 5" xfId="15724" xr:uid="{00000000-0005-0000-0000-00001A760000}"/>
    <cellStyle name="Normal 12 3 3 2 2 3 5 2" xfId="44805" xr:uid="{00000000-0005-0000-0000-00001B760000}"/>
    <cellStyle name="Normal 12 3 3 2 2 3 6" xfId="15725" xr:uid="{00000000-0005-0000-0000-00001C760000}"/>
    <cellStyle name="Normal 12 3 3 2 2 3 6 2" xfId="44806" xr:uid="{00000000-0005-0000-0000-00001D760000}"/>
    <cellStyle name="Normal 12 3 3 2 2 3 7" xfId="44795" xr:uid="{00000000-0005-0000-0000-00001E760000}"/>
    <cellStyle name="Normal 12 3 3 2 2 4" xfId="15726" xr:uid="{00000000-0005-0000-0000-00001F760000}"/>
    <cellStyle name="Normal 12 3 3 2 2 4 2" xfId="15727" xr:uid="{00000000-0005-0000-0000-000020760000}"/>
    <cellStyle name="Normal 12 3 3 2 2 4 2 2" xfId="15728" xr:uid="{00000000-0005-0000-0000-000021760000}"/>
    <cellStyle name="Normal 12 3 3 2 2 4 2 2 2" xfId="44809" xr:uid="{00000000-0005-0000-0000-000022760000}"/>
    <cellStyle name="Normal 12 3 3 2 2 4 2 3" xfId="44808" xr:uid="{00000000-0005-0000-0000-000023760000}"/>
    <cellStyle name="Normal 12 3 3 2 2 4 3" xfId="15729" xr:uid="{00000000-0005-0000-0000-000024760000}"/>
    <cellStyle name="Normal 12 3 3 2 2 4 3 2" xfId="44810" xr:uid="{00000000-0005-0000-0000-000025760000}"/>
    <cellStyle name="Normal 12 3 3 2 2 4 4" xfId="15730" xr:uid="{00000000-0005-0000-0000-000026760000}"/>
    <cellStyle name="Normal 12 3 3 2 2 4 4 2" xfId="44811" xr:uid="{00000000-0005-0000-0000-000027760000}"/>
    <cellStyle name="Normal 12 3 3 2 2 4 5" xfId="15731" xr:uid="{00000000-0005-0000-0000-000028760000}"/>
    <cellStyle name="Normal 12 3 3 2 2 4 5 2" xfId="44812" xr:uid="{00000000-0005-0000-0000-000029760000}"/>
    <cellStyle name="Normal 12 3 3 2 2 4 6" xfId="44807" xr:uid="{00000000-0005-0000-0000-00002A760000}"/>
    <cellStyle name="Normal 12 3 3 2 2 5" xfId="15732" xr:uid="{00000000-0005-0000-0000-00002B760000}"/>
    <cellStyle name="Normal 12 3 3 2 2 5 2" xfId="15733" xr:uid="{00000000-0005-0000-0000-00002C760000}"/>
    <cellStyle name="Normal 12 3 3 2 2 5 2 2" xfId="15734" xr:uid="{00000000-0005-0000-0000-00002D760000}"/>
    <cellStyle name="Normal 12 3 3 2 2 5 2 2 2" xfId="44815" xr:uid="{00000000-0005-0000-0000-00002E760000}"/>
    <cellStyle name="Normal 12 3 3 2 2 5 2 3" xfId="44814" xr:uid="{00000000-0005-0000-0000-00002F760000}"/>
    <cellStyle name="Normal 12 3 3 2 2 5 3" xfId="15735" xr:uid="{00000000-0005-0000-0000-000030760000}"/>
    <cellStyle name="Normal 12 3 3 2 2 5 3 2" xfId="44816" xr:uid="{00000000-0005-0000-0000-000031760000}"/>
    <cellStyle name="Normal 12 3 3 2 2 5 4" xfId="15736" xr:uid="{00000000-0005-0000-0000-000032760000}"/>
    <cellStyle name="Normal 12 3 3 2 2 5 4 2" xfId="44817" xr:uid="{00000000-0005-0000-0000-000033760000}"/>
    <cellStyle name="Normal 12 3 3 2 2 5 5" xfId="15737" xr:uid="{00000000-0005-0000-0000-000034760000}"/>
    <cellStyle name="Normal 12 3 3 2 2 5 5 2" xfId="44818" xr:uid="{00000000-0005-0000-0000-000035760000}"/>
    <cellStyle name="Normal 12 3 3 2 2 5 6" xfId="44813" xr:uid="{00000000-0005-0000-0000-000036760000}"/>
    <cellStyle name="Normal 12 3 3 2 2 6" xfId="15738" xr:uid="{00000000-0005-0000-0000-000037760000}"/>
    <cellStyle name="Normal 12 3 3 2 2 6 2" xfId="15739" xr:uid="{00000000-0005-0000-0000-000038760000}"/>
    <cellStyle name="Normal 12 3 3 2 2 6 2 2" xfId="15740" xr:uid="{00000000-0005-0000-0000-000039760000}"/>
    <cellStyle name="Normal 12 3 3 2 2 6 2 2 2" xfId="44821" xr:uid="{00000000-0005-0000-0000-00003A760000}"/>
    <cellStyle name="Normal 12 3 3 2 2 6 2 3" xfId="44820" xr:uid="{00000000-0005-0000-0000-00003B760000}"/>
    <cellStyle name="Normal 12 3 3 2 2 6 3" xfId="15741" xr:uid="{00000000-0005-0000-0000-00003C760000}"/>
    <cellStyle name="Normal 12 3 3 2 2 6 3 2" xfId="44822" xr:uid="{00000000-0005-0000-0000-00003D760000}"/>
    <cellStyle name="Normal 12 3 3 2 2 6 4" xfId="15742" xr:uid="{00000000-0005-0000-0000-00003E760000}"/>
    <cellStyle name="Normal 12 3 3 2 2 6 4 2" xfId="44823" xr:uid="{00000000-0005-0000-0000-00003F760000}"/>
    <cellStyle name="Normal 12 3 3 2 2 6 5" xfId="44819" xr:uid="{00000000-0005-0000-0000-000040760000}"/>
    <cellStyle name="Normal 12 3 3 2 2 7" xfId="15743" xr:uid="{00000000-0005-0000-0000-000041760000}"/>
    <cellStyle name="Normal 12 3 3 2 2 7 2" xfId="15744" xr:uid="{00000000-0005-0000-0000-000042760000}"/>
    <cellStyle name="Normal 12 3 3 2 2 7 2 2" xfId="44825" xr:uid="{00000000-0005-0000-0000-000043760000}"/>
    <cellStyle name="Normal 12 3 3 2 2 7 3" xfId="15745" xr:uid="{00000000-0005-0000-0000-000044760000}"/>
    <cellStyle name="Normal 12 3 3 2 2 7 3 2" xfId="44826" xr:uid="{00000000-0005-0000-0000-000045760000}"/>
    <cellStyle name="Normal 12 3 3 2 2 7 4" xfId="44824" xr:uid="{00000000-0005-0000-0000-000046760000}"/>
    <cellStyle name="Normal 12 3 3 2 2 8" xfId="15746" xr:uid="{00000000-0005-0000-0000-000047760000}"/>
    <cellStyle name="Normal 12 3 3 2 2 8 2" xfId="44827" xr:uid="{00000000-0005-0000-0000-000048760000}"/>
    <cellStyle name="Normal 12 3 3 2 2 9" xfId="15747" xr:uid="{00000000-0005-0000-0000-000049760000}"/>
    <cellStyle name="Normal 12 3 3 2 2 9 2" xfId="44828" xr:uid="{00000000-0005-0000-0000-00004A760000}"/>
    <cellStyle name="Normal 12 3 3 2 3" xfId="15748" xr:uid="{00000000-0005-0000-0000-00004B760000}"/>
    <cellStyle name="Normal 12 3 3 2 3 2" xfId="15749" xr:uid="{00000000-0005-0000-0000-00004C760000}"/>
    <cellStyle name="Normal 12 3 3 2 3 2 2" xfId="15750" xr:uid="{00000000-0005-0000-0000-00004D760000}"/>
    <cellStyle name="Normal 12 3 3 2 3 2 2 2" xfId="15751" xr:uid="{00000000-0005-0000-0000-00004E760000}"/>
    <cellStyle name="Normal 12 3 3 2 3 2 2 2 2" xfId="44832" xr:uid="{00000000-0005-0000-0000-00004F760000}"/>
    <cellStyle name="Normal 12 3 3 2 3 2 2 3" xfId="44831" xr:uid="{00000000-0005-0000-0000-000050760000}"/>
    <cellStyle name="Normal 12 3 3 2 3 2 3" xfId="15752" xr:uid="{00000000-0005-0000-0000-000051760000}"/>
    <cellStyle name="Normal 12 3 3 2 3 2 3 2" xfId="44833" xr:uid="{00000000-0005-0000-0000-000052760000}"/>
    <cellStyle name="Normal 12 3 3 2 3 2 4" xfId="15753" xr:uid="{00000000-0005-0000-0000-000053760000}"/>
    <cellStyle name="Normal 12 3 3 2 3 2 4 2" xfId="44834" xr:uid="{00000000-0005-0000-0000-000054760000}"/>
    <cellStyle name="Normal 12 3 3 2 3 2 5" xfId="15754" xr:uid="{00000000-0005-0000-0000-000055760000}"/>
    <cellStyle name="Normal 12 3 3 2 3 2 5 2" xfId="44835" xr:uid="{00000000-0005-0000-0000-000056760000}"/>
    <cellStyle name="Normal 12 3 3 2 3 2 6" xfId="44830" xr:uid="{00000000-0005-0000-0000-000057760000}"/>
    <cellStyle name="Normal 12 3 3 2 3 3" xfId="15755" xr:uid="{00000000-0005-0000-0000-000058760000}"/>
    <cellStyle name="Normal 12 3 3 2 3 3 2" xfId="15756" xr:uid="{00000000-0005-0000-0000-000059760000}"/>
    <cellStyle name="Normal 12 3 3 2 3 3 2 2" xfId="15757" xr:uid="{00000000-0005-0000-0000-00005A760000}"/>
    <cellStyle name="Normal 12 3 3 2 3 3 2 2 2" xfId="44838" xr:uid="{00000000-0005-0000-0000-00005B760000}"/>
    <cellStyle name="Normal 12 3 3 2 3 3 2 3" xfId="44837" xr:uid="{00000000-0005-0000-0000-00005C760000}"/>
    <cellStyle name="Normal 12 3 3 2 3 3 3" xfId="15758" xr:uid="{00000000-0005-0000-0000-00005D760000}"/>
    <cellStyle name="Normal 12 3 3 2 3 3 3 2" xfId="44839" xr:uid="{00000000-0005-0000-0000-00005E760000}"/>
    <cellStyle name="Normal 12 3 3 2 3 3 4" xfId="15759" xr:uid="{00000000-0005-0000-0000-00005F760000}"/>
    <cellStyle name="Normal 12 3 3 2 3 3 4 2" xfId="44840" xr:uid="{00000000-0005-0000-0000-000060760000}"/>
    <cellStyle name="Normal 12 3 3 2 3 3 5" xfId="15760" xr:uid="{00000000-0005-0000-0000-000061760000}"/>
    <cellStyle name="Normal 12 3 3 2 3 3 5 2" xfId="44841" xr:uid="{00000000-0005-0000-0000-000062760000}"/>
    <cellStyle name="Normal 12 3 3 2 3 3 6" xfId="44836" xr:uid="{00000000-0005-0000-0000-000063760000}"/>
    <cellStyle name="Normal 12 3 3 2 3 4" xfId="15761" xr:uid="{00000000-0005-0000-0000-000064760000}"/>
    <cellStyle name="Normal 12 3 3 2 3 4 2" xfId="15762" xr:uid="{00000000-0005-0000-0000-000065760000}"/>
    <cellStyle name="Normal 12 3 3 2 3 4 2 2" xfId="44843" xr:uid="{00000000-0005-0000-0000-000066760000}"/>
    <cellStyle name="Normal 12 3 3 2 3 4 3" xfId="44842" xr:uid="{00000000-0005-0000-0000-000067760000}"/>
    <cellStyle name="Normal 12 3 3 2 3 5" xfId="15763" xr:uid="{00000000-0005-0000-0000-000068760000}"/>
    <cellStyle name="Normal 12 3 3 2 3 5 2" xfId="44844" xr:uid="{00000000-0005-0000-0000-000069760000}"/>
    <cellStyle name="Normal 12 3 3 2 3 6" xfId="15764" xr:uid="{00000000-0005-0000-0000-00006A760000}"/>
    <cellStyle name="Normal 12 3 3 2 3 6 2" xfId="44845" xr:uid="{00000000-0005-0000-0000-00006B760000}"/>
    <cellStyle name="Normal 12 3 3 2 3 7" xfId="15765" xr:uid="{00000000-0005-0000-0000-00006C760000}"/>
    <cellStyle name="Normal 12 3 3 2 3 7 2" xfId="44846" xr:uid="{00000000-0005-0000-0000-00006D760000}"/>
    <cellStyle name="Normal 12 3 3 2 3 8" xfId="44829" xr:uid="{00000000-0005-0000-0000-00006E760000}"/>
    <cellStyle name="Normal 12 3 3 2 4" xfId="15766" xr:uid="{00000000-0005-0000-0000-00006F760000}"/>
    <cellStyle name="Normal 12 3 3 2 4 2" xfId="15767" xr:uid="{00000000-0005-0000-0000-000070760000}"/>
    <cellStyle name="Normal 12 3 3 2 4 2 2" xfId="15768" xr:uid="{00000000-0005-0000-0000-000071760000}"/>
    <cellStyle name="Normal 12 3 3 2 4 2 2 2" xfId="15769" xr:uid="{00000000-0005-0000-0000-000072760000}"/>
    <cellStyle name="Normal 12 3 3 2 4 2 2 2 2" xfId="44850" xr:uid="{00000000-0005-0000-0000-000073760000}"/>
    <cellStyle name="Normal 12 3 3 2 4 2 2 3" xfId="44849" xr:uid="{00000000-0005-0000-0000-000074760000}"/>
    <cellStyle name="Normal 12 3 3 2 4 2 3" xfId="15770" xr:uid="{00000000-0005-0000-0000-000075760000}"/>
    <cellStyle name="Normal 12 3 3 2 4 2 3 2" xfId="44851" xr:uid="{00000000-0005-0000-0000-000076760000}"/>
    <cellStyle name="Normal 12 3 3 2 4 2 4" xfId="15771" xr:uid="{00000000-0005-0000-0000-000077760000}"/>
    <cellStyle name="Normal 12 3 3 2 4 2 4 2" xfId="44852" xr:uid="{00000000-0005-0000-0000-000078760000}"/>
    <cellStyle name="Normal 12 3 3 2 4 2 5" xfId="15772" xr:uid="{00000000-0005-0000-0000-000079760000}"/>
    <cellStyle name="Normal 12 3 3 2 4 2 5 2" xfId="44853" xr:uid="{00000000-0005-0000-0000-00007A760000}"/>
    <cellStyle name="Normal 12 3 3 2 4 2 6" xfId="44848" xr:uid="{00000000-0005-0000-0000-00007B760000}"/>
    <cellStyle name="Normal 12 3 3 2 4 3" xfId="15773" xr:uid="{00000000-0005-0000-0000-00007C760000}"/>
    <cellStyle name="Normal 12 3 3 2 4 3 2" xfId="15774" xr:uid="{00000000-0005-0000-0000-00007D760000}"/>
    <cellStyle name="Normal 12 3 3 2 4 3 2 2" xfId="44855" xr:uid="{00000000-0005-0000-0000-00007E760000}"/>
    <cellStyle name="Normal 12 3 3 2 4 3 3" xfId="44854" xr:uid="{00000000-0005-0000-0000-00007F760000}"/>
    <cellStyle name="Normal 12 3 3 2 4 4" xfId="15775" xr:uid="{00000000-0005-0000-0000-000080760000}"/>
    <cellStyle name="Normal 12 3 3 2 4 4 2" xfId="44856" xr:uid="{00000000-0005-0000-0000-000081760000}"/>
    <cellStyle name="Normal 12 3 3 2 4 5" xfId="15776" xr:uid="{00000000-0005-0000-0000-000082760000}"/>
    <cellStyle name="Normal 12 3 3 2 4 5 2" xfId="44857" xr:uid="{00000000-0005-0000-0000-000083760000}"/>
    <cellStyle name="Normal 12 3 3 2 4 6" xfId="15777" xr:uid="{00000000-0005-0000-0000-000084760000}"/>
    <cellStyle name="Normal 12 3 3 2 4 6 2" xfId="44858" xr:uid="{00000000-0005-0000-0000-000085760000}"/>
    <cellStyle name="Normal 12 3 3 2 4 7" xfId="44847" xr:uid="{00000000-0005-0000-0000-000086760000}"/>
    <cellStyle name="Normal 12 3 3 2 5" xfId="15778" xr:uid="{00000000-0005-0000-0000-000087760000}"/>
    <cellStyle name="Normal 12 3 3 2 5 2" xfId="15779" xr:uid="{00000000-0005-0000-0000-000088760000}"/>
    <cellStyle name="Normal 12 3 3 2 5 2 2" xfId="15780" xr:uid="{00000000-0005-0000-0000-000089760000}"/>
    <cellStyle name="Normal 12 3 3 2 5 2 2 2" xfId="44861" xr:uid="{00000000-0005-0000-0000-00008A760000}"/>
    <cellStyle name="Normal 12 3 3 2 5 2 3" xfId="44860" xr:uid="{00000000-0005-0000-0000-00008B760000}"/>
    <cellStyle name="Normal 12 3 3 2 5 3" xfId="15781" xr:uid="{00000000-0005-0000-0000-00008C760000}"/>
    <cellStyle name="Normal 12 3 3 2 5 3 2" xfId="44862" xr:uid="{00000000-0005-0000-0000-00008D760000}"/>
    <cellStyle name="Normal 12 3 3 2 5 4" xfId="15782" xr:uid="{00000000-0005-0000-0000-00008E760000}"/>
    <cellStyle name="Normal 12 3 3 2 5 4 2" xfId="44863" xr:uid="{00000000-0005-0000-0000-00008F760000}"/>
    <cellStyle name="Normal 12 3 3 2 5 5" xfId="15783" xr:uid="{00000000-0005-0000-0000-000090760000}"/>
    <cellStyle name="Normal 12 3 3 2 5 5 2" xfId="44864" xr:uid="{00000000-0005-0000-0000-000091760000}"/>
    <cellStyle name="Normal 12 3 3 2 5 6" xfId="44859" xr:uid="{00000000-0005-0000-0000-000092760000}"/>
    <cellStyle name="Normal 12 3 3 2 6" xfId="15784" xr:uid="{00000000-0005-0000-0000-000093760000}"/>
    <cellStyle name="Normal 12 3 3 2 6 2" xfId="15785" xr:uid="{00000000-0005-0000-0000-000094760000}"/>
    <cellStyle name="Normal 12 3 3 2 6 2 2" xfId="15786" xr:uid="{00000000-0005-0000-0000-000095760000}"/>
    <cellStyle name="Normal 12 3 3 2 6 2 2 2" xfId="44867" xr:uid="{00000000-0005-0000-0000-000096760000}"/>
    <cellStyle name="Normal 12 3 3 2 6 2 3" xfId="44866" xr:uid="{00000000-0005-0000-0000-000097760000}"/>
    <cellStyle name="Normal 12 3 3 2 6 3" xfId="15787" xr:uid="{00000000-0005-0000-0000-000098760000}"/>
    <cellStyle name="Normal 12 3 3 2 6 3 2" xfId="44868" xr:uid="{00000000-0005-0000-0000-000099760000}"/>
    <cellStyle name="Normal 12 3 3 2 6 4" xfId="15788" xr:uid="{00000000-0005-0000-0000-00009A760000}"/>
    <cellStyle name="Normal 12 3 3 2 6 4 2" xfId="44869" xr:uid="{00000000-0005-0000-0000-00009B760000}"/>
    <cellStyle name="Normal 12 3 3 2 6 5" xfId="15789" xr:uid="{00000000-0005-0000-0000-00009C760000}"/>
    <cellStyle name="Normal 12 3 3 2 6 5 2" xfId="44870" xr:uid="{00000000-0005-0000-0000-00009D760000}"/>
    <cellStyle name="Normal 12 3 3 2 6 6" xfId="44865" xr:uid="{00000000-0005-0000-0000-00009E760000}"/>
    <cellStyle name="Normal 12 3 3 2 7" xfId="15790" xr:uid="{00000000-0005-0000-0000-00009F760000}"/>
    <cellStyle name="Normal 12 3 3 2 7 2" xfId="15791" xr:uid="{00000000-0005-0000-0000-0000A0760000}"/>
    <cellStyle name="Normal 12 3 3 2 7 2 2" xfId="15792" xr:uid="{00000000-0005-0000-0000-0000A1760000}"/>
    <cellStyle name="Normal 12 3 3 2 7 2 2 2" xfId="44873" xr:uid="{00000000-0005-0000-0000-0000A2760000}"/>
    <cellStyle name="Normal 12 3 3 2 7 2 3" xfId="44872" xr:uid="{00000000-0005-0000-0000-0000A3760000}"/>
    <cellStyle name="Normal 12 3 3 2 7 3" xfId="15793" xr:uid="{00000000-0005-0000-0000-0000A4760000}"/>
    <cellStyle name="Normal 12 3 3 2 7 3 2" xfId="44874" xr:uid="{00000000-0005-0000-0000-0000A5760000}"/>
    <cellStyle name="Normal 12 3 3 2 7 4" xfId="15794" xr:uid="{00000000-0005-0000-0000-0000A6760000}"/>
    <cellStyle name="Normal 12 3 3 2 7 4 2" xfId="44875" xr:uid="{00000000-0005-0000-0000-0000A7760000}"/>
    <cellStyle name="Normal 12 3 3 2 7 5" xfId="44871" xr:uid="{00000000-0005-0000-0000-0000A8760000}"/>
    <cellStyle name="Normal 12 3 3 2 8" xfId="15795" xr:uid="{00000000-0005-0000-0000-0000A9760000}"/>
    <cellStyle name="Normal 12 3 3 2 8 2" xfId="15796" xr:uid="{00000000-0005-0000-0000-0000AA760000}"/>
    <cellStyle name="Normal 12 3 3 2 8 2 2" xfId="44877" xr:uid="{00000000-0005-0000-0000-0000AB760000}"/>
    <cellStyle name="Normal 12 3 3 2 8 3" xfId="15797" xr:uid="{00000000-0005-0000-0000-0000AC760000}"/>
    <cellStyle name="Normal 12 3 3 2 8 3 2" xfId="44878" xr:uid="{00000000-0005-0000-0000-0000AD760000}"/>
    <cellStyle name="Normal 12 3 3 2 8 4" xfId="44876" xr:uid="{00000000-0005-0000-0000-0000AE760000}"/>
    <cellStyle name="Normal 12 3 3 2 9" xfId="15798" xr:uid="{00000000-0005-0000-0000-0000AF760000}"/>
    <cellStyle name="Normal 12 3 3 2 9 2" xfId="44879" xr:uid="{00000000-0005-0000-0000-0000B0760000}"/>
    <cellStyle name="Normal 12 3 3 3" xfId="15799" xr:uid="{00000000-0005-0000-0000-0000B1760000}"/>
    <cellStyle name="Normal 12 3 3 3 10" xfId="15800" xr:uid="{00000000-0005-0000-0000-0000B2760000}"/>
    <cellStyle name="Normal 12 3 3 3 10 2" xfId="44881" xr:uid="{00000000-0005-0000-0000-0000B3760000}"/>
    <cellStyle name="Normal 12 3 3 3 11" xfId="44880" xr:uid="{00000000-0005-0000-0000-0000B4760000}"/>
    <cellStyle name="Normal 12 3 3 3 2" xfId="15801" xr:uid="{00000000-0005-0000-0000-0000B5760000}"/>
    <cellStyle name="Normal 12 3 3 3 2 2" xfId="15802" xr:uid="{00000000-0005-0000-0000-0000B6760000}"/>
    <cellStyle name="Normal 12 3 3 3 2 2 2" xfId="15803" xr:uid="{00000000-0005-0000-0000-0000B7760000}"/>
    <cellStyle name="Normal 12 3 3 3 2 2 2 2" xfId="15804" xr:uid="{00000000-0005-0000-0000-0000B8760000}"/>
    <cellStyle name="Normal 12 3 3 3 2 2 2 2 2" xfId="44885" xr:uid="{00000000-0005-0000-0000-0000B9760000}"/>
    <cellStyle name="Normal 12 3 3 3 2 2 2 3" xfId="44884" xr:uid="{00000000-0005-0000-0000-0000BA760000}"/>
    <cellStyle name="Normal 12 3 3 3 2 2 3" xfId="15805" xr:uid="{00000000-0005-0000-0000-0000BB760000}"/>
    <cellStyle name="Normal 12 3 3 3 2 2 3 2" xfId="44886" xr:uid="{00000000-0005-0000-0000-0000BC760000}"/>
    <cellStyle name="Normal 12 3 3 3 2 2 4" xfId="15806" xr:uid="{00000000-0005-0000-0000-0000BD760000}"/>
    <cellStyle name="Normal 12 3 3 3 2 2 4 2" xfId="44887" xr:uid="{00000000-0005-0000-0000-0000BE760000}"/>
    <cellStyle name="Normal 12 3 3 3 2 2 5" xfId="15807" xr:uid="{00000000-0005-0000-0000-0000BF760000}"/>
    <cellStyle name="Normal 12 3 3 3 2 2 5 2" xfId="44888" xr:uid="{00000000-0005-0000-0000-0000C0760000}"/>
    <cellStyle name="Normal 12 3 3 3 2 2 6" xfId="44883" xr:uid="{00000000-0005-0000-0000-0000C1760000}"/>
    <cellStyle name="Normal 12 3 3 3 2 3" xfId="15808" xr:uid="{00000000-0005-0000-0000-0000C2760000}"/>
    <cellStyle name="Normal 12 3 3 3 2 3 2" xfId="15809" xr:uid="{00000000-0005-0000-0000-0000C3760000}"/>
    <cellStyle name="Normal 12 3 3 3 2 3 2 2" xfId="44890" xr:uid="{00000000-0005-0000-0000-0000C4760000}"/>
    <cellStyle name="Normal 12 3 3 3 2 3 3" xfId="44889" xr:uid="{00000000-0005-0000-0000-0000C5760000}"/>
    <cellStyle name="Normal 12 3 3 3 2 4" xfId="15810" xr:uid="{00000000-0005-0000-0000-0000C6760000}"/>
    <cellStyle name="Normal 12 3 3 3 2 4 2" xfId="44891" xr:uid="{00000000-0005-0000-0000-0000C7760000}"/>
    <cellStyle name="Normal 12 3 3 3 2 5" xfId="15811" xr:uid="{00000000-0005-0000-0000-0000C8760000}"/>
    <cellStyle name="Normal 12 3 3 3 2 5 2" xfId="44892" xr:uid="{00000000-0005-0000-0000-0000C9760000}"/>
    <cellStyle name="Normal 12 3 3 3 2 6" xfId="15812" xr:uid="{00000000-0005-0000-0000-0000CA760000}"/>
    <cellStyle name="Normal 12 3 3 3 2 6 2" xfId="44893" xr:uid="{00000000-0005-0000-0000-0000CB760000}"/>
    <cellStyle name="Normal 12 3 3 3 2 7" xfId="44882" xr:uid="{00000000-0005-0000-0000-0000CC760000}"/>
    <cellStyle name="Normal 12 3 3 3 3" xfId="15813" xr:uid="{00000000-0005-0000-0000-0000CD760000}"/>
    <cellStyle name="Normal 12 3 3 3 3 2" xfId="15814" xr:uid="{00000000-0005-0000-0000-0000CE760000}"/>
    <cellStyle name="Normal 12 3 3 3 3 2 2" xfId="15815" xr:uid="{00000000-0005-0000-0000-0000CF760000}"/>
    <cellStyle name="Normal 12 3 3 3 3 2 2 2" xfId="15816" xr:uid="{00000000-0005-0000-0000-0000D0760000}"/>
    <cellStyle name="Normal 12 3 3 3 3 2 2 2 2" xfId="44897" xr:uid="{00000000-0005-0000-0000-0000D1760000}"/>
    <cellStyle name="Normal 12 3 3 3 3 2 2 3" xfId="44896" xr:uid="{00000000-0005-0000-0000-0000D2760000}"/>
    <cellStyle name="Normal 12 3 3 3 3 2 3" xfId="15817" xr:uid="{00000000-0005-0000-0000-0000D3760000}"/>
    <cellStyle name="Normal 12 3 3 3 3 2 3 2" xfId="44898" xr:uid="{00000000-0005-0000-0000-0000D4760000}"/>
    <cellStyle name="Normal 12 3 3 3 3 2 4" xfId="15818" xr:uid="{00000000-0005-0000-0000-0000D5760000}"/>
    <cellStyle name="Normal 12 3 3 3 3 2 4 2" xfId="44899" xr:uid="{00000000-0005-0000-0000-0000D6760000}"/>
    <cellStyle name="Normal 12 3 3 3 3 2 5" xfId="15819" xr:uid="{00000000-0005-0000-0000-0000D7760000}"/>
    <cellStyle name="Normal 12 3 3 3 3 2 5 2" xfId="44900" xr:uid="{00000000-0005-0000-0000-0000D8760000}"/>
    <cellStyle name="Normal 12 3 3 3 3 2 6" xfId="44895" xr:uid="{00000000-0005-0000-0000-0000D9760000}"/>
    <cellStyle name="Normal 12 3 3 3 3 3" xfId="15820" xr:uid="{00000000-0005-0000-0000-0000DA760000}"/>
    <cellStyle name="Normal 12 3 3 3 3 3 2" xfId="15821" xr:uid="{00000000-0005-0000-0000-0000DB760000}"/>
    <cellStyle name="Normal 12 3 3 3 3 3 2 2" xfId="44902" xr:uid="{00000000-0005-0000-0000-0000DC760000}"/>
    <cellStyle name="Normal 12 3 3 3 3 3 3" xfId="44901" xr:uid="{00000000-0005-0000-0000-0000DD760000}"/>
    <cellStyle name="Normal 12 3 3 3 3 4" xfId="15822" xr:uid="{00000000-0005-0000-0000-0000DE760000}"/>
    <cellStyle name="Normal 12 3 3 3 3 4 2" xfId="44903" xr:uid="{00000000-0005-0000-0000-0000DF760000}"/>
    <cellStyle name="Normal 12 3 3 3 3 5" xfId="15823" xr:uid="{00000000-0005-0000-0000-0000E0760000}"/>
    <cellStyle name="Normal 12 3 3 3 3 5 2" xfId="44904" xr:uid="{00000000-0005-0000-0000-0000E1760000}"/>
    <cellStyle name="Normal 12 3 3 3 3 6" xfId="15824" xr:uid="{00000000-0005-0000-0000-0000E2760000}"/>
    <cellStyle name="Normal 12 3 3 3 3 6 2" xfId="44905" xr:uid="{00000000-0005-0000-0000-0000E3760000}"/>
    <cellStyle name="Normal 12 3 3 3 3 7" xfId="44894" xr:uid="{00000000-0005-0000-0000-0000E4760000}"/>
    <cellStyle name="Normal 12 3 3 3 4" xfId="15825" xr:uid="{00000000-0005-0000-0000-0000E5760000}"/>
    <cellStyle name="Normal 12 3 3 3 4 2" xfId="15826" xr:uid="{00000000-0005-0000-0000-0000E6760000}"/>
    <cellStyle name="Normal 12 3 3 3 4 2 2" xfId="15827" xr:uid="{00000000-0005-0000-0000-0000E7760000}"/>
    <cellStyle name="Normal 12 3 3 3 4 2 2 2" xfId="44908" xr:uid="{00000000-0005-0000-0000-0000E8760000}"/>
    <cellStyle name="Normal 12 3 3 3 4 2 3" xfId="44907" xr:uid="{00000000-0005-0000-0000-0000E9760000}"/>
    <cellStyle name="Normal 12 3 3 3 4 3" xfId="15828" xr:uid="{00000000-0005-0000-0000-0000EA760000}"/>
    <cellStyle name="Normal 12 3 3 3 4 3 2" xfId="44909" xr:uid="{00000000-0005-0000-0000-0000EB760000}"/>
    <cellStyle name="Normal 12 3 3 3 4 4" xfId="15829" xr:uid="{00000000-0005-0000-0000-0000EC760000}"/>
    <cellStyle name="Normal 12 3 3 3 4 4 2" xfId="44910" xr:uid="{00000000-0005-0000-0000-0000ED760000}"/>
    <cellStyle name="Normal 12 3 3 3 4 5" xfId="15830" xr:uid="{00000000-0005-0000-0000-0000EE760000}"/>
    <cellStyle name="Normal 12 3 3 3 4 5 2" xfId="44911" xr:uid="{00000000-0005-0000-0000-0000EF760000}"/>
    <cellStyle name="Normal 12 3 3 3 4 6" xfId="44906" xr:uid="{00000000-0005-0000-0000-0000F0760000}"/>
    <cellStyle name="Normal 12 3 3 3 5" xfId="15831" xr:uid="{00000000-0005-0000-0000-0000F1760000}"/>
    <cellStyle name="Normal 12 3 3 3 5 2" xfId="15832" xr:uid="{00000000-0005-0000-0000-0000F2760000}"/>
    <cellStyle name="Normal 12 3 3 3 5 2 2" xfId="15833" xr:uid="{00000000-0005-0000-0000-0000F3760000}"/>
    <cellStyle name="Normal 12 3 3 3 5 2 2 2" xfId="44914" xr:uid="{00000000-0005-0000-0000-0000F4760000}"/>
    <cellStyle name="Normal 12 3 3 3 5 2 3" xfId="44913" xr:uid="{00000000-0005-0000-0000-0000F5760000}"/>
    <cellStyle name="Normal 12 3 3 3 5 3" xfId="15834" xr:uid="{00000000-0005-0000-0000-0000F6760000}"/>
    <cellStyle name="Normal 12 3 3 3 5 3 2" xfId="44915" xr:uid="{00000000-0005-0000-0000-0000F7760000}"/>
    <cellStyle name="Normal 12 3 3 3 5 4" xfId="15835" xr:uid="{00000000-0005-0000-0000-0000F8760000}"/>
    <cellStyle name="Normal 12 3 3 3 5 4 2" xfId="44916" xr:uid="{00000000-0005-0000-0000-0000F9760000}"/>
    <cellStyle name="Normal 12 3 3 3 5 5" xfId="15836" xr:uid="{00000000-0005-0000-0000-0000FA760000}"/>
    <cellStyle name="Normal 12 3 3 3 5 5 2" xfId="44917" xr:uid="{00000000-0005-0000-0000-0000FB760000}"/>
    <cellStyle name="Normal 12 3 3 3 5 6" xfId="44912" xr:uid="{00000000-0005-0000-0000-0000FC760000}"/>
    <cellStyle name="Normal 12 3 3 3 6" xfId="15837" xr:uid="{00000000-0005-0000-0000-0000FD760000}"/>
    <cellStyle name="Normal 12 3 3 3 6 2" xfId="15838" xr:uid="{00000000-0005-0000-0000-0000FE760000}"/>
    <cellStyle name="Normal 12 3 3 3 6 2 2" xfId="15839" xr:uid="{00000000-0005-0000-0000-0000FF760000}"/>
    <cellStyle name="Normal 12 3 3 3 6 2 2 2" xfId="44920" xr:uid="{00000000-0005-0000-0000-000000770000}"/>
    <cellStyle name="Normal 12 3 3 3 6 2 3" xfId="44919" xr:uid="{00000000-0005-0000-0000-000001770000}"/>
    <cellStyle name="Normal 12 3 3 3 6 3" xfId="15840" xr:uid="{00000000-0005-0000-0000-000002770000}"/>
    <cellStyle name="Normal 12 3 3 3 6 3 2" xfId="44921" xr:uid="{00000000-0005-0000-0000-000003770000}"/>
    <cellStyle name="Normal 12 3 3 3 6 4" xfId="15841" xr:uid="{00000000-0005-0000-0000-000004770000}"/>
    <cellStyle name="Normal 12 3 3 3 6 4 2" xfId="44922" xr:uid="{00000000-0005-0000-0000-000005770000}"/>
    <cellStyle name="Normal 12 3 3 3 6 5" xfId="44918" xr:uid="{00000000-0005-0000-0000-000006770000}"/>
    <cellStyle name="Normal 12 3 3 3 7" xfId="15842" xr:uid="{00000000-0005-0000-0000-000007770000}"/>
    <cellStyle name="Normal 12 3 3 3 7 2" xfId="15843" xr:uid="{00000000-0005-0000-0000-000008770000}"/>
    <cellStyle name="Normal 12 3 3 3 7 2 2" xfId="44924" xr:uid="{00000000-0005-0000-0000-000009770000}"/>
    <cellStyle name="Normal 12 3 3 3 7 3" xfId="15844" xr:uid="{00000000-0005-0000-0000-00000A770000}"/>
    <cellStyle name="Normal 12 3 3 3 7 3 2" xfId="44925" xr:uid="{00000000-0005-0000-0000-00000B770000}"/>
    <cellStyle name="Normal 12 3 3 3 7 4" xfId="44923" xr:uid="{00000000-0005-0000-0000-00000C770000}"/>
    <cellStyle name="Normal 12 3 3 3 8" xfId="15845" xr:uid="{00000000-0005-0000-0000-00000D770000}"/>
    <cellStyle name="Normal 12 3 3 3 8 2" xfId="44926" xr:uid="{00000000-0005-0000-0000-00000E770000}"/>
    <cellStyle name="Normal 12 3 3 3 9" xfId="15846" xr:uid="{00000000-0005-0000-0000-00000F770000}"/>
    <cellStyle name="Normal 12 3 3 3 9 2" xfId="44927" xr:uid="{00000000-0005-0000-0000-000010770000}"/>
    <cellStyle name="Normal 12 3 3 4" xfId="15847" xr:uid="{00000000-0005-0000-0000-000011770000}"/>
    <cellStyle name="Normal 12 3 3 4 2" xfId="15848" xr:uid="{00000000-0005-0000-0000-000012770000}"/>
    <cellStyle name="Normal 12 3 3 4 2 2" xfId="15849" xr:uid="{00000000-0005-0000-0000-000013770000}"/>
    <cellStyle name="Normal 12 3 3 4 2 2 2" xfId="15850" xr:uid="{00000000-0005-0000-0000-000014770000}"/>
    <cellStyle name="Normal 12 3 3 4 2 2 2 2" xfId="44931" xr:uid="{00000000-0005-0000-0000-000015770000}"/>
    <cellStyle name="Normal 12 3 3 4 2 2 3" xfId="44930" xr:uid="{00000000-0005-0000-0000-000016770000}"/>
    <cellStyle name="Normal 12 3 3 4 2 3" xfId="15851" xr:uid="{00000000-0005-0000-0000-000017770000}"/>
    <cellStyle name="Normal 12 3 3 4 2 3 2" xfId="44932" xr:uid="{00000000-0005-0000-0000-000018770000}"/>
    <cellStyle name="Normal 12 3 3 4 2 4" xfId="15852" xr:uid="{00000000-0005-0000-0000-000019770000}"/>
    <cellStyle name="Normal 12 3 3 4 2 4 2" xfId="44933" xr:uid="{00000000-0005-0000-0000-00001A770000}"/>
    <cellStyle name="Normal 12 3 3 4 2 5" xfId="15853" xr:uid="{00000000-0005-0000-0000-00001B770000}"/>
    <cellStyle name="Normal 12 3 3 4 2 5 2" xfId="44934" xr:uid="{00000000-0005-0000-0000-00001C770000}"/>
    <cellStyle name="Normal 12 3 3 4 2 6" xfId="44929" xr:uid="{00000000-0005-0000-0000-00001D770000}"/>
    <cellStyle name="Normal 12 3 3 4 3" xfId="15854" xr:uid="{00000000-0005-0000-0000-00001E770000}"/>
    <cellStyle name="Normal 12 3 3 4 3 2" xfId="15855" xr:uid="{00000000-0005-0000-0000-00001F770000}"/>
    <cellStyle name="Normal 12 3 3 4 3 2 2" xfId="15856" xr:uid="{00000000-0005-0000-0000-000020770000}"/>
    <cellStyle name="Normal 12 3 3 4 3 2 2 2" xfId="44937" xr:uid="{00000000-0005-0000-0000-000021770000}"/>
    <cellStyle name="Normal 12 3 3 4 3 2 3" xfId="44936" xr:uid="{00000000-0005-0000-0000-000022770000}"/>
    <cellStyle name="Normal 12 3 3 4 3 3" xfId="15857" xr:uid="{00000000-0005-0000-0000-000023770000}"/>
    <cellStyle name="Normal 12 3 3 4 3 3 2" xfId="44938" xr:uid="{00000000-0005-0000-0000-000024770000}"/>
    <cellStyle name="Normal 12 3 3 4 3 4" xfId="15858" xr:uid="{00000000-0005-0000-0000-000025770000}"/>
    <cellStyle name="Normal 12 3 3 4 3 4 2" xfId="44939" xr:uid="{00000000-0005-0000-0000-000026770000}"/>
    <cellStyle name="Normal 12 3 3 4 3 5" xfId="15859" xr:uid="{00000000-0005-0000-0000-000027770000}"/>
    <cellStyle name="Normal 12 3 3 4 3 5 2" xfId="44940" xr:uid="{00000000-0005-0000-0000-000028770000}"/>
    <cellStyle name="Normal 12 3 3 4 3 6" xfId="44935" xr:uid="{00000000-0005-0000-0000-000029770000}"/>
    <cellStyle name="Normal 12 3 3 4 4" xfId="15860" xr:uid="{00000000-0005-0000-0000-00002A770000}"/>
    <cellStyle name="Normal 12 3 3 4 4 2" xfId="15861" xr:uid="{00000000-0005-0000-0000-00002B770000}"/>
    <cellStyle name="Normal 12 3 3 4 4 2 2" xfId="44942" xr:uid="{00000000-0005-0000-0000-00002C770000}"/>
    <cellStyle name="Normal 12 3 3 4 4 3" xfId="44941" xr:uid="{00000000-0005-0000-0000-00002D770000}"/>
    <cellStyle name="Normal 12 3 3 4 5" xfId="15862" xr:uid="{00000000-0005-0000-0000-00002E770000}"/>
    <cellStyle name="Normal 12 3 3 4 5 2" xfId="44943" xr:uid="{00000000-0005-0000-0000-00002F770000}"/>
    <cellStyle name="Normal 12 3 3 4 6" xfId="15863" xr:uid="{00000000-0005-0000-0000-000030770000}"/>
    <cellStyle name="Normal 12 3 3 4 6 2" xfId="44944" xr:uid="{00000000-0005-0000-0000-000031770000}"/>
    <cellStyle name="Normal 12 3 3 4 7" xfId="15864" xr:uid="{00000000-0005-0000-0000-000032770000}"/>
    <cellStyle name="Normal 12 3 3 4 7 2" xfId="44945" xr:uid="{00000000-0005-0000-0000-000033770000}"/>
    <cellStyle name="Normal 12 3 3 4 8" xfId="44928" xr:uid="{00000000-0005-0000-0000-000034770000}"/>
    <cellStyle name="Normal 12 3 3 5" xfId="15865" xr:uid="{00000000-0005-0000-0000-000035770000}"/>
    <cellStyle name="Normal 12 3 3 5 2" xfId="15866" xr:uid="{00000000-0005-0000-0000-000036770000}"/>
    <cellStyle name="Normal 12 3 3 5 2 2" xfId="15867" xr:uid="{00000000-0005-0000-0000-000037770000}"/>
    <cellStyle name="Normal 12 3 3 5 2 2 2" xfId="15868" xr:uid="{00000000-0005-0000-0000-000038770000}"/>
    <cellStyle name="Normal 12 3 3 5 2 2 2 2" xfId="44949" xr:uid="{00000000-0005-0000-0000-000039770000}"/>
    <cellStyle name="Normal 12 3 3 5 2 2 3" xfId="44948" xr:uid="{00000000-0005-0000-0000-00003A770000}"/>
    <cellStyle name="Normal 12 3 3 5 2 3" xfId="15869" xr:uid="{00000000-0005-0000-0000-00003B770000}"/>
    <cellStyle name="Normal 12 3 3 5 2 3 2" xfId="44950" xr:uid="{00000000-0005-0000-0000-00003C770000}"/>
    <cellStyle name="Normal 12 3 3 5 2 4" xfId="15870" xr:uid="{00000000-0005-0000-0000-00003D770000}"/>
    <cellStyle name="Normal 12 3 3 5 2 4 2" xfId="44951" xr:uid="{00000000-0005-0000-0000-00003E770000}"/>
    <cellStyle name="Normal 12 3 3 5 2 5" xfId="15871" xr:uid="{00000000-0005-0000-0000-00003F770000}"/>
    <cellStyle name="Normal 12 3 3 5 2 5 2" xfId="44952" xr:uid="{00000000-0005-0000-0000-000040770000}"/>
    <cellStyle name="Normal 12 3 3 5 2 6" xfId="44947" xr:uid="{00000000-0005-0000-0000-000041770000}"/>
    <cellStyle name="Normal 12 3 3 5 3" xfId="15872" xr:uid="{00000000-0005-0000-0000-000042770000}"/>
    <cellStyle name="Normal 12 3 3 5 3 2" xfId="15873" xr:uid="{00000000-0005-0000-0000-000043770000}"/>
    <cellStyle name="Normal 12 3 3 5 3 2 2" xfId="44954" xr:uid="{00000000-0005-0000-0000-000044770000}"/>
    <cellStyle name="Normal 12 3 3 5 3 3" xfId="44953" xr:uid="{00000000-0005-0000-0000-000045770000}"/>
    <cellStyle name="Normal 12 3 3 5 4" xfId="15874" xr:uid="{00000000-0005-0000-0000-000046770000}"/>
    <cellStyle name="Normal 12 3 3 5 4 2" xfId="44955" xr:uid="{00000000-0005-0000-0000-000047770000}"/>
    <cellStyle name="Normal 12 3 3 5 5" xfId="15875" xr:uid="{00000000-0005-0000-0000-000048770000}"/>
    <cellStyle name="Normal 12 3 3 5 5 2" xfId="44956" xr:uid="{00000000-0005-0000-0000-000049770000}"/>
    <cellStyle name="Normal 12 3 3 5 6" xfId="15876" xr:uid="{00000000-0005-0000-0000-00004A770000}"/>
    <cellStyle name="Normal 12 3 3 5 6 2" xfId="44957" xr:uid="{00000000-0005-0000-0000-00004B770000}"/>
    <cellStyle name="Normal 12 3 3 5 7" xfId="44946" xr:uid="{00000000-0005-0000-0000-00004C770000}"/>
    <cellStyle name="Normal 12 3 3 6" xfId="15877" xr:uid="{00000000-0005-0000-0000-00004D770000}"/>
    <cellStyle name="Normal 12 3 3 6 2" xfId="15878" xr:uid="{00000000-0005-0000-0000-00004E770000}"/>
    <cellStyle name="Normal 12 3 3 6 2 2" xfId="15879" xr:uid="{00000000-0005-0000-0000-00004F770000}"/>
    <cellStyle name="Normal 12 3 3 6 2 2 2" xfId="44960" xr:uid="{00000000-0005-0000-0000-000050770000}"/>
    <cellStyle name="Normal 12 3 3 6 2 3" xfId="44959" xr:uid="{00000000-0005-0000-0000-000051770000}"/>
    <cellStyle name="Normal 12 3 3 6 3" xfId="15880" xr:uid="{00000000-0005-0000-0000-000052770000}"/>
    <cellStyle name="Normal 12 3 3 6 3 2" xfId="44961" xr:uid="{00000000-0005-0000-0000-000053770000}"/>
    <cellStyle name="Normal 12 3 3 6 4" xfId="15881" xr:uid="{00000000-0005-0000-0000-000054770000}"/>
    <cellStyle name="Normal 12 3 3 6 4 2" xfId="44962" xr:uid="{00000000-0005-0000-0000-000055770000}"/>
    <cellStyle name="Normal 12 3 3 6 5" xfId="15882" xr:uid="{00000000-0005-0000-0000-000056770000}"/>
    <cellStyle name="Normal 12 3 3 6 5 2" xfId="44963" xr:uid="{00000000-0005-0000-0000-000057770000}"/>
    <cellStyle name="Normal 12 3 3 6 6" xfId="44958" xr:uid="{00000000-0005-0000-0000-000058770000}"/>
    <cellStyle name="Normal 12 3 3 7" xfId="15883" xr:uid="{00000000-0005-0000-0000-000059770000}"/>
    <cellStyle name="Normal 12 3 3 7 2" xfId="15884" xr:uid="{00000000-0005-0000-0000-00005A770000}"/>
    <cellStyle name="Normal 12 3 3 7 2 2" xfId="15885" xr:uid="{00000000-0005-0000-0000-00005B770000}"/>
    <cellStyle name="Normal 12 3 3 7 2 2 2" xfId="44966" xr:uid="{00000000-0005-0000-0000-00005C770000}"/>
    <cellStyle name="Normal 12 3 3 7 2 3" xfId="44965" xr:uid="{00000000-0005-0000-0000-00005D770000}"/>
    <cellStyle name="Normal 12 3 3 7 3" xfId="15886" xr:uid="{00000000-0005-0000-0000-00005E770000}"/>
    <cellStyle name="Normal 12 3 3 7 3 2" xfId="44967" xr:uid="{00000000-0005-0000-0000-00005F770000}"/>
    <cellStyle name="Normal 12 3 3 7 4" xfId="15887" xr:uid="{00000000-0005-0000-0000-000060770000}"/>
    <cellStyle name="Normal 12 3 3 7 4 2" xfId="44968" xr:uid="{00000000-0005-0000-0000-000061770000}"/>
    <cellStyle name="Normal 12 3 3 7 5" xfId="15888" xr:uid="{00000000-0005-0000-0000-000062770000}"/>
    <cellStyle name="Normal 12 3 3 7 5 2" xfId="44969" xr:uid="{00000000-0005-0000-0000-000063770000}"/>
    <cellStyle name="Normal 12 3 3 7 6" xfId="44964" xr:uid="{00000000-0005-0000-0000-000064770000}"/>
    <cellStyle name="Normal 12 3 3 8" xfId="15889" xr:uid="{00000000-0005-0000-0000-000065770000}"/>
    <cellStyle name="Normal 12 3 3 8 2" xfId="15890" xr:uid="{00000000-0005-0000-0000-000066770000}"/>
    <cellStyle name="Normal 12 3 3 8 2 2" xfId="15891" xr:uid="{00000000-0005-0000-0000-000067770000}"/>
    <cellStyle name="Normal 12 3 3 8 2 2 2" xfId="44972" xr:uid="{00000000-0005-0000-0000-000068770000}"/>
    <cellStyle name="Normal 12 3 3 8 2 3" xfId="44971" xr:uid="{00000000-0005-0000-0000-000069770000}"/>
    <cellStyle name="Normal 12 3 3 8 3" xfId="15892" xr:uid="{00000000-0005-0000-0000-00006A770000}"/>
    <cellStyle name="Normal 12 3 3 8 3 2" xfId="44973" xr:uid="{00000000-0005-0000-0000-00006B770000}"/>
    <cellStyle name="Normal 12 3 3 8 4" xfId="15893" xr:uid="{00000000-0005-0000-0000-00006C770000}"/>
    <cellStyle name="Normal 12 3 3 8 4 2" xfId="44974" xr:uid="{00000000-0005-0000-0000-00006D770000}"/>
    <cellStyle name="Normal 12 3 3 8 5" xfId="44970" xr:uid="{00000000-0005-0000-0000-00006E770000}"/>
    <cellStyle name="Normal 12 3 3 9" xfId="15894" xr:uid="{00000000-0005-0000-0000-00006F770000}"/>
    <cellStyle name="Normal 12 3 3 9 2" xfId="15895" xr:uid="{00000000-0005-0000-0000-000070770000}"/>
    <cellStyle name="Normal 12 3 3 9 2 2" xfId="44976" xr:uid="{00000000-0005-0000-0000-000071770000}"/>
    <cellStyle name="Normal 12 3 3 9 3" xfId="15896" xr:uid="{00000000-0005-0000-0000-000072770000}"/>
    <cellStyle name="Normal 12 3 3 9 3 2" xfId="44977" xr:uid="{00000000-0005-0000-0000-000073770000}"/>
    <cellStyle name="Normal 12 3 3 9 4" xfId="44975" xr:uid="{00000000-0005-0000-0000-000074770000}"/>
    <cellStyle name="Normal 12 3 4" xfId="15897" xr:uid="{00000000-0005-0000-0000-000075770000}"/>
    <cellStyle name="Normal 12 3 4 10" xfId="15898" xr:uid="{00000000-0005-0000-0000-000076770000}"/>
    <cellStyle name="Normal 12 3 4 10 2" xfId="44979" xr:uid="{00000000-0005-0000-0000-000077770000}"/>
    <cellStyle name="Normal 12 3 4 11" xfId="15899" xr:uid="{00000000-0005-0000-0000-000078770000}"/>
    <cellStyle name="Normal 12 3 4 11 2" xfId="44980" xr:uid="{00000000-0005-0000-0000-000079770000}"/>
    <cellStyle name="Normal 12 3 4 12" xfId="44978" xr:uid="{00000000-0005-0000-0000-00007A770000}"/>
    <cellStyle name="Normal 12 3 4 2" xfId="15900" xr:uid="{00000000-0005-0000-0000-00007B770000}"/>
    <cellStyle name="Normal 12 3 4 2 10" xfId="15901" xr:uid="{00000000-0005-0000-0000-00007C770000}"/>
    <cellStyle name="Normal 12 3 4 2 10 2" xfId="44982" xr:uid="{00000000-0005-0000-0000-00007D770000}"/>
    <cellStyle name="Normal 12 3 4 2 11" xfId="44981" xr:uid="{00000000-0005-0000-0000-00007E770000}"/>
    <cellStyle name="Normal 12 3 4 2 2" xfId="15902" xr:uid="{00000000-0005-0000-0000-00007F770000}"/>
    <cellStyle name="Normal 12 3 4 2 2 2" xfId="15903" xr:uid="{00000000-0005-0000-0000-000080770000}"/>
    <cellStyle name="Normal 12 3 4 2 2 2 2" xfId="15904" xr:uid="{00000000-0005-0000-0000-000081770000}"/>
    <cellStyle name="Normal 12 3 4 2 2 2 2 2" xfId="15905" xr:uid="{00000000-0005-0000-0000-000082770000}"/>
    <cellStyle name="Normal 12 3 4 2 2 2 2 2 2" xfId="44986" xr:uid="{00000000-0005-0000-0000-000083770000}"/>
    <cellStyle name="Normal 12 3 4 2 2 2 2 3" xfId="44985" xr:uid="{00000000-0005-0000-0000-000084770000}"/>
    <cellStyle name="Normal 12 3 4 2 2 2 3" xfId="15906" xr:uid="{00000000-0005-0000-0000-000085770000}"/>
    <cellStyle name="Normal 12 3 4 2 2 2 3 2" xfId="44987" xr:uid="{00000000-0005-0000-0000-000086770000}"/>
    <cellStyle name="Normal 12 3 4 2 2 2 4" xfId="15907" xr:uid="{00000000-0005-0000-0000-000087770000}"/>
    <cellStyle name="Normal 12 3 4 2 2 2 4 2" xfId="44988" xr:uid="{00000000-0005-0000-0000-000088770000}"/>
    <cellStyle name="Normal 12 3 4 2 2 2 5" xfId="15908" xr:uid="{00000000-0005-0000-0000-000089770000}"/>
    <cellStyle name="Normal 12 3 4 2 2 2 5 2" xfId="44989" xr:uid="{00000000-0005-0000-0000-00008A770000}"/>
    <cellStyle name="Normal 12 3 4 2 2 2 6" xfId="44984" xr:uid="{00000000-0005-0000-0000-00008B770000}"/>
    <cellStyle name="Normal 12 3 4 2 2 3" xfId="15909" xr:uid="{00000000-0005-0000-0000-00008C770000}"/>
    <cellStyle name="Normal 12 3 4 2 2 3 2" xfId="15910" xr:uid="{00000000-0005-0000-0000-00008D770000}"/>
    <cellStyle name="Normal 12 3 4 2 2 3 2 2" xfId="44991" xr:uid="{00000000-0005-0000-0000-00008E770000}"/>
    <cellStyle name="Normal 12 3 4 2 2 3 3" xfId="44990" xr:uid="{00000000-0005-0000-0000-00008F770000}"/>
    <cellStyle name="Normal 12 3 4 2 2 4" xfId="15911" xr:uid="{00000000-0005-0000-0000-000090770000}"/>
    <cellStyle name="Normal 12 3 4 2 2 4 2" xfId="44992" xr:uid="{00000000-0005-0000-0000-000091770000}"/>
    <cellStyle name="Normal 12 3 4 2 2 5" xfId="15912" xr:uid="{00000000-0005-0000-0000-000092770000}"/>
    <cellStyle name="Normal 12 3 4 2 2 5 2" xfId="44993" xr:uid="{00000000-0005-0000-0000-000093770000}"/>
    <cellStyle name="Normal 12 3 4 2 2 6" xfId="15913" xr:uid="{00000000-0005-0000-0000-000094770000}"/>
    <cellStyle name="Normal 12 3 4 2 2 6 2" xfId="44994" xr:uid="{00000000-0005-0000-0000-000095770000}"/>
    <cellStyle name="Normal 12 3 4 2 2 7" xfId="44983" xr:uid="{00000000-0005-0000-0000-000096770000}"/>
    <cellStyle name="Normal 12 3 4 2 3" xfId="15914" xr:uid="{00000000-0005-0000-0000-000097770000}"/>
    <cellStyle name="Normal 12 3 4 2 3 2" xfId="15915" xr:uid="{00000000-0005-0000-0000-000098770000}"/>
    <cellStyle name="Normal 12 3 4 2 3 2 2" xfId="15916" xr:uid="{00000000-0005-0000-0000-000099770000}"/>
    <cellStyle name="Normal 12 3 4 2 3 2 2 2" xfId="15917" xr:uid="{00000000-0005-0000-0000-00009A770000}"/>
    <cellStyle name="Normal 12 3 4 2 3 2 2 2 2" xfId="44998" xr:uid="{00000000-0005-0000-0000-00009B770000}"/>
    <cellStyle name="Normal 12 3 4 2 3 2 2 3" xfId="44997" xr:uid="{00000000-0005-0000-0000-00009C770000}"/>
    <cellStyle name="Normal 12 3 4 2 3 2 3" xfId="15918" xr:uid="{00000000-0005-0000-0000-00009D770000}"/>
    <cellStyle name="Normal 12 3 4 2 3 2 3 2" xfId="44999" xr:uid="{00000000-0005-0000-0000-00009E770000}"/>
    <cellStyle name="Normal 12 3 4 2 3 2 4" xfId="15919" xr:uid="{00000000-0005-0000-0000-00009F770000}"/>
    <cellStyle name="Normal 12 3 4 2 3 2 4 2" xfId="45000" xr:uid="{00000000-0005-0000-0000-0000A0770000}"/>
    <cellStyle name="Normal 12 3 4 2 3 2 5" xfId="15920" xr:uid="{00000000-0005-0000-0000-0000A1770000}"/>
    <cellStyle name="Normal 12 3 4 2 3 2 5 2" xfId="45001" xr:uid="{00000000-0005-0000-0000-0000A2770000}"/>
    <cellStyle name="Normal 12 3 4 2 3 2 6" xfId="44996" xr:uid="{00000000-0005-0000-0000-0000A3770000}"/>
    <cellStyle name="Normal 12 3 4 2 3 3" xfId="15921" xr:uid="{00000000-0005-0000-0000-0000A4770000}"/>
    <cellStyle name="Normal 12 3 4 2 3 3 2" xfId="15922" xr:uid="{00000000-0005-0000-0000-0000A5770000}"/>
    <cellStyle name="Normal 12 3 4 2 3 3 2 2" xfId="45003" xr:uid="{00000000-0005-0000-0000-0000A6770000}"/>
    <cellStyle name="Normal 12 3 4 2 3 3 3" xfId="45002" xr:uid="{00000000-0005-0000-0000-0000A7770000}"/>
    <cellStyle name="Normal 12 3 4 2 3 4" xfId="15923" xr:uid="{00000000-0005-0000-0000-0000A8770000}"/>
    <cellStyle name="Normal 12 3 4 2 3 4 2" xfId="45004" xr:uid="{00000000-0005-0000-0000-0000A9770000}"/>
    <cellStyle name="Normal 12 3 4 2 3 5" xfId="15924" xr:uid="{00000000-0005-0000-0000-0000AA770000}"/>
    <cellStyle name="Normal 12 3 4 2 3 5 2" xfId="45005" xr:uid="{00000000-0005-0000-0000-0000AB770000}"/>
    <cellStyle name="Normal 12 3 4 2 3 6" xfId="15925" xr:uid="{00000000-0005-0000-0000-0000AC770000}"/>
    <cellStyle name="Normal 12 3 4 2 3 6 2" xfId="45006" xr:uid="{00000000-0005-0000-0000-0000AD770000}"/>
    <cellStyle name="Normal 12 3 4 2 3 7" xfId="44995" xr:uid="{00000000-0005-0000-0000-0000AE770000}"/>
    <cellStyle name="Normal 12 3 4 2 4" xfId="15926" xr:uid="{00000000-0005-0000-0000-0000AF770000}"/>
    <cellStyle name="Normal 12 3 4 2 4 2" xfId="15927" xr:uid="{00000000-0005-0000-0000-0000B0770000}"/>
    <cellStyle name="Normal 12 3 4 2 4 2 2" xfId="15928" xr:uid="{00000000-0005-0000-0000-0000B1770000}"/>
    <cellStyle name="Normal 12 3 4 2 4 2 2 2" xfId="45009" xr:uid="{00000000-0005-0000-0000-0000B2770000}"/>
    <cellStyle name="Normal 12 3 4 2 4 2 3" xfId="45008" xr:uid="{00000000-0005-0000-0000-0000B3770000}"/>
    <cellStyle name="Normal 12 3 4 2 4 3" xfId="15929" xr:uid="{00000000-0005-0000-0000-0000B4770000}"/>
    <cellStyle name="Normal 12 3 4 2 4 3 2" xfId="45010" xr:uid="{00000000-0005-0000-0000-0000B5770000}"/>
    <cellStyle name="Normal 12 3 4 2 4 4" xfId="15930" xr:uid="{00000000-0005-0000-0000-0000B6770000}"/>
    <cellStyle name="Normal 12 3 4 2 4 4 2" xfId="45011" xr:uid="{00000000-0005-0000-0000-0000B7770000}"/>
    <cellStyle name="Normal 12 3 4 2 4 5" xfId="15931" xr:uid="{00000000-0005-0000-0000-0000B8770000}"/>
    <cellStyle name="Normal 12 3 4 2 4 5 2" xfId="45012" xr:uid="{00000000-0005-0000-0000-0000B9770000}"/>
    <cellStyle name="Normal 12 3 4 2 4 6" xfId="45007" xr:uid="{00000000-0005-0000-0000-0000BA770000}"/>
    <cellStyle name="Normal 12 3 4 2 5" xfId="15932" xr:uid="{00000000-0005-0000-0000-0000BB770000}"/>
    <cellStyle name="Normal 12 3 4 2 5 2" xfId="15933" xr:uid="{00000000-0005-0000-0000-0000BC770000}"/>
    <cellStyle name="Normal 12 3 4 2 5 2 2" xfId="15934" xr:uid="{00000000-0005-0000-0000-0000BD770000}"/>
    <cellStyle name="Normal 12 3 4 2 5 2 2 2" xfId="45015" xr:uid="{00000000-0005-0000-0000-0000BE770000}"/>
    <cellStyle name="Normal 12 3 4 2 5 2 3" xfId="45014" xr:uid="{00000000-0005-0000-0000-0000BF770000}"/>
    <cellStyle name="Normal 12 3 4 2 5 3" xfId="15935" xr:uid="{00000000-0005-0000-0000-0000C0770000}"/>
    <cellStyle name="Normal 12 3 4 2 5 3 2" xfId="45016" xr:uid="{00000000-0005-0000-0000-0000C1770000}"/>
    <cellStyle name="Normal 12 3 4 2 5 4" xfId="15936" xr:uid="{00000000-0005-0000-0000-0000C2770000}"/>
    <cellStyle name="Normal 12 3 4 2 5 4 2" xfId="45017" xr:uid="{00000000-0005-0000-0000-0000C3770000}"/>
    <cellStyle name="Normal 12 3 4 2 5 5" xfId="15937" xr:uid="{00000000-0005-0000-0000-0000C4770000}"/>
    <cellStyle name="Normal 12 3 4 2 5 5 2" xfId="45018" xr:uid="{00000000-0005-0000-0000-0000C5770000}"/>
    <cellStyle name="Normal 12 3 4 2 5 6" xfId="45013" xr:uid="{00000000-0005-0000-0000-0000C6770000}"/>
    <cellStyle name="Normal 12 3 4 2 6" xfId="15938" xr:uid="{00000000-0005-0000-0000-0000C7770000}"/>
    <cellStyle name="Normal 12 3 4 2 6 2" xfId="15939" xr:uid="{00000000-0005-0000-0000-0000C8770000}"/>
    <cellStyle name="Normal 12 3 4 2 6 2 2" xfId="15940" xr:uid="{00000000-0005-0000-0000-0000C9770000}"/>
    <cellStyle name="Normal 12 3 4 2 6 2 2 2" xfId="45021" xr:uid="{00000000-0005-0000-0000-0000CA770000}"/>
    <cellStyle name="Normal 12 3 4 2 6 2 3" xfId="45020" xr:uid="{00000000-0005-0000-0000-0000CB770000}"/>
    <cellStyle name="Normal 12 3 4 2 6 3" xfId="15941" xr:uid="{00000000-0005-0000-0000-0000CC770000}"/>
    <cellStyle name="Normal 12 3 4 2 6 3 2" xfId="45022" xr:uid="{00000000-0005-0000-0000-0000CD770000}"/>
    <cellStyle name="Normal 12 3 4 2 6 4" xfId="15942" xr:uid="{00000000-0005-0000-0000-0000CE770000}"/>
    <cellStyle name="Normal 12 3 4 2 6 4 2" xfId="45023" xr:uid="{00000000-0005-0000-0000-0000CF770000}"/>
    <cellStyle name="Normal 12 3 4 2 6 5" xfId="45019" xr:uid="{00000000-0005-0000-0000-0000D0770000}"/>
    <cellStyle name="Normal 12 3 4 2 7" xfId="15943" xr:uid="{00000000-0005-0000-0000-0000D1770000}"/>
    <cellStyle name="Normal 12 3 4 2 7 2" xfId="15944" xr:uid="{00000000-0005-0000-0000-0000D2770000}"/>
    <cellStyle name="Normal 12 3 4 2 7 2 2" xfId="45025" xr:uid="{00000000-0005-0000-0000-0000D3770000}"/>
    <cellStyle name="Normal 12 3 4 2 7 3" xfId="15945" xr:uid="{00000000-0005-0000-0000-0000D4770000}"/>
    <cellStyle name="Normal 12 3 4 2 7 3 2" xfId="45026" xr:uid="{00000000-0005-0000-0000-0000D5770000}"/>
    <cellStyle name="Normal 12 3 4 2 7 4" xfId="45024" xr:uid="{00000000-0005-0000-0000-0000D6770000}"/>
    <cellStyle name="Normal 12 3 4 2 8" xfId="15946" xr:uid="{00000000-0005-0000-0000-0000D7770000}"/>
    <cellStyle name="Normal 12 3 4 2 8 2" xfId="45027" xr:uid="{00000000-0005-0000-0000-0000D8770000}"/>
    <cellStyle name="Normal 12 3 4 2 9" xfId="15947" xr:uid="{00000000-0005-0000-0000-0000D9770000}"/>
    <cellStyle name="Normal 12 3 4 2 9 2" xfId="45028" xr:uid="{00000000-0005-0000-0000-0000DA770000}"/>
    <cellStyle name="Normal 12 3 4 3" xfId="15948" xr:uid="{00000000-0005-0000-0000-0000DB770000}"/>
    <cellStyle name="Normal 12 3 4 3 2" xfId="15949" xr:uid="{00000000-0005-0000-0000-0000DC770000}"/>
    <cellStyle name="Normal 12 3 4 3 2 2" xfId="15950" xr:uid="{00000000-0005-0000-0000-0000DD770000}"/>
    <cellStyle name="Normal 12 3 4 3 2 2 2" xfId="15951" xr:uid="{00000000-0005-0000-0000-0000DE770000}"/>
    <cellStyle name="Normal 12 3 4 3 2 2 2 2" xfId="45032" xr:uid="{00000000-0005-0000-0000-0000DF770000}"/>
    <cellStyle name="Normal 12 3 4 3 2 2 3" xfId="45031" xr:uid="{00000000-0005-0000-0000-0000E0770000}"/>
    <cellStyle name="Normal 12 3 4 3 2 3" xfId="15952" xr:uid="{00000000-0005-0000-0000-0000E1770000}"/>
    <cellStyle name="Normal 12 3 4 3 2 3 2" xfId="45033" xr:uid="{00000000-0005-0000-0000-0000E2770000}"/>
    <cellStyle name="Normal 12 3 4 3 2 4" xfId="15953" xr:uid="{00000000-0005-0000-0000-0000E3770000}"/>
    <cellStyle name="Normal 12 3 4 3 2 4 2" xfId="45034" xr:uid="{00000000-0005-0000-0000-0000E4770000}"/>
    <cellStyle name="Normal 12 3 4 3 2 5" xfId="15954" xr:uid="{00000000-0005-0000-0000-0000E5770000}"/>
    <cellStyle name="Normal 12 3 4 3 2 5 2" xfId="45035" xr:uid="{00000000-0005-0000-0000-0000E6770000}"/>
    <cellStyle name="Normal 12 3 4 3 2 6" xfId="45030" xr:uid="{00000000-0005-0000-0000-0000E7770000}"/>
    <cellStyle name="Normal 12 3 4 3 3" xfId="15955" xr:uid="{00000000-0005-0000-0000-0000E8770000}"/>
    <cellStyle name="Normal 12 3 4 3 3 2" xfId="15956" xr:uid="{00000000-0005-0000-0000-0000E9770000}"/>
    <cellStyle name="Normal 12 3 4 3 3 2 2" xfId="15957" xr:uid="{00000000-0005-0000-0000-0000EA770000}"/>
    <cellStyle name="Normal 12 3 4 3 3 2 2 2" xfId="45038" xr:uid="{00000000-0005-0000-0000-0000EB770000}"/>
    <cellStyle name="Normal 12 3 4 3 3 2 3" xfId="45037" xr:uid="{00000000-0005-0000-0000-0000EC770000}"/>
    <cellStyle name="Normal 12 3 4 3 3 3" xfId="15958" xr:uid="{00000000-0005-0000-0000-0000ED770000}"/>
    <cellStyle name="Normal 12 3 4 3 3 3 2" xfId="45039" xr:uid="{00000000-0005-0000-0000-0000EE770000}"/>
    <cellStyle name="Normal 12 3 4 3 3 4" xfId="15959" xr:uid="{00000000-0005-0000-0000-0000EF770000}"/>
    <cellStyle name="Normal 12 3 4 3 3 4 2" xfId="45040" xr:uid="{00000000-0005-0000-0000-0000F0770000}"/>
    <cellStyle name="Normal 12 3 4 3 3 5" xfId="15960" xr:uid="{00000000-0005-0000-0000-0000F1770000}"/>
    <cellStyle name="Normal 12 3 4 3 3 5 2" xfId="45041" xr:uid="{00000000-0005-0000-0000-0000F2770000}"/>
    <cellStyle name="Normal 12 3 4 3 3 6" xfId="45036" xr:uid="{00000000-0005-0000-0000-0000F3770000}"/>
    <cellStyle name="Normal 12 3 4 3 4" xfId="15961" xr:uid="{00000000-0005-0000-0000-0000F4770000}"/>
    <cellStyle name="Normal 12 3 4 3 4 2" xfId="15962" xr:uid="{00000000-0005-0000-0000-0000F5770000}"/>
    <cellStyle name="Normal 12 3 4 3 4 2 2" xfId="45043" xr:uid="{00000000-0005-0000-0000-0000F6770000}"/>
    <cellStyle name="Normal 12 3 4 3 4 3" xfId="45042" xr:uid="{00000000-0005-0000-0000-0000F7770000}"/>
    <cellStyle name="Normal 12 3 4 3 5" xfId="15963" xr:uid="{00000000-0005-0000-0000-0000F8770000}"/>
    <cellStyle name="Normal 12 3 4 3 5 2" xfId="45044" xr:uid="{00000000-0005-0000-0000-0000F9770000}"/>
    <cellStyle name="Normal 12 3 4 3 6" xfId="15964" xr:uid="{00000000-0005-0000-0000-0000FA770000}"/>
    <cellStyle name="Normal 12 3 4 3 6 2" xfId="45045" xr:uid="{00000000-0005-0000-0000-0000FB770000}"/>
    <cellStyle name="Normal 12 3 4 3 7" xfId="15965" xr:uid="{00000000-0005-0000-0000-0000FC770000}"/>
    <cellStyle name="Normal 12 3 4 3 7 2" xfId="45046" xr:uid="{00000000-0005-0000-0000-0000FD770000}"/>
    <cellStyle name="Normal 12 3 4 3 8" xfId="45029" xr:uid="{00000000-0005-0000-0000-0000FE770000}"/>
    <cellStyle name="Normal 12 3 4 4" xfId="15966" xr:uid="{00000000-0005-0000-0000-0000FF770000}"/>
    <cellStyle name="Normal 12 3 4 4 2" xfId="15967" xr:uid="{00000000-0005-0000-0000-000000780000}"/>
    <cellStyle name="Normal 12 3 4 4 2 2" xfId="15968" xr:uid="{00000000-0005-0000-0000-000001780000}"/>
    <cellStyle name="Normal 12 3 4 4 2 2 2" xfId="15969" xr:uid="{00000000-0005-0000-0000-000002780000}"/>
    <cellStyle name="Normal 12 3 4 4 2 2 2 2" xfId="45050" xr:uid="{00000000-0005-0000-0000-000003780000}"/>
    <cellStyle name="Normal 12 3 4 4 2 2 3" xfId="45049" xr:uid="{00000000-0005-0000-0000-000004780000}"/>
    <cellStyle name="Normal 12 3 4 4 2 3" xfId="15970" xr:uid="{00000000-0005-0000-0000-000005780000}"/>
    <cellStyle name="Normal 12 3 4 4 2 3 2" xfId="45051" xr:uid="{00000000-0005-0000-0000-000006780000}"/>
    <cellStyle name="Normal 12 3 4 4 2 4" xfId="15971" xr:uid="{00000000-0005-0000-0000-000007780000}"/>
    <cellStyle name="Normal 12 3 4 4 2 4 2" xfId="45052" xr:uid="{00000000-0005-0000-0000-000008780000}"/>
    <cellStyle name="Normal 12 3 4 4 2 5" xfId="15972" xr:uid="{00000000-0005-0000-0000-000009780000}"/>
    <cellStyle name="Normal 12 3 4 4 2 5 2" xfId="45053" xr:uid="{00000000-0005-0000-0000-00000A780000}"/>
    <cellStyle name="Normal 12 3 4 4 2 6" xfId="45048" xr:uid="{00000000-0005-0000-0000-00000B780000}"/>
    <cellStyle name="Normal 12 3 4 4 3" xfId="15973" xr:uid="{00000000-0005-0000-0000-00000C780000}"/>
    <cellStyle name="Normal 12 3 4 4 3 2" xfId="15974" xr:uid="{00000000-0005-0000-0000-00000D780000}"/>
    <cellStyle name="Normal 12 3 4 4 3 2 2" xfId="45055" xr:uid="{00000000-0005-0000-0000-00000E780000}"/>
    <cellStyle name="Normal 12 3 4 4 3 3" xfId="45054" xr:uid="{00000000-0005-0000-0000-00000F780000}"/>
    <cellStyle name="Normal 12 3 4 4 4" xfId="15975" xr:uid="{00000000-0005-0000-0000-000010780000}"/>
    <cellStyle name="Normal 12 3 4 4 4 2" xfId="45056" xr:uid="{00000000-0005-0000-0000-000011780000}"/>
    <cellStyle name="Normal 12 3 4 4 5" xfId="15976" xr:uid="{00000000-0005-0000-0000-000012780000}"/>
    <cellStyle name="Normal 12 3 4 4 5 2" xfId="45057" xr:uid="{00000000-0005-0000-0000-000013780000}"/>
    <cellStyle name="Normal 12 3 4 4 6" xfId="15977" xr:uid="{00000000-0005-0000-0000-000014780000}"/>
    <cellStyle name="Normal 12 3 4 4 6 2" xfId="45058" xr:uid="{00000000-0005-0000-0000-000015780000}"/>
    <cellStyle name="Normal 12 3 4 4 7" xfId="45047" xr:uid="{00000000-0005-0000-0000-000016780000}"/>
    <cellStyle name="Normal 12 3 4 5" xfId="15978" xr:uid="{00000000-0005-0000-0000-000017780000}"/>
    <cellStyle name="Normal 12 3 4 5 2" xfId="15979" xr:uid="{00000000-0005-0000-0000-000018780000}"/>
    <cellStyle name="Normal 12 3 4 5 2 2" xfId="15980" xr:uid="{00000000-0005-0000-0000-000019780000}"/>
    <cellStyle name="Normal 12 3 4 5 2 2 2" xfId="45061" xr:uid="{00000000-0005-0000-0000-00001A780000}"/>
    <cellStyle name="Normal 12 3 4 5 2 3" xfId="45060" xr:uid="{00000000-0005-0000-0000-00001B780000}"/>
    <cellStyle name="Normal 12 3 4 5 3" xfId="15981" xr:uid="{00000000-0005-0000-0000-00001C780000}"/>
    <cellStyle name="Normal 12 3 4 5 3 2" xfId="45062" xr:uid="{00000000-0005-0000-0000-00001D780000}"/>
    <cellStyle name="Normal 12 3 4 5 4" xfId="15982" xr:uid="{00000000-0005-0000-0000-00001E780000}"/>
    <cellStyle name="Normal 12 3 4 5 4 2" xfId="45063" xr:uid="{00000000-0005-0000-0000-00001F780000}"/>
    <cellStyle name="Normal 12 3 4 5 5" xfId="15983" xr:uid="{00000000-0005-0000-0000-000020780000}"/>
    <cellStyle name="Normal 12 3 4 5 5 2" xfId="45064" xr:uid="{00000000-0005-0000-0000-000021780000}"/>
    <cellStyle name="Normal 12 3 4 5 6" xfId="45059" xr:uid="{00000000-0005-0000-0000-000022780000}"/>
    <cellStyle name="Normal 12 3 4 6" xfId="15984" xr:uid="{00000000-0005-0000-0000-000023780000}"/>
    <cellStyle name="Normal 12 3 4 6 2" xfId="15985" xr:uid="{00000000-0005-0000-0000-000024780000}"/>
    <cellStyle name="Normal 12 3 4 6 2 2" xfId="15986" xr:uid="{00000000-0005-0000-0000-000025780000}"/>
    <cellStyle name="Normal 12 3 4 6 2 2 2" xfId="45067" xr:uid="{00000000-0005-0000-0000-000026780000}"/>
    <cellStyle name="Normal 12 3 4 6 2 3" xfId="45066" xr:uid="{00000000-0005-0000-0000-000027780000}"/>
    <cellStyle name="Normal 12 3 4 6 3" xfId="15987" xr:uid="{00000000-0005-0000-0000-000028780000}"/>
    <cellStyle name="Normal 12 3 4 6 3 2" xfId="45068" xr:uid="{00000000-0005-0000-0000-000029780000}"/>
    <cellStyle name="Normal 12 3 4 6 4" xfId="15988" xr:uid="{00000000-0005-0000-0000-00002A780000}"/>
    <cellStyle name="Normal 12 3 4 6 4 2" xfId="45069" xr:uid="{00000000-0005-0000-0000-00002B780000}"/>
    <cellStyle name="Normal 12 3 4 6 5" xfId="15989" xr:uid="{00000000-0005-0000-0000-00002C780000}"/>
    <cellStyle name="Normal 12 3 4 6 5 2" xfId="45070" xr:uid="{00000000-0005-0000-0000-00002D780000}"/>
    <cellStyle name="Normal 12 3 4 6 6" xfId="45065" xr:uid="{00000000-0005-0000-0000-00002E780000}"/>
    <cellStyle name="Normal 12 3 4 7" xfId="15990" xr:uid="{00000000-0005-0000-0000-00002F780000}"/>
    <cellStyle name="Normal 12 3 4 7 2" xfId="15991" xr:uid="{00000000-0005-0000-0000-000030780000}"/>
    <cellStyle name="Normal 12 3 4 7 2 2" xfId="15992" xr:uid="{00000000-0005-0000-0000-000031780000}"/>
    <cellStyle name="Normal 12 3 4 7 2 2 2" xfId="45073" xr:uid="{00000000-0005-0000-0000-000032780000}"/>
    <cellStyle name="Normal 12 3 4 7 2 3" xfId="45072" xr:uid="{00000000-0005-0000-0000-000033780000}"/>
    <cellStyle name="Normal 12 3 4 7 3" xfId="15993" xr:uid="{00000000-0005-0000-0000-000034780000}"/>
    <cellStyle name="Normal 12 3 4 7 3 2" xfId="45074" xr:uid="{00000000-0005-0000-0000-000035780000}"/>
    <cellStyle name="Normal 12 3 4 7 4" xfId="15994" xr:uid="{00000000-0005-0000-0000-000036780000}"/>
    <cellStyle name="Normal 12 3 4 7 4 2" xfId="45075" xr:uid="{00000000-0005-0000-0000-000037780000}"/>
    <cellStyle name="Normal 12 3 4 7 5" xfId="45071" xr:uid="{00000000-0005-0000-0000-000038780000}"/>
    <cellStyle name="Normal 12 3 4 8" xfId="15995" xr:uid="{00000000-0005-0000-0000-000039780000}"/>
    <cellStyle name="Normal 12 3 4 8 2" xfId="15996" xr:uid="{00000000-0005-0000-0000-00003A780000}"/>
    <cellStyle name="Normal 12 3 4 8 2 2" xfId="45077" xr:uid="{00000000-0005-0000-0000-00003B780000}"/>
    <cellStyle name="Normal 12 3 4 8 3" xfId="15997" xr:uid="{00000000-0005-0000-0000-00003C780000}"/>
    <cellStyle name="Normal 12 3 4 8 3 2" xfId="45078" xr:uid="{00000000-0005-0000-0000-00003D780000}"/>
    <cellStyle name="Normal 12 3 4 8 4" xfId="45076" xr:uid="{00000000-0005-0000-0000-00003E780000}"/>
    <cellStyle name="Normal 12 3 4 9" xfId="15998" xr:uid="{00000000-0005-0000-0000-00003F780000}"/>
    <cellStyle name="Normal 12 3 4 9 2" xfId="45079" xr:uid="{00000000-0005-0000-0000-000040780000}"/>
    <cellStyle name="Normal 12 3 5" xfId="15999" xr:uid="{00000000-0005-0000-0000-000041780000}"/>
    <cellStyle name="Normal 12 3 5 10" xfId="16000" xr:uid="{00000000-0005-0000-0000-000042780000}"/>
    <cellStyle name="Normal 12 3 5 10 2" xfId="45081" xr:uid="{00000000-0005-0000-0000-000043780000}"/>
    <cellStyle name="Normal 12 3 5 11" xfId="45080" xr:uid="{00000000-0005-0000-0000-000044780000}"/>
    <cellStyle name="Normal 12 3 5 2" xfId="16001" xr:uid="{00000000-0005-0000-0000-000045780000}"/>
    <cellStyle name="Normal 12 3 5 2 2" xfId="16002" xr:uid="{00000000-0005-0000-0000-000046780000}"/>
    <cellStyle name="Normal 12 3 5 2 2 2" xfId="16003" xr:uid="{00000000-0005-0000-0000-000047780000}"/>
    <cellStyle name="Normal 12 3 5 2 2 2 2" xfId="16004" xr:uid="{00000000-0005-0000-0000-000048780000}"/>
    <cellStyle name="Normal 12 3 5 2 2 2 2 2" xfId="45085" xr:uid="{00000000-0005-0000-0000-000049780000}"/>
    <cellStyle name="Normal 12 3 5 2 2 2 3" xfId="45084" xr:uid="{00000000-0005-0000-0000-00004A780000}"/>
    <cellStyle name="Normal 12 3 5 2 2 3" xfId="16005" xr:uid="{00000000-0005-0000-0000-00004B780000}"/>
    <cellStyle name="Normal 12 3 5 2 2 3 2" xfId="45086" xr:uid="{00000000-0005-0000-0000-00004C780000}"/>
    <cellStyle name="Normal 12 3 5 2 2 4" xfId="16006" xr:uid="{00000000-0005-0000-0000-00004D780000}"/>
    <cellStyle name="Normal 12 3 5 2 2 4 2" xfId="45087" xr:uid="{00000000-0005-0000-0000-00004E780000}"/>
    <cellStyle name="Normal 12 3 5 2 2 5" xfId="16007" xr:uid="{00000000-0005-0000-0000-00004F780000}"/>
    <cellStyle name="Normal 12 3 5 2 2 5 2" xfId="45088" xr:uid="{00000000-0005-0000-0000-000050780000}"/>
    <cellStyle name="Normal 12 3 5 2 2 6" xfId="45083" xr:uid="{00000000-0005-0000-0000-000051780000}"/>
    <cellStyle name="Normal 12 3 5 2 3" xfId="16008" xr:uid="{00000000-0005-0000-0000-000052780000}"/>
    <cellStyle name="Normal 12 3 5 2 3 2" xfId="16009" xr:uid="{00000000-0005-0000-0000-000053780000}"/>
    <cellStyle name="Normal 12 3 5 2 3 2 2" xfId="45090" xr:uid="{00000000-0005-0000-0000-000054780000}"/>
    <cellStyle name="Normal 12 3 5 2 3 3" xfId="45089" xr:uid="{00000000-0005-0000-0000-000055780000}"/>
    <cellStyle name="Normal 12 3 5 2 4" xfId="16010" xr:uid="{00000000-0005-0000-0000-000056780000}"/>
    <cellStyle name="Normal 12 3 5 2 4 2" xfId="45091" xr:uid="{00000000-0005-0000-0000-000057780000}"/>
    <cellStyle name="Normal 12 3 5 2 5" xfId="16011" xr:uid="{00000000-0005-0000-0000-000058780000}"/>
    <cellStyle name="Normal 12 3 5 2 5 2" xfId="45092" xr:uid="{00000000-0005-0000-0000-000059780000}"/>
    <cellStyle name="Normal 12 3 5 2 6" xfId="16012" xr:uid="{00000000-0005-0000-0000-00005A780000}"/>
    <cellStyle name="Normal 12 3 5 2 6 2" xfId="45093" xr:uid="{00000000-0005-0000-0000-00005B780000}"/>
    <cellStyle name="Normal 12 3 5 2 7" xfId="45082" xr:uid="{00000000-0005-0000-0000-00005C780000}"/>
    <cellStyle name="Normal 12 3 5 3" xfId="16013" xr:uid="{00000000-0005-0000-0000-00005D780000}"/>
    <cellStyle name="Normal 12 3 5 3 2" xfId="16014" xr:uid="{00000000-0005-0000-0000-00005E780000}"/>
    <cellStyle name="Normal 12 3 5 3 2 2" xfId="16015" xr:uid="{00000000-0005-0000-0000-00005F780000}"/>
    <cellStyle name="Normal 12 3 5 3 2 2 2" xfId="16016" xr:uid="{00000000-0005-0000-0000-000060780000}"/>
    <cellStyle name="Normal 12 3 5 3 2 2 2 2" xfId="45097" xr:uid="{00000000-0005-0000-0000-000061780000}"/>
    <cellStyle name="Normal 12 3 5 3 2 2 3" xfId="45096" xr:uid="{00000000-0005-0000-0000-000062780000}"/>
    <cellStyle name="Normal 12 3 5 3 2 3" xfId="16017" xr:uid="{00000000-0005-0000-0000-000063780000}"/>
    <cellStyle name="Normal 12 3 5 3 2 3 2" xfId="45098" xr:uid="{00000000-0005-0000-0000-000064780000}"/>
    <cellStyle name="Normal 12 3 5 3 2 4" xfId="16018" xr:uid="{00000000-0005-0000-0000-000065780000}"/>
    <cellStyle name="Normal 12 3 5 3 2 4 2" xfId="45099" xr:uid="{00000000-0005-0000-0000-000066780000}"/>
    <cellStyle name="Normal 12 3 5 3 2 5" xfId="16019" xr:uid="{00000000-0005-0000-0000-000067780000}"/>
    <cellStyle name="Normal 12 3 5 3 2 5 2" xfId="45100" xr:uid="{00000000-0005-0000-0000-000068780000}"/>
    <cellStyle name="Normal 12 3 5 3 2 6" xfId="45095" xr:uid="{00000000-0005-0000-0000-000069780000}"/>
    <cellStyle name="Normal 12 3 5 3 3" xfId="16020" xr:uid="{00000000-0005-0000-0000-00006A780000}"/>
    <cellStyle name="Normal 12 3 5 3 3 2" xfId="16021" xr:uid="{00000000-0005-0000-0000-00006B780000}"/>
    <cellStyle name="Normal 12 3 5 3 3 2 2" xfId="45102" xr:uid="{00000000-0005-0000-0000-00006C780000}"/>
    <cellStyle name="Normal 12 3 5 3 3 3" xfId="45101" xr:uid="{00000000-0005-0000-0000-00006D780000}"/>
    <cellStyle name="Normal 12 3 5 3 4" xfId="16022" xr:uid="{00000000-0005-0000-0000-00006E780000}"/>
    <cellStyle name="Normal 12 3 5 3 4 2" xfId="45103" xr:uid="{00000000-0005-0000-0000-00006F780000}"/>
    <cellStyle name="Normal 12 3 5 3 5" xfId="16023" xr:uid="{00000000-0005-0000-0000-000070780000}"/>
    <cellStyle name="Normal 12 3 5 3 5 2" xfId="45104" xr:uid="{00000000-0005-0000-0000-000071780000}"/>
    <cellStyle name="Normal 12 3 5 3 6" xfId="16024" xr:uid="{00000000-0005-0000-0000-000072780000}"/>
    <cellStyle name="Normal 12 3 5 3 6 2" xfId="45105" xr:uid="{00000000-0005-0000-0000-000073780000}"/>
    <cellStyle name="Normal 12 3 5 3 7" xfId="45094" xr:uid="{00000000-0005-0000-0000-000074780000}"/>
    <cellStyle name="Normal 12 3 5 4" xfId="16025" xr:uid="{00000000-0005-0000-0000-000075780000}"/>
    <cellStyle name="Normal 12 3 5 4 2" xfId="16026" xr:uid="{00000000-0005-0000-0000-000076780000}"/>
    <cellStyle name="Normal 12 3 5 4 2 2" xfId="16027" xr:uid="{00000000-0005-0000-0000-000077780000}"/>
    <cellStyle name="Normal 12 3 5 4 2 2 2" xfId="45108" xr:uid="{00000000-0005-0000-0000-000078780000}"/>
    <cellStyle name="Normal 12 3 5 4 2 3" xfId="45107" xr:uid="{00000000-0005-0000-0000-000079780000}"/>
    <cellStyle name="Normal 12 3 5 4 3" xfId="16028" xr:uid="{00000000-0005-0000-0000-00007A780000}"/>
    <cellStyle name="Normal 12 3 5 4 3 2" xfId="45109" xr:uid="{00000000-0005-0000-0000-00007B780000}"/>
    <cellStyle name="Normal 12 3 5 4 4" xfId="16029" xr:uid="{00000000-0005-0000-0000-00007C780000}"/>
    <cellStyle name="Normal 12 3 5 4 4 2" xfId="45110" xr:uid="{00000000-0005-0000-0000-00007D780000}"/>
    <cellStyle name="Normal 12 3 5 4 5" xfId="16030" xr:uid="{00000000-0005-0000-0000-00007E780000}"/>
    <cellStyle name="Normal 12 3 5 4 5 2" xfId="45111" xr:uid="{00000000-0005-0000-0000-00007F780000}"/>
    <cellStyle name="Normal 12 3 5 4 6" xfId="45106" xr:uid="{00000000-0005-0000-0000-000080780000}"/>
    <cellStyle name="Normal 12 3 5 5" xfId="16031" xr:uid="{00000000-0005-0000-0000-000081780000}"/>
    <cellStyle name="Normal 12 3 5 5 2" xfId="16032" xr:uid="{00000000-0005-0000-0000-000082780000}"/>
    <cellStyle name="Normal 12 3 5 5 2 2" xfId="16033" xr:uid="{00000000-0005-0000-0000-000083780000}"/>
    <cellStyle name="Normal 12 3 5 5 2 2 2" xfId="45114" xr:uid="{00000000-0005-0000-0000-000084780000}"/>
    <cellStyle name="Normal 12 3 5 5 2 3" xfId="45113" xr:uid="{00000000-0005-0000-0000-000085780000}"/>
    <cellStyle name="Normal 12 3 5 5 3" xfId="16034" xr:uid="{00000000-0005-0000-0000-000086780000}"/>
    <cellStyle name="Normal 12 3 5 5 3 2" xfId="45115" xr:uid="{00000000-0005-0000-0000-000087780000}"/>
    <cellStyle name="Normal 12 3 5 5 4" xfId="16035" xr:uid="{00000000-0005-0000-0000-000088780000}"/>
    <cellStyle name="Normal 12 3 5 5 4 2" xfId="45116" xr:uid="{00000000-0005-0000-0000-000089780000}"/>
    <cellStyle name="Normal 12 3 5 5 5" xfId="16036" xr:uid="{00000000-0005-0000-0000-00008A780000}"/>
    <cellStyle name="Normal 12 3 5 5 5 2" xfId="45117" xr:uid="{00000000-0005-0000-0000-00008B780000}"/>
    <cellStyle name="Normal 12 3 5 5 6" xfId="45112" xr:uid="{00000000-0005-0000-0000-00008C780000}"/>
    <cellStyle name="Normal 12 3 5 6" xfId="16037" xr:uid="{00000000-0005-0000-0000-00008D780000}"/>
    <cellStyle name="Normal 12 3 5 6 2" xfId="16038" xr:uid="{00000000-0005-0000-0000-00008E780000}"/>
    <cellStyle name="Normal 12 3 5 6 2 2" xfId="16039" xr:uid="{00000000-0005-0000-0000-00008F780000}"/>
    <cellStyle name="Normal 12 3 5 6 2 2 2" xfId="45120" xr:uid="{00000000-0005-0000-0000-000090780000}"/>
    <cellStyle name="Normal 12 3 5 6 2 3" xfId="45119" xr:uid="{00000000-0005-0000-0000-000091780000}"/>
    <cellStyle name="Normal 12 3 5 6 3" xfId="16040" xr:uid="{00000000-0005-0000-0000-000092780000}"/>
    <cellStyle name="Normal 12 3 5 6 3 2" xfId="45121" xr:uid="{00000000-0005-0000-0000-000093780000}"/>
    <cellStyle name="Normal 12 3 5 6 4" xfId="16041" xr:uid="{00000000-0005-0000-0000-000094780000}"/>
    <cellStyle name="Normal 12 3 5 6 4 2" xfId="45122" xr:uid="{00000000-0005-0000-0000-000095780000}"/>
    <cellStyle name="Normal 12 3 5 6 5" xfId="45118" xr:uid="{00000000-0005-0000-0000-000096780000}"/>
    <cellStyle name="Normal 12 3 5 7" xfId="16042" xr:uid="{00000000-0005-0000-0000-000097780000}"/>
    <cellStyle name="Normal 12 3 5 7 2" xfId="16043" xr:uid="{00000000-0005-0000-0000-000098780000}"/>
    <cellStyle name="Normal 12 3 5 7 2 2" xfId="45124" xr:uid="{00000000-0005-0000-0000-000099780000}"/>
    <cellStyle name="Normal 12 3 5 7 3" xfId="16044" xr:uid="{00000000-0005-0000-0000-00009A780000}"/>
    <cellStyle name="Normal 12 3 5 7 3 2" xfId="45125" xr:uid="{00000000-0005-0000-0000-00009B780000}"/>
    <cellStyle name="Normal 12 3 5 7 4" xfId="45123" xr:uid="{00000000-0005-0000-0000-00009C780000}"/>
    <cellStyle name="Normal 12 3 5 8" xfId="16045" xr:uid="{00000000-0005-0000-0000-00009D780000}"/>
    <cellStyle name="Normal 12 3 5 8 2" xfId="45126" xr:uid="{00000000-0005-0000-0000-00009E780000}"/>
    <cellStyle name="Normal 12 3 5 9" xfId="16046" xr:uid="{00000000-0005-0000-0000-00009F780000}"/>
    <cellStyle name="Normal 12 3 5 9 2" xfId="45127" xr:uid="{00000000-0005-0000-0000-0000A0780000}"/>
    <cellStyle name="Normal 12 3 6" xfId="16047" xr:uid="{00000000-0005-0000-0000-0000A1780000}"/>
    <cellStyle name="Normal 12 3 6 2" xfId="16048" xr:uid="{00000000-0005-0000-0000-0000A2780000}"/>
    <cellStyle name="Normal 12 3 6 2 2" xfId="16049" xr:uid="{00000000-0005-0000-0000-0000A3780000}"/>
    <cellStyle name="Normal 12 3 6 2 2 2" xfId="16050" xr:uid="{00000000-0005-0000-0000-0000A4780000}"/>
    <cellStyle name="Normal 12 3 6 2 2 2 2" xfId="45131" xr:uid="{00000000-0005-0000-0000-0000A5780000}"/>
    <cellStyle name="Normal 12 3 6 2 2 3" xfId="45130" xr:uid="{00000000-0005-0000-0000-0000A6780000}"/>
    <cellStyle name="Normal 12 3 6 2 3" xfId="16051" xr:uid="{00000000-0005-0000-0000-0000A7780000}"/>
    <cellStyle name="Normal 12 3 6 2 3 2" xfId="45132" xr:uid="{00000000-0005-0000-0000-0000A8780000}"/>
    <cellStyle name="Normal 12 3 6 2 4" xfId="16052" xr:uid="{00000000-0005-0000-0000-0000A9780000}"/>
    <cellStyle name="Normal 12 3 6 2 4 2" xfId="45133" xr:uid="{00000000-0005-0000-0000-0000AA780000}"/>
    <cellStyle name="Normal 12 3 6 2 5" xfId="16053" xr:uid="{00000000-0005-0000-0000-0000AB780000}"/>
    <cellStyle name="Normal 12 3 6 2 5 2" xfId="45134" xr:uid="{00000000-0005-0000-0000-0000AC780000}"/>
    <cellStyle name="Normal 12 3 6 2 6" xfId="45129" xr:uid="{00000000-0005-0000-0000-0000AD780000}"/>
    <cellStyle name="Normal 12 3 6 3" xfId="16054" xr:uid="{00000000-0005-0000-0000-0000AE780000}"/>
    <cellStyle name="Normal 12 3 6 3 2" xfId="16055" xr:uid="{00000000-0005-0000-0000-0000AF780000}"/>
    <cellStyle name="Normal 12 3 6 3 2 2" xfId="16056" xr:uid="{00000000-0005-0000-0000-0000B0780000}"/>
    <cellStyle name="Normal 12 3 6 3 2 2 2" xfId="45137" xr:uid="{00000000-0005-0000-0000-0000B1780000}"/>
    <cellStyle name="Normal 12 3 6 3 2 3" xfId="45136" xr:uid="{00000000-0005-0000-0000-0000B2780000}"/>
    <cellStyle name="Normal 12 3 6 3 3" xfId="16057" xr:uid="{00000000-0005-0000-0000-0000B3780000}"/>
    <cellStyle name="Normal 12 3 6 3 3 2" xfId="45138" xr:uid="{00000000-0005-0000-0000-0000B4780000}"/>
    <cellStyle name="Normal 12 3 6 3 4" xfId="16058" xr:uid="{00000000-0005-0000-0000-0000B5780000}"/>
    <cellStyle name="Normal 12 3 6 3 4 2" xfId="45139" xr:uid="{00000000-0005-0000-0000-0000B6780000}"/>
    <cellStyle name="Normal 12 3 6 3 5" xfId="16059" xr:uid="{00000000-0005-0000-0000-0000B7780000}"/>
    <cellStyle name="Normal 12 3 6 3 5 2" xfId="45140" xr:uid="{00000000-0005-0000-0000-0000B8780000}"/>
    <cellStyle name="Normal 12 3 6 3 6" xfId="45135" xr:uid="{00000000-0005-0000-0000-0000B9780000}"/>
    <cellStyle name="Normal 12 3 6 4" xfId="16060" xr:uid="{00000000-0005-0000-0000-0000BA780000}"/>
    <cellStyle name="Normal 12 3 6 4 2" xfId="16061" xr:uid="{00000000-0005-0000-0000-0000BB780000}"/>
    <cellStyle name="Normal 12 3 6 4 2 2" xfId="45142" xr:uid="{00000000-0005-0000-0000-0000BC780000}"/>
    <cellStyle name="Normal 12 3 6 4 3" xfId="45141" xr:uid="{00000000-0005-0000-0000-0000BD780000}"/>
    <cellStyle name="Normal 12 3 6 5" xfId="16062" xr:uid="{00000000-0005-0000-0000-0000BE780000}"/>
    <cellStyle name="Normal 12 3 6 5 2" xfId="45143" xr:uid="{00000000-0005-0000-0000-0000BF780000}"/>
    <cellStyle name="Normal 12 3 6 6" xfId="16063" xr:uid="{00000000-0005-0000-0000-0000C0780000}"/>
    <cellStyle name="Normal 12 3 6 6 2" xfId="45144" xr:uid="{00000000-0005-0000-0000-0000C1780000}"/>
    <cellStyle name="Normal 12 3 6 7" xfId="16064" xr:uid="{00000000-0005-0000-0000-0000C2780000}"/>
    <cellStyle name="Normal 12 3 6 7 2" xfId="45145" xr:uid="{00000000-0005-0000-0000-0000C3780000}"/>
    <cellStyle name="Normal 12 3 6 8" xfId="45128" xr:uid="{00000000-0005-0000-0000-0000C4780000}"/>
    <cellStyle name="Normal 12 3 7" xfId="16065" xr:uid="{00000000-0005-0000-0000-0000C5780000}"/>
    <cellStyle name="Normal 12 3 7 2" xfId="16066" xr:uid="{00000000-0005-0000-0000-0000C6780000}"/>
    <cellStyle name="Normal 12 3 7 2 2" xfId="16067" xr:uid="{00000000-0005-0000-0000-0000C7780000}"/>
    <cellStyle name="Normal 12 3 7 2 2 2" xfId="16068" xr:uid="{00000000-0005-0000-0000-0000C8780000}"/>
    <cellStyle name="Normal 12 3 7 2 2 2 2" xfId="45149" xr:uid="{00000000-0005-0000-0000-0000C9780000}"/>
    <cellStyle name="Normal 12 3 7 2 2 3" xfId="45148" xr:uid="{00000000-0005-0000-0000-0000CA780000}"/>
    <cellStyle name="Normal 12 3 7 2 3" xfId="16069" xr:uid="{00000000-0005-0000-0000-0000CB780000}"/>
    <cellStyle name="Normal 12 3 7 2 3 2" xfId="45150" xr:uid="{00000000-0005-0000-0000-0000CC780000}"/>
    <cellStyle name="Normal 12 3 7 2 4" xfId="16070" xr:uid="{00000000-0005-0000-0000-0000CD780000}"/>
    <cellStyle name="Normal 12 3 7 2 4 2" xfId="45151" xr:uid="{00000000-0005-0000-0000-0000CE780000}"/>
    <cellStyle name="Normal 12 3 7 2 5" xfId="16071" xr:uid="{00000000-0005-0000-0000-0000CF780000}"/>
    <cellStyle name="Normal 12 3 7 2 5 2" xfId="45152" xr:uid="{00000000-0005-0000-0000-0000D0780000}"/>
    <cellStyle name="Normal 12 3 7 2 6" xfId="45147" xr:uid="{00000000-0005-0000-0000-0000D1780000}"/>
    <cellStyle name="Normal 12 3 7 3" xfId="16072" xr:uid="{00000000-0005-0000-0000-0000D2780000}"/>
    <cellStyle name="Normal 12 3 7 3 2" xfId="16073" xr:uid="{00000000-0005-0000-0000-0000D3780000}"/>
    <cellStyle name="Normal 12 3 7 3 2 2" xfId="45154" xr:uid="{00000000-0005-0000-0000-0000D4780000}"/>
    <cellStyle name="Normal 12 3 7 3 3" xfId="45153" xr:uid="{00000000-0005-0000-0000-0000D5780000}"/>
    <cellStyle name="Normal 12 3 7 4" xfId="16074" xr:uid="{00000000-0005-0000-0000-0000D6780000}"/>
    <cellStyle name="Normal 12 3 7 4 2" xfId="45155" xr:uid="{00000000-0005-0000-0000-0000D7780000}"/>
    <cellStyle name="Normal 12 3 7 5" xfId="16075" xr:uid="{00000000-0005-0000-0000-0000D8780000}"/>
    <cellStyle name="Normal 12 3 7 5 2" xfId="45156" xr:uid="{00000000-0005-0000-0000-0000D9780000}"/>
    <cellStyle name="Normal 12 3 7 6" xfId="16076" xr:uid="{00000000-0005-0000-0000-0000DA780000}"/>
    <cellStyle name="Normal 12 3 7 6 2" xfId="45157" xr:uid="{00000000-0005-0000-0000-0000DB780000}"/>
    <cellStyle name="Normal 12 3 7 7" xfId="45146" xr:uid="{00000000-0005-0000-0000-0000DC780000}"/>
    <cellStyle name="Normal 12 3 8" xfId="16077" xr:uid="{00000000-0005-0000-0000-0000DD780000}"/>
    <cellStyle name="Normal 12 3 8 2" xfId="16078" xr:uid="{00000000-0005-0000-0000-0000DE780000}"/>
    <cellStyle name="Normal 12 3 8 2 2" xfId="16079" xr:uid="{00000000-0005-0000-0000-0000DF780000}"/>
    <cellStyle name="Normal 12 3 8 2 2 2" xfId="45160" xr:uid="{00000000-0005-0000-0000-0000E0780000}"/>
    <cellStyle name="Normal 12 3 8 2 3" xfId="45159" xr:uid="{00000000-0005-0000-0000-0000E1780000}"/>
    <cellStyle name="Normal 12 3 8 3" xfId="16080" xr:uid="{00000000-0005-0000-0000-0000E2780000}"/>
    <cellStyle name="Normal 12 3 8 3 2" xfId="45161" xr:uid="{00000000-0005-0000-0000-0000E3780000}"/>
    <cellStyle name="Normal 12 3 8 4" xfId="16081" xr:uid="{00000000-0005-0000-0000-0000E4780000}"/>
    <cellStyle name="Normal 12 3 8 4 2" xfId="45162" xr:uid="{00000000-0005-0000-0000-0000E5780000}"/>
    <cellStyle name="Normal 12 3 8 5" xfId="16082" xr:uid="{00000000-0005-0000-0000-0000E6780000}"/>
    <cellStyle name="Normal 12 3 8 5 2" xfId="45163" xr:uid="{00000000-0005-0000-0000-0000E7780000}"/>
    <cellStyle name="Normal 12 3 8 6" xfId="45158" xr:uid="{00000000-0005-0000-0000-0000E8780000}"/>
    <cellStyle name="Normal 12 3 9" xfId="16083" xr:uid="{00000000-0005-0000-0000-0000E9780000}"/>
    <cellStyle name="Normal 12 3 9 2" xfId="16084" xr:uid="{00000000-0005-0000-0000-0000EA780000}"/>
    <cellStyle name="Normal 12 3 9 2 2" xfId="16085" xr:uid="{00000000-0005-0000-0000-0000EB780000}"/>
    <cellStyle name="Normal 12 3 9 2 2 2" xfId="45166" xr:uid="{00000000-0005-0000-0000-0000EC780000}"/>
    <cellStyle name="Normal 12 3 9 2 3" xfId="45165" xr:uid="{00000000-0005-0000-0000-0000ED780000}"/>
    <cellStyle name="Normal 12 3 9 3" xfId="16086" xr:uid="{00000000-0005-0000-0000-0000EE780000}"/>
    <cellStyle name="Normal 12 3 9 3 2" xfId="45167" xr:uid="{00000000-0005-0000-0000-0000EF780000}"/>
    <cellStyle name="Normal 12 3 9 4" xfId="16087" xr:uid="{00000000-0005-0000-0000-0000F0780000}"/>
    <cellStyle name="Normal 12 3 9 4 2" xfId="45168" xr:uid="{00000000-0005-0000-0000-0000F1780000}"/>
    <cellStyle name="Normal 12 3 9 5" xfId="16088" xr:uid="{00000000-0005-0000-0000-0000F2780000}"/>
    <cellStyle name="Normal 12 3 9 5 2" xfId="45169" xr:uid="{00000000-0005-0000-0000-0000F3780000}"/>
    <cellStyle name="Normal 12 3 9 6" xfId="45164" xr:uid="{00000000-0005-0000-0000-0000F4780000}"/>
    <cellStyle name="Normal 12 4" xfId="16089" xr:uid="{00000000-0005-0000-0000-0000F5780000}"/>
    <cellStyle name="Normal 12 4 10" xfId="16090" xr:uid="{00000000-0005-0000-0000-0000F6780000}"/>
    <cellStyle name="Normal 12 4 10 2" xfId="16091" xr:uid="{00000000-0005-0000-0000-0000F7780000}"/>
    <cellStyle name="Normal 12 4 10 2 2" xfId="45172" xr:uid="{00000000-0005-0000-0000-0000F8780000}"/>
    <cellStyle name="Normal 12 4 10 3" xfId="16092" xr:uid="{00000000-0005-0000-0000-0000F9780000}"/>
    <cellStyle name="Normal 12 4 10 3 2" xfId="45173" xr:uid="{00000000-0005-0000-0000-0000FA780000}"/>
    <cellStyle name="Normal 12 4 10 4" xfId="45171" xr:uid="{00000000-0005-0000-0000-0000FB780000}"/>
    <cellStyle name="Normal 12 4 11" xfId="16093" xr:uid="{00000000-0005-0000-0000-0000FC780000}"/>
    <cellStyle name="Normal 12 4 11 2" xfId="45174" xr:uid="{00000000-0005-0000-0000-0000FD780000}"/>
    <cellStyle name="Normal 12 4 12" xfId="16094" xr:uid="{00000000-0005-0000-0000-0000FE780000}"/>
    <cellStyle name="Normal 12 4 12 2" xfId="45175" xr:uid="{00000000-0005-0000-0000-0000FF780000}"/>
    <cellStyle name="Normal 12 4 13" xfId="16095" xr:uid="{00000000-0005-0000-0000-000000790000}"/>
    <cellStyle name="Normal 12 4 13 2" xfId="45176" xr:uid="{00000000-0005-0000-0000-000001790000}"/>
    <cellStyle name="Normal 12 4 14" xfId="45170" xr:uid="{00000000-0005-0000-0000-000002790000}"/>
    <cellStyle name="Normal 12 4 2" xfId="16096" xr:uid="{00000000-0005-0000-0000-000003790000}"/>
    <cellStyle name="Normal 12 4 2 10" xfId="16097" xr:uid="{00000000-0005-0000-0000-000004790000}"/>
    <cellStyle name="Normal 12 4 2 10 2" xfId="45178" xr:uid="{00000000-0005-0000-0000-000005790000}"/>
    <cellStyle name="Normal 12 4 2 11" xfId="16098" xr:uid="{00000000-0005-0000-0000-000006790000}"/>
    <cellStyle name="Normal 12 4 2 11 2" xfId="45179" xr:uid="{00000000-0005-0000-0000-000007790000}"/>
    <cellStyle name="Normal 12 4 2 12" xfId="16099" xr:uid="{00000000-0005-0000-0000-000008790000}"/>
    <cellStyle name="Normal 12 4 2 12 2" xfId="45180" xr:uid="{00000000-0005-0000-0000-000009790000}"/>
    <cellStyle name="Normal 12 4 2 13" xfId="45177" xr:uid="{00000000-0005-0000-0000-00000A790000}"/>
    <cellStyle name="Normal 12 4 2 2" xfId="16100" xr:uid="{00000000-0005-0000-0000-00000B790000}"/>
    <cellStyle name="Normal 12 4 2 2 10" xfId="16101" xr:uid="{00000000-0005-0000-0000-00000C790000}"/>
    <cellStyle name="Normal 12 4 2 2 10 2" xfId="45182" xr:uid="{00000000-0005-0000-0000-00000D790000}"/>
    <cellStyle name="Normal 12 4 2 2 11" xfId="16102" xr:uid="{00000000-0005-0000-0000-00000E790000}"/>
    <cellStyle name="Normal 12 4 2 2 11 2" xfId="45183" xr:uid="{00000000-0005-0000-0000-00000F790000}"/>
    <cellStyle name="Normal 12 4 2 2 12" xfId="45181" xr:uid="{00000000-0005-0000-0000-000010790000}"/>
    <cellStyle name="Normal 12 4 2 2 2" xfId="16103" xr:uid="{00000000-0005-0000-0000-000011790000}"/>
    <cellStyle name="Normal 12 4 2 2 2 10" xfId="16104" xr:uid="{00000000-0005-0000-0000-000012790000}"/>
    <cellStyle name="Normal 12 4 2 2 2 10 2" xfId="45185" xr:uid="{00000000-0005-0000-0000-000013790000}"/>
    <cellStyle name="Normal 12 4 2 2 2 11" xfId="45184" xr:uid="{00000000-0005-0000-0000-000014790000}"/>
    <cellStyle name="Normal 12 4 2 2 2 2" xfId="16105" xr:uid="{00000000-0005-0000-0000-000015790000}"/>
    <cellStyle name="Normal 12 4 2 2 2 2 2" xfId="16106" xr:uid="{00000000-0005-0000-0000-000016790000}"/>
    <cellStyle name="Normal 12 4 2 2 2 2 2 2" xfId="16107" xr:uid="{00000000-0005-0000-0000-000017790000}"/>
    <cellStyle name="Normal 12 4 2 2 2 2 2 2 2" xfId="16108" xr:uid="{00000000-0005-0000-0000-000018790000}"/>
    <cellStyle name="Normal 12 4 2 2 2 2 2 2 2 2" xfId="45189" xr:uid="{00000000-0005-0000-0000-000019790000}"/>
    <cellStyle name="Normal 12 4 2 2 2 2 2 2 3" xfId="45188" xr:uid="{00000000-0005-0000-0000-00001A790000}"/>
    <cellStyle name="Normal 12 4 2 2 2 2 2 3" xfId="16109" xr:uid="{00000000-0005-0000-0000-00001B790000}"/>
    <cellStyle name="Normal 12 4 2 2 2 2 2 3 2" xfId="45190" xr:uid="{00000000-0005-0000-0000-00001C790000}"/>
    <cellStyle name="Normal 12 4 2 2 2 2 2 4" xfId="16110" xr:uid="{00000000-0005-0000-0000-00001D790000}"/>
    <cellStyle name="Normal 12 4 2 2 2 2 2 4 2" xfId="45191" xr:uid="{00000000-0005-0000-0000-00001E790000}"/>
    <cellStyle name="Normal 12 4 2 2 2 2 2 5" xfId="16111" xr:uid="{00000000-0005-0000-0000-00001F790000}"/>
    <cellStyle name="Normal 12 4 2 2 2 2 2 5 2" xfId="45192" xr:uid="{00000000-0005-0000-0000-000020790000}"/>
    <cellStyle name="Normal 12 4 2 2 2 2 2 6" xfId="45187" xr:uid="{00000000-0005-0000-0000-000021790000}"/>
    <cellStyle name="Normal 12 4 2 2 2 2 3" xfId="16112" xr:uid="{00000000-0005-0000-0000-000022790000}"/>
    <cellStyle name="Normal 12 4 2 2 2 2 3 2" xfId="16113" xr:uid="{00000000-0005-0000-0000-000023790000}"/>
    <cellStyle name="Normal 12 4 2 2 2 2 3 2 2" xfId="45194" xr:uid="{00000000-0005-0000-0000-000024790000}"/>
    <cellStyle name="Normal 12 4 2 2 2 2 3 3" xfId="45193" xr:uid="{00000000-0005-0000-0000-000025790000}"/>
    <cellStyle name="Normal 12 4 2 2 2 2 4" xfId="16114" xr:uid="{00000000-0005-0000-0000-000026790000}"/>
    <cellStyle name="Normal 12 4 2 2 2 2 4 2" xfId="45195" xr:uid="{00000000-0005-0000-0000-000027790000}"/>
    <cellStyle name="Normal 12 4 2 2 2 2 5" xfId="16115" xr:uid="{00000000-0005-0000-0000-000028790000}"/>
    <cellStyle name="Normal 12 4 2 2 2 2 5 2" xfId="45196" xr:uid="{00000000-0005-0000-0000-000029790000}"/>
    <cellStyle name="Normal 12 4 2 2 2 2 6" xfId="16116" xr:uid="{00000000-0005-0000-0000-00002A790000}"/>
    <cellStyle name="Normal 12 4 2 2 2 2 6 2" xfId="45197" xr:uid="{00000000-0005-0000-0000-00002B790000}"/>
    <cellStyle name="Normal 12 4 2 2 2 2 7" xfId="45186" xr:uid="{00000000-0005-0000-0000-00002C790000}"/>
    <cellStyle name="Normal 12 4 2 2 2 3" xfId="16117" xr:uid="{00000000-0005-0000-0000-00002D790000}"/>
    <cellStyle name="Normal 12 4 2 2 2 3 2" xfId="16118" xr:uid="{00000000-0005-0000-0000-00002E790000}"/>
    <cellStyle name="Normal 12 4 2 2 2 3 2 2" xfId="16119" xr:uid="{00000000-0005-0000-0000-00002F790000}"/>
    <cellStyle name="Normal 12 4 2 2 2 3 2 2 2" xfId="16120" xr:uid="{00000000-0005-0000-0000-000030790000}"/>
    <cellStyle name="Normal 12 4 2 2 2 3 2 2 2 2" xfId="45201" xr:uid="{00000000-0005-0000-0000-000031790000}"/>
    <cellStyle name="Normal 12 4 2 2 2 3 2 2 3" xfId="45200" xr:uid="{00000000-0005-0000-0000-000032790000}"/>
    <cellStyle name="Normal 12 4 2 2 2 3 2 3" xfId="16121" xr:uid="{00000000-0005-0000-0000-000033790000}"/>
    <cellStyle name="Normal 12 4 2 2 2 3 2 3 2" xfId="45202" xr:uid="{00000000-0005-0000-0000-000034790000}"/>
    <cellStyle name="Normal 12 4 2 2 2 3 2 4" xfId="16122" xr:uid="{00000000-0005-0000-0000-000035790000}"/>
    <cellStyle name="Normal 12 4 2 2 2 3 2 4 2" xfId="45203" xr:uid="{00000000-0005-0000-0000-000036790000}"/>
    <cellStyle name="Normal 12 4 2 2 2 3 2 5" xfId="16123" xr:uid="{00000000-0005-0000-0000-000037790000}"/>
    <cellStyle name="Normal 12 4 2 2 2 3 2 5 2" xfId="45204" xr:uid="{00000000-0005-0000-0000-000038790000}"/>
    <cellStyle name="Normal 12 4 2 2 2 3 2 6" xfId="45199" xr:uid="{00000000-0005-0000-0000-000039790000}"/>
    <cellStyle name="Normal 12 4 2 2 2 3 3" xfId="16124" xr:uid="{00000000-0005-0000-0000-00003A790000}"/>
    <cellStyle name="Normal 12 4 2 2 2 3 3 2" xfId="16125" xr:uid="{00000000-0005-0000-0000-00003B790000}"/>
    <cellStyle name="Normal 12 4 2 2 2 3 3 2 2" xfId="45206" xr:uid="{00000000-0005-0000-0000-00003C790000}"/>
    <cellStyle name="Normal 12 4 2 2 2 3 3 3" xfId="45205" xr:uid="{00000000-0005-0000-0000-00003D790000}"/>
    <cellStyle name="Normal 12 4 2 2 2 3 4" xfId="16126" xr:uid="{00000000-0005-0000-0000-00003E790000}"/>
    <cellStyle name="Normal 12 4 2 2 2 3 4 2" xfId="45207" xr:uid="{00000000-0005-0000-0000-00003F790000}"/>
    <cellStyle name="Normal 12 4 2 2 2 3 5" xfId="16127" xr:uid="{00000000-0005-0000-0000-000040790000}"/>
    <cellStyle name="Normal 12 4 2 2 2 3 5 2" xfId="45208" xr:uid="{00000000-0005-0000-0000-000041790000}"/>
    <cellStyle name="Normal 12 4 2 2 2 3 6" xfId="16128" xr:uid="{00000000-0005-0000-0000-000042790000}"/>
    <cellStyle name="Normal 12 4 2 2 2 3 6 2" xfId="45209" xr:uid="{00000000-0005-0000-0000-000043790000}"/>
    <cellStyle name="Normal 12 4 2 2 2 3 7" xfId="45198" xr:uid="{00000000-0005-0000-0000-000044790000}"/>
    <cellStyle name="Normal 12 4 2 2 2 4" xfId="16129" xr:uid="{00000000-0005-0000-0000-000045790000}"/>
    <cellStyle name="Normal 12 4 2 2 2 4 2" xfId="16130" xr:uid="{00000000-0005-0000-0000-000046790000}"/>
    <cellStyle name="Normal 12 4 2 2 2 4 2 2" xfId="16131" xr:uid="{00000000-0005-0000-0000-000047790000}"/>
    <cellStyle name="Normal 12 4 2 2 2 4 2 2 2" xfId="45212" xr:uid="{00000000-0005-0000-0000-000048790000}"/>
    <cellStyle name="Normal 12 4 2 2 2 4 2 3" xfId="45211" xr:uid="{00000000-0005-0000-0000-000049790000}"/>
    <cellStyle name="Normal 12 4 2 2 2 4 3" xfId="16132" xr:uid="{00000000-0005-0000-0000-00004A790000}"/>
    <cellStyle name="Normal 12 4 2 2 2 4 3 2" xfId="45213" xr:uid="{00000000-0005-0000-0000-00004B790000}"/>
    <cellStyle name="Normal 12 4 2 2 2 4 4" xfId="16133" xr:uid="{00000000-0005-0000-0000-00004C790000}"/>
    <cellStyle name="Normal 12 4 2 2 2 4 4 2" xfId="45214" xr:uid="{00000000-0005-0000-0000-00004D790000}"/>
    <cellStyle name="Normal 12 4 2 2 2 4 5" xfId="16134" xr:uid="{00000000-0005-0000-0000-00004E790000}"/>
    <cellStyle name="Normal 12 4 2 2 2 4 5 2" xfId="45215" xr:uid="{00000000-0005-0000-0000-00004F790000}"/>
    <cellStyle name="Normal 12 4 2 2 2 4 6" xfId="45210" xr:uid="{00000000-0005-0000-0000-000050790000}"/>
    <cellStyle name="Normal 12 4 2 2 2 5" xfId="16135" xr:uid="{00000000-0005-0000-0000-000051790000}"/>
    <cellStyle name="Normal 12 4 2 2 2 5 2" xfId="16136" xr:uid="{00000000-0005-0000-0000-000052790000}"/>
    <cellStyle name="Normal 12 4 2 2 2 5 2 2" xfId="16137" xr:uid="{00000000-0005-0000-0000-000053790000}"/>
    <cellStyle name="Normal 12 4 2 2 2 5 2 2 2" xfId="45218" xr:uid="{00000000-0005-0000-0000-000054790000}"/>
    <cellStyle name="Normal 12 4 2 2 2 5 2 3" xfId="45217" xr:uid="{00000000-0005-0000-0000-000055790000}"/>
    <cellStyle name="Normal 12 4 2 2 2 5 3" xfId="16138" xr:uid="{00000000-0005-0000-0000-000056790000}"/>
    <cellStyle name="Normal 12 4 2 2 2 5 3 2" xfId="45219" xr:uid="{00000000-0005-0000-0000-000057790000}"/>
    <cellStyle name="Normal 12 4 2 2 2 5 4" xfId="16139" xr:uid="{00000000-0005-0000-0000-000058790000}"/>
    <cellStyle name="Normal 12 4 2 2 2 5 4 2" xfId="45220" xr:uid="{00000000-0005-0000-0000-000059790000}"/>
    <cellStyle name="Normal 12 4 2 2 2 5 5" xfId="16140" xr:uid="{00000000-0005-0000-0000-00005A790000}"/>
    <cellStyle name="Normal 12 4 2 2 2 5 5 2" xfId="45221" xr:uid="{00000000-0005-0000-0000-00005B790000}"/>
    <cellStyle name="Normal 12 4 2 2 2 5 6" xfId="45216" xr:uid="{00000000-0005-0000-0000-00005C790000}"/>
    <cellStyle name="Normal 12 4 2 2 2 6" xfId="16141" xr:uid="{00000000-0005-0000-0000-00005D790000}"/>
    <cellStyle name="Normal 12 4 2 2 2 6 2" xfId="16142" xr:uid="{00000000-0005-0000-0000-00005E790000}"/>
    <cellStyle name="Normal 12 4 2 2 2 6 2 2" xfId="16143" xr:uid="{00000000-0005-0000-0000-00005F790000}"/>
    <cellStyle name="Normal 12 4 2 2 2 6 2 2 2" xfId="45224" xr:uid="{00000000-0005-0000-0000-000060790000}"/>
    <cellStyle name="Normal 12 4 2 2 2 6 2 3" xfId="45223" xr:uid="{00000000-0005-0000-0000-000061790000}"/>
    <cellStyle name="Normal 12 4 2 2 2 6 3" xfId="16144" xr:uid="{00000000-0005-0000-0000-000062790000}"/>
    <cellStyle name="Normal 12 4 2 2 2 6 3 2" xfId="45225" xr:uid="{00000000-0005-0000-0000-000063790000}"/>
    <cellStyle name="Normal 12 4 2 2 2 6 4" xfId="16145" xr:uid="{00000000-0005-0000-0000-000064790000}"/>
    <cellStyle name="Normal 12 4 2 2 2 6 4 2" xfId="45226" xr:uid="{00000000-0005-0000-0000-000065790000}"/>
    <cellStyle name="Normal 12 4 2 2 2 6 5" xfId="45222" xr:uid="{00000000-0005-0000-0000-000066790000}"/>
    <cellStyle name="Normal 12 4 2 2 2 7" xfId="16146" xr:uid="{00000000-0005-0000-0000-000067790000}"/>
    <cellStyle name="Normal 12 4 2 2 2 7 2" xfId="16147" xr:uid="{00000000-0005-0000-0000-000068790000}"/>
    <cellStyle name="Normal 12 4 2 2 2 7 2 2" xfId="45228" xr:uid="{00000000-0005-0000-0000-000069790000}"/>
    <cellStyle name="Normal 12 4 2 2 2 7 3" xfId="16148" xr:uid="{00000000-0005-0000-0000-00006A790000}"/>
    <cellStyle name="Normal 12 4 2 2 2 7 3 2" xfId="45229" xr:uid="{00000000-0005-0000-0000-00006B790000}"/>
    <cellStyle name="Normal 12 4 2 2 2 7 4" xfId="45227" xr:uid="{00000000-0005-0000-0000-00006C790000}"/>
    <cellStyle name="Normal 12 4 2 2 2 8" xfId="16149" xr:uid="{00000000-0005-0000-0000-00006D790000}"/>
    <cellStyle name="Normal 12 4 2 2 2 8 2" xfId="45230" xr:uid="{00000000-0005-0000-0000-00006E790000}"/>
    <cellStyle name="Normal 12 4 2 2 2 9" xfId="16150" xr:uid="{00000000-0005-0000-0000-00006F790000}"/>
    <cellStyle name="Normal 12 4 2 2 2 9 2" xfId="45231" xr:uid="{00000000-0005-0000-0000-000070790000}"/>
    <cellStyle name="Normal 12 4 2 2 3" xfId="16151" xr:uid="{00000000-0005-0000-0000-000071790000}"/>
    <cellStyle name="Normal 12 4 2 2 3 2" xfId="16152" xr:uid="{00000000-0005-0000-0000-000072790000}"/>
    <cellStyle name="Normal 12 4 2 2 3 2 2" xfId="16153" xr:uid="{00000000-0005-0000-0000-000073790000}"/>
    <cellStyle name="Normal 12 4 2 2 3 2 2 2" xfId="16154" xr:uid="{00000000-0005-0000-0000-000074790000}"/>
    <cellStyle name="Normal 12 4 2 2 3 2 2 2 2" xfId="45235" xr:uid="{00000000-0005-0000-0000-000075790000}"/>
    <cellStyle name="Normal 12 4 2 2 3 2 2 3" xfId="45234" xr:uid="{00000000-0005-0000-0000-000076790000}"/>
    <cellStyle name="Normal 12 4 2 2 3 2 3" xfId="16155" xr:uid="{00000000-0005-0000-0000-000077790000}"/>
    <cellStyle name="Normal 12 4 2 2 3 2 3 2" xfId="45236" xr:uid="{00000000-0005-0000-0000-000078790000}"/>
    <cellStyle name="Normal 12 4 2 2 3 2 4" xfId="16156" xr:uid="{00000000-0005-0000-0000-000079790000}"/>
    <cellStyle name="Normal 12 4 2 2 3 2 4 2" xfId="45237" xr:uid="{00000000-0005-0000-0000-00007A790000}"/>
    <cellStyle name="Normal 12 4 2 2 3 2 5" xfId="16157" xr:uid="{00000000-0005-0000-0000-00007B790000}"/>
    <cellStyle name="Normal 12 4 2 2 3 2 5 2" xfId="45238" xr:uid="{00000000-0005-0000-0000-00007C790000}"/>
    <cellStyle name="Normal 12 4 2 2 3 2 6" xfId="45233" xr:uid="{00000000-0005-0000-0000-00007D790000}"/>
    <cellStyle name="Normal 12 4 2 2 3 3" xfId="16158" xr:uid="{00000000-0005-0000-0000-00007E790000}"/>
    <cellStyle name="Normal 12 4 2 2 3 3 2" xfId="16159" xr:uid="{00000000-0005-0000-0000-00007F790000}"/>
    <cellStyle name="Normal 12 4 2 2 3 3 2 2" xfId="16160" xr:uid="{00000000-0005-0000-0000-000080790000}"/>
    <cellStyle name="Normal 12 4 2 2 3 3 2 2 2" xfId="45241" xr:uid="{00000000-0005-0000-0000-000081790000}"/>
    <cellStyle name="Normal 12 4 2 2 3 3 2 3" xfId="45240" xr:uid="{00000000-0005-0000-0000-000082790000}"/>
    <cellStyle name="Normal 12 4 2 2 3 3 3" xfId="16161" xr:uid="{00000000-0005-0000-0000-000083790000}"/>
    <cellStyle name="Normal 12 4 2 2 3 3 3 2" xfId="45242" xr:uid="{00000000-0005-0000-0000-000084790000}"/>
    <cellStyle name="Normal 12 4 2 2 3 3 4" xfId="16162" xr:uid="{00000000-0005-0000-0000-000085790000}"/>
    <cellStyle name="Normal 12 4 2 2 3 3 4 2" xfId="45243" xr:uid="{00000000-0005-0000-0000-000086790000}"/>
    <cellStyle name="Normal 12 4 2 2 3 3 5" xfId="16163" xr:uid="{00000000-0005-0000-0000-000087790000}"/>
    <cellStyle name="Normal 12 4 2 2 3 3 5 2" xfId="45244" xr:uid="{00000000-0005-0000-0000-000088790000}"/>
    <cellStyle name="Normal 12 4 2 2 3 3 6" xfId="45239" xr:uid="{00000000-0005-0000-0000-000089790000}"/>
    <cellStyle name="Normal 12 4 2 2 3 4" xfId="16164" xr:uid="{00000000-0005-0000-0000-00008A790000}"/>
    <cellStyle name="Normal 12 4 2 2 3 4 2" xfId="16165" xr:uid="{00000000-0005-0000-0000-00008B790000}"/>
    <cellStyle name="Normal 12 4 2 2 3 4 2 2" xfId="45246" xr:uid="{00000000-0005-0000-0000-00008C790000}"/>
    <cellStyle name="Normal 12 4 2 2 3 4 3" xfId="45245" xr:uid="{00000000-0005-0000-0000-00008D790000}"/>
    <cellStyle name="Normal 12 4 2 2 3 5" xfId="16166" xr:uid="{00000000-0005-0000-0000-00008E790000}"/>
    <cellStyle name="Normal 12 4 2 2 3 5 2" xfId="45247" xr:uid="{00000000-0005-0000-0000-00008F790000}"/>
    <cellStyle name="Normal 12 4 2 2 3 6" xfId="16167" xr:uid="{00000000-0005-0000-0000-000090790000}"/>
    <cellStyle name="Normal 12 4 2 2 3 6 2" xfId="45248" xr:uid="{00000000-0005-0000-0000-000091790000}"/>
    <cellStyle name="Normal 12 4 2 2 3 7" xfId="16168" xr:uid="{00000000-0005-0000-0000-000092790000}"/>
    <cellStyle name="Normal 12 4 2 2 3 7 2" xfId="45249" xr:uid="{00000000-0005-0000-0000-000093790000}"/>
    <cellStyle name="Normal 12 4 2 2 3 8" xfId="45232" xr:uid="{00000000-0005-0000-0000-000094790000}"/>
    <cellStyle name="Normal 12 4 2 2 4" xfId="16169" xr:uid="{00000000-0005-0000-0000-000095790000}"/>
    <cellStyle name="Normal 12 4 2 2 4 2" xfId="16170" xr:uid="{00000000-0005-0000-0000-000096790000}"/>
    <cellStyle name="Normal 12 4 2 2 4 2 2" xfId="16171" xr:uid="{00000000-0005-0000-0000-000097790000}"/>
    <cellStyle name="Normal 12 4 2 2 4 2 2 2" xfId="16172" xr:uid="{00000000-0005-0000-0000-000098790000}"/>
    <cellStyle name="Normal 12 4 2 2 4 2 2 2 2" xfId="45253" xr:uid="{00000000-0005-0000-0000-000099790000}"/>
    <cellStyle name="Normal 12 4 2 2 4 2 2 3" xfId="45252" xr:uid="{00000000-0005-0000-0000-00009A790000}"/>
    <cellStyle name="Normal 12 4 2 2 4 2 3" xfId="16173" xr:uid="{00000000-0005-0000-0000-00009B790000}"/>
    <cellStyle name="Normal 12 4 2 2 4 2 3 2" xfId="45254" xr:uid="{00000000-0005-0000-0000-00009C790000}"/>
    <cellStyle name="Normal 12 4 2 2 4 2 4" xfId="16174" xr:uid="{00000000-0005-0000-0000-00009D790000}"/>
    <cellStyle name="Normal 12 4 2 2 4 2 4 2" xfId="45255" xr:uid="{00000000-0005-0000-0000-00009E790000}"/>
    <cellStyle name="Normal 12 4 2 2 4 2 5" xfId="16175" xr:uid="{00000000-0005-0000-0000-00009F790000}"/>
    <cellStyle name="Normal 12 4 2 2 4 2 5 2" xfId="45256" xr:uid="{00000000-0005-0000-0000-0000A0790000}"/>
    <cellStyle name="Normal 12 4 2 2 4 2 6" xfId="45251" xr:uid="{00000000-0005-0000-0000-0000A1790000}"/>
    <cellStyle name="Normal 12 4 2 2 4 3" xfId="16176" xr:uid="{00000000-0005-0000-0000-0000A2790000}"/>
    <cellStyle name="Normal 12 4 2 2 4 3 2" xfId="16177" xr:uid="{00000000-0005-0000-0000-0000A3790000}"/>
    <cellStyle name="Normal 12 4 2 2 4 3 2 2" xfId="45258" xr:uid="{00000000-0005-0000-0000-0000A4790000}"/>
    <cellStyle name="Normal 12 4 2 2 4 3 3" xfId="45257" xr:uid="{00000000-0005-0000-0000-0000A5790000}"/>
    <cellStyle name="Normal 12 4 2 2 4 4" xfId="16178" xr:uid="{00000000-0005-0000-0000-0000A6790000}"/>
    <cellStyle name="Normal 12 4 2 2 4 4 2" xfId="45259" xr:uid="{00000000-0005-0000-0000-0000A7790000}"/>
    <cellStyle name="Normal 12 4 2 2 4 5" xfId="16179" xr:uid="{00000000-0005-0000-0000-0000A8790000}"/>
    <cellStyle name="Normal 12 4 2 2 4 5 2" xfId="45260" xr:uid="{00000000-0005-0000-0000-0000A9790000}"/>
    <cellStyle name="Normal 12 4 2 2 4 6" xfId="16180" xr:uid="{00000000-0005-0000-0000-0000AA790000}"/>
    <cellStyle name="Normal 12 4 2 2 4 6 2" xfId="45261" xr:uid="{00000000-0005-0000-0000-0000AB790000}"/>
    <cellStyle name="Normal 12 4 2 2 4 7" xfId="45250" xr:uid="{00000000-0005-0000-0000-0000AC790000}"/>
    <cellStyle name="Normal 12 4 2 2 5" xfId="16181" xr:uid="{00000000-0005-0000-0000-0000AD790000}"/>
    <cellStyle name="Normal 12 4 2 2 5 2" xfId="16182" xr:uid="{00000000-0005-0000-0000-0000AE790000}"/>
    <cellStyle name="Normal 12 4 2 2 5 2 2" xfId="16183" xr:uid="{00000000-0005-0000-0000-0000AF790000}"/>
    <cellStyle name="Normal 12 4 2 2 5 2 2 2" xfId="45264" xr:uid="{00000000-0005-0000-0000-0000B0790000}"/>
    <cellStyle name="Normal 12 4 2 2 5 2 3" xfId="45263" xr:uid="{00000000-0005-0000-0000-0000B1790000}"/>
    <cellStyle name="Normal 12 4 2 2 5 3" xfId="16184" xr:uid="{00000000-0005-0000-0000-0000B2790000}"/>
    <cellStyle name="Normal 12 4 2 2 5 3 2" xfId="45265" xr:uid="{00000000-0005-0000-0000-0000B3790000}"/>
    <cellStyle name="Normal 12 4 2 2 5 4" xfId="16185" xr:uid="{00000000-0005-0000-0000-0000B4790000}"/>
    <cellStyle name="Normal 12 4 2 2 5 4 2" xfId="45266" xr:uid="{00000000-0005-0000-0000-0000B5790000}"/>
    <cellStyle name="Normal 12 4 2 2 5 5" xfId="16186" xr:uid="{00000000-0005-0000-0000-0000B6790000}"/>
    <cellStyle name="Normal 12 4 2 2 5 5 2" xfId="45267" xr:uid="{00000000-0005-0000-0000-0000B7790000}"/>
    <cellStyle name="Normal 12 4 2 2 5 6" xfId="45262" xr:uid="{00000000-0005-0000-0000-0000B8790000}"/>
    <cellStyle name="Normal 12 4 2 2 6" xfId="16187" xr:uid="{00000000-0005-0000-0000-0000B9790000}"/>
    <cellStyle name="Normal 12 4 2 2 6 2" xfId="16188" xr:uid="{00000000-0005-0000-0000-0000BA790000}"/>
    <cellStyle name="Normal 12 4 2 2 6 2 2" xfId="16189" xr:uid="{00000000-0005-0000-0000-0000BB790000}"/>
    <cellStyle name="Normal 12 4 2 2 6 2 2 2" xfId="45270" xr:uid="{00000000-0005-0000-0000-0000BC790000}"/>
    <cellStyle name="Normal 12 4 2 2 6 2 3" xfId="45269" xr:uid="{00000000-0005-0000-0000-0000BD790000}"/>
    <cellStyle name="Normal 12 4 2 2 6 3" xfId="16190" xr:uid="{00000000-0005-0000-0000-0000BE790000}"/>
    <cellStyle name="Normal 12 4 2 2 6 3 2" xfId="45271" xr:uid="{00000000-0005-0000-0000-0000BF790000}"/>
    <cellStyle name="Normal 12 4 2 2 6 4" xfId="16191" xr:uid="{00000000-0005-0000-0000-0000C0790000}"/>
    <cellStyle name="Normal 12 4 2 2 6 4 2" xfId="45272" xr:uid="{00000000-0005-0000-0000-0000C1790000}"/>
    <cellStyle name="Normal 12 4 2 2 6 5" xfId="16192" xr:uid="{00000000-0005-0000-0000-0000C2790000}"/>
    <cellStyle name="Normal 12 4 2 2 6 5 2" xfId="45273" xr:uid="{00000000-0005-0000-0000-0000C3790000}"/>
    <cellStyle name="Normal 12 4 2 2 6 6" xfId="45268" xr:uid="{00000000-0005-0000-0000-0000C4790000}"/>
    <cellStyle name="Normal 12 4 2 2 7" xfId="16193" xr:uid="{00000000-0005-0000-0000-0000C5790000}"/>
    <cellStyle name="Normal 12 4 2 2 7 2" xfId="16194" xr:uid="{00000000-0005-0000-0000-0000C6790000}"/>
    <cellStyle name="Normal 12 4 2 2 7 2 2" xfId="16195" xr:uid="{00000000-0005-0000-0000-0000C7790000}"/>
    <cellStyle name="Normal 12 4 2 2 7 2 2 2" xfId="45276" xr:uid="{00000000-0005-0000-0000-0000C8790000}"/>
    <cellStyle name="Normal 12 4 2 2 7 2 3" xfId="45275" xr:uid="{00000000-0005-0000-0000-0000C9790000}"/>
    <cellStyle name="Normal 12 4 2 2 7 3" xfId="16196" xr:uid="{00000000-0005-0000-0000-0000CA790000}"/>
    <cellStyle name="Normal 12 4 2 2 7 3 2" xfId="45277" xr:uid="{00000000-0005-0000-0000-0000CB790000}"/>
    <cellStyle name="Normal 12 4 2 2 7 4" xfId="16197" xr:uid="{00000000-0005-0000-0000-0000CC790000}"/>
    <cellStyle name="Normal 12 4 2 2 7 4 2" xfId="45278" xr:uid="{00000000-0005-0000-0000-0000CD790000}"/>
    <cellStyle name="Normal 12 4 2 2 7 5" xfId="45274" xr:uid="{00000000-0005-0000-0000-0000CE790000}"/>
    <cellStyle name="Normal 12 4 2 2 8" xfId="16198" xr:uid="{00000000-0005-0000-0000-0000CF790000}"/>
    <cellStyle name="Normal 12 4 2 2 8 2" xfId="16199" xr:uid="{00000000-0005-0000-0000-0000D0790000}"/>
    <cellStyle name="Normal 12 4 2 2 8 2 2" xfId="45280" xr:uid="{00000000-0005-0000-0000-0000D1790000}"/>
    <cellStyle name="Normal 12 4 2 2 8 3" xfId="16200" xr:uid="{00000000-0005-0000-0000-0000D2790000}"/>
    <cellStyle name="Normal 12 4 2 2 8 3 2" xfId="45281" xr:uid="{00000000-0005-0000-0000-0000D3790000}"/>
    <cellStyle name="Normal 12 4 2 2 8 4" xfId="45279" xr:uid="{00000000-0005-0000-0000-0000D4790000}"/>
    <cellStyle name="Normal 12 4 2 2 9" xfId="16201" xr:uid="{00000000-0005-0000-0000-0000D5790000}"/>
    <cellStyle name="Normal 12 4 2 2 9 2" xfId="45282" xr:uid="{00000000-0005-0000-0000-0000D6790000}"/>
    <cellStyle name="Normal 12 4 2 3" xfId="16202" xr:uid="{00000000-0005-0000-0000-0000D7790000}"/>
    <cellStyle name="Normal 12 4 2 3 10" xfId="16203" xr:uid="{00000000-0005-0000-0000-0000D8790000}"/>
    <cellStyle name="Normal 12 4 2 3 10 2" xfId="45284" xr:uid="{00000000-0005-0000-0000-0000D9790000}"/>
    <cellStyle name="Normal 12 4 2 3 11" xfId="45283" xr:uid="{00000000-0005-0000-0000-0000DA790000}"/>
    <cellStyle name="Normal 12 4 2 3 2" xfId="16204" xr:uid="{00000000-0005-0000-0000-0000DB790000}"/>
    <cellStyle name="Normal 12 4 2 3 2 2" xfId="16205" xr:uid="{00000000-0005-0000-0000-0000DC790000}"/>
    <cellStyle name="Normal 12 4 2 3 2 2 2" xfId="16206" xr:uid="{00000000-0005-0000-0000-0000DD790000}"/>
    <cellStyle name="Normal 12 4 2 3 2 2 2 2" xfId="16207" xr:uid="{00000000-0005-0000-0000-0000DE790000}"/>
    <cellStyle name="Normal 12 4 2 3 2 2 2 2 2" xfId="45288" xr:uid="{00000000-0005-0000-0000-0000DF790000}"/>
    <cellStyle name="Normal 12 4 2 3 2 2 2 3" xfId="45287" xr:uid="{00000000-0005-0000-0000-0000E0790000}"/>
    <cellStyle name="Normal 12 4 2 3 2 2 3" xfId="16208" xr:uid="{00000000-0005-0000-0000-0000E1790000}"/>
    <cellStyle name="Normal 12 4 2 3 2 2 3 2" xfId="45289" xr:uid="{00000000-0005-0000-0000-0000E2790000}"/>
    <cellStyle name="Normal 12 4 2 3 2 2 4" xfId="16209" xr:uid="{00000000-0005-0000-0000-0000E3790000}"/>
    <cellStyle name="Normal 12 4 2 3 2 2 4 2" xfId="45290" xr:uid="{00000000-0005-0000-0000-0000E4790000}"/>
    <cellStyle name="Normal 12 4 2 3 2 2 5" xfId="16210" xr:uid="{00000000-0005-0000-0000-0000E5790000}"/>
    <cellStyle name="Normal 12 4 2 3 2 2 5 2" xfId="45291" xr:uid="{00000000-0005-0000-0000-0000E6790000}"/>
    <cellStyle name="Normal 12 4 2 3 2 2 6" xfId="45286" xr:uid="{00000000-0005-0000-0000-0000E7790000}"/>
    <cellStyle name="Normal 12 4 2 3 2 3" xfId="16211" xr:uid="{00000000-0005-0000-0000-0000E8790000}"/>
    <cellStyle name="Normal 12 4 2 3 2 3 2" xfId="16212" xr:uid="{00000000-0005-0000-0000-0000E9790000}"/>
    <cellStyle name="Normal 12 4 2 3 2 3 2 2" xfId="45293" xr:uid="{00000000-0005-0000-0000-0000EA790000}"/>
    <cellStyle name="Normal 12 4 2 3 2 3 3" xfId="45292" xr:uid="{00000000-0005-0000-0000-0000EB790000}"/>
    <cellStyle name="Normal 12 4 2 3 2 4" xfId="16213" xr:uid="{00000000-0005-0000-0000-0000EC790000}"/>
    <cellStyle name="Normal 12 4 2 3 2 4 2" xfId="45294" xr:uid="{00000000-0005-0000-0000-0000ED790000}"/>
    <cellStyle name="Normal 12 4 2 3 2 5" xfId="16214" xr:uid="{00000000-0005-0000-0000-0000EE790000}"/>
    <cellStyle name="Normal 12 4 2 3 2 5 2" xfId="45295" xr:uid="{00000000-0005-0000-0000-0000EF790000}"/>
    <cellStyle name="Normal 12 4 2 3 2 6" xfId="16215" xr:uid="{00000000-0005-0000-0000-0000F0790000}"/>
    <cellStyle name="Normal 12 4 2 3 2 6 2" xfId="45296" xr:uid="{00000000-0005-0000-0000-0000F1790000}"/>
    <cellStyle name="Normal 12 4 2 3 2 7" xfId="45285" xr:uid="{00000000-0005-0000-0000-0000F2790000}"/>
    <cellStyle name="Normal 12 4 2 3 3" xfId="16216" xr:uid="{00000000-0005-0000-0000-0000F3790000}"/>
    <cellStyle name="Normal 12 4 2 3 3 2" xfId="16217" xr:uid="{00000000-0005-0000-0000-0000F4790000}"/>
    <cellStyle name="Normal 12 4 2 3 3 2 2" xfId="16218" xr:uid="{00000000-0005-0000-0000-0000F5790000}"/>
    <cellStyle name="Normal 12 4 2 3 3 2 2 2" xfId="16219" xr:uid="{00000000-0005-0000-0000-0000F6790000}"/>
    <cellStyle name="Normal 12 4 2 3 3 2 2 2 2" xfId="45300" xr:uid="{00000000-0005-0000-0000-0000F7790000}"/>
    <cellStyle name="Normal 12 4 2 3 3 2 2 3" xfId="45299" xr:uid="{00000000-0005-0000-0000-0000F8790000}"/>
    <cellStyle name="Normal 12 4 2 3 3 2 3" xfId="16220" xr:uid="{00000000-0005-0000-0000-0000F9790000}"/>
    <cellStyle name="Normal 12 4 2 3 3 2 3 2" xfId="45301" xr:uid="{00000000-0005-0000-0000-0000FA790000}"/>
    <cellStyle name="Normal 12 4 2 3 3 2 4" xfId="16221" xr:uid="{00000000-0005-0000-0000-0000FB790000}"/>
    <cellStyle name="Normal 12 4 2 3 3 2 4 2" xfId="45302" xr:uid="{00000000-0005-0000-0000-0000FC790000}"/>
    <cellStyle name="Normal 12 4 2 3 3 2 5" xfId="16222" xr:uid="{00000000-0005-0000-0000-0000FD790000}"/>
    <cellStyle name="Normal 12 4 2 3 3 2 5 2" xfId="45303" xr:uid="{00000000-0005-0000-0000-0000FE790000}"/>
    <cellStyle name="Normal 12 4 2 3 3 2 6" xfId="45298" xr:uid="{00000000-0005-0000-0000-0000FF790000}"/>
    <cellStyle name="Normal 12 4 2 3 3 3" xfId="16223" xr:uid="{00000000-0005-0000-0000-0000007A0000}"/>
    <cellStyle name="Normal 12 4 2 3 3 3 2" xfId="16224" xr:uid="{00000000-0005-0000-0000-0000017A0000}"/>
    <cellStyle name="Normal 12 4 2 3 3 3 2 2" xfId="45305" xr:uid="{00000000-0005-0000-0000-0000027A0000}"/>
    <cellStyle name="Normal 12 4 2 3 3 3 3" xfId="45304" xr:uid="{00000000-0005-0000-0000-0000037A0000}"/>
    <cellStyle name="Normal 12 4 2 3 3 4" xfId="16225" xr:uid="{00000000-0005-0000-0000-0000047A0000}"/>
    <cellStyle name="Normal 12 4 2 3 3 4 2" xfId="45306" xr:uid="{00000000-0005-0000-0000-0000057A0000}"/>
    <cellStyle name="Normal 12 4 2 3 3 5" xfId="16226" xr:uid="{00000000-0005-0000-0000-0000067A0000}"/>
    <cellStyle name="Normal 12 4 2 3 3 5 2" xfId="45307" xr:uid="{00000000-0005-0000-0000-0000077A0000}"/>
    <cellStyle name="Normal 12 4 2 3 3 6" xfId="16227" xr:uid="{00000000-0005-0000-0000-0000087A0000}"/>
    <cellStyle name="Normal 12 4 2 3 3 6 2" xfId="45308" xr:uid="{00000000-0005-0000-0000-0000097A0000}"/>
    <cellStyle name="Normal 12 4 2 3 3 7" xfId="45297" xr:uid="{00000000-0005-0000-0000-00000A7A0000}"/>
    <cellStyle name="Normal 12 4 2 3 4" xfId="16228" xr:uid="{00000000-0005-0000-0000-00000B7A0000}"/>
    <cellStyle name="Normal 12 4 2 3 4 2" xfId="16229" xr:uid="{00000000-0005-0000-0000-00000C7A0000}"/>
    <cellStyle name="Normal 12 4 2 3 4 2 2" xfId="16230" xr:uid="{00000000-0005-0000-0000-00000D7A0000}"/>
    <cellStyle name="Normal 12 4 2 3 4 2 2 2" xfId="45311" xr:uid="{00000000-0005-0000-0000-00000E7A0000}"/>
    <cellStyle name="Normal 12 4 2 3 4 2 3" xfId="45310" xr:uid="{00000000-0005-0000-0000-00000F7A0000}"/>
    <cellStyle name="Normal 12 4 2 3 4 3" xfId="16231" xr:uid="{00000000-0005-0000-0000-0000107A0000}"/>
    <cellStyle name="Normal 12 4 2 3 4 3 2" xfId="45312" xr:uid="{00000000-0005-0000-0000-0000117A0000}"/>
    <cellStyle name="Normal 12 4 2 3 4 4" xfId="16232" xr:uid="{00000000-0005-0000-0000-0000127A0000}"/>
    <cellStyle name="Normal 12 4 2 3 4 4 2" xfId="45313" xr:uid="{00000000-0005-0000-0000-0000137A0000}"/>
    <cellStyle name="Normal 12 4 2 3 4 5" xfId="16233" xr:uid="{00000000-0005-0000-0000-0000147A0000}"/>
    <cellStyle name="Normal 12 4 2 3 4 5 2" xfId="45314" xr:uid="{00000000-0005-0000-0000-0000157A0000}"/>
    <cellStyle name="Normal 12 4 2 3 4 6" xfId="45309" xr:uid="{00000000-0005-0000-0000-0000167A0000}"/>
    <cellStyle name="Normal 12 4 2 3 5" xfId="16234" xr:uid="{00000000-0005-0000-0000-0000177A0000}"/>
    <cellStyle name="Normal 12 4 2 3 5 2" xfId="16235" xr:uid="{00000000-0005-0000-0000-0000187A0000}"/>
    <cellStyle name="Normal 12 4 2 3 5 2 2" xfId="16236" xr:uid="{00000000-0005-0000-0000-0000197A0000}"/>
    <cellStyle name="Normal 12 4 2 3 5 2 2 2" xfId="45317" xr:uid="{00000000-0005-0000-0000-00001A7A0000}"/>
    <cellStyle name="Normal 12 4 2 3 5 2 3" xfId="45316" xr:uid="{00000000-0005-0000-0000-00001B7A0000}"/>
    <cellStyle name="Normal 12 4 2 3 5 3" xfId="16237" xr:uid="{00000000-0005-0000-0000-00001C7A0000}"/>
    <cellStyle name="Normal 12 4 2 3 5 3 2" xfId="45318" xr:uid="{00000000-0005-0000-0000-00001D7A0000}"/>
    <cellStyle name="Normal 12 4 2 3 5 4" xfId="16238" xr:uid="{00000000-0005-0000-0000-00001E7A0000}"/>
    <cellStyle name="Normal 12 4 2 3 5 4 2" xfId="45319" xr:uid="{00000000-0005-0000-0000-00001F7A0000}"/>
    <cellStyle name="Normal 12 4 2 3 5 5" xfId="16239" xr:uid="{00000000-0005-0000-0000-0000207A0000}"/>
    <cellStyle name="Normal 12 4 2 3 5 5 2" xfId="45320" xr:uid="{00000000-0005-0000-0000-0000217A0000}"/>
    <cellStyle name="Normal 12 4 2 3 5 6" xfId="45315" xr:uid="{00000000-0005-0000-0000-0000227A0000}"/>
    <cellStyle name="Normal 12 4 2 3 6" xfId="16240" xr:uid="{00000000-0005-0000-0000-0000237A0000}"/>
    <cellStyle name="Normal 12 4 2 3 6 2" xfId="16241" xr:uid="{00000000-0005-0000-0000-0000247A0000}"/>
    <cellStyle name="Normal 12 4 2 3 6 2 2" xfId="16242" xr:uid="{00000000-0005-0000-0000-0000257A0000}"/>
    <cellStyle name="Normal 12 4 2 3 6 2 2 2" xfId="45323" xr:uid="{00000000-0005-0000-0000-0000267A0000}"/>
    <cellStyle name="Normal 12 4 2 3 6 2 3" xfId="45322" xr:uid="{00000000-0005-0000-0000-0000277A0000}"/>
    <cellStyle name="Normal 12 4 2 3 6 3" xfId="16243" xr:uid="{00000000-0005-0000-0000-0000287A0000}"/>
    <cellStyle name="Normal 12 4 2 3 6 3 2" xfId="45324" xr:uid="{00000000-0005-0000-0000-0000297A0000}"/>
    <cellStyle name="Normal 12 4 2 3 6 4" xfId="16244" xr:uid="{00000000-0005-0000-0000-00002A7A0000}"/>
    <cellStyle name="Normal 12 4 2 3 6 4 2" xfId="45325" xr:uid="{00000000-0005-0000-0000-00002B7A0000}"/>
    <cellStyle name="Normal 12 4 2 3 6 5" xfId="45321" xr:uid="{00000000-0005-0000-0000-00002C7A0000}"/>
    <cellStyle name="Normal 12 4 2 3 7" xfId="16245" xr:uid="{00000000-0005-0000-0000-00002D7A0000}"/>
    <cellStyle name="Normal 12 4 2 3 7 2" xfId="16246" xr:uid="{00000000-0005-0000-0000-00002E7A0000}"/>
    <cellStyle name="Normal 12 4 2 3 7 2 2" xfId="45327" xr:uid="{00000000-0005-0000-0000-00002F7A0000}"/>
    <cellStyle name="Normal 12 4 2 3 7 3" xfId="16247" xr:uid="{00000000-0005-0000-0000-0000307A0000}"/>
    <cellStyle name="Normal 12 4 2 3 7 3 2" xfId="45328" xr:uid="{00000000-0005-0000-0000-0000317A0000}"/>
    <cellStyle name="Normal 12 4 2 3 7 4" xfId="45326" xr:uid="{00000000-0005-0000-0000-0000327A0000}"/>
    <cellStyle name="Normal 12 4 2 3 8" xfId="16248" xr:uid="{00000000-0005-0000-0000-0000337A0000}"/>
    <cellStyle name="Normal 12 4 2 3 8 2" xfId="45329" xr:uid="{00000000-0005-0000-0000-0000347A0000}"/>
    <cellStyle name="Normal 12 4 2 3 9" xfId="16249" xr:uid="{00000000-0005-0000-0000-0000357A0000}"/>
    <cellStyle name="Normal 12 4 2 3 9 2" xfId="45330" xr:uid="{00000000-0005-0000-0000-0000367A0000}"/>
    <cellStyle name="Normal 12 4 2 4" xfId="16250" xr:uid="{00000000-0005-0000-0000-0000377A0000}"/>
    <cellStyle name="Normal 12 4 2 4 2" xfId="16251" xr:uid="{00000000-0005-0000-0000-0000387A0000}"/>
    <cellStyle name="Normal 12 4 2 4 2 2" xfId="16252" xr:uid="{00000000-0005-0000-0000-0000397A0000}"/>
    <cellStyle name="Normal 12 4 2 4 2 2 2" xfId="16253" xr:uid="{00000000-0005-0000-0000-00003A7A0000}"/>
    <cellStyle name="Normal 12 4 2 4 2 2 2 2" xfId="45334" xr:uid="{00000000-0005-0000-0000-00003B7A0000}"/>
    <cellStyle name="Normal 12 4 2 4 2 2 3" xfId="45333" xr:uid="{00000000-0005-0000-0000-00003C7A0000}"/>
    <cellStyle name="Normal 12 4 2 4 2 3" xfId="16254" xr:uid="{00000000-0005-0000-0000-00003D7A0000}"/>
    <cellStyle name="Normal 12 4 2 4 2 3 2" xfId="45335" xr:uid="{00000000-0005-0000-0000-00003E7A0000}"/>
    <cellStyle name="Normal 12 4 2 4 2 4" xfId="16255" xr:uid="{00000000-0005-0000-0000-00003F7A0000}"/>
    <cellStyle name="Normal 12 4 2 4 2 4 2" xfId="45336" xr:uid="{00000000-0005-0000-0000-0000407A0000}"/>
    <cellStyle name="Normal 12 4 2 4 2 5" xfId="16256" xr:uid="{00000000-0005-0000-0000-0000417A0000}"/>
    <cellStyle name="Normal 12 4 2 4 2 5 2" xfId="45337" xr:uid="{00000000-0005-0000-0000-0000427A0000}"/>
    <cellStyle name="Normal 12 4 2 4 2 6" xfId="45332" xr:uid="{00000000-0005-0000-0000-0000437A0000}"/>
    <cellStyle name="Normal 12 4 2 4 3" xfId="16257" xr:uid="{00000000-0005-0000-0000-0000447A0000}"/>
    <cellStyle name="Normal 12 4 2 4 3 2" xfId="16258" xr:uid="{00000000-0005-0000-0000-0000457A0000}"/>
    <cellStyle name="Normal 12 4 2 4 3 2 2" xfId="16259" xr:uid="{00000000-0005-0000-0000-0000467A0000}"/>
    <cellStyle name="Normal 12 4 2 4 3 2 2 2" xfId="45340" xr:uid="{00000000-0005-0000-0000-0000477A0000}"/>
    <cellStyle name="Normal 12 4 2 4 3 2 3" xfId="45339" xr:uid="{00000000-0005-0000-0000-0000487A0000}"/>
    <cellStyle name="Normal 12 4 2 4 3 3" xfId="16260" xr:uid="{00000000-0005-0000-0000-0000497A0000}"/>
    <cellStyle name="Normal 12 4 2 4 3 3 2" xfId="45341" xr:uid="{00000000-0005-0000-0000-00004A7A0000}"/>
    <cellStyle name="Normal 12 4 2 4 3 4" xfId="16261" xr:uid="{00000000-0005-0000-0000-00004B7A0000}"/>
    <cellStyle name="Normal 12 4 2 4 3 4 2" xfId="45342" xr:uid="{00000000-0005-0000-0000-00004C7A0000}"/>
    <cellStyle name="Normal 12 4 2 4 3 5" xfId="16262" xr:uid="{00000000-0005-0000-0000-00004D7A0000}"/>
    <cellStyle name="Normal 12 4 2 4 3 5 2" xfId="45343" xr:uid="{00000000-0005-0000-0000-00004E7A0000}"/>
    <cellStyle name="Normal 12 4 2 4 3 6" xfId="45338" xr:uid="{00000000-0005-0000-0000-00004F7A0000}"/>
    <cellStyle name="Normal 12 4 2 4 4" xfId="16263" xr:uid="{00000000-0005-0000-0000-0000507A0000}"/>
    <cellStyle name="Normal 12 4 2 4 4 2" xfId="16264" xr:uid="{00000000-0005-0000-0000-0000517A0000}"/>
    <cellStyle name="Normal 12 4 2 4 4 2 2" xfId="45345" xr:uid="{00000000-0005-0000-0000-0000527A0000}"/>
    <cellStyle name="Normal 12 4 2 4 4 3" xfId="45344" xr:uid="{00000000-0005-0000-0000-0000537A0000}"/>
    <cellStyle name="Normal 12 4 2 4 5" xfId="16265" xr:uid="{00000000-0005-0000-0000-0000547A0000}"/>
    <cellStyle name="Normal 12 4 2 4 5 2" xfId="45346" xr:uid="{00000000-0005-0000-0000-0000557A0000}"/>
    <cellStyle name="Normal 12 4 2 4 6" xfId="16266" xr:uid="{00000000-0005-0000-0000-0000567A0000}"/>
    <cellStyle name="Normal 12 4 2 4 6 2" xfId="45347" xr:uid="{00000000-0005-0000-0000-0000577A0000}"/>
    <cellStyle name="Normal 12 4 2 4 7" xfId="16267" xr:uid="{00000000-0005-0000-0000-0000587A0000}"/>
    <cellStyle name="Normal 12 4 2 4 7 2" xfId="45348" xr:uid="{00000000-0005-0000-0000-0000597A0000}"/>
    <cellStyle name="Normal 12 4 2 4 8" xfId="45331" xr:uid="{00000000-0005-0000-0000-00005A7A0000}"/>
    <cellStyle name="Normal 12 4 2 5" xfId="16268" xr:uid="{00000000-0005-0000-0000-00005B7A0000}"/>
    <cellStyle name="Normal 12 4 2 5 2" xfId="16269" xr:uid="{00000000-0005-0000-0000-00005C7A0000}"/>
    <cellStyle name="Normal 12 4 2 5 2 2" xfId="16270" xr:uid="{00000000-0005-0000-0000-00005D7A0000}"/>
    <cellStyle name="Normal 12 4 2 5 2 2 2" xfId="16271" xr:uid="{00000000-0005-0000-0000-00005E7A0000}"/>
    <cellStyle name="Normal 12 4 2 5 2 2 2 2" xfId="45352" xr:uid="{00000000-0005-0000-0000-00005F7A0000}"/>
    <cellStyle name="Normal 12 4 2 5 2 2 3" xfId="45351" xr:uid="{00000000-0005-0000-0000-0000607A0000}"/>
    <cellStyle name="Normal 12 4 2 5 2 3" xfId="16272" xr:uid="{00000000-0005-0000-0000-0000617A0000}"/>
    <cellStyle name="Normal 12 4 2 5 2 3 2" xfId="45353" xr:uid="{00000000-0005-0000-0000-0000627A0000}"/>
    <cellStyle name="Normal 12 4 2 5 2 4" xfId="16273" xr:uid="{00000000-0005-0000-0000-0000637A0000}"/>
    <cellStyle name="Normal 12 4 2 5 2 4 2" xfId="45354" xr:uid="{00000000-0005-0000-0000-0000647A0000}"/>
    <cellStyle name="Normal 12 4 2 5 2 5" xfId="16274" xr:uid="{00000000-0005-0000-0000-0000657A0000}"/>
    <cellStyle name="Normal 12 4 2 5 2 5 2" xfId="45355" xr:uid="{00000000-0005-0000-0000-0000667A0000}"/>
    <cellStyle name="Normal 12 4 2 5 2 6" xfId="45350" xr:uid="{00000000-0005-0000-0000-0000677A0000}"/>
    <cellStyle name="Normal 12 4 2 5 3" xfId="16275" xr:uid="{00000000-0005-0000-0000-0000687A0000}"/>
    <cellStyle name="Normal 12 4 2 5 3 2" xfId="16276" xr:uid="{00000000-0005-0000-0000-0000697A0000}"/>
    <cellStyle name="Normal 12 4 2 5 3 2 2" xfId="45357" xr:uid="{00000000-0005-0000-0000-00006A7A0000}"/>
    <cellStyle name="Normal 12 4 2 5 3 3" xfId="45356" xr:uid="{00000000-0005-0000-0000-00006B7A0000}"/>
    <cellStyle name="Normal 12 4 2 5 4" xfId="16277" xr:uid="{00000000-0005-0000-0000-00006C7A0000}"/>
    <cellStyle name="Normal 12 4 2 5 4 2" xfId="45358" xr:uid="{00000000-0005-0000-0000-00006D7A0000}"/>
    <cellStyle name="Normal 12 4 2 5 5" xfId="16278" xr:uid="{00000000-0005-0000-0000-00006E7A0000}"/>
    <cellStyle name="Normal 12 4 2 5 5 2" xfId="45359" xr:uid="{00000000-0005-0000-0000-00006F7A0000}"/>
    <cellStyle name="Normal 12 4 2 5 6" xfId="16279" xr:uid="{00000000-0005-0000-0000-0000707A0000}"/>
    <cellStyle name="Normal 12 4 2 5 6 2" xfId="45360" xr:uid="{00000000-0005-0000-0000-0000717A0000}"/>
    <cellStyle name="Normal 12 4 2 5 7" xfId="45349" xr:uid="{00000000-0005-0000-0000-0000727A0000}"/>
    <cellStyle name="Normal 12 4 2 6" xfId="16280" xr:uid="{00000000-0005-0000-0000-0000737A0000}"/>
    <cellStyle name="Normal 12 4 2 6 2" xfId="16281" xr:uid="{00000000-0005-0000-0000-0000747A0000}"/>
    <cellStyle name="Normal 12 4 2 6 2 2" xfId="16282" xr:uid="{00000000-0005-0000-0000-0000757A0000}"/>
    <cellStyle name="Normal 12 4 2 6 2 2 2" xfId="45363" xr:uid="{00000000-0005-0000-0000-0000767A0000}"/>
    <cellStyle name="Normal 12 4 2 6 2 3" xfId="45362" xr:uid="{00000000-0005-0000-0000-0000777A0000}"/>
    <cellStyle name="Normal 12 4 2 6 3" xfId="16283" xr:uid="{00000000-0005-0000-0000-0000787A0000}"/>
    <cellStyle name="Normal 12 4 2 6 3 2" xfId="45364" xr:uid="{00000000-0005-0000-0000-0000797A0000}"/>
    <cellStyle name="Normal 12 4 2 6 4" xfId="16284" xr:uid="{00000000-0005-0000-0000-00007A7A0000}"/>
    <cellStyle name="Normal 12 4 2 6 4 2" xfId="45365" xr:uid="{00000000-0005-0000-0000-00007B7A0000}"/>
    <cellStyle name="Normal 12 4 2 6 5" xfId="16285" xr:uid="{00000000-0005-0000-0000-00007C7A0000}"/>
    <cellStyle name="Normal 12 4 2 6 5 2" xfId="45366" xr:uid="{00000000-0005-0000-0000-00007D7A0000}"/>
    <cellStyle name="Normal 12 4 2 6 6" xfId="45361" xr:uid="{00000000-0005-0000-0000-00007E7A0000}"/>
    <cellStyle name="Normal 12 4 2 7" xfId="16286" xr:uid="{00000000-0005-0000-0000-00007F7A0000}"/>
    <cellStyle name="Normal 12 4 2 7 2" xfId="16287" xr:uid="{00000000-0005-0000-0000-0000807A0000}"/>
    <cellStyle name="Normal 12 4 2 7 2 2" xfId="16288" xr:uid="{00000000-0005-0000-0000-0000817A0000}"/>
    <cellStyle name="Normal 12 4 2 7 2 2 2" xfId="45369" xr:uid="{00000000-0005-0000-0000-0000827A0000}"/>
    <cellStyle name="Normal 12 4 2 7 2 3" xfId="45368" xr:uid="{00000000-0005-0000-0000-0000837A0000}"/>
    <cellStyle name="Normal 12 4 2 7 3" xfId="16289" xr:uid="{00000000-0005-0000-0000-0000847A0000}"/>
    <cellStyle name="Normal 12 4 2 7 3 2" xfId="45370" xr:uid="{00000000-0005-0000-0000-0000857A0000}"/>
    <cellStyle name="Normal 12 4 2 7 4" xfId="16290" xr:uid="{00000000-0005-0000-0000-0000867A0000}"/>
    <cellStyle name="Normal 12 4 2 7 4 2" xfId="45371" xr:uid="{00000000-0005-0000-0000-0000877A0000}"/>
    <cellStyle name="Normal 12 4 2 7 5" xfId="16291" xr:uid="{00000000-0005-0000-0000-0000887A0000}"/>
    <cellStyle name="Normal 12 4 2 7 5 2" xfId="45372" xr:uid="{00000000-0005-0000-0000-0000897A0000}"/>
    <cellStyle name="Normal 12 4 2 7 6" xfId="45367" xr:uid="{00000000-0005-0000-0000-00008A7A0000}"/>
    <cellStyle name="Normal 12 4 2 8" xfId="16292" xr:uid="{00000000-0005-0000-0000-00008B7A0000}"/>
    <cellStyle name="Normal 12 4 2 8 2" xfId="16293" xr:uid="{00000000-0005-0000-0000-00008C7A0000}"/>
    <cellStyle name="Normal 12 4 2 8 2 2" xfId="16294" xr:uid="{00000000-0005-0000-0000-00008D7A0000}"/>
    <cellStyle name="Normal 12 4 2 8 2 2 2" xfId="45375" xr:uid="{00000000-0005-0000-0000-00008E7A0000}"/>
    <cellStyle name="Normal 12 4 2 8 2 3" xfId="45374" xr:uid="{00000000-0005-0000-0000-00008F7A0000}"/>
    <cellStyle name="Normal 12 4 2 8 3" xfId="16295" xr:uid="{00000000-0005-0000-0000-0000907A0000}"/>
    <cellStyle name="Normal 12 4 2 8 3 2" xfId="45376" xr:uid="{00000000-0005-0000-0000-0000917A0000}"/>
    <cellStyle name="Normal 12 4 2 8 4" xfId="16296" xr:uid="{00000000-0005-0000-0000-0000927A0000}"/>
    <cellStyle name="Normal 12 4 2 8 4 2" xfId="45377" xr:uid="{00000000-0005-0000-0000-0000937A0000}"/>
    <cellStyle name="Normal 12 4 2 8 5" xfId="45373" xr:uid="{00000000-0005-0000-0000-0000947A0000}"/>
    <cellStyle name="Normal 12 4 2 9" xfId="16297" xr:uid="{00000000-0005-0000-0000-0000957A0000}"/>
    <cellStyle name="Normal 12 4 2 9 2" xfId="16298" xr:uid="{00000000-0005-0000-0000-0000967A0000}"/>
    <cellStyle name="Normal 12 4 2 9 2 2" xfId="45379" xr:uid="{00000000-0005-0000-0000-0000977A0000}"/>
    <cellStyle name="Normal 12 4 2 9 3" xfId="16299" xr:uid="{00000000-0005-0000-0000-0000987A0000}"/>
    <cellStyle name="Normal 12 4 2 9 3 2" xfId="45380" xr:uid="{00000000-0005-0000-0000-0000997A0000}"/>
    <cellStyle name="Normal 12 4 2 9 4" xfId="45378" xr:uid="{00000000-0005-0000-0000-00009A7A0000}"/>
    <cellStyle name="Normal 12 4 3" xfId="16300" xr:uid="{00000000-0005-0000-0000-00009B7A0000}"/>
    <cellStyle name="Normal 12 4 3 10" xfId="16301" xr:uid="{00000000-0005-0000-0000-00009C7A0000}"/>
    <cellStyle name="Normal 12 4 3 10 2" xfId="45382" xr:uid="{00000000-0005-0000-0000-00009D7A0000}"/>
    <cellStyle name="Normal 12 4 3 11" xfId="16302" xr:uid="{00000000-0005-0000-0000-00009E7A0000}"/>
    <cellStyle name="Normal 12 4 3 11 2" xfId="45383" xr:uid="{00000000-0005-0000-0000-00009F7A0000}"/>
    <cellStyle name="Normal 12 4 3 12" xfId="45381" xr:uid="{00000000-0005-0000-0000-0000A07A0000}"/>
    <cellStyle name="Normal 12 4 3 2" xfId="16303" xr:uid="{00000000-0005-0000-0000-0000A17A0000}"/>
    <cellStyle name="Normal 12 4 3 2 10" xfId="16304" xr:uid="{00000000-0005-0000-0000-0000A27A0000}"/>
    <cellStyle name="Normal 12 4 3 2 10 2" xfId="45385" xr:uid="{00000000-0005-0000-0000-0000A37A0000}"/>
    <cellStyle name="Normal 12 4 3 2 11" xfId="45384" xr:uid="{00000000-0005-0000-0000-0000A47A0000}"/>
    <cellStyle name="Normal 12 4 3 2 2" xfId="16305" xr:uid="{00000000-0005-0000-0000-0000A57A0000}"/>
    <cellStyle name="Normal 12 4 3 2 2 2" xfId="16306" xr:uid="{00000000-0005-0000-0000-0000A67A0000}"/>
    <cellStyle name="Normal 12 4 3 2 2 2 2" xfId="16307" xr:uid="{00000000-0005-0000-0000-0000A77A0000}"/>
    <cellStyle name="Normal 12 4 3 2 2 2 2 2" xfId="16308" xr:uid="{00000000-0005-0000-0000-0000A87A0000}"/>
    <cellStyle name="Normal 12 4 3 2 2 2 2 2 2" xfId="45389" xr:uid="{00000000-0005-0000-0000-0000A97A0000}"/>
    <cellStyle name="Normal 12 4 3 2 2 2 2 3" xfId="45388" xr:uid="{00000000-0005-0000-0000-0000AA7A0000}"/>
    <cellStyle name="Normal 12 4 3 2 2 2 3" xfId="16309" xr:uid="{00000000-0005-0000-0000-0000AB7A0000}"/>
    <cellStyle name="Normal 12 4 3 2 2 2 3 2" xfId="45390" xr:uid="{00000000-0005-0000-0000-0000AC7A0000}"/>
    <cellStyle name="Normal 12 4 3 2 2 2 4" xfId="16310" xr:uid="{00000000-0005-0000-0000-0000AD7A0000}"/>
    <cellStyle name="Normal 12 4 3 2 2 2 4 2" xfId="45391" xr:uid="{00000000-0005-0000-0000-0000AE7A0000}"/>
    <cellStyle name="Normal 12 4 3 2 2 2 5" xfId="16311" xr:uid="{00000000-0005-0000-0000-0000AF7A0000}"/>
    <cellStyle name="Normal 12 4 3 2 2 2 5 2" xfId="45392" xr:uid="{00000000-0005-0000-0000-0000B07A0000}"/>
    <cellStyle name="Normal 12 4 3 2 2 2 6" xfId="45387" xr:uid="{00000000-0005-0000-0000-0000B17A0000}"/>
    <cellStyle name="Normal 12 4 3 2 2 3" xfId="16312" xr:uid="{00000000-0005-0000-0000-0000B27A0000}"/>
    <cellStyle name="Normal 12 4 3 2 2 3 2" xfId="16313" xr:uid="{00000000-0005-0000-0000-0000B37A0000}"/>
    <cellStyle name="Normal 12 4 3 2 2 3 2 2" xfId="45394" xr:uid="{00000000-0005-0000-0000-0000B47A0000}"/>
    <cellStyle name="Normal 12 4 3 2 2 3 3" xfId="45393" xr:uid="{00000000-0005-0000-0000-0000B57A0000}"/>
    <cellStyle name="Normal 12 4 3 2 2 4" xfId="16314" xr:uid="{00000000-0005-0000-0000-0000B67A0000}"/>
    <cellStyle name="Normal 12 4 3 2 2 4 2" xfId="45395" xr:uid="{00000000-0005-0000-0000-0000B77A0000}"/>
    <cellStyle name="Normal 12 4 3 2 2 5" xfId="16315" xr:uid="{00000000-0005-0000-0000-0000B87A0000}"/>
    <cellStyle name="Normal 12 4 3 2 2 5 2" xfId="45396" xr:uid="{00000000-0005-0000-0000-0000B97A0000}"/>
    <cellStyle name="Normal 12 4 3 2 2 6" xfId="16316" xr:uid="{00000000-0005-0000-0000-0000BA7A0000}"/>
    <cellStyle name="Normal 12 4 3 2 2 6 2" xfId="45397" xr:uid="{00000000-0005-0000-0000-0000BB7A0000}"/>
    <cellStyle name="Normal 12 4 3 2 2 7" xfId="45386" xr:uid="{00000000-0005-0000-0000-0000BC7A0000}"/>
    <cellStyle name="Normal 12 4 3 2 3" xfId="16317" xr:uid="{00000000-0005-0000-0000-0000BD7A0000}"/>
    <cellStyle name="Normal 12 4 3 2 3 2" xfId="16318" xr:uid="{00000000-0005-0000-0000-0000BE7A0000}"/>
    <cellStyle name="Normal 12 4 3 2 3 2 2" xfId="16319" xr:uid="{00000000-0005-0000-0000-0000BF7A0000}"/>
    <cellStyle name="Normal 12 4 3 2 3 2 2 2" xfId="16320" xr:uid="{00000000-0005-0000-0000-0000C07A0000}"/>
    <cellStyle name="Normal 12 4 3 2 3 2 2 2 2" xfId="45401" xr:uid="{00000000-0005-0000-0000-0000C17A0000}"/>
    <cellStyle name="Normal 12 4 3 2 3 2 2 3" xfId="45400" xr:uid="{00000000-0005-0000-0000-0000C27A0000}"/>
    <cellStyle name="Normal 12 4 3 2 3 2 3" xfId="16321" xr:uid="{00000000-0005-0000-0000-0000C37A0000}"/>
    <cellStyle name="Normal 12 4 3 2 3 2 3 2" xfId="45402" xr:uid="{00000000-0005-0000-0000-0000C47A0000}"/>
    <cellStyle name="Normal 12 4 3 2 3 2 4" xfId="16322" xr:uid="{00000000-0005-0000-0000-0000C57A0000}"/>
    <cellStyle name="Normal 12 4 3 2 3 2 4 2" xfId="45403" xr:uid="{00000000-0005-0000-0000-0000C67A0000}"/>
    <cellStyle name="Normal 12 4 3 2 3 2 5" xfId="16323" xr:uid="{00000000-0005-0000-0000-0000C77A0000}"/>
    <cellStyle name="Normal 12 4 3 2 3 2 5 2" xfId="45404" xr:uid="{00000000-0005-0000-0000-0000C87A0000}"/>
    <cellStyle name="Normal 12 4 3 2 3 2 6" xfId="45399" xr:uid="{00000000-0005-0000-0000-0000C97A0000}"/>
    <cellStyle name="Normal 12 4 3 2 3 3" xfId="16324" xr:uid="{00000000-0005-0000-0000-0000CA7A0000}"/>
    <cellStyle name="Normal 12 4 3 2 3 3 2" xfId="16325" xr:uid="{00000000-0005-0000-0000-0000CB7A0000}"/>
    <cellStyle name="Normal 12 4 3 2 3 3 2 2" xfId="45406" xr:uid="{00000000-0005-0000-0000-0000CC7A0000}"/>
    <cellStyle name="Normal 12 4 3 2 3 3 3" xfId="45405" xr:uid="{00000000-0005-0000-0000-0000CD7A0000}"/>
    <cellStyle name="Normal 12 4 3 2 3 4" xfId="16326" xr:uid="{00000000-0005-0000-0000-0000CE7A0000}"/>
    <cellStyle name="Normal 12 4 3 2 3 4 2" xfId="45407" xr:uid="{00000000-0005-0000-0000-0000CF7A0000}"/>
    <cellStyle name="Normal 12 4 3 2 3 5" xfId="16327" xr:uid="{00000000-0005-0000-0000-0000D07A0000}"/>
    <cellStyle name="Normal 12 4 3 2 3 5 2" xfId="45408" xr:uid="{00000000-0005-0000-0000-0000D17A0000}"/>
    <cellStyle name="Normal 12 4 3 2 3 6" xfId="16328" xr:uid="{00000000-0005-0000-0000-0000D27A0000}"/>
    <cellStyle name="Normal 12 4 3 2 3 6 2" xfId="45409" xr:uid="{00000000-0005-0000-0000-0000D37A0000}"/>
    <cellStyle name="Normal 12 4 3 2 3 7" xfId="45398" xr:uid="{00000000-0005-0000-0000-0000D47A0000}"/>
    <cellStyle name="Normal 12 4 3 2 4" xfId="16329" xr:uid="{00000000-0005-0000-0000-0000D57A0000}"/>
    <cellStyle name="Normal 12 4 3 2 4 2" xfId="16330" xr:uid="{00000000-0005-0000-0000-0000D67A0000}"/>
    <cellStyle name="Normal 12 4 3 2 4 2 2" xfId="16331" xr:uid="{00000000-0005-0000-0000-0000D77A0000}"/>
    <cellStyle name="Normal 12 4 3 2 4 2 2 2" xfId="45412" xr:uid="{00000000-0005-0000-0000-0000D87A0000}"/>
    <cellStyle name="Normal 12 4 3 2 4 2 3" xfId="45411" xr:uid="{00000000-0005-0000-0000-0000D97A0000}"/>
    <cellStyle name="Normal 12 4 3 2 4 3" xfId="16332" xr:uid="{00000000-0005-0000-0000-0000DA7A0000}"/>
    <cellStyle name="Normal 12 4 3 2 4 3 2" xfId="45413" xr:uid="{00000000-0005-0000-0000-0000DB7A0000}"/>
    <cellStyle name="Normal 12 4 3 2 4 4" xfId="16333" xr:uid="{00000000-0005-0000-0000-0000DC7A0000}"/>
    <cellStyle name="Normal 12 4 3 2 4 4 2" xfId="45414" xr:uid="{00000000-0005-0000-0000-0000DD7A0000}"/>
    <cellStyle name="Normal 12 4 3 2 4 5" xfId="16334" xr:uid="{00000000-0005-0000-0000-0000DE7A0000}"/>
    <cellStyle name="Normal 12 4 3 2 4 5 2" xfId="45415" xr:uid="{00000000-0005-0000-0000-0000DF7A0000}"/>
    <cellStyle name="Normal 12 4 3 2 4 6" xfId="45410" xr:uid="{00000000-0005-0000-0000-0000E07A0000}"/>
    <cellStyle name="Normal 12 4 3 2 5" xfId="16335" xr:uid="{00000000-0005-0000-0000-0000E17A0000}"/>
    <cellStyle name="Normal 12 4 3 2 5 2" xfId="16336" xr:uid="{00000000-0005-0000-0000-0000E27A0000}"/>
    <cellStyle name="Normal 12 4 3 2 5 2 2" xfId="16337" xr:uid="{00000000-0005-0000-0000-0000E37A0000}"/>
    <cellStyle name="Normal 12 4 3 2 5 2 2 2" xfId="45418" xr:uid="{00000000-0005-0000-0000-0000E47A0000}"/>
    <cellStyle name="Normal 12 4 3 2 5 2 3" xfId="45417" xr:uid="{00000000-0005-0000-0000-0000E57A0000}"/>
    <cellStyle name="Normal 12 4 3 2 5 3" xfId="16338" xr:uid="{00000000-0005-0000-0000-0000E67A0000}"/>
    <cellStyle name="Normal 12 4 3 2 5 3 2" xfId="45419" xr:uid="{00000000-0005-0000-0000-0000E77A0000}"/>
    <cellStyle name="Normal 12 4 3 2 5 4" xfId="16339" xr:uid="{00000000-0005-0000-0000-0000E87A0000}"/>
    <cellStyle name="Normal 12 4 3 2 5 4 2" xfId="45420" xr:uid="{00000000-0005-0000-0000-0000E97A0000}"/>
    <cellStyle name="Normal 12 4 3 2 5 5" xfId="16340" xr:uid="{00000000-0005-0000-0000-0000EA7A0000}"/>
    <cellStyle name="Normal 12 4 3 2 5 5 2" xfId="45421" xr:uid="{00000000-0005-0000-0000-0000EB7A0000}"/>
    <cellStyle name="Normal 12 4 3 2 5 6" xfId="45416" xr:uid="{00000000-0005-0000-0000-0000EC7A0000}"/>
    <cellStyle name="Normal 12 4 3 2 6" xfId="16341" xr:uid="{00000000-0005-0000-0000-0000ED7A0000}"/>
    <cellStyle name="Normal 12 4 3 2 6 2" xfId="16342" xr:uid="{00000000-0005-0000-0000-0000EE7A0000}"/>
    <cellStyle name="Normal 12 4 3 2 6 2 2" xfId="16343" xr:uid="{00000000-0005-0000-0000-0000EF7A0000}"/>
    <cellStyle name="Normal 12 4 3 2 6 2 2 2" xfId="45424" xr:uid="{00000000-0005-0000-0000-0000F07A0000}"/>
    <cellStyle name="Normal 12 4 3 2 6 2 3" xfId="45423" xr:uid="{00000000-0005-0000-0000-0000F17A0000}"/>
    <cellStyle name="Normal 12 4 3 2 6 3" xfId="16344" xr:uid="{00000000-0005-0000-0000-0000F27A0000}"/>
    <cellStyle name="Normal 12 4 3 2 6 3 2" xfId="45425" xr:uid="{00000000-0005-0000-0000-0000F37A0000}"/>
    <cellStyle name="Normal 12 4 3 2 6 4" xfId="16345" xr:uid="{00000000-0005-0000-0000-0000F47A0000}"/>
    <cellStyle name="Normal 12 4 3 2 6 4 2" xfId="45426" xr:uid="{00000000-0005-0000-0000-0000F57A0000}"/>
    <cellStyle name="Normal 12 4 3 2 6 5" xfId="45422" xr:uid="{00000000-0005-0000-0000-0000F67A0000}"/>
    <cellStyle name="Normal 12 4 3 2 7" xfId="16346" xr:uid="{00000000-0005-0000-0000-0000F77A0000}"/>
    <cellStyle name="Normal 12 4 3 2 7 2" xfId="16347" xr:uid="{00000000-0005-0000-0000-0000F87A0000}"/>
    <cellStyle name="Normal 12 4 3 2 7 2 2" xfId="45428" xr:uid="{00000000-0005-0000-0000-0000F97A0000}"/>
    <cellStyle name="Normal 12 4 3 2 7 3" xfId="16348" xr:uid="{00000000-0005-0000-0000-0000FA7A0000}"/>
    <cellStyle name="Normal 12 4 3 2 7 3 2" xfId="45429" xr:uid="{00000000-0005-0000-0000-0000FB7A0000}"/>
    <cellStyle name="Normal 12 4 3 2 7 4" xfId="45427" xr:uid="{00000000-0005-0000-0000-0000FC7A0000}"/>
    <cellStyle name="Normal 12 4 3 2 8" xfId="16349" xr:uid="{00000000-0005-0000-0000-0000FD7A0000}"/>
    <cellStyle name="Normal 12 4 3 2 8 2" xfId="45430" xr:uid="{00000000-0005-0000-0000-0000FE7A0000}"/>
    <cellStyle name="Normal 12 4 3 2 9" xfId="16350" xr:uid="{00000000-0005-0000-0000-0000FF7A0000}"/>
    <cellStyle name="Normal 12 4 3 2 9 2" xfId="45431" xr:uid="{00000000-0005-0000-0000-0000007B0000}"/>
    <cellStyle name="Normal 12 4 3 3" xfId="16351" xr:uid="{00000000-0005-0000-0000-0000017B0000}"/>
    <cellStyle name="Normal 12 4 3 3 2" xfId="16352" xr:uid="{00000000-0005-0000-0000-0000027B0000}"/>
    <cellStyle name="Normal 12 4 3 3 2 2" xfId="16353" xr:uid="{00000000-0005-0000-0000-0000037B0000}"/>
    <cellStyle name="Normal 12 4 3 3 2 2 2" xfId="16354" xr:uid="{00000000-0005-0000-0000-0000047B0000}"/>
    <cellStyle name="Normal 12 4 3 3 2 2 2 2" xfId="45435" xr:uid="{00000000-0005-0000-0000-0000057B0000}"/>
    <cellStyle name="Normal 12 4 3 3 2 2 3" xfId="45434" xr:uid="{00000000-0005-0000-0000-0000067B0000}"/>
    <cellStyle name="Normal 12 4 3 3 2 3" xfId="16355" xr:uid="{00000000-0005-0000-0000-0000077B0000}"/>
    <cellStyle name="Normal 12 4 3 3 2 3 2" xfId="45436" xr:uid="{00000000-0005-0000-0000-0000087B0000}"/>
    <cellStyle name="Normal 12 4 3 3 2 4" xfId="16356" xr:uid="{00000000-0005-0000-0000-0000097B0000}"/>
    <cellStyle name="Normal 12 4 3 3 2 4 2" xfId="45437" xr:uid="{00000000-0005-0000-0000-00000A7B0000}"/>
    <cellStyle name="Normal 12 4 3 3 2 5" xfId="16357" xr:uid="{00000000-0005-0000-0000-00000B7B0000}"/>
    <cellStyle name="Normal 12 4 3 3 2 5 2" xfId="45438" xr:uid="{00000000-0005-0000-0000-00000C7B0000}"/>
    <cellStyle name="Normal 12 4 3 3 2 6" xfId="45433" xr:uid="{00000000-0005-0000-0000-00000D7B0000}"/>
    <cellStyle name="Normal 12 4 3 3 3" xfId="16358" xr:uid="{00000000-0005-0000-0000-00000E7B0000}"/>
    <cellStyle name="Normal 12 4 3 3 3 2" xfId="16359" xr:uid="{00000000-0005-0000-0000-00000F7B0000}"/>
    <cellStyle name="Normal 12 4 3 3 3 2 2" xfId="16360" xr:uid="{00000000-0005-0000-0000-0000107B0000}"/>
    <cellStyle name="Normal 12 4 3 3 3 2 2 2" xfId="45441" xr:uid="{00000000-0005-0000-0000-0000117B0000}"/>
    <cellStyle name="Normal 12 4 3 3 3 2 3" xfId="45440" xr:uid="{00000000-0005-0000-0000-0000127B0000}"/>
    <cellStyle name="Normal 12 4 3 3 3 3" xfId="16361" xr:uid="{00000000-0005-0000-0000-0000137B0000}"/>
    <cellStyle name="Normal 12 4 3 3 3 3 2" xfId="45442" xr:uid="{00000000-0005-0000-0000-0000147B0000}"/>
    <cellStyle name="Normal 12 4 3 3 3 4" xfId="16362" xr:uid="{00000000-0005-0000-0000-0000157B0000}"/>
    <cellStyle name="Normal 12 4 3 3 3 4 2" xfId="45443" xr:uid="{00000000-0005-0000-0000-0000167B0000}"/>
    <cellStyle name="Normal 12 4 3 3 3 5" xfId="16363" xr:uid="{00000000-0005-0000-0000-0000177B0000}"/>
    <cellStyle name="Normal 12 4 3 3 3 5 2" xfId="45444" xr:uid="{00000000-0005-0000-0000-0000187B0000}"/>
    <cellStyle name="Normal 12 4 3 3 3 6" xfId="45439" xr:uid="{00000000-0005-0000-0000-0000197B0000}"/>
    <cellStyle name="Normal 12 4 3 3 4" xfId="16364" xr:uid="{00000000-0005-0000-0000-00001A7B0000}"/>
    <cellStyle name="Normal 12 4 3 3 4 2" xfId="16365" xr:uid="{00000000-0005-0000-0000-00001B7B0000}"/>
    <cellStyle name="Normal 12 4 3 3 4 2 2" xfId="45446" xr:uid="{00000000-0005-0000-0000-00001C7B0000}"/>
    <cellStyle name="Normal 12 4 3 3 4 3" xfId="45445" xr:uid="{00000000-0005-0000-0000-00001D7B0000}"/>
    <cellStyle name="Normal 12 4 3 3 5" xfId="16366" xr:uid="{00000000-0005-0000-0000-00001E7B0000}"/>
    <cellStyle name="Normal 12 4 3 3 5 2" xfId="45447" xr:uid="{00000000-0005-0000-0000-00001F7B0000}"/>
    <cellStyle name="Normal 12 4 3 3 6" xfId="16367" xr:uid="{00000000-0005-0000-0000-0000207B0000}"/>
    <cellStyle name="Normal 12 4 3 3 6 2" xfId="45448" xr:uid="{00000000-0005-0000-0000-0000217B0000}"/>
    <cellStyle name="Normal 12 4 3 3 7" xfId="16368" xr:uid="{00000000-0005-0000-0000-0000227B0000}"/>
    <cellStyle name="Normal 12 4 3 3 7 2" xfId="45449" xr:uid="{00000000-0005-0000-0000-0000237B0000}"/>
    <cellStyle name="Normal 12 4 3 3 8" xfId="45432" xr:uid="{00000000-0005-0000-0000-0000247B0000}"/>
    <cellStyle name="Normal 12 4 3 4" xfId="16369" xr:uid="{00000000-0005-0000-0000-0000257B0000}"/>
    <cellStyle name="Normal 12 4 3 4 2" xfId="16370" xr:uid="{00000000-0005-0000-0000-0000267B0000}"/>
    <cellStyle name="Normal 12 4 3 4 2 2" xfId="16371" xr:uid="{00000000-0005-0000-0000-0000277B0000}"/>
    <cellStyle name="Normal 12 4 3 4 2 2 2" xfId="16372" xr:uid="{00000000-0005-0000-0000-0000287B0000}"/>
    <cellStyle name="Normal 12 4 3 4 2 2 2 2" xfId="45453" xr:uid="{00000000-0005-0000-0000-0000297B0000}"/>
    <cellStyle name="Normal 12 4 3 4 2 2 3" xfId="45452" xr:uid="{00000000-0005-0000-0000-00002A7B0000}"/>
    <cellStyle name="Normal 12 4 3 4 2 3" xfId="16373" xr:uid="{00000000-0005-0000-0000-00002B7B0000}"/>
    <cellStyle name="Normal 12 4 3 4 2 3 2" xfId="45454" xr:uid="{00000000-0005-0000-0000-00002C7B0000}"/>
    <cellStyle name="Normal 12 4 3 4 2 4" xfId="16374" xr:uid="{00000000-0005-0000-0000-00002D7B0000}"/>
    <cellStyle name="Normal 12 4 3 4 2 4 2" xfId="45455" xr:uid="{00000000-0005-0000-0000-00002E7B0000}"/>
    <cellStyle name="Normal 12 4 3 4 2 5" xfId="16375" xr:uid="{00000000-0005-0000-0000-00002F7B0000}"/>
    <cellStyle name="Normal 12 4 3 4 2 5 2" xfId="45456" xr:uid="{00000000-0005-0000-0000-0000307B0000}"/>
    <cellStyle name="Normal 12 4 3 4 2 6" xfId="45451" xr:uid="{00000000-0005-0000-0000-0000317B0000}"/>
    <cellStyle name="Normal 12 4 3 4 3" xfId="16376" xr:uid="{00000000-0005-0000-0000-0000327B0000}"/>
    <cellStyle name="Normal 12 4 3 4 3 2" xfId="16377" xr:uid="{00000000-0005-0000-0000-0000337B0000}"/>
    <cellStyle name="Normal 12 4 3 4 3 2 2" xfId="45458" xr:uid="{00000000-0005-0000-0000-0000347B0000}"/>
    <cellStyle name="Normal 12 4 3 4 3 3" xfId="45457" xr:uid="{00000000-0005-0000-0000-0000357B0000}"/>
    <cellStyle name="Normal 12 4 3 4 4" xfId="16378" xr:uid="{00000000-0005-0000-0000-0000367B0000}"/>
    <cellStyle name="Normal 12 4 3 4 4 2" xfId="45459" xr:uid="{00000000-0005-0000-0000-0000377B0000}"/>
    <cellStyle name="Normal 12 4 3 4 5" xfId="16379" xr:uid="{00000000-0005-0000-0000-0000387B0000}"/>
    <cellStyle name="Normal 12 4 3 4 5 2" xfId="45460" xr:uid="{00000000-0005-0000-0000-0000397B0000}"/>
    <cellStyle name="Normal 12 4 3 4 6" xfId="16380" xr:uid="{00000000-0005-0000-0000-00003A7B0000}"/>
    <cellStyle name="Normal 12 4 3 4 6 2" xfId="45461" xr:uid="{00000000-0005-0000-0000-00003B7B0000}"/>
    <cellStyle name="Normal 12 4 3 4 7" xfId="45450" xr:uid="{00000000-0005-0000-0000-00003C7B0000}"/>
    <cellStyle name="Normal 12 4 3 5" xfId="16381" xr:uid="{00000000-0005-0000-0000-00003D7B0000}"/>
    <cellStyle name="Normal 12 4 3 5 2" xfId="16382" xr:uid="{00000000-0005-0000-0000-00003E7B0000}"/>
    <cellStyle name="Normal 12 4 3 5 2 2" xfId="16383" xr:uid="{00000000-0005-0000-0000-00003F7B0000}"/>
    <cellStyle name="Normal 12 4 3 5 2 2 2" xfId="45464" xr:uid="{00000000-0005-0000-0000-0000407B0000}"/>
    <cellStyle name="Normal 12 4 3 5 2 3" xfId="45463" xr:uid="{00000000-0005-0000-0000-0000417B0000}"/>
    <cellStyle name="Normal 12 4 3 5 3" xfId="16384" xr:uid="{00000000-0005-0000-0000-0000427B0000}"/>
    <cellStyle name="Normal 12 4 3 5 3 2" xfId="45465" xr:uid="{00000000-0005-0000-0000-0000437B0000}"/>
    <cellStyle name="Normal 12 4 3 5 4" xfId="16385" xr:uid="{00000000-0005-0000-0000-0000447B0000}"/>
    <cellStyle name="Normal 12 4 3 5 4 2" xfId="45466" xr:uid="{00000000-0005-0000-0000-0000457B0000}"/>
    <cellStyle name="Normal 12 4 3 5 5" xfId="16386" xr:uid="{00000000-0005-0000-0000-0000467B0000}"/>
    <cellStyle name="Normal 12 4 3 5 5 2" xfId="45467" xr:uid="{00000000-0005-0000-0000-0000477B0000}"/>
    <cellStyle name="Normal 12 4 3 5 6" xfId="45462" xr:uid="{00000000-0005-0000-0000-0000487B0000}"/>
    <cellStyle name="Normal 12 4 3 6" xfId="16387" xr:uid="{00000000-0005-0000-0000-0000497B0000}"/>
    <cellStyle name="Normal 12 4 3 6 2" xfId="16388" xr:uid="{00000000-0005-0000-0000-00004A7B0000}"/>
    <cellStyle name="Normal 12 4 3 6 2 2" xfId="16389" xr:uid="{00000000-0005-0000-0000-00004B7B0000}"/>
    <cellStyle name="Normal 12 4 3 6 2 2 2" xfId="45470" xr:uid="{00000000-0005-0000-0000-00004C7B0000}"/>
    <cellStyle name="Normal 12 4 3 6 2 3" xfId="45469" xr:uid="{00000000-0005-0000-0000-00004D7B0000}"/>
    <cellStyle name="Normal 12 4 3 6 3" xfId="16390" xr:uid="{00000000-0005-0000-0000-00004E7B0000}"/>
    <cellStyle name="Normal 12 4 3 6 3 2" xfId="45471" xr:uid="{00000000-0005-0000-0000-00004F7B0000}"/>
    <cellStyle name="Normal 12 4 3 6 4" xfId="16391" xr:uid="{00000000-0005-0000-0000-0000507B0000}"/>
    <cellStyle name="Normal 12 4 3 6 4 2" xfId="45472" xr:uid="{00000000-0005-0000-0000-0000517B0000}"/>
    <cellStyle name="Normal 12 4 3 6 5" xfId="16392" xr:uid="{00000000-0005-0000-0000-0000527B0000}"/>
    <cellStyle name="Normal 12 4 3 6 5 2" xfId="45473" xr:uid="{00000000-0005-0000-0000-0000537B0000}"/>
    <cellStyle name="Normal 12 4 3 6 6" xfId="45468" xr:uid="{00000000-0005-0000-0000-0000547B0000}"/>
    <cellStyle name="Normal 12 4 3 7" xfId="16393" xr:uid="{00000000-0005-0000-0000-0000557B0000}"/>
    <cellStyle name="Normal 12 4 3 7 2" xfId="16394" xr:uid="{00000000-0005-0000-0000-0000567B0000}"/>
    <cellStyle name="Normal 12 4 3 7 2 2" xfId="16395" xr:uid="{00000000-0005-0000-0000-0000577B0000}"/>
    <cellStyle name="Normal 12 4 3 7 2 2 2" xfId="45476" xr:uid="{00000000-0005-0000-0000-0000587B0000}"/>
    <cellStyle name="Normal 12 4 3 7 2 3" xfId="45475" xr:uid="{00000000-0005-0000-0000-0000597B0000}"/>
    <cellStyle name="Normal 12 4 3 7 3" xfId="16396" xr:uid="{00000000-0005-0000-0000-00005A7B0000}"/>
    <cellStyle name="Normal 12 4 3 7 3 2" xfId="45477" xr:uid="{00000000-0005-0000-0000-00005B7B0000}"/>
    <cellStyle name="Normal 12 4 3 7 4" xfId="16397" xr:uid="{00000000-0005-0000-0000-00005C7B0000}"/>
    <cellStyle name="Normal 12 4 3 7 4 2" xfId="45478" xr:uid="{00000000-0005-0000-0000-00005D7B0000}"/>
    <cellStyle name="Normal 12 4 3 7 5" xfId="45474" xr:uid="{00000000-0005-0000-0000-00005E7B0000}"/>
    <cellStyle name="Normal 12 4 3 8" xfId="16398" xr:uid="{00000000-0005-0000-0000-00005F7B0000}"/>
    <cellStyle name="Normal 12 4 3 8 2" xfId="16399" xr:uid="{00000000-0005-0000-0000-0000607B0000}"/>
    <cellStyle name="Normal 12 4 3 8 2 2" xfId="45480" xr:uid="{00000000-0005-0000-0000-0000617B0000}"/>
    <cellStyle name="Normal 12 4 3 8 3" xfId="16400" xr:uid="{00000000-0005-0000-0000-0000627B0000}"/>
    <cellStyle name="Normal 12 4 3 8 3 2" xfId="45481" xr:uid="{00000000-0005-0000-0000-0000637B0000}"/>
    <cellStyle name="Normal 12 4 3 8 4" xfId="45479" xr:uid="{00000000-0005-0000-0000-0000647B0000}"/>
    <cellStyle name="Normal 12 4 3 9" xfId="16401" xr:uid="{00000000-0005-0000-0000-0000657B0000}"/>
    <cellStyle name="Normal 12 4 3 9 2" xfId="45482" xr:uid="{00000000-0005-0000-0000-0000667B0000}"/>
    <cellStyle name="Normal 12 4 4" xfId="16402" xr:uid="{00000000-0005-0000-0000-0000677B0000}"/>
    <cellStyle name="Normal 12 4 4 10" xfId="16403" xr:uid="{00000000-0005-0000-0000-0000687B0000}"/>
    <cellStyle name="Normal 12 4 4 10 2" xfId="45484" xr:uid="{00000000-0005-0000-0000-0000697B0000}"/>
    <cellStyle name="Normal 12 4 4 11" xfId="45483" xr:uid="{00000000-0005-0000-0000-00006A7B0000}"/>
    <cellStyle name="Normal 12 4 4 2" xfId="16404" xr:uid="{00000000-0005-0000-0000-00006B7B0000}"/>
    <cellStyle name="Normal 12 4 4 2 2" xfId="16405" xr:uid="{00000000-0005-0000-0000-00006C7B0000}"/>
    <cellStyle name="Normal 12 4 4 2 2 2" xfId="16406" xr:uid="{00000000-0005-0000-0000-00006D7B0000}"/>
    <cellStyle name="Normal 12 4 4 2 2 2 2" xfId="16407" xr:uid="{00000000-0005-0000-0000-00006E7B0000}"/>
    <cellStyle name="Normal 12 4 4 2 2 2 2 2" xfId="45488" xr:uid="{00000000-0005-0000-0000-00006F7B0000}"/>
    <cellStyle name="Normal 12 4 4 2 2 2 3" xfId="45487" xr:uid="{00000000-0005-0000-0000-0000707B0000}"/>
    <cellStyle name="Normal 12 4 4 2 2 3" xfId="16408" xr:uid="{00000000-0005-0000-0000-0000717B0000}"/>
    <cellStyle name="Normal 12 4 4 2 2 3 2" xfId="45489" xr:uid="{00000000-0005-0000-0000-0000727B0000}"/>
    <cellStyle name="Normal 12 4 4 2 2 4" xfId="16409" xr:uid="{00000000-0005-0000-0000-0000737B0000}"/>
    <cellStyle name="Normal 12 4 4 2 2 4 2" xfId="45490" xr:uid="{00000000-0005-0000-0000-0000747B0000}"/>
    <cellStyle name="Normal 12 4 4 2 2 5" xfId="16410" xr:uid="{00000000-0005-0000-0000-0000757B0000}"/>
    <cellStyle name="Normal 12 4 4 2 2 5 2" xfId="45491" xr:uid="{00000000-0005-0000-0000-0000767B0000}"/>
    <cellStyle name="Normal 12 4 4 2 2 6" xfId="45486" xr:uid="{00000000-0005-0000-0000-0000777B0000}"/>
    <cellStyle name="Normal 12 4 4 2 3" xfId="16411" xr:uid="{00000000-0005-0000-0000-0000787B0000}"/>
    <cellStyle name="Normal 12 4 4 2 3 2" xfId="16412" xr:uid="{00000000-0005-0000-0000-0000797B0000}"/>
    <cellStyle name="Normal 12 4 4 2 3 2 2" xfId="45493" xr:uid="{00000000-0005-0000-0000-00007A7B0000}"/>
    <cellStyle name="Normal 12 4 4 2 3 3" xfId="45492" xr:uid="{00000000-0005-0000-0000-00007B7B0000}"/>
    <cellStyle name="Normal 12 4 4 2 4" xfId="16413" xr:uid="{00000000-0005-0000-0000-00007C7B0000}"/>
    <cellStyle name="Normal 12 4 4 2 4 2" xfId="45494" xr:uid="{00000000-0005-0000-0000-00007D7B0000}"/>
    <cellStyle name="Normal 12 4 4 2 5" xfId="16414" xr:uid="{00000000-0005-0000-0000-00007E7B0000}"/>
    <cellStyle name="Normal 12 4 4 2 5 2" xfId="45495" xr:uid="{00000000-0005-0000-0000-00007F7B0000}"/>
    <cellStyle name="Normal 12 4 4 2 6" xfId="16415" xr:uid="{00000000-0005-0000-0000-0000807B0000}"/>
    <cellStyle name="Normal 12 4 4 2 6 2" xfId="45496" xr:uid="{00000000-0005-0000-0000-0000817B0000}"/>
    <cellStyle name="Normal 12 4 4 2 7" xfId="45485" xr:uid="{00000000-0005-0000-0000-0000827B0000}"/>
    <cellStyle name="Normal 12 4 4 3" xfId="16416" xr:uid="{00000000-0005-0000-0000-0000837B0000}"/>
    <cellStyle name="Normal 12 4 4 3 2" xfId="16417" xr:uid="{00000000-0005-0000-0000-0000847B0000}"/>
    <cellStyle name="Normal 12 4 4 3 2 2" xfId="16418" xr:uid="{00000000-0005-0000-0000-0000857B0000}"/>
    <cellStyle name="Normal 12 4 4 3 2 2 2" xfId="16419" xr:uid="{00000000-0005-0000-0000-0000867B0000}"/>
    <cellStyle name="Normal 12 4 4 3 2 2 2 2" xfId="45500" xr:uid="{00000000-0005-0000-0000-0000877B0000}"/>
    <cellStyle name="Normal 12 4 4 3 2 2 3" xfId="45499" xr:uid="{00000000-0005-0000-0000-0000887B0000}"/>
    <cellStyle name="Normal 12 4 4 3 2 3" xfId="16420" xr:uid="{00000000-0005-0000-0000-0000897B0000}"/>
    <cellStyle name="Normal 12 4 4 3 2 3 2" xfId="45501" xr:uid="{00000000-0005-0000-0000-00008A7B0000}"/>
    <cellStyle name="Normal 12 4 4 3 2 4" xfId="16421" xr:uid="{00000000-0005-0000-0000-00008B7B0000}"/>
    <cellStyle name="Normal 12 4 4 3 2 4 2" xfId="45502" xr:uid="{00000000-0005-0000-0000-00008C7B0000}"/>
    <cellStyle name="Normal 12 4 4 3 2 5" xfId="16422" xr:uid="{00000000-0005-0000-0000-00008D7B0000}"/>
    <cellStyle name="Normal 12 4 4 3 2 5 2" xfId="45503" xr:uid="{00000000-0005-0000-0000-00008E7B0000}"/>
    <cellStyle name="Normal 12 4 4 3 2 6" xfId="45498" xr:uid="{00000000-0005-0000-0000-00008F7B0000}"/>
    <cellStyle name="Normal 12 4 4 3 3" xfId="16423" xr:uid="{00000000-0005-0000-0000-0000907B0000}"/>
    <cellStyle name="Normal 12 4 4 3 3 2" xfId="16424" xr:uid="{00000000-0005-0000-0000-0000917B0000}"/>
    <cellStyle name="Normal 12 4 4 3 3 2 2" xfId="45505" xr:uid="{00000000-0005-0000-0000-0000927B0000}"/>
    <cellStyle name="Normal 12 4 4 3 3 3" xfId="45504" xr:uid="{00000000-0005-0000-0000-0000937B0000}"/>
    <cellStyle name="Normal 12 4 4 3 4" xfId="16425" xr:uid="{00000000-0005-0000-0000-0000947B0000}"/>
    <cellStyle name="Normal 12 4 4 3 4 2" xfId="45506" xr:uid="{00000000-0005-0000-0000-0000957B0000}"/>
    <cellStyle name="Normal 12 4 4 3 5" xfId="16426" xr:uid="{00000000-0005-0000-0000-0000967B0000}"/>
    <cellStyle name="Normal 12 4 4 3 5 2" xfId="45507" xr:uid="{00000000-0005-0000-0000-0000977B0000}"/>
    <cellStyle name="Normal 12 4 4 3 6" xfId="16427" xr:uid="{00000000-0005-0000-0000-0000987B0000}"/>
    <cellStyle name="Normal 12 4 4 3 6 2" xfId="45508" xr:uid="{00000000-0005-0000-0000-0000997B0000}"/>
    <cellStyle name="Normal 12 4 4 3 7" xfId="45497" xr:uid="{00000000-0005-0000-0000-00009A7B0000}"/>
    <cellStyle name="Normal 12 4 4 4" xfId="16428" xr:uid="{00000000-0005-0000-0000-00009B7B0000}"/>
    <cellStyle name="Normal 12 4 4 4 2" xfId="16429" xr:uid="{00000000-0005-0000-0000-00009C7B0000}"/>
    <cellStyle name="Normal 12 4 4 4 2 2" xfId="16430" xr:uid="{00000000-0005-0000-0000-00009D7B0000}"/>
    <cellStyle name="Normal 12 4 4 4 2 2 2" xfId="45511" xr:uid="{00000000-0005-0000-0000-00009E7B0000}"/>
    <cellStyle name="Normal 12 4 4 4 2 3" xfId="45510" xr:uid="{00000000-0005-0000-0000-00009F7B0000}"/>
    <cellStyle name="Normal 12 4 4 4 3" xfId="16431" xr:uid="{00000000-0005-0000-0000-0000A07B0000}"/>
    <cellStyle name="Normal 12 4 4 4 3 2" xfId="45512" xr:uid="{00000000-0005-0000-0000-0000A17B0000}"/>
    <cellStyle name="Normal 12 4 4 4 4" xfId="16432" xr:uid="{00000000-0005-0000-0000-0000A27B0000}"/>
    <cellStyle name="Normal 12 4 4 4 4 2" xfId="45513" xr:uid="{00000000-0005-0000-0000-0000A37B0000}"/>
    <cellStyle name="Normal 12 4 4 4 5" xfId="16433" xr:uid="{00000000-0005-0000-0000-0000A47B0000}"/>
    <cellStyle name="Normal 12 4 4 4 5 2" xfId="45514" xr:uid="{00000000-0005-0000-0000-0000A57B0000}"/>
    <cellStyle name="Normal 12 4 4 4 6" xfId="45509" xr:uid="{00000000-0005-0000-0000-0000A67B0000}"/>
    <cellStyle name="Normal 12 4 4 5" xfId="16434" xr:uid="{00000000-0005-0000-0000-0000A77B0000}"/>
    <cellStyle name="Normal 12 4 4 5 2" xfId="16435" xr:uid="{00000000-0005-0000-0000-0000A87B0000}"/>
    <cellStyle name="Normal 12 4 4 5 2 2" xfId="16436" xr:uid="{00000000-0005-0000-0000-0000A97B0000}"/>
    <cellStyle name="Normal 12 4 4 5 2 2 2" xfId="45517" xr:uid="{00000000-0005-0000-0000-0000AA7B0000}"/>
    <cellStyle name="Normal 12 4 4 5 2 3" xfId="45516" xr:uid="{00000000-0005-0000-0000-0000AB7B0000}"/>
    <cellStyle name="Normal 12 4 4 5 3" xfId="16437" xr:uid="{00000000-0005-0000-0000-0000AC7B0000}"/>
    <cellStyle name="Normal 12 4 4 5 3 2" xfId="45518" xr:uid="{00000000-0005-0000-0000-0000AD7B0000}"/>
    <cellStyle name="Normal 12 4 4 5 4" xfId="16438" xr:uid="{00000000-0005-0000-0000-0000AE7B0000}"/>
    <cellStyle name="Normal 12 4 4 5 4 2" xfId="45519" xr:uid="{00000000-0005-0000-0000-0000AF7B0000}"/>
    <cellStyle name="Normal 12 4 4 5 5" xfId="16439" xr:uid="{00000000-0005-0000-0000-0000B07B0000}"/>
    <cellStyle name="Normal 12 4 4 5 5 2" xfId="45520" xr:uid="{00000000-0005-0000-0000-0000B17B0000}"/>
    <cellStyle name="Normal 12 4 4 5 6" xfId="45515" xr:uid="{00000000-0005-0000-0000-0000B27B0000}"/>
    <cellStyle name="Normal 12 4 4 6" xfId="16440" xr:uid="{00000000-0005-0000-0000-0000B37B0000}"/>
    <cellStyle name="Normal 12 4 4 6 2" xfId="16441" xr:uid="{00000000-0005-0000-0000-0000B47B0000}"/>
    <cellStyle name="Normal 12 4 4 6 2 2" xfId="16442" xr:uid="{00000000-0005-0000-0000-0000B57B0000}"/>
    <cellStyle name="Normal 12 4 4 6 2 2 2" xfId="45523" xr:uid="{00000000-0005-0000-0000-0000B67B0000}"/>
    <cellStyle name="Normal 12 4 4 6 2 3" xfId="45522" xr:uid="{00000000-0005-0000-0000-0000B77B0000}"/>
    <cellStyle name="Normal 12 4 4 6 3" xfId="16443" xr:uid="{00000000-0005-0000-0000-0000B87B0000}"/>
    <cellStyle name="Normal 12 4 4 6 3 2" xfId="45524" xr:uid="{00000000-0005-0000-0000-0000B97B0000}"/>
    <cellStyle name="Normal 12 4 4 6 4" xfId="16444" xr:uid="{00000000-0005-0000-0000-0000BA7B0000}"/>
    <cellStyle name="Normal 12 4 4 6 4 2" xfId="45525" xr:uid="{00000000-0005-0000-0000-0000BB7B0000}"/>
    <cellStyle name="Normal 12 4 4 6 5" xfId="45521" xr:uid="{00000000-0005-0000-0000-0000BC7B0000}"/>
    <cellStyle name="Normal 12 4 4 7" xfId="16445" xr:uid="{00000000-0005-0000-0000-0000BD7B0000}"/>
    <cellStyle name="Normal 12 4 4 7 2" xfId="16446" xr:uid="{00000000-0005-0000-0000-0000BE7B0000}"/>
    <cellStyle name="Normal 12 4 4 7 2 2" xfId="45527" xr:uid="{00000000-0005-0000-0000-0000BF7B0000}"/>
    <cellStyle name="Normal 12 4 4 7 3" xfId="16447" xr:uid="{00000000-0005-0000-0000-0000C07B0000}"/>
    <cellStyle name="Normal 12 4 4 7 3 2" xfId="45528" xr:uid="{00000000-0005-0000-0000-0000C17B0000}"/>
    <cellStyle name="Normal 12 4 4 7 4" xfId="45526" xr:uid="{00000000-0005-0000-0000-0000C27B0000}"/>
    <cellStyle name="Normal 12 4 4 8" xfId="16448" xr:uid="{00000000-0005-0000-0000-0000C37B0000}"/>
    <cellStyle name="Normal 12 4 4 8 2" xfId="45529" xr:uid="{00000000-0005-0000-0000-0000C47B0000}"/>
    <cellStyle name="Normal 12 4 4 9" xfId="16449" xr:uid="{00000000-0005-0000-0000-0000C57B0000}"/>
    <cellStyle name="Normal 12 4 4 9 2" xfId="45530" xr:uid="{00000000-0005-0000-0000-0000C67B0000}"/>
    <cellStyle name="Normal 12 4 5" xfId="16450" xr:uid="{00000000-0005-0000-0000-0000C77B0000}"/>
    <cellStyle name="Normal 12 4 5 2" xfId="16451" xr:uid="{00000000-0005-0000-0000-0000C87B0000}"/>
    <cellStyle name="Normal 12 4 5 2 2" xfId="16452" xr:uid="{00000000-0005-0000-0000-0000C97B0000}"/>
    <cellStyle name="Normal 12 4 5 2 2 2" xfId="16453" xr:uid="{00000000-0005-0000-0000-0000CA7B0000}"/>
    <cellStyle name="Normal 12 4 5 2 2 2 2" xfId="45534" xr:uid="{00000000-0005-0000-0000-0000CB7B0000}"/>
    <cellStyle name="Normal 12 4 5 2 2 3" xfId="45533" xr:uid="{00000000-0005-0000-0000-0000CC7B0000}"/>
    <cellStyle name="Normal 12 4 5 2 3" xfId="16454" xr:uid="{00000000-0005-0000-0000-0000CD7B0000}"/>
    <cellStyle name="Normal 12 4 5 2 3 2" xfId="45535" xr:uid="{00000000-0005-0000-0000-0000CE7B0000}"/>
    <cellStyle name="Normal 12 4 5 2 4" xfId="16455" xr:uid="{00000000-0005-0000-0000-0000CF7B0000}"/>
    <cellStyle name="Normal 12 4 5 2 4 2" xfId="45536" xr:uid="{00000000-0005-0000-0000-0000D07B0000}"/>
    <cellStyle name="Normal 12 4 5 2 5" xfId="16456" xr:uid="{00000000-0005-0000-0000-0000D17B0000}"/>
    <cellStyle name="Normal 12 4 5 2 5 2" xfId="45537" xr:uid="{00000000-0005-0000-0000-0000D27B0000}"/>
    <cellStyle name="Normal 12 4 5 2 6" xfId="45532" xr:uid="{00000000-0005-0000-0000-0000D37B0000}"/>
    <cellStyle name="Normal 12 4 5 3" xfId="16457" xr:uid="{00000000-0005-0000-0000-0000D47B0000}"/>
    <cellStyle name="Normal 12 4 5 3 2" xfId="16458" xr:uid="{00000000-0005-0000-0000-0000D57B0000}"/>
    <cellStyle name="Normal 12 4 5 3 2 2" xfId="16459" xr:uid="{00000000-0005-0000-0000-0000D67B0000}"/>
    <cellStyle name="Normal 12 4 5 3 2 2 2" xfId="45540" xr:uid="{00000000-0005-0000-0000-0000D77B0000}"/>
    <cellStyle name="Normal 12 4 5 3 2 3" xfId="45539" xr:uid="{00000000-0005-0000-0000-0000D87B0000}"/>
    <cellStyle name="Normal 12 4 5 3 3" xfId="16460" xr:uid="{00000000-0005-0000-0000-0000D97B0000}"/>
    <cellStyle name="Normal 12 4 5 3 3 2" xfId="45541" xr:uid="{00000000-0005-0000-0000-0000DA7B0000}"/>
    <cellStyle name="Normal 12 4 5 3 4" xfId="16461" xr:uid="{00000000-0005-0000-0000-0000DB7B0000}"/>
    <cellStyle name="Normal 12 4 5 3 4 2" xfId="45542" xr:uid="{00000000-0005-0000-0000-0000DC7B0000}"/>
    <cellStyle name="Normal 12 4 5 3 5" xfId="16462" xr:uid="{00000000-0005-0000-0000-0000DD7B0000}"/>
    <cellStyle name="Normal 12 4 5 3 5 2" xfId="45543" xr:uid="{00000000-0005-0000-0000-0000DE7B0000}"/>
    <cellStyle name="Normal 12 4 5 3 6" xfId="45538" xr:uid="{00000000-0005-0000-0000-0000DF7B0000}"/>
    <cellStyle name="Normal 12 4 5 4" xfId="16463" xr:uid="{00000000-0005-0000-0000-0000E07B0000}"/>
    <cellStyle name="Normal 12 4 5 4 2" xfId="16464" xr:uid="{00000000-0005-0000-0000-0000E17B0000}"/>
    <cellStyle name="Normal 12 4 5 4 2 2" xfId="45545" xr:uid="{00000000-0005-0000-0000-0000E27B0000}"/>
    <cellStyle name="Normal 12 4 5 4 3" xfId="45544" xr:uid="{00000000-0005-0000-0000-0000E37B0000}"/>
    <cellStyle name="Normal 12 4 5 5" xfId="16465" xr:uid="{00000000-0005-0000-0000-0000E47B0000}"/>
    <cellStyle name="Normal 12 4 5 5 2" xfId="45546" xr:uid="{00000000-0005-0000-0000-0000E57B0000}"/>
    <cellStyle name="Normal 12 4 5 6" xfId="16466" xr:uid="{00000000-0005-0000-0000-0000E67B0000}"/>
    <cellStyle name="Normal 12 4 5 6 2" xfId="45547" xr:uid="{00000000-0005-0000-0000-0000E77B0000}"/>
    <cellStyle name="Normal 12 4 5 7" xfId="16467" xr:uid="{00000000-0005-0000-0000-0000E87B0000}"/>
    <cellStyle name="Normal 12 4 5 7 2" xfId="45548" xr:uid="{00000000-0005-0000-0000-0000E97B0000}"/>
    <cellStyle name="Normal 12 4 5 8" xfId="45531" xr:uid="{00000000-0005-0000-0000-0000EA7B0000}"/>
    <cellStyle name="Normal 12 4 6" xfId="16468" xr:uid="{00000000-0005-0000-0000-0000EB7B0000}"/>
    <cellStyle name="Normal 12 4 6 2" xfId="16469" xr:uid="{00000000-0005-0000-0000-0000EC7B0000}"/>
    <cellStyle name="Normal 12 4 6 2 2" xfId="16470" xr:uid="{00000000-0005-0000-0000-0000ED7B0000}"/>
    <cellStyle name="Normal 12 4 6 2 2 2" xfId="16471" xr:uid="{00000000-0005-0000-0000-0000EE7B0000}"/>
    <cellStyle name="Normal 12 4 6 2 2 2 2" xfId="45552" xr:uid="{00000000-0005-0000-0000-0000EF7B0000}"/>
    <cellStyle name="Normal 12 4 6 2 2 3" xfId="45551" xr:uid="{00000000-0005-0000-0000-0000F07B0000}"/>
    <cellStyle name="Normal 12 4 6 2 3" xfId="16472" xr:uid="{00000000-0005-0000-0000-0000F17B0000}"/>
    <cellStyle name="Normal 12 4 6 2 3 2" xfId="45553" xr:uid="{00000000-0005-0000-0000-0000F27B0000}"/>
    <cellStyle name="Normal 12 4 6 2 4" xfId="16473" xr:uid="{00000000-0005-0000-0000-0000F37B0000}"/>
    <cellStyle name="Normal 12 4 6 2 4 2" xfId="45554" xr:uid="{00000000-0005-0000-0000-0000F47B0000}"/>
    <cellStyle name="Normal 12 4 6 2 5" xfId="16474" xr:uid="{00000000-0005-0000-0000-0000F57B0000}"/>
    <cellStyle name="Normal 12 4 6 2 5 2" xfId="45555" xr:uid="{00000000-0005-0000-0000-0000F67B0000}"/>
    <cellStyle name="Normal 12 4 6 2 6" xfId="45550" xr:uid="{00000000-0005-0000-0000-0000F77B0000}"/>
    <cellStyle name="Normal 12 4 6 3" xfId="16475" xr:uid="{00000000-0005-0000-0000-0000F87B0000}"/>
    <cellStyle name="Normal 12 4 6 3 2" xfId="16476" xr:uid="{00000000-0005-0000-0000-0000F97B0000}"/>
    <cellStyle name="Normal 12 4 6 3 2 2" xfId="45557" xr:uid="{00000000-0005-0000-0000-0000FA7B0000}"/>
    <cellStyle name="Normal 12 4 6 3 3" xfId="45556" xr:uid="{00000000-0005-0000-0000-0000FB7B0000}"/>
    <cellStyle name="Normal 12 4 6 4" xfId="16477" xr:uid="{00000000-0005-0000-0000-0000FC7B0000}"/>
    <cellStyle name="Normal 12 4 6 4 2" xfId="45558" xr:uid="{00000000-0005-0000-0000-0000FD7B0000}"/>
    <cellStyle name="Normal 12 4 6 5" xfId="16478" xr:uid="{00000000-0005-0000-0000-0000FE7B0000}"/>
    <cellStyle name="Normal 12 4 6 5 2" xfId="45559" xr:uid="{00000000-0005-0000-0000-0000FF7B0000}"/>
    <cellStyle name="Normal 12 4 6 6" xfId="16479" xr:uid="{00000000-0005-0000-0000-0000007C0000}"/>
    <cellStyle name="Normal 12 4 6 6 2" xfId="45560" xr:uid="{00000000-0005-0000-0000-0000017C0000}"/>
    <cellStyle name="Normal 12 4 6 7" xfId="45549" xr:uid="{00000000-0005-0000-0000-0000027C0000}"/>
    <cellStyle name="Normal 12 4 7" xfId="16480" xr:uid="{00000000-0005-0000-0000-0000037C0000}"/>
    <cellStyle name="Normal 12 4 7 2" xfId="16481" xr:uid="{00000000-0005-0000-0000-0000047C0000}"/>
    <cellStyle name="Normal 12 4 7 2 2" xfId="16482" xr:uid="{00000000-0005-0000-0000-0000057C0000}"/>
    <cellStyle name="Normal 12 4 7 2 2 2" xfId="45563" xr:uid="{00000000-0005-0000-0000-0000067C0000}"/>
    <cellStyle name="Normal 12 4 7 2 3" xfId="45562" xr:uid="{00000000-0005-0000-0000-0000077C0000}"/>
    <cellStyle name="Normal 12 4 7 3" xfId="16483" xr:uid="{00000000-0005-0000-0000-0000087C0000}"/>
    <cellStyle name="Normal 12 4 7 3 2" xfId="45564" xr:uid="{00000000-0005-0000-0000-0000097C0000}"/>
    <cellStyle name="Normal 12 4 7 4" xfId="16484" xr:uid="{00000000-0005-0000-0000-00000A7C0000}"/>
    <cellStyle name="Normal 12 4 7 4 2" xfId="45565" xr:uid="{00000000-0005-0000-0000-00000B7C0000}"/>
    <cellStyle name="Normal 12 4 7 5" xfId="16485" xr:uid="{00000000-0005-0000-0000-00000C7C0000}"/>
    <cellStyle name="Normal 12 4 7 5 2" xfId="45566" xr:uid="{00000000-0005-0000-0000-00000D7C0000}"/>
    <cellStyle name="Normal 12 4 7 6" xfId="45561" xr:uid="{00000000-0005-0000-0000-00000E7C0000}"/>
    <cellStyle name="Normal 12 4 8" xfId="16486" xr:uid="{00000000-0005-0000-0000-00000F7C0000}"/>
    <cellStyle name="Normal 12 4 8 2" xfId="16487" xr:uid="{00000000-0005-0000-0000-0000107C0000}"/>
    <cellStyle name="Normal 12 4 8 2 2" xfId="16488" xr:uid="{00000000-0005-0000-0000-0000117C0000}"/>
    <cellStyle name="Normal 12 4 8 2 2 2" xfId="45569" xr:uid="{00000000-0005-0000-0000-0000127C0000}"/>
    <cellStyle name="Normal 12 4 8 2 3" xfId="45568" xr:uid="{00000000-0005-0000-0000-0000137C0000}"/>
    <cellStyle name="Normal 12 4 8 3" xfId="16489" xr:uid="{00000000-0005-0000-0000-0000147C0000}"/>
    <cellStyle name="Normal 12 4 8 3 2" xfId="45570" xr:uid="{00000000-0005-0000-0000-0000157C0000}"/>
    <cellStyle name="Normal 12 4 8 4" xfId="16490" xr:uid="{00000000-0005-0000-0000-0000167C0000}"/>
    <cellStyle name="Normal 12 4 8 4 2" xfId="45571" xr:uid="{00000000-0005-0000-0000-0000177C0000}"/>
    <cellStyle name="Normal 12 4 8 5" xfId="16491" xr:uid="{00000000-0005-0000-0000-0000187C0000}"/>
    <cellStyle name="Normal 12 4 8 5 2" xfId="45572" xr:uid="{00000000-0005-0000-0000-0000197C0000}"/>
    <cellStyle name="Normal 12 4 8 6" xfId="45567" xr:uid="{00000000-0005-0000-0000-00001A7C0000}"/>
    <cellStyle name="Normal 12 4 9" xfId="16492" xr:uid="{00000000-0005-0000-0000-00001B7C0000}"/>
    <cellStyle name="Normal 12 4 9 2" xfId="16493" xr:uid="{00000000-0005-0000-0000-00001C7C0000}"/>
    <cellStyle name="Normal 12 4 9 2 2" xfId="16494" xr:uid="{00000000-0005-0000-0000-00001D7C0000}"/>
    <cellStyle name="Normal 12 4 9 2 2 2" xfId="45575" xr:uid="{00000000-0005-0000-0000-00001E7C0000}"/>
    <cellStyle name="Normal 12 4 9 2 3" xfId="45574" xr:uid="{00000000-0005-0000-0000-00001F7C0000}"/>
    <cellStyle name="Normal 12 4 9 3" xfId="16495" xr:uid="{00000000-0005-0000-0000-0000207C0000}"/>
    <cellStyle name="Normal 12 4 9 3 2" xfId="45576" xr:uid="{00000000-0005-0000-0000-0000217C0000}"/>
    <cellStyle name="Normal 12 4 9 4" xfId="16496" xr:uid="{00000000-0005-0000-0000-0000227C0000}"/>
    <cellStyle name="Normal 12 4 9 4 2" xfId="45577" xr:uid="{00000000-0005-0000-0000-0000237C0000}"/>
    <cellStyle name="Normal 12 4 9 5" xfId="45573" xr:uid="{00000000-0005-0000-0000-0000247C0000}"/>
    <cellStyle name="Normal 12 5" xfId="16497" xr:uid="{00000000-0005-0000-0000-0000257C0000}"/>
    <cellStyle name="Normal 12 5 10" xfId="16498" xr:uid="{00000000-0005-0000-0000-0000267C0000}"/>
    <cellStyle name="Normal 12 5 10 2" xfId="45579" xr:uid="{00000000-0005-0000-0000-0000277C0000}"/>
    <cellStyle name="Normal 12 5 11" xfId="16499" xr:uid="{00000000-0005-0000-0000-0000287C0000}"/>
    <cellStyle name="Normal 12 5 11 2" xfId="45580" xr:uid="{00000000-0005-0000-0000-0000297C0000}"/>
    <cellStyle name="Normal 12 5 12" xfId="16500" xr:uid="{00000000-0005-0000-0000-00002A7C0000}"/>
    <cellStyle name="Normal 12 5 12 2" xfId="45581" xr:uid="{00000000-0005-0000-0000-00002B7C0000}"/>
    <cellStyle name="Normal 12 5 13" xfId="45578" xr:uid="{00000000-0005-0000-0000-00002C7C0000}"/>
    <cellStyle name="Normal 12 5 2" xfId="16501" xr:uid="{00000000-0005-0000-0000-00002D7C0000}"/>
    <cellStyle name="Normal 12 5 2 10" xfId="16502" xr:uid="{00000000-0005-0000-0000-00002E7C0000}"/>
    <cellStyle name="Normal 12 5 2 10 2" xfId="45583" xr:uid="{00000000-0005-0000-0000-00002F7C0000}"/>
    <cellStyle name="Normal 12 5 2 11" xfId="16503" xr:uid="{00000000-0005-0000-0000-0000307C0000}"/>
    <cellStyle name="Normal 12 5 2 11 2" xfId="45584" xr:uid="{00000000-0005-0000-0000-0000317C0000}"/>
    <cellStyle name="Normal 12 5 2 12" xfId="45582" xr:uid="{00000000-0005-0000-0000-0000327C0000}"/>
    <cellStyle name="Normal 12 5 2 2" xfId="16504" xr:uid="{00000000-0005-0000-0000-0000337C0000}"/>
    <cellStyle name="Normal 12 5 2 2 10" xfId="16505" xr:uid="{00000000-0005-0000-0000-0000347C0000}"/>
    <cellStyle name="Normal 12 5 2 2 10 2" xfId="45586" xr:uid="{00000000-0005-0000-0000-0000357C0000}"/>
    <cellStyle name="Normal 12 5 2 2 11" xfId="45585" xr:uid="{00000000-0005-0000-0000-0000367C0000}"/>
    <cellStyle name="Normal 12 5 2 2 2" xfId="16506" xr:uid="{00000000-0005-0000-0000-0000377C0000}"/>
    <cellStyle name="Normal 12 5 2 2 2 2" xfId="16507" xr:uid="{00000000-0005-0000-0000-0000387C0000}"/>
    <cellStyle name="Normal 12 5 2 2 2 2 2" xfId="16508" xr:uid="{00000000-0005-0000-0000-0000397C0000}"/>
    <cellStyle name="Normal 12 5 2 2 2 2 2 2" xfId="16509" xr:uid="{00000000-0005-0000-0000-00003A7C0000}"/>
    <cellStyle name="Normal 12 5 2 2 2 2 2 2 2" xfId="45590" xr:uid="{00000000-0005-0000-0000-00003B7C0000}"/>
    <cellStyle name="Normal 12 5 2 2 2 2 2 3" xfId="45589" xr:uid="{00000000-0005-0000-0000-00003C7C0000}"/>
    <cellStyle name="Normal 12 5 2 2 2 2 3" xfId="16510" xr:uid="{00000000-0005-0000-0000-00003D7C0000}"/>
    <cellStyle name="Normal 12 5 2 2 2 2 3 2" xfId="45591" xr:uid="{00000000-0005-0000-0000-00003E7C0000}"/>
    <cellStyle name="Normal 12 5 2 2 2 2 4" xfId="16511" xr:uid="{00000000-0005-0000-0000-00003F7C0000}"/>
    <cellStyle name="Normal 12 5 2 2 2 2 4 2" xfId="45592" xr:uid="{00000000-0005-0000-0000-0000407C0000}"/>
    <cellStyle name="Normal 12 5 2 2 2 2 5" xfId="16512" xr:uid="{00000000-0005-0000-0000-0000417C0000}"/>
    <cellStyle name="Normal 12 5 2 2 2 2 5 2" xfId="45593" xr:uid="{00000000-0005-0000-0000-0000427C0000}"/>
    <cellStyle name="Normal 12 5 2 2 2 2 6" xfId="45588" xr:uid="{00000000-0005-0000-0000-0000437C0000}"/>
    <cellStyle name="Normal 12 5 2 2 2 3" xfId="16513" xr:uid="{00000000-0005-0000-0000-0000447C0000}"/>
    <cellStyle name="Normal 12 5 2 2 2 3 2" xfId="16514" xr:uid="{00000000-0005-0000-0000-0000457C0000}"/>
    <cellStyle name="Normal 12 5 2 2 2 3 2 2" xfId="45595" xr:uid="{00000000-0005-0000-0000-0000467C0000}"/>
    <cellStyle name="Normal 12 5 2 2 2 3 3" xfId="45594" xr:uid="{00000000-0005-0000-0000-0000477C0000}"/>
    <cellStyle name="Normal 12 5 2 2 2 4" xfId="16515" xr:uid="{00000000-0005-0000-0000-0000487C0000}"/>
    <cellStyle name="Normal 12 5 2 2 2 4 2" xfId="45596" xr:uid="{00000000-0005-0000-0000-0000497C0000}"/>
    <cellStyle name="Normal 12 5 2 2 2 5" xfId="16516" xr:uid="{00000000-0005-0000-0000-00004A7C0000}"/>
    <cellStyle name="Normal 12 5 2 2 2 5 2" xfId="45597" xr:uid="{00000000-0005-0000-0000-00004B7C0000}"/>
    <cellStyle name="Normal 12 5 2 2 2 6" xfId="16517" xr:uid="{00000000-0005-0000-0000-00004C7C0000}"/>
    <cellStyle name="Normal 12 5 2 2 2 6 2" xfId="45598" xr:uid="{00000000-0005-0000-0000-00004D7C0000}"/>
    <cellStyle name="Normal 12 5 2 2 2 7" xfId="45587" xr:uid="{00000000-0005-0000-0000-00004E7C0000}"/>
    <cellStyle name="Normal 12 5 2 2 3" xfId="16518" xr:uid="{00000000-0005-0000-0000-00004F7C0000}"/>
    <cellStyle name="Normal 12 5 2 2 3 2" xfId="16519" xr:uid="{00000000-0005-0000-0000-0000507C0000}"/>
    <cellStyle name="Normal 12 5 2 2 3 2 2" xfId="16520" xr:uid="{00000000-0005-0000-0000-0000517C0000}"/>
    <cellStyle name="Normal 12 5 2 2 3 2 2 2" xfId="16521" xr:uid="{00000000-0005-0000-0000-0000527C0000}"/>
    <cellStyle name="Normal 12 5 2 2 3 2 2 2 2" xfId="45602" xr:uid="{00000000-0005-0000-0000-0000537C0000}"/>
    <cellStyle name="Normal 12 5 2 2 3 2 2 3" xfId="45601" xr:uid="{00000000-0005-0000-0000-0000547C0000}"/>
    <cellStyle name="Normal 12 5 2 2 3 2 3" xfId="16522" xr:uid="{00000000-0005-0000-0000-0000557C0000}"/>
    <cellStyle name="Normal 12 5 2 2 3 2 3 2" xfId="45603" xr:uid="{00000000-0005-0000-0000-0000567C0000}"/>
    <cellStyle name="Normal 12 5 2 2 3 2 4" xfId="16523" xr:uid="{00000000-0005-0000-0000-0000577C0000}"/>
    <cellStyle name="Normal 12 5 2 2 3 2 4 2" xfId="45604" xr:uid="{00000000-0005-0000-0000-0000587C0000}"/>
    <cellStyle name="Normal 12 5 2 2 3 2 5" xfId="16524" xr:uid="{00000000-0005-0000-0000-0000597C0000}"/>
    <cellStyle name="Normal 12 5 2 2 3 2 5 2" xfId="45605" xr:uid="{00000000-0005-0000-0000-00005A7C0000}"/>
    <cellStyle name="Normal 12 5 2 2 3 2 6" xfId="45600" xr:uid="{00000000-0005-0000-0000-00005B7C0000}"/>
    <cellStyle name="Normal 12 5 2 2 3 3" xfId="16525" xr:uid="{00000000-0005-0000-0000-00005C7C0000}"/>
    <cellStyle name="Normal 12 5 2 2 3 3 2" xfId="16526" xr:uid="{00000000-0005-0000-0000-00005D7C0000}"/>
    <cellStyle name="Normal 12 5 2 2 3 3 2 2" xfId="45607" xr:uid="{00000000-0005-0000-0000-00005E7C0000}"/>
    <cellStyle name="Normal 12 5 2 2 3 3 3" xfId="45606" xr:uid="{00000000-0005-0000-0000-00005F7C0000}"/>
    <cellStyle name="Normal 12 5 2 2 3 4" xfId="16527" xr:uid="{00000000-0005-0000-0000-0000607C0000}"/>
    <cellStyle name="Normal 12 5 2 2 3 4 2" xfId="45608" xr:uid="{00000000-0005-0000-0000-0000617C0000}"/>
    <cellStyle name="Normal 12 5 2 2 3 5" xfId="16528" xr:uid="{00000000-0005-0000-0000-0000627C0000}"/>
    <cellStyle name="Normal 12 5 2 2 3 5 2" xfId="45609" xr:uid="{00000000-0005-0000-0000-0000637C0000}"/>
    <cellStyle name="Normal 12 5 2 2 3 6" xfId="16529" xr:uid="{00000000-0005-0000-0000-0000647C0000}"/>
    <cellStyle name="Normal 12 5 2 2 3 6 2" xfId="45610" xr:uid="{00000000-0005-0000-0000-0000657C0000}"/>
    <cellStyle name="Normal 12 5 2 2 3 7" xfId="45599" xr:uid="{00000000-0005-0000-0000-0000667C0000}"/>
    <cellStyle name="Normal 12 5 2 2 4" xfId="16530" xr:uid="{00000000-0005-0000-0000-0000677C0000}"/>
    <cellStyle name="Normal 12 5 2 2 4 2" xfId="16531" xr:uid="{00000000-0005-0000-0000-0000687C0000}"/>
    <cellStyle name="Normal 12 5 2 2 4 2 2" xfId="16532" xr:uid="{00000000-0005-0000-0000-0000697C0000}"/>
    <cellStyle name="Normal 12 5 2 2 4 2 2 2" xfId="45613" xr:uid="{00000000-0005-0000-0000-00006A7C0000}"/>
    <cellStyle name="Normal 12 5 2 2 4 2 3" xfId="45612" xr:uid="{00000000-0005-0000-0000-00006B7C0000}"/>
    <cellStyle name="Normal 12 5 2 2 4 3" xfId="16533" xr:uid="{00000000-0005-0000-0000-00006C7C0000}"/>
    <cellStyle name="Normal 12 5 2 2 4 3 2" xfId="45614" xr:uid="{00000000-0005-0000-0000-00006D7C0000}"/>
    <cellStyle name="Normal 12 5 2 2 4 4" xfId="16534" xr:uid="{00000000-0005-0000-0000-00006E7C0000}"/>
    <cellStyle name="Normal 12 5 2 2 4 4 2" xfId="45615" xr:uid="{00000000-0005-0000-0000-00006F7C0000}"/>
    <cellStyle name="Normal 12 5 2 2 4 5" xfId="16535" xr:uid="{00000000-0005-0000-0000-0000707C0000}"/>
    <cellStyle name="Normal 12 5 2 2 4 5 2" xfId="45616" xr:uid="{00000000-0005-0000-0000-0000717C0000}"/>
    <cellStyle name="Normal 12 5 2 2 4 6" xfId="45611" xr:uid="{00000000-0005-0000-0000-0000727C0000}"/>
    <cellStyle name="Normal 12 5 2 2 5" xfId="16536" xr:uid="{00000000-0005-0000-0000-0000737C0000}"/>
    <cellStyle name="Normal 12 5 2 2 5 2" xfId="16537" xr:uid="{00000000-0005-0000-0000-0000747C0000}"/>
    <cellStyle name="Normal 12 5 2 2 5 2 2" xfId="16538" xr:uid="{00000000-0005-0000-0000-0000757C0000}"/>
    <cellStyle name="Normal 12 5 2 2 5 2 2 2" xfId="45619" xr:uid="{00000000-0005-0000-0000-0000767C0000}"/>
    <cellStyle name="Normal 12 5 2 2 5 2 3" xfId="45618" xr:uid="{00000000-0005-0000-0000-0000777C0000}"/>
    <cellStyle name="Normal 12 5 2 2 5 3" xfId="16539" xr:uid="{00000000-0005-0000-0000-0000787C0000}"/>
    <cellStyle name="Normal 12 5 2 2 5 3 2" xfId="45620" xr:uid="{00000000-0005-0000-0000-0000797C0000}"/>
    <cellStyle name="Normal 12 5 2 2 5 4" xfId="16540" xr:uid="{00000000-0005-0000-0000-00007A7C0000}"/>
    <cellStyle name="Normal 12 5 2 2 5 4 2" xfId="45621" xr:uid="{00000000-0005-0000-0000-00007B7C0000}"/>
    <cellStyle name="Normal 12 5 2 2 5 5" xfId="16541" xr:uid="{00000000-0005-0000-0000-00007C7C0000}"/>
    <cellStyle name="Normal 12 5 2 2 5 5 2" xfId="45622" xr:uid="{00000000-0005-0000-0000-00007D7C0000}"/>
    <cellStyle name="Normal 12 5 2 2 5 6" xfId="45617" xr:uid="{00000000-0005-0000-0000-00007E7C0000}"/>
    <cellStyle name="Normal 12 5 2 2 6" xfId="16542" xr:uid="{00000000-0005-0000-0000-00007F7C0000}"/>
    <cellStyle name="Normal 12 5 2 2 6 2" xfId="16543" xr:uid="{00000000-0005-0000-0000-0000807C0000}"/>
    <cellStyle name="Normal 12 5 2 2 6 2 2" xfId="16544" xr:uid="{00000000-0005-0000-0000-0000817C0000}"/>
    <cellStyle name="Normal 12 5 2 2 6 2 2 2" xfId="45625" xr:uid="{00000000-0005-0000-0000-0000827C0000}"/>
    <cellStyle name="Normal 12 5 2 2 6 2 3" xfId="45624" xr:uid="{00000000-0005-0000-0000-0000837C0000}"/>
    <cellStyle name="Normal 12 5 2 2 6 3" xfId="16545" xr:uid="{00000000-0005-0000-0000-0000847C0000}"/>
    <cellStyle name="Normal 12 5 2 2 6 3 2" xfId="45626" xr:uid="{00000000-0005-0000-0000-0000857C0000}"/>
    <cellStyle name="Normal 12 5 2 2 6 4" xfId="16546" xr:uid="{00000000-0005-0000-0000-0000867C0000}"/>
    <cellStyle name="Normal 12 5 2 2 6 4 2" xfId="45627" xr:uid="{00000000-0005-0000-0000-0000877C0000}"/>
    <cellStyle name="Normal 12 5 2 2 6 5" xfId="45623" xr:uid="{00000000-0005-0000-0000-0000887C0000}"/>
    <cellStyle name="Normal 12 5 2 2 7" xfId="16547" xr:uid="{00000000-0005-0000-0000-0000897C0000}"/>
    <cellStyle name="Normal 12 5 2 2 7 2" xfId="16548" xr:uid="{00000000-0005-0000-0000-00008A7C0000}"/>
    <cellStyle name="Normal 12 5 2 2 7 2 2" xfId="45629" xr:uid="{00000000-0005-0000-0000-00008B7C0000}"/>
    <cellStyle name="Normal 12 5 2 2 7 3" xfId="16549" xr:uid="{00000000-0005-0000-0000-00008C7C0000}"/>
    <cellStyle name="Normal 12 5 2 2 7 3 2" xfId="45630" xr:uid="{00000000-0005-0000-0000-00008D7C0000}"/>
    <cellStyle name="Normal 12 5 2 2 7 4" xfId="45628" xr:uid="{00000000-0005-0000-0000-00008E7C0000}"/>
    <cellStyle name="Normal 12 5 2 2 8" xfId="16550" xr:uid="{00000000-0005-0000-0000-00008F7C0000}"/>
    <cellStyle name="Normal 12 5 2 2 8 2" xfId="45631" xr:uid="{00000000-0005-0000-0000-0000907C0000}"/>
    <cellStyle name="Normal 12 5 2 2 9" xfId="16551" xr:uid="{00000000-0005-0000-0000-0000917C0000}"/>
    <cellStyle name="Normal 12 5 2 2 9 2" xfId="45632" xr:uid="{00000000-0005-0000-0000-0000927C0000}"/>
    <cellStyle name="Normal 12 5 2 3" xfId="16552" xr:uid="{00000000-0005-0000-0000-0000937C0000}"/>
    <cellStyle name="Normal 12 5 2 3 2" xfId="16553" xr:uid="{00000000-0005-0000-0000-0000947C0000}"/>
    <cellStyle name="Normal 12 5 2 3 2 2" xfId="16554" xr:uid="{00000000-0005-0000-0000-0000957C0000}"/>
    <cellStyle name="Normal 12 5 2 3 2 2 2" xfId="16555" xr:uid="{00000000-0005-0000-0000-0000967C0000}"/>
    <cellStyle name="Normal 12 5 2 3 2 2 2 2" xfId="45636" xr:uid="{00000000-0005-0000-0000-0000977C0000}"/>
    <cellStyle name="Normal 12 5 2 3 2 2 3" xfId="45635" xr:uid="{00000000-0005-0000-0000-0000987C0000}"/>
    <cellStyle name="Normal 12 5 2 3 2 3" xfId="16556" xr:uid="{00000000-0005-0000-0000-0000997C0000}"/>
    <cellStyle name="Normal 12 5 2 3 2 3 2" xfId="45637" xr:uid="{00000000-0005-0000-0000-00009A7C0000}"/>
    <cellStyle name="Normal 12 5 2 3 2 4" xfId="16557" xr:uid="{00000000-0005-0000-0000-00009B7C0000}"/>
    <cellStyle name="Normal 12 5 2 3 2 4 2" xfId="45638" xr:uid="{00000000-0005-0000-0000-00009C7C0000}"/>
    <cellStyle name="Normal 12 5 2 3 2 5" xfId="16558" xr:uid="{00000000-0005-0000-0000-00009D7C0000}"/>
    <cellStyle name="Normal 12 5 2 3 2 5 2" xfId="45639" xr:uid="{00000000-0005-0000-0000-00009E7C0000}"/>
    <cellStyle name="Normal 12 5 2 3 2 6" xfId="45634" xr:uid="{00000000-0005-0000-0000-00009F7C0000}"/>
    <cellStyle name="Normal 12 5 2 3 3" xfId="16559" xr:uid="{00000000-0005-0000-0000-0000A07C0000}"/>
    <cellStyle name="Normal 12 5 2 3 3 2" xfId="16560" xr:uid="{00000000-0005-0000-0000-0000A17C0000}"/>
    <cellStyle name="Normal 12 5 2 3 3 2 2" xfId="16561" xr:uid="{00000000-0005-0000-0000-0000A27C0000}"/>
    <cellStyle name="Normal 12 5 2 3 3 2 2 2" xfId="45642" xr:uid="{00000000-0005-0000-0000-0000A37C0000}"/>
    <cellStyle name="Normal 12 5 2 3 3 2 3" xfId="45641" xr:uid="{00000000-0005-0000-0000-0000A47C0000}"/>
    <cellStyle name="Normal 12 5 2 3 3 3" xfId="16562" xr:uid="{00000000-0005-0000-0000-0000A57C0000}"/>
    <cellStyle name="Normal 12 5 2 3 3 3 2" xfId="45643" xr:uid="{00000000-0005-0000-0000-0000A67C0000}"/>
    <cellStyle name="Normal 12 5 2 3 3 4" xfId="16563" xr:uid="{00000000-0005-0000-0000-0000A77C0000}"/>
    <cellStyle name="Normal 12 5 2 3 3 4 2" xfId="45644" xr:uid="{00000000-0005-0000-0000-0000A87C0000}"/>
    <cellStyle name="Normal 12 5 2 3 3 5" xfId="16564" xr:uid="{00000000-0005-0000-0000-0000A97C0000}"/>
    <cellStyle name="Normal 12 5 2 3 3 5 2" xfId="45645" xr:uid="{00000000-0005-0000-0000-0000AA7C0000}"/>
    <cellStyle name="Normal 12 5 2 3 3 6" xfId="45640" xr:uid="{00000000-0005-0000-0000-0000AB7C0000}"/>
    <cellStyle name="Normal 12 5 2 3 4" xfId="16565" xr:uid="{00000000-0005-0000-0000-0000AC7C0000}"/>
    <cellStyle name="Normal 12 5 2 3 4 2" xfId="16566" xr:uid="{00000000-0005-0000-0000-0000AD7C0000}"/>
    <cellStyle name="Normal 12 5 2 3 4 2 2" xfId="45647" xr:uid="{00000000-0005-0000-0000-0000AE7C0000}"/>
    <cellStyle name="Normal 12 5 2 3 4 3" xfId="45646" xr:uid="{00000000-0005-0000-0000-0000AF7C0000}"/>
    <cellStyle name="Normal 12 5 2 3 5" xfId="16567" xr:uid="{00000000-0005-0000-0000-0000B07C0000}"/>
    <cellStyle name="Normal 12 5 2 3 5 2" xfId="45648" xr:uid="{00000000-0005-0000-0000-0000B17C0000}"/>
    <cellStyle name="Normal 12 5 2 3 6" xfId="16568" xr:uid="{00000000-0005-0000-0000-0000B27C0000}"/>
    <cellStyle name="Normal 12 5 2 3 6 2" xfId="45649" xr:uid="{00000000-0005-0000-0000-0000B37C0000}"/>
    <cellStyle name="Normal 12 5 2 3 7" xfId="16569" xr:uid="{00000000-0005-0000-0000-0000B47C0000}"/>
    <cellStyle name="Normal 12 5 2 3 7 2" xfId="45650" xr:uid="{00000000-0005-0000-0000-0000B57C0000}"/>
    <cellStyle name="Normal 12 5 2 3 8" xfId="45633" xr:uid="{00000000-0005-0000-0000-0000B67C0000}"/>
    <cellStyle name="Normal 12 5 2 4" xfId="16570" xr:uid="{00000000-0005-0000-0000-0000B77C0000}"/>
    <cellStyle name="Normal 12 5 2 4 2" xfId="16571" xr:uid="{00000000-0005-0000-0000-0000B87C0000}"/>
    <cellStyle name="Normal 12 5 2 4 2 2" xfId="16572" xr:uid="{00000000-0005-0000-0000-0000B97C0000}"/>
    <cellStyle name="Normal 12 5 2 4 2 2 2" xfId="16573" xr:uid="{00000000-0005-0000-0000-0000BA7C0000}"/>
    <cellStyle name="Normal 12 5 2 4 2 2 2 2" xfId="45654" xr:uid="{00000000-0005-0000-0000-0000BB7C0000}"/>
    <cellStyle name="Normal 12 5 2 4 2 2 3" xfId="45653" xr:uid="{00000000-0005-0000-0000-0000BC7C0000}"/>
    <cellStyle name="Normal 12 5 2 4 2 3" xfId="16574" xr:uid="{00000000-0005-0000-0000-0000BD7C0000}"/>
    <cellStyle name="Normal 12 5 2 4 2 3 2" xfId="45655" xr:uid="{00000000-0005-0000-0000-0000BE7C0000}"/>
    <cellStyle name="Normal 12 5 2 4 2 4" xfId="16575" xr:uid="{00000000-0005-0000-0000-0000BF7C0000}"/>
    <cellStyle name="Normal 12 5 2 4 2 4 2" xfId="45656" xr:uid="{00000000-0005-0000-0000-0000C07C0000}"/>
    <cellStyle name="Normal 12 5 2 4 2 5" xfId="16576" xr:uid="{00000000-0005-0000-0000-0000C17C0000}"/>
    <cellStyle name="Normal 12 5 2 4 2 5 2" xfId="45657" xr:uid="{00000000-0005-0000-0000-0000C27C0000}"/>
    <cellStyle name="Normal 12 5 2 4 2 6" xfId="45652" xr:uid="{00000000-0005-0000-0000-0000C37C0000}"/>
    <cellStyle name="Normal 12 5 2 4 3" xfId="16577" xr:uid="{00000000-0005-0000-0000-0000C47C0000}"/>
    <cellStyle name="Normal 12 5 2 4 3 2" xfId="16578" xr:uid="{00000000-0005-0000-0000-0000C57C0000}"/>
    <cellStyle name="Normal 12 5 2 4 3 2 2" xfId="45659" xr:uid="{00000000-0005-0000-0000-0000C67C0000}"/>
    <cellStyle name="Normal 12 5 2 4 3 3" xfId="45658" xr:uid="{00000000-0005-0000-0000-0000C77C0000}"/>
    <cellStyle name="Normal 12 5 2 4 4" xfId="16579" xr:uid="{00000000-0005-0000-0000-0000C87C0000}"/>
    <cellStyle name="Normal 12 5 2 4 4 2" xfId="45660" xr:uid="{00000000-0005-0000-0000-0000C97C0000}"/>
    <cellStyle name="Normal 12 5 2 4 5" xfId="16580" xr:uid="{00000000-0005-0000-0000-0000CA7C0000}"/>
    <cellStyle name="Normal 12 5 2 4 5 2" xfId="45661" xr:uid="{00000000-0005-0000-0000-0000CB7C0000}"/>
    <cellStyle name="Normal 12 5 2 4 6" xfId="16581" xr:uid="{00000000-0005-0000-0000-0000CC7C0000}"/>
    <cellStyle name="Normal 12 5 2 4 6 2" xfId="45662" xr:uid="{00000000-0005-0000-0000-0000CD7C0000}"/>
    <cellStyle name="Normal 12 5 2 4 7" xfId="45651" xr:uid="{00000000-0005-0000-0000-0000CE7C0000}"/>
    <cellStyle name="Normal 12 5 2 5" xfId="16582" xr:uid="{00000000-0005-0000-0000-0000CF7C0000}"/>
    <cellStyle name="Normal 12 5 2 5 2" xfId="16583" xr:uid="{00000000-0005-0000-0000-0000D07C0000}"/>
    <cellStyle name="Normal 12 5 2 5 2 2" xfId="16584" xr:uid="{00000000-0005-0000-0000-0000D17C0000}"/>
    <cellStyle name="Normal 12 5 2 5 2 2 2" xfId="45665" xr:uid="{00000000-0005-0000-0000-0000D27C0000}"/>
    <cellStyle name="Normal 12 5 2 5 2 3" xfId="45664" xr:uid="{00000000-0005-0000-0000-0000D37C0000}"/>
    <cellStyle name="Normal 12 5 2 5 3" xfId="16585" xr:uid="{00000000-0005-0000-0000-0000D47C0000}"/>
    <cellStyle name="Normal 12 5 2 5 3 2" xfId="45666" xr:uid="{00000000-0005-0000-0000-0000D57C0000}"/>
    <cellStyle name="Normal 12 5 2 5 4" xfId="16586" xr:uid="{00000000-0005-0000-0000-0000D67C0000}"/>
    <cellStyle name="Normal 12 5 2 5 4 2" xfId="45667" xr:uid="{00000000-0005-0000-0000-0000D77C0000}"/>
    <cellStyle name="Normal 12 5 2 5 5" xfId="16587" xr:uid="{00000000-0005-0000-0000-0000D87C0000}"/>
    <cellStyle name="Normal 12 5 2 5 5 2" xfId="45668" xr:uid="{00000000-0005-0000-0000-0000D97C0000}"/>
    <cellStyle name="Normal 12 5 2 5 6" xfId="45663" xr:uid="{00000000-0005-0000-0000-0000DA7C0000}"/>
    <cellStyle name="Normal 12 5 2 6" xfId="16588" xr:uid="{00000000-0005-0000-0000-0000DB7C0000}"/>
    <cellStyle name="Normal 12 5 2 6 2" xfId="16589" xr:uid="{00000000-0005-0000-0000-0000DC7C0000}"/>
    <cellStyle name="Normal 12 5 2 6 2 2" xfId="16590" xr:uid="{00000000-0005-0000-0000-0000DD7C0000}"/>
    <cellStyle name="Normal 12 5 2 6 2 2 2" xfId="45671" xr:uid="{00000000-0005-0000-0000-0000DE7C0000}"/>
    <cellStyle name="Normal 12 5 2 6 2 3" xfId="45670" xr:uid="{00000000-0005-0000-0000-0000DF7C0000}"/>
    <cellStyle name="Normal 12 5 2 6 3" xfId="16591" xr:uid="{00000000-0005-0000-0000-0000E07C0000}"/>
    <cellStyle name="Normal 12 5 2 6 3 2" xfId="45672" xr:uid="{00000000-0005-0000-0000-0000E17C0000}"/>
    <cellStyle name="Normal 12 5 2 6 4" xfId="16592" xr:uid="{00000000-0005-0000-0000-0000E27C0000}"/>
    <cellStyle name="Normal 12 5 2 6 4 2" xfId="45673" xr:uid="{00000000-0005-0000-0000-0000E37C0000}"/>
    <cellStyle name="Normal 12 5 2 6 5" xfId="16593" xr:uid="{00000000-0005-0000-0000-0000E47C0000}"/>
    <cellStyle name="Normal 12 5 2 6 5 2" xfId="45674" xr:uid="{00000000-0005-0000-0000-0000E57C0000}"/>
    <cellStyle name="Normal 12 5 2 6 6" xfId="45669" xr:uid="{00000000-0005-0000-0000-0000E67C0000}"/>
    <cellStyle name="Normal 12 5 2 7" xfId="16594" xr:uid="{00000000-0005-0000-0000-0000E77C0000}"/>
    <cellStyle name="Normal 12 5 2 7 2" xfId="16595" xr:uid="{00000000-0005-0000-0000-0000E87C0000}"/>
    <cellStyle name="Normal 12 5 2 7 2 2" xfId="16596" xr:uid="{00000000-0005-0000-0000-0000E97C0000}"/>
    <cellStyle name="Normal 12 5 2 7 2 2 2" xfId="45677" xr:uid="{00000000-0005-0000-0000-0000EA7C0000}"/>
    <cellStyle name="Normal 12 5 2 7 2 3" xfId="45676" xr:uid="{00000000-0005-0000-0000-0000EB7C0000}"/>
    <cellStyle name="Normal 12 5 2 7 3" xfId="16597" xr:uid="{00000000-0005-0000-0000-0000EC7C0000}"/>
    <cellStyle name="Normal 12 5 2 7 3 2" xfId="45678" xr:uid="{00000000-0005-0000-0000-0000ED7C0000}"/>
    <cellStyle name="Normal 12 5 2 7 4" xfId="16598" xr:uid="{00000000-0005-0000-0000-0000EE7C0000}"/>
    <cellStyle name="Normal 12 5 2 7 4 2" xfId="45679" xr:uid="{00000000-0005-0000-0000-0000EF7C0000}"/>
    <cellStyle name="Normal 12 5 2 7 5" xfId="45675" xr:uid="{00000000-0005-0000-0000-0000F07C0000}"/>
    <cellStyle name="Normal 12 5 2 8" xfId="16599" xr:uid="{00000000-0005-0000-0000-0000F17C0000}"/>
    <cellStyle name="Normal 12 5 2 8 2" xfId="16600" xr:uid="{00000000-0005-0000-0000-0000F27C0000}"/>
    <cellStyle name="Normal 12 5 2 8 2 2" xfId="45681" xr:uid="{00000000-0005-0000-0000-0000F37C0000}"/>
    <cellStyle name="Normal 12 5 2 8 3" xfId="16601" xr:uid="{00000000-0005-0000-0000-0000F47C0000}"/>
    <cellStyle name="Normal 12 5 2 8 3 2" xfId="45682" xr:uid="{00000000-0005-0000-0000-0000F57C0000}"/>
    <cellStyle name="Normal 12 5 2 8 4" xfId="45680" xr:uid="{00000000-0005-0000-0000-0000F67C0000}"/>
    <cellStyle name="Normal 12 5 2 9" xfId="16602" xr:uid="{00000000-0005-0000-0000-0000F77C0000}"/>
    <cellStyle name="Normal 12 5 2 9 2" xfId="45683" xr:uid="{00000000-0005-0000-0000-0000F87C0000}"/>
    <cellStyle name="Normal 12 5 3" xfId="16603" xr:uid="{00000000-0005-0000-0000-0000F97C0000}"/>
    <cellStyle name="Normal 12 5 3 10" xfId="16604" xr:uid="{00000000-0005-0000-0000-0000FA7C0000}"/>
    <cellStyle name="Normal 12 5 3 10 2" xfId="45685" xr:uid="{00000000-0005-0000-0000-0000FB7C0000}"/>
    <cellStyle name="Normal 12 5 3 11" xfId="45684" xr:uid="{00000000-0005-0000-0000-0000FC7C0000}"/>
    <cellStyle name="Normal 12 5 3 2" xfId="16605" xr:uid="{00000000-0005-0000-0000-0000FD7C0000}"/>
    <cellStyle name="Normal 12 5 3 2 2" xfId="16606" xr:uid="{00000000-0005-0000-0000-0000FE7C0000}"/>
    <cellStyle name="Normal 12 5 3 2 2 2" xfId="16607" xr:uid="{00000000-0005-0000-0000-0000FF7C0000}"/>
    <cellStyle name="Normal 12 5 3 2 2 2 2" xfId="16608" xr:uid="{00000000-0005-0000-0000-0000007D0000}"/>
    <cellStyle name="Normal 12 5 3 2 2 2 2 2" xfId="45689" xr:uid="{00000000-0005-0000-0000-0000017D0000}"/>
    <cellStyle name="Normal 12 5 3 2 2 2 3" xfId="45688" xr:uid="{00000000-0005-0000-0000-0000027D0000}"/>
    <cellStyle name="Normal 12 5 3 2 2 3" xfId="16609" xr:uid="{00000000-0005-0000-0000-0000037D0000}"/>
    <cellStyle name="Normal 12 5 3 2 2 3 2" xfId="45690" xr:uid="{00000000-0005-0000-0000-0000047D0000}"/>
    <cellStyle name="Normal 12 5 3 2 2 4" xfId="16610" xr:uid="{00000000-0005-0000-0000-0000057D0000}"/>
    <cellStyle name="Normal 12 5 3 2 2 4 2" xfId="45691" xr:uid="{00000000-0005-0000-0000-0000067D0000}"/>
    <cellStyle name="Normal 12 5 3 2 2 5" xfId="16611" xr:uid="{00000000-0005-0000-0000-0000077D0000}"/>
    <cellStyle name="Normal 12 5 3 2 2 5 2" xfId="45692" xr:uid="{00000000-0005-0000-0000-0000087D0000}"/>
    <cellStyle name="Normal 12 5 3 2 2 6" xfId="45687" xr:uid="{00000000-0005-0000-0000-0000097D0000}"/>
    <cellStyle name="Normal 12 5 3 2 3" xfId="16612" xr:uid="{00000000-0005-0000-0000-00000A7D0000}"/>
    <cellStyle name="Normal 12 5 3 2 3 2" xfId="16613" xr:uid="{00000000-0005-0000-0000-00000B7D0000}"/>
    <cellStyle name="Normal 12 5 3 2 3 2 2" xfId="45694" xr:uid="{00000000-0005-0000-0000-00000C7D0000}"/>
    <cellStyle name="Normal 12 5 3 2 3 3" xfId="45693" xr:uid="{00000000-0005-0000-0000-00000D7D0000}"/>
    <cellStyle name="Normal 12 5 3 2 4" xfId="16614" xr:uid="{00000000-0005-0000-0000-00000E7D0000}"/>
    <cellStyle name="Normal 12 5 3 2 4 2" xfId="45695" xr:uid="{00000000-0005-0000-0000-00000F7D0000}"/>
    <cellStyle name="Normal 12 5 3 2 5" xfId="16615" xr:uid="{00000000-0005-0000-0000-0000107D0000}"/>
    <cellStyle name="Normal 12 5 3 2 5 2" xfId="45696" xr:uid="{00000000-0005-0000-0000-0000117D0000}"/>
    <cellStyle name="Normal 12 5 3 2 6" xfId="16616" xr:uid="{00000000-0005-0000-0000-0000127D0000}"/>
    <cellStyle name="Normal 12 5 3 2 6 2" xfId="45697" xr:uid="{00000000-0005-0000-0000-0000137D0000}"/>
    <cellStyle name="Normal 12 5 3 2 7" xfId="45686" xr:uid="{00000000-0005-0000-0000-0000147D0000}"/>
    <cellStyle name="Normal 12 5 3 3" xfId="16617" xr:uid="{00000000-0005-0000-0000-0000157D0000}"/>
    <cellStyle name="Normal 12 5 3 3 2" xfId="16618" xr:uid="{00000000-0005-0000-0000-0000167D0000}"/>
    <cellStyle name="Normal 12 5 3 3 2 2" xfId="16619" xr:uid="{00000000-0005-0000-0000-0000177D0000}"/>
    <cellStyle name="Normal 12 5 3 3 2 2 2" xfId="16620" xr:uid="{00000000-0005-0000-0000-0000187D0000}"/>
    <cellStyle name="Normal 12 5 3 3 2 2 2 2" xfId="45701" xr:uid="{00000000-0005-0000-0000-0000197D0000}"/>
    <cellStyle name="Normal 12 5 3 3 2 2 3" xfId="45700" xr:uid="{00000000-0005-0000-0000-00001A7D0000}"/>
    <cellStyle name="Normal 12 5 3 3 2 3" xfId="16621" xr:uid="{00000000-0005-0000-0000-00001B7D0000}"/>
    <cellStyle name="Normal 12 5 3 3 2 3 2" xfId="45702" xr:uid="{00000000-0005-0000-0000-00001C7D0000}"/>
    <cellStyle name="Normal 12 5 3 3 2 4" xfId="16622" xr:uid="{00000000-0005-0000-0000-00001D7D0000}"/>
    <cellStyle name="Normal 12 5 3 3 2 4 2" xfId="45703" xr:uid="{00000000-0005-0000-0000-00001E7D0000}"/>
    <cellStyle name="Normal 12 5 3 3 2 5" xfId="16623" xr:uid="{00000000-0005-0000-0000-00001F7D0000}"/>
    <cellStyle name="Normal 12 5 3 3 2 5 2" xfId="45704" xr:uid="{00000000-0005-0000-0000-0000207D0000}"/>
    <cellStyle name="Normal 12 5 3 3 2 6" xfId="45699" xr:uid="{00000000-0005-0000-0000-0000217D0000}"/>
    <cellStyle name="Normal 12 5 3 3 3" xfId="16624" xr:uid="{00000000-0005-0000-0000-0000227D0000}"/>
    <cellStyle name="Normal 12 5 3 3 3 2" xfId="16625" xr:uid="{00000000-0005-0000-0000-0000237D0000}"/>
    <cellStyle name="Normal 12 5 3 3 3 2 2" xfId="45706" xr:uid="{00000000-0005-0000-0000-0000247D0000}"/>
    <cellStyle name="Normal 12 5 3 3 3 3" xfId="45705" xr:uid="{00000000-0005-0000-0000-0000257D0000}"/>
    <cellStyle name="Normal 12 5 3 3 4" xfId="16626" xr:uid="{00000000-0005-0000-0000-0000267D0000}"/>
    <cellStyle name="Normal 12 5 3 3 4 2" xfId="45707" xr:uid="{00000000-0005-0000-0000-0000277D0000}"/>
    <cellStyle name="Normal 12 5 3 3 5" xfId="16627" xr:uid="{00000000-0005-0000-0000-0000287D0000}"/>
    <cellStyle name="Normal 12 5 3 3 5 2" xfId="45708" xr:uid="{00000000-0005-0000-0000-0000297D0000}"/>
    <cellStyle name="Normal 12 5 3 3 6" xfId="16628" xr:uid="{00000000-0005-0000-0000-00002A7D0000}"/>
    <cellStyle name="Normal 12 5 3 3 6 2" xfId="45709" xr:uid="{00000000-0005-0000-0000-00002B7D0000}"/>
    <cellStyle name="Normal 12 5 3 3 7" xfId="45698" xr:uid="{00000000-0005-0000-0000-00002C7D0000}"/>
    <cellStyle name="Normal 12 5 3 4" xfId="16629" xr:uid="{00000000-0005-0000-0000-00002D7D0000}"/>
    <cellStyle name="Normal 12 5 3 4 2" xfId="16630" xr:uid="{00000000-0005-0000-0000-00002E7D0000}"/>
    <cellStyle name="Normal 12 5 3 4 2 2" xfId="16631" xr:uid="{00000000-0005-0000-0000-00002F7D0000}"/>
    <cellStyle name="Normal 12 5 3 4 2 2 2" xfId="45712" xr:uid="{00000000-0005-0000-0000-0000307D0000}"/>
    <cellStyle name="Normal 12 5 3 4 2 3" xfId="45711" xr:uid="{00000000-0005-0000-0000-0000317D0000}"/>
    <cellStyle name="Normal 12 5 3 4 3" xfId="16632" xr:uid="{00000000-0005-0000-0000-0000327D0000}"/>
    <cellStyle name="Normal 12 5 3 4 3 2" xfId="45713" xr:uid="{00000000-0005-0000-0000-0000337D0000}"/>
    <cellStyle name="Normal 12 5 3 4 4" xfId="16633" xr:uid="{00000000-0005-0000-0000-0000347D0000}"/>
    <cellStyle name="Normal 12 5 3 4 4 2" xfId="45714" xr:uid="{00000000-0005-0000-0000-0000357D0000}"/>
    <cellStyle name="Normal 12 5 3 4 5" xfId="16634" xr:uid="{00000000-0005-0000-0000-0000367D0000}"/>
    <cellStyle name="Normal 12 5 3 4 5 2" xfId="45715" xr:uid="{00000000-0005-0000-0000-0000377D0000}"/>
    <cellStyle name="Normal 12 5 3 4 6" xfId="45710" xr:uid="{00000000-0005-0000-0000-0000387D0000}"/>
    <cellStyle name="Normal 12 5 3 5" xfId="16635" xr:uid="{00000000-0005-0000-0000-0000397D0000}"/>
    <cellStyle name="Normal 12 5 3 5 2" xfId="16636" xr:uid="{00000000-0005-0000-0000-00003A7D0000}"/>
    <cellStyle name="Normal 12 5 3 5 2 2" xfId="16637" xr:uid="{00000000-0005-0000-0000-00003B7D0000}"/>
    <cellStyle name="Normal 12 5 3 5 2 2 2" xfId="45718" xr:uid="{00000000-0005-0000-0000-00003C7D0000}"/>
    <cellStyle name="Normal 12 5 3 5 2 3" xfId="45717" xr:uid="{00000000-0005-0000-0000-00003D7D0000}"/>
    <cellStyle name="Normal 12 5 3 5 3" xfId="16638" xr:uid="{00000000-0005-0000-0000-00003E7D0000}"/>
    <cellStyle name="Normal 12 5 3 5 3 2" xfId="45719" xr:uid="{00000000-0005-0000-0000-00003F7D0000}"/>
    <cellStyle name="Normal 12 5 3 5 4" xfId="16639" xr:uid="{00000000-0005-0000-0000-0000407D0000}"/>
    <cellStyle name="Normal 12 5 3 5 4 2" xfId="45720" xr:uid="{00000000-0005-0000-0000-0000417D0000}"/>
    <cellStyle name="Normal 12 5 3 5 5" xfId="16640" xr:uid="{00000000-0005-0000-0000-0000427D0000}"/>
    <cellStyle name="Normal 12 5 3 5 5 2" xfId="45721" xr:uid="{00000000-0005-0000-0000-0000437D0000}"/>
    <cellStyle name="Normal 12 5 3 5 6" xfId="45716" xr:uid="{00000000-0005-0000-0000-0000447D0000}"/>
    <cellStyle name="Normal 12 5 3 6" xfId="16641" xr:uid="{00000000-0005-0000-0000-0000457D0000}"/>
    <cellStyle name="Normal 12 5 3 6 2" xfId="16642" xr:uid="{00000000-0005-0000-0000-0000467D0000}"/>
    <cellStyle name="Normal 12 5 3 6 2 2" xfId="16643" xr:uid="{00000000-0005-0000-0000-0000477D0000}"/>
    <cellStyle name="Normal 12 5 3 6 2 2 2" xfId="45724" xr:uid="{00000000-0005-0000-0000-0000487D0000}"/>
    <cellStyle name="Normal 12 5 3 6 2 3" xfId="45723" xr:uid="{00000000-0005-0000-0000-0000497D0000}"/>
    <cellStyle name="Normal 12 5 3 6 3" xfId="16644" xr:uid="{00000000-0005-0000-0000-00004A7D0000}"/>
    <cellStyle name="Normal 12 5 3 6 3 2" xfId="45725" xr:uid="{00000000-0005-0000-0000-00004B7D0000}"/>
    <cellStyle name="Normal 12 5 3 6 4" xfId="16645" xr:uid="{00000000-0005-0000-0000-00004C7D0000}"/>
    <cellStyle name="Normal 12 5 3 6 4 2" xfId="45726" xr:uid="{00000000-0005-0000-0000-00004D7D0000}"/>
    <cellStyle name="Normal 12 5 3 6 5" xfId="45722" xr:uid="{00000000-0005-0000-0000-00004E7D0000}"/>
    <cellStyle name="Normal 12 5 3 7" xfId="16646" xr:uid="{00000000-0005-0000-0000-00004F7D0000}"/>
    <cellStyle name="Normal 12 5 3 7 2" xfId="16647" xr:uid="{00000000-0005-0000-0000-0000507D0000}"/>
    <cellStyle name="Normal 12 5 3 7 2 2" xfId="45728" xr:uid="{00000000-0005-0000-0000-0000517D0000}"/>
    <cellStyle name="Normal 12 5 3 7 3" xfId="16648" xr:uid="{00000000-0005-0000-0000-0000527D0000}"/>
    <cellStyle name="Normal 12 5 3 7 3 2" xfId="45729" xr:uid="{00000000-0005-0000-0000-0000537D0000}"/>
    <cellStyle name="Normal 12 5 3 7 4" xfId="45727" xr:uid="{00000000-0005-0000-0000-0000547D0000}"/>
    <cellStyle name="Normal 12 5 3 8" xfId="16649" xr:uid="{00000000-0005-0000-0000-0000557D0000}"/>
    <cellStyle name="Normal 12 5 3 8 2" xfId="45730" xr:uid="{00000000-0005-0000-0000-0000567D0000}"/>
    <cellStyle name="Normal 12 5 3 9" xfId="16650" xr:uid="{00000000-0005-0000-0000-0000577D0000}"/>
    <cellStyle name="Normal 12 5 3 9 2" xfId="45731" xr:uid="{00000000-0005-0000-0000-0000587D0000}"/>
    <cellStyle name="Normal 12 5 4" xfId="16651" xr:uid="{00000000-0005-0000-0000-0000597D0000}"/>
    <cellStyle name="Normal 12 5 4 2" xfId="16652" xr:uid="{00000000-0005-0000-0000-00005A7D0000}"/>
    <cellStyle name="Normal 12 5 4 2 2" xfId="16653" xr:uid="{00000000-0005-0000-0000-00005B7D0000}"/>
    <cellStyle name="Normal 12 5 4 2 2 2" xfId="16654" xr:uid="{00000000-0005-0000-0000-00005C7D0000}"/>
    <cellStyle name="Normal 12 5 4 2 2 2 2" xfId="45735" xr:uid="{00000000-0005-0000-0000-00005D7D0000}"/>
    <cellStyle name="Normal 12 5 4 2 2 3" xfId="45734" xr:uid="{00000000-0005-0000-0000-00005E7D0000}"/>
    <cellStyle name="Normal 12 5 4 2 3" xfId="16655" xr:uid="{00000000-0005-0000-0000-00005F7D0000}"/>
    <cellStyle name="Normal 12 5 4 2 3 2" xfId="45736" xr:uid="{00000000-0005-0000-0000-0000607D0000}"/>
    <cellStyle name="Normal 12 5 4 2 4" xfId="16656" xr:uid="{00000000-0005-0000-0000-0000617D0000}"/>
    <cellStyle name="Normal 12 5 4 2 4 2" xfId="45737" xr:uid="{00000000-0005-0000-0000-0000627D0000}"/>
    <cellStyle name="Normal 12 5 4 2 5" xfId="16657" xr:uid="{00000000-0005-0000-0000-0000637D0000}"/>
    <cellStyle name="Normal 12 5 4 2 5 2" xfId="45738" xr:uid="{00000000-0005-0000-0000-0000647D0000}"/>
    <cellStyle name="Normal 12 5 4 2 6" xfId="45733" xr:uid="{00000000-0005-0000-0000-0000657D0000}"/>
    <cellStyle name="Normal 12 5 4 3" xfId="16658" xr:uid="{00000000-0005-0000-0000-0000667D0000}"/>
    <cellStyle name="Normal 12 5 4 3 2" xfId="16659" xr:uid="{00000000-0005-0000-0000-0000677D0000}"/>
    <cellStyle name="Normal 12 5 4 3 2 2" xfId="16660" xr:uid="{00000000-0005-0000-0000-0000687D0000}"/>
    <cellStyle name="Normal 12 5 4 3 2 2 2" xfId="45741" xr:uid="{00000000-0005-0000-0000-0000697D0000}"/>
    <cellStyle name="Normal 12 5 4 3 2 3" xfId="45740" xr:uid="{00000000-0005-0000-0000-00006A7D0000}"/>
    <cellStyle name="Normal 12 5 4 3 3" xfId="16661" xr:uid="{00000000-0005-0000-0000-00006B7D0000}"/>
    <cellStyle name="Normal 12 5 4 3 3 2" xfId="45742" xr:uid="{00000000-0005-0000-0000-00006C7D0000}"/>
    <cellStyle name="Normal 12 5 4 3 4" xfId="16662" xr:uid="{00000000-0005-0000-0000-00006D7D0000}"/>
    <cellStyle name="Normal 12 5 4 3 4 2" xfId="45743" xr:uid="{00000000-0005-0000-0000-00006E7D0000}"/>
    <cellStyle name="Normal 12 5 4 3 5" xfId="16663" xr:uid="{00000000-0005-0000-0000-00006F7D0000}"/>
    <cellStyle name="Normal 12 5 4 3 5 2" xfId="45744" xr:uid="{00000000-0005-0000-0000-0000707D0000}"/>
    <cellStyle name="Normal 12 5 4 3 6" xfId="45739" xr:uid="{00000000-0005-0000-0000-0000717D0000}"/>
    <cellStyle name="Normal 12 5 4 4" xfId="16664" xr:uid="{00000000-0005-0000-0000-0000727D0000}"/>
    <cellStyle name="Normal 12 5 4 4 2" xfId="16665" xr:uid="{00000000-0005-0000-0000-0000737D0000}"/>
    <cellStyle name="Normal 12 5 4 4 2 2" xfId="45746" xr:uid="{00000000-0005-0000-0000-0000747D0000}"/>
    <cellStyle name="Normal 12 5 4 4 3" xfId="45745" xr:uid="{00000000-0005-0000-0000-0000757D0000}"/>
    <cellStyle name="Normal 12 5 4 5" xfId="16666" xr:uid="{00000000-0005-0000-0000-0000767D0000}"/>
    <cellStyle name="Normal 12 5 4 5 2" xfId="45747" xr:uid="{00000000-0005-0000-0000-0000777D0000}"/>
    <cellStyle name="Normal 12 5 4 6" xfId="16667" xr:uid="{00000000-0005-0000-0000-0000787D0000}"/>
    <cellStyle name="Normal 12 5 4 6 2" xfId="45748" xr:uid="{00000000-0005-0000-0000-0000797D0000}"/>
    <cellStyle name="Normal 12 5 4 7" xfId="16668" xr:uid="{00000000-0005-0000-0000-00007A7D0000}"/>
    <cellStyle name="Normal 12 5 4 7 2" xfId="45749" xr:uid="{00000000-0005-0000-0000-00007B7D0000}"/>
    <cellStyle name="Normal 12 5 4 8" xfId="45732" xr:uid="{00000000-0005-0000-0000-00007C7D0000}"/>
    <cellStyle name="Normal 12 5 5" xfId="16669" xr:uid="{00000000-0005-0000-0000-00007D7D0000}"/>
    <cellStyle name="Normal 12 5 5 2" xfId="16670" xr:uid="{00000000-0005-0000-0000-00007E7D0000}"/>
    <cellStyle name="Normal 12 5 5 2 2" xfId="16671" xr:uid="{00000000-0005-0000-0000-00007F7D0000}"/>
    <cellStyle name="Normal 12 5 5 2 2 2" xfId="16672" xr:uid="{00000000-0005-0000-0000-0000807D0000}"/>
    <cellStyle name="Normal 12 5 5 2 2 2 2" xfId="45753" xr:uid="{00000000-0005-0000-0000-0000817D0000}"/>
    <cellStyle name="Normal 12 5 5 2 2 3" xfId="45752" xr:uid="{00000000-0005-0000-0000-0000827D0000}"/>
    <cellStyle name="Normal 12 5 5 2 3" xfId="16673" xr:uid="{00000000-0005-0000-0000-0000837D0000}"/>
    <cellStyle name="Normal 12 5 5 2 3 2" xfId="45754" xr:uid="{00000000-0005-0000-0000-0000847D0000}"/>
    <cellStyle name="Normal 12 5 5 2 4" xfId="16674" xr:uid="{00000000-0005-0000-0000-0000857D0000}"/>
    <cellStyle name="Normal 12 5 5 2 4 2" xfId="45755" xr:uid="{00000000-0005-0000-0000-0000867D0000}"/>
    <cellStyle name="Normal 12 5 5 2 5" xfId="16675" xr:uid="{00000000-0005-0000-0000-0000877D0000}"/>
    <cellStyle name="Normal 12 5 5 2 5 2" xfId="45756" xr:uid="{00000000-0005-0000-0000-0000887D0000}"/>
    <cellStyle name="Normal 12 5 5 2 6" xfId="45751" xr:uid="{00000000-0005-0000-0000-0000897D0000}"/>
    <cellStyle name="Normal 12 5 5 3" xfId="16676" xr:uid="{00000000-0005-0000-0000-00008A7D0000}"/>
    <cellStyle name="Normal 12 5 5 3 2" xfId="16677" xr:uid="{00000000-0005-0000-0000-00008B7D0000}"/>
    <cellStyle name="Normal 12 5 5 3 2 2" xfId="45758" xr:uid="{00000000-0005-0000-0000-00008C7D0000}"/>
    <cellStyle name="Normal 12 5 5 3 3" xfId="45757" xr:uid="{00000000-0005-0000-0000-00008D7D0000}"/>
    <cellStyle name="Normal 12 5 5 4" xfId="16678" xr:uid="{00000000-0005-0000-0000-00008E7D0000}"/>
    <cellStyle name="Normal 12 5 5 4 2" xfId="45759" xr:uid="{00000000-0005-0000-0000-00008F7D0000}"/>
    <cellStyle name="Normal 12 5 5 5" xfId="16679" xr:uid="{00000000-0005-0000-0000-0000907D0000}"/>
    <cellStyle name="Normal 12 5 5 5 2" xfId="45760" xr:uid="{00000000-0005-0000-0000-0000917D0000}"/>
    <cellStyle name="Normal 12 5 5 6" xfId="16680" xr:uid="{00000000-0005-0000-0000-0000927D0000}"/>
    <cellStyle name="Normal 12 5 5 6 2" xfId="45761" xr:uid="{00000000-0005-0000-0000-0000937D0000}"/>
    <cellStyle name="Normal 12 5 5 7" xfId="45750" xr:uid="{00000000-0005-0000-0000-0000947D0000}"/>
    <cellStyle name="Normal 12 5 6" xfId="16681" xr:uid="{00000000-0005-0000-0000-0000957D0000}"/>
    <cellStyle name="Normal 12 5 6 2" xfId="16682" xr:uid="{00000000-0005-0000-0000-0000967D0000}"/>
    <cellStyle name="Normal 12 5 6 2 2" xfId="16683" xr:uid="{00000000-0005-0000-0000-0000977D0000}"/>
    <cellStyle name="Normal 12 5 6 2 2 2" xfId="45764" xr:uid="{00000000-0005-0000-0000-0000987D0000}"/>
    <cellStyle name="Normal 12 5 6 2 3" xfId="45763" xr:uid="{00000000-0005-0000-0000-0000997D0000}"/>
    <cellStyle name="Normal 12 5 6 3" xfId="16684" xr:uid="{00000000-0005-0000-0000-00009A7D0000}"/>
    <cellStyle name="Normal 12 5 6 3 2" xfId="45765" xr:uid="{00000000-0005-0000-0000-00009B7D0000}"/>
    <cellStyle name="Normal 12 5 6 4" xfId="16685" xr:uid="{00000000-0005-0000-0000-00009C7D0000}"/>
    <cellStyle name="Normal 12 5 6 4 2" xfId="45766" xr:uid="{00000000-0005-0000-0000-00009D7D0000}"/>
    <cellStyle name="Normal 12 5 6 5" xfId="16686" xr:uid="{00000000-0005-0000-0000-00009E7D0000}"/>
    <cellStyle name="Normal 12 5 6 5 2" xfId="45767" xr:uid="{00000000-0005-0000-0000-00009F7D0000}"/>
    <cellStyle name="Normal 12 5 6 6" xfId="45762" xr:uid="{00000000-0005-0000-0000-0000A07D0000}"/>
    <cellStyle name="Normal 12 5 7" xfId="16687" xr:uid="{00000000-0005-0000-0000-0000A17D0000}"/>
    <cellStyle name="Normal 12 5 7 2" xfId="16688" xr:uid="{00000000-0005-0000-0000-0000A27D0000}"/>
    <cellStyle name="Normal 12 5 7 2 2" xfId="16689" xr:uid="{00000000-0005-0000-0000-0000A37D0000}"/>
    <cellStyle name="Normal 12 5 7 2 2 2" xfId="45770" xr:uid="{00000000-0005-0000-0000-0000A47D0000}"/>
    <cellStyle name="Normal 12 5 7 2 3" xfId="45769" xr:uid="{00000000-0005-0000-0000-0000A57D0000}"/>
    <cellStyle name="Normal 12 5 7 3" xfId="16690" xr:uid="{00000000-0005-0000-0000-0000A67D0000}"/>
    <cellStyle name="Normal 12 5 7 3 2" xfId="45771" xr:uid="{00000000-0005-0000-0000-0000A77D0000}"/>
    <cellStyle name="Normal 12 5 7 4" xfId="16691" xr:uid="{00000000-0005-0000-0000-0000A87D0000}"/>
    <cellStyle name="Normal 12 5 7 4 2" xfId="45772" xr:uid="{00000000-0005-0000-0000-0000A97D0000}"/>
    <cellStyle name="Normal 12 5 7 5" xfId="16692" xr:uid="{00000000-0005-0000-0000-0000AA7D0000}"/>
    <cellStyle name="Normal 12 5 7 5 2" xfId="45773" xr:uid="{00000000-0005-0000-0000-0000AB7D0000}"/>
    <cellStyle name="Normal 12 5 7 6" xfId="45768" xr:uid="{00000000-0005-0000-0000-0000AC7D0000}"/>
    <cellStyle name="Normal 12 5 8" xfId="16693" xr:uid="{00000000-0005-0000-0000-0000AD7D0000}"/>
    <cellStyle name="Normal 12 5 8 2" xfId="16694" xr:uid="{00000000-0005-0000-0000-0000AE7D0000}"/>
    <cellStyle name="Normal 12 5 8 2 2" xfId="16695" xr:uid="{00000000-0005-0000-0000-0000AF7D0000}"/>
    <cellStyle name="Normal 12 5 8 2 2 2" xfId="45776" xr:uid="{00000000-0005-0000-0000-0000B07D0000}"/>
    <cellStyle name="Normal 12 5 8 2 3" xfId="45775" xr:uid="{00000000-0005-0000-0000-0000B17D0000}"/>
    <cellStyle name="Normal 12 5 8 3" xfId="16696" xr:uid="{00000000-0005-0000-0000-0000B27D0000}"/>
    <cellStyle name="Normal 12 5 8 3 2" xfId="45777" xr:uid="{00000000-0005-0000-0000-0000B37D0000}"/>
    <cellStyle name="Normal 12 5 8 4" xfId="16697" xr:uid="{00000000-0005-0000-0000-0000B47D0000}"/>
    <cellStyle name="Normal 12 5 8 4 2" xfId="45778" xr:uid="{00000000-0005-0000-0000-0000B57D0000}"/>
    <cellStyle name="Normal 12 5 8 5" xfId="45774" xr:uid="{00000000-0005-0000-0000-0000B67D0000}"/>
    <cellStyle name="Normal 12 5 9" xfId="16698" xr:uid="{00000000-0005-0000-0000-0000B77D0000}"/>
    <cellStyle name="Normal 12 5 9 2" xfId="16699" xr:uid="{00000000-0005-0000-0000-0000B87D0000}"/>
    <cellStyle name="Normal 12 5 9 2 2" xfId="45780" xr:uid="{00000000-0005-0000-0000-0000B97D0000}"/>
    <cellStyle name="Normal 12 5 9 3" xfId="16700" xr:uid="{00000000-0005-0000-0000-0000BA7D0000}"/>
    <cellStyle name="Normal 12 5 9 3 2" xfId="45781" xr:uid="{00000000-0005-0000-0000-0000BB7D0000}"/>
    <cellStyle name="Normal 12 5 9 4" xfId="45779" xr:uid="{00000000-0005-0000-0000-0000BC7D0000}"/>
    <cellStyle name="Normal 12 6" xfId="16701" xr:uid="{00000000-0005-0000-0000-0000BD7D0000}"/>
    <cellStyle name="Normal 12 6 10" xfId="16702" xr:uid="{00000000-0005-0000-0000-0000BE7D0000}"/>
    <cellStyle name="Normal 12 6 10 2" xfId="45783" xr:uid="{00000000-0005-0000-0000-0000BF7D0000}"/>
    <cellStyle name="Normal 12 6 11" xfId="16703" xr:uid="{00000000-0005-0000-0000-0000C07D0000}"/>
    <cellStyle name="Normal 12 6 11 2" xfId="45784" xr:uid="{00000000-0005-0000-0000-0000C17D0000}"/>
    <cellStyle name="Normal 12 6 12" xfId="45782" xr:uid="{00000000-0005-0000-0000-0000C27D0000}"/>
    <cellStyle name="Normal 12 6 2" xfId="16704" xr:uid="{00000000-0005-0000-0000-0000C37D0000}"/>
    <cellStyle name="Normal 12 6 2 10" xfId="16705" xr:uid="{00000000-0005-0000-0000-0000C47D0000}"/>
    <cellStyle name="Normal 12 6 2 10 2" xfId="45786" xr:uid="{00000000-0005-0000-0000-0000C57D0000}"/>
    <cellStyle name="Normal 12 6 2 11" xfId="45785" xr:uid="{00000000-0005-0000-0000-0000C67D0000}"/>
    <cellStyle name="Normal 12 6 2 2" xfId="16706" xr:uid="{00000000-0005-0000-0000-0000C77D0000}"/>
    <cellStyle name="Normal 12 6 2 2 2" xfId="16707" xr:uid="{00000000-0005-0000-0000-0000C87D0000}"/>
    <cellStyle name="Normal 12 6 2 2 2 2" xfId="16708" xr:uid="{00000000-0005-0000-0000-0000C97D0000}"/>
    <cellStyle name="Normal 12 6 2 2 2 2 2" xfId="16709" xr:uid="{00000000-0005-0000-0000-0000CA7D0000}"/>
    <cellStyle name="Normal 12 6 2 2 2 2 2 2" xfId="45790" xr:uid="{00000000-0005-0000-0000-0000CB7D0000}"/>
    <cellStyle name="Normal 12 6 2 2 2 2 3" xfId="45789" xr:uid="{00000000-0005-0000-0000-0000CC7D0000}"/>
    <cellStyle name="Normal 12 6 2 2 2 3" xfId="16710" xr:uid="{00000000-0005-0000-0000-0000CD7D0000}"/>
    <cellStyle name="Normal 12 6 2 2 2 3 2" xfId="45791" xr:uid="{00000000-0005-0000-0000-0000CE7D0000}"/>
    <cellStyle name="Normal 12 6 2 2 2 4" xfId="16711" xr:uid="{00000000-0005-0000-0000-0000CF7D0000}"/>
    <cellStyle name="Normal 12 6 2 2 2 4 2" xfId="45792" xr:uid="{00000000-0005-0000-0000-0000D07D0000}"/>
    <cellStyle name="Normal 12 6 2 2 2 5" xfId="16712" xr:uid="{00000000-0005-0000-0000-0000D17D0000}"/>
    <cellStyle name="Normal 12 6 2 2 2 5 2" xfId="45793" xr:uid="{00000000-0005-0000-0000-0000D27D0000}"/>
    <cellStyle name="Normal 12 6 2 2 2 6" xfId="45788" xr:uid="{00000000-0005-0000-0000-0000D37D0000}"/>
    <cellStyle name="Normal 12 6 2 2 3" xfId="16713" xr:uid="{00000000-0005-0000-0000-0000D47D0000}"/>
    <cellStyle name="Normal 12 6 2 2 3 2" xfId="16714" xr:uid="{00000000-0005-0000-0000-0000D57D0000}"/>
    <cellStyle name="Normal 12 6 2 2 3 2 2" xfId="45795" xr:uid="{00000000-0005-0000-0000-0000D67D0000}"/>
    <cellStyle name="Normal 12 6 2 2 3 3" xfId="45794" xr:uid="{00000000-0005-0000-0000-0000D77D0000}"/>
    <cellStyle name="Normal 12 6 2 2 4" xfId="16715" xr:uid="{00000000-0005-0000-0000-0000D87D0000}"/>
    <cellStyle name="Normal 12 6 2 2 4 2" xfId="45796" xr:uid="{00000000-0005-0000-0000-0000D97D0000}"/>
    <cellStyle name="Normal 12 6 2 2 5" xfId="16716" xr:uid="{00000000-0005-0000-0000-0000DA7D0000}"/>
    <cellStyle name="Normal 12 6 2 2 5 2" xfId="45797" xr:uid="{00000000-0005-0000-0000-0000DB7D0000}"/>
    <cellStyle name="Normal 12 6 2 2 6" xfId="16717" xr:uid="{00000000-0005-0000-0000-0000DC7D0000}"/>
    <cellStyle name="Normal 12 6 2 2 6 2" xfId="45798" xr:uid="{00000000-0005-0000-0000-0000DD7D0000}"/>
    <cellStyle name="Normal 12 6 2 2 7" xfId="45787" xr:uid="{00000000-0005-0000-0000-0000DE7D0000}"/>
    <cellStyle name="Normal 12 6 2 3" xfId="16718" xr:uid="{00000000-0005-0000-0000-0000DF7D0000}"/>
    <cellStyle name="Normal 12 6 2 3 2" xfId="16719" xr:uid="{00000000-0005-0000-0000-0000E07D0000}"/>
    <cellStyle name="Normal 12 6 2 3 2 2" xfId="16720" xr:uid="{00000000-0005-0000-0000-0000E17D0000}"/>
    <cellStyle name="Normal 12 6 2 3 2 2 2" xfId="16721" xr:uid="{00000000-0005-0000-0000-0000E27D0000}"/>
    <cellStyle name="Normal 12 6 2 3 2 2 2 2" xfId="45802" xr:uid="{00000000-0005-0000-0000-0000E37D0000}"/>
    <cellStyle name="Normal 12 6 2 3 2 2 3" xfId="45801" xr:uid="{00000000-0005-0000-0000-0000E47D0000}"/>
    <cellStyle name="Normal 12 6 2 3 2 3" xfId="16722" xr:uid="{00000000-0005-0000-0000-0000E57D0000}"/>
    <cellStyle name="Normal 12 6 2 3 2 3 2" xfId="45803" xr:uid="{00000000-0005-0000-0000-0000E67D0000}"/>
    <cellStyle name="Normal 12 6 2 3 2 4" xfId="16723" xr:uid="{00000000-0005-0000-0000-0000E77D0000}"/>
    <cellStyle name="Normal 12 6 2 3 2 4 2" xfId="45804" xr:uid="{00000000-0005-0000-0000-0000E87D0000}"/>
    <cellStyle name="Normal 12 6 2 3 2 5" xfId="16724" xr:uid="{00000000-0005-0000-0000-0000E97D0000}"/>
    <cellStyle name="Normal 12 6 2 3 2 5 2" xfId="45805" xr:uid="{00000000-0005-0000-0000-0000EA7D0000}"/>
    <cellStyle name="Normal 12 6 2 3 2 6" xfId="45800" xr:uid="{00000000-0005-0000-0000-0000EB7D0000}"/>
    <cellStyle name="Normal 12 6 2 3 3" xfId="16725" xr:uid="{00000000-0005-0000-0000-0000EC7D0000}"/>
    <cellStyle name="Normal 12 6 2 3 3 2" xfId="16726" xr:uid="{00000000-0005-0000-0000-0000ED7D0000}"/>
    <cellStyle name="Normal 12 6 2 3 3 2 2" xfId="45807" xr:uid="{00000000-0005-0000-0000-0000EE7D0000}"/>
    <cellStyle name="Normal 12 6 2 3 3 3" xfId="45806" xr:uid="{00000000-0005-0000-0000-0000EF7D0000}"/>
    <cellStyle name="Normal 12 6 2 3 4" xfId="16727" xr:uid="{00000000-0005-0000-0000-0000F07D0000}"/>
    <cellStyle name="Normal 12 6 2 3 4 2" xfId="45808" xr:uid="{00000000-0005-0000-0000-0000F17D0000}"/>
    <cellStyle name="Normal 12 6 2 3 5" xfId="16728" xr:uid="{00000000-0005-0000-0000-0000F27D0000}"/>
    <cellStyle name="Normal 12 6 2 3 5 2" xfId="45809" xr:uid="{00000000-0005-0000-0000-0000F37D0000}"/>
    <cellStyle name="Normal 12 6 2 3 6" xfId="16729" xr:uid="{00000000-0005-0000-0000-0000F47D0000}"/>
    <cellStyle name="Normal 12 6 2 3 6 2" xfId="45810" xr:uid="{00000000-0005-0000-0000-0000F57D0000}"/>
    <cellStyle name="Normal 12 6 2 3 7" xfId="45799" xr:uid="{00000000-0005-0000-0000-0000F67D0000}"/>
    <cellStyle name="Normal 12 6 2 4" xfId="16730" xr:uid="{00000000-0005-0000-0000-0000F77D0000}"/>
    <cellStyle name="Normal 12 6 2 4 2" xfId="16731" xr:uid="{00000000-0005-0000-0000-0000F87D0000}"/>
    <cellStyle name="Normal 12 6 2 4 2 2" xfId="16732" xr:uid="{00000000-0005-0000-0000-0000F97D0000}"/>
    <cellStyle name="Normal 12 6 2 4 2 2 2" xfId="45813" xr:uid="{00000000-0005-0000-0000-0000FA7D0000}"/>
    <cellStyle name="Normal 12 6 2 4 2 3" xfId="45812" xr:uid="{00000000-0005-0000-0000-0000FB7D0000}"/>
    <cellStyle name="Normal 12 6 2 4 3" xfId="16733" xr:uid="{00000000-0005-0000-0000-0000FC7D0000}"/>
    <cellStyle name="Normal 12 6 2 4 3 2" xfId="45814" xr:uid="{00000000-0005-0000-0000-0000FD7D0000}"/>
    <cellStyle name="Normal 12 6 2 4 4" xfId="16734" xr:uid="{00000000-0005-0000-0000-0000FE7D0000}"/>
    <cellStyle name="Normal 12 6 2 4 4 2" xfId="45815" xr:uid="{00000000-0005-0000-0000-0000FF7D0000}"/>
    <cellStyle name="Normal 12 6 2 4 5" xfId="16735" xr:uid="{00000000-0005-0000-0000-0000007E0000}"/>
    <cellStyle name="Normal 12 6 2 4 5 2" xfId="45816" xr:uid="{00000000-0005-0000-0000-0000017E0000}"/>
    <cellStyle name="Normal 12 6 2 4 6" xfId="45811" xr:uid="{00000000-0005-0000-0000-0000027E0000}"/>
    <cellStyle name="Normal 12 6 2 5" xfId="16736" xr:uid="{00000000-0005-0000-0000-0000037E0000}"/>
    <cellStyle name="Normal 12 6 2 5 2" xfId="16737" xr:uid="{00000000-0005-0000-0000-0000047E0000}"/>
    <cellStyle name="Normal 12 6 2 5 2 2" xfId="16738" xr:uid="{00000000-0005-0000-0000-0000057E0000}"/>
    <cellStyle name="Normal 12 6 2 5 2 2 2" xfId="45819" xr:uid="{00000000-0005-0000-0000-0000067E0000}"/>
    <cellStyle name="Normal 12 6 2 5 2 3" xfId="45818" xr:uid="{00000000-0005-0000-0000-0000077E0000}"/>
    <cellStyle name="Normal 12 6 2 5 3" xfId="16739" xr:uid="{00000000-0005-0000-0000-0000087E0000}"/>
    <cellStyle name="Normal 12 6 2 5 3 2" xfId="45820" xr:uid="{00000000-0005-0000-0000-0000097E0000}"/>
    <cellStyle name="Normal 12 6 2 5 4" xfId="16740" xr:uid="{00000000-0005-0000-0000-00000A7E0000}"/>
    <cellStyle name="Normal 12 6 2 5 4 2" xfId="45821" xr:uid="{00000000-0005-0000-0000-00000B7E0000}"/>
    <cellStyle name="Normal 12 6 2 5 5" xfId="16741" xr:uid="{00000000-0005-0000-0000-00000C7E0000}"/>
    <cellStyle name="Normal 12 6 2 5 5 2" xfId="45822" xr:uid="{00000000-0005-0000-0000-00000D7E0000}"/>
    <cellStyle name="Normal 12 6 2 5 6" xfId="45817" xr:uid="{00000000-0005-0000-0000-00000E7E0000}"/>
    <cellStyle name="Normal 12 6 2 6" xfId="16742" xr:uid="{00000000-0005-0000-0000-00000F7E0000}"/>
    <cellStyle name="Normal 12 6 2 6 2" xfId="16743" xr:uid="{00000000-0005-0000-0000-0000107E0000}"/>
    <cellStyle name="Normal 12 6 2 6 2 2" xfId="16744" xr:uid="{00000000-0005-0000-0000-0000117E0000}"/>
    <cellStyle name="Normal 12 6 2 6 2 2 2" xfId="45825" xr:uid="{00000000-0005-0000-0000-0000127E0000}"/>
    <cellStyle name="Normal 12 6 2 6 2 3" xfId="45824" xr:uid="{00000000-0005-0000-0000-0000137E0000}"/>
    <cellStyle name="Normal 12 6 2 6 3" xfId="16745" xr:uid="{00000000-0005-0000-0000-0000147E0000}"/>
    <cellStyle name="Normal 12 6 2 6 3 2" xfId="45826" xr:uid="{00000000-0005-0000-0000-0000157E0000}"/>
    <cellStyle name="Normal 12 6 2 6 4" xfId="16746" xr:uid="{00000000-0005-0000-0000-0000167E0000}"/>
    <cellStyle name="Normal 12 6 2 6 4 2" xfId="45827" xr:uid="{00000000-0005-0000-0000-0000177E0000}"/>
    <cellStyle name="Normal 12 6 2 6 5" xfId="45823" xr:uid="{00000000-0005-0000-0000-0000187E0000}"/>
    <cellStyle name="Normal 12 6 2 7" xfId="16747" xr:uid="{00000000-0005-0000-0000-0000197E0000}"/>
    <cellStyle name="Normal 12 6 2 7 2" xfId="16748" xr:uid="{00000000-0005-0000-0000-00001A7E0000}"/>
    <cellStyle name="Normal 12 6 2 7 2 2" xfId="45829" xr:uid="{00000000-0005-0000-0000-00001B7E0000}"/>
    <cellStyle name="Normal 12 6 2 7 3" xfId="16749" xr:uid="{00000000-0005-0000-0000-00001C7E0000}"/>
    <cellStyle name="Normal 12 6 2 7 3 2" xfId="45830" xr:uid="{00000000-0005-0000-0000-00001D7E0000}"/>
    <cellStyle name="Normal 12 6 2 7 4" xfId="45828" xr:uid="{00000000-0005-0000-0000-00001E7E0000}"/>
    <cellStyle name="Normal 12 6 2 8" xfId="16750" xr:uid="{00000000-0005-0000-0000-00001F7E0000}"/>
    <cellStyle name="Normal 12 6 2 8 2" xfId="45831" xr:uid="{00000000-0005-0000-0000-0000207E0000}"/>
    <cellStyle name="Normal 12 6 2 9" xfId="16751" xr:uid="{00000000-0005-0000-0000-0000217E0000}"/>
    <cellStyle name="Normal 12 6 2 9 2" xfId="45832" xr:uid="{00000000-0005-0000-0000-0000227E0000}"/>
    <cellStyle name="Normal 12 6 3" xfId="16752" xr:uid="{00000000-0005-0000-0000-0000237E0000}"/>
    <cellStyle name="Normal 12 6 3 2" xfId="16753" xr:uid="{00000000-0005-0000-0000-0000247E0000}"/>
    <cellStyle name="Normal 12 6 3 2 2" xfId="16754" xr:uid="{00000000-0005-0000-0000-0000257E0000}"/>
    <cellStyle name="Normal 12 6 3 2 2 2" xfId="16755" xr:uid="{00000000-0005-0000-0000-0000267E0000}"/>
    <cellStyle name="Normal 12 6 3 2 2 2 2" xfId="45836" xr:uid="{00000000-0005-0000-0000-0000277E0000}"/>
    <cellStyle name="Normal 12 6 3 2 2 3" xfId="45835" xr:uid="{00000000-0005-0000-0000-0000287E0000}"/>
    <cellStyle name="Normal 12 6 3 2 3" xfId="16756" xr:uid="{00000000-0005-0000-0000-0000297E0000}"/>
    <cellStyle name="Normal 12 6 3 2 3 2" xfId="45837" xr:uid="{00000000-0005-0000-0000-00002A7E0000}"/>
    <cellStyle name="Normal 12 6 3 2 4" xfId="16757" xr:uid="{00000000-0005-0000-0000-00002B7E0000}"/>
    <cellStyle name="Normal 12 6 3 2 4 2" xfId="45838" xr:uid="{00000000-0005-0000-0000-00002C7E0000}"/>
    <cellStyle name="Normal 12 6 3 2 5" xfId="16758" xr:uid="{00000000-0005-0000-0000-00002D7E0000}"/>
    <cellStyle name="Normal 12 6 3 2 5 2" xfId="45839" xr:uid="{00000000-0005-0000-0000-00002E7E0000}"/>
    <cellStyle name="Normal 12 6 3 2 6" xfId="45834" xr:uid="{00000000-0005-0000-0000-00002F7E0000}"/>
    <cellStyle name="Normal 12 6 3 3" xfId="16759" xr:uid="{00000000-0005-0000-0000-0000307E0000}"/>
    <cellStyle name="Normal 12 6 3 3 2" xfId="16760" xr:uid="{00000000-0005-0000-0000-0000317E0000}"/>
    <cellStyle name="Normal 12 6 3 3 2 2" xfId="16761" xr:uid="{00000000-0005-0000-0000-0000327E0000}"/>
    <cellStyle name="Normal 12 6 3 3 2 2 2" xfId="45842" xr:uid="{00000000-0005-0000-0000-0000337E0000}"/>
    <cellStyle name="Normal 12 6 3 3 2 3" xfId="45841" xr:uid="{00000000-0005-0000-0000-0000347E0000}"/>
    <cellStyle name="Normal 12 6 3 3 3" xfId="16762" xr:uid="{00000000-0005-0000-0000-0000357E0000}"/>
    <cellStyle name="Normal 12 6 3 3 3 2" xfId="45843" xr:uid="{00000000-0005-0000-0000-0000367E0000}"/>
    <cellStyle name="Normal 12 6 3 3 4" xfId="16763" xr:uid="{00000000-0005-0000-0000-0000377E0000}"/>
    <cellStyle name="Normal 12 6 3 3 4 2" xfId="45844" xr:uid="{00000000-0005-0000-0000-0000387E0000}"/>
    <cellStyle name="Normal 12 6 3 3 5" xfId="16764" xr:uid="{00000000-0005-0000-0000-0000397E0000}"/>
    <cellStyle name="Normal 12 6 3 3 5 2" xfId="45845" xr:uid="{00000000-0005-0000-0000-00003A7E0000}"/>
    <cellStyle name="Normal 12 6 3 3 6" xfId="45840" xr:uid="{00000000-0005-0000-0000-00003B7E0000}"/>
    <cellStyle name="Normal 12 6 3 4" xfId="16765" xr:uid="{00000000-0005-0000-0000-00003C7E0000}"/>
    <cellStyle name="Normal 12 6 3 4 2" xfId="16766" xr:uid="{00000000-0005-0000-0000-00003D7E0000}"/>
    <cellStyle name="Normal 12 6 3 4 2 2" xfId="45847" xr:uid="{00000000-0005-0000-0000-00003E7E0000}"/>
    <cellStyle name="Normal 12 6 3 4 3" xfId="45846" xr:uid="{00000000-0005-0000-0000-00003F7E0000}"/>
    <cellStyle name="Normal 12 6 3 5" xfId="16767" xr:uid="{00000000-0005-0000-0000-0000407E0000}"/>
    <cellStyle name="Normal 12 6 3 5 2" xfId="45848" xr:uid="{00000000-0005-0000-0000-0000417E0000}"/>
    <cellStyle name="Normal 12 6 3 6" xfId="16768" xr:uid="{00000000-0005-0000-0000-0000427E0000}"/>
    <cellStyle name="Normal 12 6 3 6 2" xfId="45849" xr:uid="{00000000-0005-0000-0000-0000437E0000}"/>
    <cellStyle name="Normal 12 6 3 7" xfId="16769" xr:uid="{00000000-0005-0000-0000-0000447E0000}"/>
    <cellStyle name="Normal 12 6 3 7 2" xfId="45850" xr:uid="{00000000-0005-0000-0000-0000457E0000}"/>
    <cellStyle name="Normal 12 6 3 8" xfId="45833" xr:uid="{00000000-0005-0000-0000-0000467E0000}"/>
    <cellStyle name="Normal 12 6 4" xfId="16770" xr:uid="{00000000-0005-0000-0000-0000477E0000}"/>
    <cellStyle name="Normal 12 6 4 2" xfId="16771" xr:uid="{00000000-0005-0000-0000-0000487E0000}"/>
    <cellStyle name="Normal 12 6 4 2 2" xfId="16772" xr:uid="{00000000-0005-0000-0000-0000497E0000}"/>
    <cellStyle name="Normal 12 6 4 2 2 2" xfId="16773" xr:uid="{00000000-0005-0000-0000-00004A7E0000}"/>
    <cellStyle name="Normal 12 6 4 2 2 2 2" xfId="45854" xr:uid="{00000000-0005-0000-0000-00004B7E0000}"/>
    <cellStyle name="Normal 12 6 4 2 2 3" xfId="45853" xr:uid="{00000000-0005-0000-0000-00004C7E0000}"/>
    <cellStyle name="Normal 12 6 4 2 3" xfId="16774" xr:uid="{00000000-0005-0000-0000-00004D7E0000}"/>
    <cellStyle name="Normal 12 6 4 2 3 2" xfId="45855" xr:uid="{00000000-0005-0000-0000-00004E7E0000}"/>
    <cellStyle name="Normal 12 6 4 2 4" xfId="16775" xr:uid="{00000000-0005-0000-0000-00004F7E0000}"/>
    <cellStyle name="Normal 12 6 4 2 4 2" xfId="45856" xr:uid="{00000000-0005-0000-0000-0000507E0000}"/>
    <cellStyle name="Normal 12 6 4 2 5" xfId="16776" xr:uid="{00000000-0005-0000-0000-0000517E0000}"/>
    <cellStyle name="Normal 12 6 4 2 5 2" xfId="45857" xr:uid="{00000000-0005-0000-0000-0000527E0000}"/>
    <cellStyle name="Normal 12 6 4 2 6" xfId="45852" xr:uid="{00000000-0005-0000-0000-0000537E0000}"/>
    <cellStyle name="Normal 12 6 4 3" xfId="16777" xr:uid="{00000000-0005-0000-0000-0000547E0000}"/>
    <cellStyle name="Normal 12 6 4 3 2" xfId="16778" xr:uid="{00000000-0005-0000-0000-0000557E0000}"/>
    <cellStyle name="Normal 12 6 4 3 2 2" xfId="45859" xr:uid="{00000000-0005-0000-0000-0000567E0000}"/>
    <cellStyle name="Normal 12 6 4 3 3" xfId="45858" xr:uid="{00000000-0005-0000-0000-0000577E0000}"/>
    <cellStyle name="Normal 12 6 4 4" xfId="16779" xr:uid="{00000000-0005-0000-0000-0000587E0000}"/>
    <cellStyle name="Normal 12 6 4 4 2" xfId="45860" xr:uid="{00000000-0005-0000-0000-0000597E0000}"/>
    <cellStyle name="Normal 12 6 4 5" xfId="16780" xr:uid="{00000000-0005-0000-0000-00005A7E0000}"/>
    <cellStyle name="Normal 12 6 4 5 2" xfId="45861" xr:uid="{00000000-0005-0000-0000-00005B7E0000}"/>
    <cellStyle name="Normal 12 6 4 6" xfId="16781" xr:uid="{00000000-0005-0000-0000-00005C7E0000}"/>
    <cellStyle name="Normal 12 6 4 6 2" xfId="45862" xr:uid="{00000000-0005-0000-0000-00005D7E0000}"/>
    <cellStyle name="Normal 12 6 4 7" xfId="45851" xr:uid="{00000000-0005-0000-0000-00005E7E0000}"/>
    <cellStyle name="Normal 12 6 5" xfId="16782" xr:uid="{00000000-0005-0000-0000-00005F7E0000}"/>
    <cellStyle name="Normal 12 6 5 2" xfId="16783" xr:uid="{00000000-0005-0000-0000-0000607E0000}"/>
    <cellStyle name="Normal 12 6 5 2 2" xfId="16784" xr:uid="{00000000-0005-0000-0000-0000617E0000}"/>
    <cellStyle name="Normal 12 6 5 2 2 2" xfId="45865" xr:uid="{00000000-0005-0000-0000-0000627E0000}"/>
    <cellStyle name="Normal 12 6 5 2 3" xfId="45864" xr:uid="{00000000-0005-0000-0000-0000637E0000}"/>
    <cellStyle name="Normal 12 6 5 3" xfId="16785" xr:uid="{00000000-0005-0000-0000-0000647E0000}"/>
    <cellStyle name="Normal 12 6 5 3 2" xfId="45866" xr:uid="{00000000-0005-0000-0000-0000657E0000}"/>
    <cellStyle name="Normal 12 6 5 4" xfId="16786" xr:uid="{00000000-0005-0000-0000-0000667E0000}"/>
    <cellStyle name="Normal 12 6 5 4 2" xfId="45867" xr:uid="{00000000-0005-0000-0000-0000677E0000}"/>
    <cellStyle name="Normal 12 6 5 5" xfId="16787" xr:uid="{00000000-0005-0000-0000-0000687E0000}"/>
    <cellStyle name="Normal 12 6 5 5 2" xfId="45868" xr:uid="{00000000-0005-0000-0000-0000697E0000}"/>
    <cellStyle name="Normal 12 6 5 6" xfId="45863" xr:uid="{00000000-0005-0000-0000-00006A7E0000}"/>
    <cellStyle name="Normal 12 6 6" xfId="16788" xr:uid="{00000000-0005-0000-0000-00006B7E0000}"/>
    <cellStyle name="Normal 12 6 6 2" xfId="16789" xr:uid="{00000000-0005-0000-0000-00006C7E0000}"/>
    <cellStyle name="Normal 12 6 6 2 2" xfId="16790" xr:uid="{00000000-0005-0000-0000-00006D7E0000}"/>
    <cellStyle name="Normal 12 6 6 2 2 2" xfId="45871" xr:uid="{00000000-0005-0000-0000-00006E7E0000}"/>
    <cellStyle name="Normal 12 6 6 2 3" xfId="45870" xr:uid="{00000000-0005-0000-0000-00006F7E0000}"/>
    <cellStyle name="Normal 12 6 6 3" xfId="16791" xr:uid="{00000000-0005-0000-0000-0000707E0000}"/>
    <cellStyle name="Normal 12 6 6 3 2" xfId="45872" xr:uid="{00000000-0005-0000-0000-0000717E0000}"/>
    <cellStyle name="Normal 12 6 6 4" xfId="16792" xr:uid="{00000000-0005-0000-0000-0000727E0000}"/>
    <cellStyle name="Normal 12 6 6 4 2" xfId="45873" xr:uid="{00000000-0005-0000-0000-0000737E0000}"/>
    <cellStyle name="Normal 12 6 6 5" xfId="16793" xr:uid="{00000000-0005-0000-0000-0000747E0000}"/>
    <cellStyle name="Normal 12 6 6 5 2" xfId="45874" xr:uid="{00000000-0005-0000-0000-0000757E0000}"/>
    <cellStyle name="Normal 12 6 6 6" xfId="45869" xr:uid="{00000000-0005-0000-0000-0000767E0000}"/>
    <cellStyle name="Normal 12 6 7" xfId="16794" xr:uid="{00000000-0005-0000-0000-0000777E0000}"/>
    <cellStyle name="Normal 12 6 7 2" xfId="16795" xr:uid="{00000000-0005-0000-0000-0000787E0000}"/>
    <cellStyle name="Normal 12 6 7 2 2" xfId="16796" xr:uid="{00000000-0005-0000-0000-0000797E0000}"/>
    <cellStyle name="Normal 12 6 7 2 2 2" xfId="45877" xr:uid="{00000000-0005-0000-0000-00007A7E0000}"/>
    <cellStyle name="Normal 12 6 7 2 3" xfId="45876" xr:uid="{00000000-0005-0000-0000-00007B7E0000}"/>
    <cellStyle name="Normal 12 6 7 3" xfId="16797" xr:uid="{00000000-0005-0000-0000-00007C7E0000}"/>
    <cellStyle name="Normal 12 6 7 3 2" xfId="45878" xr:uid="{00000000-0005-0000-0000-00007D7E0000}"/>
    <cellStyle name="Normal 12 6 7 4" xfId="16798" xr:uid="{00000000-0005-0000-0000-00007E7E0000}"/>
    <cellStyle name="Normal 12 6 7 4 2" xfId="45879" xr:uid="{00000000-0005-0000-0000-00007F7E0000}"/>
    <cellStyle name="Normal 12 6 7 5" xfId="45875" xr:uid="{00000000-0005-0000-0000-0000807E0000}"/>
    <cellStyle name="Normal 12 6 8" xfId="16799" xr:uid="{00000000-0005-0000-0000-0000817E0000}"/>
    <cellStyle name="Normal 12 6 8 2" xfId="16800" xr:uid="{00000000-0005-0000-0000-0000827E0000}"/>
    <cellStyle name="Normal 12 6 8 2 2" xfId="45881" xr:uid="{00000000-0005-0000-0000-0000837E0000}"/>
    <cellStyle name="Normal 12 6 8 3" xfId="16801" xr:uid="{00000000-0005-0000-0000-0000847E0000}"/>
    <cellStyle name="Normal 12 6 8 3 2" xfId="45882" xr:uid="{00000000-0005-0000-0000-0000857E0000}"/>
    <cellStyle name="Normal 12 6 8 4" xfId="45880" xr:uid="{00000000-0005-0000-0000-0000867E0000}"/>
    <cellStyle name="Normal 12 6 9" xfId="16802" xr:uid="{00000000-0005-0000-0000-0000877E0000}"/>
    <cellStyle name="Normal 12 6 9 2" xfId="45883" xr:uid="{00000000-0005-0000-0000-0000887E0000}"/>
    <cellStyle name="Normal 12 7" xfId="16803" xr:uid="{00000000-0005-0000-0000-0000897E0000}"/>
    <cellStyle name="Normal 12 7 10" xfId="16804" xr:uid="{00000000-0005-0000-0000-00008A7E0000}"/>
    <cellStyle name="Normal 12 7 10 2" xfId="45885" xr:uid="{00000000-0005-0000-0000-00008B7E0000}"/>
    <cellStyle name="Normal 12 7 11" xfId="45884" xr:uid="{00000000-0005-0000-0000-00008C7E0000}"/>
    <cellStyle name="Normal 12 7 2" xfId="16805" xr:uid="{00000000-0005-0000-0000-00008D7E0000}"/>
    <cellStyle name="Normal 12 7 2 2" xfId="16806" xr:uid="{00000000-0005-0000-0000-00008E7E0000}"/>
    <cellStyle name="Normal 12 7 2 2 2" xfId="16807" xr:uid="{00000000-0005-0000-0000-00008F7E0000}"/>
    <cellStyle name="Normal 12 7 2 2 2 2" xfId="16808" xr:uid="{00000000-0005-0000-0000-0000907E0000}"/>
    <cellStyle name="Normal 12 7 2 2 2 2 2" xfId="45889" xr:uid="{00000000-0005-0000-0000-0000917E0000}"/>
    <cellStyle name="Normal 12 7 2 2 2 3" xfId="45888" xr:uid="{00000000-0005-0000-0000-0000927E0000}"/>
    <cellStyle name="Normal 12 7 2 2 3" xfId="16809" xr:uid="{00000000-0005-0000-0000-0000937E0000}"/>
    <cellStyle name="Normal 12 7 2 2 3 2" xfId="45890" xr:uid="{00000000-0005-0000-0000-0000947E0000}"/>
    <cellStyle name="Normal 12 7 2 2 4" xfId="16810" xr:uid="{00000000-0005-0000-0000-0000957E0000}"/>
    <cellStyle name="Normal 12 7 2 2 4 2" xfId="45891" xr:uid="{00000000-0005-0000-0000-0000967E0000}"/>
    <cellStyle name="Normal 12 7 2 2 5" xfId="16811" xr:uid="{00000000-0005-0000-0000-0000977E0000}"/>
    <cellStyle name="Normal 12 7 2 2 5 2" xfId="45892" xr:uid="{00000000-0005-0000-0000-0000987E0000}"/>
    <cellStyle name="Normal 12 7 2 2 6" xfId="45887" xr:uid="{00000000-0005-0000-0000-0000997E0000}"/>
    <cellStyle name="Normal 12 7 2 3" xfId="16812" xr:uid="{00000000-0005-0000-0000-00009A7E0000}"/>
    <cellStyle name="Normal 12 7 2 3 2" xfId="16813" xr:uid="{00000000-0005-0000-0000-00009B7E0000}"/>
    <cellStyle name="Normal 12 7 2 3 2 2" xfId="45894" xr:uid="{00000000-0005-0000-0000-00009C7E0000}"/>
    <cellStyle name="Normal 12 7 2 3 3" xfId="45893" xr:uid="{00000000-0005-0000-0000-00009D7E0000}"/>
    <cellStyle name="Normal 12 7 2 4" xfId="16814" xr:uid="{00000000-0005-0000-0000-00009E7E0000}"/>
    <cellStyle name="Normal 12 7 2 4 2" xfId="45895" xr:uid="{00000000-0005-0000-0000-00009F7E0000}"/>
    <cellStyle name="Normal 12 7 2 5" xfId="16815" xr:uid="{00000000-0005-0000-0000-0000A07E0000}"/>
    <cellStyle name="Normal 12 7 2 5 2" xfId="45896" xr:uid="{00000000-0005-0000-0000-0000A17E0000}"/>
    <cellStyle name="Normal 12 7 2 6" xfId="16816" xr:uid="{00000000-0005-0000-0000-0000A27E0000}"/>
    <cellStyle name="Normal 12 7 2 6 2" xfId="45897" xr:uid="{00000000-0005-0000-0000-0000A37E0000}"/>
    <cellStyle name="Normal 12 7 2 7" xfId="45886" xr:uid="{00000000-0005-0000-0000-0000A47E0000}"/>
    <cellStyle name="Normal 12 7 3" xfId="16817" xr:uid="{00000000-0005-0000-0000-0000A57E0000}"/>
    <cellStyle name="Normal 12 7 3 2" xfId="16818" xr:uid="{00000000-0005-0000-0000-0000A67E0000}"/>
    <cellStyle name="Normal 12 7 3 2 2" xfId="16819" xr:uid="{00000000-0005-0000-0000-0000A77E0000}"/>
    <cellStyle name="Normal 12 7 3 2 2 2" xfId="16820" xr:uid="{00000000-0005-0000-0000-0000A87E0000}"/>
    <cellStyle name="Normal 12 7 3 2 2 2 2" xfId="45901" xr:uid="{00000000-0005-0000-0000-0000A97E0000}"/>
    <cellStyle name="Normal 12 7 3 2 2 3" xfId="45900" xr:uid="{00000000-0005-0000-0000-0000AA7E0000}"/>
    <cellStyle name="Normal 12 7 3 2 3" xfId="16821" xr:uid="{00000000-0005-0000-0000-0000AB7E0000}"/>
    <cellStyle name="Normal 12 7 3 2 3 2" xfId="45902" xr:uid="{00000000-0005-0000-0000-0000AC7E0000}"/>
    <cellStyle name="Normal 12 7 3 2 4" xfId="16822" xr:uid="{00000000-0005-0000-0000-0000AD7E0000}"/>
    <cellStyle name="Normal 12 7 3 2 4 2" xfId="45903" xr:uid="{00000000-0005-0000-0000-0000AE7E0000}"/>
    <cellStyle name="Normal 12 7 3 2 5" xfId="16823" xr:uid="{00000000-0005-0000-0000-0000AF7E0000}"/>
    <cellStyle name="Normal 12 7 3 2 5 2" xfId="45904" xr:uid="{00000000-0005-0000-0000-0000B07E0000}"/>
    <cellStyle name="Normal 12 7 3 2 6" xfId="45899" xr:uid="{00000000-0005-0000-0000-0000B17E0000}"/>
    <cellStyle name="Normal 12 7 3 3" xfId="16824" xr:uid="{00000000-0005-0000-0000-0000B27E0000}"/>
    <cellStyle name="Normal 12 7 3 3 2" xfId="16825" xr:uid="{00000000-0005-0000-0000-0000B37E0000}"/>
    <cellStyle name="Normal 12 7 3 3 2 2" xfId="45906" xr:uid="{00000000-0005-0000-0000-0000B47E0000}"/>
    <cellStyle name="Normal 12 7 3 3 3" xfId="45905" xr:uid="{00000000-0005-0000-0000-0000B57E0000}"/>
    <cellStyle name="Normal 12 7 3 4" xfId="16826" xr:uid="{00000000-0005-0000-0000-0000B67E0000}"/>
    <cellStyle name="Normal 12 7 3 4 2" xfId="45907" xr:uid="{00000000-0005-0000-0000-0000B77E0000}"/>
    <cellStyle name="Normal 12 7 3 5" xfId="16827" xr:uid="{00000000-0005-0000-0000-0000B87E0000}"/>
    <cellStyle name="Normal 12 7 3 5 2" xfId="45908" xr:uid="{00000000-0005-0000-0000-0000B97E0000}"/>
    <cellStyle name="Normal 12 7 3 6" xfId="16828" xr:uid="{00000000-0005-0000-0000-0000BA7E0000}"/>
    <cellStyle name="Normal 12 7 3 6 2" xfId="45909" xr:uid="{00000000-0005-0000-0000-0000BB7E0000}"/>
    <cellStyle name="Normal 12 7 3 7" xfId="45898" xr:uid="{00000000-0005-0000-0000-0000BC7E0000}"/>
    <cellStyle name="Normal 12 7 4" xfId="16829" xr:uid="{00000000-0005-0000-0000-0000BD7E0000}"/>
    <cellStyle name="Normal 12 7 4 2" xfId="16830" xr:uid="{00000000-0005-0000-0000-0000BE7E0000}"/>
    <cellStyle name="Normal 12 7 4 2 2" xfId="16831" xr:uid="{00000000-0005-0000-0000-0000BF7E0000}"/>
    <cellStyle name="Normal 12 7 4 2 2 2" xfId="45912" xr:uid="{00000000-0005-0000-0000-0000C07E0000}"/>
    <cellStyle name="Normal 12 7 4 2 3" xfId="45911" xr:uid="{00000000-0005-0000-0000-0000C17E0000}"/>
    <cellStyle name="Normal 12 7 4 3" xfId="16832" xr:uid="{00000000-0005-0000-0000-0000C27E0000}"/>
    <cellStyle name="Normal 12 7 4 3 2" xfId="45913" xr:uid="{00000000-0005-0000-0000-0000C37E0000}"/>
    <cellStyle name="Normal 12 7 4 4" xfId="16833" xr:uid="{00000000-0005-0000-0000-0000C47E0000}"/>
    <cellStyle name="Normal 12 7 4 4 2" xfId="45914" xr:uid="{00000000-0005-0000-0000-0000C57E0000}"/>
    <cellStyle name="Normal 12 7 4 5" xfId="16834" xr:uid="{00000000-0005-0000-0000-0000C67E0000}"/>
    <cellStyle name="Normal 12 7 4 5 2" xfId="45915" xr:uid="{00000000-0005-0000-0000-0000C77E0000}"/>
    <cellStyle name="Normal 12 7 4 6" xfId="45910" xr:uid="{00000000-0005-0000-0000-0000C87E0000}"/>
    <cellStyle name="Normal 12 7 5" xfId="16835" xr:uid="{00000000-0005-0000-0000-0000C97E0000}"/>
    <cellStyle name="Normal 12 7 5 2" xfId="16836" xr:uid="{00000000-0005-0000-0000-0000CA7E0000}"/>
    <cellStyle name="Normal 12 7 5 2 2" xfId="16837" xr:uid="{00000000-0005-0000-0000-0000CB7E0000}"/>
    <cellStyle name="Normal 12 7 5 2 2 2" xfId="45918" xr:uid="{00000000-0005-0000-0000-0000CC7E0000}"/>
    <cellStyle name="Normal 12 7 5 2 3" xfId="45917" xr:uid="{00000000-0005-0000-0000-0000CD7E0000}"/>
    <cellStyle name="Normal 12 7 5 3" xfId="16838" xr:uid="{00000000-0005-0000-0000-0000CE7E0000}"/>
    <cellStyle name="Normal 12 7 5 3 2" xfId="45919" xr:uid="{00000000-0005-0000-0000-0000CF7E0000}"/>
    <cellStyle name="Normal 12 7 5 4" xfId="16839" xr:uid="{00000000-0005-0000-0000-0000D07E0000}"/>
    <cellStyle name="Normal 12 7 5 4 2" xfId="45920" xr:uid="{00000000-0005-0000-0000-0000D17E0000}"/>
    <cellStyle name="Normal 12 7 5 5" xfId="16840" xr:uid="{00000000-0005-0000-0000-0000D27E0000}"/>
    <cellStyle name="Normal 12 7 5 5 2" xfId="45921" xr:uid="{00000000-0005-0000-0000-0000D37E0000}"/>
    <cellStyle name="Normal 12 7 5 6" xfId="45916" xr:uid="{00000000-0005-0000-0000-0000D47E0000}"/>
    <cellStyle name="Normal 12 7 6" xfId="16841" xr:uid="{00000000-0005-0000-0000-0000D57E0000}"/>
    <cellStyle name="Normal 12 7 6 2" xfId="16842" xr:uid="{00000000-0005-0000-0000-0000D67E0000}"/>
    <cellStyle name="Normal 12 7 6 2 2" xfId="16843" xr:uid="{00000000-0005-0000-0000-0000D77E0000}"/>
    <cellStyle name="Normal 12 7 6 2 2 2" xfId="45924" xr:uid="{00000000-0005-0000-0000-0000D87E0000}"/>
    <cellStyle name="Normal 12 7 6 2 3" xfId="45923" xr:uid="{00000000-0005-0000-0000-0000D97E0000}"/>
    <cellStyle name="Normal 12 7 6 3" xfId="16844" xr:uid="{00000000-0005-0000-0000-0000DA7E0000}"/>
    <cellStyle name="Normal 12 7 6 3 2" xfId="45925" xr:uid="{00000000-0005-0000-0000-0000DB7E0000}"/>
    <cellStyle name="Normal 12 7 6 4" xfId="16845" xr:uid="{00000000-0005-0000-0000-0000DC7E0000}"/>
    <cellStyle name="Normal 12 7 6 4 2" xfId="45926" xr:uid="{00000000-0005-0000-0000-0000DD7E0000}"/>
    <cellStyle name="Normal 12 7 6 5" xfId="45922" xr:uid="{00000000-0005-0000-0000-0000DE7E0000}"/>
    <cellStyle name="Normal 12 7 7" xfId="16846" xr:uid="{00000000-0005-0000-0000-0000DF7E0000}"/>
    <cellStyle name="Normal 12 7 7 2" xfId="16847" xr:uid="{00000000-0005-0000-0000-0000E07E0000}"/>
    <cellStyle name="Normal 12 7 7 2 2" xfId="45928" xr:uid="{00000000-0005-0000-0000-0000E17E0000}"/>
    <cellStyle name="Normal 12 7 7 3" xfId="16848" xr:uid="{00000000-0005-0000-0000-0000E27E0000}"/>
    <cellStyle name="Normal 12 7 7 3 2" xfId="45929" xr:uid="{00000000-0005-0000-0000-0000E37E0000}"/>
    <cellStyle name="Normal 12 7 7 4" xfId="45927" xr:uid="{00000000-0005-0000-0000-0000E47E0000}"/>
    <cellStyle name="Normal 12 7 8" xfId="16849" xr:uid="{00000000-0005-0000-0000-0000E57E0000}"/>
    <cellStyle name="Normal 12 7 8 2" xfId="45930" xr:uid="{00000000-0005-0000-0000-0000E67E0000}"/>
    <cellStyle name="Normal 12 7 9" xfId="16850" xr:uid="{00000000-0005-0000-0000-0000E77E0000}"/>
    <cellStyle name="Normal 12 7 9 2" xfId="45931" xr:uid="{00000000-0005-0000-0000-0000E87E0000}"/>
    <cellStyle name="Normal 12 8" xfId="16851" xr:uid="{00000000-0005-0000-0000-0000E97E0000}"/>
    <cellStyle name="Normal 12 8 2" xfId="16852" xr:uid="{00000000-0005-0000-0000-0000EA7E0000}"/>
    <cellStyle name="Normal 12 8 2 2" xfId="16853" xr:uid="{00000000-0005-0000-0000-0000EB7E0000}"/>
    <cellStyle name="Normal 12 8 2 2 2" xfId="16854" xr:uid="{00000000-0005-0000-0000-0000EC7E0000}"/>
    <cellStyle name="Normal 12 8 2 2 2 2" xfId="45935" xr:uid="{00000000-0005-0000-0000-0000ED7E0000}"/>
    <cellStyle name="Normal 12 8 2 2 3" xfId="45934" xr:uid="{00000000-0005-0000-0000-0000EE7E0000}"/>
    <cellStyle name="Normal 12 8 2 3" xfId="16855" xr:uid="{00000000-0005-0000-0000-0000EF7E0000}"/>
    <cellStyle name="Normal 12 8 2 3 2" xfId="45936" xr:uid="{00000000-0005-0000-0000-0000F07E0000}"/>
    <cellStyle name="Normal 12 8 2 4" xfId="16856" xr:uid="{00000000-0005-0000-0000-0000F17E0000}"/>
    <cellStyle name="Normal 12 8 2 4 2" xfId="45937" xr:uid="{00000000-0005-0000-0000-0000F27E0000}"/>
    <cellStyle name="Normal 12 8 2 5" xfId="16857" xr:uid="{00000000-0005-0000-0000-0000F37E0000}"/>
    <cellStyle name="Normal 12 8 2 5 2" xfId="45938" xr:uid="{00000000-0005-0000-0000-0000F47E0000}"/>
    <cellStyle name="Normal 12 8 2 6" xfId="45933" xr:uid="{00000000-0005-0000-0000-0000F57E0000}"/>
    <cellStyle name="Normal 12 8 3" xfId="16858" xr:uid="{00000000-0005-0000-0000-0000F67E0000}"/>
    <cellStyle name="Normal 12 8 3 2" xfId="16859" xr:uid="{00000000-0005-0000-0000-0000F77E0000}"/>
    <cellStyle name="Normal 12 8 3 2 2" xfId="16860" xr:uid="{00000000-0005-0000-0000-0000F87E0000}"/>
    <cellStyle name="Normal 12 8 3 2 2 2" xfId="45941" xr:uid="{00000000-0005-0000-0000-0000F97E0000}"/>
    <cellStyle name="Normal 12 8 3 2 3" xfId="45940" xr:uid="{00000000-0005-0000-0000-0000FA7E0000}"/>
    <cellStyle name="Normal 12 8 3 3" xfId="16861" xr:uid="{00000000-0005-0000-0000-0000FB7E0000}"/>
    <cellStyle name="Normal 12 8 3 3 2" xfId="45942" xr:uid="{00000000-0005-0000-0000-0000FC7E0000}"/>
    <cellStyle name="Normal 12 8 3 4" xfId="16862" xr:uid="{00000000-0005-0000-0000-0000FD7E0000}"/>
    <cellStyle name="Normal 12 8 3 4 2" xfId="45943" xr:uid="{00000000-0005-0000-0000-0000FE7E0000}"/>
    <cellStyle name="Normal 12 8 3 5" xfId="16863" xr:uid="{00000000-0005-0000-0000-0000FF7E0000}"/>
    <cellStyle name="Normal 12 8 3 5 2" xfId="45944" xr:uid="{00000000-0005-0000-0000-0000007F0000}"/>
    <cellStyle name="Normal 12 8 3 6" xfId="45939" xr:uid="{00000000-0005-0000-0000-0000017F0000}"/>
    <cellStyle name="Normal 12 8 4" xfId="16864" xr:uid="{00000000-0005-0000-0000-0000027F0000}"/>
    <cellStyle name="Normal 12 8 4 2" xfId="16865" xr:uid="{00000000-0005-0000-0000-0000037F0000}"/>
    <cellStyle name="Normal 12 8 4 2 2" xfId="45946" xr:uid="{00000000-0005-0000-0000-0000047F0000}"/>
    <cellStyle name="Normal 12 8 4 3" xfId="45945" xr:uid="{00000000-0005-0000-0000-0000057F0000}"/>
    <cellStyle name="Normal 12 8 5" xfId="16866" xr:uid="{00000000-0005-0000-0000-0000067F0000}"/>
    <cellStyle name="Normal 12 8 5 2" xfId="45947" xr:uid="{00000000-0005-0000-0000-0000077F0000}"/>
    <cellStyle name="Normal 12 8 6" xfId="16867" xr:uid="{00000000-0005-0000-0000-0000087F0000}"/>
    <cellStyle name="Normal 12 8 6 2" xfId="45948" xr:uid="{00000000-0005-0000-0000-0000097F0000}"/>
    <cellStyle name="Normal 12 8 7" xfId="16868" xr:uid="{00000000-0005-0000-0000-00000A7F0000}"/>
    <cellStyle name="Normal 12 8 7 2" xfId="45949" xr:uid="{00000000-0005-0000-0000-00000B7F0000}"/>
    <cellStyle name="Normal 12 8 8" xfId="45932" xr:uid="{00000000-0005-0000-0000-00000C7F0000}"/>
    <cellStyle name="Normal 12 9" xfId="16869" xr:uid="{00000000-0005-0000-0000-00000D7F0000}"/>
    <cellStyle name="Normal 12 9 2" xfId="16870" xr:uid="{00000000-0005-0000-0000-00000E7F0000}"/>
    <cellStyle name="Normal 12 9 2 2" xfId="16871" xr:uid="{00000000-0005-0000-0000-00000F7F0000}"/>
    <cellStyle name="Normal 12 9 2 2 2" xfId="16872" xr:uid="{00000000-0005-0000-0000-0000107F0000}"/>
    <cellStyle name="Normal 12 9 2 2 2 2" xfId="45953" xr:uid="{00000000-0005-0000-0000-0000117F0000}"/>
    <cellStyle name="Normal 12 9 2 2 3" xfId="45952" xr:uid="{00000000-0005-0000-0000-0000127F0000}"/>
    <cellStyle name="Normal 12 9 2 3" xfId="16873" xr:uid="{00000000-0005-0000-0000-0000137F0000}"/>
    <cellStyle name="Normal 12 9 2 3 2" xfId="45954" xr:uid="{00000000-0005-0000-0000-0000147F0000}"/>
    <cellStyle name="Normal 12 9 2 4" xfId="16874" xr:uid="{00000000-0005-0000-0000-0000157F0000}"/>
    <cellStyle name="Normal 12 9 2 4 2" xfId="45955" xr:uid="{00000000-0005-0000-0000-0000167F0000}"/>
    <cellStyle name="Normal 12 9 2 5" xfId="16875" xr:uid="{00000000-0005-0000-0000-0000177F0000}"/>
    <cellStyle name="Normal 12 9 2 5 2" xfId="45956" xr:uid="{00000000-0005-0000-0000-0000187F0000}"/>
    <cellStyle name="Normal 12 9 2 6" xfId="45951" xr:uid="{00000000-0005-0000-0000-0000197F0000}"/>
    <cellStyle name="Normal 12 9 3" xfId="16876" xr:uid="{00000000-0005-0000-0000-00001A7F0000}"/>
    <cellStyle name="Normal 12 9 3 2" xfId="16877" xr:uid="{00000000-0005-0000-0000-00001B7F0000}"/>
    <cellStyle name="Normal 12 9 3 2 2" xfId="45958" xr:uid="{00000000-0005-0000-0000-00001C7F0000}"/>
    <cellStyle name="Normal 12 9 3 3" xfId="45957" xr:uid="{00000000-0005-0000-0000-00001D7F0000}"/>
    <cellStyle name="Normal 12 9 4" xfId="16878" xr:uid="{00000000-0005-0000-0000-00001E7F0000}"/>
    <cellStyle name="Normal 12 9 4 2" xfId="45959" xr:uid="{00000000-0005-0000-0000-00001F7F0000}"/>
    <cellStyle name="Normal 12 9 5" xfId="16879" xr:uid="{00000000-0005-0000-0000-0000207F0000}"/>
    <cellStyle name="Normal 12 9 5 2" xfId="45960" xr:uid="{00000000-0005-0000-0000-0000217F0000}"/>
    <cellStyle name="Normal 12 9 6" xfId="16880" xr:uid="{00000000-0005-0000-0000-0000227F0000}"/>
    <cellStyle name="Normal 12 9 6 2" xfId="45961" xr:uid="{00000000-0005-0000-0000-0000237F0000}"/>
    <cellStyle name="Normal 12 9 7" xfId="45950" xr:uid="{00000000-0005-0000-0000-0000247F0000}"/>
    <cellStyle name="Normal 120" xfId="16881" xr:uid="{00000000-0005-0000-0000-0000257F0000}"/>
    <cellStyle name="Normal 120 2" xfId="16882" xr:uid="{00000000-0005-0000-0000-0000267F0000}"/>
    <cellStyle name="Normal 120 3" xfId="16883" xr:uid="{00000000-0005-0000-0000-0000277F0000}"/>
    <cellStyle name="Normal 120 3 2" xfId="45963" xr:uid="{00000000-0005-0000-0000-0000287F0000}"/>
    <cellStyle name="Normal 120 4" xfId="45962" xr:uid="{00000000-0005-0000-0000-0000297F0000}"/>
    <cellStyle name="Normal 121" xfId="16884" xr:uid="{00000000-0005-0000-0000-00002A7F0000}"/>
    <cellStyle name="Normal 121 2" xfId="16885" xr:uid="{00000000-0005-0000-0000-00002B7F0000}"/>
    <cellStyle name="Normal 121 3" xfId="16886" xr:uid="{00000000-0005-0000-0000-00002C7F0000}"/>
    <cellStyle name="Normal 121 3 2" xfId="45965" xr:uid="{00000000-0005-0000-0000-00002D7F0000}"/>
    <cellStyle name="Normal 121 4" xfId="45964" xr:uid="{00000000-0005-0000-0000-00002E7F0000}"/>
    <cellStyle name="Normal 122" xfId="16887" xr:uid="{00000000-0005-0000-0000-00002F7F0000}"/>
    <cellStyle name="Normal 122 2" xfId="16888" xr:uid="{00000000-0005-0000-0000-0000307F0000}"/>
    <cellStyle name="Normal 122 3" xfId="16889" xr:uid="{00000000-0005-0000-0000-0000317F0000}"/>
    <cellStyle name="Normal 122 3 2" xfId="45967" xr:uid="{00000000-0005-0000-0000-0000327F0000}"/>
    <cellStyle name="Normal 122 4" xfId="45966" xr:uid="{00000000-0005-0000-0000-0000337F0000}"/>
    <cellStyle name="Normal 123" xfId="16890" xr:uid="{00000000-0005-0000-0000-0000347F0000}"/>
    <cellStyle name="Normal 123 2" xfId="16891" xr:uid="{00000000-0005-0000-0000-0000357F0000}"/>
    <cellStyle name="Normal 123 3" xfId="16892" xr:uid="{00000000-0005-0000-0000-0000367F0000}"/>
    <cellStyle name="Normal 123 3 2" xfId="45969" xr:uid="{00000000-0005-0000-0000-0000377F0000}"/>
    <cellStyle name="Normal 123 4" xfId="45968" xr:uid="{00000000-0005-0000-0000-0000387F0000}"/>
    <cellStyle name="Normal 124" xfId="16893" xr:uid="{00000000-0005-0000-0000-0000397F0000}"/>
    <cellStyle name="Normal 124 2" xfId="16894" xr:uid="{00000000-0005-0000-0000-00003A7F0000}"/>
    <cellStyle name="Normal 124 3" xfId="16895" xr:uid="{00000000-0005-0000-0000-00003B7F0000}"/>
    <cellStyle name="Normal 124 3 2" xfId="45971" xr:uid="{00000000-0005-0000-0000-00003C7F0000}"/>
    <cellStyle name="Normal 124 4" xfId="45970" xr:uid="{00000000-0005-0000-0000-00003D7F0000}"/>
    <cellStyle name="Normal 125" xfId="16896" xr:uid="{00000000-0005-0000-0000-00003E7F0000}"/>
    <cellStyle name="Normal 125 2" xfId="16897" xr:uid="{00000000-0005-0000-0000-00003F7F0000}"/>
    <cellStyle name="Normal 125 3" xfId="16898" xr:uid="{00000000-0005-0000-0000-0000407F0000}"/>
    <cellStyle name="Normal 125 3 2" xfId="45973" xr:uid="{00000000-0005-0000-0000-0000417F0000}"/>
    <cellStyle name="Normal 125 4" xfId="45972" xr:uid="{00000000-0005-0000-0000-0000427F0000}"/>
    <cellStyle name="Normal 126" xfId="16899" xr:uid="{00000000-0005-0000-0000-0000437F0000}"/>
    <cellStyle name="Normal 126 2" xfId="16900" xr:uid="{00000000-0005-0000-0000-0000447F0000}"/>
    <cellStyle name="Normal 126 3" xfId="16901" xr:uid="{00000000-0005-0000-0000-0000457F0000}"/>
    <cellStyle name="Normal 126 3 2" xfId="45975" xr:uid="{00000000-0005-0000-0000-0000467F0000}"/>
    <cellStyle name="Normal 126 4" xfId="45974" xr:uid="{00000000-0005-0000-0000-0000477F0000}"/>
    <cellStyle name="Normal 127" xfId="16902" xr:uid="{00000000-0005-0000-0000-0000487F0000}"/>
    <cellStyle name="Normal 127 2" xfId="16903" xr:uid="{00000000-0005-0000-0000-0000497F0000}"/>
    <cellStyle name="Normal 127 2 2" xfId="45977" xr:uid="{00000000-0005-0000-0000-00004A7F0000}"/>
    <cellStyle name="Normal 127 3" xfId="45976" xr:uid="{00000000-0005-0000-0000-00004B7F0000}"/>
    <cellStyle name="Normal 128" xfId="16904" xr:uid="{00000000-0005-0000-0000-00004C7F0000}"/>
    <cellStyle name="Normal 128 2" xfId="16905" xr:uid="{00000000-0005-0000-0000-00004D7F0000}"/>
    <cellStyle name="Normal 128 2 2" xfId="45979" xr:uid="{00000000-0005-0000-0000-00004E7F0000}"/>
    <cellStyle name="Normal 128 3" xfId="45978" xr:uid="{00000000-0005-0000-0000-00004F7F0000}"/>
    <cellStyle name="Normal 129" xfId="16906" xr:uid="{00000000-0005-0000-0000-0000507F0000}"/>
    <cellStyle name="Normal 129 2" xfId="16907" xr:uid="{00000000-0005-0000-0000-0000517F0000}"/>
    <cellStyle name="Normal 129 2 2" xfId="45981" xr:uid="{00000000-0005-0000-0000-0000527F0000}"/>
    <cellStyle name="Normal 129 3" xfId="45980" xr:uid="{00000000-0005-0000-0000-0000537F0000}"/>
    <cellStyle name="Normal 13" xfId="210" xr:uid="{00000000-0005-0000-0000-0000547F0000}"/>
    <cellStyle name="Normal 13 10" xfId="16908" xr:uid="{00000000-0005-0000-0000-0000557F0000}"/>
    <cellStyle name="Normal 13 10 2" xfId="16909" xr:uid="{00000000-0005-0000-0000-0000567F0000}"/>
    <cellStyle name="Normal 13 10 2 2" xfId="16910" xr:uid="{00000000-0005-0000-0000-0000577F0000}"/>
    <cellStyle name="Normal 13 10 2 2 2" xfId="45984" xr:uid="{00000000-0005-0000-0000-0000587F0000}"/>
    <cellStyle name="Normal 13 10 2 3" xfId="45983" xr:uid="{00000000-0005-0000-0000-0000597F0000}"/>
    <cellStyle name="Normal 13 10 3" xfId="16911" xr:uid="{00000000-0005-0000-0000-00005A7F0000}"/>
    <cellStyle name="Normal 13 10 3 2" xfId="45985" xr:uid="{00000000-0005-0000-0000-00005B7F0000}"/>
    <cellStyle name="Normal 13 10 4" xfId="16912" xr:uid="{00000000-0005-0000-0000-00005C7F0000}"/>
    <cellStyle name="Normal 13 10 4 2" xfId="45986" xr:uid="{00000000-0005-0000-0000-00005D7F0000}"/>
    <cellStyle name="Normal 13 10 5" xfId="16913" xr:uid="{00000000-0005-0000-0000-00005E7F0000}"/>
    <cellStyle name="Normal 13 10 5 2" xfId="45987" xr:uid="{00000000-0005-0000-0000-00005F7F0000}"/>
    <cellStyle name="Normal 13 10 6" xfId="45982" xr:uid="{00000000-0005-0000-0000-0000607F0000}"/>
    <cellStyle name="Normal 13 11" xfId="16914" xr:uid="{00000000-0005-0000-0000-0000617F0000}"/>
    <cellStyle name="Normal 13 11 2" xfId="16915" xr:uid="{00000000-0005-0000-0000-0000627F0000}"/>
    <cellStyle name="Normal 13 11 2 2" xfId="16916" xr:uid="{00000000-0005-0000-0000-0000637F0000}"/>
    <cellStyle name="Normal 13 11 2 2 2" xfId="45990" xr:uid="{00000000-0005-0000-0000-0000647F0000}"/>
    <cellStyle name="Normal 13 11 2 3" xfId="45989" xr:uid="{00000000-0005-0000-0000-0000657F0000}"/>
    <cellStyle name="Normal 13 11 3" xfId="16917" xr:uid="{00000000-0005-0000-0000-0000667F0000}"/>
    <cellStyle name="Normal 13 11 3 2" xfId="45991" xr:uid="{00000000-0005-0000-0000-0000677F0000}"/>
    <cellStyle name="Normal 13 11 4" xfId="16918" xr:uid="{00000000-0005-0000-0000-0000687F0000}"/>
    <cellStyle name="Normal 13 11 4 2" xfId="45992" xr:uid="{00000000-0005-0000-0000-0000697F0000}"/>
    <cellStyle name="Normal 13 11 5" xfId="16919" xr:uid="{00000000-0005-0000-0000-00006A7F0000}"/>
    <cellStyle name="Normal 13 11 5 2" xfId="45993" xr:uid="{00000000-0005-0000-0000-00006B7F0000}"/>
    <cellStyle name="Normal 13 11 6" xfId="45988" xr:uid="{00000000-0005-0000-0000-00006C7F0000}"/>
    <cellStyle name="Normal 13 12" xfId="16920" xr:uid="{00000000-0005-0000-0000-00006D7F0000}"/>
    <cellStyle name="Normal 13 12 2" xfId="16921" xr:uid="{00000000-0005-0000-0000-00006E7F0000}"/>
    <cellStyle name="Normal 13 12 2 2" xfId="16922" xr:uid="{00000000-0005-0000-0000-00006F7F0000}"/>
    <cellStyle name="Normal 13 12 2 2 2" xfId="45996" xr:uid="{00000000-0005-0000-0000-0000707F0000}"/>
    <cellStyle name="Normal 13 12 2 3" xfId="45995" xr:uid="{00000000-0005-0000-0000-0000717F0000}"/>
    <cellStyle name="Normal 13 12 3" xfId="16923" xr:uid="{00000000-0005-0000-0000-0000727F0000}"/>
    <cellStyle name="Normal 13 12 3 2" xfId="45997" xr:uid="{00000000-0005-0000-0000-0000737F0000}"/>
    <cellStyle name="Normal 13 12 4" xfId="16924" xr:uid="{00000000-0005-0000-0000-0000747F0000}"/>
    <cellStyle name="Normal 13 12 4 2" xfId="45998" xr:uid="{00000000-0005-0000-0000-0000757F0000}"/>
    <cellStyle name="Normal 13 12 5" xfId="45994" xr:uid="{00000000-0005-0000-0000-0000767F0000}"/>
    <cellStyle name="Normal 13 13" xfId="16925" xr:uid="{00000000-0005-0000-0000-0000777F0000}"/>
    <cellStyle name="Normal 13 13 2" xfId="16926" xr:uid="{00000000-0005-0000-0000-0000787F0000}"/>
    <cellStyle name="Normal 13 13 2 2" xfId="46000" xr:uid="{00000000-0005-0000-0000-0000797F0000}"/>
    <cellStyle name="Normal 13 13 3" xfId="16927" xr:uid="{00000000-0005-0000-0000-00007A7F0000}"/>
    <cellStyle name="Normal 13 13 3 2" xfId="46001" xr:uid="{00000000-0005-0000-0000-00007B7F0000}"/>
    <cellStyle name="Normal 13 13 4" xfId="45999" xr:uid="{00000000-0005-0000-0000-00007C7F0000}"/>
    <cellStyle name="Normal 13 14" xfId="16928" xr:uid="{00000000-0005-0000-0000-00007D7F0000}"/>
    <cellStyle name="Normal 13 14 2" xfId="46002" xr:uid="{00000000-0005-0000-0000-00007E7F0000}"/>
    <cellStyle name="Normal 13 15" xfId="16929" xr:uid="{00000000-0005-0000-0000-00007F7F0000}"/>
    <cellStyle name="Normal 13 15 2" xfId="46003" xr:uid="{00000000-0005-0000-0000-0000807F0000}"/>
    <cellStyle name="Normal 13 16" xfId="16930" xr:uid="{00000000-0005-0000-0000-0000817F0000}"/>
    <cellStyle name="Normal 13 16 2" xfId="46004" xr:uid="{00000000-0005-0000-0000-0000827F0000}"/>
    <cellStyle name="Normal 13 17" xfId="16931" xr:uid="{00000000-0005-0000-0000-0000837F0000}"/>
    <cellStyle name="Normal 13 2" xfId="211" xr:uid="{00000000-0005-0000-0000-0000847F0000}"/>
    <cellStyle name="Normal 13 2 10" xfId="16932" xr:uid="{00000000-0005-0000-0000-0000857F0000}"/>
    <cellStyle name="Normal 13 2 10 2" xfId="16933" xr:uid="{00000000-0005-0000-0000-0000867F0000}"/>
    <cellStyle name="Normal 13 2 10 2 2" xfId="16934" xr:uid="{00000000-0005-0000-0000-0000877F0000}"/>
    <cellStyle name="Normal 13 2 10 2 2 2" xfId="46007" xr:uid="{00000000-0005-0000-0000-0000887F0000}"/>
    <cellStyle name="Normal 13 2 10 2 3" xfId="46006" xr:uid="{00000000-0005-0000-0000-0000897F0000}"/>
    <cellStyle name="Normal 13 2 10 3" xfId="16935" xr:uid="{00000000-0005-0000-0000-00008A7F0000}"/>
    <cellStyle name="Normal 13 2 10 3 2" xfId="46008" xr:uid="{00000000-0005-0000-0000-00008B7F0000}"/>
    <cellStyle name="Normal 13 2 10 4" xfId="16936" xr:uid="{00000000-0005-0000-0000-00008C7F0000}"/>
    <cellStyle name="Normal 13 2 10 4 2" xfId="46009" xr:uid="{00000000-0005-0000-0000-00008D7F0000}"/>
    <cellStyle name="Normal 13 2 10 5" xfId="16937" xr:uid="{00000000-0005-0000-0000-00008E7F0000}"/>
    <cellStyle name="Normal 13 2 10 5 2" xfId="46010" xr:uid="{00000000-0005-0000-0000-00008F7F0000}"/>
    <cellStyle name="Normal 13 2 10 6" xfId="46005" xr:uid="{00000000-0005-0000-0000-0000907F0000}"/>
    <cellStyle name="Normal 13 2 11" xfId="16938" xr:uid="{00000000-0005-0000-0000-0000917F0000}"/>
    <cellStyle name="Normal 13 2 11 2" xfId="16939" xr:uid="{00000000-0005-0000-0000-0000927F0000}"/>
    <cellStyle name="Normal 13 2 11 2 2" xfId="16940" xr:uid="{00000000-0005-0000-0000-0000937F0000}"/>
    <cellStyle name="Normal 13 2 11 2 2 2" xfId="46013" xr:uid="{00000000-0005-0000-0000-0000947F0000}"/>
    <cellStyle name="Normal 13 2 11 2 3" xfId="46012" xr:uid="{00000000-0005-0000-0000-0000957F0000}"/>
    <cellStyle name="Normal 13 2 11 3" xfId="16941" xr:uid="{00000000-0005-0000-0000-0000967F0000}"/>
    <cellStyle name="Normal 13 2 11 3 2" xfId="46014" xr:uid="{00000000-0005-0000-0000-0000977F0000}"/>
    <cellStyle name="Normal 13 2 11 4" xfId="16942" xr:uid="{00000000-0005-0000-0000-0000987F0000}"/>
    <cellStyle name="Normal 13 2 11 4 2" xfId="46015" xr:uid="{00000000-0005-0000-0000-0000997F0000}"/>
    <cellStyle name="Normal 13 2 11 5" xfId="46011" xr:uid="{00000000-0005-0000-0000-00009A7F0000}"/>
    <cellStyle name="Normal 13 2 12" xfId="16943" xr:uid="{00000000-0005-0000-0000-00009B7F0000}"/>
    <cellStyle name="Normal 13 2 12 2" xfId="16944" xr:uid="{00000000-0005-0000-0000-00009C7F0000}"/>
    <cellStyle name="Normal 13 2 12 2 2" xfId="46017" xr:uid="{00000000-0005-0000-0000-00009D7F0000}"/>
    <cellStyle name="Normal 13 2 12 3" xfId="16945" xr:uid="{00000000-0005-0000-0000-00009E7F0000}"/>
    <cellStyle name="Normal 13 2 12 3 2" xfId="46018" xr:uid="{00000000-0005-0000-0000-00009F7F0000}"/>
    <cellStyle name="Normal 13 2 12 4" xfId="46016" xr:uid="{00000000-0005-0000-0000-0000A07F0000}"/>
    <cellStyle name="Normal 13 2 13" xfId="16946" xr:uid="{00000000-0005-0000-0000-0000A17F0000}"/>
    <cellStyle name="Normal 13 2 13 2" xfId="46019" xr:uid="{00000000-0005-0000-0000-0000A27F0000}"/>
    <cellStyle name="Normal 13 2 14" xfId="16947" xr:uid="{00000000-0005-0000-0000-0000A37F0000}"/>
    <cellStyle name="Normal 13 2 14 2" xfId="46020" xr:uid="{00000000-0005-0000-0000-0000A47F0000}"/>
    <cellStyle name="Normal 13 2 15" xfId="16948" xr:uid="{00000000-0005-0000-0000-0000A57F0000}"/>
    <cellStyle name="Normal 13 2 15 2" xfId="46021" xr:uid="{00000000-0005-0000-0000-0000A67F0000}"/>
    <cellStyle name="Normal 13 2 2" xfId="16949" xr:uid="{00000000-0005-0000-0000-0000A77F0000}"/>
    <cellStyle name="Normal 13 2 2 10" xfId="16950" xr:uid="{00000000-0005-0000-0000-0000A87F0000}"/>
    <cellStyle name="Normal 13 2 2 10 2" xfId="16951" xr:uid="{00000000-0005-0000-0000-0000A97F0000}"/>
    <cellStyle name="Normal 13 2 2 10 2 2" xfId="16952" xr:uid="{00000000-0005-0000-0000-0000AA7F0000}"/>
    <cellStyle name="Normal 13 2 2 10 2 2 2" xfId="46025" xr:uid="{00000000-0005-0000-0000-0000AB7F0000}"/>
    <cellStyle name="Normal 13 2 2 10 2 3" xfId="46024" xr:uid="{00000000-0005-0000-0000-0000AC7F0000}"/>
    <cellStyle name="Normal 13 2 2 10 3" xfId="16953" xr:uid="{00000000-0005-0000-0000-0000AD7F0000}"/>
    <cellStyle name="Normal 13 2 2 10 3 2" xfId="46026" xr:uid="{00000000-0005-0000-0000-0000AE7F0000}"/>
    <cellStyle name="Normal 13 2 2 10 4" xfId="16954" xr:uid="{00000000-0005-0000-0000-0000AF7F0000}"/>
    <cellStyle name="Normal 13 2 2 10 4 2" xfId="46027" xr:uid="{00000000-0005-0000-0000-0000B07F0000}"/>
    <cellStyle name="Normal 13 2 2 10 5" xfId="46023" xr:uid="{00000000-0005-0000-0000-0000B17F0000}"/>
    <cellStyle name="Normal 13 2 2 11" xfId="16955" xr:uid="{00000000-0005-0000-0000-0000B27F0000}"/>
    <cellStyle name="Normal 13 2 2 11 2" xfId="16956" xr:uid="{00000000-0005-0000-0000-0000B37F0000}"/>
    <cellStyle name="Normal 13 2 2 11 2 2" xfId="46029" xr:uid="{00000000-0005-0000-0000-0000B47F0000}"/>
    <cellStyle name="Normal 13 2 2 11 3" xfId="16957" xr:uid="{00000000-0005-0000-0000-0000B57F0000}"/>
    <cellStyle name="Normal 13 2 2 11 3 2" xfId="46030" xr:uid="{00000000-0005-0000-0000-0000B67F0000}"/>
    <cellStyle name="Normal 13 2 2 11 4" xfId="46028" xr:uid="{00000000-0005-0000-0000-0000B77F0000}"/>
    <cellStyle name="Normal 13 2 2 12" xfId="16958" xr:uid="{00000000-0005-0000-0000-0000B87F0000}"/>
    <cellStyle name="Normal 13 2 2 12 2" xfId="46031" xr:uid="{00000000-0005-0000-0000-0000B97F0000}"/>
    <cellStyle name="Normal 13 2 2 13" xfId="16959" xr:uid="{00000000-0005-0000-0000-0000BA7F0000}"/>
    <cellStyle name="Normal 13 2 2 13 2" xfId="46032" xr:uid="{00000000-0005-0000-0000-0000BB7F0000}"/>
    <cellStyle name="Normal 13 2 2 14" xfId="16960" xr:uid="{00000000-0005-0000-0000-0000BC7F0000}"/>
    <cellStyle name="Normal 13 2 2 14 2" xfId="46033" xr:uid="{00000000-0005-0000-0000-0000BD7F0000}"/>
    <cellStyle name="Normal 13 2 2 15" xfId="46022" xr:uid="{00000000-0005-0000-0000-0000BE7F0000}"/>
    <cellStyle name="Normal 13 2 2 2" xfId="16961" xr:uid="{00000000-0005-0000-0000-0000BF7F0000}"/>
    <cellStyle name="Normal 13 2 2 2 10" xfId="16962" xr:uid="{00000000-0005-0000-0000-0000C07F0000}"/>
    <cellStyle name="Normal 13 2 2 2 10 2" xfId="16963" xr:uid="{00000000-0005-0000-0000-0000C17F0000}"/>
    <cellStyle name="Normal 13 2 2 2 10 2 2" xfId="46036" xr:uid="{00000000-0005-0000-0000-0000C27F0000}"/>
    <cellStyle name="Normal 13 2 2 2 10 3" xfId="16964" xr:uid="{00000000-0005-0000-0000-0000C37F0000}"/>
    <cellStyle name="Normal 13 2 2 2 10 3 2" xfId="46037" xr:uid="{00000000-0005-0000-0000-0000C47F0000}"/>
    <cellStyle name="Normal 13 2 2 2 10 4" xfId="46035" xr:uid="{00000000-0005-0000-0000-0000C57F0000}"/>
    <cellStyle name="Normal 13 2 2 2 11" xfId="16965" xr:uid="{00000000-0005-0000-0000-0000C67F0000}"/>
    <cellStyle name="Normal 13 2 2 2 11 2" xfId="46038" xr:uid="{00000000-0005-0000-0000-0000C77F0000}"/>
    <cellStyle name="Normal 13 2 2 2 12" xfId="16966" xr:uid="{00000000-0005-0000-0000-0000C87F0000}"/>
    <cellStyle name="Normal 13 2 2 2 12 2" xfId="46039" xr:uid="{00000000-0005-0000-0000-0000C97F0000}"/>
    <cellStyle name="Normal 13 2 2 2 13" xfId="16967" xr:uid="{00000000-0005-0000-0000-0000CA7F0000}"/>
    <cellStyle name="Normal 13 2 2 2 13 2" xfId="46040" xr:uid="{00000000-0005-0000-0000-0000CB7F0000}"/>
    <cellStyle name="Normal 13 2 2 2 14" xfId="46034" xr:uid="{00000000-0005-0000-0000-0000CC7F0000}"/>
    <cellStyle name="Normal 13 2 2 2 2" xfId="16968" xr:uid="{00000000-0005-0000-0000-0000CD7F0000}"/>
    <cellStyle name="Normal 13 2 2 2 2 10" xfId="16969" xr:uid="{00000000-0005-0000-0000-0000CE7F0000}"/>
    <cellStyle name="Normal 13 2 2 2 2 10 2" xfId="46042" xr:uid="{00000000-0005-0000-0000-0000CF7F0000}"/>
    <cellStyle name="Normal 13 2 2 2 2 11" xfId="16970" xr:uid="{00000000-0005-0000-0000-0000D07F0000}"/>
    <cellStyle name="Normal 13 2 2 2 2 11 2" xfId="46043" xr:uid="{00000000-0005-0000-0000-0000D17F0000}"/>
    <cellStyle name="Normal 13 2 2 2 2 12" xfId="16971" xr:uid="{00000000-0005-0000-0000-0000D27F0000}"/>
    <cellStyle name="Normal 13 2 2 2 2 12 2" xfId="46044" xr:uid="{00000000-0005-0000-0000-0000D37F0000}"/>
    <cellStyle name="Normal 13 2 2 2 2 13" xfId="46041" xr:uid="{00000000-0005-0000-0000-0000D47F0000}"/>
    <cellStyle name="Normal 13 2 2 2 2 2" xfId="16972" xr:uid="{00000000-0005-0000-0000-0000D57F0000}"/>
    <cellStyle name="Normal 13 2 2 2 2 2 10" xfId="16973" xr:uid="{00000000-0005-0000-0000-0000D67F0000}"/>
    <cellStyle name="Normal 13 2 2 2 2 2 10 2" xfId="46046" xr:uid="{00000000-0005-0000-0000-0000D77F0000}"/>
    <cellStyle name="Normal 13 2 2 2 2 2 11" xfId="16974" xr:uid="{00000000-0005-0000-0000-0000D87F0000}"/>
    <cellStyle name="Normal 13 2 2 2 2 2 11 2" xfId="46047" xr:uid="{00000000-0005-0000-0000-0000D97F0000}"/>
    <cellStyle name="Normal 13 2 2 2 2 2 12" xfId="46045" xr:uid="{00000000-0005-0000-0000-0000DA7F0000}"/>
    <cellStyle name="Normal 13 2 2 2 2 2 2" xfId="16975" xr:uid="{00000000-0005-0000-0000-0000DB7F0000}"/>
    <cellStyle name="Normal 13 2 2 2 2 2 2 10" xfId="16976" xr:uid="{00000000-0005-0000-0000-0000DC7F0000}"/>
    <cellStyle name="Normal 13 2 2 2 2 2 2 10 2" xfId="46049" xr:uid="{00000000-0005-0000-0000-0000DD7F0000}"/>
    <cellStyle name="Normal 13 2 2 2 2 2 2 11" xfId="46048" xr:uid="{00000000-0005-0000-0000-0000DE7F0000}"/>
    <cellStyle name="Normal 13 2 2 2 2 2 2 2" xfId="16977" xr:uid="{00000000-0005-0000-0000-0000DF7F0000}"/>
    <cellStyle name="Normal 13 2 2 2 2 2 2 2 2" xfId="16978" xr:uid="{00000000-0005-0000-0000-0000E07F0000}"/>
    <cellStyle name="Normal 13 2 2 2 2 2 2 2 2 2" xfId="16979" xr:uid="{00000000-0005-0000-0000-0000E17F0000}"/>
    <cellStyle name="Normal 13 2 2 2 2 2 2 2 2 2 2" xfId="16980" xr:uid="{00000000-0005-0000-0000-0000E27F0000}"/>
    <cellStyle name="Normal 13 2 2 2 2 2 2 2 2 2 2 2" xfId="46053" xr:uid="{00000000-0005-0000-0000-0000E37F0000}"/>
    <cellStyle name="Normal 13 2 2 2 2 2 2 2 2 2 3" xfId="46052" xr:uid="{00000000-0005-0000-0000-0000E47F0000}"/>
    <cellStyle name="Normal 13 2 2 2 2 2 2 2 2 3" xfId="16981" xr:uid="{00000000-0005-0000-0000-0000E57F0000}"/>
    <cellStyle name="Normal 13 2 2 2 2 2 2 2 2 3 2" xfId="46054" xr:uid="{00000000-0005-0000-0000-0000E67F0000}"/>
    <cellStyle name="Normal 13 2 2 2 2 2 2 2 2 4" xfId="16982" xr:uid="{00000000-0005-0000-0000-0000E77F0000}"/>
    <cellStyle name="Normal 13 2 2 2 2 2 2 2 2 4 2" xfId="46055" xr:uid="{00000000-0005-0000-0000-0000E87F0000}"/>
    <cellStyle name="Normal 13 2 2 2 2 2 2 2 2 5" xfId="16983" xr:uid="{00000000-0005-0000-0000-0000E97F0000}"/>
    <cellStyle name="Normal 13 2 2 2 2 2 2 2 2 5 2" xfId="46056" xr:uid="{00000000-0005-0000-0000-0000EA7F0000}"/>
    <cellStyle name="Normal 13 2 2 2 2 2 2 2 2 6" xfId="46051" xr:uid="{00000000-0005-0000-0000-0000EB7F0000}"/>
    <cellStyle name="Normal 13 2 2 2 2 2 2 2 3" xfId="16984" xr:uid="{00000000-0005-0000-0000-0000EC7F0000}"/>
    <cellStyle name="Normal 13 2 2 2 2 2 2 2 3 2" xfId="16985" xr:uid="{00000000-0005-0000-0000-0000ED7F0000}"/>
    <cellStyle name="Normal 13 2 2 2 2 2 2 2 3 2 2" xfId="46058" xr:uid="{00000000-0005-0000-0000-0000EE7F0000}"/>
    <cellStyle name="Normal 13 2 2 2 2 2 2 2 3 3" xfId="46057" xr:uid="{00000000-0005-0000-0000-0000EF7F0000}"/>
    <cellStyle name="Normal 13 2 2 2 2 2 2 2 4" xfId="16986" xr:uid="{00000000-0005-0000-0000-0000F07F0000}"/>
    <cellStyle name="Normal 13 2 2 2 2 2 2 2 4 2" xfId="46059" xr:uid="{00000000-0005-0000-0000-0000F17F0000}"/>
    <cellStyle name="Normal 13 2 2 2 2 2 2 2 5" xfId="16987" xr:uid="{00000000-0005-0000-0000-0000F27F0000}"/>
    <cellStyle name="Normal 13 2 2 2 2 2 2 2 5 2" xfId="46060" xr:uid="{00000000-0005-0000-0000-0000F37F0000}"/>
    <cellStyle name="Normal 13 2 2 2 2 2 2 2 6" xfId="16988" xr:uid="{00000000-0005-0000-0000-0000F47F0000}"/>
    <cellStyle name="Normal 13 2 2 2 2 2 2 2 6 2" xfId="46061" xr:uid="{00000000-0005-0000-0000-0000F57F0000}"/>
    <cellStyle name="Normal 13 2 2 2 2 2 2 2 7" xfId="46050" xr:uid="{00000000-0005-0000-0000-0000F67F0000}"/>
    <cellStyle name="Normal 13 2 2 2 2 2 2 3" xfId="16989" xr:uid="{00000000-0005-0000-0000-0000F77F0000}"/>
    <cellStyle name="Normal 13 2 2 2 2 2 2 3 2" xfId="16990" xr:uid="{00000000-0005-0000-0000-0000F87F0000}"/>
    <cellStyle name="Normal 13 2 2 2 2 2 2 3 2 2" xfId="16991" xr:uid="{00000000-0005-0000-0000-0000F97F0000}"/>
    <cellStyle name="Normal 13 2 2 2 2 2 2 3 2 2 2" xfId="16992" xr:uid="{00000000-0005-0000-0000-0000FA7F0000}"/>
    <cellStyle name="Normal 13 2 2 2 2 2 2 3 2 2 2 2" xfId="46065" xr:uid="{00000000-0005-0000-0000-0000FB7F0000}"/>
    <cellStyle name="Normal 13 2 2 2 2 2 2 3 2 2 3" xfId="46064" xr:uid="{00000000-0005-0000-0000-0000FC7F0000}"/>
    <cellStyle name="Normal 13 2 2 2 2 2 2 3 2 3" xfId="16993" xr:uid="{00000000-0005-0000-0000-0000FD7F0000}"/>
    <cellStyle name="Normal 13 2 2 2 2 2 2 3 2 3 2" xfId="46066" xr:uid="{00000000-0005-0000-0000-0000FE7F0000}"/>
    <cellStyle name="Normal 13 2 2 2 2 2 2 3 2 4" xfId="16994" xr:uid="{00000000-0005-0000-0000-0000FF7F0000}"/>
    <cellStyle name="Normal 13 2 2 2 2 2 2 3 2 4 2" xfId="46067" xr:uid="{00000000-0005-0000-0000-000000800000}"/>
    <cellStyle name="Normal 13 2 2 2 2 2 2 3 2 5" xfId="16995" xr:uid="{00000000-0005-0000-0000-000001800000}"/>
    <cellStyle name="Normal 13 2 2 2 2 2 2 3 2 5 2" xfId="46068" xr:uid="{00000000-0005-0000-0000-000002800000}"/>
    <cellStyle name="Normal 13 2 2 2 2 2 2 3 2 6" xfId="46063" xr:uid="{00000000-0005-0000-0000-000003800000}"/>
    <cellStyle name="Normal 13 2 2 2 2 2 2 3 3" xfId="16996" xr:uid="{00000000-0005-0000-0000-000004800000}"/>
    <cellStyle name="Normal 13 2 2 2 2 2 2 3 3 2" xfId="16997" xr:uid="{00000000-0005-0000-0000-000005800000}"/>
    <cellStyle name="Normal 13 2 2 2 2 2 2 3 3 2 2" xfId="46070" xr:uid="{00000000-0005-0000-0000-000006800000}"/>
    <cellStyle name="Normal 13 2 2 2 2 2 2 3 3 3" xfId="46069" xr:uid="{00000000-0005-0000-0000-000007800000}"/>
    <cellStyle name="Normal 13 2 2 2 2 2 2 3 4" xfId="16998" xr:uid="{00000000-0005-0000-0000-000008800000}"/>
    <cellStyle name="Normal 13 2 2 2 2 2 2 3 4 2" xfId="46071" xr:uid="{00000000-0005-0000-0000-000009800000}"/>
    <cellStyle name="Normal 13 2 2 2 2 2 2 3 5" xfId="16999" xr:uid="{00000000-0005-0000-0000-00000A800000}"/>
    <cellStyle name="Normal 13 2 2 2 2 2 2 3 5 2" xfId="46072" xr:uid="{00000000-0005-0000-0000-00000B800000}"/>
    <cellStyle name="Normal 13 2 2 2 2 2 2 3 6" xfId="17000" xr:uid="{00000000-0005-0000-0000-00000C800000}"/>
    <cellStyle name="Normal 13 2 2 2 2 2 2 3 6 2" xfId="46073" xr:uid="{00000000-0005-0000-0000-00000D800000}"/>
    <cellStyle name="Normal 13 2 2 2 2 2 2 3 7" xfId="46062" xr:uid="{00000000-0005-0000-0000-00000E800000}"/>
    <cellStyle name="Normal 13 2 2 2 2 2 2 4" xfId="17001" xr:uid="{00000000-0005-0000-0000-00000F800000}"/>
    <cellStyle name="Normal 13 2 2 2 2 2 2 4 2" xfId="17002" xr:uid="{00000000-0005-0000-0000-000010800000}"/>
    <cellStyle name="Normal 13 2 2 2 2 2 2 4 2 2" xfId="17003" xr:uid="{00000000-0005-0000-0000-000011800000}"/>
    <cellStyle name="Normal 13 2 2 2 2 2 2 4 2 2 2" xfId="46076" xr:uid="{00000000-0005-0000-0000-000012800000}"/>
    <cellStyle name="Normal 13 2 2 2 2 2 2 4 2 3" xfId="46075" xr:uid="{00000000-0005-0000-0000-000013800000}"/>
    <cellStyle name="Normal 13 2 2 2 2 2 2 4 3" xfId="17004" xr:uid="{00000000-0005-0000-0000-000014800000}"/>
    <cellStyle name="Normal 13 2 2 2 2 2 2 4 3 2" xfId="46077" xr:uid="{00000000-0005-0000-0000-000015800000}"/>
    <cellStyle name="Normal 13 2 2 2 2 2 2 4 4" xfId="17005" xr:uid="{00000000-0005-0000-0000-000016800000}"/>
    <cellStyle name="Normal 13 2 2 2 2 2 2 4 4 2" xfId="46078" xr:uid="{00000000-0005-0000-0000-000017800000}"/>
    <cellStyle name="Normal 13 2 2 2 2 2 2 4 5" xfId="17006" xr:uid="{00000000-0005-0000-0000-000018800000}"/>
    <cellStyle name="Normal 13 2 2 2 2 2 2 4 5 2" xfId="46079" xr:uid="{00000000-0005-0000-0000-000019800000}"/>
    <cellStyle name="Normal 13 2 2 2 2 2 2 4 6" xfId="46074" xr:uid="{00000000-0005-0000-0000-00001A800000}"/>
    <cellStyle name="Normal 13 2 2 2 2 2 2 5" xfId="17007" xr:uid="{00000000-0005-0000-0000-00001B800000}"/>
    <cellStyle name="Normal 13 2 2 2 2 2 2 5 2" xfId="17008" xr:uid="{00000000-0005-0000-0000-00001C800000}"/>
    <cellStyle name="Normal 13 2 2 2 2 2 2 5 2 2" xfId="17009" xr:uid="{00000000-0005-0000-0000-00001D800000}"/>
    <cellStyle name="Normal 13 2 2 2 2 2 2 5 2 2 2" xfId="46082" xr:uid="{00000000-0005-0000-0000-00001E800000}"/>
    <cellStyle name="Normal 13 2 2 2 2 2 2 5 2 3" xfId="46081" xr:uid="{00000000-0005-0000-0000-00001F800000}"/>
    <cellStyle name="Normal 13 2 2 2 2 2 2 5 3" xfId="17010" xr:uid="{00000000-0005-0000-0000-000020800000}"/>
    <cellStyle name="Normal 13 2 2 2 2 2 2 5 3 2" xfId="46083" xr:uid="{00000000-0005-0000-0000-000021800000}"/>
    <cellStyle name="Normal 13 2 2 2 2 2 2 5 4" xfId="17011" xr:uid="{00000000-0005-0000-0000-000022800000}"/>
    <cellStyle name="Normal 13 2 2 2 2 2 2 5 4 2" xfId="46084" xr:uid="{00000000-0005-0000-0000-000023800000}"/>
    <cellStyle name="Normal 13 2 2 2 2 2 2 5 5" xfId="17012" xr:uid="{00000000-0005-0000-0000-000024800000}"/>
    <cellStyle name="Normal 13 2 2 2 2 2 2 5 5 2" xfId="46085" xr:uid="{00000000-0005-0000-0000-000025800000}"/>
    <cellStyle name="Normal 13 2 2 2 2 2 2 5 6" xfId="46080" xr:uid="{00000000-0005-0000-0000-000026800000}"/>
    <cellStyle name="Normal 13 2 2 2 2 2 2 6" xfId="17013" xr:uid="{00000000-0005-0000-0000-000027800000}"/>
    <cellStyle name="Normal 13 2 2 2 2 2 2 6 2" xfId="17014" xr:uid="{00000000-0005-0000-0000-000028800000}"/>
    <cellStyle name="Normal 13 2 2 2 2 2 2 6 2 2" xfId="17015" xr:uid="{00000000-0005-0000-0000-000029800000}"/>
    <cellStyle name="Normal 13 2 2 2 2 2 2 6 2 2 2" xfId="46088" xr:uid="{00000000-0005-0000-0000-00002A800000}"/>
    <cellStyle name="Normal 13 2 2 2 2 2 2 6 2 3" xfId="46087" xr:uid="{00000000-0005-0000-0000-00002B800000}"/>
    <cellStyle name="Normal 13 2 2 2 2 2 2 6 3" xfId="17016" xr:uid="{00000000-0005-0000-0000-00002C800000}"/>
    <cellStyle name="Normal 13 2 2 2 2 2 2 6 3 2" xfId="46089" xr:uid="{00000000-0005-0000-0000-00002D800000}"/>
    <cellStyle name="Normal 13 2 2 2 2 2 2 6 4" xfId="17017" xr:uid="{00000000-0005-0000-0000-00002E800000}"/>
    <cellStyle name="Normal 13 2 2 2 2 2 2 6 4 2" xfId="46090" xr:uid="{00000000-0005-0000-0000-00002F800000}"/>
    <cellStyle name="Normal 13 2 2 2 2 2 2 6 5" xfId="46086" xr:uid="{00000000-0005-0000-0000-000030800000}"/>
    <cellStyle name="Normal 13 2 2 2 2 2 2 7" xfId="17018" xr:uid="{00000000-0005-0000-0000-000031800000}"/>
    <cellStyle name="Normal 13 2 2 2 2 2 2 7 2" xfId="17019" xr:uid="{00000000-0005-0000-0000-000032800000}"/>
    <cellStyle name="Normal 13 2 2 2 2 2 2 7 2 2" xfId="46092" xr:uid="{00000000-0005-0000-0000-000033800000}"/>
    <cellStyle name="Normal 13 2 2 2 2 2 2 7 3" xfId="17020" xr:uid="{00000000-0005-0000-0000-000034800000}"/>
    <cellStyle name="Normal 13 2 2 2 2 2 2 7 3 2" xfId="46093" xr:uid="{00000000-0005-0000-0000-000035800000}"/>
    <cellStyle name="Normal 13 2 2 2 2 2 2 7 4" xfId="46091" xr:uid="{00000000-0005-0000-0000-000036800000}"/>
    <cellStyle name="Normal 13 2 2 2 2 2 2 8" xfId="17021" xr:uid="{00000000-0005-0000-0000-000037800000}"/>
    <cellStyle name="Normal 13 2 2 2 2 2 2 8 2" xfId="46094" xr:uid="{00000000-0005-0000-0000-000038800000}"/>
    <cellStyle name="Normal 13 2 2 2 2 2 2 9" xfId="17022" xr:uid="{00000000-0005-0000-0000-000039800000}"/>
    <cellStyle name="Normal 13 2 2 2 2 2 2 9 2" xfId="46095" xr:uid="{00000000-0005-0000-0000-00003A800000}"/>
    <cellStyle name="Normal 13 2 2 2 2 2 3" xfId="17023" xr:uid="{00000000-0005-0000-0000-00003B800000}"/>
    <cellStyle name="Normal 13 2 2 2 2 2 3 2" xfId="17024" xr:uid="{00000000-0005-0000-0000-00003C800000}"/>
    <cellStyle name="Normal 13 2 2 2 2 2 3 2 2" xfId="17025" xr:uid="{00000000-0005-0000-0000-00003D800000}"/>
    <cellStyle name="Normal 13 2 2 2 2 2 3 2 2 2" xfId="17026" xr:uid="{00000000-0005-0000-0000-00003E800000}"/>
    <cellStyle name="Normal 13 2 2 2 2 2 3 2 2 2 2" xfId="46099" xr:uid="{00000000-0005-0000-0000-00003F800000}"/>
    <cellStyle name="Normal 13 2 2 2 2 2 3 2 2 3" xfId="46098" xr:uid="{00000000-0005-0000-0000-000040800000}"/>
    <cellStyle name="Normal 13 2 2 2 2 2 3 2 3" xfId="17027" xr:uid="{00000000-0005-0000-0000-000041800000}"/>
    <cellStyle name="Normal 13 2 2 2 2 2 3 2 3 2" xfId="46100" xr:uid="{00000000-0005-0000-0000-000042800000}"/>
    <cellStyle name="Normal 13 2 2 2 2 2 3 2 4" xfId="17028" xr:uid="{00000000-0005-0000-0000-000043800000}"/>
    <cellStyle name="Normal 13 2 2 2 2 2 3 2 4 2" xfId="46101" xr:uid="{00000000-0005-0000-0000-000044800000}"/>
    <cellStyle name="Normal 13 2 2 2 2 2 3 2 5" xfId="17029" xr:uid="{00000000-0005-0000-0000-000045800000}"/>
    <cellStyle name="Normal 13 2 2 2 2 2 3 2 5 2" xfId="46102" xr:uid="{00000000-0005-0000-0000-000046800000}"/>
    <cellStyle name="Normal 13 2 2 2 2 2 3 2 6" xfId="46097" xr:uid="{00000000-0005-0000-0000-000047800000}"/>
    <cellStyle name="Normal 13 2 2 2 2 2 3 3" xfId="17030" xr:uid="{00000000-0005-0000-0000-000048800000}"/>
    <cellStyle name="Normal 13 2 2 2 2 2 3 3 2" xfId="17031" xr:uid="{00000000-0005-0000-0000-000049800000}"/>
    <cellStyle name="Normal 13 2 2 2 2 2 3 3 2 2" xfId="17032" xr:uid="{00000000-0005-0000-0000-00004A800000}"/>
    <cellStyle name="Normal 13 2 2 2 2 2 3 3 2 2 2" xfId="46105" xr:uid="{00000000-0005-0000-0000-00004B800000}"/>
    <cellStyle name="Normal 13 2 2 2 2 2 3 3 2 3" xfId="46104" xr:uid="{00000000-0005-0000-0000-00004C800000}"/>
    <cellStyle name="Normal 13 2 2 2 2 2 3 3 3" xfId="17033" xr:uid="{00000000-0005-0000-0000-00004D800000}"/>
    <cellStyle name="Normal 13 2 2 2 2 2 3 3 3 2" xfId="46106" xr:uid="{00000000-0005-0000-0000-00004E800000}"/>
    <cellStyle name="Normal 13 2 2 2 2 2 3 3 4" xfId="17034" xr:uid="{00000000-0005-0000-0000-00004F800000}"/>
    <cellStyle name="Normal 13 2 2 2 2 2 3 3 4 2" xfId="46107" xr:uid="{00000000-0005-0000-0000-000050800000}"/>
    <cellStyle name="Normal 13 2 2 2 2 2 3 3 5" xfId="17035" xr:uid="{00000000-0005-0000-0000-000051800000}"/>
    <cellStyle name="Normal 13 2 2 2 2 2 3 3 5 2" xfId="46108" xr:uid="{00000000-0005-0000-0000-000052800000}"/>
    <cellStyle name="Normal 13 2 2 2 2 2 3 3 6" xfId="46103" xr:uid="{00000000-0005-0000-0000-000053800000}"/>
    <cellStyle name="Normal 13 2 2 2 2 2 3 4" xfId="17036" xr:uid="{00000000-0005-0000-0000-000054800000}"/>
    <cellStyle name="Normal 13 2 2 2 2 2 3 4 2" xfId="17037" xr:uid="{00000000-0005-0000-0000-000055800000}"/>
    <cellStyle name="Normal 13 2 2 2 2 2 3 4 2 2" xfId="46110" xr:uid="{00000000-0005-0000-0000-000056800000}"/>
    <cellStyle name="Normal 13 2 2 2 2 2 3 4 3" xfId="46109" xr:uid="{00000000-0005-0000-0000-000057800000}"/>
    <cellStyle name="Normal 13 2 2 2 2 2 3 5" xfId="17038" xr:uid="{00000000-0005-0000-0000-000058800000}"/>
    <cellStyle name="Normal 13 2 2 2 2 2 3 5 2" xfId="46111" xr:uid="{00000000-0005-0000-0000-000059800000}"/>
    <cellStyle name="Normal 13 2 2 2 2 2 3 6" xfId="17039" xr:uid="{00000000-0005-0000-0000-00005A800000}"/>
    <cellStyle name="Normal 13 2 2 2 2 2 3 6 2" xfId="46112" xr:uid="{00000000-0005-0000-0000-00005B800000}"/>
    <cellStyle name="Normal 13 2 2 2 2 2 3 7" xfId="17040" xr:uid="{00000000-0005-0000-0000-00005C800000}"/>
    <cellStyle name="Normal 13 2 2 2 2 2 3 7 2" xfId="46113" xr:uid="{00000000-0005-0000-0000-00005D800000}"/>
    <cellStyle name="Normal 13 2 2 2 2 2 3 8" xfId="46096" xr:uid="{00000000-0005-0000-0000-00005E800000}"/>
    <cellStyle name="Normal 13 2 2 2 2 2 4" xfId="17041" xr:uid="{00000000-0005-0000-0000-00005F800000}"/>
    <cellStyle name="Normal 13 2 2 2 2 2 4 2" xfId="17042" xr:uid="{00000000-0005-0000-0000-000060800000}"/>
    <cellStyle name="Normal 13 2 2 2 2 2 4 2 2" xfId="17043" xr:uid="{00000000-0005-0000-0000-000061800000}"/>
    <cellStyle name="Normal 13 2 2 2 2 2 4 2 2 2" xfId="17044" xr:uid="{00000000-0005-0000-0000-000062800000}"/>
    <cellStyle name="Normal 13 2 2 2 2 2 4 2 2 2 2" xfId="46117" xr:uid="{00000000-0005-0000-0000-000063800000}"/>
    <cellStyle name="Normal 13 2 2 2 2 2 4 2 2 3" xfId="46116" xr:uid="{00000000-0005-0000-0000-000064800000}"/>
    <cellStyle name="Normal 13 2 2 2 2 2 4 2 3" xfId="17045" xr:uid="{00000000-0005-0000-0000-000065800000}"/>
    <cellStyle name="Normal 13 2 2 2 2 2 4 2 3 2" xfId="46118" xr:uid="{00000000-0005-0000-0000-000066800000}"/>
    <cellStyle name="Normal 13 2 2 2 2 2 4 2 4" xfId="17046" xr:uid="{00000000-0005-0000-0000-000067800000}"/>
    <cellStyle name="Normal 13 2 2 2 2 2 4 2 4 2" xfId="46119" xr:uid="{00000000-0005-0000-0000-000068800000}"/>
    <cellStyle name="Normal 13 2 2 2 2 2 4 2 5" xfId="17047" xr:uid="{00000000-0005-0000-0000-000069800000}"/>
    <cellStyle name="Normal 13 2 2 2 2 2 4 2 5 2" xfId="46120" xr:uid="{00000000-0005-0000-0000-00006A800000}"/>
    <cellStyle name="Normal 13 2 2 2 2 2 4 2 6" xfId="46115" xr:uid="{00000000-0005-0000-0000-00006B800000}"/>
    <cellStyle name="Normal 13 2 2 2 2 2 4 3" xfId="17048" xr:uid="{00000000-0005-0000-0000-00006C800000}"/>
    <cellStyle name="Normal 13 2 2 2 2 2 4 3 2" xfId="17049" xr:uid="{00000000-0005-0000-0000-00006D800000}"/>
    <cellStyle name="Normal 13 2 2 2 2 2 4 3 2 2" xfId="46122" xr:uid="{00000000-0005-0000-0000-00006E800000}"/>
    <cellStyle name="Normal 13 2 2 2 2 2 4 3 3" xfId="46121" xr:uid="{00000000-0005-0000-0000-00006F800000}"/>
    <cellStyle name="Normal 13 2 2 2 2 2 4 4" xfId="17050" xr:uid="{00000000-0005-0000-0000-000070800000}"/>
    <cellStyle name="Normal 13 2 2 2 2 2 4 4 2" xfId="46123" xr:uid="{00000000-0005-0000-0000-000071800000}"/>
    <cellStyle name="Normal 13 2 2 2 2 2 4 5" xfId="17051" xr:uid="{00000000-0005-0000-0000-000072800000}"/>
    <cellStyle name="Normal 13 2 2 2 2 2 4 5 2" xfId="46124" xr:uid="{00000000-0005-0000-0000-000073800000}"/>
    <cellStyle name="Normal 13 2 2 2 2 2 4 6" xfId="17052" xr:uid="{00000000-0005-0000-0000-000074800000}"/>
    <cellStyle name="Normal 13 2 2 2 2 2 4 6 2" xfId="46125" xr:uid="{00000000-0005-0000-0000-000075800000}"/>
    <cellStyle name="Normal 13 2 2 2 2 2 4 7" xfId="46114" xr:uid="{00000000-0005-0000-0000-000076800000}"/>
    <cellStyle name="Normal 13 2 2 2 2 2 5" xfId="17053" xr:uid="{00000000-0005-0000-0000-000077800000}"/>
    <cellStyle name="Normal 13 2 2 2 2 2 5 2" xfId="17054" xr:uid="{00000000-0005-0000-0000-000078800000}"/>
    <cellStyle name="Normal 13 2 2 2 2 2 5 2 2" xfId="17055" xr:uid="{00000000-0005-0000-0000-000079800000}"/>
    <cellStyle name="Normal 13 2 2 2 2 2 5 2 2 2" xfId="46128" xr:uid="{00000000-0005-0000-0000-00007A800000}"/>
    <cellStyle name="Normal 13 2 2 2 2 2 5 2 3" xfId="46127" xr:uid="{00000000-0005-0000-0000-00007B800000}"/>
    <cellStyle name="Normal 13 2 2 2 2 2 5 3" xfId="17056" xr:uid="{00000000-0005-0000-0000-00007C800000}"/>
    <cellStyle name="Normal 13 2 2 2 2 2 5 3 2" xfId="46129" xr:uid="{00000000-0005-0000-0000-00007D800000}"/>
    <cellStyle name="Normal 13 2 2 2 2 2 5 4" xfId="17057" xr:uid="{00000000-0005-0000-0000-00007E800000}"/>
    <cellStyle name="Normal 13 2 2 2 2 2 5 4 2" xfId="46130" xr:uid="{00000000-0005-0000-0000-00007F800000}"/>
    <cellStyle name="Normal 13 2 2 2 2 2 5 5" xfId="17058" xr:uid="{00000000-0005-0000-0000-000080800000}"/>
    <cellStyle name="Normal 13 2 2 2 2 2 5 5 2" xfId="46131" xr:uid="{00000000-0005-0000-0000-000081800000}"/>
    <cellStyle name="Normal 13 2 2 2 2 2 5 6" xfId="46126" xr:uid="{00000000-0005-0000-0000-000082800000}"/>
    <cellStyle name="Normal 13 2 2 2 2 2 6" xfId="17059" xr:uid="{00000000-0005-0000-0000-000083800000}"/>
    <cellStyle name="Normal 13 2 2 2 2 2 6 2" xfId="17060" xr:uid="{00000000-0005-0000-0000-000084800000}"/>
    <cellStyle name="Normal 13 2 2 2 2 2 6 2 2" xfId="17061" xr:uid="{00000000-0005-0000-0000-000085800000}"/>
    <cellStyle name="Normal 13 2 2 2 2 2 6 2 2 2" xfId="46134" xr:uid="{00000000-0005-0000-0000-000086800000}"/>
    <cellStyle name="Normal 13 2 2 2 2 2 6 2 3" xfId="46133" xr:uid="{00000000-0005-0000-0000-000087800000}"/>
    <cellStyle name="Normal 13 2 2 2 2 2 6 3" xfId="17062" xr:uid="{00000000-0005-0000-0000-000088800000}"/>
    <cellStyle name="Normal 13 2 2 2 2 2 6 3 2" xfId="46135" xr:uid="{00000000-0005-0000-0000-000089800000}"/>
    <cellStyle name="Normal 13 2 2 2 2 2 6 4" xfId="17063" xr:uid="{00000000-0005-0000-0000-00008A800000}"/>
    <cellStyle name="Normal 13 2 2 2 2 2 6 4 2" xfId="46136" xr:uid="{00000000-0005-0000-0000-00008B800000}"/>
    <cellStyle name="Normal 13 2 2 2 2 2 6 5" xfId="17064" xr:uid="{00000000-0005-0000-0000-00008C800000}"/>
    <cellStyle name="Normal 13 2 2 2 2 2 6 5 2" xfId="46137" xr:uid="{00000000-0005-0000-0000-00008D800000}"/>
    <cellStyle name="Normal 13 2 2 2 2 2 6 6" xfId="46132" xr:uid="{00000000-0005-0000-0000-00008E800000}"/>
    <cellStyle name="Normal 13 2 2 2 2 2 7" xfId="17065" xr:uid="{00000000-0005-0000-0000-00008F800000}"/>
    <cellStyle name="Normal 13 2 2 2 2 2 7 2" xfId="17066" xr:uid="{00000000-0005-0000-0000-000090800000}"/>
    <cellStyle name="Normal 13 2 2 2 2 2 7 2 2" xfId="17067" xr:uid="{00000000-0005-0000-0000-000091800000}"/>
    <cellStyle name="Normal 13 2 2 2 2 2 7 2 2 2" xfId="46140" xr:uid="{00000000-0005-0000-0000-000092800000}"/>
    <cellStyle name="Normal 13 2 2 2 2 2 7 2 3" xfId="46139" xr:uid="{00000000-0005-0000-0000-000093800000}"/>
    <cellStyle name="Normal 13 2 2 2 2 2 7 3" xfId="17068" xr:uid="{00000000-0005-0000-0000-000094800000}"/>
    <cellStyle name="Normal 13 2 2 2 2 2 7 3 2" xfId="46141" xr:uid="{00000000-0005-0000-0000-000095800000}"/>
    <cellStyle name="Normal 13 2 2 2 2 2 7 4" xfId="17069" xr:uid="{00000000-0005-0000-0000-000096800000}"/>
    <cellStyle name="Normal 13 2 2 2 2 2 7 4 2" xfId="46142" xr:uid="{00000000-0005-0000-0000-000097800000}"/>
    <cellStyle name="Normal 13 2 2 2 2 2 7 5" xfId="46138" xr:uid="{00000000-0005-0000-0000-000098800000}"/>
    <cellStyle name="Normal 13 2 2 2 2 2 8" xfId="17070" xr:uid="{00000000-0005-0000-0000-000099800000}"/>
    <cellStyle name="Normal 13 2 2 2 2 2 8 2" xfId="17071" xr:uid="{00000000-0005-0000-0000-00009A800000}"/>
    <cellStyle name="Normal 13 2 2 2 2 2 8 2 2" xfId="46144" xr:uid="{00000000-0005-0000-0000-00009B800000}"/>
    <cellStyle name="Normal 13 2 2 2 2 2 8 3" xfId="17072" xr:uid="{00000000-0005-0000-0000-00009C800000}"/>
    <cellStyle name="Normal 13 2 2 2 2 2 8 3 2" xfId="46145" xr:uid="{00000000-0005-0000-0000-00009D800000}"/>
    <cellStyle name="Normal 13 2 2 2 2 2 8 4" xfId="46143" xr:uid="{00000000-0005-0000-0000-00009E800000}"/>
    <cellStyle name="Normal 13 2 2 2 2 2 9" xfId="17073" xr:uid="{00000000-0005-0000-0000-00009F800000}"/>
    <cellStyle name="Normal 13 2 2 2 2 2 9 2" xfId="46146" xr:uid="{00000000-0005-0000-0000-0000A0800000}"/>
    <cellStyle name="Normal 13 2 2 2 2 3" xfId="17074" xr:uid="{00000000-0005-0000-0000-0000A1800000}"/>
    <cellStyle name="Normal 13 2 2 2 2 3 10" xfId="17075" xr:uid="{00000000-0005-0000-0000-0000A2800000}"/>
    <cellStyle name="Normal 13 2 2 2 2 3 10 2" xfId="46148" xr:uid="{00000000-0005-0000-0000-0000A3800000}"/>
    <cellStyle name="Normal 13 2 2 2 2 3 11" xfId="46147" xr:uid="{00000000-0005-0000-0000-0000A4800000}"/>
    <cellStyle name="Normal 13 2 2 2 2 3 2" xfId="17076" xr:uid="{00000000-0005-0000-0000-0000A5800000}"/>
    <cellStyle name="Normal 13 2 2 2 2 3 2 2" xfId="17077" xr:uid="{00000000-0005-0000-0000-0000A6800000}"/>
    <cellStyle name="Normal 13 2 2 2 2 3 2 2 2" xfId="17078" xr:uid="{00000000-0005-0000-0000-0000A7800000}"/>
    <cellStyle name="Normal 13 2 2 2 2 3 2 2 2 2" xfId="17079" xr:uid="{00000000-0005-0000-0000-0000A8800000}"/>
    <cellStyle name="Normal 13 2 2 2 2 3 2 2 2 2 2" xfId="46152" xr:uid="{00000000-0005-0000-0000-0000A9800000}"/>
    <cellStyle name="Normal 13 2 2 2 2 3 2 2 2 3" xfId="46151" xr:uid="{00000000-0005-0000-0000-0000AA800000}"/>
    <cellStyle name="Normal 13 2 2 2 2 3 2 2 3" xfId="17080" xr:uid="{00000000-0005-0000-0000-0000AB800000}"/>
    <cellStyle name="Normal 13 2 2 2 2 3 2 2 3 2" xfId="46153" xr:uid="{00000000-0005-0000-0000-0000AC800000}"/>
    <cellStyle name="Normal 13 2 2 2 2 3 2 2 4" xfId="17081" xr:uid="{00000000-0005-0000-0000-0000AD800000}"/>
    <cellStyle name="Normal 13 2 2 2 2 3 2 2 4 2" xfId="46154" xr:uid="{00000000-0005-0000-0000-0000AE800000}"/>
    <cellStyle name="Normal 13 2 2 2 2 3 2 2 5" xfId="17082" xr:uid="{00000000-0005-0000-0000-0000AF800000}"/>
    <cellStyle name="Normal 13 2 2 2 2 3 2 2 5 2" xfId="46155" xr:uid="{00000000-0005-0000-0000-0000B0800000}"/>
    <cellStyle name="Normal 13 2 2 2 2 3 2 2 6" xfId="46150" xr:uid="{00000000-0005-0000-0000-0000B1800000}"/>
    <cellStyle name="Normal 13 2 2 2 2 3 2 3" xfId="17083" xr:uid="{00000000-0005-0000-0000-0000B2800000}"/>
    <cellStyle name="Normal 13 2 2 2 2 3 2 3 2" xfId="17084" xr:uid="{00000000-0005-0000-0000-0000B3800000}"/>
    <cellStyle name="Normal 13 2 2 2 2 3 2 3 2 2" xfId="46157" xr:uid="{00000000-0005-0000-0000-0000B4800000}"/>
    <cellStyle name="Normal 13 2 2 2 2 3 2 3 3" xfId="46156" xr:uid="{00000000-0005-0000-0000-0000B5800000}"/>
    <cellStyle name="Normal 13 2 2 2 2 3 2 4" xfId="17085" xr:uid="{00000000-0005-0000-0000-0000B6800000}"/>
    <cellStyle name="Normal 13 2 2 2 2 3 2 4 2" xfId="46158" xr:uid="{00000000-0005-0000-0000-0000B7800000}"/>
    <cellStyle name="Normal 13 2 2 2 2 3 2 5" xfId="17086" xr:uid="{00000000-0005-0000-0000-0000B8800000}"/>
    <cellStyle name="Normal 13 2 2 2 2 3 2 5 2" xfId="46159" xr:uid="{00000000-0005-0000-0000-0000B9800000}"/>
    <cellStyle name="Normal 13 2 2 2 2 3 2 6" xfId="17087" xr:uid="{00000000-0005-0000-0000-0000BA800000}"/>
    <cellStyle name="Normal 13 2 2 2 2 3 2 6 2" xfId="46160" xr:uid="{00000000-0005-0000-0000-0000BB800000}"/>
    <cellStyle name="Normal 13 2 2 2 2 3 2 7" xfId="46149" xr:uid="{00000000-0005-0000-0000-0000BC800000}"/>
    <cellStyle name="Normal 13 2 2 2 2 3 3" xfId="17088" xr:uid="{00000000-0005-0000-0000-0000BD800000}"/>
    <cellStyle name="Normal 13 2 2 2 2 3 3 2" xfId="17089" xr:uid="{00000000-0005-0000-0000-0000BE800000}"/>
    <cellStyle name="Normal 13 2 2 2 2 3 3 2 2" xfId="17090" xr:uid="{00000000-0005-0000-0000-0000BF800000}"/>
    <cellStyle name="Normal 13 2 2 2 2 3 3 2 2 2" xfId="17091" xr:uid="{00000000-0005-0000-0000-0000C0800000}"/>
    <cellStyle name="Normal 13 2 2 2 2 3 3 2 2 2 2" xfId="46164" xr:uid="{00000000-0005-0000-0000-0000C1800000}"/>
    <cellStyle name="Normal 13 2 2 2 2 3 3 2 2 3" xfId="46163" xr:uid="{00000000-0005-0000-0000-0000C2800000}"/>
    <cellStyle name="Normal 13 2 2 2 2 3 3 2 3" xfId="17092" xr:uid="{00000000-0005-0000-0000-0000C3800000}"/>
    <cellStyle name="Normal 13 2 2 2 2 3 3 2 3 2" xfId="46165" xr:uid="{00000000-0005-0000-0000-0000C4800000}"/>
    <cellStyle name="Normal 13 2 2 2 2 3 3 2 4" xfId="17093" xr:uid="{00000000-0005-0000-0000-0000C5800000}"/>
    <cellStyle name="Normal 13 2 2 2 2 3 3 2 4 2" xfId="46166" xr:uid="{00000000-0005-0000-0000-0000C6800000}"/>
    <cellStyle name="Normal 13 2 2 2 2 3 3 2 5" xfId="17094" xr:uid="{00000000-0005-0000-0000-0000C7800000}"/>
    <cellStyle name="Normal 13 2 2 2 2 3 3 2 5 2" xfId="46167" xr:uid="{00000000-0005-0000-0000-0000C8800000}"/>
    <cellStyle name="Normal 13 2 2 2 2 3 3 2 6" xfId="46162" xr:uid="{00000000-0005-0000-0000-0000C9800000}"/>
    <cellStyle name="Normal 13 2 2 2 2 3 3 3" xfId="17095" xr:uid="{00000000-0005-0000-0000-0000CA800000}"/>
    <cellStyle name="Normal 13 2 2 2 2 3 3 3 2" xfId="17096" xr:uid="{00000000-0005-0000-0000-0000CB800000}"/>
    <cellStyle name="Normal 13 2 2 2 2 3 3 3 2 2" xfId="46169" xr:uid="{00000000-0005-0000-0000-0000CC800000}"/>
    <cellStyle name="Normal 13 2 2 2 2 3 3 3 3" xfId="46168" xr:uid="{00000000-0005-0000-0000-0000CD800000}"/>
    <cellStyle name="Normal 13 2 2 2 2 3 3 4" xfId="17097" xr:uid="{00000000-0005-0000-0000-0000CE800000}"/>
    <cellStyle name="Normal 13 2 2 2 2 3 3 4 2" xfId="46170" xr:uid="{00000000-0005-0000-0000-0000CF800000}"/>
    <cellStyle name="Normal 13 2 2 2 2 3 3 5" xfId="17098" xr:uid="{00000000-0005-0000-0000-0000D0800000}"/>
    <cellStyle name="Normal 13 2 2 2 2 3 3 5 2" xfId="46171" xr:uid="{00000000-0005-0000-0000-0000D1800000}"/>
    <cellStyle name="Normal 13 2 2 2 2 3 3 6" xfId="17099" xr:uid="{00000000-0005-0000-0000-0000D2800000}"/>
    <cellStyle name="Normal 13 2 2 2 2 3 3 6 2" xfId="46172" xr:uid="{00000000-0005-0000-0000-0000D3800000}"/>
    <cellStyle name="Normal 13 2 2 2 2 3 3 7" xfId="46161" xr:uid="{00000000-0005-0000-0000-0000D4800000}"/>
    <cellStyle name="Normal 13 2 2 2 2 3 4" xfId="17100" xr:uid="{00000000-0005-0000-0000-0000D5800000}"/>
    <cellStyle name="Normal 13 2 2 2 2 3 4 2" xfId="17101" xr:uid="{00000000-0005-0000-0000-0000D6800000}"/>
    <cellStyle name="Normal 13 2 2 2 2 3 4 2 2" xfId="17102" xr:uid="{00000000-0005-0000-0000-0000D7800000}"/>
    <cellStyle name="Normal 13 2 2 2 2 3 4 2 2 2" xfId="46175" xr:uid="{00000000-0005-0000-0000-0000D8800000}"/>
    <cellStyle name="Normal 13 2 2 2 2 3 4 2 3" xfId="46174" xr:uid="{00000000-0005-0000-0000-0000D9800000}"/>
    <cellStyle name="Normal 13 2 2 2 2 3 4 3" xfId="17103" xr:uid="{00000000-0005-0000-0000-0000DA800000}"/>
    <cellStyle name="Normal 13 2 2 2 2 3 4 3 2" xfId="46176" xr:uid="{00000000-0005-0000-0000-0000DB800000}"/>
    <cellStyle name="Normal 13 2 2 2 2 3 4 4" xfId="17104" xr:uid="{00000000-0005-0000-0000-0000DC800000}"/>
    <cellStyle name="Normal 13 2 2 2 2 3 4 4 2" xfId="46177" xr:uid="{00000000-0005-0000-0000-0000DD800000}"/>
    <cellStyle name="Normal 13 2 2 2 2 3 4 5" xfId="17105" xr:uid="{00000000-0005-0000-0000-0000DE800000}"/>
    <cellStyle name="Normal 13 2 2 2 2 3 4 5 2" xfId="46178" xr:uid="{00000000-0005-0000-0000-0000DF800000}"/>
    <cellStyle name="Normal 13 2 2 2 2 3 4 6" xfId="46173" xr:uid="{00000000-0005-0000-0000-0000E0800000}"/>
    <cellStyle name="Normal 13 2 2 2 2 3 5" xfId="17106" xr:uid="{00000000-0005-0000-0000-0000E1800000}"/>
    <cellStyle name="Normal 13 2 2 2 2 3 5 2" xfId="17107" xr:uid="{00000000-0005-0000-0000-0000E2800000}"/>
    <cellStyle name="Normal 13 2 2 2 2 3 5 2 2" xfId="17108" xr:uid="{00000000-0005-0000-0000-0000E3800000}"/>
    <cellStyle name="Normal 13 2 2 2 2 3 5 2 2 2" xfId="46181" xr:uid="{00000000-0005-0000-0000-0000E4800000}"/>
    <cellStyle name="Normal 13 2 2 2 2 3 5 2 3" xfId="46180" xr:uid="{00000000-0005-0000-0000-0000E5800000}"/>
    <cellStyle name="Normal 13 2 2 2 2 3 5 3" xfId="17109" xr:uid="{00000000-0005-0000-0000-0000E6800000}"/>
    <cellStyle name="Normal 13 2 2 2 2 3 5 3 2" xfId="46182" xr:uid="{00000000-0005-0000-0000-0000E7800000}"/>
    <cellStyle name="Normal 13 2 2 2 2 3 5 4" xfId="17110" xr:uid="{00000000-0005-0000-0000-0000E8800000}"/>
    <cellStyle name="Normal 13 2 2 2 2 3 5 4 2" xfId="46183" xr:uid="{00000000-0005-0000-0000-0000E9800000}"/>
    <cellStyle name="Normal 13 2 2 2 2 3 5 5" xfId="17111" xr:uid="{00000000-0005-0000-0000-0000EA800000}"/>
    <cellStyle name="Normal 13 2 2 2 2 3 5 5 2" xfId="46184" xr:uid="{00000000-0005-0000-0000-0000EB800000}"/>
    <cellStyle name="Normal 13 2 2 2 2 3 5 6" xfId="46179" xr:uid="{00000000-0005-0000-0000-0000EC800000}"/>
    <cellStyle name="Normal 13 2 2 2 2 3 6" xfId="17112" xr:uid="{00000000-0005-0000-0000-0000ED800000}"/>
    <cellStyle name="Normal 13 2 2 2 2 3 6 2" xfId="17113" xr:uid="{00000000-0005-0000-0000-0000EE800000}"/>
    <cellStyle name="Normal 13 2 2 2 2 3 6 2 2" xfId="17114" xr:uid="{00000000-0005-0000-0000-0000EF800000}"/>
    <cellStyle name="Normal 13 2 2 2 2 3 6 2 2 2" xfId="46187" xr:uid="{00000000-0005-0000-0000-0000F0800000}"/>
    <cellStyle name="Normal 13 2 2 2 2 3 6 2 3" xfId="46186" xr:uid="{00000000-0005-0000-0000-0000F1800000}"/>
    <cellStyle name="Normal 13 2 2 2 2 3 6 3" xfId="17115" xr:uid="{00000000-0005-0000-0000-0000F2800000}"/>
    <cellStyle name="Normal 13 2 2 2 2 3 6 3 2" xfId="46188" xr:uid="{00000000-0005-0000-0000-0000F3800000}"/>
    <cellStyle name="Normal 13 2 2 2 2 3 6 4" xfId="17116" xr:uid="{00000000-0005-0000-0000-0000F4800000}"/>
    <cellStyle name="Normal 13 2 2 2 2 3 6 4 2" xfId="46189" xr:uid="{00000000-0005-0000-0000-0000F5800000}"/>
    <cellStyle name="Normal 13 2 2 2 2 3 6 5" xfId="46185" xr:uid="{00000000-0005-0000-0000-0000F6800000}"/>
    <cellStyle name="Normal 13 2 2 2 2 3 7" xfId="17117" xr:uid="{00000000-0005-0000-0000-0000F7800000}"/>
    <cellStyle name="Normal 13 2 2 2 2 3 7 2" xfId="17118" xr:uid="{00000000-0005-0000-0000-0000F8800000}"/>
    <cellStyle name="Normal 13 2 2 2 2 3 7 2 2" xfId="46191" xr:uid="{00000000-0005-0000-0000-0000F9800000}"/>
    <cellStyle name="Normal 13 2 2 2 2 3 7 3" xfId="17119" xr:uid="{00000000-0005-0000-0000-0000FA800000}"/>
    <cellStyle name="Normal 13 2 2 2 2 3 7 3 2" xfId="46192" xr:uid="{00000000-0005-0000-0000-0000FB800000}"/>
    <cellStyle name="Normal 13 2 2 2 2 3 7 4" xfId="46190" xr:uid="{00000000-0005-0000-0000-0000FC800000}"/>
    <cellStyle name="Normal 13 2 2 2 2 3 8" xfId="17120" xr:uid="{00000000-0005-0000-0000-0000FD800000}"/>
    <cellStyle name="Normal 13 2 2 2 2 3 8 2" xfId="46193" xr:uid="{00000000-0005-0000-0000-0000FE800000}"/>
    <cellStyle name="Normal 13 2 2 2 2 3 9" xfId="17121" xr:uid="{00000000-0005-0000-0000-0000FF800000}"/>
    <cellStyle name="Normal 13 2 2 2 2 3 9 2" xfId="46194" xr:uid="{00000000-0005-0000-0000-000000810000}"/>
    <cellStyle name="Normal 13 2 2 2 2 4" xfId="17122" xr:uid="{00000000-0005-0000-0000-000001810000}"/>
    <cellStyle name="Normal 13 2 2 2 2 4 2" xfId="17123" xr:uid="{00000000-0005-0000-0000-000002810000}"/>
    <cellStyle name="Normal 13 2 2 2 2 4 2 2" xfId="17124" xr:uid="{00000000-0005-0000-0000-000003810000}"/>
    <cellStyle name="Normal 13 2 2 2 2 4 2 2 2" xfId="17125" xr:uid="{00000000-0005-0000-0000-000004810000}"/>
    <cellStyle name="Normal 13 2 2 2 2 4 2 2 2 2" xfId="46198" xr:uid="{00000000-0005-0000-0000-000005810000}"/>
    <cellStyle name="Normal 13 2 2 2 2 4 2 2 3" xfId="46197" xr:uid="{00000000-0005-0000-0000-000006810000}"/>
    <cellStyle name="Normal 13 2 2 2 2 4 2 3" xfId="17126" xr:uid="{00000000-0005-0000-0000-000007810000}"/>
    <cellStyle name="Normal 13 2 2 2 2 4 2 3 2" xfId="46199" xr:uid="{00000000-0005-0000-0000-000008810000}"/>
    <cellStyle name="Normal 13 2 2 2 2 4 2 4" xfId="17127" xr:uid="{00000000-0005-0000-0000-000009810000}"/>
    <cellStyle name="Normal 13 2 2 2 2 4 2 4 2" xfId="46200" xr:uid="{00000000-0005-0000-0000-00000A810000}"/>
    <cellStyle name="Normal 13 2 2 2 2 4 2 5" xfId="17128" xr:uid="{00000000-0005-0000-0000-00000B810000}"/>
    <cellStyle name="Normal 13 2 2 2 2 4 2 5 2" xfId="46201" xr:uid="{00000000-0005-0000-0000-00000C810000}"/>
    <cellStyle name="Normal 13 2 2 2 2 4 2 6" xfId="46196" xr:uid="{00000000-0005-0000-0000-00000D810000}"/>
    <cellStyle name="Normal 13 2 2 2 2 4 3" xfId="17129" xr:uid="{00000000-0005-0000-0000-00000E810000}"/>
    <cellStyle name="Normal 13 2 2 2 2 4 3 2" xfId="17130" xr:uid="{00000000-0005-0000-0000-00000F810000}"/>
    <cellStyle name="Normal 13 2 2 2 2 4 3 2 2" xfId="17131" xr:uid="{00000000-0005-0000-0000-000010810000}"/>
    <cellStyle name="Normal 13 2 2 2 2 4 3 2 2 2" xfId="46204" xr:uid="{00000000-0005-0000-0000-000011810000}"/>
    <cellStyle name="Normal 13 2 2 2 2 4 3 2 3" xfId="46203" xr:uid="{00000000-0005-0000-0000-000012810000}"/>
    <cellStyle name="Normal 13 2 2 2 2 4 3 3" xfId="17132" xr:uid="{00000000-0005-0000-0000-000013810000}"/>
    <cellStyle name="Normal 13 2 2 2 2 4 3 3 2" xfId="46205" xr:uid="{00000000-0005-0000-0000-000014810000}"/>
    <cellStyle name="Normal 13 2 2 2 2 4 3 4" xfId="17133" xr:uid="{00000000-0005-0000-0000-000015810000}"/>
    <cellStyle name="Normal 13 2 2 2 2 4 3 4 2" xfId="46206" xr:uid="{00000000-0005-0000-0000-000016810000}"/>
    <cellStyle name="Normal 13 2 2 2 2 4 3 5" xfId="17134" xr:uid="{00000000-0005-0000-0000-000017810000}"/>
    <cellStyle name="Normal 13 2 2 2 2 4 3 5 2" xfId="46207" xr:uid="{00000000-0005-0000-0000-000018810000}"/>
    <cellStyle name="Normal 13 2 2 2 2 4 3 6" xfId="46202" xr:uid="{00000000-0005-0000-0000-000019810000}"/>
    <cellStyle name="Normal 13 2 2 2 2 4 4" xfId="17135" xr:uid="{00000000-0005-0000-0000-00001A810000}"/>
    <cellStyle name="Normal 13 2 2 2 2 4 4 2" xfId="17136" xr:uid="{00000000-0005-0000-0000-00001B810000}"/>
    <cellStyle name="Normal 13 2 2 2 2 4 4 2 2" xfId="46209" xr:uid="{00000000-0005-0000-0000-00001C810000}"/>
    <cellStyle name="Normal 13 2 2 2 2 4 4 3" xfId="46208" xr:uid="{00000000-0005-0000-0000-00001D810000}"/>
    <cellStyle name="Normal 13 2 2 2 2 4 5" xfId="17137" xr:uid="{00000000-0005-0000-0000-00001E810000}"/>
    <cellStyle name="Normal 13 2 2 2 2 4 5 2" xfId="46210" xr:uid="{00000000-0005-0000-0000-00001F810000}"/>
    <cellStyle name="Normal 13 2 2 2 2 4 6" xfId="17138" xr:uid="{00000000-0005-0000-0000-000020810000}"/>
    <cellStyle name="Normal 13 2 2 2 2 4 6 2" xfId="46211" xr:uid="{00000000-0005-0000-0000-000021810000}"/>
    <cellStyle name="Normal 13 2 2 2 2 4 7" xfId="17139" xr:uid="{00000000-0005-0000-0000-000022810000}"/>
    <cellStyle name="Normal 13 2 2 2 2 4 7 2" xfId="46212" xr:uid="{00000000-0005-0000-0000-000023810000}"/>
    <cellStyle name="Normal 13 2 2 2 2 4 8" xfId="46195" xr:uid="{00000000-0005-0000-0000-000024810000}"/>
    <cellStyle name="Normal 13 2 2 2 2 5" xfId="17140" xr:uid="{00000000-0005-0000-0000-000025810000}"/>
    <cellStyle name="Normal 13 2 2 2 2 5 2" xfId="17141" xr:uid="{00000000-0005-0000-0000-000026810000}"/>
    <cellStyle name="Normal 13 2 2 2 2 5 2 2" xfId="17142" xr:uid="{00000000-0005-0000-0000-000027810000}"/>
    <cellStyle name="Normal 13 2 2 2 2 5 2 2 2" xfId="17143" xr:uid="{00000000-0005-0000-0000-000028810000}"/>
    <cellStyle name="Normal 13 2 2 2 2 5 2 2 2 2" xfId="46216" xr:uid="{00000000-0005-0000-0000-000029810000}"/>
    <cellStyle name="Normal 13 2 2 2 2 5 2 2 3" xfId="46215" xr:uid="{00000000-0005-0000-0000-00002A810000}"/>
    <cellStyle name="Normal 13 2 2 2 2 5 2 3" xfId="17144" xr:uid="{00000000-0005-0000-0000-00002B810000}"/>
    <cellStyle name="Normal 13 2 2 2 2 5 2 3 2" xfId="46217" xr:uid="{00000000-0005-0000-0000-00002C810000}"/>
    <cellStyle name="Normal 13 2 2 2 2 5 2 4" xfId="17145" xr:uid="{00000000-0005-0000-0000-00002D810000}"/>
    <cellStyle name="Normal 13 2 2 2 2 5 2 4 2" xfId="46218" xr:uid="{00000000-0005-0000-0000-00002E810000}"/>
    <cellStyle name="Normal 13 2 2 2 2 5 2 5" xfId="17146" xr:uid="{00000000-0005-0000-0000-00002F810000}"/>
    <cellStyle name="Normal 13 2 2 2 2 5 2 5 2" xfId="46219" xr:uid="{00000000-0005-0000-0000-000030810000}"/>
    <cellStyle name="Normal 13 2 2 2 2 5 2 6" xfId="46214" xr:uid="{00000000-0005-0000-0000-000031810000}"/>
    <cellStyle name="Normal 13 2 2 2 2 5 3" xfId="17147" xr:uid="{00000000-0005-0000-0000-000032810000}"/>
    <cellStyle name="Normal 13 2 2 2 2 5 3 2" xfId="17148" xr:uid="{00000000-0005-0000-0000-000033810000}"/>
    <cellStyle name="Normal 13 2 2 2 2 5 3 2 2" xfId="46221" xr:uid="{00000000-0005-0000-0000-000034810000}"/>
    <cellStyle name="Normal 13 2 2 2 2 5 3 3" xfId="46220" xr:uid="{00000000-0005-0000-0000-000035810000}"/>
    <cellStyle name="Normal 13 2 2 2 2 5 4" xfId="17149" xr:uid="{00000000-0005-0000-0000-000036810000}"/>
    <cellStyle name="Normal 13 2 2 2 2 5 4 2" xfId="46222" xr:uid="{00000000-0005-0000-0000-000037810000}"/>
    <cellStyle name="Normal 13 2 2 2 2 5 5" xfId="17150" xr:uid="{00000000-0005-0000-0000-000038810000}"/>
    <cellStyle name="Normal 13 2 2 2 2 5 5 2" xfId="46223" xr:uid="{00000000-0005-0000-0000-000039810000}"/>
    <cellStyle name="Normal 13 2 2 2 2 5 6" xfId="17151" xr:uid="{00000000-0005-0000-0000-00003A810000}"/>
    <cellStyle name="Normal 13 2 2 2 2 5 6 2" xfId="46224" xr:uid="{00000000-0005-0000-0000-00003B810000}"/>
    <cellStyle name="Normal 13 2 2 2 2 5 7" xfId="46213" xr:uid="{00000000-0005-0000-0000-00003C810000}"/>
    <cellStyle name="Normal 13 2 2 2 2 6" xfId="17152" xr:uid="{00000000-0005-0000-0000-00003D810000}"/>
    <cellStyle name="Normal 13 2 2 2 2 6 2" xfId="17153" xr:uid="{00000000-0005-0000-0000-00003E810000}"/>
    <cellStyle name="Normal 13 2 2 2 2 6 2 2" xfId="17154" xr:uid="{00000000-0005-0000-0000-00003F810000}"/>
    <cellStyle name="Normal 13 2 2 2 2 6 2 2 2" xfId="46227" xr:uid="{00000000-0005-0000-0000-000040810000}"/>
    <cellStyle name="Normal 13 2 2 2 2 6 2 3" xfId="46226" xr:uid="{00000000-0005-0000-0000-000041810000}"/>
    <cellStyle name="Normal 13 2 2 2 2 6 3" xfId="17155" xr:uid="{00000000-0005-0000-0000-000042810000}"/>
    <cellStyle name="Normal 13 2 2 2 2 6 3 2" xfId="46228" xr:uid="{00000000-0005-0000-0000-000043810000}"/>
    <cellStyle name="Normal 13 2 2 2 2 6 4" xfId="17156" xr:uid="{00000000-0005-0000-0000-000044810000}"/>
    <cellStyle name="Normal 13 2 2 2 2 6 4 2" xfId="46229" xr:uid="{00000000-0005-0000-0000-000045810000}"/>
    <cellStyle name="Normal 13 2 2 2 2 6 5" xfId="17157" xr:uid="{00000000-0005-0000-0000-000046810000}"/>
    <cellStyle name="Normal 13 2 2 2 2 6 5 2" xfId="46230" xr:uid="{00000000-0005-0000-0000-000047810000}"/>
    <cellStyle name="Normal 13 2 2 2 2 6 6" xfId="46225" xr:uid="{00000000-0005-0000-0000-000048810000}"/>
    <cellStyle name="Normal 13 2 2 2 2 7" xfId="17158" xr:uid="{00000000-0005-0000-0000-000049810000}"/>
    <cellStyle name="Normal 13 2 2 2 2 7 2" xfId="17159" xr:uid="{00000000-0005-0000-0000-00004A810000}"/>
    <cellStyle name="Normal 13 2 2 2 2 7 2 2" xfId="17160" xr:uid="{00000000-0005-0000-0000-00004B810000}"/>
    <cellStyle name="Normal 13 2 2 2 2 7 2 2 2" xfId="46233" xr:uid="{00000000-0005-0000-0000-00004C810000}"/>
    <cellStyle name="Normal 13 2 2 2 2 7 2 3" xfId="46232" xr:uid="{00000000-0005-0000-0000-00004D810000}"/>
    <cellStyle name="Normal 13 2 2 2 2 7 3" xfId="17161" xr:uid="{00000000-0005-0000-0000-00004E810000}"/>
    <cellStyle name="Normal 13 2 2 2 2 7 3 2" xfId="46234" xr:uid="{00000000-0005-0000-0000-00004F810000}"/>
    <cellStyle name="Normal 13 2 2 2 2 7 4" xfId="17162" xr:uid="{00000000-0005-0000-0000-000050810000}"/>
    <cellStyle name="Normal 13 2 2 2 2 7 4 2" xfId="46235" xr:uid="{00000000-0005-0000-0000-000051810000}"/>
    <cellStyle name="Normal 13 2 2 2 2 7 5" xfId="17163" xr:uid="{00000000-0005-0000-0000-000052810000}"/>
    <cellStyle name="Normal 13 2 2 2 2 7 5 2" xfId="46236" xr:uid="{00000000-0005-0000-0000-000053810000}"/>
    <cellStyle name="Normal 13 2 2 2 2 7 6" xfId="46231" xr:uid="{00000000-0005-0000-0000-000054810000}"/>
    <cellStyle name="Normal 13 2 2 2 2 8" xfId="17164" xr:uid="{00000000-0005-0000-0000-000055810000}"/>
    <cellStyle name="Normal 13 2 2 2 2 8 2" xfId="17165" xr:uid="{00000000-0005-0000-0000-000056810000}"/>
    <cellStyle name="Normal 13 2 2 2 2 8 2 2" xfId="17166" xr:uid="{00000000-0005-0000-0000-000057810000}"/>
    <cellStyle name="Normal 13 2 2 2 2 8 2 2 2" xfId="46239" xr:uid="{00000000-0005-0000-0000-000058810000}"/>
    <cellStyle name="Normal 13 2 2 2 2 8 2 3" xfId="46238" xr:uid="{00000000-0005-0000-0000-000059810000}"/>
    <cellStyle name="Normal 13 2 2 2 2 8 3" xfId="17167" xr:uid="{00000000-0005-0000-0000-00005A810000}"/>
    <cellStyle name="Normal 13 2 2 2 2 8 3 2" xfId="46240" xr:uid="{00000000-0005-0000-0000-00005B810000}"/>
    <cellStyle name="Normal 13 2 2 2 2 8 4" xfId="17168" xr:uid="{00000000-0005-0000-0000-00005C810000}"/>
    <cellStyle name="Normal 13 2 2 2 2 8 4 2" xfId="46241" xr:uid="{00000000-0005-0000-0000-00005D810000}"/>
    <cellStyle name="Normal 13 2 2 2 2 8 5" xfId="46237" xr:uid="{00000000-0005-0000-0000-00005E810000}"/>
    <cellStyle name="Normal 13 2 2 2 2 9" xfId="17169" xr:uid="{00000000-0005-0000-0000-00005F810000}"/>
    <cellStyle name="Normal 13 2 2 2 2 9 2" xfId="17170" xr:uid="{00000000-0005-0000-0000-000060810000}"/>
    <cellStyle name="Normal 13 2 2 2 2 9 2 2" xfId="46243" xr:uid="{00000000-0005-0000-0000-000061810000}"/>
    <cellStyle name="Normal 13 2 2 2 2 9 3" xfId="17171" xr:uid="{00000000-0005-0000-0000-000062810000}"/>
    <cellStyle name="Normal 13 2 2 2 2 9 3 2" xfId="46244" xr:uid="{00000000-0005-0000-0000-000063810000}"/>
    <cellStyle name="Normal 13 2 2 2 2 9 4" xfId="46242" xr:uid="{00000000-0005-0000-0000-000064810000}"/>
    <cellStyle name="Normal 13 2 2 2 3" xfId="17172" xr:uid="{00000000-0005-0000-0000-000065810000}"/>
    <cellStyle name="Normal 13 2 2 2 3 10" xfId="17173" xr:uid="{00000000-0005-0000-0000-000066810000}"/>
    <cellStyle name="Normal 13 2 2 2 3 10 2" xfId="46246" xr:uid="{00000000-0005-0000-0000-000067810000}"/>
    <cellStyle name="Normal 13 2 2 2 3 11" xfId="17174" xr:uid="{00000000-0005-0000-0000-000068810000}"/>
    <cellStyle name="Normal 13 2 2 2 3 11 2" xfId="46247" xr:uid="{00000000-0005-0000-0000-000069810000}"/>
    <cellStyle name="Normal 13 2 2 2 3 12" xfId="46245" xr:uid="{00000000-0005-0000-0000-00006A810000}"/>
    <cellStyle name="Normal 13 2 2 2 3 2" xfId="17175" xr:uid="{00000000-0005-0000-0000-00006B810000}"/>
    <cellStyle name="Normal 13 2 2 2 3 2 10" xfId="17176" xr:uid="{00000000-0005-0000-0000-00006C810000}"/>
    <cellStyle name="Normal 13 2 2 2 3 2 10 2" xfId="46249" xr:uid="{00000000-0005-0000-0000-00006D810000}"/>
    <cellStyle name="Normal 13 2 2 2 3 2 11" xfId="46248" xr:uid="{00000000-0005-0000-0000-00006E810000}"/>
    <cellStyle name="Normal 13 2 2 2 3 2 2" xfId="17177" xr:uid="{00000000-0005-0000-0000-00006F810000}"/>
    <cellStyle name="Normal 13 2 2 2 3 2 2 2" xfId="17178" xr:uid="{00000000-0005-0000-0000-000070810000}"/>
    <cellStyle name="Normal 13 2 2 2 3 2 2 2 2" xfId="17179" xr:uid="{00000000-0005-0000-0000-000071810000}"/>
    <cellStyle name="Normal 13 2 2 2 3 2 2 2 2 2" xfId="17180" xr:uid="{00000000-0005-0000-0000-000072810000}"/>
    <cellStyle name="Normal 13 2 2 2 3 2 2 2 2 2 2" xfId="46253" xr:uid="{00000000-0005-0000-0000-000073810000}"/>
    <cellStyle name="Normal 13 2 2 2 3 2 2 2 2 3" xfId="46252" xr:uid="{00000000-0005-0000-0000-000074810000}"/>
    <cellStyle name="Normal 13 2 2 2 3 2 2 2 3" xfId="17181" xr:uid="{00000000-0005-0000-0000-000075810000}"/>
    <cellStyle name="Normal 13 2 2 2 3 2 2 2 3 2" xfId="46254" xr:uid="{00000000-0005-0000-0000-000076810000}"/>
    <cellStyle name="Normal 13 2 2 2 3 2 2 2 4" xfId="17182" xr:uid="{00000000-0005-0000-0000-000077810000}"/>
    <cellStyle name="Normal 13 2 2 2 3 2 2 2 4 2" xfId="46255" xr:uid="{00000000-0005-0000-0000-000078810000}"/>
    <cellStyle name="Normal 13 2 2 2 3 2 2 2 5" xfId="17183" xr:uid="{00000000-0005-0000-0000-000079810000}"/>
    <cellStyle name="Normal 13 2 2 2 3 2 2 2 5 2" xfId="46256" xr:uid="{00000000-0005-0000-0000-00007A810000}"/>
    <cellStyle name="Normal 13 2 2 2 3 2 2 2 6" xfId="46251" xr:uid="{00000000-0005-0000-0000-00007B810000}"/>
    <cellStyle name="Normal 13 2 2 2 3 2 2 3" xfId="17184" xr:uid="{00000000-0005-0000-0000-00007C810000}"/>
    <cellStyle name="Normal 13 2 2 2 3 2 2 3 2" xfId="17185" xr:uid="{00000000-0005-0000-0000-00007D810000}"/>
    <cellStyle name="Normal 13 2 2 2 3 2 2 3 2 2" xfId="46258" xr:uid="{00000000-0005-0000-0000-00007E810000}"/>
    <cellStyle name="Normal 13 2 2 2 3 2 2 3 3" xfId="46257" xr:uid="{00000000-0005-0000-0000-00007F810000}"/>
    <cellStyle name="Normal 13 2 2 2 3 2 2 4" xfId="17186" xr:uid="{00000000-0005-0000-0000-000080810000}"/>
    <cellStyle name="Normal 13 2 2 2 3 2 2 4 2" xfId="46259" xr:uid="{00000000-0005-0000-0000-000081810000}"/>
    <cellStyle name="Normal 13 2 2 2 3 2 2 5" xfId="17187" xr:uid="{00000000-0005-0000-0000-000082810000}"/>
    <cellStyle name="Normal 13 2 2 2 3 2 2 5 2" xfId="46260" xr:uid="{00000000-0005-0000-0000-000083810000}"/>
    <cellStyle name="Normal 13 2 2 2 3 2 2 6" xfId="17188" xr:uid="{00000000-0005-0000-0000-000084810000}"/>
    <cellStyle name="Normal 13 2 2 2 3 2 2 6 2" xfId="46261" xr:uid="{00000000-0005-0000-0000-000085810000}"/>
    <cellStyle name="Normal 13 2 2 2 3 2 2 7" xfId="46250" xr:uid="{00000000-0005-0000-0000-000086810000}"/>
    <cellStyle name="Normal 13 2 2 2 3 2 3" xfId="17189" xr:uid="{00000000-0005-0000-0000-000087810000}"/>
    <cellStyle name="Normal 13 2 2 2 3 2 3 2" xfId="17190" xr:uid="{00000000-0005-0000-0000-000088810000}"/>
    <cellStyle name="Normal 13 2 2 2 3 2 3 2 2" xfId="17191" xr:uid="{00000000-0005-0000-0000-000089810000}"/>
    <cellStyle name="Normal 13 2 2 2 3 2 3 2 2 2" xfId="17192" xr:uid="{00000000-0005-0000-0000-00008A810000}"/>
    <cellStyle name="Normal 13 2 2 2 3 2 3 2 2 2 2" xfId="46265" xr:uid="{00000000-0005-0000-0000-00008B810000}"/>
    <cellStyle name="Normal 13 2 2 2 3 2 3 2 2 3" xfId="46264" xr:uid="{00000000-0005-0000-0000-00008C810000}"/>
    <cellStyle name="Normal 13 2 2 2 3 2 3 2 3" xfId="17193" xr:uid="{00000000-0005-0000-0000-00008D810000}"/>
    <cellStyle name="Normal 13 2 2 2 3 2 3 2 3 2" xfId="46266" xr:uid="{00000000-0005-0000-0000-00008E810000}"/>
    <cellStyle name="Normal 13 2 2 2 3 2 3 2 4" xfId="17194" xr:uid="{00000000-0005-0000-0000-00008F810000}"/>
    <cellStyle name="Normal 13 2 2 2 3 2 3 2 4 2" xfId="46267" xr:uid="{00000000-0005-0000-0000-000090810000}"/>
    <cellStyle name="Normal 13 2 2 2 3 2 3 2 5" xfId="17195" xr:uid="{00000000-0005-0000-0000-000091810000}"/>
    <cellStyle name="Normal 13 2 2 2 3 2 3 2 5 2" xfId="46268" xr:uid="{00000000-0005-0000-0000-000092810000}"/>
    <cellStyle name="Normal 13 2 2 2 3 2 3 2 6" xfId="46263" xr:uid="{00000000-0005-0000-0000-000093810000}"/>
    <cellStyle name="Normal 13 2 2 2 3 2 3 3" xfId="17196" xr:uid="{00000000-0005-0000-0000-000094810000}"/>
    <cellStyle name="Normal 13 2 2 2 3 2 3 3 2" xfId="17197" xr:uid="{00000000-0005-0000-0000-000095810000}"/>
    <cellStyle name="Normal 13 2 2 2 3 2 3 3 2 2" xfId="46270" xr:uid="{00000000-0005-0000-0000-000096810000}"/>
    <cellStyle name="Normal 13 2 2 2 3 2 3 3 3" xfId="46269" xr:uid="{00000000-0005-0000-0000-000097810000}"/>
    <cellStyle name="Normal 13 2 2 2 3 2 3 4" xfId="17198" xr:uid="{00000000-0005-0000-0000-000098810000}"/>
    <cellStyle name="Normal 13 2 2 2 3 2 3 4 2" xfId="46271" xr:uid="{00000000-0005-0000-0000-000099810000}"/>
    <cellStyle name="Normal 13 2 2 2 3 2 3 5" xfId="17199" xr:uid="{00000000-0005-0000-0000-00009A810000}"/>
    <cellStyle name="Normal 13 2 2 2 3 2 3 5 2" xfId="46272" xr:uid="{00000000-0005-0000-0000-00009B810000}"/>
    <cellStyle name="Normal 13 2 2 2 3 2 3 6" xfId="17200" xr:uid="{00000000-0005-0000-0000-00009C810000}"/>
    <cellStyle name="Normal 13 2 2 2 3 2 3 6 2" xfId="46273" xr:uid="{00000000-0005-0000-0000-00009D810000}"/>
    <cellStyle name="Normal 13 2 2 2 3 2 3 7" xfId="46262" xr:uid="{00000000-0005-0000-0000-00009E810000}"/>
    <cellStyle name="Normal 13 2 2 2 3 2 4" xfId="17201" xr:uid="{00000000-0005-0000-0000-00009F810000}"/>
    <cellStyle name="Normal 13 2 2 2 3 2 4 2" xfId="17202" xr:uid="{00000000-0005-0000-0000-0000A0810000}"/>
    <cellStyle name="Normal 13 2 2 2 3 2 4 2 2" xfId="17203" xr:uid="{00000000-0005-0000-0000-0000A1810000}"/>
    <cellStyle name="Normal 13 2 2 2 3 2 4 2 2 2" xfId="46276" xr:uid="{00000000-0005-0000-0000-0000A2810000}"/>
    <cellStyle name="Normal 13 2 2 2 3 2 4 2 3" xfId="46275" xr:uid="{00000000-0005-0000-0000-0000A3810000}"/>
    <cellStyle name="Normal 13 2 2 2 3 2 4 3" xfId="17204" xr:uid="{00000000-0005-0000-0000-0000A4810000}"/>
    <cellStyle name="Normal 13 2 2 2 3 2 4 3 2" xfId="46277" xr:uid="{00000000-0005-0000-0000-0000A5810000}"/>
    <cellStyle name="Normal 13 2 2 2 3 2 4 4" xfId="17205" xr:uid="{00000000-0005-0000-0000-0000A6810000}"/>
    <cellStyle name="Normal 13 2 2 2 3 2 4 4 2" xfId="46278" xr:uid="{00000000-0005-0000-0000-0000A7810000}"/>
    <cellStyle name="Normal 13 2 2 2 3 2 4 5" xfId="17206" xr:uid="{00000000-0005-0000-0000-0000A8810000}"/>
    <cellStyle name="Normal 13 2 2 2 3 2 4 5 2" xfId="46279" xr:uid="{00000000-0005-0000-0000-0000A9810000}"/>
    <cellStyle name="Normal 13 2 2 2 3 2 4 6" xfId="46274" xr:uid="{00000000-0005-0000-0000-0000AA810000}"/>
    <cellStyle name="Normal 13 2 2 2 3 2 5" xfId="17207" xr:uid="{00000000-0005-0000-0000-0000AB810000}"/>
    <cellStyle name="Normal 13 2 2 2 3 2 5 2" xfId="17208" xr:uid="{00000000-0005-0000-0000-0000AC810000}"/>
    <cellStyle name="Normal 13 2 2 2 3 2 5 2 2" xfId="17209" xr:uid="{00000000-0005-0000-0000-0000AD810000}"/>
    <cellStyle name="Normal 13 2 2 2 3 2 5 2 2 2" xfId="46282" xr:uid="{00000000-0005-0000-0000-0000AE810000}"/>
    <cellStyle name="Normal 13 2 2 2 3 2 5 2 3" xfId="46281" xr:uid="{00000000-0005-0000-0000-0000AF810000}"/>
    <cellStyle name="Normal 13 2 2 2 3 2 5 3" xfId="17210" xr:uid="{00000000-0005-0000-0000-0000B0810000}"/>
    <cellStyle name="Normal 13 2 2 2 3 2 5 3 2" xfId="46283" xr:uid="{00000000-0005-0000-0000-0000B1810000}"/>
    <cellStyle name="Normal 13 2 2 2 3 2 5 4" xfId="17211" xr:uid="{00000000-0005-0000-0000-0000B2810000}"/>
    <cellStyle name="Normal 13 2 2 2 3 2 5 4 2" xfId="46284" xr:uid="{00000000-0005-0000-0000-0000B3810000}"/>
    <cellStyle name="Normal 13 2 2 2 3 2 5 5" xfId="17212" xr:uid="{00000000-0005-0000-0000-0000B4810000}"/>
    <cellStyle name="Normal 13 2 2 2 3 2 5 5 2" xfId="46285" xr:uid="{00000000-0005-0000-0000-0000B5810000}"/>
    <cellStyle name="Normal 13 2 2 2 3 2 5 6" xfId="46280" xr:uid="{00000000-0005-0000-0000-0000B6810000}"/>
    <cellStyle name="Normal 13 2 2 2 3 2 6" xfId="17213" xr:uid="{00000000-0005-0000-0000-0000B7810000}"/>
    <cellStyle name="Normal 13 2 2 2 3 2 6 2" xfId="17214" xr:uid="{00000000-0005-0000-0000-0000B8810000}"/>
    <cellStyle name="Normal 13 2 2 2 3 2 6 2 2" xfId="17215" xr:uid="{00000000-0005-0000-0000-0000B9810000}"/>
    <cellStyle name="Normal 13 2 2 2 3 2 6 2 2 2" xfId="46288" xr:uid="{00000000-0005-0000-0000-0000BA810000}"/>
    <cellStyle name="Normal 13 2 2 2 3 2 6 2 3" xfId="46287" xr:uid="{00000000-0005-0000-0000-0000BB810000}"/>
    <cellStyle name="Normal 13 2 2 2 3 2 6 3" xfId="17216" xr:uid="{00000000-0005-0000-0000-0000BC810000}"/>
    <cellStyle name="Normal 13 2 2 2 3 2 6 3 2" xfId="46289" xr:uid="{00000000-0005-0000-0000-0000BD810000}"/>
    <cellStyle name="Normal 13 2 2 2 3 2 6 4" xfId="17217" xr:uid="{00000000-0005-0000-0000-0000BE810000}"/>
    <cellStyle name="Normal 13 2 2 2 3 2 6 4 2" xfId="46290" xr:uid="{00000000-0005-0000-0000-0000BF810000}"/>
    <cellStyle name="Normal 13 2 2 2 3 2 6 5" xfId="46286" xr:uid="{00000000-0005-0000-0000-0000C0810000}"/>
    <cellStyle name="Normal 13 2 2 2 3 2 7" xfId="17218" xr:uid="{00000000-0005-0000-0000-0000C1810000}"/>
    <cellStyle name="Normal 13 2 2 2 3 2 7 2" xfId="17219" xr:uid="{00000000-0005-0000-0000-0000C2810000}"/>
    <cellStyle name="Normal 13 2 2 2 3 2 7 2 2" xfId="46292" xr:uid="{00000000-0005-0000-0000-0000C3810000}"/>
    <cellStyle name="Normal 13 2 2 2 3 2 7 3" xfId="17220" xr:uid="{00000000-0005-0000-0000-0000C4810000}"/>
    <cellStyle name="Normal 13 2 2 2 3 2 7 3 2" xfId="46293" xr:uid="{00000000-0005-0000-0000-0000C5810000}"/>
    <cellStyle name="Normal 13 2 2 2 3 2 7 4" xfId="46291" xr:uid="{00000000-0005-0000-0000-0000C6810000}"/>
    <cellStyle name="Normal 13 2 2 2 3 2 8" xfId="17221" xr:uid="{00000000-0005-0000-0000-0000C7810000}"/>
    <cellStyle name="Normal 13 2 2 2 3 2 8 2" xfId="46294" xr:uid="{00000000-0005-0000-0000-0000C8810000}"/>
    <cellStyle name="Normal 13 2 2 2 3 2 9" xfId="17222" xr:uid="{00000000-0005-0000-0000-0000C9810000}"/>
    <cellStyle name="Normal 13 2 2 2 3 2 9 2" xfId="46295" xr:uid="{00000000-0005-0000-0000-0000CA810000}"/>
    <cellStyle name="Normal 13 2 2 2 3 3" xfId="17223" xr:uid="{00000000-0005-0000-0000-0000CB810000}"/>
    <cellStyle name="Normal 13 2 2 2 3 3 2" xfId="17224" xr:uid="{00000000-0005-0000-0000-0000CC810000}"/>
    <cellStyle name="Normal 13 2 2 2 3 3 2 2" xfId="17225" xr:uid="{00000000-0005-0000-0000-0000CD810000}"/>
    <cellStyle name="Normal 13 2 2 2 3 3 2 2 2" xfId="17226" xr:uid="{00000000-0005-0000-0000-0000CE810000}"/>
    <cellStyle name="Normal 13 2 2 2 3 3 2 2 2 2" xfId="46299" xr:uid="{00000000-0005-0000-0000-0000CF810000}"/>
    <cellStyle name="Normal 13 2 2 2 3 3 2 2 3" xfId="46298" xr:uid="{00000000-0005-0000-0000-0000D0810000}"/>
    <cellStyle name="Normal 13 2 2 2 3 3 2 3" xfId="17227" xr:uid="{00000000-0005-0000-0000-0000D1810000}"/>
    <cellStyle name="Normal 13 2 2 2 3 3 2 3 2" xfId="46300" xr:uid="{00000000-0005-0000-0000-0000D2810000}"/>
    <cellStyle name="Normal 13 2 2 2 3 3 2 4" xfId="17228" xr:uid="{00000000-0005-0000-0000-0000D3810000}"/>
    <cellStyle name="Normal 13 2 2 2 3 3 2 4 2" xfId="46301" xr:uid="{00000000-0005-0000-0000-0000D4810000}"/>
    <cellStyle name="Normal 13 2 2 2 3 3 2 5" xfId="17229" xr:uid="{00000000-0005-0000-0000-0000D5810000}"/>
    <cellStyle name="Normal 13 2 2 2 3 3 2 5 2" xfId="46302" xr:uid="{00000000-0005-0000-0000-0000D6810000}"/>
    <cellStyle name="Normal 13 2 2 2 3 3 2 6" xfId="46297" xr:uid="{00000000-0005-0000-0000-0000D7810000}"/>
    <cellStyle name="Normal 13 2 2 2 3 3 3" xfId="17230" xr:uid="{00000000-0005-0000-0000-0000D8810000}"/>
    <cellStyle name="Normal 13 2 2 2 3 3 3 2" xfId="17231" xr:uid="{00000000-0005-0000-0000-0000D9810000}"/>
    <cellStyle name="Normal 13 2 2 2 3 3 3 2 2" xfId="17232" xr:uid="{00000000-0005-0000-0000-0000DA810000}"/>
    <cellStyle name="Normal 13 2 2 2 3 3 3 2 2 2" xfId="46305" xr:uid="{00000000-0005-0000-0000-0000DB810000}"/>
    <cellStyle name="Normal 13 2 2 2 3 3 3 2 3" xfId="46304" xr:uid="{00000000-0005-0000-0000-0000DC810000}"/>
    <cellStyle name="Normal 13 2 2 2 3 3 3 3" xfId="17233" xr:uid="{00000000-0005-0000-0000-0000DD810000}"/>
    <cellStyle name="Normal 13 2 2 2 3 3 3 3 2" xfId="46306" xr:uid="{00000000-0005-0000-0000-0000DE810000}"/>
    <cellStyle name="Normal 13 2 2 2 3 3 3 4" xfId="17234" xr:uid="{00000000-0005-0000-0000-0000DF810000}"/>
    <cellStyle name="Normal 13 2 2 2 3 3 3 4 2" xfId="46307" xr:uid="{00000000-0005-0000-0000-0000E0810000}"/>
    <cellStyle name="Normal 13 2 2 2 3 3 3 5" xfId="17235" xr:uid="{00000000-0005-0000-0000-0000E1810000}"/>
    <cellStyle name="Normal 13 2 2 2 3 3 3 5 2" xfId="46308" xr:uid="{00000000-0005-0000-0000-0000E2810000}"/>
    <cellStyle name="Normal 13 2 2 2 3 3 3 6" xfId="46303" xr:uid="{00000000-0005-0000-0000-0000E3810000}"/>
    <cellStyle name="Normal 13 2 2 2 3 3 4" xfId="17236" xr:uid="{00000000-0005-0000-0000-0000E4810000}"/>
    <cellStyle name="Normal 13 2 2 2 3 3 4 2" xfId="17237" xr:uid="{00000000-0005-0000-0000-0000E5810000}"/>
    <cellStyle name="Normal 13 2 2 2 3 3 4 2 2" xfId="46310" xr:uid="{00000000-0005-0000-0000-0000E6810000}"/>
    <cellStyle name="Normal 13 2 2 2 3 3 4 3" xfId="46309" xr:uid="{00000000-0005-0000-0000-0000E7810000}"/>
    <cellStyle name="Normal 13 2 2 2 3 3 5" xfId="17238" xr:uid="{00000000-0005-0000-0000-0000E8810000}"/>
    <cellStyle name="Normal 13 2 2 2 3 3 5 2" xfId="46311" xr:uid="{00000000-0005-0000-0000-0000E9810000}"/>
    <cellStyle name="Normal 13 2 2 2 3 3 6" xfId="17239" xr:uid="{00000000-0005-0000-0000-0000EA810000}"/>
    <cellStyle name="Normal 13 2 2 2 3 3 6 2" xfId="46312" xr:uid="{00000000-0005-0000-0000-0000EB810000}"/>
    <cellStyle name="Normal 13 2 2 2 3 3 7" xfId="17240" xr:uid="{00000000-0005-0000-0000-0000EC810000}"/>
    <cellStyle name="Normal 13 2 2 2 3 3 7 2" xfId="46313" xr:uid="{00000000-0005-0000-0000-0000ED810000}"/>
    <cellStyle name="Normal 13 2 2 2 3 3 8" xfId="46296" xr:uid="{00000000-0005-0000-0000-0000EE810000}"/>
    <cellStyle name="Normal 13 2 2 2 3 4" xfId="17241" xr:uid="{00000000-0005-0000-0000-0000EF810000}"/>
    <cellStyle name="Normal 13 2 2 2 3 4 2" xfId="17242" xr:uid="{00000000-0005-0000-0000-0000F0810000}"/>
    <cellStyle name="Normal 13 2 2 2 3 4 2 2" xfId="17243" xr:uid="{00000000-0005-0000-0000-0000F1810000}"/>
    <cellStyle name="Normal 13 2 2 2 3 4 2 2 2" xfId="17244" xr:uid="{00000000-0005-0000-0000-0000F2810000}"/>
    <cellStyle name="Normal 13 2 2 2 3 4 2 2 2 2" xfId="46317" xr:uid="{00000000-0005-0000-0000-0000F3810000}"/>
    <cellStyle name="Normal 13 2 2 2 3 4 2 2 3" xfId="46316" xr:uid="{00000000-0005-0000-0000-0000F4810000}"/>
    <cellStyle name="Normal 13 2 2 2 3 4 2 3" xfId="17245" xr:uid="{00000000-0005-0000-0000-0000F5810000}"/>
    <cellStyle name="Normal 13 2 2 2 3 4 2 3 2" xfId="46318" xr:uid="{00000000-0005-0000-0000-0000F6810000}"/>
    <cellStyle name="Normal 13 2 2 2 3 4 2 4" xfId="17246" xr:uid="{00000000-0005-0000-0000-0000F7810000}"/>
    <cellStyle name="Normal 13 2 2 2 3 4 2 4 2" xfId="46319" xr:uid="{00000000-0005-0000-0000-0000F8810000}"/>
    <cellStyle name="Normal 13 2 2 2 3 4 2 5" xfId="17247" xr:uid="{00000000-0005-0000-0000-0000F9810000}"/>
    <cellStyle name="Normal 13 2 2 2 3 4 2 5 2" xfId="46320" xr:uid="{00000000-0005-0000-0000-0000FA810000}"/>
    <cellStyle name="Normal 13 2 2 2 3 4 2 6" xfId="46315" xr:uid="{00000000-0005-0000-0000-0000FB810000}"/>
    <cellStyle name="Normal 13 2 2 2 3 4 3" xfId="17248" xr:uid="{00000000-0005-0000-0000-0000FC810000}"/>
    <cellStyle name="Normal 13 2 2 2 3 4 3 2" xfId="17249" xr:uid="{00000000-0005-0000-0000-0000FD810000}"/>
    <cellStyle name="Normal 13 2 2 2 3 4 3 2 2" xfId="46322" xr:uid="{00000000-0005-0000-0000-0000FE810000}"/>
    <cellStyle name="Normal 13 2 2 2 3 4 3 3" xfId="46321" xr:uid="{00000000-0005-0000-0000-0000FF810000}"/>
    <cellStyle name="Normal 13 2 2 2 3 4 4" xfId="17250" xr:uid="{00000000-0005-0000-0000-000000820000}"/>
    <cellStyle name="Normal 13 2 2 2 3 4 4 2" xfId="46323" xr:uid="{00000000-0005-0000-0000-000001820000}"/>
    <cellStyle name="Normal 13 2 2 2 3 4 5" xfId="17251" xr:uid="{00000000-0005-0000-0000-000002820000}"/>
    <cellStyle name="Normal 13 2 2 2 3 4 5 2" xfId="46324" xr:uid="{00000000-0005-0000-0000-000003820000}"/>
    <cellStyle name="Normal 13 2 2 2 3 4 6" xfId="17252" xr:uid="{00000000-0005-0000-0000-000004820000}"/>
    <cellStyle name="Normal 13 2 2 2 3 4 6 2" xfId="46325" xr:uid="{00000000-0005-0000-0000-000005820000}"/>
    <cellStyle name="Normal 13 2 2 2 3 4 7" xfId="46314" xr:uid="{00000000-0005-0000-0000-000006820000}"/>
    <cellStyle name="Normal 13 2 2 2 3 5" xfId="17253" xr:uid="{00000000-0005-0000-0000-000007820000}"/>
    <cellStyle name="Normal 13 2 2 2 3 5 2" xfId="17254" xr:uid="{00000000-0005-0000-0000-000008820000}"/>
    <cellStyle name="Normal 13 2 2 2 3 5 2 2" xfId="17255" xr:uid="{00000000-0005-0000-0000-000009820000}"/>
    <cellStyle name="Normal 13 2 2 2 3 5 2 2 2" xfId="46328" xr:uid="{00000000-0005-0000-0000-00000A820000}"/>
    <cellStyle name="Normal 13 2 2 2 3 5 2 3" xfId="46327" xr:uid="{00000000-0005-0000-0000-00000B820000}"/>
    <cellStyle name="Normal 13 2 2 2 3 5 3" xfId="17256" xr:uid="{00000000-0005-0000-0000-00000C820000}"/>
    <cellStyle name="Normal 13 2 2 2 3 5 3 2" xfId="46329" xr:uid="{00000000-0005-0000-0000-00000D820000}"/>
    <cellStyle name="Normal 13 2 2 2 3 5 4" xfId="17257" xr:uid="{00000000-0005-0000-0000-00000E820000}"/>
    <cellStyle name="Normal 13 2 2 2 3 5 4 2" xfId="46330" xr:uid="{00000000-0005-0000-0000-00000F820000}"/>
    <cellStyle name="Normal 13 2 2 2 3 5 5" xfId="17258" xr:uid="{00000000-0005-0000-0000-000010820000}"/>
    <cellStyle name="Normal 13 2 2 2 3 5 5 2" xfId="46331" xr:uid="{00000000-0005-0000-0000-000011820000}"/>
    <cellStyle name="Normal 13 2 2 2 3 5 6" xfId="46326" xr:uid="{00000000-0005-0000-0000-000012820000}"/>
    <cellStyle name="Normal 13 2 2 2 3 6" xfId="17259" xr:uid="{00000000-0005-0000-0000-000013820000}"/>
    <cellStyle name="Normal 13 2 2 2 3 6 2" xfId="17260" xr:uid="{00000000-0005-0000-0000-000014820000}"/>
    <cellStyle name="Normal 13 2 2 2 3 6 2 2" xfId="17261" xr:uid="{00000000-0005-0000-0000-000015820000}"/>
    <cellStyle name="Normal 13 2 2 2 3 6 2 2 2" xfId="46334" xr:uid="{00000000-0005-0000-0000-000016820000}"/>
    <cellStyle name="Normal 13 2 2 2 3 6 2 3" xfId="46333" xr:uid="{00000000-0005-0000-0000-000017820000}"/>
    <cellStyle name="Normal 13 2 2 2 3 6 3" xfId="17262" xr:uid="{00000000-0005-0000-0000-000018820000}"/>
    <cellStyle name="Normal 13 2 2 2 3 6 3 2" xfId="46335" xr:uid="{00000000-0005-0000-0000-000019820000}"/>
    <cellStyle name="Normal 13 2 2 2 3 6 4" xfId="17263" xr:uid="{00000000-0005-0000-0000-00001A820000}"/>
    <cellStyle name="Normal 13 2 2 2 3 6 4 2" xfId="46336" xr:uid="{00000000-0005-0000-0000-00001B820000}"/>
    <cellStyle name="Normal 13 2 2 2 3 6 5" xfId="17264" xr:uid="{00000000-0005-0000-0000-00001C820000}"/>
    <cellStyle name="Normal 13 2 2 2 3 6 5 2" xfId="46337" xr:uid="{00000000-0005-0000-0000-00001D820000}"/>
    <cellStyle name="Normal 13 2 2 2 3 6 6" xfId="46332" xr:uid="{00000000-0005-0000-0000-00001E820000}"/>
    <cellStyle name="Normal 13 2 2 2 3 7" xfId="17265" xr:uid="{00000000-0005-0000-0000-00001F820000}"/>
    <cellStyle name="Normal 13 2 2 2 3 7 2" xfId="17266" xr:uid="{00000000-0005-0000-0000-000020820000}"/>
    <cellStyle name="Normal 13 2 2 2 3 7 2 2" xfId="17267" xr:uid="{00000000-0005-0000-0000-000021820000}"/>
    <cellStyle name="Normal 13 2 2 2 3 7 2 2 2" xfId="46340" xr:uid="{00000000-0005-0000-0000-000022820000}"/>
    <cellStyle name="Normal 13 2 2 2 3 7 2 3" xfId="46339" xr:uid="{00000000-0005-0000-0000-000023820000}"/>
    <cellStyle name="Normal 13 2 2 2 3 7 3" xfId="17268" xr:uid="{00000000-0005-0000-0000-000024820000}"/>
    <cellStyle name="Normal 13 2 2 2 3 7 3 2" xfId="46341" xr:uid="{00000000-0005-0000-0000-000025820000}"/>
    <cellStyle name="Normal 13 2 2 2 3 7 4" xfId="17269" xr:uid="{00000000-0005-0000-0000-000026820000}"/>
    <cellStyle name="Normal 13 2 2 2 3 7 4 2" xfId="46342" xr:uid="{00000000-0005-0000-0000-000027820000}"/>
    <cellStyle name="Normal 13 2 2 2 3 7 5" xfId="46338" xr:uid="{00000000-0005-0000-0000-000028820000}"/>
    <cellStyle name="Normal 13 2 2 2 3 8" xfId="17270" xr:uid="{00000000-0005-0000-0000-000029820000}"/>
    <cellStyle name="Normal 13 2 2 2 3 8 2" xfId="17271" xr:uid="{00000000-0005-0000-0000-00002A820000}"/>
    <cellStyle name="Normal 13 2 2 2 3 8 2 2" xfId="46344" xr:uid="{00000000-0005-0000-0000-00002B820000}"/>
    <cellStyle name="Normal 13 2 2 2 3 8 3" xfId="17272" xr:uid="{00000000-0005-0000-0000-00002C820000}"/>
    <cellStyle name="Normal 13 2 2 2 3 8 3 2" xfId="46345" xr:uid="{00000000-0005-0000-0000-00002D820000}"/>
    <cellStyle name="Normal 13 2 2 2 3 8 4" xfId="46343" xr:uid="{00000000-0005-0000-0000-00002E820000}"/>
    <cellStyle name="Normal 13 2 2 2 3 9" xfId="17273" xr:uid="{00000000-0005-0000-0000-00002F820000}"/>
    <cellStyle name="Normal 13 2 2 2 3 9 2" xfId="46346" xr:uid="{00000000-0005-0000-0000-000030820000}"/>
    <cellStyle name="Normal 13 2 2 2 4" xfId="17274" xr:uid="{00000000-0005-0000-0000-000031820000}"/>
    <cellStyle name="Normal 13 2 2 2 4 10" xfId="17275" xr:uid="{00000000-0005-0000-0000-000032820000}"/>
    <cellStyle name="Normal 13 2 2 2 4 10 2" xfId="46348" xr:uid="{00000000-0005-0000-0000-000033820000}"/>
    <cellStyle name="Normal 13 2 2 2 4 11" xfId="46347" xr:uid="{00000000-0005-0000-0000-000034820000}"/>
    <cellStyle name="Normal 13 2 2 2 4 2" xfId="17276" xr:uid="{00000000-0005-0000-0000-000035820000}"/>
    <cellStyle name="Normal 13 2 2 2 4 2 2" xfId="17277" xr:uid="{00000000-0005-0000-0000-000036820000}"/>
    <cellStyle name="Normal 13 2 2 2 4 2 2 2" xfId="17278" xr:uid="{00000000-0005-0000-0000-000037820000}"/>
    <cellStyle name="Normal 13 2 2 2 4 2 2 2 2" xfId="17279" xr:uid="{00000000-0005-0000-0000-000038820000}"/>
    <cellStyle name="Normal 13 2 2 2 4 2 2 2 2 2" xfId="46352" xr:uid="{00000000-0005-0000-0000-000039820000}"/>
    <cellStyle name="Normal 13 2 2 2 4 2 2 2 3" xfId="46351" xr:uid="{00000000-0005-0000-0000-00003A820000}"/>
    <cellStyle name="Normal 13 2 2 2 4 2 2 3" xfId="17280" xr:uid="{00000000-0005-0000-0000-00003B820000}"/>
    <cellStyle name="Normal 13 2 2 2 4 2 2 3 2" xfId="46353" xr:uid="{00000000-0005-0000-0000-00003C820000}"/>
    <cellStyle name="Normal 13 2 2 2 4 2 2 4" xfId="17281" xr:uid="{00000000-0005-0000-0000-00003D820000}"/>
    <cellStyle name="Normal 13 2 2 2 4 2 2 4 2" xfId="46354" xr:uid="{00000000-0005-0000-0000-00003E820000}"/>
    <cellStyle name="Normal 13 2 2 2 4 2 2 5" xfId="17282" xr:uid="{00000000-0005-0000-0000-00003F820000}"/>
    <cellStyle name="Normal 13 2 2 2 4 2 2 5 2" xfId="46355" xr:uid="{00000000-0005-0000-0000-000040820000}"/>
    <cellStyle name="Normal 13 2 2 2 4 2 2 6" xfId="46350" xr:uid="{00000000-0005-0000-0000-000041820000}"/>
    <cellStyle name="Normal 13 2 2 2 4 2 3" xfId="17283" xr:uid="{00000000-0005-0000-0000-000042820000}"/>
    <cellStyle name="Normal 13 2 2 2 4 2 3 2" xfId="17284" xr:uid="{00000000-0005-0000-0000-000043820000}"/>
    <cellStyle name="Normal 13 2 2 2 4 2 3 2 2" xfId="46357" xr:uid="{00000000-0005-0000-0000-000044820000}"/>
    <cellStyle name="Normal 13 2 2 2 4 2 3 3" xfId="46356" xr:uid="{00000000-0005-0000-0000-000045820000}"/>
    <cellStyle name="Normal 13 2 2 2 4 2 4" xfId="17285" xr:uid="{00000000-0005-0000-0000-000046820000}"/>
    <cellStyle name="Normal 13 2 2 2 4 2 4 2" xfId="46358" xr:uid="{00000000-0005-0000-0000-000047820000}"/>
    <cellStyle name="Normal 13 2 2 2 4 2 5" xfId="17286" xr:uid="{00000000-0005-0000-0000-000048820000}"/>
    <cellStyle name="Normal 13 2 2 2 4 2 5 2" xfId="46359" xr:uid="{00000000-0005-0000-0000-000049820000}"/>
    <cellStyle name="Normal 13 2 2 2 4 2 6" xfId="17287" xr:uid="{00000000-0005-0000-0000-00004A820000}"/>
    <cellStyle name="Normal 13 2 2 2 4 2 6 2" xfId="46360" xr:uid="{00000000-0005-0000-0000-00004B820000}"/>
    <cellStyle name="Normal 13 2 2 2 4 2 7" xfId="46349" xr:uid="{00000000-0005-0000-0000-00004C820000}"/>
    <cellStyle name="Normal 13 2 2 2 4 3" xfId="17288" xr:uid="{00000000-0005-0000-0000-00004D820000}"/>
    <cellStyle name="Normal 13 2 2 2 4 3 2" xfId="17289" xr:uid="{00000000-0005-0000-0000-00004E820000}"/>
    <cellStyle name="Normal 13 2 2 2 4 3 2 2" xfId="17290" xr:uid="{00000000-0005-0000-0000-00004F820000}"/>
    <cellStyle name="Normal 13 2 2 2 4 3 2 2 2" xfId="17291" xr:uid="{00000000-0005-0000-0000-000050820000}"/>
    <cellStyle name="Normal 13 2 2 2 4 3 2 2 2 2" xfId="46364" xr:uid="{00000000-0005-0000-0000-000051820000}"/>
    <cellStyle name="Normal 13 2 2 2 4 3 2 2 3" xfId="46363" xr:uid="{00000000-0005-0000-0000-000052820000}"/>
    <cellStyle name="Normal 13 2 2 2 4 3 2 3" xfId="17292" xr:uid="{00000000-0005-0000-0000-000053820000}"/>
    <cellStyle name="Normal 13 2 2 2 4 3 2 3 2" xfId="46365" xr:uid="{00000000-0005-0000-0000-000054820000}"/>
    <cellStyle name="Normal 13 2 2 2 4 3 2 4" xfId="17293" xr:uid="{00000000-0005-0000-0000-000055820000}"/>
    <cellStyle name="Normal 13 2 2 2 4 3 2 4 2" xfId="46366" xr:uid="{00000000-0005-0000-0000-000056820000}"/>
    <cellStyle name="Normal 13 2 2 2 4 3 2 5" xfId="17294" xr:uid="{00000000-0005-0000-0000-000057820000}"/>
    <cellStyle name="Normal 13 2 2 2 4 3 2 5 2" xfId="46367" xr:uid="{00000000-0005-0000-0000-000058820000}"/>
    <cellStyle name="Normal 13 2 2 2 4 3 2 6" xfId="46362" xr:uid="{00000000-0005-0000-0000-000059820000}"/>
    <cellStyle name="Normal 13 2 2 2 4 3 3" xfId="17295" xr:uid="{00000000-0005-0000-0000-00005A820000}"/>
    <cellStyle name="Normal 13 2 2 2 4 3 3 2" xfId="17296" xr:uid="{00000000-0005-0000-0000-00005B820000}"/>
    <cellStyle name="Normal 13 2 2 2 4 3 3 2 2" xfId="46369" xr:uid="{00000000-0005-0000-0000-00005C820000}"/>
    <cellStyle name="Normal 13 2 2 2 4 3 3 3" xfId="46368" xr:uid="{00000000-0005-0000-0000-00005D820000}"/>
    <cellStyle name="Normal 13 2 2 2 4 3 4" xfId="17297" xr:uid="{00000000-0005-0000-0000-00005E820000}"/>
    <cellStyle name="Normal 13 2 2 2 4 3 4 2" xfId="46370" xr:uid="{00000000-0005-0000-0000-00005F820000}"/>
    <cellStyle name="Normal 13 2 2 2 4 3 5" xfId="17298" xr:uid="{00000000-0005-0000-0000-000060820000}"/>
    <cellStyle name="Normal 13 2 2 2 4 3 5 2" xfId="46371" xr:uid="{00000000-0005-0000-0000-000061820000}"/>
    <cellStyle name="Normal 13 2 2 2 4 3 6" xfId="17299" xr:uid="{00000000-0005-0000-0000-000062820000}"/>
    <cellStyle name="Normal 13 2 2 2 4 3 6 2" xfId="46372" xr:uid="{00000000-0005-0000-0000-000063820000}"/>
    <cellStyle name="Normal 13 2 2 2 4 3 7" xfId="46361" xr:uid="{00000000-0005-0000-0000-000064820000}"/>
    <cellStyle name="Normal 13 2 2 2 4 4" xfId="17300" xr:uid="{00000000-0005-0000-0000-000065820000}"/>
    <cellStyle name="Normal 13 2 2 2 4 4 2" xfId="17301" xr:uid="{00000000-0005-0000-0000-000066820000}"/>
    <cellStyle name="Normal 13 2 2 2 4 4 2 2" xfId="17302" xr:uid="{00000000-0005-0000-0000-000067820000}"/>
    <cellStyle name="Normal 13 2 2 2 4 4 2 2 2" xfId="46375" xr:uid="{00000000-0005-0000-0000-000068820000}"/>
    <cellStyle name="Normal 13 2 2 2 4 4 2 3" xfId="46374" xr:uid="{00000000-0005-0000-0000-000069820000}"/>
    <cellStyle name="Normal 13 2 2 2 4 4 3" xfId="17303" xr:uid="{00000000-0005-0000-0000-00006A820000}"/>
    <cellStyle name="Normal 13 2 2 2 4 4 3 2" xfId="46376" xr:uid="{00000000-0005-0000-0000-00006B820000}"/>
    <cellStyle name="Normal 13 2 2 2 4 4 4" xfId="17304" xr:uid="{00000000-0005-0000-0000-00006C820000}"/>
    <cellStyle name="Normal 13 2 2 2 4 4 4 2" xfId="46377" xr:uid="{00000000-0005-0000-0000-00006D820000}"/>
    <cellStyle name="Normal 13 2 2 2 4 4 5" xfId="17305" xr:uid="{00000000-0005-0000-0000-00006E820000}"/>
    <cellStyle name="Normal 13 2 2 2 4 4 5 2" xfId="46378" xr:uid="{00000000-0005-0000-0000-00006F820000}"/>
    <cellStyle name="Normal 13 2 2 2 4 4 6" xfId="46373" xr:uid="{00000000-0005-0000-0000-000070820000}"/>
    <cellStyle name="Normal 13 2 2 2 4 5" xfId="17306" xr:uid="{00000000-0005-0000-0000-000071820000}"/>
    <cellStyle name="Normal 13 2 2 2 4 5 2" xfId="17307" xr:uid="{00000000-0005-0000-0000-000072820000}"/>
    <cellStyle name="Normal 13 2 2 2 4 5 2 2" xfId="17308" xr:uid="{00000000-0005-0000-0000-000073820000}"/>
    <cellStyle name="Normal 13 2 2 2 4 5 2 2 2" xfId="46381" xr:uid="{00000000-0005-0000-0000-000074820000}"/>
    <cellStyle name="Normal 13 2 2 2 4 5 2 3" xfId="46380" xr:uid="{00000000-0005-0000-0000-000075820000}"/>
    <cellStyle name="Normal 13 2 2 2 4 5 3" xfId="17309" xr:uid="{00000000-0005-0000-0000-000076820000}"/>
    <cellStyle name="Normal 13 2 2 2 4 5 3 2" xfId="46382" xr:uid="{00000000-0005-0000-0000-000077820000}"/>
    <cellStyle name="Normal 13 2 2 2 4 5 4" xfId="17310" xr:uid="{00000000-0005-0000-0000-000078820000}"/>
    <cellStyle name="Normal 13 2 2 2 4 5 4 2" xfId="46383" xr:uid="{00000000-0005-0000-0000-000079820000}"/>
    <cellStyle name="Normal 13 2 2 2 4 5 5" xfId="17311" xr:uid="{00000000-0005-0000-0000-00007A820000}"/>
    <cellStyle name="Normal 13 2 2 2 4 5 5 2" xfId="46384" xr:uid="{00000000-0005-0000-0000-00007B820000}"/>
    <cellStyle name="Normal 13 2 2 2 4 5 6" xfId="46379" xr:uid="{00000000-0005-0000-0000-00007C820000}"/>
    <cellStyle name="Normal 13 2 2 2 4 6" xfId="17312" xr:uid="{00000000-0005-0000-0000-00007D820000}"/>
    <cellStyle name="Normal 13 2 2 2 4 6 2" xfId="17313" xr:uid="{00000000-0005-0000-0000-00007E820000}"/>
    <cellStyle name="Normal 13 2 2 2 4 6 2 2" xfId="17314" xr:uid="{00000000-0005-0000-0000-00007F820000}"/>
    <cellStyle name="Normal 13 2 2 2 4 6 2 2 2" xfId="46387" xr:uid="{00000000-0005-0000-0000-000080820000}"/>
    <cellStyle name="Normal 13 2 2 2 4 6 2 3" xfId="46386" xr:uid="{00000000-0005-0000-0000-000081820000}"/>
    <cellStyle name="Normal 13 2 2 2 4 6 3" xfId="17315" xr:uid="{00000000-0005-0000-0000-000082820000}"/>
    <cellStyle name="Normal 13 2 2 2 4 6 3 2" xfId="46388" xr:uid="{00000000-0005-0000-0000-000083820000}"/>
    <cellStyle name="Normal 13 2 2 2 4 6 4" xfId="17316" xr:uid="{00000000-0005-0000-0000-000084820000}"/>
    <cellStyle name="Normal 13 2 2 2 4 6 4 2" xfId="46389" xr:uid="{00000000-0005-0000-0000-000085820000}"/>
    <cellStyle name="Normal 13 2 2 2 4 6 5" xfId="46385" xr:uid="{00000000-0005-0000-0000-000086820000}"/>
    <cellStyle name="Normal 13 2 2 2 4 7" xfId="17317" xr:uid="{00000000-0005-0000-0000-000087820000}"/>
    <cellStyle name="Normal 13 2 2 2 4 7 2" xfId="17318" xr:uid="{00000000-0005-0000-0000-000088820000}"/>
    <cellStyle name="Normal 13 2 2 2 4 7 2 2" xfId="46391" xr:uid="{00000000-0005-0000-0000-000089820000}"/>
    <cellStyle name="Normal 13 2 2 2 4 7 3" xfId="17319" xr:uid="{00000000-0005-0000-0000-00008A820000}"/>
    <cellStyle name="Normal 13 2 2 2 4 7 3 2" xfId="46392" xr:uid="{00000000-0005-0000-0000-00008B820000}"/>
    <cellStyle name="Normal 13 2 2 2 4 7 4" xfId="46390" xr:uid="{00000000-0005-0000-0000-00008C820000}"/>
    <cellStyle name="Normal 13 2 2 2 4 8" xfId="17320" xr:uid="{00000000-0005-0000-0000-00008D820000}"/>
    <cellStyle name="Normal 13 2 2 2 4 8 2" xfId="46393" xr:uid="{00000000-0005-0000-0000-00008E820000}"/>
    <cellStyle name="Normal 13 2 2 2 4 9" xfId="17321" xr:uid="{00000000-0005-0000-0000-00008F820000}"/>
    <cellStyle name="Normal 13 2 2 2 4 9 2" xfId="46394" xr:uid="{00000000-0005-0000-0000-000090820000}"/>
    <cellStyle name="Normal 13 2 2 2 5" xfId="17322" xr:uid="{00000000-0005-0000-0000-000091820000}"/>
    <cellStyle name="Normal 13 2 2 2 5 2" xfId="17323" xr:uid="{00000000-0005-0000-0000-000092820000}"/>
    <cellStyle name="Normal 13 2 2 2 5 2 2" xfId="17324" xr:uid="{00000000-0005-0000-0000-000093820000}"/>
    <cellStyle name="Normal 13 2 2 2 5 2 2 2" xfId="17325" xr:uid="{00000000-0005-0000-0000-000094820000}"/>
    <cellStyle name="Normal 13 2 2 2 5 2 2 2 2" xfId="46398" xr:uid="{00000000-0005-0000-0000-000095820000}"/>
    <cellStyle name="Normal 13 2 2 2 5 2 2 3" xfId="46397" xr:uid="{00000000-0005-0000-0000-000096820000}"/>
    <cellStyle name="Normal 13 2 2 2 5 2 3" xfId="17326" xr:uid="{00000000-0005-0000-0000-000097820000}"/>
    <cellStyle name="Normal 13 2 2 2 5 2 3 2" xfId="46399" xr:uid="{00000000-0005-0000-0000-000098820000}"/>
    <cellStyle name="Normal 13 2 2 2 5 2 4" xfId="17327" xr:uid="{00000000-0005-0000-0000-000099820000}"/>
    <cellStyle name="Normal 13 2 2 2 5 2 4 2" xfId="46400" xr:uid="{00000000-0005-0000-0000-00009A820000}"/>
    <cellStyle name="Normal 13 2 2 2 5 2 5" xfId="17328" xr:uid="{00000000-0005-0000-0000-00009B820000}"/>
    <cellStyle name="Normal 13 2 2 2 5 2 5 2" xfId="46401" xr:uid="{00000000-0005-0000-0000-00009C820000}"/>
    <cellStyle name="Normal 13 2 2 2 5 2 6" xfId="46396" xr:uid="{00000000-0005-0000-0000-00009D820000}"/>
    <cellStyle name="Normal 13 2 2 2 5 3" xfId="17329" xr:uid="{00000000-0005-0000-0000-00009E820000}"/>
    <cellStyle name="Normal 13 2 2 2 5 3 2" xfId="17330" xr:uid="{00000000-0005-0000-0000-00009F820000}"/>
    <cellStyle name="Normal 13 2 2 2 5 3 2 2" xfId="17331" xr:uid="{00000000-0005-0000-0000-0000A0820000}"/>
    <cellStyle name="Normal 13 2 2 2 5 3 2 2 2" xfId="46404" xr:uid="{00000000-0005-0000-0000-0000A1820000}"/>
    <cellStyle name="Normal 13 2 2 2 5 3 2 3" xfId="46403" xr:uid="{00000000-0005-0000-0000-0000A2820000}"/>
    <cellStyle name="Normal 13 2 2 2 5 3 3" xfId="17332" xr:uid="{00000000-0005-0000-0000-0000A3820000}"/>
    <cellStyle name="Normal 13 2 2 2 5 3 3 2" xfId="46405" xr:uid="{00000000-0005-0000-0000-0000A4820000}"/>
    <cellStyle name="Normal 13 2 2 2 5 3 4" xfId="17333" xr:uid="{00000000-0005-0000-0000-0000A5820000}"/>
    <cellStyle name="Normal 13 2 2 2 5 3 4 2" xfId="46406" xr:uid="{00000000-0005-0000-0000-0000A6820000}"/>
    <cellStyle name="Normal 13 2 2 2 5 3 5" xfId="17334" xr:uid="{00000000-0005-0000-0000-0000A7820000}"/>
    <cellStyle name="Normal 13 2 2 2 5 3 5 2" xfId="46407" xr:uid="{00000000-0005-0000-0000-0000A8820000}"/>
    <cellStyle name="Normal 13 2 2 2 5 3 6" xfId="46402" xr:uid="{00000000-0005-0000-0000-0000A9820000}"/>
    <cellStyle name="Normal 13 2 2 2 5 4" xfId="17335" xr:uid="{00000000-0005-0000-0000-0000AA820000}"/>
    <cellStyle name="Normal 13 2 2 2 5 4 2" xfId="17336" xr:uid="{00000000-0005-0000-0000-0000AB820000}"/>
    <cellStyle name="Normal 13 2 2 2 5 4 2 2" xfId="46409" xr:uid="{00000000-0005-0000-0000-0000AC820000}"/>
    <cellStyle name="Normal 13 2 2 2 5 4 3" xfId="46408" xr:uid="{00000000-0005-0000-0000-0000AD820000}"/>
    <cellStyle name="Normal 13 2 2 2 5 5" xfId="17337" xr:uid="{00000000-0005-0000-0000-0000AE820000}"/>
    <cellStyle name="Normal 13 2 2 2 5 5 2" xfId="46410" xr:uid="{00000000-0005-0000-0000-0000AF820000}"/>
    <cellStyle name="Normal 13 2 2 2 5 6" xfId="17338" xr:uid="{00000000-0005-0000-0000-0000B0820000}"/>
    <cellStyle name="Normal 13 2 2 2 5 6 2" xfId="46411" xr:uid="{00000000-0005-0000-0000-0000B1820000}"/>
    <cellStyle name="Normal 13 2 2 2 5 7" xfId="17339" xr:uid="{00000000-0005-0000-0000-0000B2820000}"/>
    <cellStyle name="Normal 13 2 2 2 5 7 2" xfId="46412" xr:uid="{00000000-0005-0000-0000-0000B3820000}"/>
    <cellStyle name="Normal 13 2 2 2 5 8" xfId="46395" xr:uid="{00000000-0005-0000-0000-0000B4820000}"/>
    <cellStyle name="Normal 13 2 2 2 6" xfId="17340" xr:uid="{00000000-0005-0000-0000-0000B5820000}"/>
    <cellStyle name="Normal 13 2 2 2 6 2" xfId="17341" xr:uid="{00000000-0005-0000-0000-0000B6820000}"/>
    <cellStyle name="Normal 13 2 2 2 6 2 2" xfId="17342" xr:uid="{00000000-0005-0000-0000-0000B7820000}"/>
    <cellStyle name="Normal 13 2 2 2 6 2 2 2" xfId="17343" xr:uid="{00000000-0005-0000-0000-0000B8820000}"/>
    <cellStyle name="Normal 13 2 2 2 6 2 2 2 2" xfId="46416" xr:uid="{00000000-0005-0000-0000-0000B9820000}"/>
    <cellStyle name="Normal 13 2 2 2 6 2 2 3" xfId="46415" xr:uid="{00000000-0005-0000-0000-0000BA820000}"/>
    <cellStyle name="Normal 13 2 2 2 6 2 3" xfId="17344" xr:uid="{00000000-0005-0000-0000-0000BB820000}"/>
    <cellStyle name="Normal 13 2 2 2 6 2 3 2" xfId="46417" xr:uid="{00000000-0005-0000-0000-0000BC820000}"/>
    <cellStyle name="Normal 13 2 2 2 6 2 4" xfId="17345" xr:uid="{00000000-0005-0000-0000-0000BD820000}"/>
    <cellStyle name="Normal 13 2 2 2 6 2 4 2" xfId="46418" xr:uid="{00000000-0005-0000-0000-0000BE820000}"/>
    <cellStyle name="Normal 13 2 2 2 6 2 5" xfId="17346" xr:uid="{00000000-0005-0000-0000-0000BF820000}"/>
    <cellStyle name="Normal 13 2 2 2 6 2 5 2" xfId="46419" xr:uid="{00000000-0005-0000-0000-0000C0820000}"/>
    <cellStyle name="Normal 13 2 2 2 6 2 6" xfId="46414" xr:uid="{00000000-0005-0000-0000-0000C1820000}"/>
    <cellStyle name="Normal 13 2 2 2 6 3" xfId="17347" xr:uid="{00000000-0005-0000-0000-0000C2820000}"/>
    <cellStyle name="Normal 13 2 2 2 6 3 2" xfId="17348" xr:uid="{00000000-0005-0000-0000-0000C3820000}"/>
    <cellStyle name="Normal 13 2 2 2 6 3 2 2" xfId="46421" xr:uid="{00000000-0005-0000-0000-0000C4820000}"/>
    <cellStyle name="Normal 13 2 2 2 6 3 3" xfId="46420" xr:uid="{00000000-0005-0000-0000-0000C5820000}"/>
    <cellStyle name="Normal 13 2 2 2 6 4" xfId="17349" xr:uid="{00000000-0005-0000-0000-0000C6820000}"/>
    <cellStyle name="Normal 13 2 2 2 6 4 2" xfId="46422" xr:uid="{00000000-0005-0000-0000-0000C7820000}"/>
    <cellStyle name="Normal 13 2 2 2 6 5" xfId="17350" xr:uid="{00000000-0005-0000-0000-0000C8820000}"/>
    <cellStyle name="Normal 13 2 2 2 6 5 2" xfId="46423" xr:uid="{00000000-0005-0000-0000-0000C9820000}"/>
    <cellStyle name="Normal 13 2 2 2 6 6" xfId="17351" xr:uid="{00000000-0005-0000-0000-0000CA820000}"/>
    <cellStyle name="Normal 13 2 2 2 6 6 2" xfId="46424" xr:uid="{00000000-0005-0000-0000-0000CB820000}"/>
    <cellStyle name="Normal 13 2 2 2 6 7" xfId="46413" xr:uid="{00000000-0005-0000-0000-0000CC820000}"/>
    <cellStyle name="Normal 13 2 2 2 7" xfId="17352" xr:uid="{00000000-0005-0000-0000-0000CD820000}"/>
    <cellStyle name="Normal 13 2 2 2 7 2" xfId="17353" xr:uid="{00000000-0005-0000-0000-0000CE820000}"/>
    <cellStyle name="Normal 13 2 2 2 7 2 2" xfId="17354" xr:uid="{00000000-0005-0000-0000-0000CF820000}"/>
    <cellStyle name="Normal 13 2 2 2 7 2 2 2" xfId="46427" xr:uid="{00000000-0005-0000-0000-0000D0820000}"/>
    <cellStyle name="Normal 13 2 2 2 7 2 3" xfId="46426" xr:uid="{00000000-0005-0000-0000-0000D1820000}"/>
    <cellStyle name="Normal 13 2 2 2 7 3" xfId="17355" xr:uid="{00000000-0005-0000-0000-0000D2820000}"/>
    <cellStyle name="Normal 13 2 2 2 7 3 2" xfId="46428" xr:uid="{00000000-0005-0000-0000-0000D3820000}"/>
    <cellStyle name="Normal 13 2 2 2 7 4" xfId="17356" xr:uid="{00000000-0005-0000-0000-0000D4820000}"/>
    <cellStyle name="Normal 13 2 2 2 7 4 2" xfId="46429" xr:uid="{00000000-0005-0000-0000-0000D5820000}"/>
    <cellStyle name="Normal 13 2 2 2 7 5" xfId="17357" xr:uid="{00000000-0005-0000-0000-0000D6820000}"/>
    <cellStyle name="Normal 13 2 2 2 7 5 2" xfId="46430" xr:uid="{00000000-0005-0000-0000-0000D7820000}"/>
    <cellStyle name="Normal 13 2 2 2 7 6" xfId="46425" xr:uid="{00000000-0005-0000-0000-0000D8820000}"/>
    <cellStyle name="Normal 13 2 2 2 8" xfId="17358" xr:uid="{00000000-0005-0000-0000-0000D9820000}"/>
    <cellStyle name="Normal 13 2 2 2 8 2" xfId="17359" xr:uid="{00000000-0005-0000-0000-0000DA820000}"/>
    <cellStyle name="Normal 13 2 2 2 8 2 2" xfId="17360" xr:uid="{00000000-0005-0000-0000-0000DB820000}"/>
    <cellStyle name="Normal 13 2 2 2 8 2 2 2" xfId="46433" xr:uid="{00000000-0005-0000-0000-0000DC820000}"/>
    <cellStyle name="Normal 13 2 2 2 8 2 3" xfId="46432" xr:uid="{00000000-0005-0000-0000-0000DD820000}"/>
    <cellStyle name="Normal 13 2 2 2 8 3" xfId="17361" xr:uid="{00000000-0005-0000-0000-0000DE820000}"/>
    <cellStyle name="Normal 13 2 2 2 8 3 2" xfId="46434" xr:uid="{00000000-0005-0000-0000-0000DF820000}"/>
    <cellStyle name="Normal 13 2 2 2 8 4" xfId="17362" xr:uid="{00000000-0005-0000-0000-0000E0820000}"/>
    <cellStyle name="Normal 13 2 2 2 8 4 2" xfId="46435" xr:uid="{00000000-0005-0000-0000-0000E1820000}"/>
    <cellStyle name="Normal 13 2 2 2 8 5" xfId="17363" xr:uid="{00000000-0005-0000-0000-0000E2820000}"/>
    <cellStyle name="Normal 13 2 2 2 8 5 2" xfId="46436" xr:uid="{00000000-0005-0000-0000-0000E3820000}"/>
    <cellStyle name="Normal 13 2 2 2 8 6" xfId="46431" xr:uid="{00000000-0005-0000-0000-0000E4820000}"/>
    <cellStyle name="Normal 13 2 2 2 9" xfId="17364" xr:uid="{00000000-0005-0000-0000-0000E5820000}"/>
    <cellStyle name="Normal 13 2 2 2 9 2" xfId="17365" xr:uid="{00000000-0005-0000-0000-0000E6820000}"/>
    <cellStyle name="Normal 13 2 2 2 9 2 2" xfId="17366" xr:uid="{00000000-0005-0000-0000-0000E7820000}"/>
    <cellStyle name="Normal 13 2 2 2 9 2 2 2" xfId="46439" xr:uid="{00000000-0005-0000-0000-0000E8820000}"/>
    <cellStyle name="Normal 13 2 2 2 9 2 3" xfId="46438" xr:uid="{00000000-0005-0000-0000-0000E9820000}"/>
    <cellStyle name="Normal 13 2 2 2 9 3" xfId="17367" xr:uid="{00000000-0005-0000-0000-0000EA820000}"/>
    <cellStyle name="Normal 13 2 2 2 9 3 2" xfId="46440" xr:uid="{00000000-0005-0000-0000-0000EB820000}"/>
    <cellStyle name="Normal 13 2 2 2 9 4" xfId="17368" xr:uid="{00000000-0005-0000-0000-0000EC820000}"/>
    <cellStyle name="Normal 13 2 2 2 9 4 2" xfId="46441" xr:uid="{00000000-0005-0000-0000-0000ED820000}"/>
    <cellStyle name="Normal 13 2 2 2 9 5" xfId="46437" xr:uid="{00000000-0005-0000-0000-0000EE820000}"/>
    <cellStyle name="Normal 13 2 2 3" xfId="17369" xr:uid="{00000000-0005-0000-0000-0000EF820000}"/>
    <cellStyle name="Normal 13 2 2 3 10" xfId="17370" xr:uid="{00000000-0005-0000-0000-0000F0820000}"/>
    <cellStyle name="Normal 13 2 2 3 10 2" xfId="46443" xr:uid="{00000000-0005-0000-0000-0000F1820000}"/>
    <cellStyle name="Normal 13 2 2 3 11" xfId="17371" xr:uid="{00000000-0005-0000-0000-0000F2820000}"/>
    <cellStyle name="Normal 13 2 2 3 11 2" xfId="46444" xr:uid="{00000000-0005-0000-0000-0000F3820000}"/>
    <cellStyle name="Normal 13 2 2 3 12" xfId="17372" xr:uid="{00000000-0005-0000-0000-0000F4820000}"/>
    <cellStyle name="Normal 13 2 2 3 12 2" xfId="46445" xr:uid="{00000000-0005-0000-0000-0000F5820000}"/>
    <cellStyle name="Normal 13 2 2 3 13" xfId="46442" xr:uid="{00000000-0005-0000-0000-0000F6820000}"/>
    <cellStyle name="Normal 13 2 2 3 2" xfId="17373" xr:uid="{00000000-0005-0000-0000-0000F7820000}"/>
    <cellStyle name="Normal 13 2 2 3 2 10" xfId="17374" xr:uid="{00000000-0005-0000-0000-0000F8820000}"/>
    <cellStyle name="Normal 13 2 2 3 2 10 2" xfId="46447" xr:uid="{00000000-0005-0000-0000-0000F9820000}"/>
    <cellStyle name="Normal 13 2 2 3 2 11" xfId="17375" xr:uid="{00000000-0005-0000-0000-0000FA820000}"/>
    <cellStyle name="Normal 13 2 2 3 2 11 2" xfId="46448" xr:uid="{00000000-0005-0000-0000-0000FB820000}"/>
    <cellStyle name="Normal 13 2 2 3 2 12" xfId="46446" xr:uid="{00000000-0005-0000-0000-0000FC820000}"/>
    <cellStyle name="Normal 13 2 2 3 2 2" xfId="17376" xr:uid="{00000000-0005-0000-0000-0000FD820000}"/>
    <cellStyle name="Normal 13 2 2 3 2 2 10" xfId="17377" xr:uid="{00000000-0005-0000-0000-0000FE820000}"/>
    <cellStyle name="Normal 13 2 2 3 2 2 10 2" xfId="46450" xr:uid="{00000000-0005-0000-0000-0000FF820000}"/>
    <cellStyle name="Normal 13 2 2 3 2 2 11" xfId="46449" xr:uid="{00000000-0005-0000-0000-000000830000}"/>
    <cellStyle name="Normal 13 2 2 3 2 2 2" xfId="17378" xr:uid="{00000000-0005-0000-0000-000001830000}"/>
    <cellStyle name="Normal 13 2 2 3 2 2 2 2" xfId="17379" xr:uid="{00000000-0005-0000-0000-000002830000}"/>
    <cellStyle name="Normal 13 2 2 3 2 2 2 2 2" xfId="17380" xr:uid="{00000000-0005-0000-0000-000003830000}"/>
    <cellStyle name="Normal 13 2 2 3 2 2 2 2 2 2" xfId="17381" xr:uid="{00000000-0005-0000-0000-000004830000}"/>
    <cellStyle name="Normal 13 2 2 3 2 2 2 2 2 2 2" xfId="46454" xr:uid="{00000000-0005-0000-0000-000005830000}"/>
    <cellStyle name="Normal 13 2 2 3 2 2 2 2 2 3" xfId="46453" xr:uid="{00000000-0005-0000-0000-000006830000}"/>
    <cellStyle name="Normal 13 2 2 3 2 2 2 2 3" xfId="17382" xr:uid="{00000000-0005-0000-0000-000007830000}"/>
    <cellStyle name="Normal 13 2 2 3 2 2 2 2 3 2" xfId="46455" xr:uid="{00000000-0005-0000-0000-000008830000}"/>
    <cellStyle name="Normal 13 2 2 3 2 2 2 2 4" xfId="17383" xr:uid="{00000000-0005-0000-0000-000009830000}"/>
    <cellStyle name="Normal 13 2 2 3 2 2 2 2 4 2" xfId="46456" xr:uid="{00000000-0005-0000-0000-00000A830000}"/>
    <cellStyle name="Normal 13 2 2 3 2 2 2 2 5" xfId="17384" xr:uid="{00000000-0005-0000-0000-00000B830000}"/>
    <cellStyle name="Normal 13 2 2 3 2 2 2 2 5 2" xfId="46457" xr:uid="{00000000-0005-0000-0000-00000C830000}"/>
    <cellStyle name="Normal 13 2 2 3 2 2 2 2 6" xfId="46452" xr:uid="{00000000-0005-0000-0000-00000D830000}"/>
    <cellStyle name="Normal 13 2 2 3 2 2 2 3" xfId="17385" xr:uid="{00000000-0005-0000-0000-00000E830000}"/>
    <cellStyle name="Normal 13 2 2 3 2 2 2 3 2" xfId="17386" xr:uid="{00000000-0005-0000-0000-00000F830000}"/>
    <cellStyle name="Normal 13 2 2 3 2 2 2 3 2 2" xfId="46459" xr:uid="{00000000-0005-0000-0000-000010830000}"/>
    <cellStyle name="Normal 13 2 2 3 2 2 2 3 3" xfId="46458" xr:uid="{00000000-0005-0000-0000-000011830000}"/>
    <cellStyle name="Normal 13 2 2 3 2 2 2 4" xfId="17387" xr:uid="{00000000-0005-0000-0000-000012830000}"/>
    <cellStyle name="Normal 13 2 2 3 2 2 2 4 2" xfId="46460" xr:uid="{00000000-0005-0000-0000-000013830000}"/>
    <cellStyle name="Normal 13 2 2 3 2 2 2 5" xfId="17388" xr:uid="{00000000-0005-0000-0000-000014830000}"/>
    <cellStyle name="Normal 13 2 2 3 2 2 2 5 2" xfId="46461" xr:uid="{00000000-0005-0000-0000-000015830000}"/>
    <cellStyle name="Normal 13 2 2 3 2 2 2 6" xfId="17389" xr:uid="{00000000-0005-0000-0000-000016830000}"/>
    <cellStyle name="Normal 13 2 2 3 2 2 2 6 2" xfId="46462" xr:uid="{00000000-0005-0000-0000-000017830000}"/>
    <cellStyle name="Normal 13 2 2 3 2 2 2 7" xfId="46451" xr:uid="{00000000-0005-0000-0000-000018830000}"/>
    <cellStyle name="Normal 13 2 2 3 2 2 3" xfId="17390" xr:uid="{00000000-0005-0000-0000-000019830000}"/>
    <cellStyle name="Normal 13 2 2 3 2 2 3 2" xfId="17391" xr:uid="{00000000-0005-0000-0000-00001A830000}"/>
    <cellStyle name="Normal 13 2 2 3 2 2 3 2 2" xfId="17392" xr:uid="{00000000-0005-0000-0000-00001B830000}"/>
    <cellStyle name="Normal 13 2 2 3 2 2 3 2 2 2" xfId="17393" xr:uid="{00000000-0005-0000-0000-00001C830000}"/>
    <cellStyle name="Normal 13 2 2 3 2 2 3 2 2 2 2" xfId="46466" xr:uid="{00000000-0005-0000-0000-00001D830000}"/>
    <cellStyle name="Normal 13 2 2 3 2 2 3 2 2 3" xfId="46465" xr:uid="{00000000-0005-0000-0000-00001E830000}"/>
    <cellStyle name="Normal 13 2 2 3 2 2 3 2 3" xfId="17394" xr:uid="{00000000-0005-0000-0000-00001F830000}"/>
    <cellStyle name="Normal 13 2 2 3 2 2 3 2 3 2" xfId="46467" xr:uid="{00000000-0005-0000-0000-000020830000}"/>
    <cellStyle name="Normal 13 2 2 3 2 2 3 2 4" xfId="17395" xr:uid="{00000000-0005-0000-0000-000021830000}"/>
    <cellStyle name="Normal 13 2 2 3 2 2 3 2 4 2" xfId="46468" xr:uid="{00000000-0005-0000-0000-000022830000}"/>
    <cellStyle name="Normal 13 2 2 3 2 2 3 2 5" xfId="17396" xr:uid="{00000000-0005-0000-0000-000023830000}"/>
    <cellStyle name="Normal 13 2 2 3 2 2 3 2 5 2" xfId="46469" xr:uid="{00000000-0005-0000-0000-000024830000}"/>
    <cellStyle name="Normal 13 2 2 3 2 2 3 2 6" xfId="46464" xr:uid="{00000000-0005-0000-0000-000025830000}"/>
    <cellStyle name="Normal 13 2 2 3 2 2 3 3" xfId="17397" xr:uid="{00000000-0005-0000-0000-000026830000}"/>
    <cellStyle name="Normal 13 2 2 3 2 2 3 3 2" xfId="17398" xr:uid="{00000000-0005-0000-0000-000027830000}"/>
    <cellStyle name="Normal 13 2 2 3 2 2 3 3 2 2" xfId="46471" xr:uid="{00000000-0005-0000-0000-000028830000}"/>
    <cellStyle name="Normal 13 2 2 3 2 2 3 3 3" xfId="46470" xr:uid="{00000000-0005-0000-0000-000029830000}"/>
    <cellStyle name="Normal 13 2 2 3 2 2 3 4" xfId="17399" xr:uid="{00000000-0005-0000-0000-00002A830000}"/>
    <cellStyle name="Normal 13 2 2 3 2 2 3 4 2" xfId="46472" xr:uid="{00000000-0005-0000-0000-00002B830000}"/>
    <cellStyle name="Normal 13 2 2 3 2 2 3 5" xfId="17400" xr:uid="{00000000-0005-0000-0000-00002C830000}"/>
    <cellStyle name="Normal 13 2 2 3 2 2 3 5 2" xfId="46473" xr:uid="{00000000-0005-0000-0000-00002D830000}"/>
    <cellStyle name="Normal 13 2 2 3 2 2 3 6" xfId="17401" xr:uid="{00000000-0005-0000-0000-00002E830000}"/>
    <cellStyle name="Normal 13 2 2 3 2 2 3 6 2" xfId="46474" xr:uid="{00000000-0005-0000-0000-00002F830000}"/>
    <cellStyle name="Normal 13 2 2 3 2 2 3 7" xfId="46463" xr:uid="{00000000-0005-0000-0000-000030830000}"/>
    <cellStyle name="Normal 13 2 2 3 2 2 4" xfId="17402" xr:uid="{00000000-0005-0000-0000-000031830000}"/>
    <cellStyle name="Normal 13 2 2 3 2 2 4 2" xfId="17403" xr:uid="{00000000-0005-0000-0000-000032830000}"/>
    <cellStyle name="Normal 13 2 2 3 2 2 4 2 2" xfId="17404" xr:uid="{00000000-0005-0000-0000-000033830000}"/>
    <cellStyle name="Normal 13 2 2 3 2 2 4 2 2 2" xfId="46477" xr:uid="{00000000-0005-0000-0000-000034830000}"/>
    <cellStyle name="Normal 13 2 2 3 2 2 4 2 3" xfId="46476" xr:uid="{00000000-0005-0000-0000-000035830000}"/>
    <cellStyle name="Normal 13 2 2 3 2 2 4 3" xfId="17405" xr:uid="{00000000-0005-0000-0000-000036830000}"/>
    <cellStyle name="Normal 13 2 2 3 2 2 4 3 2" xfId="46478" xr:uid="{00000000-0005-0000-0000-000037830000}"/>
    <cellStyle name="Normal 13 2 2 3 2 2 4 4" xfId="17406" xr:uid="{00000000-0005-0000-0000-000038830000}"/>
    <cellStyle name="Normal 13 2 2 3 2 2 4 4 2" xfId="46479" xr:uid="{00000000-0005-0000-0000-000039830000}"/>
    <cellStyle name="Normal 13 2 2 3 2 2 4 5" xfId="17407" xr:uid="{00000000-0005-0000-0000-00003A830000}"/>
    <cellStyle name="Normal 13 2 2 3 2 2 4 5 2" xfId="46480" xr:uid="{00000000-0005-0000-0000-00003B830000}"/>
    <cellStyle name="Normal 13 2 2 3 2 2 4 6" xfId="46475" xr:uid="{00000000-0005-0000-0000-00003C830000}"/>
    <cellStyle name="Normal 13 2 2 3 2 2 5" xfId="17408" xr:uid="{00000000-0005-0000-0000-00003D830000}"/>
    <cellStyle name="Normal 13 2 2 3 2 2 5 2" xfId="17409" xr:uid="{00000000-0005-0000-0000-00003E830000}"/>
    <cellStyle name="Normal 13 2 2 3 2 2 5 2 2" xfId="17410" xr:uid="{00000000-0005-0000-0000-00003F830000}"/>
    <cellStyle name="Normal 13 2 2 3 2 2 5 2 2 2" xfId="46483" xr:uid="{00000000-0005-0000-0000-000040830000}"/>
    <cellStyle name="Normal 13 2 2 3 2 2 5 2 3" xfId="46482" xr:uid="{00000000-0005-0000-0000-000041830000}"/>
    <cellStyle name="Normal 13 2 2 3 2 2 5 3" xfId="17411" xr:uid="{00000000-0005-0000-0000-000042830000}"/>
    <cellStyle name="Normal 13 2 2 3 2 2 5 3 2" xfId="46484" xr:uid="{00000000-0005-0000-0000-000043830000}"/>
    <cellStyle name="Normal 13 2 2 3 2 2 5 4" xfId="17412" xr:uid="{00000000-0005-0000-0000-000044830000}"/>
    <cellStyle name="Normal 13 2 2 3 2 2 5 4 2" xfId="46485" xr:uid="{00000000-0005-0000-0000-000045830000}"/>
    <cellStyle name="Normal 13 2 2 3 2 2 5 5" xfId="17413" xr:uid="{00000000-0005-0000-0000-000046830000}"/>
    <cellStyle name="Normal 13 2 2 3 2 2 5 5 2" xfId="46486" xr:uid="{00000000-0005-0000-0000-000047830000}"/>
    <cellStyle name="Normal 13 2 2 3 2 2 5 6" xfId="46481" xr:uid="{00000000-0005-0000-0000-000048830000}"/>
    <cellStyle name="Normal 13 2 2 3 2 2 6" xfId="17414" xr:uid="{00000000-0005-0000-0000-000049830000}"/>
    <cellStyle name="Normal 13 2 2 3 2 2 6 2" xfId="17415" xr:uid="{00000000-0005-0000-0000-00004A830000}"/>
    <cellStyle name="Normal 13 2 2 3 2 2 6 2 2" xfId="17416" xr:uid="{00000000-0005-0000-0000-00004B830000}"/>
    <cellStyle name="Normal 13 2 2 3 2 2 6 2 2 2" xfId="46489" xr:uid="{00000000-0005-0000-0000-00004C830000}"/>
    <cellStyle name="Normal 13 2 2 3 2 2 6 2 3" xfId="46488" xr:uid="{00000000-0005-0000-0000-00004D830000}"/>
    <cellStyle name="Normal 13 2 2 3 2 2 6 3" xfId="17417" xr:uid="{00000000-0005-0000-0000-00004E830000}"/>
    <cellStyle name="Normal 13 2 2 3 2 2 6 3 2" xfId="46490" xr:uid="{00000000-0005-0000-0000-00004F830000}"/>
    <cellStyle name="Normal 13 2 2 3 2 2 6 4" xfId="17418" xr:uid="{00000000-0005-0000-0000-000050830000}"/>
    <cellStyle name="Normal 13 2 2 3 2 2 6 4 2" xfId="46491" xr:uid="{00000000-0005-0000-0000-000051830000}"/>
    <cellStyle name="Normal 13 2 2 3 2 2 6 5" xfId="46487" xr:uid="{00000000-0005-0000-0000-000052830000}"/>
    <cellStyle name="Normal 13 2 2 3 2 2 7" xfId="17419" xr:uid="{00000000-0005-0000-0000-000053830000}"/>
    <cellStyle name="Normal 13 2 2 3 2 2 7 2" xfId="17420" xr:uid="{00000000-0005-0000-0000-000054830000}"/>
    <cellStyle name="Normal 13 2 2 3 2 2 7 2 2" xfId="46493" xr:uid="{00000000-0005-0000-0000-000055830000}"/>
    <cellStyle name="Normal 13 2 2 3 2 2 7 3" xfId="17421" xr:uid="{00000000-0005-0000-0000-000056830000}"/>
    <cellStyle name="Normal 13 2 2 3 2 2 7 3 2" xfId="46494" xr:uid="{00000000-0005-0000-0000-000057830000}"/>
    <cellStyle name="Normal 13 2 2 3 2 2 7 4" xfId="46492" xr:uid="{00000000-0005-0000-0000-000058830000}"/>
    <cellStyle name="Normal 13 2 2 3 2 2 8" xfId="17422" xr:uid="{00000000-0005-0000-0000-000059830000}"/>
    <cellStyle name="Normal 13 2 2 3 2 2 8 2" xfId="46495" xr:uid="{00000000-0005-0000-0000-00005A830000}"/>
    <cellStyle name="Normal 13 2 2 3 2 2 9" xfId="17423" xr:uid="{00000000-0005-0000-0000-00005B830000}"/>
    <cellStyle name="Normal 13 2 2 3 2 2 9 2" xfId="46496" xr:uid="{00000000-0005-0000-0000-00005C830000}"/>
    <cellStyle name="Normal 13 2 2 3 2 3" xfId="17424" xr:uid="{00000000-0005-0000-0000-00005D830000}"/>
    <cellStyle name="Normal 13 2 2 3 2 3 2" xfId="17425" xr:uid="{00000000-0005-0000-0000-00005E830000}"/>
    <cellStyle name="Normal 13 2 2 3 2 3 2 2" xfId="17426" xr:uid="{00000000-0005-0000-0000-00005F830000}"/>
    <cellStyle name="Normal 13 2 2 3 2 3 2 2 2" xfId="17427" xr:uid="{00000000-0005-0000-0000-000060830000}"/>
    <cellStyle name="Normal 13 2 2 3 2 3 2 2 2 2" xfId="46500" xr:uid="{00000000-0005-0000-0000-000061830000}"/>
    <cellStyle name="Normal 13 2 2 3 2 3 2 2 3" xfId="46499" xr:uid="{00000000-0005-0000-0000-000062830000}"/>
    <cellStyle name="Normal 13 2 2 3 2 3 2 3" xfId="17428" xr:uid="{00000000-0005-0000-0000-000063830000}"/>
    <cellStyle name="Normal 13 2 2 3 2 3 2 3 2" xfId="46501" xr:uid="{00000000-0005-0000-0000-000064830000}"/>
    <cellStyle name="Normal 13 2 2 3 2 3 2 4" xfId="17429" xr:uid="{00000000-0005-0000-0000-000065830000}"/>
    <cellStyle name="Normal 13 2 2 3 2 3 2 4 2" xfId="46502" xr:uid="{00000000-0005-0000-0000-000066830000}"/>
    <cellStyle name="Normal 13 2 2 3 2 3 2 5" xfId="17430" xr:uid="{00000000-0005-0000-0000-000067830000}"/>
    <cellStyle name="Normal 13 2 2 3 2 3 2 5 2" xfId="46503" xr:uid="{00000000-0005-0000-0000-000068830000}"/>
    <cellStyle name="Normal 13 2 2 3 2 3 2 6" xfId="46498" xr:uid="{00000000-0005-0000-0000-000069830000}"/>
    <cellStyle name="Normal 13 2 2 3 2 3 3" xfId="17431" xr:uid="{00000000-0005-0000-0000-00006A830000}"/>
    <cellStyle name="Normal 13 2 2 3 2 3 3 2" xfId="17432" xr:uid="{00000000-0005-0000-0000-00006B830000}"/>
    <cellStyle name="Normal 13 2 2 3 2 3 3 2 2" xfId="17433" xr:uid="{00000000-0005-0000-0000-00006C830000}"/>
    <cellStyle name="Normal 13 2 2 3 2 3 3 2 2 2" xfId="46506" xr:uid="{00000000-0005-0000-0000-00006D830000}"/>
    <cellStyle name="Normal 13 2 2 3 2 3 3 2 3" xfId="46505" xr:uid="{00000000-0005-0000-0000-00006E830000}"/>
    <cellStyle name="Normal 13 2 2 3 2 3 3 3" xfId="17434" xr:uid="{00000000-0005-0000-0000-00006F830000}"/>
    <cellStyle name="Normal 13 2 2 3 2 3 3 3 2" xfId="46507" xr:uid="{00000000-0005-0000-0000-000070830000}"/>
    <cellStyle name="Normal 13 2 2 3 2 3 3 4" xfId="17435" xr:uid="{00000000-0005-0000-0000-000071830000}"/>
    <cellStyle name="Normal 13 2 2 3 2 3 3 4 2" xfId="46508" xr:uid="{00000000-0005-0000-0000-000072830000}"/>
    <cellStyle name="Normal 13 2 2 3 2 3 3 5" xfId="17436" xr:uid="{00000000-0005-0000-0000-000073830000}"/>
    <cellStyle name="Normal 13 2 2 3 2 3 3 5 2" xfId="46509" xr:uid="{00000000-0005-0000-0000-000074830000}"/>
    <cellStyle name="Normal 13 2 2 3 2 3 3 6" xfId="46504" xr:uid="{00000000-0005-0000-0000-000075830000}"/>
    <cellStyle name="Normal 13 2 2 3 2 3 4" xfId="17437" xr:uid="{00000000-0005-0000-0000-000076830000}"/>
    <cellStyle name="Normal 13 2 2 3 2 3 4 2" xfId="17438" xr:uid="{00000000-0005-0000-0000-000077830000}"/>
    <cellStyle name="Normal 13 2 2 3 2 3 4 2 2" xfId="46511" xr:uid="{00000000-0005-0000-0000-000078830000}"/>
    <cellStyle name="Normal 13 2 2 3 2 3 4 3" xfId="46510" xr:uid="{00000000-0005-0000-0000-000079830000}"/>
    <cellStyle name="Normal 13 2 2 3 2 3 5" xfId="17439" xr:uid="{00000000-0005-0000-0000-00007A830000}"/>
    <cellStyle name="Normal 13 2 2 3 2 3 5 2" xfId="46512" xr:uid="{00000000-0005-0000-0000-00007B830000}"/>
    <cellStyle name="Normal 13 2 2 3 2 3 6" xfId="17440" xr:uid="{00000000-0005-0000-0000-00007C830000}"/>
    <cellStyle name="Normal 13 2 2 3 2 3 6 2" xfId="46513" xr:uid="{00000000-0005-0000-0000-00007D830000}"/>
    <cellStyle name="Normal 13 2 2 3 2 3 7" xfId="17441" xr:uid="{00000000-0005-0000-0000-00007E830000}"/>
    <cellStyle name="Normal 13 2 2 3 2 3 7 2" xfId="46514" xr:uid="{00000000-0005-0000-0000-00007F830000}"/>
    <cellStyle name="Normal 13 2 2 3 2 3 8" xfId="46497" xr:uid="{00000000-0005-0000-0000-000080830000}"/>
    <cellStyle name="Normal 13 2 2 3 2 4" xfId="17442" xr:uid="{00000000-0005-0000-0000-000081830000}"/>
    <cellStyle name="Normal 13 2 2 3 2 4 2" xfId="17443" xr:uid="{00000000-0005-0000-0000-000082830000}"/>
    <cellStyle name="Normal 13 2 2 3 2 4 2 2" xfId="17444" xr:uid="{00000000-0005-0000-0000-000083830000}"/>
    <cellStyle name="Normal 13 2 2 3 2 4 2 2 2" xfId="17445" xr:uid="{00000000-0005-0000-0000-000084830000}"/>
    <cellStyle name="Normal 13 2 2 3 2 4 2 2 2 2" xfId="46518" xr:uid="{00000000-0005-0000-0000-000085830000}"/>
    <cellStyle name="Normal 13 2 2 3 2 4 2 2 3" xfId="46517" xr:uid="{00000000-0005-0000-0000-000086830000}"/>
    <cellStyle name="Normal 13 2 2 3 2 4 2 3" xfId="17446" xr:uid="{00000000-0005-0000-0000-000087830000}"/>
    <cellStyle name="Normal 13 2 2 3 2 4 2 3 2" xfId="46519" xr:uid="{00000000-0005-0000-0000-000088830000}"/>
    <cellStyle name="Normal 13 2 2 3 2 4 2 4" xfId="17447" xr:uid="{00000000-0005-0000-0000-000089830000}"/>
    <cellStyle name="Normal 13 2 2 3 2 4 2 4 2" xfId="46520" xr:uid="{00000000-0005-0000-0000-00008A830000}"/>
    <cellStyle name="Normal 13 2 2 3 2 4 2 5" xfId="17448" xr:uid="{00000000-0005-0000-0000-00008B830000}"/>
    <cellStyle name="Normal 13 2 2 3 2 4 2 5 2" xfId="46521" xr:uid="{00000000-0005-0000-0000-00008C830000}"/>
    <cellStyle name="Normal 13 2 2 3 2 4 2 6" xfId="46516" xr:uid="{00000000-0005-0000-0000-00008D830000}"/>
    <cellStyle name="Normal 13 2 2 3 2 4 3" xfId="17449" xr:uid="{00000000-0005-0000-0000-00008E830000}"/>
    <cellStyle name="Normal 13 2 2 3 2 4 3 2" xfId="17450" xr:uid="{00000000-0005-0000-0000-00008F830000}"/>
    <cellStyle name="Normal 13 2 2 3 2 4 3 2 2" xfId="46523" xr:uid="{00000000-0005-0000-0000-000090830000}"/>
    <cellStyle name="Normal 13 2 2 3 2 4 3 3" xfId="46522" xr:uid="{00000000-0005-0000-0000-000091830000}"/>
    <cellStyle name="Normal 13 2 2 3 2 4 4" xfId="17451" xr:uid="{00000000-0005-0000-0000-000092830000}"/>
    <cellStyle name="Normal 13 2 2 3 2 4 4 2" xfId="46524" xr:uid="{00000000-0005-0000-0000-000093830000}"/>
    <cellStyle name="Normal 13 2 2 3 2 4 5" xfId="17452" xr:uid="{00000000-0005-0000-0000-000094830000}"/>
    <cellStyle name="Normal 13 2 2 3 2 4 5 2" xfId="46525" xr:uid="{00000000-0005-0000-0000-000095830000}"/>
    <cellStyle name="Normal 13 2 2 3 2 4 6" xfId="17453" xr:uid="{00000000-0005-0000-0000-000096830000}"/>
    <cellStyle name="Normal 13 2 2 3 2 4 6 2" xfId="46526" xr:uid="{00000000-0005-0000-0000-000097830000}"/>
    <cellStyle name="Normal 13 2 2 3 2 4 7" xfId="46515" xr:uid="{00000000-0005-0000-0000-000098830000}"/>
    <cellStyle name="Normal 13 2 2 3 2 5" xfId="17454" xr:uid="{00000000-0005-0000-0000-000099830000}"/>
    <cellStyle name="Normal 13 2 2 3 2 5 2" xfId="17455" xr:uid="{00000000-0005-0000-0000-00009A830000}"/>
    <cellStyle name="Normal 13 2 2 3 2 5 2 2" xfId="17456" xr:uid="{00000000-0005-0000-0000-00009B830000}"/>
    <cellStyle name="Normal 13 2 2 3 2 5 2 2 2" xfId="46529" xr:uid="{00000000-0005-0000-0000-00009C830000}"/>
    <cellStyle name="Normal 13 2 2 3 2 5 2 3" xfId="46528" xr:uid="{00000000-0005-0000-0000-00009D830000}"/>
    <cellStyle name="Normal 13 2 2 3 2 5 3" xfId="17457" xr:uid="{00000000-0005-0000-0000-00009E830000}"/>
    <cellStyle name="Normal 13 2 2 3 2 5 3 2" xfId="46530" xr:uid="{00000000-0005-0000-0000-00009F830000}"/>
    <cellStyle name="Normal 13 2 2 3 2 5 4" xfId="17458" xr:uid="{00000000-0005-0000-0000-0000A0830000}"/>
    <cellStyle name="Normal 13 2 2 3 2 5 4 2" xfId="46531" xr:uid="{00000000-0005-0000-0000-0000A1830000}"/>
    <cellStyle name="Normal 13 2 2 3 2 5 5" xfId="17459" xr:uid="{00000000-0005-0000-0000-0000A2830000}"/>
    <cellStyle name="Normal 13 2 2 3 2 5 5 2" xfId="46532" xr:uid="{00000000-0005-0000-0000-0000A3830000}"/>
    <cellStyle name="Normal 13 2 2 3 2 5 6" xfId="46527" xr:uid="{00000000-0005-0000-0000-0000A4830000}"/>
    <cellStyle name="Normal 13 2 2 3 2 6" xfId="17460" xr:uid="{00000000-0005-0000-0000-0000A5830000}"/>
    <cellStyle name="Normal 13 2 2 3 2 6 2" xfId="17461" xr:uid="{00000000-0005-0000-0000-0000A6830000}"/>
    <cellStyle name="Normal 13 2 2 3 2 6 2 2" xfId="17462" xr:uid="{00000000-0005-0000-0000-0000A7830000}"/>
    <cellStyle name="Normal 13 2 2 3 2 6 2 2 2" xfId="46535" xr:uid="{00000000-0005-0000-0000-0000A8830000}"/>
    <cellStyle name="Normal 13 2 2 3 2 6 2 3" xfId="46534" xr:uid="{00000000-0005-0000-0000-0000A9830000}"/>
    <cellStyle name="Normal 13 2 2 3 2 6 3" xfId="17463" xr:uid="{00000000-0005-0000-0000-0000AA830000}"/>
    <cellStyle name="Normal 13 2 2 3 2 6 3 2" xfId="46536" xr:uid="{00000000-0005-0000-0000-0000AB830000}"/>
    <cellStyle name="Normal 13 2 2 3 2 6 4" xfId="17464" xr:uid="{00000000-0005-0000-0000-0000AC830000}"/>
    <cellStyle name="Normal 13 2 2 3 2 6 4 2" xfId="46537" xr:uid="{00000000-0005-0000-0000-0000AD830000}"/>
    <cellStyle name="Normal 13 2 2 3 2 6 5" xfId="17465" xr:uid="{00000000-0005-0000-0000-0000AE830000}"/>
    <cellStyle name="Normal 13 2 2 3 2 6 5 2" xfId="46538" xr:uid="{00000000-0005-0000-0000-0000AF830000}"/>
    <cellStyle name="Normal 13 2 2 3 2 6 6" xfId="46533" xr:uid="{00000000-0005-0000-0000-0000B0830000}"/>
    <cellStyle name="Normal 13 2 2 3 2 7" xfId="17466" xr:uid="{00000000-0005-0000-0000-0000B1830000}"/>
    <cellStyle name="Normal 13 2 2 3 2 7 2" xfId="17467" xr:uid="{00000000-0005-0000-0000-0000B2830000}"/>
    <cellStyle name="Normal 13 2 2 3 2 7 2 2" xfId="17468" xr:uid="{00000000-0005-0000-0000-0000B3830000}"/>
    <cellStyle name="Normal 13 2 2 3 2 7 2 2 2" xfId="46541" xr:uid="{00000000-0005-0000-0000-0000B4830000}"/>
    <cellStyle name="Normal 13 2 2 3 2 7 2 3" xfId="46540" xr:uid="{00000000-0005-0000-0000-0000B5830000}"/>
    <cellStyle name="Normal 13 2 2 3 2 7 3" xfId="17469" xr:uid="{00000000-0005-0000-0000-0000B6830000}"/>
    <cellStyle name="Normal 13 2 2 3 2 7 3 2" xfId="46542" xr:uid="{00000000-0005-0000-0000-0000B7830000}"/>
    <cellStyle name="Normal 13 2 2 3 2 7 4" xfId="17470" xr:uid="{00000000-0005-0000-0000-0000B8830000}"/>
    <cellStyle name="Normal 13 2 2 3 2 7 4 2" xfId="46543" xr:uid="{00000000-0005-0000-0000-0000B9830000}"/>
    <cellStyle name="Normal 13 2 2 3 2 7 5" xfId="46539" xr:uid="{00000000-0005-0000-0000-0000BA830000}"/>
    <cellStyle name="Normal 13 2 2 3 2 8" xfId="17471" xr:uid="{00000000-0005-0000-0000-0000BB830000}"/>
    <cellStyle name="Normal 13 2 2 3 2 8 2" xfId="17472" xr:uid="{00000000-0005-0000-0000-0000BC830000}"/>
    <cellStyle name="Normal 13 2 2 3 2 8 2 2" xfId="46545" xr:uid="{00000000-0005-0000-0000-0000BD830000}"/>
    <cellStyle name="Normal 13 2 2 3 2 8 3" xfId="17473" xr:uid="{00000000-0005-0000-0000-0000BE830000}"/>
    <cellStyle name="Normal 13 2 2 3 2 8 3 2" xfId="46546" xr:uid="{00000000-0005-0000-0000-0000BF830000}"/>
    <cellStyle name="Normal 13 2 2 3 2 8 4" xfId="46544" xr:uid="{00000000-0005-0000-0000-0000C0830000}"/>
    <cellStyle name="Normal 13 2 2 3 2 9" xfId="17474" xr:uid="{00000000-0005-0000-0000-0000C1830000}"/>
    <cellStyle name="Normal 13 2 2 3 2 9 2" xfId="46547" xr:uid="{00000000-0005-0000-0000-0000C2830000}"/>
    <cellStyle name="Normal 13 2 2 3 3" xfId="17475" xr:uid="{00000000-0005-0000-0000-0000C3830000}"/>
    <cellStyle name="Normal 13 2 2 3 3 10" xfId="17476" xr:uid="{00000000-0005-0000-0000-0000C4830000}"/>
    <cellStyle name="Normal 13 2 2 3 3 10 2" xfId="46549" xr:uid="{00000000-0005-0000-0000-0000C5830000}"/>
    <cellStyle name="Normal 13 2 2 3 3 11" xfId="46548" xr:uid="{00000000-0005-0000-0000-0000C6830000}"/>
    <cellStyle name="Normal 13 2 2 3 3 2" xfId="17477" xr:uid="{00000000-0005-0000-0000-0000C7830000}"/>
    <cellStyle name="Normal 13 2 2 3 3 2 2" xfId="17478" xr:uid="{00000000-0005-0000-0000-0000C8830000}"/>
    <cellStyle name="Normal 13 2 2 3 3 2 2 2" xfId="17479" xr:uid="{00000000-0005-0000-0000-0000C9830000}"/>
    <cellStyle name="Normal 13 2 2 3 3 2 2 2 2" xfId="17480" xr:uid="{00000000-0005-0000-0000-0000CA830000}"/>
    <cellStyle name="Normal 13 2 2 3 3 2 2 2 2 2" xfId="46553" xr:uid="{00000000-0005-0000-0000-0000CB830000}"/>
    <cellStyle name="Normal 13 2 2 3 3 2 2 2 3" xfId="46552" xr:uid="{00000000-0005-0000-0000-0000CC830000}"/>
    <cellStyle name="Normal 13 2 2 3 3 2 2 3" xfId="17481" xr:uid="{00000000-0005-0000-0000-0000CD830000}"/>
    <cellStyle name="Normal 13 2 2 3 3 2 2 3 2" xfId="46554" xr:uid="{00000000-0005-0000-0000-0000CE830000}"/>
    <cellStyle name="Normal 13 2 2 3 3 2 2 4" xfId="17482" xr:uid="{00000000-0005-0000-0000-0000CF830000}"/>
    <cellStyle name="Normal 13 2 2 3 3 2 2 4 2" xfId="46555" xr:uid="{00000000-0005-0000-0000-0000D0830000}"/>
    <cellStyle name="Normal 13 2 2 3 3 2 2 5" xfId="17483" xr:uid="{00000000-0005-0000-0000-0000D1830000}"/>
    <cellStyle name="Normal 13 2 2 3 3 2 2 5 2" xfId="46556" xr:uid="{00000000-0005-0000-0000-0000D2830000}"/>
    <cellStyle name="Normal 13 2 2 3 3 2 2 6" xfId="46551" xr:uid="{00000000-0005-0000-0000-0000D3830000}"/>
    <cellStyle name="Normal 13 2 2 3 3 2 3" xfId="17484" xr:uid="{00000000-0005-0000-0000-0000D4830000}"/>
    <cellStyle name="Normal 13 2 2 3 3 2 3 2" xfId="17485" xr:uid="{00000000-0005-0000-0000-0000D5830000}"/>
    <cellStyle name="Normal 13 2 2 3 3 2 3 2 2" xfId="46558" xr:uid="{00000000-0005-0000-0000-0000D6830000}"/>
    <cellStyle name="Normal 13 2 2 3 3 2 3 3" xfId="46557" xr:uid="{00000000-0005-0000-0000-0000D7830000}"/>
    <cellStyle name="Normal 13 2 2 3 3 2 4" xfId="17486" xr:uid="{00000000-0005-0000-0000-0000D8830000}"/>
    <cellStyle name="Normal 13 2 2 3 3 2 4 2" xfId="46559" xr:uid="{00000000-0005-0000-0000-0000D9830000}"/>
    <cellStyle name="Normal 13 2 2 3 3 2 5" xfId="17487" xr:uid="{00000000-0005-0000-0000-0000DA830000}"/>
    <cellStyle name="Normal 13 2 2 3 3 2 5 2" xfId="46560" xr:uid="{00000000-0005-0000-0000-0000DB830000}"/>
    <cellStyle name="Normal 13 2 2 3 3 2 6" xfId="17488" xr:uid="{00000000-0005-0000-0000-0000DC830000}"/>
    <cellStyle name="Normal 13 2 2 3 3 2 6 2" xfId="46561" xr:uid="{00000000-0005-0000-0000-0000DD830000}"/>
    <cellStyle name="Normal 13 2 2 3 3 2 7" xfId="46550" xr:uid="{00000000-0005-0000-0000-0000DE830000}"/>
    <cellStyle name="Normal 13 2 2 3 3 3" xfId="17489" xr:uid="{00000000-0005-0000-0000-0000DF830000}"/>
    <cellStyle name="Normal 13 2 2 3 3 3 2" xfId="17490" xr:uid="{00000000-0005-0000-0000-0000E0830000}"/>
    <cellStyle name="Normal 13 2 2 3 3 3 2 2" xfId="17491" xr:uid="{00000000-0005-0000-0000-0000E1830000}"/>
    <cellStyle name="Normal 13 2 2 3 3 3 2 2 2" xfId="17492" xr:uid="{00000000-0005-0000-0000-0000E2830000}"/>
    <cellStyle name="Normal 13 2 2 3 3 3 2 2 2 2" xfId="46565" xr:uid="{00000000-0005-0000-0000-0000E3830000}"/>
    <cellStyle name="Normal 13 2 2 3 3 3 2 2 3" xfId="46564" xr:uid="{00000000-0005-0000-0000-0000E4830000}"/>
    <cellStyle name="Normal 13 2 2 3 3 3 2 3" xfId="17493" xr:uid="{00000000-0005-0000-0000-0000E5830000}"/>
    <cellStyle name="Normal 13 2 2 3 3 3 2 3 2" xfId="46566" xr:uid="{00000000-0005-0000-0000-0000E6830000}"/>
    <cellStyle name="Normal 13 2 2 3 3 3 2 4" xfId="17494" xr:uid="{00000000-0005-0000-0000-0000E7830000}"/>
    <cellStyle name="Normal 13 2 2 3 3 3 2 4 2" xfId="46567" xr:uid="{00000000-0005-0000-0000-0000E8830000}"/>
    <cellStyle name="Normal 13 2 2 3 3 3 2 5" xfId="17495" xr:uid="{00000000-0005-0000-0000-0000E9830000}"/>
    <cellStyle name="Normal 13 2 2 3 3 3 2 5 2" xfId="46568" xr:uid="{00000000-0005-0000-0000-0000EA830000}"/>
    <cellStyle name="Normal 13 2 2 3 3 3 2 6" xfId="46563" xr:uid="{00000000-0005-0000-0000-0000EB830000}"/>
    <cellStyle name="Normal 13 2 2 3 3 3 3" xfId="17496" xr:uid="{00000000-0005-0000-0000-0000EC830000}"/>
    <cellStyle name="Normal 13 2 2 3 3 3 3 2" xfId="17497" xr:uid="{00000000-0005-0000-0000-0000ED830000}"/>
    <cellStyle name="Normal 13 2 2 3 3 3 3 2 2" xfId="46570" xr:uid="{00000000-0005-0000-0000-0000EE830000}"/>
    <cellStyle name="Normal 13 2 2 3 3 3 3 3" xfId="46569" xr:uid="{00000000-0005-0000-0000-0000EF830000}"/>
    <cellStyle name="Normal 13 2 2 3 3 3 4" xfId="17498" xr:uid="{00000000-0005-0000-0000-0000F0830000}"/>
    <cellStyle name="Normal 13 2 2 3 3 3 4 2" xfId="46571" xr:uid="{00000000-0005-0000-0000-0000F1830000}"/>
    <cellStyle name="Normal 13 2 2 3 3 3 5" xfId="17499" xr:uid="{00000000-0005-0000-0000-0000F2830000}"/>
    <cellStyle name="Normal 13 2 2 3 3 3 5 2" xfId="46572" xr:uid="{00000000-0005-0000-0000-0000F3830000}"/>
    <cellStyle name="Normal 13 2 2 3 3 3 6" xfId="17500" xr:uid="{00000000-0005-0000-0000-0000F4830000}"/>
    <cellStyle name="Normal 13 2 2 3 3 3 6 2" xfId="46573" xr:uid="{00000000-0005-0000-0000-0000F5830000}"/>
    <cellStyle name="Normal 13 2 2 3 3 3 7" xfId="46562" xr:uid="{00000000-0005-0000-0000-0000F6830000}"/>
    <cellStyle name="Normal 13 2 2 3 3 4" xfId="17501" xr:uid="{00000000-0005-0000-0000-0000F7830000}"/>
    <cellStyle name="Normal 13 2 2 3 3 4 2" xfId="17502" xr:uid="{00000000-0005-0000-0000-0000F8830000}"/>
    <cellStyle name="Normal 13 2 2 3 3 4 2 2" xfId="17503" xr:uid="{00000000-0005-0000-0000-0000F9830000}"/>
    <cellStyle name="Normal 13 2 2 3 3 4 2 2 2" xfId="46576" xr:uid="{00000000-0005-0000-0000-0000FA830000}"/>
    <cellStyle name="Normal 13 2 2 3 3 4 2 3" xfId="46575" xr:uid="{00000000-0005-0000-0000-0000FB830000}"/>
    <cellStyle name="Normal 13 2 2 3 3 4 3" xfId="17504" xr:uid="{00000000-0005-0000-0000-0000FC830000}"/>
    <cellStyle name="Normal 13 2 2 3 3 4 3 2" xfId="46577" xr:uid="{00000000-0005-0000-0000-0000FD830000}"/>
    <cellStyle name="Normal 13 2 2 3 3 4 4" xfId="17505" xr:uid="{00000000-0005-0000-0000-0000FE830000}"/>
    <cellStyle name="Normal 13 2 2 3 3 4 4 2" xfId="46578" xr:uid="{00000000-0005-0000-0000-0000FF830000}"/>
    <cellStyle name="Normal 13 2 2 3 3 4 5" xfId="17506" xr:uid="{00000000-0005-0000-0000-000000840000}"/>
    <cellStyle name="Normal 13 2 2 3 3 4 5 2" xfId="46579" xr:uid="{00000000-0005-0000-0000-000001840000}"/>
    <cellStyle name="Normal 13 2 2 3 3 4 6" xfId="46574" xr:uid="{00000000-0005-0000-0000-000002840000}"/>
    <cellStyle name="Normal 13 2 2 3 3 5" xfId="17507" xr:uid="{00000000-0005-0000-0000-000003840000}"/>
    <cellStyle name="Normal 13 2 2 3 3 5 2" xfId="17508" xr:uid="{00000000-0005-0000-0000-000004840000}"/>
    <cellStyle name="Normal 13 2 2 3 3 5 2 2" xfId="17509" xr:uid="{00000000-0005-0000-0000-000005840000}"/>
    <cellStyle name="Normal 13 2 2 3 3 5 2 2 2" xfId="46582" xr:uid="{00000000-0005-0000-0000-000006840000}"/>
    <cellStyle name="Normal 13 2 2 3 3 5 2 3" xfId="46581" xr:uid="{00000000-0005-0000-0000-000007840000}"/>
    <cellStyle name="Normal 13 2 2 3 3 5 3" xfId="17510" xr:uid="{00000000-0005-0000-0000-000008840000}"/>
    <cellStyle name="Normal 13 2 2 3 3 5 3 2" xfId="46583" xr:uid="{00000000-0005-0000-0000-000009840000}"/>
    <cellStyle name="Normal 13 2 2 3 3 5 4" xfId="17511" xr:uid="{00000000-0005-0000-0000-00000A840000}"/>
    <cellStyle name="Normal 13 2 2 3 3 5 4 2" xfId="46584" xr:uid="{00000000-0005-0000-0000-00000B840000}"/>
    <cellStyle name="Normal 13 2 2 3 3 5 5" xfId="17512" xr:uid="{00000000-0005-0000-0000-00000C840000}"/>
    <cellStyle name="Normal 13 2 2 3 3 5 5 2" xfId="46585" xr:uid="{00000000-0005-0000-0000-00000D840000}"/>
    <cellStyle name="Normal 13 2 2 3 3 5 6" xfId="46580" xr:uid="{00000000-0005-0000-0000-00000E840000}"/>
    <cellStyle name="Normal 13 2 2 3 3 6" xfId="17513" xr:uid="{00000000-0005-0000-0000-00000F840000}"/>
    <cellStyle name="Normal 13 2 2 3 3 6 2" xfId="17514" xr:uid="{00000000-0005-0000-0000-000010840000}"/>
    <cellStyle name="Normal 13 2 2 3 3 6 2 2" xfId="17515" xr:uid="{00000000-0005-0000-0000-000011840000}"/>
    <cellStyle name="Normal 13 2 2 3 3 6 2 2 2" xfId="46588" xr:uid="{00000000-0005-0000-0000-000012840000}"/>
    <cellStyle name="Normal 13 2 2 3 3 6 2 3" xfId="46587" xr:uid="{00000000-0005-0000-0000-000013840000}"/>
    <cellStyle name="Normal 13 2 2 3 3 6 3" xfId="17516" xr:uid="{00000000-0005-0000-0000-000014840000}"/>
    <cellStyle name="Normal 13 2 2 3 3 6 3 2" xfId="46589" xr:uid="{00000000-0005-0000-0000-000015840000}"/>
    <cellStyle name="Normal 13 2 2 3 3 6 4" xfId="17517" xr:uid="{00000000-0005-0000-0000-000016840000}"/>
    <cellStyle name="Normal 13 2 2 3 3 6 4 2" xfId="46590" xr:uid="{00000000-0005-0000-0000-000017840000}"/>
    <cellStyle name="Normal 13 2 2 3 3 6 5" xfId="46586" xr:uid="{00000000-0005-0000-0000-000018840000}"/>
    <cellStyle name="Normal 13 2 2 3 3 7" xfId="17518" xr:uid="{00000000-0005-0000-0000-000019840000}"/>
    <cellStyle name="Normal 13 2 2 3 3 7 2" xfId="17519" xr:uid="{00000000-0005-0000-0000-00001A840000}"/>
    <cellStyle name="Normal 13 2 2 3 3 7 2 2" xfId="46592" xr:uid="{00000000-0005-0000-0000-00001B840000}"/>
    <cellStyle name="Normal 13 2 2 3 3 7 3" xfId="17520" xr:uid="{00000000-0005-0000-0000-00001C840000}"/>
    <cellStyle name="Normal 13 2 2 3 3 7 3 2" xfId="46593" xr:uid="{00000000-0005-0000-0000-00001D840000}"/>
    <cellStyle name="Normal 13 2 2 3 3 7 4" xfId="46591" xr:uid="{00000000-0005-0000-0000-00001E840000}"/>
    <cellStyle name="Normal 13 2 2 3 3 8" xfId="17521" xr:uid="{00000000-0005-0000-0000-00001F840000}"/>
    <cellStyle name="Normal 13 2 2 3 3 8 2" xfId="46594" xr:uid="{00000000-0005-0000-0000-000020840000}"/>
    <cellStyle name="Normal 13 2 2 3 3 9" xfId="17522" xr:uid="{00000000-0005-0000-0000-000021840000}"/>
    <cellStyle name="Normal 13 2 2 3 3 9 2" xfId="46595" xr:uid="{00000000-0005-0000-0000-000022840000}"/>
    <cellStyle name="Normal 13 2 2 3 4" xfId="17523" xr:uid="{00000000-0005-0000-0000-000023840000}"/>
    <cellStyle name="Normal 13 2 2 3 4 2" xfId="17524" xr:uid="{00000000-0005-0000-0000-000024840000}"/>
    <cellStyle name="Normal 13 2 2 3 4 2 2" xfId="17525" xr:uid="{00000000-0005-0000-0000-000025840000}"/>
    <cellStyle name="Normal 13 2 2 3 4 2 2 2" xfId="17526" xr:uid="{00000000-0005-0000-0000-000026840000}"/>
    <cellStyle name="Normal 13 2 2 3 4 2 2 2 2" xfId="46599" xr:uid="{00000000-0005-0000-0000-000027840000}"/>
    <cellStyle name="Normal 13 2 2 3 4 2 2 3" xfId="46598" xr:uid="{00000000-0005-0000-0000-000028840000}"/>
    <cellStyle name="Normal 13 2 2 3 4 2 3" xfId="17527" xr:uid="{00000000-0005-0000-0000-000029840000}"/>
    <cellStyle name="Normal 13 2 2 3 4 2 3 2" xfId="46600" xr:uid="{00000000-0005-0000-0000-00002A840000}"/>
    <cellStyle name="Normal 13 2 2 3 4 2 4" xfId="17528" xr:uid="{00000000-0005-0000-0000-00002B840000}"/>
    <cellStyle name="Normal 13 2 2 3 4 2 4 2" xfId="46601" xr:uid="{00000000-0005-0000-0000-00002C840000}"/>
    <cellStyle name="Normal 13 2 2 3 4 2 5" xfId="17529" xr:uid="{00000000-0005-0000-0000-00002D840000}"/>
    <cellStyle name="Normal 13 2 2 3 4 2 5 2" xfId="46602" xr:uid="{00000000-0005-0000-0000-00002E840000}"/>
    <cellStyle name="Normal 13 2 2 3 4 2 6" xfId="46597" xr:uid="{00000000-0005-0000-0000-00002F840000}"/>
    <cellStyle name="Normal 13 2 2 3 4 3" xfId="17530" xr:uid="{00000000-0005-0000-0000-000030840000}"/>
    <cellStyle name="Normal 13 2 2 3 4 3 2" xfId="17531" xr:uid="{00000000-0005-0000-0000-000031840000}"/>
    <cellStyle name="Normal 13 2 2 3 4 3 2 2" xfId="17532" xr:uid="{00000000-0005-0000-0000-000032840000}"/>
    <cellStyle name="Normal 13 2 2 3 4 3 2 2 2" xfId="46605" xr:uid="{00000000-0005-0000-0000-000033840000}"/>
    <cellStyle name="Normal 13 2 2 3 4 3 2 3" xfId="46604" xr:uid="{00000000-0005-0000-0000-000034840000}"/>
    <cellStyle name="Normal 13 2 2 3 4 3 3" xfId="17533" xr:uid="{00000000-0005-0000-0000-000035840000}"/>
    <cellStyle name="Normal 13 2 2 3 4 3 3 2" xfId="46606" xr:uid="{00000000-0005-0000-0000-000036840000}"/>
    <cellStyle name="Normal 13 2 2 3 4 3 4" xfId="17534" xr:uid="{00000000-0005-0000-0000-000037840000}"/>
    <cellStyle name="Normal 13 2 2 3 4 3 4 2" xfId="46607" xr:uid="{00000000-0005-0000-0000-000038840000}"/>
    <cellStyle name="Normal 13 2 2 3 4 3 5" xfId="17535" xr:uid="{00000000-0005-0000-0000-000039840000}"/>
    <cellStyle name="Normal 13 2 2 3 4 3 5 2" xfId="46608" xr:uid="{00000000-0005-0000-0000-00003A840000}"/>
    <cellStyle name="Normal 13 2 2 3 4 3 6" xfId="46603" xr:uid="{00000000-0005-0000-0000-00003B840000}"/>
    <cellStyle name="Normal 13 2 2 3 4 4" xfId="17536" xr:uid="{00000000-0005-0000-0000-00003C840000}"/>
    <cellStyle name="Normal 13 2 2 3 4 4 2" xfId="17537" xr:uid="{00000000-0005-0000-0000-00003D840000}"/>
    <cellStyle name="Normal 13 2 2 3 4 4 2 2" xfId="46610" xr:uid="{00000000-0005-0000-0000-00003E840000}"/>
    <cellStyle name="Normal 13 2 2 3 4 4 3" xfId="46609" xr:uid="{00000000-0005-0000-0000-00003F840000}"/>
    <cellStyle name="Normal 13 2 2 3 4 5" xfId="17538" xr:uid="{00000000-0005-0000-0000-000040840000}"/>
    <cellStyle name="Normal 13 2 2 3 4 5 2" xfId="46611" xr:uid="{00000000-0005-0000-0000-000041840000}"/>
    <cellStyle name="Normal 13 2 2 3 4 6" xfId="17539" xr:uid="{00000000-0005-0000-0000-000042840000}"/>
    <cellStyle name="Normal 13 2 2 3 4 6 2" xfId="46612" xr:uid="{00000000-0005-0000-0000-000043840000}"/>
    <cellStyle name="Normal 13 2 2 3 4 7" xfId="17540" xr:uid="{00000000-0005-0000-0000-000044840000}"/>
    <cellStyle name="Normal 13 2 2 3 4 7 2" xfId="46613" xr:uid="{00000000-0005-0000-0000-000045840000}"/>
    <cellStyle name="Normal 13 2 2 3 4 8" xfId="46596" xr:uid="{00000000-0005-0000-0000-000046840000}"/>
    <cellStyle name="Normal 13 2 2 3 5" xfId="17541" xr:uid="{00000000-0005-0000-0000-000047840000}"/>
    <cellStyle name="Normal 13 2 2 3 5 2" xfId="17542" xr:uid="{00000000-0005-0000-0000-000048840000}"/>
    <cellStyle name="Normal 13 2 2 3 5 2 2" xfId="17543" xr:uid="{00000000-0005-0000-0000-000049840000}"/>
    <cellStyle name="Normal 13 2 2 3 5 2 2 2" xfId="17544" xr:uid="{00000000-0005-0000-0000-00004A840000}"/>
    <cellStyle name="Normal 13 2 2 3 5 2 2 2 2" xfId="46617" xr:uid="{00000000-0005-0000-0000-00004B840000}"/>
    <cellStyle name="Normal 13 2 2 3 5 2 2 3" xfId="46616" xr:uid="{00000000-0005-0000-0000-00004C840000}"/>
    <cellStyle name="Normal 13 2 2 3 5 2 3" xfId="17545" xr:uid="{00000000-0005-0000-0000-00004D840000}"/>
    <cellStyle name="Normal 13 2 2 3 5 2 3 2" xfId="46618" xr:uid="{00000000-0005-0000-0000-00004E840000}"/>
    <cellStyle name="Normal 13 2 2 3 5 2 4" xfId="17546" xr:uid="{00000000-0005-0000-0000-00004F840000}"/>
    <cellStyle name="Normal 13 2 2 3 5 2 4 2" xfId="46619" xr:uid="{00000000-0005-0000-0000-000050840000}"/>
    <cellStyle name="Normal 13 2 2 3 5 2 5" xfId="17547" xr:uid="{00000000-0005-0000-0000-000051840000}"/>
    <cellStyle name="Normal 13 2 2 3 5 2 5 2" xfId="46620" xr:uid="{00000000-0005-0000-0000-000052840000}"/>
    <cellStyle name="Normal 13 2 2 3 5 2 6" xfId="46615" xr:uid="{00000000-0005-0000-0000-000053840000}"/>
    <cellStyle name="Normal 13 2 2 3 5 3" xfId="17548" xr:uid="{00000000-0005-0000-0000-000054840000}"/>
    <cellStyle name="Normal 13 2 2 3 5 3 2" xfId="17549" xr:uid="{00000000-0005-0000-0000-000055840000}"/>
    <cellStyle name="Normal 13 2 2 3 5 3 2 2" xfId="46622" xr:uid="{00000000-0005-0000-0000-000056840000}"/>
    <cellStyle name="Normal 13 2 2 3 5 3 3" xfId="46621" xr:uid="{00000000-0005-0000-0000-000057840000}"/>
    <cellStyle name="Normal 13 2 2 3 5 4" xfId="17550" xr:uid="{00000000-0005-0000-0000-000058840000}"/>
    <cellStyle name="Normal 13 2 2 3 5 4 2" xfId="46623" xr:uid="{00000000-0005-0000-0000-000059840000}"/>
    <cellStyle name="Normal 13 2 2 3 5 5" xfId="17551" xr:uid="{00000000-0005-0000-0000-00005A840000}"/>
    <cellStyle name="Normal 13 2 2 3 5 5 2" xfId="46624" xr:uid="{00000000-0005-0000-0000-00005B840000}"/>
    <cellStyle name="Normal 13 2 2 3 5 6" xfId="17552" xr:uid="{00000000-0005-0000-0000-00005C840000}"/>
    <cellStyle name="Normal 13 2 2 3 5 6 2" xfId="46625" xr:uid="{00000000-0005-0000-0000-00005D840000}"/>
    <cellStyle name="Normal 13 2 2 3 5 7" xfId="46614" xr:uid="{00000000-0005-0000-0000-00005E840000}"/>
    <cellStyle name="Normal 13 2 2 3 6" xfId="17553" xr:uid="{00000000-0005-0000-0000-00005F840000}"/>
    <cellStyle name="Normal 13 2 2 3 6 2" xfId="17554" xr:uid="{00000000-0005-0000-0000-000060840000}"/>
    <cellStyle name="Normal 13 2 2 3 6 2 2" xfId="17555" xr:uid="{00000000-0005-0000-0000-000061840000}"/>
    <cellStyle name="Normal 13 2 2 3 6 2 2 2" xfId="46628" xr:uid="{00000000-0005-0000-0000-000062840000}"/>
    <cellStyle name="Normal 13 2 2 3 6 2 3" xfId="46627" xr:uid="{00000000-0005-0000-0000-000063840000}"/>
    <cellStyle name="Normal 13 2 2 3 6 3" xfId="17556" xr:uid="{00000000-0005-0000-0000-000064840000}"/>
    <cellStyle name="Normal 13 2 2 3 6 3 2" xfId="46629" xr:uid="{00000000-0005-0000-0000-000065840000}"/>
    <cellStyle name="Normal 13 2 2 3 6 4" xfId="17557" xr:uid="{00000000-0005-0000-0000-000066840000}"/>
    <cellStyle name="Normal 13 2 2 3 6 4 2" xfId="46630" xr:uid="{00000000-0005-0000-0000-000067840000}"/>
    <cellStyle name="Normal 13 2 2 3 6 5" xfId="17558" xr:uid="{00000000-0005-0000-0000-000068840000}"/>
    <cellStyle name="Normal 13 2 2 3 6 5 2" xfId="46631" xr:uid="{00000000-0005-0000-0000-000069840000}"/>
    <cellStyle name="Normal 13 2 2 3 6 6" xfId="46626" xr:uid="{00000000-0005-0000-0000-00006A840000}"/>
    <cellStyle name="Normal 13 2 2 3 7" xfId="17559" xr:uid="{00000000-0005-0000-0000-00006B840000}"/>
    <cellStyle name="Normal 13 2 2 3 7 2" xfId="17560" xr:uid="{00000000-0005-0000-0000-00006C840000}"/>
    <cellStyle name="Normal 13 2 2 3 7 2 2" xfId="17561" xr:uid="{00000000-0005-0000-0000-00006D840000}"/>
    <cellStyle name="Normal 13 2 2 3 7 2 2 2" xfId="46634" xr:uid="{00000000-0005-0000-0000-00006E840000}"/>
    <cellStyle name="Normal 13 2 2 3 7 2 3" xfId="46633" xr:uid="{00000000-0005-0000-0000-00006F840000}"/>
    <cellStyle name="Normal 13 2 2 3 7 3" xfId="17562" xr:uid="{00000000-0005-0000-0000-000070840000}"/>
    <cellStyle name="Normal 13 2 2 3 7 3 2" xfId="46635" xr:uid="{00000000-0005-0000-0000-000071840000}"/>
    <cellStyle name="Normal 13 2 2 3 7 4" xfId="17563" xr:uid="{00000000-0005-0000-0000-000072840000}"/>
    <cellStyle name="Normal 13 2 2 3 7 4 2" xfId="46636" xr:uid="{00000000-0005-0000-0000-000073840000}"/>
    <cellStyle name="Normal 13 2 2 3 7 5" xfId="17564" xr:uid="{00000000-0005-0000-0000-000074840000}"/>
    <cellStyle name="Normal 13 2 2 3 7 5 2" xfId="46637" xr:uid="{00000000-0005-0000-0000-000075840000}"/>
    <cellStyle name="Normal 13 2 2 3 7 6" xfId="46632" xr:uid="{00000000-0005-0000-0000-000076840000}"/>
    <cellStyle name="Normal 13 2 2 3 8" xfId="17565" xr:uid="{00000000-0005-0000-0000-000077840000}"/>
    <cellStyle name="Normal 13 2 2 3 8 2" xfId="17566" xr:uid="{00000000-0005-0000-0000-000078840000}"/>
    <cellStyle name="Normal 13 2 2 3 8 2 2" xfId="17567" xr:uid="{00000000-0005-0000-0000-000079840000}"/>
    <cellStyle name="Normal 13 2 2 3 8 2 2 2" xfId="46640" xr:uid="{00000000-0005-0000-0000-00007A840000}"/>
    <cellStyle name="Normal 13 2 2 3 8 2 3" xfId="46639" xr:uid="{00000000-0005-0000-0000-00007B840000}"/>
    <cellStyle name="Normal 13 2 2 3 8 3" xfId="17568" xr:uid="{00000000-0005-0000-0000-00007C840000}"/>
    <cellStyle name="Normal 13 2 2 3 8 3 2" xfId="46641" xr:uid="{00000000-0005-0000-0000-00007D840000}"/>
    <cellStyle name="Normal 13 2 2 3 8 4" xfId="17569" xr:uid="{00000000-0005-0000-0000-00007E840000}"/>
    <cellStyle name="Normal 13 2 2 3 8 4 2" xfId="46642" xr:uid="{00000000-0005-0000-0000-00007F840000}"/>
    <cellStyle name="Normal 13 2 2 3 8 5" xfId="46638" xr:uid="{00000000-0005-0000-0000-000080840000}"/>
    <cellStyle name="Normal 13 2 2 3 9" xfId="17570" xr:uid="{00000000-0005-0000-0000-000081840000}"/>
    <cellStyle name="Normal 13 2 2 3 9 2" xfId="17571" xr:uid="{00000000-0005-0000-0000-000082840000}"/>
    <cellStyle name="Normal 13 2 2 3 9 2 2" xfId="46644" xr:uid="{00000000-0005-0000-0000-000083840000}"/>
    <cellStyle name="Normal 13 2 2 3 9 3" xfId="17572" xr:uid="{00000000-0005-0000-0000-000084840000}"/>
    <cellStyle name="Normal 13 2 2 3 9 3 2" xfId="46645" xr:uid="{00000000-0005-0000-0000-000085840000}"/>
    <cellStyle name="Normal 13 2 2 3 9 4" xfId="46643" xr:uid="{00000000-0005-0000-0000-000086840000}"/>
    <cellStyle name="Normal 13 2 2 4" xfId="17573" xr:uid="{00000000-0005-0000-0000-000087840000}"/>
    <cellStyle name="Normal 13 2 2 4 10" xfId="17574" xr:uid="{00000000-0005-0000-0000-000088840000}"/>
    <cellStyle name="Normal 13 2 2 4 10 2" xfId="46647" xr:uid="{00000000-0005-0000-0000-000089840000}"/>
    <cellStyle name="Normal 13 2 2 4 11" xfId="17575" xr:uid="{00000000-0005-0000-0000-00008A840000}"/>
    <cellStyle name="Normal 13 2 2 4 11 2" xfId="46648" xr:uid="{00000000-0005-0000-0000-00008B840000}"/>
    <cellStyle name="Normal 13 2 2 4 12" xfId="46646" xr:uid="{00000000-0005-0000-0000-00008C840000}"/>
    <cellStyle name="Normal 13 2 2 4 2" xfId="17576" xr:uid="{00000000-0005-0000-0000-00008D840000}"/>
    <cellStyle name="Normal 13 2 2 4 2 10" xfId="17577" xr:uid="{00000000-0005-0000-0000-00008E840000}"/>
    <cellStyle name="Normal 13 2 2 4 2 10 2" xfId="46650" xr:uid="{00000000-0005-0000-0000-00008F840000}"/>
    <cellStyle name="Normal 13 2 2 4 2 11" xfId="46649" xr:uid="{00000000-0005-0000-0000-000090840000}"/>
    <cellStyle name="Normal 13 2 2 4 2 2" xfId="17578" xr:uid="{00000000-0005-0000-0000-000091840000}"/>
    <cellStyle name="Normal 13 2 2 4 2 2 2" xfId="17579" xr:uid="{00000000-0005-0000-0000-000092840000}"/>
    <cellStyle name="Normal 13 2 2 4 2 2 2 2" xfId="17580" xr:uid="{00000000-0005-0000-0000-000093840000}"/>
    <cellStyle name="Normal 13 2 2 4 2 2 2 2 2" xfId="17581" xr:uid="{00000000-0005-0000-0000-000094840000}"/>
    <cellStyle name="Normal 13 2 2 4 2 2 2 2 2 2" xfId="46654" xr:uid="{00000000-0005-0000-0000-000095840000}"/>
    <cellStyle name="Normal 13 2 2 4 2 2 2 2 3" xfId="46653" xr:uid="{00000000-0005-0000-0000-000096840000}"/>
    <cellStyle name="Normal 13 2 2 4 2 2 2 3" xfId="17582" xr:uid="{00000000-0005-0000-0000-000097840000}"/>
    <cellStyle name="Normal 13 2 2 4 2 2 2 3 2" xfId="46655" xr:uid="{00000000-0005-0000-0000-000098840000}"/>
    <cellStyle name="Normal 13 2 2 4 2 2 2 4" xfId="17583" xr:uid="{00000000-0005-0000-0000-000099840000}"/>
    <cellStyle name="Normal 13 2 2 4 2 2 2 4 2" xfId="46656" xr:uid="{00000000-0005-0000-0000-00009A840000}"/>
    <cellStyle name="Normal 13 2 2 4 2 2 2 5" xfId="17584" xr:uid="{00000000-0005-0000-0000-00009B840000}"/>
    <cellStyle name="Normal 13 2 2 4 2 2 2 5 2" xfId="46657" xr:uid="{00000000-0005-0000-0000-00009C840000}"/>
    <cellStyle name="Normal 13 2 2 4 2 2 2 6" xfId="46652" xr:uid="{00000000-0005-0000-0000-00009D840000}"/>
    <cellStyle name="Normal 13 2 2 4 2 2 3" xfId="17585" xr:uid="{00000000-0005-0000-0000-00009E840000}"/>
    <cellStyle name="Normal 13 2 2 4 2 2 3 2" xfId="17586" xr:uid="{00000000-0005-0000-0000-00009F840000}"/>
    <cellStyle name="Normal 13 2 2 4 2 2 3 2 2" xfId="46659" xr:uid="{00000000-0005-0000-0000-0000A0840000}"/>
    <cellStyle name="Normal 13 2 2 4 2 2 3 3" xfId="46658" xr:uid="{00000000-0005-0000-0000-0000A1840000}"/>
    <cellStyle name="Normal 13 2 2 4 2 2 4" xfId="17587" xr:uid="{00000000-0005-0000-0000-0000A2840000}"/>
    <cellStyle name="Normal 13 2 2 4 2 2 4 2" xfId="46660" xr:uid="{00000000-0005-0000-0000-0000A3840000}"/>
    <cellStyle name="Normal 13 2 2 4 2 2 5" xfId="17588" xr:uid="{00000000-0005-0000-0000-0000A4840000}"/>
    <cellStyle name="Normal 13 2 2 4 2 2 5 2" xfId="46661" xr:uid="{00000000-0005-0000-0000-0000A5840000}"/>
    <cellStyle name="Normal 13 2 2 4 2 2 6" xfId="17589" xr:uid="{00000000-0005-0000-0000-0000A6840000}"/>
    <cellStyle name="Normal 13 2 2 4 2 2 6 2" xfId="46662" xr:uid="{00000000-0005-0000-0000-0000A7840000}"/>
    <cellStyle name="Normal 13 2 2 4 2 2 7" xfId="46651" xr:uid="{00000000-0005-0000-0000-0000A8840000}"/>
    <cellStyle name="Normal 13 2 2 4 2 3" xfId="17590" xr:uid="{00000000-0005-0000-0000-0000A9840000}"/>
    <cellStyle name="Normal 13 2 2 4 2 3 2" xfId="17591" xr:uid="{00000000-0005-0000-0000-0000AA840000}"/>
    <cellStyle name="Normal 13 2 2 4 2 3 2 2" xfId="17592" xr:uid="{00000000-0005-0000-0000-0000AB840000}"/>
    <cellStyle name="Normal 13 2 2 4 2 3 2 2 2" xfId="17593" xr:uid="{00000000-0005-0000-0000-0000AC840000}"/>
    <cellStyle name="Normal 13 2 2 4 2 3 2 2 2 2" xfId="46666" xr:uid="{00000000-0005-0000-0000-0000AD840000}"/>
    <cellStyle name="Normal 13 2 2 4 2 3 2 2 3" xfId="46665" xr:uid="{00000000-0005-0000-0000-0000AE840000}"/>
    <cellStyle name="Normal 13 2 2 4 2 3 2 3" xfId="17594" xr:uid="{00000000-0005-0000-0000-0000AF840000}"/>
    <cellStyle name="Normal 13 2 2 4 2 3 2 3 2" xfId="46667" xr:uid="{00000000-0005-0000-0000-0000B0840000}"/>
    <cellStyle name="Normal 13 2 2 4 2 3 2 4" xfId="17595" xr:uid="{00000000-0005-0000-0000-0000B1840000}"/>
    <cellStyle name="Normal 13 2 2 4 2 3 2 4 2" xfId="46668" xr:uid="{00000000-0005-0000-0000-0000B2840000}"/>
    <cellStyle name="Normal 13 2 2 4 2 3 2 5" xfId="17596" xr:uid="{00000000-0005-0000-0000-0000B3840000}"/>
    <cellStyle name="Normal 13 2 2 4 2 3 2 5 2" xfId="46669" xr:uid="{00000000-0005-0000-0000-0000B4840000}"/>
    <cellStyle name="Normal 13 2 2 4 2 3 2 6" xfId="46664" xr:uid="{00000000-0005-0000-0000-0000B5840000}"/>
    <cellStyle name="Normal 13 2 2 4 2 3 3" xfId="17597" xr:uid="{00000000-0005-0000-0000-0000B6840000}"/>
    <cellStyle name="Normal 13 2 2 4 2 3 3 2" xfId="17598" xr:uid="{00000000-0005-0000-0000-0000B7840000}"/>
    <cellStyle name="Normal 13 2 2 4 2 3 3 2 2" xfId="46671" xr:uid="{00000000-0005-0000-0000-0000B8840000}"/>
    <cellStyle name="Normal 13 2 2 4 2 3 3 3" xfId="46670" xr:uid="{00000000-0005-0000-0000-0000B9840000}"/>
    <cellStyle name="Normal 13 2 2 4 2 3 4" xfId="17599" xr:uid="{00000000-0005-0000-0000-0000BA840000}"/>
    <cellStyle name="Normal 13 2 2 4 2 3 4 2" xfId="46672" xr:uid="{00000000-0005-0000-0000-0000BB840000}"/>
    <cellStyle name="Normal 13 2 2 4 2 3 5" xfId="17600" xr:uid="{00000000-0005-0000-0000-0000BC840000}"/>
    <cellStyle name="Normal 13 2 2 4 2 3 5 2" xfId="46673" xr:uid="{00000000-0005-0000-0000-0000BD840000}"/>
    <cellStyle name="Normal 13 2 2 4 2 3 6" xfId="17601" xr:uid="{00000000-0005-0000-0000-0000BE840000}"/>
    <cellStyle name="Normal 13 2 2 4 2 3 6 2" xfId="46674" xr:uid="{00000000-0005-0000-0000-0000BF840000}"/>
    <cellStyle name="Normal 13 2 2 4 2 3 7" xfId="46663" xr:uid="{00000000-0005-0000-0000-0000C0840000}"/>
    <cellStyle name="Normal 13 2 2 4 2 4" xfId="17602" xr:uid="{00000000-0005-0000-0000-0000C1840000}"/>
    <cellStyle name="Normal 13 2 2 4 2 4 2" xfId="17603" xr:uid="{00000000-0005-0000-0000-0000C2840000}"/>
    <cellStyle name="Normal 13 2 2 4 2 4 2 2" xfId="17604" xr:uid="{00000000-0005-0000-0000-0000C3840000}"/>
    <cellStyle name="Normal 13 2 2 4 2 4 2 2 2" xfId="46677" xr:uid="{00000000-0005-0000-0000-0000C4840000}"/>
    <cellStyle name="Normal 13 2 2 4 2 4 2 3" xfId="46676" xr:uid="{00000000-0005-0000-0000-0000C5840000}"/>
    <cellStyle name="Normal 13 2 2 4 2 4 3" xfId="17605" xr:uid="{00000000-0005-0000-0000-0000C6840000}"/>
    <cellStyle name="Normal 13 2 2 4 2 4 3 2" xfId="46678" xr:uid="{00000000-0005-0000-0000-0000C7840000}"/>
    <cellStyle name="Normal 13 2 2 4 2 4 4" xfId="17606" xr:uid="{00000000-0005-0000-0000-0000C8840000}"/>
    <cellStyle name="Normal 13 2 2 4 2 4 4 2" xfId="46679" xr:uid="{00000000-0005-0000-0000-0000C9840000}"/>
    <cellStyle name="Normal 13 2 2 4 2 4 5" xfId="17607" xr:uid="{00000000-0005-0000-0000-0000CA840000}"/>
    <cellStyle name="Normal 13 2 2 4 2 4 5 2" xfId="46680" xr:uid="{00000000-0005-0000-0000-0000CB840000}"/>
    <cellStyle name="Normal 13 2 2 4 2 4 6" xfId="46675" xr:uid="{00000000-0005-0000-0000-0000CC840000}"/>
    <cellStyle name="Normal 13 2 2 4 2 5" xfId="17608" xr:uid="{00000000-0005-0000-0000-0000CD840000}"/>
    <cellStyle name="Normal 13 2 2 4 2 5 2" xfId="17609" xr:uid="{00000000-0005-0000-0000-0000CE840000}"/>
    <cellStyle name="Normal 13 2 2 4 2 5 2 2" xfId="17610" xr:uid="{00000000-0005-0000-0000-0000CF840000}"/>
    <cellStyle name="Normal 13 2 2 4 2 5 2 2 2" xfId="46683" xr:uid="{00000000-0005-0000-0000-0000D0840000}"/>
    <cellStyle name="Normal 13 2 2 4 2 5 2 3" xfId="46682" xr:uid="{00000000-0005-0000-0000-0000D1840000}"/>
    <cellStyle name="Normal 13 2 2 4 2 5 3" xfId="17611" xr:uid="{00000000-0005-0000-0000-0000D2840000}"/>
    <cellStyle name="Normal 13 2 2 4 2 5 3 2" xfId="46684" xr:uid="{00000000-0005-0000-0000-0000D3840000}"/>
    <cellStyle name="Normal 13 2 2 4 2 5 4" xfId="17612" xr:uid="{00000000-0005-0000-0000-0000D4840000}"/>
    <cellStyle name="Normal 13 2 2 4 2 5 4 2" xfId="46685" xr:uid="{00000000-0005-0000-0000-0000D5840000}"/>
    <cellStyle name="Normal 13 2 2 4 2 5 5" xfId="17613" xr:uid="{00000000-0005-0000-0000-0000D6840000}"/>
    <cellStyle name="Normal 13 2 2 4 2 5 5 2" xfId="46686" xr:uid="{00000000-0005-0000-0000-0000D7840000}"/>
    <cellStyle name="Normal 13 2 2 4 2 5 6" xfId="46681" xr:uid="{00000000-0005-0000-0000-0000D8840000}"/>
    <cellStyle name="Normal 13 2 2 4 2 6" xfId="17614" xr:uid="{00000000-0005-0000-0000-0000D9840000}"/>
    <cellStyle name="Normal 13 2 2 4 2 6 2" xfId="17615" xr:uid="{00000000-0005-0000-0000-0000DA840000}"/>
    <cellStyle name="Normal 13 2 2 4 2 6 2 2" xfId="17616" xr:uid="{00000000-0005-0000-0000-0000DB840000}"/>
    <cellStyle name="Normal 13 2 2 4 2 6 2 2 2" xfId="46689" xr:uid="{00000000-0005-0000-0000-0000DC840000}"/>
    <cellStyle name="Normal 13 2 2 4 2 6 2 3" xfId="46688" xr:uid="{00000000-0005-0000-0000-0000DD840000}"/>
    <cellStyle name="Normal 13 2 2 4 2 6 3" xfId="17617" xr:uid="{00000000-0005-0000-0000-0000DE840000}"/>
    <cellStyle name="Normal 13 2 2 4 2 6 3 2" xfId="46690" xr:uid="{00000000-0005-0000-0000-0000DF840000}"/>
    <cellStyle name="Normal 13 2 2 4 2 6 4" xfId="17618" xr:uid="{00000000-0005-0000-0000-0000E0840000}"/>
    <cellStyle name="Normal 13 2 2 4 2 6 4 2" xfId="46691" xr:uid="{00000000-0005-0000-0000-0000E1840000}"/>
    <cellStyle name="Normal 13 2 2 4 2 6 5" xfId="46687" xr:uid="{00000000-0005-0000-0000-0000E2840000}"/>
    <cellStyle name="Normal 13 2 2 4 2 7" xfId="17619" xr:uid="{00000000-0005-0000-0000-0000E3840000}"/>
    <cellStyle name="Normal 13 2 2 4 2 7 2" xfId="17620" xr:uid="{00000000-0005-0000-0000-0000E4840000}"/>
    <cellStyle name="Normal 13 2 2 4 2 7 2 2" xfId="46693" xr:uid="{00000000-0005-0000-0000-0000E5840000}"/>
    <cellStyle name="Normal 13 2 2 4 2 7 3" xfId="17621" xr:uid="{00000000-0005-0000-0000-0000E6840000}"/>
    <cellStyle name="Normal 13 2 2 4 2 7 3 2" xfId="46694" xr:uid="{00000000-0005-0000-0000-0000E7840000}"/>
    <cellStyle name="Normal 13 2 2 4 2 7 4" xfId="46692" xr:uid="{00000000-0005-0000-0000-0000E8840000}"/>
    <cellStyle name="Normal 13 2 2 4 2 8" xfId="17622" xr:uid="{00000000-0005-0000-0000-0000E9840000}"/>
    <cellStyle name="Normal 13 2 2 4 2 8 2" xfId="46695" xr:uid="{00000000-0005-0000-0000-0000EA840000}"/>
    <cellStyle name="Normal 13 2 2 4 2 9" xfId="17623" xr:uid="{00000000-0005-0000-0000-0000EB840000}"/>
    <cellStyle name="Normal 13 2 2 4 2 9 2" xfId="46696" xr:uid="{00000000-0005-0000-0000-0000EC840000}"/>
    <cellStyle name="Normal 13 2 2 4 3" xfId="17624" xr:uid="{00000000-0005-0000-0000-0000ED840000}"/>
    <cellStyle name="Normal 13 2 2 4 3 2" xfId="17625" xr:uid="{00000000-0005-0000-0000-0000EE840000}"/>
    <cellStyle name="Normal 13 2 2 4 3 2 2" xfId="17626" xr:uid="{00000000-0005-0000-0000-0000EF840000}"/>
    <cellStyle name="Normal 13 2 2 4 3 2 2 2" xfId="17627" xr:uid="{00000000-0005-0000-0000-0000F0840000}"/>
    <cellStyle name="Normal 13 2 2 4 3 2 2 2 2" xfId="46700" xr:uid="{00000000-0005-0000-0000-0000F1840000}"/>
    <cellStyle name="Normal 13 2 2 4 3 2 2 3" xfId="46699" xr:uid="{00000000-0005-0000-0000-0000F2840000}"/>
    <cellStyle name="Normal 13 2 2 4 3 2 3" xfId="17628" xr:uid="{00000000-0005-0000-0000-0000F3840000}"/>
    <cellStyle name="Normal 13 2 2 4 3 2 3 2" xfId="46701" xr:uid="{00000000-0005-0000-0000-0000F4840000}"/>
    <cellStyle name="Normal 13 2 2 4 3 2 4" xfId="17629" xr:uid="{00000000-0005-0000-0000-0000F5840000}"/>
    <cellStyle name="Normal 13 2 2 4 3 2 4 2" xfId="46702" xr:uid="{00000000-0005-0000-0000-0000F6840000}"/>
    <cellStyle name="Normal 13 2 2 4 3 2 5" xfId="17630" xr:uid="{00000000-0005-0000-0000-0000F7840000}"/>
    <cellStyle name="Normal 13 2 2 4 3 2 5 2" xfId="46703" xr:uid="{00000000-0005-0000-0000-0000F8840000}"/>
    <cellStyle name="Normal 13 2 2 4 3 2 6" xfId="46698" xr:uid="{00000000-0005-0000-0000-0000F9840000}"/>
    <cellStyle name="Normal 13 2 2 4 3 3" xfId="17631" xr:uid="{00000000-0005-0000-0000-0000FA840000}"/>
    <cellStyle name="Normal 13 2 2 4 3 3 2" xfId="17632" xr:uid="{00000000-0005-0000-0000-0000FB840000}"/>
    <cellStyle name="Normal 13 2 2 4 3 3 2 2" xfId="17633" xr:uid="{00000000-0005-0000-0000-0000FC840000}"/>
    <cellStyle name="Normal 13 2 2 4 3 3 2 2 2" xfId="46706" xr:uid="{00000000-0005-0000-0000-0000FD840000}"/>
    <cellStyle name="Normal 13 2 2 4 3 3 2 3" xfId="46705" xr:uid="{00000000-0005-0000-0000-0000FE840000}"/>
    <cellStyle name="Normal 13 2 2 4 3 3 3" xfId="17634" xr:uid="{00000000-0005-0000-0000-0000FF840000}"/>
    <cellStyle name="Normal 13 2 2 4 3 3 3 2" xfId="46707" xr:uid="{00000000-0005-0000-0000-000000850000}"/>
    <cellStyle name="Normal 13 2 2 4 3 3 4" xfId="17635" xr:uid="{00000000-0005-0000-0000-000001850000}"/>
    <cellStyle name="Normal 13 2 2 4 3 3 4 2" xfId="46708" xr:uid="{00000000-0005-0000-0000-000002850000}"/>
    <cellStyle name="Normal 13 2 2 4 3 3 5" xfId="17636" xr:uid="{00000000-0005-0000-0000-000003850000}"/>
    <cellStyle name="Normal 13 2 2 4 3 3 5 2" xfId="46709" xr:uid="{00000000-0005-0000-0000-000004850000}"/>
    <cellStyle name="Normal 13 2 2 4 3 3 6" xfId="46704" xr:uid="{00000000-0005-0000-0000-000005850000}"/>
    <cellStyle name="Normal 13 2 2 4 3 4" xfId="17637" xr:uid="{00000000-0005-0000-0000-000006850000}"/>
    <cellStyle name="Normal 13 2 2 4 3 4 2" xfId="17638" xr:uid="{00000000-0005-0000-0000-000007850000}"/>
    <cellStyle name="Normal 13 2 2 4 3 4 2 2" xfId="46711" xr:uid="{00000000-0005-0000-0000-000008850000}"/>
    <cellStyle name="Normal 13 2 2 4 3 4 3" xfId="46710" xr:uid="{00000000-0005-0000-0000-000009850000}"/>
    <cellStyle name="Normal 13 2 2 4 3 5" xfId="17639" xr:uid="{00000000-0005-0000-0000-00000A850000}"/>
    <cellStyle name="Normal 13 2 2 4 3 5 2" xfId="46712" xr:uid="{00000000-0005-0000-0000-00000B850000}"/>
    <cellStyle name="Normal 13 2 2 4 3 6" xfId="17640" xr:uid="{00000000-0005-0000-0000-00000C850000}"/>
    <cellStyle name="Normal 13 2 2 4 3 6 2" xfId="46713" xr:uid="{00000000-0005-0000-0000-00000D850000}"/>
    <cellStyle name="Normal 13 2 2 4 3 7" xfId="17641" xr:uid="{00000000-0005-0000-0000-00000E850000}"/>
    <cellStyle name="Normal 13 2 2 4 3 7 2" xfId="46714" xr:uid="{00000000-0005-0000-0000-00000F850000}"/>
    <cellStyle name="Normal 13 2 2 4 3 8" xfId="46697" xr:uid="{00000000-0005-0000-0000-000010850000}"/>
    <cellStyle name="Normal 13 2 2 4 4" xfId="17642" xr:uid="{00000000-0005-0000-0000-000011850000}"/>
    <cellStyle name="Normal 13 2 2 4 4 2" xfId="17643" xr:uid="{00000000-0005-0000-0000-000012850000}"/>
    <cellStyle name="Normal 13 2 2 4 4 2 2" xfId="17644" xr:uid="{00000000-0005-0000-0000-000013850000}"/>
    <cellStyle name="Normal 13 2 2 4 4 2 2 2" xfId="17645" xr:uid="{00000000-0005-0000-0000-000014850000}"/>
    <cellStyle name="Normal 13 2 2 4 4 2 2 2 2" xfId="46718" xr:uid="{00000000-0005-0000-0000-000015850000}"/>
    <cellStyle name="Normal 13 2 2 4 4 2 2 3" xfId="46717" xr:uid="{00000000-0005-0000-0000-000016850000}"/>
    <cellStyle name="Normal 13 2 2 4 4 2 3" xfId="17646" xr:uid="{00000000-0005-0000-0000-000017850000}"/>
    <cellStyle name="Normal 13 2 2 4 4 2 3 2" xfId="46719" xr:uid="{00000000-0005-0000-0000-000018850000}"/>
    <cellStyle name="Normal 13 2 2 4 4 2 4" xfId="17647" xr:uid="{00000000-0005-0000-0000-000019850000}"/>
    <cellStyle name="Normal 13 2 2 4 4 2 4 2" xfId="46720" xr:uid="{00000000-0005-0000-0000-00001A850000}"/>
    <cellStyle name="Normal 13 2 2 4 4 2 5" xfId="17648" xr:uid="{00000000-0005-0000-0000-00001B850000}"/>
    <cellStyle name="Normal 13 2 2 4 4 2 5 2" xfId="46721" xr:uid="{00000000-0005-0000-0000-00001C850000}"/>
    <cellStyle name="Normal 13 2 2 4 4 2 6" xfId="46716" xr:uid="{00000000-0005-0000-0000-00001D850000}"/>
    <cellStyle name="Normal 13 2 2 4 4 3" xfId="17649" xr:uid="{00000000-0005-0000-0000-00001E850000}"/>
    <cellStyle name="Normal 13 2 2 4 4 3 2" xfId="17650" xr:uid="{00000000-0005-0000-0000-00001F850000}"/>
    <cellStyle name="Normal 13 2 2 4 4 3 2 2" xfId="46723" xr:uid="{00000000-0005-0000-0000-000020850000}"/>
    <cellStyle name="Normal 13 2 2 4 4 3 3" xfId="46722" xr:uid="{00000000-0005-0000-0000-000021850000}"/>
    <cellStyle name="Normal 13 2 2 4 4 4" xfId="17651" xr:uid="{00000000-0005-0000-0000-000022850000}"/>
    <cellStyle name="Normal 13 2 2 4 4 4 2" xfId="46724" xr:uid="{00000000-0005-0000-0000-000023850000}"/>
    <cellStyle name="Normal 13 2 2 4 4 5" xfId="17652" xr:uid="{00000000-0005-0000-0000-000024850000}"/>
    <cellStyle name="Normal 13 2 2 4 4 5 2" xfId="46725" xr:uid="{00000000-0005-0000-0000-000025850000}"/>
    <cellStyle name="Normal 13 2 2 4 4 6" xfId="17653" xr:uid="{00000000-0005-0000-0000-000026850000}"/>
    <cellStyle name="Normal 13 2 2 4 4 6 2" xfId="46726" xr:uid="{00000000-0005-0000-0000-000027850000}"/>
    <cellStyle name="Normal 13 2 2 4 4 7" xfId="46715" xr:uid="{00000000-0005-0000-0000-000028850000}"/>
    <cellStyle name="Normal 13 2 2 4 5" xfId="17654" xr:uid="{00000000-0005-0000-0000-000029850000}"/>
    <cellStyle name="Normal 13 2 2 4 5 2" xfId="17655" xr:uid="{00000000-0005-0000-0000-00002A850000}"/>
    <cellStyle name="Normal 13 2 2 4 5 2 2" xfId="17656" xr:uid="{00000000-0005-0000-0000-00002B850000}"/>
    <cellStyle name="Normal 13 2 2 4 5 2 2 2" xfId="46729" xr:uid="{00000000-0005-0000-0000-00002C850000}"/>
    <cellStyle name="Normal 13 2 2 4 5 2 3" xfId="46728" xr:uid="{00000000-0005-0000-0000-00002D850000}"/>
    <cellStyle name="Normal 13 2 2 4 5 3" xfId="17657" xr:uid="{00000000-0005-0000-0000-00002E850000}"/>
    <cellStyle name="Normal 13 2 2 4 5 3 2" xfId="46730" xr:uid="{00000000-0005-0000-0000-00002F850000}"/>
    <cellStyle name="Normal 13 2 2 4 5 4" xfId="17658" xr:uid="{00000000-0005-0000-0000-000030850000}"/>
    <cellStyle name="Normal 13 2 2 4 5 4 2" xfId="46731" xr:uid="{00000000-0005-0000-0000-000031850000}"/>
    <cellStyle name="Normal 13 2 2 4 5 5" xfId="17659" xr:uid="{00000000-0005-0000-0000-000032850000}"/>
    <cellStyle name="Normal 13 2 2 4 5 5 2" xfId="46732" xr:uid="{00000000-0005-0000-0000-000033850000}"/>
    <cellStyle name="Normal 13 2 2 4 5 6" xfId="46727" xr:uid="{00000000-0005-0000-0000-000034850000}"/>
    <cellStyle name="Normal 13 2 2 4 6" xfId="17660" xr:uid="{00000000-0005-0000-0000-000035850000}"/>
    <cellStyle name="Normal 13 2 2 4 6 2" xfId="17661" xr:uid="{00000000-0005-0000-0000-000036850000}"/>
    <cellStyle name="Normal 13 2 2 4 6 2 2" xfId="17662" xr:uid="{00000000-0005-0000-0000-000037850000}"/>
    <cellStyle name="Normal 13 2 2 4 6 2 2 2" xfId="46735" xr:uid="{00000000-0005-0000-0000-000038850000}"/>
    <cellStyle name="Normal 13 2 2 4 6 2 3" xfId="46734" xr:uid="{00000000-0005-0000-0000-000039850000}"/>
    <cellStyle name="Normal 13 2 2 4 6 3" xfId="17663" xr:uid="{00000000-0005-0000-0000-00003A850000}"/>
    <cellStyle name="Normal 13 2 2 4 6 3 2" xfId="46736" xr:uid="{00000000-0005-0000-0000-00003B850000}"/>
    <cellStyle name="Normal 13 2 2 4 6 4" xfId="17664" xr:uid="{00000000-0005-0000-0000-00003C850000}"/>
    <cellStyle name="Normal 13 2 2 4 6 4 2" xfId="46737" xr:uid="{00000000-0005-0000-0000-00003D850000}"/>
    <cellStyle name="Normal 13 2 2 4 6 5" xfId="17665" xr:uid="{00000000-0005-0000-0000-00003E850000}"/>
    <cellStyle name="Normal 13 2 2 4 6 5 2" xfId="46738" xr:uid="{00000000-0005-0000-0000-00003F850000}"/>
    <cellStyle name="Normal 13 2 2 4 6 6" xfId="46733" xr:uid="{00000000-0005-0000-0000-000040850000}"/>
    <cellStyle name="Normal 13 2 2 4 7" xfId="17666" xr:uid="{00000000-0005-0000-0000-000041850000}"/>
    <cellStyle name="Normal 13 2 2 4 7 2" xfId="17667" xr:uid="{00000000-0005-0000-0000-000042850000}"/>
    <cellStyle name="Normal 13 2 2 4 7 2 2" xfId="17668" xr:uid="{00000000-0005-0000-0000-000043850000}"/>
    <cellStyle name="Normal 13 2 2 4 7 2 2 2" xfId="46741" xr:uid="{00000000-0005-0000-0000-000044850000}"/>
    <cellStyle name="Normal 13 2 2 4 7 2 3" xfId="46740" xr:uid="{00000000-0005-0000-0000-000045850000}"/>
    <cellStyle name="Normal 13 2 2 4 7 3" xfId="17669" xr:uid="{00000000-0005-0000-0000-000046850000}"/>
    <cellStyle name="Normal 13 2 2 4 7 3 2" xfId="46742" xr:uid="{00000000-0005-0000-0000-000047850000}"/>
    <cellStyle name="Normal 13 2 2 4 7 4" xfId="17670" xr:uid="{00000000-0005-0000-0000-000048850000}"/>
    <cellStyle name="Normal 13 2 2 4 7 4 2" xfId="46743" xr:uid="{00000000-0005-0000-0000-000049850000}"/>
    <cellStyle name="Normal 13 2 2 4 7 5" xfId="46739" xr:uid="{00000000-0005-0000-0000-00004A850000}"/>
    <cellStyle name="Normal 13 2 2 4 8" xfId="17671" xr:uid="{00000000-0005-0000-0000-00004B850000}"/>
    <cellStyle name="Normal 13 2 2 4 8 2" xfId="17672" xr:uid="{00000000-0005-0000-0000-00004C850000}"/>
    <cellStyle name="Normal 13 2 2 4 8 2 2" xfId="46745" xr:uid="{00000000-0005-0000-0000-00004D850000}"/>
    <cellStyle name="Normal 13 2 2 4 8 3" xfId="17673" xr:uid="{00000000-0005-0000-0000-00004E850000}"/>
    <cellStyle name="Normal 13 2 2 4 8 3 2" xfId="46746" xr:uid="{00000000-0005-0000-0000-00004F850000}"/>
    <cellStyle name="Normal 13 2 2 4 8 4" xfId="46744" xr:uid="{00000000-0005-0000-0000-000050850000}"/>
    <cellStyle name="Normal 13 2 2 4 9" xfId="17674" xr:uid="{00000000-0005-0000-0000-000051850000}"/>
    <cellStyle name="Normal 13 2 2 4 9 2" xfId="46747" xr:uid="{00000000-0005-0000-0000-000052850000}"/>
    <cellStyle name="Normal 13 2 2 5" xfId="17675" xr:uid="{00000000-0005-0000-0000-000053850000}"/>
    <cellStyle name="Normal 13 2 2 5 10" xfId="17676" xr:uid="{00000000-0005-0000-0000-000054850000}"/>
    <cellStyle name="Normal 13 2 2 5 10 2" xfId="46749" xr:uid="{00000000-0005-0000-0000-000055850000}"/>
    <cellStyle name="Normal 13 2 2 5 11" xfId="46748" xr:uid="{00000000-0005-0000-0000-000056850000}"/>
    <cellStyle name="Normal 13 2 2 5 2" xfId="17677" xr:uid="{00000000-0005-0000-0000-000057850000}"/>
    <cellStyle name="Normal 13 2 2 5 2 2" xfId="17678" xr:uid="{00000000-0005-0000-0000-000058850000}"/>
    <cellStyle name="Normal 13 2 2 5 2 2 2" xfId="17679" xr:uid="{00000000-0005-0000-0000-000059850000}"/>
    <cellStyle name="Normal 13 2 2 5 2 2 2 2" xfId="17680" xr:uid="{00000000-0005-0000-0000-00005A850000}"/>
    <cellStyle name="Normal 13 2 2 5 2 2 2 2 2" xfId="46753" xr:uid="{00000000-0005-0000-0000-00005B850000}"/>
    <cellStyle name="Normal 13 2 2 5 2 2 2 3" xfId="46752" xr:uid="{00000000-0005-0000-0000-00005C850000}"/>
    <cellStyle name="Normal 13 2 2 5 2 2 3" xfId="17681" xr:uid="{00000000-0005-0000-0000-00005D850000}"/>
    <cellStyle name="Normal 13 2 2 5 2 2 3 2" xfId="46754" xr:uid="{00000000-0005-0000-0000-00005E850000}"/>
    <cellStyle name="Normal 13 2 2 5 2 2 4" xfId="17682" xr:uid="{00000000-0005-0000-0000-00005F850000}"/>
    <cellStyle name="Normal 13 2 2 5 2 2 4 2" xfId="46755" xr:uid="{00000000-0005-0000-0000-000060850000}"/>
    <cellStyle name="Normal 13 2 2 5 2 2 5" xfId="17683" xr:uid="{00000000-0005-0000-0000-000061850000}"/>
    <cellStyle name="Normal 13 2 2 5 2 2 5 2" xfId="46756" xr:uid="{00000000-0005-0000-0000-000062850000}"/>
    <cellStyle name="Normal 13 2 2 5 2 2 6" xfId="46751" xr:uid="{00000000-0005-0000-0000-000063850000}"/>
    <cellStyle name="Normal 13 2 2 5 2 3" xfId="17684" xr:uid="{00000000-0005-0000-0000-000064850000}"/>
    <cellStyle name="Normal 13 2 2 5 2 3 2" xfId="17685" xr:uid="{00000000-0005-0000-0000-000065850000}"/>
    <cellStyle name="Normal 13 2 2 5 2 3 2 2" xfId="46758" xr:uid="{00000000-0005-0000-0000-000066850000}"/>
    <cellStyle name="Normal 13 2 2 5 2 3 3" xfId="46757" xr:uid="{00000000-0005-0000-0000-000067850000}"/>
    <cellStyle name="Normal 13 2 2 5 2 4" xfId="17686" xr:uid="{00000000-0005-0000-0000-000068850000}"/>
    <cellStyle name="Normal 13 2 2 5 2 4 2" xfId="46759" xr:uid="{00000000-0005-0000-0000-000069850000}"/>
    <cellStyle name="Normal 13 2 2 5 2 5" xfId="17687" xr:uid="{00000000-0005-0000-0000-00006A850000}"/>
    <cellStyle name="Normal 13 2 2 5 2 5 2" xfId="46760" xr:uid="{00000000-0005-0000-0000-00006B850000}"/>
    <cellStyle name="Normal 13 2 2 5 2 6" xfId="17688" xr:uid="{00000000-0005-0000-0000-00006C850000}"/>
    <cellStyle name="Normal 13 2 2 5 2 6 2" xfId="46761" xr:uid="{00000000-0005-0000-0000-00006D850000}"/>
    <cellStyle name="Normal 13 2 2 5 2 7" xfId="46750" xr:uid="{00000000-0005-0000-0000-00006E850000}"/>
    <cellStyle name="Normal 13 2 2 5 3" xfId="17689" xr:uid="{00000000-0005-0000-0000-00006F850000}"/>
    <cellStyle name="Normal 13 2 2 5 3 2" xfId="17690" xr:uid="{00000000-0005-0000-0000-000070850000}"/>
    <cellStyle name="Normal 13 2 2 5 3 2 2" xfId="17691" xr:uid="{00000000-0005-0000-0000-000071850000}"/>
    <cellStyle name="Normal 13 2 2 5 3 2 2 2" xfId="17692" xr:uid="{00000000-0005-0000-0000-000072850000}"/>
    <cellStyle name="Normal 13 2 2 5 3 2 2 2 2" xfId="46765" xr:uid="{00000000-0005-0000-0000-000073850000}"/>
    <cellStyle name="Normal 13 2 2 5 3 2 2 3" xfId="46764" xr:uid="{00000000-0005-0000-0000-000074850000}"/>
    <cellStyle name="Normal 13 2 2 5 3 2 3" xfId="17693" xr:uid="{00000000-0005-0000-0000-000075850000}"/>
    <cellStyle name="Normal 13 2 2 5 3 2 3 2" xfId="46766" xr:uid="{00000000-0005-0000-0000-000076850000}"/>
    <cellStyle name="Normal 13 2 2 5 3 2 4" xfId="17694" xr:uid="{00000000-0005-0000-0000-000077850000}"/>
    <cellStyle name="Normal 13 2 2 5 3 2 4 2" xfId="46767" xr:uid="{00000000-0005-0000-0000-000078850000}"/>
    <cellStyle name="Normal 13 2 2 5 3 2 5" xfId="17695" xr:uid="{00000000-0005-0000-0000-000079850000}"/>
    <cellStyle name="Normal 13 2 2 5 3 2 5 2" xfId="46768" xr:uid="{00000000-0005-0000-0000-00007A850000}"/>
    <cellStyle name="Normal 13 2 2 5 3 2 6" xfId="46763" xr:uid="{00000000-0005-0000-0000-00007B850000}"/>
    <cellStyle name="Normal 13 2 2 5 3 3" xfId="17696" xr:uid="{00000000-0005-0000-0000-00007C850000}"/>
    <cellStyle name="Normal 13 2 2 5 3 3 2" xfId="17697" xr:uid="{00000000-0005-0000-0000-00007D850000}"/>
    <cellStyle name="Normal 13 2 2 5 3 3 2 2" xfId="46770" xr:uid="{00000000-0005-0000-0000-00007E850000}"/>
    <cellStyle name="Normal 13 2 2 5 3 3 3" xfId="46769" xr:uid="{00000000-0005-0000-0000-00007F850000}"/>
    <cellStyle name="Normal 13 2 2 5 3 4" xfId="17698" xr:uid="{00000000-0005-0000-0000-000080850000}"/>
    <cellStyle name="Normal 13 2 2 5 3 4 2" xfId="46771" xr:uid="{00000000-0005-0000-0000-000081850000}"/>
    <cellStyle name="Normal 13 2 2 5 3 5" xfId="17699" xr:uid="{00000000-0005-0000-0000-000082850000}"/>
    <cellStyle name="Normal 13 2 2 5 3 5 2" xfId="46772" xr:uid="{00000000-0005-0000-0000-000083850000}"/>
    <cellStyle name="Normal 13 2 2 5 3 6" xfId="17700" xr:uid="{00000000-0005-0000-0000-000084850000}"/>
    <cellStyle name="Normal 13 2 2 5 3 6 2" xfId="46773" xr:uid="{00000000-0005-0000-0000-000085850000}"/>
    <cellStyle name="Normal 13 2 2 5 3 7" xfId="46762" xr:uid="{00000000-0005-0000-0000-000086850000}"/>
    <cellStyle name="Normal 13 2 2 5 4" xfId="17701" xr:uid="{00000000-0005-0000-0000-000087850000}"/>
    <cellStyle name="Normal 13 2 2 5 4 2" xfId="17702" xr:uid="{00000000-0005-0000-0000-000088850000}"/>
    <cellStyle name="Normal 13 2 2 5 4 2 2" xfId="17703" xr:uid="{00000000-0005-0000-0000-000089850000}"/>
    <cellStyle name="Normal 13 2 2 5 4 2 2 2" xfId="46776" xr:uid="{00000000-0005-0000-0000-00008A850000}"/>
    <cellStyle name="Normal 13 2 2 5 4 2 3" xfId="46775" xr:uid="{00000000-0005-0000-0000-00008B850000}"/>
    <cellStyle name="Normal 13 2 2 5 4 3" xfId="17704" xr:uid="{00000000-0005-0000-0000-00008C850000}"/>
    <cellStyle name="Normal 13 2 2 5 4 3 2" xfId="46777" xr:uid="{00000000-0005-0000-0000-00008D850000}"/>
    <cellStyle name="Normal 13 2 2 5 4 4" xfId="17705" xr:uid="{00000000-0005-0000-0000-00008E850000}"/>
    <cellStyle name="Normal 13 2 2 5 4 4 2" xfId="46778" xr:uid="{00000000-0005-0000-0000-00008F850000}"/>
    <cellStyle name="Normal 13 2 2 5 4 5" xfId="17706" xr:uid="{00000000-0005-0000-0000-000090850000}"/>
    <cellStyle name="Normal 13 2 2 5 4 5 2" xfId="46779" xr:uid="{00000000-0005-0000-0000-000091850000}"/>
    <cellStyle name="Normal 13 2 2 5 4 6" xfId="46774" xr:uid="{00000000-0005-0000-0000-000092850000}"/>
    <cellStyle name="Normal 13 2 2 5 5" xfId="17707" xr:uid="{00000000-0005-0000-0000-000093850000}"/>
    <cellStyle name="Normal 13 2 2 5 5 2" xfId="17708" xr:uid="{00000000-0005-0000-0000-000094850000}"/>
    <cellStyle name="Normal 13 2 2 5 5 2 2" xfId="17709" xr:uid="{00000000-0005-0000-0000-000095850000}"/>
    <cellStyle name="Normal 13 2 2 5 5 2 2 2" xfId="46782" xr:uid="{00000000-0005-0000-0000-000096850000}"/>
    <cellStyle name="Normal 13 2 2 5 5 2 3" xfId="46781" xr:uid="{00000000-0005-0000-0000-000097850000}"/>
    <cellStyle name="Normal 13 2 2 5 5 3" xfId="17710" xr:uid="{00000000-0005-0000-0000-000098850000}"/>
    <cellStyle name="Normal 13 2 2 5 5 3 2" xfId="46783" xr:uid="{00000000-0005-0000-0000-000099850000}"/>
    <cellStyle name="Normal 13 2 2 5 5 4" xfId="17711" xr:uid="{00000000-0005-0000-0000-00009A850000}"/>
    <cellStyle name="Normal 13 2 2 5 5 4 2" xfId="46784" xr:uid="{00000000-0005-0000-0000-00009B850000}"/>
    <cellStyle name="Normal 13 2 2 5 5 5" xfId="17712" xr:uid="{00000000-0005-0000-0000-00009C850000}"/>
    <cellStyle name="Normal 13 2 2 5 5 5 2" xfId="46785" xr:uid="{00000000-0005-0000-0000-00009D850000}"/>
    <cellStyle name="Normal 13 2 2 5 5 6" xfId="46780" xr:uid="{00000000-0005-0000-0000-00009E850000}"/>
    <cellStyle name="Normal 13 2 2 5 6" xfId="17713" xr:uid="{00000000-0005-0000-0000-00009F850000}"/>
    <cellStyle name="Normal 13 2 2 5 6 2" xfId="17714" xr:uid="{00000000-0005-0000-0000-0000A0850000}"/>
    <cellStyle name="Normal 13 2 2 5 6 2 2" xfId="17715" xr:uid="{00000000-0005-0000-0000-0000A1850000}"/>
    <cellStyle name="Normal 13 2 2 5 6 2 2 2" xfId="46788" xr:uid="{00000000-0005-0000-0000-0000A2850000}"/>
    <cellStyle name="Normal 13 2 2 5 6 2 3" xfId="46787" xr:uid="{00000000-0005-0000-0000-0000A3850000}"/>
    <cellStyle name="Normal 13 2 2 5 6 3" xfId="17716" xr:uid="{00000000-0005-0000-0000-0000A4850000}"/>
    <cellStyle name="Normal 13 2 2 5 6 3 2" xfId="46789" xr:uid="{00000000-0005-0000-0000-0000A5850000}"/>
    <cellStyle name="Normal 13 2 2 5 6 4" xfId="17717" xr:uid="{00000000-0005-0000-0000-0000A6850000}"/>
    <cellStyle name="Normal 13 2 2 5 6 4 2" xfId="46790" xr:uid="{00000000-0005-0000-0000-0000A7850000}"/>
    <cellStyle name="Normal 13 2 2 5 6 5" xfId="46786" xr:uid="{00000000-0005-0000-0000-0000A8850000}"/>
    <cellStyle name="Normal 13 2 2 5 7" xfId="17718" xr:uid="{00000000-0005-0000-0000-0000A9850000}"/>
    <cellStyle name="Normal 13 2 2 5 7 2" xfId="17719" xr:uid="{00000000-0005-0000-0000-0000AA850000}"/>
    <cellStyle name="Normal 13 2 2 5 7 2 2" xfId="46792" xr:uid="{00000000-0005-0000-0000-0000AB850000}"/>
    <cellStyle name="Normal 13 2 2 5 7 3" xfId="17720" xr:uid="{00000000-0005-0000-0000-0000AC850000}"/>
    <cellStyle name="Normal 13 2 2 5 7 3 2" xfId="46793" xr:uid="{00000000-0005-0000-0000-0000AD850000}"/>
    <cellStyle name="Normal 13 2 2 5 7 4" xfId="46791" xr:uid="{00000000-0005-0000-0000-0000AE850000}"/>
    <cellStyle name="Normal 13 2 2 5 8" xfId="17721" xr:uid="{00000000-0005-0000-0000-0000AF850000}"/>
    <cellStyle name="Normal 13 2 2 5 8 2" xfId="46794" xr:uid="{00000000-0005-0000-0000-0000B0850000}"/>
    <cellStyle name="Normal 13 2 2 5 9" xfId="17722" xr:uid="{00000000-0005-0000-0000-0000B1850000}"/>
    <cellStyle name="Normal 13 2 2 5 9 2" xfId="46795" xr:uid="{00000000-0005-0000-0000-0000B2850000}"/>
    <cellStyle name="Normal 13 2 2 6" xfId="17723" xr:uid="{00000000-0005-0000-0000-0000B3850000}"/>
    <cellStyle name="Normal 13 2 2 6 2" xfId="17724" xr:uid="{00000000-0005-0000-0000-0000B4850000}"/>
    <cellStyle name="Normal 13 2 2 6 2 2" xfId="17725" xr:uid="{00000000-0005-0000-0000-0000B5850000}"/>
    <cellStyle name="Normal 13 2 2 6 2 2 2" xfId="17726" xr:uid="{00000000-0005-0000-0000-0000B6850000}"/>
    <cellStyle name="Normal 13 2 2 6 2 2 2 2" xfId="46799" xr:uid="{00000000-0005-0000-0000-0000B7850000}"/>
    <cellStyle name="Normal 13 2 2 6 2 2 3" xfId="46798" xr:uid="{00000000-0005-0000-0000-0000B8850000}"/>
    <cellStyle name="Normal 13 2 2 6 2 3" xfId="17727" xr:uid="{00000000-0005-0000-0000-0000B9850000}"/>
    <cellStyle name="Normal 13 2 2 6 2 3 2" xfId="46800" xr:uid="{00000000-0005-0000-0000-0000BA850000}"/>
    <cellStyle name="Normal 13 2 2 6 2 4" xfId="17728" xr:uid="{00000000-0005-0000-0000-0000BB850000}"/>
    <cellStyle name="Normal 13 2 2 6 2 4 2" xfId="46801" xr:uid="{00000000-0005-0000-0000-0000BC850000}"/>
    <cellStyle name="Normal 13 2 2 6 2 5" xfId="17729" xr:uid="{00000000-0005-0000-0000-0000BD850000}"/>
    <cellStyle name="Normal 13 2 2 6 2 5 2" xfId="46802" xr:uid="{00000000-0005-0000-0000-0000BE850000}"/>
    <cellStyle name="Normal 13 2 2 6 2 6" xfId="46797" xr:uid="{00000000-0005-0000-0000-0000BF850000}"/>
    <cellStyle name="Normal 13 2 2 6 3" xfId="17730" xr:uid="{00000000-0005-0000-0000-0000C0850000}"/>
    <cellStyle name="Normal 13 2 2 6 3 2" xfId="17731" xr:uid="{00000000-0005-0000-0000-0000C1850000}"/>
    <cellStyle name="Normal 13 2 2 6 3 2 2" xfId="17732" xr:uid="{00000000-0005-0000-0000-0000C2850000}"/>
    <cellStyle name="Normal 13 2 2 6 3 2 2 2" xfId="46805" xr:uid="{00000000-0005-0000-0000-0000C3850000}"/>
    <cellStyle name="Normal 13 2 2 6 3 2 3" xfId="46804" xr:uid="{00000000-0005-0000-0000-0000C4850000}"/>
    <cellStyle name="Normal 13 2 2 6 3 3" xfId="17733" xr:uid="{00000000-0005-0000-0000-0000C5850000}"/>
    <cellStyle name="Normal 13 2 2 6 3 3 2" xfId="46806" xr:uid="{00000000-0005-0000-0000-0000C6850000}"/>
    <cellStyle name="Normal 13 2 2 6 3 4" xfId="17734" xr:uid="{00000000-0005-0000-0000-0000C7850000}"/>
    <cellStyle name="Normal 13 2 2 6 3 4 2" xfId="46807" xr:uid="{00000000-0005-0000-0000-0000C8850000}"/>
    <cellStyle name="Normal 13 2 2 6 3 5" xfId="17735" xr:uid="{00000000-0005-0000-0000-0000C9850000}"/>
    <cellStyle name="Normal 13 2 2 6 3 5 2" xfId="46808" xr:uid="{00000000-0005-0000-0000-0000CA850000}"/>
    <cellStyle name="Normal 13 2 2 6 3 6" xfId="46803" xr:uid="{00000000-0005-0000-0000-0000CB850000}"/>
    <cellStyle name="Normal 13 2 2 6 4" xfId="17736" xr:uid="{00000000-0005-0000-0000-0000CC850000}"/>
    <cellStyle name="Normal 13 2 2 6 4 2" xfId="17737" xr:uid="{00000000-0005-0000-0000-0000CD850000}"/>
    <cellStyle name="Normal 13 2 2 6 4 2 2" xfId="46810" xr:uid="{00000000-0005-0000-0000-0000CE850000}"/>
    <cellStyle name="Normal 13 2 2 6 4 3" xfId="46809" xr:uid="{00000000-0005-0000-0000-0000CF850000}"/>
    <cellStyle name="Normal 13 2 2 6 5" xfId="17738" xr:uid="{00000000-0005-0000-0000-0000D0850000}"/>
    <cellStyle name="Normal 13 2 2 6 5 2" xfId="46811" xr:uid="{00000000-0005-0000-0000-0000D1850000}"/>
    <cellStyle name="Normal 13 2 2 6 6" xfId="17739" xr:uid="{00000000-0005-0000-0000-0000D2850000}"/>
    <cellStyle name="Normal 13 2 2 6 6 2" xfId="46812" xr:uid="{00000000-0005-0000-0000-0000D3850000}"/>
    <cellStyle name="Normal 13 2 2 6 7" xfId="17740" xr:uid="{00000000-0005-0000-0000-0000D4850000}"/>
    <cellStyle name="Normal 13 2 2 6 7 2" xfId="46813" xr:uid="{00000000-0005-0000-0000-0000D5850000}"/>
    <cellStyle name="Normal 13 2 2 6 8" xfId="46796" xr:uid="{00000000-0005-0000-0000-0000D6850000}"/>
    <cellStyle name="Normal 13 2 2 7" xfId="17741" xr:uid="{00000000-0005-0000-0000-0000D7850000}"/>
    <cellStyle name="Normal 13 2 2 7 2" xfId="17742" xr:uid="{00000000-0005-0000-0000-0000D8850000}"/>
    <cellStyle name="Normal 13 2 2 7 2 2" xfId="17743" xr:uid="{00000000-0005-0000-0000-0000D9850000}"/>
    <cellStyle name="Normal 13 2 2 7 2 2 2" xfId="17744" xr:uid="{00000000-0005-0000-0000-0000DA850000}"/>
    <cellStyle name="Normal 13 2 2 7 2 2 2 2" xfId="46817" xr:uid="{00000000-0005-0000-0000-0000DB850000}"/>
    <cellStyle name="Normal 13 2 2 7 2 2 3" xfId="46816" xr:uid="{00000000-0005-0000-0000-0000DC850000}"/>
    <cellStyle name="Normal 13 2 2 7 2 3" xfId="17745" xr:uid="{00000000-0005-0000-0000-0000DD850000}"/>
    <cellStyle name="Normal 13 2 2 7 2 3 2" xfId="46818" xr:uid="{00000000-0005-0000-0000-0000DE850000}"/>
    <cellStyle name="Normal 13 2 2 7 2 4" xfId="17746" xr:uid="{00000000-0005-0000-0000-0000DF850000}"/>
    <cellStyle name="Normal 13 2 2 7 2 4 2" xfId="46819" xr:uid="{00000000-0005-0000-0000-0000E0850000}"/>
    <cellStyle name="Normal 13 2 2 7 2 5" xfId="17747" xr:uid="{00000000-0005-0000-0000-0000E1850000}"/>
    <cellStyle name="Normal 13 2 2 7 2 5 2" xfId="46820" xr:uid="{00000000-0005-0000-0000-0000E2850000}"/>
    <cellStyle name="Normal 13 2 2 7 2 6" xfId="46815" xr:uid="{00000000-0005-0000-0000-0000E3850000}"/>
    <cellStyle name="Normal 13 2 2 7 3" xfId="17748" xr:uid="{00000000-0005-0000-0000-0000E4850000}"/>
    <cellStyle name="Normal 13 2 2 7 3 2" xfId="17749" xr:uid="{00000000-0005-0000-0000-0000E5850000}"/>
    <cellStyle name="Normal 13 2 2 7 3 2 2" xfId="46822" xr:uid="{00000000-0005-0000-0000-0000E6850000}"/>
    <cellStyle name="Normal 13 2 2 7 3 3" xfId="46821" xr:uid="{00000000-0005-0000-0000-0000E7850000}"/>
    <cellStyle name="Normal 13 2 2 7 4" xfId="17750" xr:uid="{00000000-0005-0000-0000-0000E8850000}"/>
    <cellStyle name="Normal 13 2 2 7 4 2" xfId="46823" xr:uid="{00000000-0005-0000-0000-0000E9850000}"/>
    <cellStyle name="Normal 13 2 2 7 5" xfId="17751" xr:uid="{00000000-0005-0000-0000-0000EA850000}"/>
    <cellStyle name="Normal 13 2 2 7 5 2" xfId="46824" xr:uid="{00000000-0005-0000-0000-0000EB850000}"/>
    <cellStyle name="Normal 13 2 2 7 6" xfId="17752" xr:uid="{00000000-0005-0000-0000-0000EC850000}"/>
    <cellStyle name="Normal 13 2 2 7 6 2" xfId="46825" xr:uid="{00000000-0005-0000-0000-0000ED850000}"/>
    <cellStyle name="Normal 13 2 2 7 7" xfId="46814" xr:uid="{00000000-0005-0000-0000-0000EE850000}"/>
    <cellStyle name="Normal 13 2 2 8" xfId="17753" xr:uid="{00000000-0005-0000-0000-0000EF850000}"/>
    <cellStyle name="Normal 13 2 2 8 2" xfId="17754" xr:uid="{00000000-0005-0000-0000-0000F0850000}"/>
    <cellStyle name="Normal 13 2 2 8 2 2" xfId="17755" xr:uid="{00000000-0005-0000-0000-0000F1850000}"/>
    <cellStyle name="Normal 13 2 2 8 2 2 2" xfId="46828" xr:uid="{00000000-0005-0000-0000-0000F2850000}"/>
    <cellStyle name="Normal 13 2 2 8 2 3" xfId="46827" xr:uid="{00000000-0005-0000-0000-0000F3850000}"/>
    <cellStyle name="Normal 13 2 2 8 3" xfId="17756" xr:uid="{00000000-0005-0000-0000-0000F4850000}"/>
    <cellStyle name="Normal 13 2 2 8 3 2" xfId="46829" xr:uid="{00000000-0005-0000-0000-0000F5850000}"/>
    <cellStyle name="Normal 13 2 2 8 4" xfId="17757" xr:uid="{00000000-0005-0000-0000-0000F6850000}"/>
    <cellStyle name="Normal 13 2 2 8 4 2" xfId="46830" xr:uid="{00000000-0005-0000-0000-0000F7850000}"/>
    <cellStyle name="Normal 13 2 2 8 5" xfId="17758" xr:uid="{00000000-0005-0000-0000-0000F8850000}"/>
    <cellStyle name="Normal 13 2 2 8 5 2" xfId="46831" xr:uid="{00000000-0005-0000-0000-0000F9850000}"/>
    <cellStyle name="Normal 13 2 2 8 6" xfId="46826" xr:uid="{00000000-0005-0000-0000-0000FA850000}"/>
    <cellStyle name="Normal 13 2 2 9" xfId="17759" xr:uid="{00000000-0005-0000-0000-0000FB850000}"/>
    <cellStyle name="Normal 13 2 2 9 2" xfId="17760" xr:uid="{00000000-0005-0000-0000-0000FC850000}"/>
    <cellStyle name="Normal 13 2 2 9 2 2" xfId="17761" xr:uid="{00000000-0005-0000-0000-0000FD850000}"/>
    <cellStyle name="Normal 13 2 2 9 2 2 2" xfId="46834" xr:uid="{00000000-0005-0000-0000-0000FE850000}"/>
    <cellStyle name="Normal 13 2 2 9 2 3" xfId="46833" xr:uid="{00000000-0005-0000-0000-0000FF850000}"/>
    <cellStyle name="Normal 13 2 2 9 3" xfId="17762" xr:uid="{00000000-0005-0000-0000-000000860000}"/>
    <cellStyle name="Normal 13 2 2 9 3 2" xfId="46835" xr:uid="{00000000-0005-0000-0000-000001860000}"/>
    <cellStyle name="Normal 13 2 2 9 4" xfId="17763" xr:uid="{00000000-0005-0000-0000-000002860000}"/>
    <cellStyle name="Normal 13 2 2 9 4 2" xfId="46836" xr:uid="{00000000-0005-0000-0000-000003860000}"/>
    <cellStyle name="Normal 13 2 2 9 5" xfId="17764" xr:uid="{00000000-0005-0000-0000-000004860000}"/>
    <cellStyle name="Normal 13 2 2 9 5 2" xfId="46837" xr:uid="{00000000-0005-0000-0000-000005860000}"/>
    <cellStyle name="Normal 13 2 2 9 6" xfId="46832" xr:uid="{00000000-0005-0000-0000-000006860000}"/>
    <cellStyle name="Normal 13 2 3" xfId="17765" xr:uid="{00000000-0005-0000-0000-000007860000}"/>
    <cellStyle name="Normal 13 2 3 10" xfId="17766" xr:uid="{00000000-0005-0000-0000-000008860000}"/>
    <cellStyle name="Normal 13 2 3 10 2" xfId="17767" xr:uid="{00000000-0005-0000-0000-000009860000}"/>
    <cellStyle name="Normal 13 2 3 10 2 2" xfId="46840" xr:uid="{00000000-0005-0000-0000-00000A860000}"/>
    <cellStyle name="Normal 13 2 3 10 3" xfId="17768" xr:uid="{00000000-0005-0000-0000-00000B860000}"/>
    <cellStyle name="Normal 13 2 3 10 3 2" xfId="46841" xr:uid="{00000000-0005-0000-0000-00000C860000}"/>
    <cellStyle name="Normal 13 2 3 10 4" xfId="46839" xr:uid="{00000000-0005-0000-0000-00000D860000}"/>
    <cellStyle name="Normal 13 2 3 11" xfId="17769" xr:uid="{00000000-0005-0000-0000-00000E860000}"/>
    <cellStyle name="Normal 13 2 3 11 2" xfId="46842" xr:uid="{00000000-0005-0000-0000-00000F860000}"/>
    <cellStyle name="Normal 13 2 3 12" xfId="17770" xr:uid="{00000000-0005-0000-0000-000010860000}"/>
    <cellStyle name="Normal 13 2 3 12 2" xfId="46843" xr:uid="{00000000-0005-0000-0000-000011860000}"/>
    <cellStyle name="Normal 13 2 3 13" xfId="17771" xr:uid="{00000000-0005-0000-0000-000012860000}"/>
    <cellStyle name="Normal 13 2 3 13 2" xfId="46844" xr:uid="{00000000-0005-0000-0000-000013860000}"/>
    <cellStyle name="Normal 13 2 3 14" xfId="46838" xr:uid="{00000000-0005-0000-0000-000014860000}"/>
    <cellStyle name="Normal 13 2 3 2" xfId="17772" xr:uid="{00000000-0005-0000-0000-000015860000}"/>
    <cellStyle name="Normal 13 2 3 2 10" xfId="17773" xr:uid="{00000000-0005-0000-0000-000016860000}"/>
    <cellStyle name="Normal 13 2 3 2 10 2" xfId="46846" xr:uid="{00000000-0005-0000-0000-000017860000}"/>
    <cellStyle name="Normal 13 2 3 2 11" xfId="17774" xr:uid="{00000000-0005-0000-0000-000018860000}"/>
    <cellStyle name="Normal 13 2 3 2 11 2" xfId="46847" xr:uid="{00000000-0005-0000-0000-000019860000}"/>
    <cellStyle name="Normal 13 2 3 2 12" xfId="17775" xr:uid="{00000000-0005-0000-0000-00001A860000}"/>
    <cellStyle name="Normal 13 2 3 2 12 2" xfId="46848" xr:uid="{00000000-0005-0000-0000-00001B860000}"/>
    <cellStyle name="Normal 13 2 3 2 13" xfId="46845" xr:uid="{00000000-0005-0000-0000-00001C860000}"/>
    <cellStyle name="Normal 13 2 3 2 2" xfId="17776" xr:uid="{00000000-0005-0000-0000-00001D860000}"/>
    <cellStyle name="Normal 13 2 3 2 2 10" xfId="17777" xr:uid="{00000000-0005-0000-0000-00001E860000}"/>
    <cellStyle name="Normal 13 2 3 2 2 10 2" xfId="46850" xr:uid="{00000000-0005-0000-0000-00001F860000}"/>
    <cellStyle name="Normal 13 2 3 2 2 11" xfId="17778" xr:uid="{00000000-0005-0000-0000-000020860000}"/>
    <cellStyle name="Normal 13 2 3 2 2 11 2" xfId="46851" xr:uid="{00000000-0005-0000-0000-000021860000}"/>
    <cellStyle name="Normal 13 2 3 2 2 12" xfId="46849" xr:uid="{00000000-0005-0000-0000-000022860000}"/>
    <cellStyle name="Normal 13 2 3 2 2 2" xfId="17779" xr:uid="{00000000-0005-0000-0000-000023860000}"/>
    <cellStyle name="Normal 13 2 3 2 2 2 10" xfId="17780" xr:uid="{00000000-0005-0000-0000-000024860000}"/>
    <cellStyle name="Normal 13 2 3 2 2 2 10 2" xfId="46853" xr:uid="{00000000-0005-0000-0000-000025860000}"/>
    <cellStyle name="Normal 13 2 3 2 2 2 11" xfId="46852" xr:uid="{00000000-0005-0000-0000-000026860000}"/>
    <cellStyle name="Normal 13 2 3 2 2 2 2" xfId="17781" xr:uid="{00000000-0005-0000-0000-000027860000}"/>
    <cellStyle name="Normal 13 2 3 2 2 2 2 2" xfId="17782" xr:uid="{00000000-0005-0000-0000-000028860000}"/>
    <cellStyle name="Normal 13 2 3 2 2 2 2 2 2" xfId="17783" xr:uid="{00000000-0005-0000-0000-000029860000}"/>
    <cellStyle name="Normal 13 2 3 2 2 2 2 2 2 2" xfId="17784" xr:uid="{00000000-0005-0000-0000-00002A860000}"/>
    <cellStyle name="Normal 13 2 3 2 2 2 2 2 2 2 2" xfId="46857" xr:uid="{00000000-0005-0000-0000-00002B860000}"/>
    <cellStyle name="Normal 13 2 3 2 2 2 2 2 2 3" xfId="46856" xr:uid="{00000000-0005-0000-0000-00002C860000}"/>
    <cellStyle name="Normal 13 2 3 2 2 2 2 2 3" xfId="17785" xr:uid="{00000000-0005-0000-0000-00002D860000}"/>
    <cellStyle name="Normal 13 2 3 2 2 2 2 2 3 2" xfId="46858" xr:uid="{00000000-0005-0000-0000-00002E860000}"/>
    <cellStyle name="Normal 13 2 3 2 2 2 2 2 4" xfId="17786" xr:uid="{00000000-0005-0000-0000-00002F860000}"/>
    <cellStyle name="Normal 13 2 3 2 2 2 2 2 4 2" xfId="46859" xr:uid="{00000000-0005-0000-0000-000030860000}"/>
    <cellStyle name="Normal 13 2 3 2 2 2 2 2 5" xfId="17787" xr:uid="{00000000-0005-0000-0000-000031860000}"/>
    <cellStyle name="Normal 13 2 3 2 2 2 2 2 5 2" xfId="46860" xr:uid="{00000000-0005-0000-0000-000032860000}"/>
    <cellStyle name="Normal 13 2 3 2 2 2 2 2 6" xfId="46855" xr:uid="{00000000-0005-0000-0000-000033860000}"/>
    <cellStyle name="Normal 13 2 3 2 2 2 2 3" xfId="17788" xr:uid="{00000000-0005-0000-0000-000034860000}"/>
    <cellStyle name="Normal 13 2 3 2 2 2 2 3 2" xfId="17789" xr:uid="{00000000-0005-0000-0000-000035860000}"/>
    <cellStyle name="Normal 13 2 3 2 2 2 2 3 2 2" xfId="46862" xr:uid="{00000000-0005-0000-0000-000036860000}"/>
    <cellStyle name="Normal 13 2 3 2 2 2 2 3 3" xfId="46861" xr:uid="{00000000-0005-0000-0000-000037860000}"/>
    <cellStyle name="Normal 13 2 3 2 2 2 2 4" xfId="17790" xr:uid="{00000000-0005-0000-0000-000038860000}"/>
    <cellStyle name="Normal 13 2 3 2 2 2 2 4 2" xfId="46863" xr:uid="{00000000-0005-0000-0000-000039860000}"/>
    <cellStyle name="Normal 13 2 3 2 2 2 2 5" xfId="17791" xr:uid="{00000000-0005-0000-0000-00003A860000}"/>
    <cellStyle name="Normal 13 2 3 2 2 2 2 5 2" xfId="46864" xr:uid="{00000000-0005-0000-0000-00003B860000}"/>
    <cellStyle name="Normal 13 2 3 2 2 2 2 6" xfId="17792" xr:uid="{00000000-0005-0000-0000-00003C860000}"/>
    <cellStyle name="Normal 13 2 3 2 2 2 2 6 2" xfId="46865" xr:uid="{00000000-0005-0000-0000-00003D860000}"/>
    <cellStyle name="Normal 13 2 3 2 2 2 2 7" xfId="46854" xr:uid="{00000000-0005-0000-0000-00003E860000}"/>
    <cellStyle name="Normal 13 2 3 2 2 2 3" xfId="17793" xr:uid="{00000000-0005-0000-0000-00003F860000}"/>
    <cellStyle name="Normal 13 2 3 2 2 2 3 2" xfId="17794" xr:uid="{00000000-0005-0000-0000-000040860000}"/>
    <cellStyle name="Normal 13 2 3 2 2 2 3 2 2" xfId="17795" xr:uid="{00000000-0005-0000-0000-000041860000}"/>
    <cellStyle name="Normal 13 2 3 2 2 2 3 2 2 2" xfId="17796" xr:uid="{00000000-0005-0000-0000-000042860000}"/>
    <cellStyle name="Normal 13 2 3 2 2 2 3 2 2 2 2" xfId="46869" xr:uid="{00000000-0005-0000-0000-000043860000}"/>
    <cellStyle name="Normal 13 2 3 2 2 2 3 2 2 3" xfId="46868" xr:uid="{00000000-0005-0000-0000-000044860000}"/>
    <cellStyle name="Normal 13 2 3 2 2 2 3 2 3" xfId="17797" xr:uid="{00000000-0005-0000-0000-000045860000}"/>
    <cellStyle name="Normal 13 2 3 2 2 2 3 2 3 2" xfId="46870" xr:uid="{00000000-0005-0000-0000-000046860000}"/>
    <cellStyle name="Normal 13 2 3 2 2 2 3 2 4" xfId="17798" xr:uid="{00000000-0005-0000-0000-000047860000}"/>
    <cellStyle name="Normal 13 2 3 2 2 2 3 2 4 2" xfId="46871" xr:uid="{00000000-0005-0000-0000-000048860000}"/>
    <cellStyle name="Normal 13 2 3 2 2 2 3 2 5" xfId="17799" xr:uid="{00000000-0005-0000-0000-000049860000}"/>
    <cellStyle name="Normal 13 2 3 2 2 2 3 2 5 2" xfId="46872" xr:uid="{00000000-0005-0000-0000-00004A860000}"/>
    <cellStyle name="Normal 13 2 3 2 2 2 3 2 6" xfId="46867" xr:uid="{00000000-0005-0000-0000-00004B860000}"/>
    <cellStyle name="Normal 13 2 3 2 2 2 3 3" xfId="17800" xr:uid="{00000000-0005-0000-0000-00004C860000}"/>
    <cellStyle name="Normal 13 2 3 2 2 2 3 3 2" xfId="17801" xr:uid="{00000000-0005-0000-0000-00004D860000}"/>
    <cellStyle name="Normal 13 2 3 2 2 2 3 3 2 2" xfId="46874" xr:uid="{00000000-0005-0000-0000-00004E860000}"/>
    <cellStyle name="Normal 13 2 3 2 2 2 3 3 3" xfId="46873" xr:uid="{00000000-0005-0000-0000-00004F860000}"/>
    <cellStyle name="Normal 13 2 3 2 2 2 3 4" xfId="17802" xr:uid="{00000000-0005-0000-0000-000050860000}"/>
    <cellStyle name="Normal 13 2 3 2 2 2 3 4 2" xfId="46875" xr:uid="{00000000-0005-0000-0000-000051860000}"/>
    <cellStyle name="Normal 13 2 3 2 2 2 3 5" xfId="17803" xr:uid="{00000000-0005-0000-0000-000052860000}"/>
    <cellStyle name="Normal 13 2 3 2 2 2 3 5 2" xfId="46876" xr:uid="{00000000-0005-0000-0000-000053860000}"/>
    <cellStyle name="Normal 13 2 3 2 2 2 3 6" xfId="17804" xr:uid="{00000000-0005-0000-0000-000054860000}"/>
    <cellStyle name="Normal 13 2 3 2 2 2 3 6 2" xfId="46877" xr:uid="{00000000-0005-0000-0000-000055860000}"/>
    <cellStyle name="Normal 13 2 3 2 2 2 3 7" xfId="46866" xr:uid="{00000000-0005-0000-0000-000056860000}"/>
    <cellStyle name="Normal 13 2 3 2 2 2 4" xfId="17805" xr:uid="{00000000-0005-0000-0000-000057860000}"/>
    <cellStyle name="Normal 13 2 3 2 2 2 4 2" xfId="17806" xr:uid="{00000000-0005-0000-0000-000058860000}"/>
    <cellStyle name="Normal 13 2 3 2 2 2 4 2 2" xfId="17807" xr:uid="{00000000-0005-0000-0000-000059860000}"/>
    <cellStyle name="Normal 13 2 3 2 2 2 4 2 2 2" xfId="46880" xr:uid="{00000000-0005-0000-0000-00005A860000}"/>
    <cellStyle name="Normal 13 2 3 2 2 2 4 2 3" xfId="46879" xr:uid="{00000000-0005-0000-0000-00005B860000}"/>
    <cellStyle name="Normal 13 2 3 2 2 2 4 3" xfId="17808" xr:uid="{00000000-0005-0000-0000-00005C860000}"/>
    <cellStyle name="Normal 13 2 3 2 2 2 4 3 2" xfId="46881" xr:uid="{00000000-0005-0000-0000-00005D860000}"/>
    <cellStyle name="Normal 13 2 3 2 2 2 4 4" xfId="17809" xr:uid="{00000000-0005-0000-0000-00005E860000}"/>
    <cellStyle name="Normal 13 2 3 2 2 2 4 4 2" xfId="46882" xr:uid="{00000000-0005-0000-0000-00005F860000}"/>
    <cellStyle name="Normal 13 2 3 2 2 2 4 5" xfId="17810" xr:uid="{00000000-0005-0000-0000-000060860000}"/>
    <cellStyle name="Normal 13 2 3 2 2 2 4 5 2" xfId="46883" xr:uid="{00000000-0005-0000-0000-000061860000}"/>
    <cellStyle name="Normal 13 2 3 2 2 2 4 6" xfId="46878" xr:uid="{00000000-0005-0000-0000-000062860000}"/>
    <cellStyle name="Normal 13 2 3 2 2 2 5" xfId="17811" xr:uid="{00000000-0005-0000-0000-000063860000}"/>
    <cellStyle name="Normal 13 2 3 2 2 2 5 2" xfId="17812" xr:uid="{00000000-0005-0000-0000-000064860000}"/>
    <cellStyle name="Normal 13 2 3 2 2 2 5 2 2" xfId="17813" xr:uid="{00000000-0005-0000-0000-000065860000}"/>
    <cellStyle name="Normal 13 2 3 2 2 2 5 2 2 2" xfId="46886" xr:uid="{00000000-0005-0000-0000-000066860000}"/>
    <cellStyle name="Normal 13 2 3 2 2 2 5 2 3" xfId="46885" xr:uid="{00000000-0005-0000-0000-000067860000}"/>
    <cellStyle name="Normal 13 2 3 2 2 2 5 3" xfId="17814" xr:uid="{00000000-0005-0000-0000-000068860000}"/>
    <cellStyle name="Normal 13 2 3 2 2 2 5 3 2" xfId="46887" xr:uid="{00000000-0005-0000-0000-000069860000}"/>
    <cellStyle name="Normal 13 2 3 2 2 2 5 4" xfId="17815" xr:uid="{00000000-0005-0000-0000-00006A860000}"/>
    <cellStyle name="Normal 13 2 3 2 2 2 5 4 2" xfId="46888" xr:uid="{00000000-0005-0000-0000-00006B860000}"/>
    <cellStyle name="Normal 13 2 3 2 2 2 5 5" xfId="17816" xr:uid="{00000000-0005-0000-0000-00006C860000}"/>
    <cellStyle name="Normal 13 2 3 2 2 2 5 5 2" xfId="46889" xr:uid="{00000000-0005-0000-0000-00006D860000}"/>
    <cellStyle name="Normal 13 2 3 2 2 2 5 6" xfId="46884" xr:uid="{00000000-0005-0000-0000-00006E860000}"/>
    <cellStyle name="Normal 13 2 3 2 2 2 6" xfId="17817" xr:uid="{00000000-0005-0000-0000-00006F860000}"/>
    <cellStyle name="Normal 13 2 3 2 2 2 6 2" xfId="17818" xr:uid="{00000000-0005-0000-0000-000070860000}"/>
    <cellStyle name="Normal 13 2 3 2 2 2 6 2 2" xfId="17819" xr:uid="{00000000-0005-0000-0000-000071860000}"/>
    <cellStyle name="Normal 13 2 3 2 2 2 6 2 2 2" xfId="46892" xr:uid="{00000000-0005-0000-0000-000072860000}"/>
    <cellStyle name="Normal 13 2 3 2 2 2 6 2 3" xfId="46891" xr:uid="{00000000-0005-0000-0000-000073860000}"/>
    <cellStyle name="Normal 13 2 3 2 2 2 6 3" xfId="17820" xr:uid="{00000000-0005-0000-0000-000074860000}"/>
    <cellStyle name="Normal 13 2 3 2 2 2 6 3 2" xfId="46893" xr:uid="{00000000-0005-0000-0000-000075860000}"/>
    <cellStyle name="Normal 13 2 3 2 2 2 6 4" xfId="17821" xr:uid="{00000000-0005-0000-0000-000076860000}"/>
    <cellStyle name="Normal 13 2 3 2 2 2 6 4 2" xfId="46894" xr:uid="{00000000-0005-0000-0000-000077860000}"/>
    <cellStyle name="Normal 13 2 3 2 2 2 6 5" xfId="46890" xr:uid="{00000000-0005-0000-0000-000078860000}"/>
    <cellStyle name="Normal 13 2 3 2 2 2 7" xfId="17822" xr:uid="{00000000-0005-0000-0000-000079860000}"/>
    <cellStyle name="Normal 13 2 3 2 2 2 7 2" xfId="17823" xr:uid="{00000000-0005-0000-0000-00007A860000}"/>
    <cellStyle name="Normal 13 2 3 2 2 2 7 2 2" xfId="46896" xr:uid="{00000000-0005-0000-0000-00007B860000}"/>
    <cellStyle name="Normal 13 2 3 2 2 2 7 3" xfId="17824" xr:uid="{00000000-0005-0000-0000-00007C860000}"/>
    <cellStyle name="Normal 13 2 3 2 2 2 7 3 2" xfId="46897" xr:uid="{00000000-0005-0000-0000-00007D860000}"/>
    <cellStyle name="Normal 13 2 3 2 2 2 7 4" xfId="46895" xr:uid="{00000000-0005-0000-0000-00007E860000}"/>
    <cellStyle name="Normal 13 2 3 2 2 2 8" xfId="17825" xr:uid="{00000000-0005-0000-0000-00007F860000}"/>
    <cellStyle name="Normal 13 2 3 2 2 2 8 2" xfId="46898" xr:uid="{00000000-0005-0000-0000-000080860000}"/>
    <cellStyle name="Normal 13 2 3 2 2 2 9" xfId="17826" xr:uid="{00000000-0005-0000-0000-000081860000}"/>
    <cellStyle name="Normal 13 2 3 2 2 2 9 2" xfId="46899" xr:uid="{00000000-0005-0000-0000-000082860000}"/>
    <cellStyle name="Normal 13 2 3 2 2 3" xfId="17827" xr:uid="{00000000-0005-0000-0000-000083860000}"/>
    <cellStyle name="Normal 13 2 3 2 2 3 2" xfId="17828" xr:uid="{00000000-0005-0000-0000-000084860000}"/>
    <cellStyle name="Normal 13 2 3 2 2 3 2 2" xfId="17829" xr:uid="{00000000-0005-0000-0000-000085860000}"/>
    <cellStyle name="Normal 13 2 3 2 2 3 2 2 2" xfId="17830" xr:uid="{00000000-0005-0000-0000-000086860000}"/>
    <cellStyle name="Normal 13 2 3 2 2 3 2 2 2 2" xfId="46903" xr:uid="{00000000-0005-0000-0000-000087860000}"/>
    <cellStyle name="Normal 13 2 3 2 2 3 2 2 3" xfId="46902" xr:uid="{00000000-0005-0000-0000-000088860000}"/>
    <cellStyle name="Normal 13 2 3 2 2 3 2 3" xfId="17831" xr:uid="{00000000-0005-0000-0000-000089860000}"/>
    <cellStyle name="Normal 13 2 3 2 2 3 2 3 2" xfId="46904" xr:uid="{00000000-0005-0000-0000-00008A860000}"/>
    <cellStyle name="Normal 13 2 3 2 2 3 2 4" xfId="17832" xr:uid="{00000000-0005-0000-0000-00008B860000}"/>
    <cellStyle name="Normal 13 2 3 2 2 3 2 4 2" xfId="46905" xr:uid="{00000000-0005-0000-0000-00008C860000}"/>
    <cellStyle name="Normal 13 2 3 2 2 3 2 5" xfId="17833" xr:uid="{00000000-0005-0000-0000-00008D860000}"/>
    <cellStyle name="Normal 13 2 3 2 2 3 2 5 2" xfId="46906" xr:uid="{00000000-0005-0000-0000-00008E860000}"/>
    <cellStyle name="Normal 13 2 3 2 2 3 2 6" xfId="46901" xr:uid="{00000000-0005-0000-0000-00008F860000}"/>
    <cellStyle name="Normal 13 2 3 2 2 3 3" xfId="17834" xr:uid="{00000000-0005-0000-0000-000090860000}"/>
    <cellStyle name="Normal 13 2 3 2 2 3 3 2" xfId="17835" xr:uid="{00000000-0005-0000-0000-000091860000}"/>
    <cellStyle name="Normal 13 2 3 2 2 3 3 2 2" xfId="17836" xr:uid="{00000000-0005-0000-0000-000092860000}"/>
    <cellStyle name="Normal 13 2 3 2 2 3 3 2 2 2" xfId="46909" xr:uid="{00000000-0005-0000-0000-000093860000}"/>
    <cellStyle name="Normal 13 2 3 2 2 3 3 2 3" xfId="46908" xr:uid="{00000000-0005-0000-0000-000094860000}"/>
    <cellStyle name="Normal 13 2 3 2 2 3 3 3" xfId="17837" xr:uid="{00000000-0005-0000-0000-000095860000}"/>
    <cellStyle name="Normal 13 2 3 2 2 3 3 3 2" xfId="46910" xr:uid="{00000000-0005-0000-0000-000096860000}"/>
    <cellStyle name="Normal 13 2 3 2 2 3 3 4" xfId="17838" xr:uid="{00000000-0005-0000-0000-000097860000}"/>
    <cellStyle name="Normal 13 2 3 2 2 3 3 4 2" xfId="46911" xr:uid="{00000000-0005-0000-0000-000098860000}"/>
    <cellStyle name="Normal 13 2 3 2 2 3 3 5" xfId="17839" xr:uid="{00000000-0005-0000-0000-000099860000}"/>
    <cellStyle name="Normal 13 2 3 2 2 3 3 5 2" xfId="46912" xr:uid="{00000000-0005-0000-0000-00009A860000}"/>
    <cellStyle name="Normal 13 2 3 2 2 3 3 6" xfId="46907" xr:uid="{00000000-0005-0000-0000-00009B860000}"/>
    <cellStyle name="Normal 13 2 3 2 2 3 4" xfId="17840" xr:uid="{00000000-0005-0000-0000-00009C860000}"/>
    <cellStyle name="Normal 13 2 3 2 2 3 4 2" xfId="17841" xr:uid="{00000000-0005-0000-0000-00009D860000}"/>
    <cellStyle name="Normal 13 2 3 2 2 3 4 2 2" xfId="46914" xr:uid="{00000000-0005-0000-0000-00009E860000}"/>
    <cellStyle name="Normal 13 2 3 2 2 3 4 3" xfId="46913" xr:uid="{00000000-0005-0000-0000-00009F860000}"/>
    <cellStyle name="Normal 13 2 3 2 2 3 5" xfId="17842" xr:uid="{00000000-0005-0000-0000-0000A0860000}"/>
    <cellStyle name="Normal 13 2 3 2 2 3 5 2" xfId="46915" xr:uid="{00000000-0005-0000-0000-0000A1860000}"/>
    <cellStyle name="Normal 13 2 3 2 2 3 6" xfId="17843" xr:uid="{00000000-0005-0000-0000-0000A2860000}"/>
    <cellStyle name="Normal 13 2 3 2 2 3 6 2" xfId="46916" xr:uid="{00000000-0005-0000-0000-0000A3860000}"/>
    <cellStyle name="Normal 13 2 3 2 2 3 7" xfId="17844" xr:uid="{00000000-0005-0000-0000-0000A4860000}"/>
    <cellStyle name="Normal 13 2 3 2 2 3 7 2" xfId="46917" xr:uid="{00000000-0005-0000-0000-0000A5860000}"/>
    <cellStyle name="Normal 13 2 3 2 2 3 8" xfId="46900" xr:uid="{00000000-0005-0000-0000-0000A6860000}"/>
    <cellStyle name="Normal 13 2 3 2 2 4" xfId="17845" xr:uid="{00000000-0005-0000-0000-0000A7860000}"/>
    <cellStyle name="Normal 13 2 3 2 2 4 2" xfId="17846" xr:uid="{00000000-0005-0000-0000-0000A8860000}"/>
    <cellStyle name="Normal 13 2 3 2 2 4 2 2" xfId="17847" xr:uid="{00000000-0005-0000-0000-0000A9860000}"/>
    <cellStyle name="Normal 13 2 3 2 2 4 2 2 2" xfId="17848" xr:uid="{00000000-0005-0000-0000-0000AA860000}"/>
    <cellStyle name="Normal 13 2 3 2 2 4 2 2 2 2" xfId="46921" xr:uid="{00000000-0005-0000-0000-0000AB860000}"/>
    <cellStyle name="Normal 13 2 3 2 2 4 2 2 3" xfId="46920" xr:uid="{00000000-0005-0000-0000-0000AC860000}"/>
    <cellStyle name="Normal 13 2 3 2 2 4 2 3" xfId="17849" xr:uid="{00000000-0005-0000-0000-0000AD860000}"/>
    <cellStyle name="Normal 13 2 3 2 2 4 2 3 2" xfId="46922" xr:uid="{00000000-0005-0000-0000-0000AE860000}"/>
    <cellStyle name="Normal 13 2 3 2 2 4 2 4" xfId="17850" xr:uid="{00000000-0005-0000-0000-0000AF860000}"/>
    <cellStyle name="Normal 13 2 3 2 2 4 2 4 2" xfId="46923" xr:uid="{00000000-0005-0000-0000-0000B0860000}"/>
    <cellStyle name="Normal 13 2 3 2 2 4 2 5" xfId="17851" xr:uid="{00000000-0005-0000-0000-0000B1860000}"/>
    <cellStyle name="Normal 13 2 3 2 2 4 2 5 2" xfId="46924" xr:uid="{00000000-0005-0000-0000-0000B2860000}"/>
    <cellStyle name="Normal 13 2 3 2 2 4 2 6" xfId="46919" xr:uid="{00000000-0005-0000-0000-0000B3860000}"/>
    <cellStyle name="Normal 13 2 3 2 2 4 3" xfId="17852" xr:uid="{00000000-0005-0000-0000-0000B4860000}"/>
    <cellStyle name="Normal 13 2 3 2 2 4 3 2" xfId="17853" xr:uid="{00000000-0005-0000-0000-0000B5860000}"/>
    <cellStyle name="Normal 13 2 3 2 2 4 3 2 2" xfId="46926" xr:uid="{00000000-0005-0000-0000-0000B6860000}"/>
    <cellStyle name="Normal 13 2 3 2 2 4 3 3" xfId="46925" xr:uid="{00000000-0005-0000-0000-0000B7860000}"/>
    <cellStyle name="Normal 13 2 3 2 2 4 4" xfId="17854" xr:uid="{00000000-0005-0000-0000-0000B8860000}"/>
    <cellStyle name="Normal 13 2 3 2 2 4 4 2" xfId="46927" xr:uid="{00000000-0005-0000-0000-0000B9860000}"/>
    <cellStyle name="Normal 13 2 3 2 2 4 5" xfId="17855" xr:uid="{00000000-0005-0000-0000-0000BA860000}"/>
    <cellStyle name="Normal 13 2 3 2 2 4 5 2" xfId="46928" xr:uid="{00000000-0005-0000-0000-0000BB860000}"/>
    <cellStyle name="Normal 13 2 3 2 2 4 6" xfId="17856" xr:uid="{00000000-0005-0000-0000-0000BC860000}"/>
    <cellStyle name="Normal 13 2 3 2 2 4 6 2" xfId="46929" xr:uid="{00000000-0005-0000-0000-0000BD860000}"/>
    <cellStyle name="Normal 13 2 3 2 2 4 7" xfId="46918" xr:uid="{00000000-0005-0000-0000-0000BE860000}"/>
    <cellStyle name="Normal 13 2 3 2 2 5" xfId="17857" xr:uid="{00000000-0005-0000-0000-0000BF860000}"/>
    <cellStyle name="Normal 13 2 3 2 2 5 2" xfId="17858" xr:uid="{00000000-0005-0000-0000-0000C0860000}"/>
    <cellStyle name="Normal 13 2 3 2 2 5 2 2" xfId="17859" xr:uid="{00000000-0005-0000-0000-0000C1860000}"/>
    <cellStyle name="Normal 13 2 3 2 2 5 2 2 2" xfId="46932" xr:uid="{00000000-0005-0000-0000-0000C2860000}"/>
    <cellStyle name="Normal 13 2 3 2 2 5 2 3" xfId="46931" xr:uid="{00000000-0005-0000-0000-0000C3860000}"/>
    <cellStyle name="Normal 13 2 3 2 2 5 3" xfId="17860" xr:uid="{00000000-0005-0000-0000-0000C4860000}"/>
    <cellStyle name="Normal 13 2 3 2 2 5 3 2" xfId="46933" xr:uid="{00000000-0005-0000-0000-0000C5860000}"/>
    <cellStyle name="Normal 13 2 3 2 2 5 4" xfId="17861" xr:uid="{00000000-0005-0000-0000-0000C6860000}"/>
    <cellStyle name="Normal 13 2 3 2 2 5 4 2" xfId="46934" xr:uid="{00000000-0005-0000-0000-0000C7860000}"/>
    <cellStyle name="Normal 13 2 3 2 2 5 5" xfId="17862" xr:uid="{00000000-0005-0000-0000-0000C8860000}"/>
    <cellStyle name="Normal 13 2 3 2 2 5 5 2" xfId="46935" xr:uid="{00000000-0005-0000-0000-0000C9860000}"/>
    <cellStyle name="Normal 13 2 3 2 2 5 6" xfId="46930" xr:uid="{00000000-0005-0000-0000-0000CA860000}"/>
    <cellStyle name="Normal 13 2 3 2 2 6" xfId="17863" xr:uid="{00000000-0005-0000-0000-0000CB860000}"/>
    <cellStyle name="Normal 13 2 3 2 2 6 2" xfId="17864" xr:uid="{00000000-0005-0000-0000-0000CC860000}"/>
    <cellStyle name="Normal 13 2 3 2 2 6 2 2" xfId="17865" xr:uid="{00000000-0005-0000-0000-0000CD860000}"/>
    <cellStyle name="Normal 13 2 3 2 2 6 2 2 2" xfId="46938" xr:uid="{00000000-0005-0000-0000-0000CE860000}"/>
    <cellStyle name="Normal 13 2 3 2 2 6 2 3" xfId="46937" xr:uid="{00000000-0005-0000-0000-0000CF860000}"/>
    <cellStyle name="Normal 13 2 3 2 2 6 3" xfId="17866" xr:uid="{00000000-0005-0000-0000-0000D0860000}"/>
    <cellStyle name="Normal 13 2 3 2 2 6 3 2" xfId="46939" xr:uid="{00000000-0005-0000-0000-0000D1860000}"/>
    <cellStyle name="Normal 13 2 3 2 2 6 4" xfId="17867" xr:uid="{00000000-0005-0000-0000-0000D2860000}"/>
    <cellStyle name="Normal 13 2 3 2 2 6 4 2" xfId="46940" xr:uid="{00000000-0005-0000-0000-0000D3860000}"/>
    <cellStyle name="Normal 13 2 3 2 2 6 5" xfId="17868" xr:uid="{00000000-0005-0000-0000-0000D4860000}"/>
    <cellStyle name="Normal 13 2 3 2 2 6 5 2" xfId="46941" xr:uid="{00000000-0005-0000-0000-0000D5860000}"/>
    <cellStyle name="Normal 13 2 3 2 2 6 6" xfId="46936" xr:uid="{00000000-0005-0000-0000-0000D6860000}"/>
    <cellStyle name="Normal 13 2 3 2 2 7" xfId="17869" xr:uid="{00000000-0005-0000-0000-0000D7860000}"/>
    <cellStyle name="Normal 13 2 3 2 2 7 2" xfId="17870" xr:uid="{00000000-0005-0000-0000-0000D8860000}"/>
    <cellStyle name="Normal 13 2 3 2 2 7 2 2" xfId="17871" xr:uid="{00000000-0005-0000-0000-0000D9860000}"/>
    <cellStyle name="Normal 13 2 3 2 2 7 2 2 2" xfId="46944" xr:uid="{00000000-0005-0000-0000-0000DA860000}"/>
    <cellStyle name="Normal 13 2 3 2 2 7 2 3" xfId="46943" xr:uid="{00000000-0005-0000-0000-0000DB860000}"/>
    <cellStyle name="Normal 13 2 3 2 2 7 3" xfId="17872" xr:uid="{00000000-0005-0000-0000-0000DC860000}"/>
    <cellStyle name="Normal 13 2 3 2 2 7 3 2" xfId="46945" xr:uid="{00000000-0005-0000-0000-0000DD860000}"/>
    <cellStyle name="Normal 13 2 3 2 2 7 4" xfId="17873" xr:uid="{00000000-0005-0000-0000-0000DE860000}"/>
    <cellStyle name="Normal 13 2 3 2 2 7 4 2" xfId="46946" xr:uid="{00000000-0005-0000-0000-0000DF860000}"/>
    <cellStyle name="Normal 13 2 3 2 2 7 5" xfId="46942" xr:uid="{00000000-0005-0000-0000-0000E0860000}"/>
    <cellStyle name="Normal 13 2 3 2 2 8" xfId="17874" xr:uid="{00000000-0005-0000-0000-0000E1860000}"/>
    <cellStyle name="Normal 13 2 3 2 2 8 2" xfId="17875" xr:uid="{00000000-0005-0000-0000-0000E2860000}"/>
    <cellStyle name="Normal 13 2 3 2 2 8 2 2" xfId="46948" xr:uid="{00000000-0005-0000-0000-0000E3860000}"/>
    <cellStyle name="Normal 13 2 3 2 2 8 3" xfId="17876" xr:uid="{00000000-0005-0000-0000-0000E4860000}"/>
    <cellStyle name="Normal 13 2 3 2 2 8 3 2" xfId="46949" xr:uid="{00000000-0005-0000-0000-0000E5860000}"/>
    <cellStyle name="Normal 13 2 3 2 2 8 4" xfId="46947" xr:uid="{00000000-0005-0000-0000-0000E6860000}"/>
    <cellStyle name="Normal 13 2 3 2 2 9" xfId="17877" xr:uid="{00000000-0005-0000-0000-0000E7860000}"/>
    <cellStyle name="Normal 13 2 3 2 2 9 2" xfId="46950" xr:uid="{00000000-0005-0000-0000-0000E8860000}"/>
    <cellStyle name="Normal 13 2 3 2 3" xfId="17878" xr:uid="{00000000-0005-0000-0000-0000E9860000}"/>
    <cellStyle name="Normal 13 2 3 2 3 10" xfId="17879" xr:uid="{00000000-0005-0000-0000-0000EA860000}"/>
    <cellStyle name="Normal 13 2 3 2 3 10 2" xfId="46952" xr:uid="{00000000-0005-0000-0000-0000EB860000}"/>
    <cellStyle name="Normal 13 2 3 2 3 11" xfId="46951" xr:uid="{00000000-0005-0000-0000-0000EC860000}"/>
    <cellStyle name="Normal 13 2 3 2 3 2" xfId="17880" xr:uid="{00000000-0005-0000-0000-0000ED860000}"/>
    <cellStyle name="Normal 13 2 3 2 3 2 2" xfId="17881" xr:uid="{00000000-0005-0000-0000-0000EE860000}"/>
    <cellStyle name="Normal 13 2 3 2 3 2 2 2" xfId="17882" xr:uid="{00000000-0005-0000-0000-0000EF860000}"/>
    <cellStyle name="Normal 13 2 3 2 3 2 2 2 2" xfId="17883" xr:uid="{00000000-0005-0000-0000-0000F0860000}"/>
    <cellStyle name="Normal 13 2 3 2 3 2 2 2 2 2" xfId="46956" xr:uid="{00000000-0005-0000-0000-0000F1860000}"/>
    <cellStyle name="Normal 13 2 3 2 3 2 2 2 3" xfId="46955" xr:uid="{00000000-0005-0000-0000-0000F2860000}"/>
    <cellStyle name="Normal 13 2 3 2 3 2 2 3" xfId="17884" xr:uid="{00000000-0005-0000-0000-0000F3860000}"/>
    <cellStyle name="Normal 13 2 3 2 3 2 2 3 2" xfId="46957" xr:uid="{00000000-0005-0000-0000-0000F4860000}"/>
    <cellStyle name="Normal 13 2 3 2 3 2 2 4" xfId="17885" xr:uid="{00000000-0005-0000-0000-0000F5860000}"/>
    <cellStyle name="Normal 13 2 3 2 3 2 2 4 2" xfId="46958" xr:uid="{00000000-0005-0000-0000-0000F6860000}"/>
    <cellStyle name="Normal 13 2 3 2 3 2 2 5" xfId="17886" xr:uid="{00000000-0005-0000-0000-0000F7860000}"/>
    <cellStyle name="Normal 13 2 3 2 3 2 2 5 2" xfId="46959" xr:uid="{00000000-0005-0000-0000-0000F8860000}"/>
    <cellStyle name="Normal 13 2 3 2 3 2 2 6" xfId="46954" xr:uid="{00000000-0005-0000-0000-0000F9860000}"/>
    <cellStyle name="Normal 13 2 3 2 3 2 3" xfId="17887" xr:uid="{00000000-0005-0000-0000-0000FA860000}"/>
    <cellStyle name="Normal 13 2 3 2 3 2 3 2" xfId="17888" xr:uid="{00000000-0005-0000-0000-0000FB860000}"/>
    <cellStyle name="Normal 13 2 3 2 3 2 3 2 2" xfId="46961" xr:uid="{00000000-0005-0000-0000-0000FC860000}"/>
    <cellStyle name="Normal 13 2 3 2 3 2 3 3" xfId="46960" xr:uid="{00000000-0005-0000-0000-0000FD860000}"/>
    <cellStyle name="Normal 13 2 3 2 3 2 4" xfId="17889" xr:uid="{00000000-0005-0000-0000-0000FE860000}"/>
    <cellStyle name="Normal 13 2 3 2 3 2 4 2" xfId="46962" xr:uid="{00000000-0005-0000-0000-0000FF860000}"/>
    <cellStyle name="Normal 13 2 3 2 3 2 5" xfId="17890" xr:uid="{00000000-0005-0000-0000-000000870000}"/>
    <cellStyle name="Normal 13 2 3 2 3 2 5 2" xfId="46963" xr:uid="{00000000-0005-0000-0000-000001870000}"/>
    <cellStyle name="Normal 13 2 3 2 3 2 6" xfId="17891" xr:uid="{00000000-0005-0000-0000-000002870000}"/>
    <cellStyle name="Normal 13 2 3 2 3 2 6 2" xfId="46964" xr:uid="{00000000-0005-0000-0000-000003870000}"/>
    <cellStyle name="Normal 13 2 3 2 3 2 7" xfId="46953" xr:uid="{00000000-0005-0000-0000-000004870000}"/>
    <cellStyle name="Normal 13 2 3 2 3 3" xfId="17892" xr:uid="{00000000-0005-0000-0000-000005870000}"/>
    <cellStyle name="Normal 13 2 3 2 3 3 2" xfId="17893" xr:uid="{00000000-0005-0000-0000-000006870000}"/>
    <cellStyle name="Normal 13 2 3 2 3 3 2 2" xfId="17894" xr:uid="{00000000-0005-0000-0000-000007870000}"/>
    <cellStyle name="Normal 13 2 3 2 3 3 2 2 2" xfId="17895" xr:uid="{00000000-0005-0000-0000-000008870000}"/>
    <cellStyle name="Normal 13 2 3 2 3 3 2 2 2 2" xfId="46968" xr:uid="{00000000-0005-0000-0000-000009870000}"/>
    <cellStyle name="Normal 13 2 3 2 3 3 2 2 3" xfId="46967" xr:uid="{00000000-0005-0000-0000-00000A870000}"/>
    <cellStyle name="Normal 13 2 3 2 3 3 2 3" xfId="17896" xr:uid="{00000000-0005-0000-0000-00000B870000}"/>
    <cellStyle name="Normal 13 2 3 2 3 3 2 3 2" xfId="46969" xr:uid="{00000000-0005-0000-0000-00000C870000}"/>
    <cellStyle name="Normal 13 2 3 2 3 3 2 4" xfId="17897" xr:uid="{00000000-0005-0000-0000-00000D870000}"/>
    <cellStyle name="Normal 13 2 3 2 3 3 2 4 2" xfId="46970" xr:uid="{00000000-0005-0000-0000-00000E870000}"/>
    <cellStyle name="Normal 13 2 3 2 3 3 2 5" xfId="17898" xr:uid="{00000000-0005-0000-0000-00000F870000}"/>
    <cellStyle name="Normal 13 2 3 2 3 3 2 5 2" xfId="46971" xr:uid="{00000000-0005-0000-0000-000010870000}"/>
    <cellStyle name="Normal 13 2 3 2 3 3 2 6" xfId="46966" xr:uid="{00000000-0005-0000-0000-000011870000}"/>
    <cellStyle name="Normal 13 2 3 2 3 3 3" xfId="17899" xr:uid="{00000000-0005-0000-0000-000012870000}"/>
    <cellStyle name="Normal 13 2 3 2 3 3 3 2" xfId="17900" xr:uid="{00000000-0005-0000-0000-000013870000}"/>
    <cellStyle name="Normal 13 2 3 2 3 3 3 2 2" xfId="46973" xr:uid="{00000000-0005-0000-0000-000014870000}"/>
    <cellStyle name="Normal 13 2 3 2 3 3 3 3" xfId="46972" xr:uid="{00000000-0005-0000-0000-000015870000}"/>
    <cellStyle name="Normal 13 2 3 2 3 3 4" xfId="17901" xr:uid="{00000000-0005-0000-0000-000016870000}"/>
    <cellStyle name="Normal 13 2 3 2 3 3 4 2" xfId="46974" xr:uid="{00000000-0005-0000-0000-000017870000}"/>
    <cellStyle name="Normal 13 2 3 2 3 3 5" xfId="17902" xr:uid="{00000000-0005-0000-0000-000018870000}"/>
    <cellStyle name="Normal 13 2 3 2 3 3 5 2" xfId="46975" xr:uid="{00000000-0005-0000-0000-000019870000}"/>
    <cellStyle name="Normal 13 2 3 2 3 3 6" xfId="17903" xr:uid="{00000000-0005-0000-0000-00001A870000}"/>
    <cellStyle name="Normal 13 2 3 2 3 3 6 2" xfId="46976" xr:uid="{00000000-0005-0000-0000-00001B870000}"/>
    <cellStyle name="Normal 13 2 3 2 3 3 7" xfId="46965" xr:uid="{00000000-0005-0000-0000-00001C870000}"/>
    <cellStyle name="Normal 13 2 3 2 3 4" xfId="17904" xr:uid="{00000000-0005-0000-0000-00001D870000}"/>
    <cellStyle name="Normal 13 2 3 2 3 4 2" xfId="17905" xr:uid="{00000000-0005-0000-0000-00001E870000}"/>
    <cellStyle name="Normal 13 2 3 2 3 4 2 2" xfId="17906" xr:uid="{00000000-0005-0000-0000-00001F870000}"/>
    <cellStyle name="Normal 13 2 3 2 3 4 2 2 2" xfId="46979" xr:uid="{00000000-0005-0000-0000-000020870000}"/>
    <cellStyle name="Normal 13 2 3 2 3 4 2 3" xfId="46978" xr:uid="{00000000-0005-0000-0000-000021870000}"/>
    <cellStyle name="Normal 13 2 3 2 3 4 3" xfId="17907" xr:uid="{00000000-0005-0000-0000-000022870000}"/>
    <cellStyle name="Normal 13 2 3 2 3 4 3 2" xfId="46980" xr:uid="{00000000-0005-0000-0000-000023870000}"/>
    <cellStyle name="Normal 13 2 3 2 3 4 4" xfId="17908" xr:uid="{00000000-0005-0000-0000-000024870000}"/>
    <cellStyle name="Normal 13 2 3 2 3 4 4 2" xfId="46981" xr:uid="{00000000-0005-0000-0000-000025870000}"/>
    <cellStyle name="Normal 13 2 3 2 3 4 5" xfId="17909" xr:uid="{00000000-0005-0000-0000-000026870000}"/>
    <cellStyle name="Normal 13 2 3 2 3 4 5 2" xfId="46982" xr:uid="{00000000-0005-0000-0000-000027870000}"/>
    <cellStyle name="Normal 13 2 3 2 3 4 6" xfId="46977" xr:uid="{00000000-0005-0000-0000-000028870000}"/>
    <cellStyle name="Normal 13 2 3 2 3 5" xfId="17910" xr:uid="{00000000-0005-0000-0000-000029870000}"/>
    <cellStyle name="Normal 13 2 3 2 3 5 2" xfId="17911" xr:uid="{00000000-0005-0000-0000-00002A870000}"/>
    <cellStyle name="Normal 13 2 3 2 3 5 2 2" xfId="17912" xr:uid="{00000000-0005-0000-0000-00002B870000}"/>
    <cellStyle name="Normal 13 2 3 2 3 5 2 2 2" xfId="46985" xr:uid="{00000000-0005-0000-0000-00002C870000}"/>
    <cellStyle name="Normal 13 2 3 2 3 5 2 3" xfId="46984" xr:uid="{00000000-0005-0000-0000-00002D870000}"/>
    <cellStyle name="Normal 13 2 3 2 3 5 3" xfId="17913" xr:uid="{00000000-0005-0000-0000-00002E870000}"/>
    <cellStyle name="Normal 13 2 3 2 3 5 3 2" xfId="46986" xr:uid="{00000000-0005-0000-0000-00002F870000}"/>
    <cellStyle name="Normal 13 2 3 2 3 5 4" xfId="17914" xr:uid="{00000000-0005-0000-0000-000030870000}"/>
    <cellStyle name="Normal 13 2 3 2 3 5 4 2" xfId="46987" xr:uid="{00000000-0005-0000-0000-000031870000}"/>
    <cellStyle name="Normal 13 2 3 2 3 5 5" xfId="17915" xr:uid="{00000000-0005-0000-0000-000032870000}"/>
    <cellStyle name="Normal 13 2 3 2 3 5 5 2" xfId="46988" xr:uid="{00000000-0005-0000-0000-000033870000}"/>
    <cellStyle name="Normal 13 2 3 2 3 5 6" xfId="46983" xr:uid="{00000000-0005-0000-0000-000034870000}"/>
    <cellStyle name="Normal 13 2 3 2 3 6" xfId="17916" xr:uid="{00000000-0005-0000-0000-000035870000}"/>
    <cellStyle name="Normal 13 2 3 2 3 6 2" xfId="17917" xr:uid="{00000000-0005-0000-0000-000036870000}"/>
    <cellStyle name="Normal 13 2 3 2 3 6 2 2" xfId="17918" xr:uid="{00000000-0005-0000-0000-000037870000}"/>
    <cellStyle name="Normal 13 2 3 2 3 6 2 2 2" xfId="46991" xr:uid="{00000000-0005-0000-0000-000038870000}"/>
    <cellStyle name="Normal 13 2 3 2 3 6 2 3" xfId="46990" xr:uid="{00000000-0005-0000-0000-000039870000}"/>
    <cellStyle name="Normal 13 2 3 2 3 6 3" xfId="17919" xr:uid="{00000000-0005-0000-0000-00003A870000}"/>
    <cellStyle name="Normal 13 2 3 2 3 6 3 2" xfId="46992" xr:uid="{00000000-0005-0000-0000-00003B870000}"/>
    <cellStyle name="Normal 13 2 3 2 3 6 4" xfId="17920" xr:uid="{00000000-0005-0000-0000-00003C870000}"/>
    <cellStyle name="Normal 13 2 3 2 3 6 4 2" xfId="46993" xr:uid="{00000000-0005-0000-0000-00003D870000}"/>
    <cellStyle name="Normal 13 2 3 2 3 6 5" xfId="46989" xr:uid="{00000000-0005-0000-0000-00003E870000}"/>
    <cellStyle name="Normal 13 2 3 2 3 7" xfId="17921" xr:uid="{00000000-0005-0000-0000-00003F870000}"/>
    <cellStyle name="Normal 13 2 3 2 3 7 2" xfId="17922" xr:uid="{00000000-0005-0000-0000-000040870000}"/>
    <cellStyle name="Normal 13 2 3 2 3 7 2 2" xfId="46995" xr:uid="{00000000-0005-0000-0000-000041870000}"/>
    <cellStyle name="Normal 13 2 3 2 3 7 3" xfId="17923" xr:uid="{00000000-0005-0000-0000-000042870000}"/>
    <cellStyle name="Normal 13 2 3 2 3 7 3 2" xfId="46996" xr:uid="{00000000-0005-0000-0000-000043870000}"/>
    <cellStyle name="Normal 13 2 3 2 3 7 4" xfId="46994" xr:uid="{00000000-0005-0000-0000-000044870000}"/>
    <cellStyle name="Normal 13 2 3 2 3 8" xfId="17924" xr:uid="{00000000-0005-0000-0000-000045870000}"/>
    <cellStyle name="Normal 13 2 3 2 3 8 2" xfId="46997" xr:uid="{00000000-0005-0000-0000-000046870000}"/>
    <cellStyle name="Normal 13 2 3 2 3 9" xfId="17925" xr:uid="{00000000-0005-0000-0000-000047870000}"/>
    <cellStyle name="Normal 13 2 3 2 3 9 2" xfId="46998" xr:uid="{00000000-0005-0000-0000-000048870000}"/>
    <cellStyle name="Normal 13 2 3 2 4" xfId="17926" xr:uid="{00000000-0005-0000-0000-000049870000}"/>
    <cellStyle name="Normal 13 2 3 2 4 2" xfId="17927" xr:uid="{00000000-0005-0000-0000-00004A870000}"/>
    <cellStyle name="Normal 13 2 3 2 4 2 2" xfId="17928" xr:uid="{00000000-0005-0000-0000-00004B870000}"/>
    <cellStyle name="Normal 13 2 3 2 4 2 2 2" xfId="17929" xr:uid="{00000000-0005-0000-0000-00004C870000}"/>
    <cellStyle name="Normal 13 2 3 2 4 2 2 2 2" xfId="47002" xr:uid="{00000000-0005-0000-0000-00004D870000}"/>
    <cellStyle name="Normal 13 2 3 2 4 2 2 3" xfId="47001" xr:uid="{00000000-0005-0000-0000-00004E870000}"/>
    <cellStyle name="Normal 13 2 3 2 4 2 3" xfId="17930" xr:uid="{00000000-0005-0000-0000-00004F870000}"/>
    <cellStyle name="Normal 13 2 3 2 4 2 3 2" xfId="47003" xr:uid="{00000000-0005-0000-0000-000050870000}"/>
    <cellStyle name="Normal 13 2 3 2 4 2 4" xfId="17931" xr:uid="{00000000-0005-0000-0000-000051870000}"/>
    <cellStyle name="Normal 13 2 3 2 4 2 4 2" xfId="47004" xr:uid="{00000000-0005-0000-0000-000052870000}"/>
    <cellStyle name="Normal 13 2 3 2 4 2 5" xfId="17932" xr:uid="{00000000-0005-0000-0000-000053870000}"/>
    <cellStyle name="Normal 13 2 3 2 4 2 5 2" xfId="47005" xr:uid="{00000000-0005-0000-0000-000054870000}"/>
    <cellStyle name="Normal 13 2 3 2 4 2 6" xfId="47000" xr:uid="{00000000-0005-0000-0000-000055870000}"/>
    <cellStyle name="Normal 13 2 3 2 4 3" xfId="17933" xr:uid="{00000000-0005-0000-0000-000056870000}"/>
    <cellStyle name="Normal 13 2 3 2 4 3 2" xfId="17934" xr:uid="{00000000-0005-0000-0000-000057870000}"/>
    <cellStyle name="Normal 13 2 3 2 4 3 2 2" xfId="17935" xr:uid="{00000000-0005-0000-0000-000058870000}"/>
    <cellStyle name="Normal 13 2 3 2 4 3 2 2 2" xfId="47008" xr:uid="{00000000-0005-0000-0000-000059870000}"/>
    <cellStyle name="Normal 13 2 3 2 4 3 2 3" xfId="47007" xr:uid="{00000000-0005-0000-0000-00005A870000}"/>
    <cellStyle name="Normal 13 2 3 2 4 3 3" xfId="17936" xr:uid="{00000000-0005-0000-0000-00005B870000}"/>
    <cellStyle name="Normal 13 2 3 2 4 3 3 2" xfId="47009" xr:uid="{00000000-0005-0000-0000-00005C870000}"/>
    <cellStyle name="Normal 13 2 3 2 4 3 4" xfId="17937" xr:uid="{00000000-0005-0000-0000-00005D870000}"/>
    <cellStyle name="Normal 13 2 3 2 4 3 4 2" xfId="47010" xr:uid="{00000000-0005-0000-0000-00005E870000}"/>
    <cellStyle name="Normal 13 2 3 2 4 3 5" xfId="17938" xr:uid="{00000000-0005-0000-0000-00005F870000}"/>
    <cellStyle name="Normal 13 2 3 2 4 3 5 2" xfId="47011" xr:uid="{00000000-0005-0000-0000-000060870000}"/>
    <cellStyle name="Normal 13 2 3 2 4 3 6" xfId="47006" xr:uid="{00000000-0005-0000-0000-000061870000}"/>
    <cellStyle name="Normal 13 2 3 2 4 4" xfId="17939" xr:uid="{00000000-0005-0000-0000-000062870000}"/>
    <cellStyle name="Normal 13 2 3 2 4 4 2" xfId="17940" xr:uid="{00000000-0005-0000-0000-000063870000}"/>
    <cellStyle name="Normal 13 2 3 2 4 4 2 2" xfId="47013" xr:uid="{00000000-0005-0000-0000-000064870000}"/>
    <cellStyle name="Normal 13 2 3 2 4 4 3" xfId="47012" xr:uid="{00000000-0005-0000-0000-000065870000}"/>
    <cellStyle name="Normal 13 2 3 2 4 5" xfId="17941" xr:uid="{00000000-0005-0000-0000-000066870000}"/>
    <cellStyle name="Normal 13 2 3 2 4 5 2" xfId="47014" xr:uid="{00000000-0005-0000-0000-000067870000}"/>
    <cellStyle name="Normal 13 2 3 2 4 6" xfId="17942" xr:uid="{00000000-0005-0000-0000-000068870000}"/>
    <cellStyle name="Normal 13 2 3 2 4 6 2" xfId="47015" xr:uid="{00000000-0005-0000-0000-000069870000}"/>
    <cellStyle name="Normal 13 2 3 2 4 7" xfId="17943" xr:uid="{00000000-0005-0000-0000-00006A870000}"/>
    <cellStyle name="Normal 13 2 3 2 4 7 2" xfId="47016" xr:uid="{00000000-0005-0000-0000-00006B870000}"/>
    <cellStyle name="Normal 13 2 3 2 4 8" xfId="46999" xr:uid="{00000000-0005-0000-0000-00006C870000}"/>
    <cellStyle name="Normal 13 2 3 2 5" xfId="17944" xr:uid="{00000000-0005-0000-0000-00006D870000}"/>
    <cellStyle name="Normal 13 2 3 2 5 2" xfId="17945" xr:uid="{00000000-0005-0000-0000-00006E870000}"/>
    <cellStyle name="Normal 13 2 3 2 5 2 2" xfId="17946" xr:uid="{00000000-0005-0000-0000-00006F870000}"/>
    <cellStyle name="Normal 13 2 3 2 5 2 2 2" xfId="17947" xr:uid="{00000000-0005-0000-0000-000070870000}"/>
    <cellStyle name="Normal 13 2 3 2 5 2 2 2 2" xfId="47020" xr:uid="{00000000-0005-0000-0000-000071870000}"/>
    <cellStyle name="Normal 13 2 3 2 5 2 2 3" xfId="47019" xr:uid="{00000000-0005-0000-0000-000072870000}"/>
    <cellStyle name="Normal 13 2 3 2 5 2 3" xfId="17948" xr:uid="{00000000-0005-0000-0000-000073870000}"/>
    <cellStyle name="Normal 13 2 3 2 5 2 3 2" xfId="47021" xr:uid="{00000000-0005-0000-0000-000074870000}"/>
    <cellStyle name="Normal 13 2 3 2 5 2 4" xfId="17949" xr:uid="{00000000-0005-0000-0000-000075870000}"/>
    <cellStyle name="Normal 13 2 3 2 5 2 4 2" xfId="47022" xr:uid="{00000000-0005-0000-0000-000076870000}"/>
    <cellStyle name="Normal 13 2 3 2 5 2 5" xfId="17950" xr:uid="{00000000-0005-0000-0000-000077870000}"/>
    <cellStyle name="Normal 13 2 3 2 5 2 5 2" xfId="47023" xr:uid="{00000000-0005-0000-0000-000078870000}"/>
    <cellStyle name="Normal 13 2 3 2 5 2 6" xfId="47018" xr:uid="{00000000-0005-0000-0000-000079870000}"/>
    <cellStyle name="Normal 13 2 3 2 5 3" xfId="17951" xr:uid="{00000000-0005-0000-0000-00007A870000}"/>
    <cellStyle name="Normal 13 2 3 2 5 3 2" xfId="17952" xr:uid="{00000000-0005-0000-0000-00007B870000}"/>
    <cellStyle name="Normal 13 2 3 2 5 3 2 2" xfId="47025" xr:uid="{00000000-0005-0000-0000-00007C870000}"/>
    <cellStyle name="Normal 13 2 3 2 5 3 3" xfId="47024" xr:uid="{00000000-0005-0000-0000-00007D870000}"/>
    <cellStyle name="Normal 13 2 3 2 5 4" xfId="17953" xr:uid="{00000000-0005-0000-0000-00007E870000}"/>
    <cellStyle name="Normal 13 2 3 2 5 4 2" xfId="47026" xr:uid="{00000000-0005-0000-0000-00007F870000}"/>
    <cellStyle name="Normal 13 2 3 2 5 5" xfId="17954" xr:uid="{00000000-0005-0000-0000-000080870000}"/>
    <cellStyle name="Normal 13 2 3 2 5 5 2" xfId="47027" xr:uid="{00000000-0005-0000-0000-000081870000}"/>
    <cellStyle name="Normal 13 2 3 2 5 6" xfId="17955" xr:uid="{00000000-0005-0000-0000-000082870000}"/>
    <cellStyle name="Normal 13 2 3 2 5 6 2" xfId="47028" xr:uid="{00000000-0005-0000-0000-000083870000}"/>
    <cellStyle name="Normal 13 2 3 2 5 7" xfId="47017" xr:uid="{00000000-0005-0000-0000-000084870000}"/>
    <cellStyle name="Normal 13 2 3 2 6" xfId="17956" xr:uid="{00000000-0005-0000-0000-000085870000}"/>
    <cellStyle name="Normal 13 2 3 2 6 2" xfId="17957" xr:uid="{00000000-0005-0000-0000-000086870000}"/>
    <cellStyle name="Normal 13 2 3 2 6 2 2" xfId="17958" xr:uid="{00000000-0005-0000-0000-000087870000}"/>
    <cellStyle name="Normal 13 2 3 2 6 2 2 2" xfId="47031" xr:uid="{00000000-0005-0000-0000-000088870000}"/>
    <cellStyle name="Normal 13 2 3 2 6 2 3" xfId="47030" xr:uid="{00000000-0005-0000-0000-000089870000}"/>
    <cellStyle name="Normal 13 2 3 2 6 3" xfId="17959" xr:uid="{00000000-0005-0000-0000-00008A870000}"/>
    <cellStyle name="Normal 13 2 3 2 6 3 2" xfId="47032" xr:uid="{00000000-0005-0000-0000-00008B870000}"/>
    <cellStyle name="Normal 13 2 3 2 6 4" xfId="17960" xr:uid="{00000000-0005-0000-0000-00008C870000}"/>
    <cellStyle name="Normal 13 2 3 2 6 4 2" xfId="47033" xr:uid="{00000000-0005-0000-0000-00008D870000}"/>
    <cellStyle name="Normal 13 2 3 2 6 5" xfId="17961" xr:uid="{00000000-0005-0000-0000-00008E870000}"/>
    <cellStyle name="Normal 13 2 3 2 6 5 2" xfId="47034" xr:uid="{00000000-0005-0000-0000-00008F870000}"/>
    <cellStyle name="Normal 13 2 3 2 6 6" xfId="47029" xr:uid="{00000000-0005-0000-0000-000090870000}"/>
    <cellStyle name="Normal 13 2 3 2 7" xfId="17962" xr:uid="{00000000-0005-0000-0000-000091870000}"/>
    <cellStyle name="Normal 13 2 3 2 7 2" xfId="17963" xr:uid="{00000000-0005-0000-0000-000092870000}"/>
    <cellStyle name="Normal 13 2 3 2 7 2 2" xfId="17964" xr:uid="{00000000-0005-0000-0000-000093870000}"/>
    <cellStyle name="Normal 13 2 3 2 7 2 2 2" xfId="47037" xr:uid="{00000000-0005-0000-0000-000094870000}"/>
    <cellStyle name="Normal 13 2 3 2 7 2 3" xfId="47036" xr:uid="{00000000-0005-0000-0000-000095870000}"/>
    <cellStyle name="Normal 13 2 3 2 7 3" xfId="17965" xr:uid="{00000000-0005-0000-0000-000096870000}"/>
    <cellStyle name="Normal 13 2 3 2 7 3 2" xfId="47038" xr:uid="{00000000-0005-0000-0000-000097870000}"/>
    <cellStyle name="Normal 13 2 3 2 7 4" xfId="17966" xr:uid="{00000000-0005-0000-0000-000098870000}"/>
    <cellStyle name="Normal 13 2 3 2 7 4 2" xfId="47039" xr:uid="{00000000-0005-0000-0000-000099870000}"/>
    <cellStyle name="Normal 13 2 3 2 7 5" xfId="17967" xr:uid="{00000000-0005-0000-0000-00009A870000}"/>
    <cellStyle name="Normal 13 2 3 2 7 5 2" xfId="47040" xr:uid="{00000000-0005-0000-0000-00009B870000}"/>
    <cellStyle name="Normal 13 2 3 2 7 6" xfId="47035" xr:uid="{00000000-0005-0000-0000-00009C870000}"/>
    <cellStyle name="Normal 13 2 3 2 8" xfId="17968" xr:uid="{00000000-0005-0000-0000-00009D870000}"/>
    <cellStyle name="Normal 13 2 3 2 8 2" xfId="17969" xr:uid="{00000000-0005-0000-0000-00009E870000}"/>
    <cellStyle name="Normal 13 2 3 2 8 2 2" xfId="17970" xr:uid="{00000000-0005-0000-0000-00009F870000}"/>
    <cellStyle name="Normal 13 2 3 2 8 2 2 2" xfId="47043" xr:uid="{00000000-0005-0000-0000-0000A0870000}"/>
    <cellStyle name="Normal 13 2 3 2 8 2 3" xfId="47042" xr:uid="{00000000-0005-0000-0000-0000A1870000}"/>
    <cellStyle name="Normal 13 2 3 2 8 3" xfId="17971" xr:uid="{00000000-0005-0000-0000-0000A2870000}"/>
    <cellStyle name="Normal 13 2 3 2 8 3 2" xfId="47044" xr:uid="{00000000-0005-0000-0000-0000A3870000}"/>
    <cellStyle name="Normal 13 2 3 2 8 4" xfId="17972" xr:uid="{00000000-0005-0000-0000-0000A4870000}"/>
    <cellStyle name="Normal 13 2 3 2 8 4 2" xfId="47045" xr:uid="{00000000-0005-0000-0000-0000A5870000}"/>
    <cellStyle name="Normal 13 2 3 2 8 5" xfId="47041" xr:uid="{00000000-0005-0000-0000-0000A6870000}"/>
    <cellStyle name="Normal 13 2 3 2 9" xfId="17973" xr:uid="{00000000-0005-0000-0000-0000A7870000}"/>
    <cellStyle name="Normal 13 2 3 2 9 2" xfId="17974" xr:uid="{00000000-0005-0000-0000-0000A8870000}"/>
    <cellStyle name="Normal 13 2 3 2 9 2 2" xfId="47047" xr:uid="{00000000-0005-0000-0000-0000A9870000}"/>
    <cellStyle name="Normal 13 2 3 2 9 3" xfId="17975" xr:uid="{00000000-0005-0000-0000-0000AA870000}"/>
    <cellStyle name="Normal 13 2 3 2 9 3 2" xfId="47048" xr:uid="{00000000-0005-0000-0000-0000AB870000}"/>
    <cellStyle name="Normal 13 2 3 2 9 4" xfId="47046" xr:uid="{00000000-0005-0000-0000-0000AC870000}"/>
    <cellStyle name="Normal 13 2 3 3" xfId="17976" xr:uid="{00000000-0005-0000-0000-0000AD870000}"/>
    <cellStyle name="Normal 13 2 3 3 10" xfId="17977" xr:uid="{00000000-0005-0000-0000-0000AE870000}"/>
    <cellStyle name="Normal 13 2 3 3 10 2" xfId="47050" xr:uid="{00000000-0005-0000-0000-0000AF870000}"/>
    <cellStyle name="Normal 13 2 3 3 11" xfId="17978" xr:uid="{00000000-0005-0000-0000-0000B0870000}"/>
    <cellStyle name="Normal 13 2 3 3 11 2" xfId="47051" xr:uid="{00000000-0005-0000-0000-0000B1870000}"/>
    <cellStyle name="Normal 13 2 3 3 12" xfId="47049" xr:uid="{00000000-0005-0000-0000-0000B2870000}"/>
    <cellStyle name="Normal 13 2 3 3 2" xfId="17979" xr:uid="{00000000-0005-0000-0000-0000B3870000}"/>
    <cellStyle name="Normal 13 2 3 3 2 10" xfId="17980" xr:uid="{00000000-0005-0000-0000-0000B4870000}"/>
    <cellStyle name="Normal 13 2 3 3 2 10 2" xfId="47053" xr:uid="{00000000-0005-0000-0000-0000B5870000}"/>
    <cellStyle name="Normal 13 2 3 3 2 11" xfId="47052" xr:uid="{00000000-0005-0000-0000-0000B6870000}"/>
    <cellStyle name="Normal 13 2 3 3 2 2" xfId="17981" xr:uid="{00000000-0005-0000-0000-0000B7870000}"/>
    <cellStyle name="Normal 13 2 3 3 2 2 2" xfId="17982" xr:uid="{00000000-0005-0000-0000-0000B8870000}"/>
    <cellStyle name="Normal 13 2 3 3 2 2 2 2" xfId="17983" xr:uid="{00000000-0005-0000-0000-0000B9870000}"/>
    <cellStyle name="Normal 13 2 3 3 2 2 2 2 2" xfId="17984" xr:uid="{00000000-0005-0000-0000-0000BA870000}"/>
    <cellStyle name="Normal 13 2 3 3 2 2 2 2 2 2" xfId="47057" xr:uid="{00000000-0005-0000-0000-0000BB870000}"/>
    <cellStyle name="Normal 13 2 3 3 2 2 2 2 3" xfId="47056" xr:uid="{00000000-0005-0000-0000-0000BC870000}"/>
    <cellStyle name="Normal 13 2 3 3 2 2 2 3" xfId="17985" xr:uid="{00000000-0005-0000-0000-0000BD870000}"/>
    <cellStyle name="Normal 13 2 3 3 2 2 2 3 2" xfId="47058" xr:uid="{00000000-0005-0000-0000-0000BE870000}"/>
    <cellStyle name="Normal 13 2 3 3 2 2 2 4" xfId="17986" xr:uid="{00000000-0005-0000-0000-0000BF870000}"/>
    <cellStyle name="Normal 13 2 3 3 2 2 2 4 2" xfId="47059" xr:uid="{00000000-0005-0000-0000-0000C0870000}"/>
    <cellStyle name="Normal 13 2 3 3 2 2 2 5" xfId="17987" xr:uid="{00000000-0005-0000-0000-0000C1870000}"/>
    <cellStyle name="Normal 13 2 3 3 2 2 2 5 2" xfId="47060" xr:uid="{00000000-0005-0000-0000-0000C2870000}"/>
    <cellStyle name="Normal 13 2 3 3 2 2 2 6" xfId="47055" xr:uid="{00000000-0005-0000-0000-0000C3870000}"/>
    <cellStyle name="Normal 13 2 3 3 2 2 3" xfId="17988" xr:uid="{00000000-0005-0000-0000-0000C4870000}"/>
    <cellStyle name="Normal 13 2 3 3 2 2 3 2" xfId="17989" xr:uid="{00000000-0005-0000-0000-0000C5870000}"/>
    <cellStyle name="Normal 13 2 3 3 2 2 3 2 2" xfId="47062" xr:uid="{00000000-0005-0000-0000-0000C6870000}"/>
    <cellStyle name="Normal 13 2 3 3 2 2 3 3" xfId="47061" xr:uid="{00000000-0005-0000-0000-0000C7870000}"/>
    <cellStyle name="Normal 13 2 3 3 2 2 4" xfId="17990" xr:uid="{00000000-0005-0000-0000-0000C8870000}"/>
    <cellStyle name="Normal 13 2 3 3 2 2 4 2" xfId="47063" xr:uid="{00000000-0005-0000-0000-0000C9870000}"/>
    <cellStyle name="Normal 13 2 3 3 2 2 5" xfId="17991" xr:uid="{00000000-0005-0000-0000-0000CA870000}"/>
    <cellStyle name="Normal 13 2 3 3 2 2 5 2" xfId="47064" xr:uid="{00000000-0005-0000-0000-0000CB870000}"/>
    <cellStyle name="Normal 13 2 3 3 2 2 6" xfId="17992" xr:uid="{00000000-0005-0000-0000-0000CC870000}"/>
    <cellStyle name="Normal 13 2 3 3 2 2 6 2" xfId="47065" xr:uid="{00000000-0005-0000-0000-0000CD870000}"/>
    <cellStyle name="Normal 13 2 3 3 2 2 7" xfId="47054" xr:uid="{00000000-0005-0000-0000-0000CE870000}"/>
    <cellStyle name="Normal 13 2 3 3 2 3" xfId="17993" xr:uid="{00000000-0005-0000-0000-0000CF870000}"/>
    <cellStyle name="Normal 13 2 3 3 2 3 2" xfId="17994" xr:uid="{00000000-0005-0000-0000-0000D0870000}"/>
    <cellStyle name="Normal 13 2 3 3 2 3 2 2" xfId="17995" xr:uid="{00000000-0005-0000-0000-0000D1870000}"/>
    <cellStyle name="Normal 13 2 3 3 2 3 2 2 2" xfId="17996" xr:uid="{00000000-0005-0000-0000-0000D2870000}"/>
    <cellStyle name="Normal 13 2 3 3 2 3 2 2 2 2" xfId="47069" xr:uid="{00000000-0005-0000-0000-0000D3870000}"/>
    <cellStyle name="Normal 13 2 3 3 2 3 2 2 3" xfId="47068" xr:uid="{00000000-0005-0000-0000-0000D4870000}"/>
    <cellStyle name="Normal 13 2 3 3 2 3 2 3" xfId="17997" xr:uid="{00000000-0005-0000-0000-0000D5870000}"/>
    <cellStyle name="Normal 13 2 3 3 2 3 2 3 2" xfId="47070" xr:uid="{00000000-0005-0000-0000-0000D6870000}"/>
    <cellStyle name="Normal 13 2 3 3 2 3 2 4" xfId="17998" xr:uid="{00000000-0005-0000-0000-0000D7870000}"/>
    <cellStyle name="Normal 13 2 3 3 2 3 2 4 2" xfId="47071" xr:uid="{00000000-0005-0000-0000-0000D8870000}"/>
    <cellStyle name="Normal 13 2 3 3 2 3 2 5" xfId="17999" xr:uid="{00000000-0005-0000-0000-0000D9870000}"/>
    <cellStyle name="Normal 13 2 3 3 2 3 2 5 2" xfId="47072" xr:uid="{00000000-0005-0000-0000-0000DA870000}"/>
    <cellStyle name="Normal 13 2 3 3 2 3 2 6" xfId="47067" xr:uid="{00000000-0005-0000-0000-0000DB870000}"/>
    <cellStyle name="Normal 13 2 3 3 2 3 3" xfId="18000" xr:uid="{00000000-0005-0000-0000-0000DC870000}"/>
    <cellStyle name="Normal 13 2 3 3 2 3 3 2" xfId="18001" xr:uid="{00000000-0005-0000-0000-0000DD870000}"/>
    <cellStyle name="Normal 13 2 3 3 2 3 3 2 2" xfId="47074" xr:uid="{00000000-0005-0000-0000-0000DE870000}"/>
    <cellStyle name="Normal 13 2 3 3 2 3 3 3" xfId="47073" xr:uid="{00000000-0005-0000-0000-0000DF870000}"/>
    <cellStyle name="Normal 13 2 3 3 2 3 4" xfId="18002" xr:uid="{00000000-0005-0000-0000-0000E0870000}"/>
    <cellStyle name="Normal 13 2 3 3 2 3 4 2" xfId="47075" xr:uid="{00000000-0005-0000-0000-0000E1870000}"/>
    <cellStyle name="Normal 13 2 3 3 2 3 5" xfId="18003" xr:uid="{00000000-0005-0000-0000-0000E2870000}"/>
    <cellStyle name="Normal 13 2 3 3 2 3 5 2" xfId="47076" xr:uid="{00000000-0005-0000-0000-0000E3870000}"/>
    <cellStyle name="Normal 13 2 3 3 2 3 6" xfId="18004" xr:uid="{00000000-0005-0000-0000-0000E4870000}"/>
    <cellStyle name="Normal 13 2 3 3 2 3 6 2" xfId="47077" xr:uid="{00000000-0005-0000-0000-0000E5870000}"/>
    <cellStyle name="Normal 13 2 3 3 2 3 7" xfId="47066" xr:uid="{00000000-0005-0000-0000-0000E6870000}"/>
    <cellStyle name="Normal 13 2 3 3 2 4" xfId="18005" xr:uid="{00000000-0005-0000-0000-0000E7870000}"/>
    <cellStyle name="Normal 13 2 3 3 2 4 2" xfId="18006" xr:uid="{00000000-0005-0000-0000-0000E8870000}"/>
    <cellStyle name="Normal 13 2 3 3 2 4 2 2" xfId="18007" xr:uid="{00000000-0005-0000-0000-0000E9870000}"/>
    <cellStyle name="Normal 13 2 3 3 2 4 2 2 2" xfId="47080" xr:uid="{00000000-0005-0000-0000-0000EA870000}"/>
    <cellStyle name="Normal 13 2 3 3 2 4 2 3" xfId="47079" xr:uid="{00000000-0005-0000-0000-0000EB870000}"/>
    <cellStyle name="Normal 13 2 3 3 2 4 3" xfId="18008" xr:uid="{00000000-0005-0000-0000-0000EC870000}"/>
    <cellStyle name="Normal 13 2 3 3 2 4 3 2" xfId="47081" xr:uid="{00000000-0005-0000-0000-0000ED870000}"/>
    <cellStyle name="Normal 13 2 3 3 2 4 4" xfId="18009" xr:uid="{00000000-0005-0000-0000-0000EE870000}"/>
    <cellStyle name="Normal 13 2 3 3 2 4 4 2" xfId="47082" xr:uid="{00000000-0005-0000-0000-0000EF870000}"/>
    <cellStyle name="Normal 13 2 3 3 2 4 5" xfId="18010" xr:uid="{00000000-0005-0000-0000-0000F0870000}"/>
    <cellStyle name="Normal 13 2 3 3 2 4 5 2" xfId="47083" xr:uid="{00000000-0005-0000-0000-0000F1870000}"/>
    <cellStyle name="Normal 13 2 3 3 2 4 6" xfId="47078" xr:uid="{00000000-0005-0000-0000-0000F2870000}"/>
    <cellStyle name="Normal 13 2 3 3 2 5" xfId="18011" xr:uid="{00000000-0005-0000-0000-0000F3870000}"/>
    <cellStyle name="Normal 13 2 3 3 2 5 2" xfId="18012" xr:uid="{00000000-0005-0000-0000-0000F4870000}"/>
    <cellStyle name="Normal 13 2 3 3 2 5 2 2" xfId="18013" xr:uid="{00000000-0005-0000-0000-0000F5870000}"/>
    <cellStyle name="Normal 13 2 3 3 2 5 2 2 2" xfId="47086" xr:uid="{00000000-0005-0000-0000-0000F6870000}"/>
    <cellStyle name="Normal 13 2 3 3 2 5 2 3" xfId="47085" xr:uid="{00000000-0005-0000-0000-0000F7870000}"/>
    <cellStyle name="Normal 13 2 3 3 2 5 3" xfId="18014" xr:uid="{00000000-0005-0000-0000-0000F8870000}"/>
    <cellStyle name="Normal 13 2 3 3 2 5 3 2" xfId="47087" xr:uid="{00000000-0005-0000-0000-0000F9870000}"/>
    <cellStyle name="Normal 13 2 3 3 2 5 4" xfId="18015" xr:uid="{00000000-0005-0000-0000-0000FA870000}"/>
    <cellStyle name="Normal 13 2 3 3 2 5 4 2" xfId="47088" xr:uid="{00000000-0005-0000-0000-0000FB870000}"/>
    <cellStyle name="Normal 13 2 3 3 2 5 5" xfId="18016" xr:uid="{00000000-0005-0000-0000-0000FC870000}"/>
    <cellStyle name="Normal 13 2 3 3 2 5 5 2" xfId="47089" xr:uid="{00000000-0005-0000-0000-0000FD870000}"/>
    <cellStyle name="Normal 13 2 3 3 2 5 6" xfId="47084" xr:uid="{00000000-0005-0000-0000-0000FE870000}"/>
    <cellStyle name="Normal 13 2 3 3 2 6" xfId="18017" xr:uid="{00000000-0005-0000-0000-0000FF870000}"/>
    <cellStyle name="Normal 13 2 3 3 2 6 2" xfId="18018" xr:uid="{00000000-0005-0000-0000-000000880000}"/>
    <cellStyle name="Normal 13 2 3 3 2 6 2 2" xfId="18019" xr:uid="{00000000-0005-0000-0000-000001880000}"/>
    <cellStyle name="Normal 13 2 3 3 2 6 2 2 2" xfId="47092" xr:uid="{00000000-0005-0000-0000-000002880000}"/>
    <cellStyle name="Normal 13 2 3 3 2 6 2 3" xfId="47091" xr:uid="{00000000-0005-0000-0000-000003880000}"/>
    <cellStyle name="Normal 13 2 3 3 2 6 3" xfId="18020" xr:uid="{00000000-0005-0000-0000-000004880000}"/>
    <cellStyle name="Normal 13 2 3 3 2 6 3 2" xfId="47093" xr:uid="{00000000-0005-0000-0000-000005880000}"/>
    <cellStyle name="Normal 13 2 3 3 2 6 4" xfId="18021" xr:uid="{00000000-0005-0000-0000-000006880000}"/>
    <cellStyle name="Normal 13 2 3 3 2 6 4 2" xfId="47094" xr:uid="{00000000-0005-0000-0000-000007880000}"/>
    <cellStyle name="Normal 13 2 3 3 2 6 5" xfId="47090" xr:uid="{00000000-0005-0000-0000-000008880000}"/>
    <cellStyle name="Normal 13 2 3 3 2 7" xfId="18022" xr:uid="{00000000-0005-0000-0000-000009880000}"/>
    <cellStyle name="Normal 13 2 3 3 2 7 2" xfId="18023" xr:uid="{00000000-0005-0000-0000-00000A880000}"/>
    <cellStyle name="Normal 13 2 3 3 2 7 2 2" xfId="47096" xr:uid="{00000000-0005-0000-0000-00000B880000}"/>
    <cellStyle name="Normal 13 2 3 3 2 7 3" xfId="18024" xr:uid="{00000000-0005-0000-0000-00000C880000}"/>
    <cellStyle name="Normal 13 2 3 3 2 7 3 2" xfId="47097" xr:uid="{00000000-0005-0000-0000-00000D880000}"/>
    <cellStyle name="Normal 13 2 3 3 2 7 4" xfId="47095" xr:uid="{00000000-0005-0000-0000-00000E880000}"/>
    <cellStyle name="Normal 13 2 3 3 2 8" xfId="18025" xr:uid="{00000000-0005-0000-0000-00000F880000}"/>
    <cellStyle name="Normal 13 2 3 3 2 8 2" xfId="47098" xr:uid="{00000000-0005-0000-0000-000010880000}"/>
    <cellStyle name="Normal 13 2 3 3 2 9" xfId="18026" xr:uid="{00000000-0005-0000-0000-000011880000}"/>
    <cellStyle name="Normal 13 2 3 3 2 9 2" xfId="47099" xr:uid="{00000000-0005-0000-0000-000012880000}"/>
    <cellStyle name="Normal 13 2 3 3 3" xfId="18027" xr:uid="{00000000-0005-0000-0000-000013880000}"/>
    <cellStyle name="Normal 13 2 3 3 3 2" xfId="18028" xr:uid="{00000000-0005-0000-0000-000014880000}"/>
    <cellStyle name="Normal 13 2 3 3 3 2 2" xfId="18029" xr:uid="{00000000-0005-0000-0000-000015880000}"/>
    <cellStyle name="Normal 13 2 3 3 3 2 2 2" xfId="18030" xr:uid="{00000000-0005-0000-0000-000016880000}"/>
    <cellStyle name="Normal 13 2 3 3 3 2 2 2 2" xfId="47103" xr:uid="{00000000-0005-0000-0000-000017880000}"/>
    <cellStyle name="Normal 13 2 3 3 3 2 2 3" xfId="47102" xr:uid="{00000000-0005-0000-0000-000018880000}"/>
    <cellStyle name="Normal 13 2 3 3 3 2 3" xfId="18031" xr:uid="{00000000-0005-0000-0000-000019880000}"/>
    <cellStyle name="Normal 13 2 3 3 3 2 3 2" xfId="47104" xr:uid="{00000000-0005-0000-0000-00001A880000}"/>
    <cellStyle name="Normal 13 2 3 3 3 2 4" xfId="18032" xr:uid="{00000000-0005-0000-0000-00001B880000}"/>
    <cellStyle name="Normal 13 2 3 3 3 2 4 2" xfId="47105" xr:uid="{00000000-0005-0000-0000-00001C880000}"/>
    <cellStyle name="Normal 13 2 3 3 3 2 5" xfId="18033" xr:uid="{00000000-0005-0000-0000-00001D880000}"/>
    <cellStyle name="Normal 13 2 3 3 3 2 5 2" xfId="47106" xr:uid="{00000000-0005-0000-0000-00001E880000}"/>
    <cellStyle name="Normal 13 2 3 3 3 2 6" xfId="47101" xr:uid="{00000000-0005-0000-0000-00001F880000}"/>
    <cellStyle name="Normal 13 2 3 3 3 3" xfId="18034" xr:uid="{00000000-0005-0000-0000-000020880000}"/>
    <cellStyle name="Normal 13 2 3 3 3 3 2" xfId="18035" xr:uid="{00000000-0005-0000-0000-000021880000}"/>
    <cellStyle name="Normal 13 2 3 3 3 3 2 2" xfId="18036" xr:uid="{00000000-0005-0000-0000-000022880000}"/>
    <cellStyle name="Normal 13 2 3 3 3 3 2 2 2" xfId="47109" xr:uid="{00000000-0005-0000-0000-000023880000}"/>
    <cellStyle name="Normal 13 2 3 3 3 3 2 3" xfId="47108" xr:uid="{00000000-0005-0000-0000-000024880000}"/>
    <cellStyle name="Normal 13 2 3 3 3 3 3" xfId="18037" xr:uid="{00000000-0005-0000-0000-000025880000}"/>
    <cellStyle name="Normal 13 2 3 3 3 3 3 2" xfId="47110" xr:uid="{00000000-0005-0000-0000-000026880000}"/>
    <cellStyle name="Normal 13 2 3 3 3 3 4" xfId="18038" xr:uid="{00000000-0005-0000-0000-000027880000}"/>
    <cellStyle name="Normal 13 2 3 3 3 3 4 2" xfId="47111" xr:uid="{00000000-0005-0000-0000-000028880000}"/>
    <cellStyle name="Normal 13 2 3 3 3 3 5" xfId="18039" xr:uid="{00000000-0005-0000-0000-000029880000}"/>
    <cellStyle name="Normal 13 2 3 3 3 3 5 2" xfId="47112" xr:uid="{00000000-0005-0000-0000-00002A880000}"/>
    <cellStyle name="Normal 13 2 3 3 3 3 6" xfId="47107" xr:uid="{00000000-0005-0000-0000-00002B880000}"/>
    <cellStyle name="Normal 13 2 3 3 3 4" xfId="18040" xr:uid="{00000000-0005-0000-0000-00002C880000}"/>
    <cellStyle name="Normal 13 2 3 3 3 4 2" xfId="18041" xr:uid="{00000000-0005-0000-0000-00002D880000}"/>
    <cellStyle name="Normal 13 2 3 3 3 4 2 2" xfId="47114" xr:uid="{00000000-0005-0000-0000-00002E880000}"/>
    <cellStyle name="Normal 13 2 3 3 3 4 3" xfId="47113" xr:uid="{00000000-0005-0000-0000-00002F880000}"/>
    <cellStyle name="Normal 13 2 3 3 3 5" xfId="18042" xr:uid="{00000000-0005-0000-0000-000030880000}"/>
    <cellStyle name="Normal 13 2 3 3 3 5 2" xfId="47115" xr:uid="{00000000-0005-0000-0000-000031880000}"/>
    <cellStyle name="Normal 13 2 3 3 3 6" xfId="18043" xr:uid="{00000000-0005-0000-0000-000032880000}"/>
    <cellStyle name="Normal 13 2 3 3 3 6 2" xfId="47116" xr:uid="{00000000-0005-0000-0000-000033880000}"/>
    <cellStyle name="Normal 13 2 3 3 3 7" xfId="18044" xr:uid="{00000000-0005-0000-0000-000034880000}"/>
    <cellStyle name="Normal 13 2 3 3 3 7 2" xfId="47117" xr:uid="{00000000-0005-0000-0000-000035880000}"/>
    <cellStyle name="Normal 13 2 3 3 3 8" xfId="47100" xr:uid="{00000000-0005-0000-0000-000036880000}"/>
    <cellStyle name="Normal 13 2 3 3 4" xfId="18045" xr:uid="{00000000-0005-0000-0000-000037880000}"/>
    <cellStyle name="Normal 13 2 3 3 4 2" xfId="18046" xr:uid="{00000000-0005-0000-0000-000038880000}"/>
    <cellStyle name="Normal 13 2 3 3 4 2 2" xfId="18047" xr:uid="{00000000-0005-0000-0000-000039880000}"/>
    <cellStyle name="Normal 13 2 3 3 4 2 2 2" xfId="18048" xr:uid="{00000000-0005-0000-0000-00003A880000}"/>
    <cellStyle name="Normal 13 2 3 3 4 2 2 2 2" xfId="47121" xr:uid="{00000000-0005-0000-0000-00003B880000}"/>
    <cellStyle name="Normal 13 2 3 3 4 2 2 3" xfId="47120" xr:uid="{00000000-0005-0000-0000-00003C880000}"/>
    <cellStyle name="Normal 13 2 3 3 4 2 3" xfId="18049" xr:uid="{00000000-0005-0000-0000-00003D880000}"/>
    <cellStyle name="Normal 13 2 3 3 4 2 3 2" xfId="47122" xr:uid="{00000000-0005-0000-0000-00003E880000}"/>
    <cellStyle name="Normal 13 2 3 3 4 2 4" xfId="18050" xr:uid="{00000000-0005-0000-0000-00003F880000}"/>
    <cellStyle name="Normal 13 2 3 3 4 2 4 2" xfId="47123" xr:uid="{00000000-0005-0000-0000-000040880000}"/>
    <cellStyle name="Normal 13 2 3 3 4 2 5" xfId="18051" xr:uid="{00000000-0005-0000-0000-000041880000}"/>
    <cellStyle name="Normal 13 2 3 3 4 2 5 2" xfId="47124" xr:uid="{00000000-0005-0000-0000-000042880000}"/>
    <cellStyle name="Normal 13 2 3 3 4 2 6" xfId="47119" xr:uid="{00000000-0005-0000-0000-000043880000}"/>
    <cellStyle name="Normal 13 2 3 3 4 3" xfId="18052" xr:uid="{00000000-0005-0000-0000-000044880000}"/>
    <cellStyle name="Normal 13 2 3 3 4 3 2" xfId="18053" xr:uid="{00000000-0005-0000-0000-000045880000}"/>
    <cellStyle name="Normal 13 2 3 3 4 3 2 2" xfId="47126" xr:uid="{00000000-0005-0000-0000-000046880000}"/>
    <cellStyle name="Normal 13 2 3 3 4 3 3" xfId="47125" xr:uid="{00000000-0005-0000-0000-000047880000}"/>
    <cellStyle name="Normal 13 2 3 3 4 4" xfId="18054" xr:uid="{00000000-0005-0000-0000-000048880000}"/>
    <cellStyle name="Normal 13 2 3 3 4 4 2" xfId="47127" xr:uid="{00000000-0005-0000-0000-000049880000}"/>
    <cellStyle name="Normal 13 2 3 3 4 5" xfId="18055" xr:uid="{00000000-0005-0000-0000-00004A880000}"/>
    <cellStyle name="Normal 13 2 3 3 4 5 2" xfId="47128" xr:uid="{00000000-0005-0000-0000-00004B880000}"/>
    <cellStyle name="Normal 13 2 3 3 4 6" xfId="18056" xr:uid="{00000000-0005-0000-0000-00004C880000}"/>
    <cellStyle name="Normal 13 2 3 3 4 6 2" xfId="47129" xr:uid="{00000000-0005-0000-0000-00004D880000}"/>
    <cellStyle name="Normal 13 2 3 3 4 7" xfId="47118" xr:uid="{00000000-0005-0000-0000-00004E880000}"/>
    <cellStyle name="Normal 13 2 3 3 5" xfId="18057" xr:uid="{00000000-0005-0000-0000-00004F880000}"/>
    <cellStyle name="Normal 13 2 3 3 5 2" xfId="18058" xr:uid="{00000000-0005-0000-0000-000050880000}"/>
    <cellStyle name="Normal 13 2 3 3 5 2 2" xfId="18059" xr:uid="{00000000-0005-0000-0000-000051880000}"/>
    <cellStyle name="Normal 13 2 3 3 5 2 2 2" xfId="47132" xr:uid="{00000000-0005-0000-0000-000052880000}"/>
    <cellStyle name="Normal 13 2 3 3 5 2 3" xfId="47131" xr:uid="{00000000-0005-0000-0000-000053880000}"/>
    <cellStyle name="Normal 13 2 3 3 5 3" xfId="18060" xr:uid="{00000000-0005-0000-0000-000054880000}"/>
    <cellStyle name="Normal 13 2 3 3 5 3 2" xfId="47133" xr:uid="{00000000-0005-0000-0000-000055880000}"/>
    <cellStyle name="Normal 13 2 3 3 5 4" xfId="18061" xr:uid="{00000000-0005-0000-0000-000056880000}"/>
    <cellStyle name="Normal 13 2 3 3 5 4 2" xfId="47134" xr:uid="{00000000-0005-0000-0000-000057880000}"/>
    <cellStyle name="Normal 13 2 3 3 5 5" xfId="18062" xr:uid="{00000000-0005-0000-0000-000058880000}"/>
    <cellStyle name="Normal 13 2 3 3 5 5 2" xfId="47135" xr:uid="{00000000-0005-0000-0000-000059880000}"/>
    <cellStyle name="Normal 13 2 3 3 5 6" xfId="47130" xr:uid="{00000000-0005-0000-0000-00005A880000}"/>
    <cellStyle name="Normal 13 2 3 3 6" xfId="18063" xr:uid="{00000000-0005-0000-0000-00005B880000}"/>
    <cellStyle name="Normal 13 2 3 3 6 2" xfId="18064" xr:uid="{00000000-0005-0000-0000-00005C880000}"/>
    <cellStyle name="Normal 13 2 3 3 6 2 2" xfId="18065" xr:uid="{00000000-0005-0000-0000-00005D880000}"/>
    <cellStyle name="Normal 13 2 3 3 6 2 2 2" xfId="47138" xr:uid="{00000000-0005-0000-0000-00005E880000}"/>
    <cellStyle name="Normal 13 2 3 3 6 2 3" xfId="47137" xr:uid="{00000000-0005-0000-0000-00005F880000}"/>
    <cellStyle name="Normal 13 2 3 3 6 3" xfId="18066" xr:uid="{00000000-0005-0000-0000-000060880000}"/>
    <cellStyle name="Normal 13 2 3 3 6 3 2" xfId="47139" xr:uid="{00000000-0005-0000-0000-000061880000}"/>
    <cellStyle name="Normal 13 2 3 3 6 4" xfId="18067" xr:uid="{00000000-0005-0000-0000-000062880000}"/>
    <cellStyle name="Normal 13 2 3 3 6 4 2" xfId="47140" xr:uid="{00000000-0005-0000-0000-000063880000}"/>
    <cellStyle name="Normal 13 2 3 3 6 5" xfId="18068" xr:uid="{00000000-0005-0000-0000-000064880000}"/>
    <cellStyle name="Normal 13 2 3 3 6 5 2" xfId="47141" xr:uid="{00000000-0005-0000-0000-000065880000}"/>
    <cellStyle name="Normal 13 2 3 3 6 6" xfId="47136" xr:uid="{00000000-0005-0000-0000-000066880000}"/>
    <cellStyle name="Normal 13 2 3 3 7" xfId="18069" xr:uid="{00000000-0005-0000-0000-000067880000}"/>
    <cellStyle name="Normal 13 2 3 3 7 2" xfId="18070" xr:uid="{00000000-0005-0000-0000-000068880000}"/>
    <cellStyle name="Normal 13 2 3 3 7 2 2" xfId="18071" xr:uid="{00000000-0005-0000-0000-000069880000}"/>
    <cellStyle name="Normal 13 2 3 3 7 2 2 2" xfId="47144" xr:uid="{00000000-0005-0000-0000-00006A880000}"/>
    <cellStyle name="Normal 13 2 3 3 7 2 3" xfId="47143" xr:uid="{00000000-0005-0000-0000-00006B880000}"/>
    <cellStyle name="Normal 13 2 3 3 7 3" xfId="18072" xr:uid="{00000000-0005-0000-0000-00006C880000}"/>
    <cellStyle name="Normal 13 2 3 3 7 3 2" xfId="47145" xr:uid="{00000000-0005-0000-0000-00006D880000}"/>
    <cellStyle name="Normal 13 2 3 3 7 4" xfId="18073" xr:uid="{00000000-0005-0000-0000-00006E880000}"/>
    <cellStyle name="Normal 13 2 3 3 7 4 2" xfId="47146" xr:uid="{00000000-0005-0000-0000-00006F880000}"/>
    <cellStyle name="Normal 13 2 3 3 7 5" xfId="47142" xr:uid="{00000000-0005-0000-0000-000070880000}"/>
    <cellStyle name="Normal 13 2 3 3 8" xfId="18074" xr:uid="{00000000-0005-0000-0000-000071880000}"/>
    <cellStyle name="Normal 13 2 3 3 8 2" xfId="18075" xr:uid="{00000000-0005-0000-0000-000072880000}"/>
    <cellStyle name="Normal 13 2 3 3 8 2 2" xfId="47148" xr:uid="{00000000-0005-0000-0000-000073880000}"/>
    <cellStyle name="Normal 13 2 3 3 8 3" xfId="18076" xr:uid="{00000000-0005-0000-0000-000074880000}"/>
    <cellStyle name="Normal 13 2 3 3 8 3 2" xfId="47149" xr:uid="{00000000-0005-0000-0000-000075880000}"/>
    <cellStyle name="Normal 13 2 3 3 8 4" xfId="47147" xr:uid="{00000000-0005-0000-0000-000076880000}"/>
    <cellStyle name="Normal 13 2 3 3 9" xfId="18077" xr:uid="{00000000-0005-0000-0000-000077880000}"/>
    <cellStyle name="Normal 13 2 3 3 9 2" xfId="47150" xr:uid="{00000000-0005-0000-0000-000078880000}"/>
    <cellStyle name="Normal 13 2 3 4" xfId="18078" xr:uid="{00000000-0005-0000-0000-000079880000}"/>
    <cellStyle name="Normal 13 2 3 4 10" xfId="18079" xr:uid="{00000000-0005-0000-0000-00007A880000}"/>
    <cellStyle name="Normal 13 2 3 4 10 2" xfId="47152" xr:uid="{00000000-0005-0000-0000-00007B880000}"/>
    <cellStyle name="Normal 13 2 3 4 11" xfId="47151" xr:uid="{00000000-0005-0000-0000-00007C880000}"/>
    <cellStyle name="Normal 13 2 3 4 2" xfId="18080" xr:uid="{00000000-0005-0000-0000-00007D880000}"/>
    <cellStyle name="Normal 13 2 3 4 2 2" xfId="18081" xr:uid="{00000000-0005-0000-0000-00007E880000}"/>
    <cellStyle name="Normal 13 2 3 4 2 2 2" xfId="18082" xr:uid="{00000000-0005-0000-0000-00007F880000}"/>
    <cellStyle name="Normal 13 2 3 4 2 2 2 2" xfId="18083" xr:uid="{00000000-0005-0000-0000-000080880000}"/>
    <cellStyle name="Normal 13 2 3 4 2 2 2 2 2" xfId="47156" xr:uid="{00000000-0005-0000-0000-000081880000}"/>
    <cellStyle name="Normal 13 2 3 4 2 2 2 3" xfId="47155" xr:uid="{00000000-0005-0000-0000-000082880000}"/>
    <cellStyle name="Normal 13 2 3 4 2 2 3" xfId="18084" xr:uid="{00000000-0005-0000-0000-000083880000}"/>
    <cellStyle name="Normal 13 2 3 4 2 2 3 2" xfId="47157" xr:uid="{00000000-0005-0000-0000-000084880000}"/>
    <cellStyle name="Normal 13 2 3 4 2 2 4" xfId="18085" xr:uid="{00000000-0005-0000-0000-000085880000}"/>
    <cellStyle name="Normal 13 2 3 4 2 2 4 2" xfId="47158" xr:uid="{00000000-0005-0000-0000-000086880000}"/>
    <cellStyle name="Normal 13 2 3 4 2 2 5" xfId="18086" xr:uid="{00000000-0005-0000-0000-000087880000}"/>
    <cellStyle name="Normal 13 2 3 4 2 2 5 2" xfId="47159" xr:uid="{00000000-0005-0000-0000-000088880000}"/>
    <cellStyle name="Normal 13 2 3 4 2 2 6" xfId="47154" xr:uid="{00000000-0005-0000-0000-000089880000}"/>
    <cellStyle name="Normal 13 2 3 4 2 3" xfId="18087" xr:uid="{00000000-0005-0000-0000-00008A880000}"/>
    <cellStyle name="Normal 13 2 3 4 2 3 2" xfId="18088" xr:uid="{00000000-0005-0000-0000-00008B880000}"/>
    <cellStyle name="Normal 13 2 3 4 2 3 2 2" xfId="47161" xr:uid="{00000000-0005-0000-0000-00008C880000}"/>
    <cellStyle name="Normal 13 2 3 4 2 3 3" xfId="47160" xr:uid="{00000000-0005-0000-0000-00008D880000}"/>
    <cellStyle name="Normal 13 2 3 4 2 4" xfId="18089" xr:uid="{00000000-0005-0000-0000-00008E880000}"/>
    <cellStyle name="Normal 13 2 3 4 2 4 2" xfId="47162" xr:uid="{00000000-0005-0000-0000-00008F880000}"/>
    <cellStyle name="Normal 13 2 3 4 2 5" xfId="18090" xr:uid="{00000000-0005-0000-0000-000090880000}"/>
    <cellStyle name="Normal 13 2 3 4 2 5 2" xfId="47163" xr:uid="{00000000-0005-0000-0000-000091880000}"/>
    <cellStyle name="Normal 13 2 3 4 2 6" xfId="18091" xr:uid="{00000000-0005-0000-0000-000092880000}"/>
    <cellStyle name="Normal 13 2 3 4 2 6 2" xfId="47164" xr:uid="{00000000-0005-0000-0000-000093880000}"/>
    <cellStyle name="Normal 13 2 3 4 2 7" xfId="47153" xr:uid="{00000000-0005-0000-0000-000094880000}"/>
    <cellStyle name="Normal 13 2 3 4 3" xfId="18092" xr:uid="{00000000-0005-0000-0000-000095880000}"/>
    <cellStyle name="Normal 13 2 3 4 3 2" xfId="18093" xr:uid="{00000000-0005-0000-0000-000096880000}"/>
    <cellStyle name="Normal 13 2 3 4 3 2 2" xfId="18094" xr:uid="{00000000-0005-0000-0000-000097880000}"/>
    <cellStyle name="Normal 13 2 3 4 3 2 2 2" xfId="18095" xr:uid="{00000000-0005-0000-0000-000098880000}"/>
    <cellStyle name="Normal 13 2 3 4 3 2 2 2 2" xfId="47168" xr:uid="{00000000-0005-0000-0000-000099880000}"/>
    <cellStyle name="Normal 13 2 3 4 3 2 2 3" xfId="47167" xr:uid="{00000000-0005-0000-0000-00009A880000}"/>
    <cellStyle name="Normal 13 2 3 4 3 2 3" xfId="18096" xr:uid="{00000000-0005-0000-0000-00009B880000}"/>
    <cellStyle name="Normal 13 2 3 4 3 2 3 2" xfId="47169" xr:uid="{00000000-0005-0000-0000-00009C880000}"/>
    <cellStyle name="Normal 13 2 3 4 3 2 4" xfId="18097" xr:uid="{00000000-0005-0000-0000-00009D880000}"/>
    <cellStyle name="Normal 13 2 3 4 3 2 4 2" xfId="47170" xr:uid="{00000000-0005-0000-0000-00009E880000}"/>
    <cellStyle name="Normal 13 2 3 4 3 2 5" xfId="18098" xr:uid="{00000000-0005-0000-0000-00009F880000}"/>
    <cellStyle name="Normal 13 2 3 4 3 2 5 2" xfId="47171" xr:uid="{00000000-0005-0000-0000-0000A0880000}"/>
    <cellStyle name="Normal 13 2 3 4 3 2 6" xfId="47166" xr:uid="{00000000-0005-0000-0000-0000A1880000}"/>
    <cellStyle name="Normal 13 2 3 4 3 3" xfId="18099" xr:uid="{00000000-0005-0000-0000-0000A2880000}"/>
    <cellStyle name="Normal 13 2 3 4 3 3 2" xfId="18100" xr:uid="{00000000-0005-0000-0000-0000A3880000}"/>
    <cellStyle name="Normal 13 2 3 4 3 3 2 2" xfId="47173" xr:uid="{00000000-0005-0000-0000-0000A4880000}"/>
    <cellStyle name="Normal 13 2 3 4 3 3 3" xfId="47172" xr:uid="{00000000-0005-0000-0000-0000A5880000}"/>
    <cellStyle name="Normal 13 2 3 4 3 4" xfId="18101" xr:uid="{00000000-0005-0000-0000-0000A6880000}"/>
    <cellStyle name="Normal 13 2 3 4 3 4 2" xfId="47174" xr:uid="{00000000-0005-0000-0000-0000A7880000}"/>
    <cellStyle name="Normal 13 2 3 4 3 5" xfId="18102" xr:uid="{00000000-0005-0000-0000-0000A8880000}"/>
    <cellStyle name="Normal 13 2 3 4 3 5 2" xfId="47175" xr:uid="{00000000-0005-0000-0000-0000A9880000}"/>
    <cellStyle name="Normal 13 2 3 4 3 6" xfId="18103" xr:uid="{00000000-0005-0000-0000-0000AA880000}"/>
    <cellStyle name="Normal 13 2 3 4 3 6 2" xfId="47176" xr:uid="{00000000-0005-0000-0000-0000AB880000}"/>
    <cellStyle name="Normal 13 2 3 4 3 7" xfId="47165" xr:uid="{00000000-0005-0000-0000-0000AC880000}"/>
    <cellStyle name="Normal 13 2 3 4 4" xfId="18104" xr:uid="{00000000-0005-0000-0000-0000AD880000}"/>
    <cellStyle name="Normal 13 2 3 4 4 2" xfId="18105" xr:uid="{00000000-0005-0000-0000-0000AE880000}"/>
    <cellStyle name="Normal 13 2 3 4 4 2 2" xfId="18106" xr:uid="{00000000-0005-0000-0000-0000AF880000}"/>
    <cellStyle name="Normal 13 2 3 4 4 2 2 2" xfId="47179" xr:uid="{00000000-0005-0000-0000-0000B0880000}"/>
    <cellStyle name="Normal 13 2 3 4 4 2 3" xfId="47178" xr:uid="{00000000-0005-0000-0000-0000B1880000}"/>
    <cellStyle name="Normal 13 2 3 4 4 3" xfId="18107" xr:uid="{00000000-0005-0000-0000-0000B2880000}"/>
    <cellStyle name="Normal 13 2 3 4 4 3 2" xfId="47180" xr:uid="{00000000-0005-0000-0000-0000B3880000}"/>
    <cellStyle name="Normal 13 2 3 4 4 4" xfId="18108" xr:uid="{00000000-0005-0000-0000-0000B4880000}"/>
    <cellStyle name="Normal 13 2 3 4 4 4 2" xfId="47181" xr:uid="{00000000-0005-0000-0000-0000B5880000}"/>
    <cellStyle name="Normal 13 2 3 4 4 5" xfId="18109" xr:uid="{00000000-0005-0000-0000-0000B6880000}"/>
    <cellStyle name="Normal 13 2 3 4 4 5 2" xfId="47182" xr:uid="{00000000-0005-0000-0000-0000B7880000}"/>
    <cellStyle name="Normal 13 2 3 4 4 6" xfId="47177" xr:uid="{00000000-0005-0000-0000-0000B8880000}"/>
    <cellStyle name="Normal 13 2 3 4 5" xfId="18110" xr:uid="{00000000-0005-0000-0000-0000B9880000}"/>
    <cellStyle name="Normal 13 2 3 4 5 2" xfId="18111" xr:uid="{00000000-0005-0000-0000-0000BA880000}"/>
    <cellStyle name="Normal 13 2 3 4 5 2 2" xfId="18112" xr:uid="{00000000-0005-0000-0000-0000BB880000}"/>
    <cellStyle name="Normal 13 2 3 4 5 2 2 2" xfId="47185" xr:uid="{00000000-0005-0000-0000-0000BC880000}"/>
    <cellStyle name="Normal 13 2 3 4 5 2 3" xfId="47184" xr:uid="{00000000-0005-0000-0000-0000BD880000}"/>
    <cellStyle name="Normal 13 2 3 4 5 3" xfId="18113" xr:uid="{00000000-0005-0000-0000-0000BE880000}"/>
    <cellStyle name="Normal 13 2 3 4 5 3 2" xfId="47186" xr:uid="{00000000-0005-0000-0000-0000BF880000}"/>
    <cellStyle name="Normal 13 2 3 4 5 4" xfId="18114" xr:uid="{00000000-0005-0000-0000-0000C0880000}"/>
    <cellStyle name="Normal 13 2 3 4 5 4 2" xfId="47187" xr:uid="{00000000-0005-0000-0000-0000C1880000}"/>
    <cellStyle name="Normal 13 2 3 4 5 5" xfId="18115" xr:uid="{00000000-0005-0000-0000-0000C2880000}"/>
    <cellStyle name="Normal 13 2 3 4 5 5 2" xfId="47188" xr:uid="{00000000-0005-0000-0000-0000C3880000}"/>
    <cellStyle name="Normal 13 2 3 4 5 6" xfId="47183" xr:uid="{00000000-0005-0000-0000-0000C4880000}"/>
    <cellStyle name="Normal 13 2 3 4 6" xfId="18116" xr:uid="{00000000-0005-0000-0000-0000C5880000}"/>
    <cellStyle name="Normal 13 2 3 4 6 2" xfId="18117" xr:uid="{00000000-0005-0000-0000-0000C6880000}"/>
    <cellStyle name="Normal 13 2 3 4 6 2 2" xfId="18118" xr:uid="{00000000-0005-0000-0000-0000C7880000}"/>
    <cellStyle name="Normal 13 2 3 4 6 2 2 2" xfId="47191" xr:uid="{00000000-0005-0000-0000-0000C8880000}"/>
    <cellStyle name="Normal 13 2 3 4 6 2 3" xfId="47190" xr:uid="{00000000-0005-0000-0000-0000C9880000}"/>
    <cellStyle name="Normal 13 2 3 4 6 3" xfId="18119" xr:uid="{00000000-0005-0000-0000-0000CA880000}"/>
    <cellStyle name="Normal 13 2 3 4 6 3 2" xfId="47192" xr:uid="{00000000-0005-0000-0000-0000CB880000}"/>
    <cellStyle name="Normal 13 2 3 4 6 4" xfId="18120" xr:uid="{00000000-0005-0000-0000-0000CC880000}"/>
    <cellStyle name="Normal 13 2 3 4 6 4 2" xfId="47193" xr:uid="{00000000-0005-0000-0000-0000CD880000}"/>
    <cellStyle name="Normal 13 2 3 4 6 5" xfId="47189" xr:uid="{00000000-0005-0000-0000-0000CE880000}"/>
    <cellStyle name="Normal 13 2 3 4 7" xfId="18121" xr:uid="{00000000-0005-0000-0000-0000CF880000}"/>
    <cellStyle name="Normal 13 2 3 4 7 2" xfId="18122" xr:uid="{00000000-0005-0000-0000-0000D0880000}"/>
    <cellStyle name="Normal 13 2 3 4 7 2 2" xfId="47195" xr:uid="{00000000-0005-0000-0000-0000D1880000}"/>
    <cellStyle name="Normal 13 2 3 4 7 3" xfId="18123" xr:uid="{00000000-0005-0000-0000-0000D2880000}"/>
    <cellStyle name="Normal 13 2 3 4 7 3 2" xfId="47196" xr:uid="{00000000-0005-0000-0000-0000D3880000}"/>
    <cellStyle name="Normal 13 2 3 4 7 4" xfId="47194" xr:uid="{00000000-0005-0000-0000-0000D4880000}"/>
    <cellStyle name="Normal 13 2 3 4 8" xfId="18124" xr:uid="{00000000-0005-0000-0000-0000D5880000}"/>
    <cellStyle name="Normal 13 2 3 4 8 2" xfId="47197" xr:uid="{00000000-0005-0000-0000-0000D6880000}"/>
    <cellStyle name="Normal 13 2 3 4 9" xfId="18125" xr:uid="{00000000-0005-0000-0000-0000D7880000}"/>
    <cellStyle name="Normal 13 2 3 4 9 2" xfId="47198" xr:uid="{00000000-0005-0000-0000-0000D8880000}"/>
    <cellStyle name="Normal 13 2 3 5" xfId="18126" xr:uid="{00000000-0005-0000-0000-0000D9880000}"/>
    <cellStyle name="Normal 13 2 3 5 2" xfId="18127" xr:uid="{00000000-0005-0000-0000-0000DA880000}"/>
    <cellStyle name="Normal 13 2 3 5 2 2" xfId="18128" xr:uid="{00000000-0005-0000-0000-0000DB880000}"/>
    <cellStyle name="Normal 13 2 3 5 2 2 2" xfId="18129" xr:uid="{00000000-0005-0000-0000-0000DC880000}"/>
    <cellStyle name="Normal 13 2 3 5 2 2 2 2" xfId="47202" xr:uid="{00000000-0005-0000-0000-0000DD880000}"/>
    <cellStyle name="Normal 13 2 3 5 2 2 3" xfId="47201" xr:uid="{00000000-0005-0000-0000-0000DE880000}"/>
    <cellStyle name="Normal 13 2 3 5 2 3" xfId="18130" xr:uid="{00000000-0005-0000-0000-0000DF880000}"/>
    <cellStyle name="Normal 13 2 3 5 2 3 2" xfId="47203" xr:uid="{00000000-0005-0000-0000-0000E0880000}"/>
    <cellStyle name="Normal 13 2 3 5 2 4" xfId="18131" xr:uid="{00000000-0005-0000-0000-0000E1880000}"/>
    <cellStyle name="Normal 13 2 3 5 2 4 2" xfId="47204" xr:uid="{00000000-0005-0000-0000-0000E2880000}"/>
    <cellStyle name="Normal 13 2 3 5 2 5" xfId="18132" xr:uid="{00000000-0005-0000-0000-0000E3880000}"/>
    <cellStyle name="Normal 13 2 3 5 2 5 2" xfId="47205" xr:uid="{00000000-0005-0000-0000-0000E4880000}"/>
    <cellStyle name="Normal 13 2 3 5 2 6" xfId="47200" xr:uid="{00000000-0005-0000-0000-0000E5880000}"/>
    <cellStyle name="Normal 13 2 3 5 3" xfId="18133" xr:uid="{00000000-0005-0000-0000-0000E6880000}"/>
    <cellStyle name="Normal 13 2 3 5 3 2" xfId="18134" xr:uid="{00000000-0005-0000-0000-0000E7880000}"/>
    <cellStyle name="Normal 13 2 3 5 3 2 2" xfId="18135" xr:uid="{00000000-0005-0000-0000-0000E8880000}"/>
    <cellStyle name="Normal 13 2 3 5 3 2 2 2" xfId="47208" xr:uid="{00000000-0005-0000-0000-0000E9880000}"/>
    <cellStyle name="Normal 13 2 3 5 3 2 3" xfId="47207" xr:uid="{00000000-0005-0000-0000-0000EA880000}"/>
    <cellStyle name="Normal 13 2 3 5 3 3" xfId="18136" xr:uid="{00000000-0005-0000-0000-0000EB880000}"/>
    <cellStyle name="Normal 13 2 3 5 3 3 2" xfId="47209" xr:uid="{00000000-0005-0000-0000-0000EC880000}"/>
    <cellStyle name="Normal 13 2 3 5 3 4" xfId="18137" xr:uid="{00000000-0005-0000-0000-0000ED880000}"/>
    <cellStyle name="Normal 13 2 3 5 3 4 2" xfId="47210" xr:uid="{00000000-0005-0000-0000-0000EE880000}"/>
    <cellStyle name="Normal 13 2 3 5 3 5" xfId="18138" xr:uid="{00000000-0005-0000-0000-0000EF880000}"/>
    <cellStyle name="Normal 13 2 3 5 3 5 2" xfId="47211" xr:uid="{00000000-0005-0000-0000-0000F0880000}"/>
    <cellStyle name="Normal 13 2 3 5 3 6" xfId="47206" xr:uid="{00000000-0005-0000-0000-0000F1880000}"/>
    <cellStyle name="Normal 13 2 3 5 4" xfId="18139" xr:uid="{00000000-0005-0000-0000-0000F2880000}"/>
    <cellStyle name="Normal 13 2 3 5 4 2" xfId="18140" xr:uid="{00000000-0005-0000-0000-0000F3880000}"/>
    <cellStyle name="Normal 13 2 3 5 4 2 2" xfId="47213" xr:uid="{00000000-0005-0000-0000-0000F4880000}"/>
    <cellStyle name="Normal 13 2 3 5 4 3" xfId="47212" xr:uid="{00000000-0005-0000-0000-0000F5880000}"/>
    <cellStyle name="Normal 13 2 3 5 5" xfId="18141" xr:uid="{00000000-0005-0000-0000-0000F6880000}"/>
    <cellStyle name="Normal 13 2 3 5 5 2" xfId="47214" xr:uid="{00000000-0005-0000-0000-0000F7880000}"/>
    <cellStyle name="Normal 13 2 3 5 6" xfId="18142" xr:uid="{00000000-0005-0000-0000-0000F8880000}"/>
    <cellStyle name="Normal 13 2 3 5 6 2" xfId="47215" xr:uid="{00000000-0005-0000-0000-0000F9880000}"/>
    <cellStyle name="Normal 13 2 3 5 7" xfId="18143" xr:uid="{00000000-0005-0000-0000-0000FA880000}"/>
    <cellStyle name="Normal 13 2 3 5 7 2" xfId="47216" xr:uid="{00000000-0005-0000-0000-0000FB880000}"/>
    <cellStyle name="Normal 13 2 3 5 8" xfId="47199" xr:uid="{00000000-0005-0000-0000-0000FC880000}"/>
    <cellStyle name="Normal 13 2 3 6" xfId="18144" xr:uid="{00000000-0005-0000-0000-0000FD880000}"/>
    <cellStyle name="Normal 13 2 3 6 2" xfId="18145" xr:uid="{00000000-0005-0000-0000-0000FE880000}"/>
    <cellStyle name="Normal 13 2 3 6 2 2" xfId="18146" xr:uid="{00000000-0005-0000-0000-0000FF880000}"/>
    <cellStyle name="Normal 13 2 3 6 2 2 2" xfId="18147" xr:uid="{00000000-0005-0000-0000-000000890000}"/>
    <cellStyle name="Normal 13 2 3 6 2 2 2 2" xfId="47220" xr:uid="{00000000-0005-0000-0000-000001890000}"/>
    <cellStyle name="Normal 13 2 3 6 2 2 3" xfId="47219" xr:uid="{00000000-0005-0000-0000-000002890000}"/>
    <cellStyle name="Normal 13 2 3 6 2 3" xfId="18148" xr:uid="{00000000-0005-0000-0000-000003890000}"/>
    <cellStyle name="Normal 13 2 3 6 2 3 2" xfId="47221" xr:uid="{00000000-0005-0000-0000-000004890000}"/>
    <cellStyle name="Normal 13 2 3 6 2 4" xfId="18149" xr:uid="{00000000-0005-0000-0000-000005890000}"/>
    <cellStyle name="Normal 13 2 3 6 2 4 2" xfId="47222" xr:uid="{00000000-0005-0000-0000-000006890000}"/>
    <cellStyle name="Normal 13 2 3 6 2 5" xfId="18150" xr:uid="{00000000-0005-0000-0000-000007890000}"/>
    <cellStyle name="Normal 13 2 3 6 2 5 2" xfId="47223" xr:uid="{00000000-0005-0000-0000-000008890000}"/>
    <cellStyle name="Normal 13 2 3 6 2 6" xfId="47218" xr:uid="{00000000-0005-0000-0000-000009890000}"/>
    <cellStyle name="Normal 13 2 3 6 3" xfId="18151" xr:uid="{00000000-0005-0000-0000-00000A890000}"/>
    <cellStyle name="Normal 13 2 3 6 3 2" xfId="18152" xr:uid="{00000000-0005-0000-0000-00000B890000}"/>
    <cellStyle name="Normal 13 2 3 6 3 2 2" xfId="47225" xr:uid="{00000000-0005-0000-0000-00000C890000}"/>
    <cellStyle name="Normal 13 2 3 6 3 3" xfId="47224" xr:uid="{00000000-0005-0000-0000-00000D890000}"/>
    <cellStyle name="Normal 13 2 3 6 4" xfId="18153" xr:uid="{00000000-0005-0000-0000-00000E890000}"/>
    <cellStyle name="Normal 13 2 3 6 4 2" xfId="47226" xr:uid="{00000000-0005-0000-0000-00000F890000}"/>
    <cellStyle name="Normal 13 2 3 6 5" xfId="18154" xr:uid="{00000000-0005-0000-0000-000010890000}"/>
    <cellStyle name="Normal 13 2 3 6 5 2" xfId="47227" xr:uid="{00000000-0005-0000-0000-000011890000}"/>
    <cellStyle name="Normal 13 2 3 6 6" xfId="18155" xr:uid="{00000000-0005-0000-0000-000012890000}"/>
    <cellStyle name="Normal 13 2 3 6 6 2" xfId="47228" xr:uid="{00000000-0005-0000-0000-000013890000}"/>
    <cellStyle name="Normal 13 2 3 6 7" xfId="47217" xr:uid="{00000000-0005-0000-0000-000014890000}"/>
    <cellStyle name="Normal 13 2 3 7" xfId="18156" xr:uid="{00000000-0005-0000-0000-000015890000}"/>
    <cellStyle name="Normal 13 2 3 7 2" xfId="18157" xr:uid="{00000000-0005-0000-0000-000016890000}"/>
    <cellStyle name="Normal 13 2 3 7 2 2" xfId="18158" xr:uid="{00000000-0005-0000-0000-000017890000}"/>
    <cellStyle name="Normal 13 2 3 7 2 2 2" xfId="47231" xr:uid="{00000000-0005-0000-0000-000018890000}"/>
    <cellStyle name="Normal 13 2 3 7 2 3" xfId="47230" xr:uid="{00000000-0005-0000-0000-000019890000}"/>
    <cellStyle name="Normal 13 2 3 7 3" xfId="18159" xr:uid="{00000000-0005-0000-0000-00001A890000}"/>
    <cellStyle name="Normal 13 2 3 7 3 2" xfId="47232" xr:uid="{00000000-0005-0000-0000-00001B890000}"/>
    <cellStyle name="Normal 13 2 3 7 4" xfId="18160" xr:uid="{00000000-0005-0000-0000-00001C890000}"/>
    <cellStyle name="Normal 13 2 3 7 4 2" xfId="47233" xr:uid="{00000000-0005-0000-0000-00001D890000}"/>
    <cellStyle name="Normal 13 2 3 7 5" xfId="18161" xr:uid="{00000000-0005-0000-0000-00001E890000}"/>
    <cellStyle name="Normal 13 2 3 7 5 2" xfId="47234" xr:uid="{00000000-0005-0000-0000-00001F890000}"/>
    <cellStyle name="Normal 13 2 3 7 6" xfId="47229" xr:uid="{00000000-0005-0000-0000-000020890000}"/>
    <cellStyle name="Normal 13 2 3 8" xfId="18162" xr:uid="{00000000-0005-0000-0000-000021890000}"/>
    <cellStyle name="Normal 13 2 3 8 2" xfId="18163" xr:uid="{00000000-0005-0000-0000-000022890000}"/>
    <cellStyle name="Normal 13 2 3 8 2 2" xfId="18164" xr:uid="{00000000-0005-0000-0000-000023890000}"/>
    <cellStyle name="Normal 13 2 3 8 2 2 2" xfId="47237" xr:uid="{00000000-0005-0000-0000-000024890000}"/>
    <cellStyle name="Normal 13 2 3 8 2 3" xfId="47236" xr:uid="{00000000-0005-0000-0000-000025890000}"/>
    <cellStyle name="Normal 13 2 3 8 3" xfId="18165" xr:uid="{00000000-0005-0000-0000-000026890000}"/>
    <cellStyle name="Normal 13 2 3 8 3 2" xfId="47238" xr:uid="{00000000-0005-0000-0000-000027890000}"/>
    <cellStyle name="Normal 13 2 3 8 4" xfId="18166" xr:uid="{00000000-0005-0000-0000-000028890000}"/>
    <cellStyle name="Normal 13 2 3 8 4 2" xfId="47239" xr:uid="{00000000-0005-0000-0000-000029890000}"/>
    <cellStyle name="Normal 13 2 3 8 5" xfId="18167" xr:uid="{00000000-0005-0000-0000-00002A890000}"/>
    <cellStyle name="Normal 13 2 3 8 5 2" xfId="47240" xr:uid="{00000000-0005-0000-0000-00002B890000}"/>
    <cellStyle name="Normal 13 2 3 8 6" xfId="47235" xr:uid="{00000000-0005-0000-0000-00002C890000}"/>
    <cellStyle name="Normal 13 2 3 9" xfId="18168" xr:uid="{00000000-0005-0000-0000-00002D890000}"/>
    <cellStyle name="Normal 13 2 3 9 2" xfId="18169" xr:uid="{00000000-0005-0000-0000-00002E890000}"/>
    <cellStyle name="Normal 13 2 3 9 2 2" xfId="18170" xr:uid="{00000000-0005-0000-0000-00002F890000}"/>
    <cellStyle name="Normal 13 2 3 9 2 2 2" xfId="47243" xr:uid="{00000000-0005-0000-0000-000030890000}"/>
    <cellStyle name="Normal 13 2 3 9 2 3" xfId="47242" xr:uid="{00000000-0005-0000-0000-000031890000}"/>
    <cellStyle name="Normal 13 2 3 9 3" xfId="18171" xr:uid="{00000000-0005-0000-0000-000032890000}"/>
    <cellStyle name="Normal 13 2 3 9 3 2" xfId="47244" xr:uid="{00000000-0005-0000-0000-000033890000}"/>
    <cellStyle name="Normal 13 2 3 9 4" xfId="18172" xr:uid="{00000000-0005-0000-0000-000034890000}"/>
    <cellStyle name="Normal 13 2 3 9 4 2" xfId="47245" xr:uid="{00000000-0005-0000-0000-000035890000}"/>
    <cellStyle name="Normal 13 2 3 9 5" xfId="47241" xr:uid="{00000000-0005-0000-0000-000036890000}"/>
    <cellStyle name="Normal 13 2 4" xfId="18173" xr:uid="{00000000-0005-0000-0000-000037890000}"/>
    <cellStyle name="Normal 13 2 4 10" xfId="18174" xr:uid="{00000000-0005-0000-0000-000038890000}"/>
    <cellStyle name="Normal 13 2 4 10 2" xfId="47247" xr:uid="{00000000-0005-0000-0000-000039890000}"/>
    <cellStyle name="Normal 13 2 4 11" xfId="18175" xr:uid="{00000000-0005-0000-0000-00003A890000}"/>
    <cellStyle name="Normal 13 2 4 11 2" xfId="47248" xr:uid="{00000000-0005-0000-0000-00003B890000}"/>
    <cellStyle name="Normal 13 2 4 12" xfId="18176" xr:uid="{00000000-0005-0000-0000-00003C890000}"/>
    <cellStyle name="Normal 13 2 4 12 2" xfId="47249" xr:uid="{00000000-0005-0000-0000-00003D890000}"/>
    <cellStyle name="Normal 13 2 4 13" xfId="47246" xr:uid="{00000000-0005-0000-0000-00003E890000}"/>
    <cellStyle name="Normal 13 2 4 2" xfId="18177" xr:uid="{00000000-0005-0000-0000-00003F890000}"/>
    <cellStyle name="Normal 13 2 4 2 10" xfId="18178" xr:uid="{00000000-0005-0000-0000-000040890000}"/>
    <cellStyle name="Normal 13 2 4 2 10 2" xfId="47251" xr:uid="{00000000-0005-0000-0000-000041890000}"/>
    <cellStyle name="Normal 13 2 4 2 11" xfId="18179" xr:uid="{00000000-0005-0000-0000-000042890000}"/>
    <cellStyle name="Normal 13 2 4 2 11 2" xfId="47252" xr:uid="{00000000-0005-0000-0000-000043890000}"/>
    <cellStyle name="Normal 13 2 4 2 12" xfId="47250" xr:uid="{00000000-0005-0000-0000-000044890000}"/>
    <cellStyle name="Normal 13 2 4 2 2" xfId="18180" xr:uid="{00000000-0005-0000-0000-000045890000}"/>
    <cellStyle name="Normal 13 2 4 2 2 10" xfId="18181" xr:uid="{00000000-0005-0000-0000-000046890000}"/>
    <cellStyle name="Normal 13 2 4 2 2 10 2" xfId="47254" xr:uid="{00000000-0005-0000-0000-000047890000}"/>
    <cellStyle name="Normal 13 2 4 2 2 11" xfId="47253" xr:uid="{00000000-0005-0000-0000-000048890000}"/>
    <cellStyle name="Normal 13 2 4 2 2 2" xfId="18182" xr:uid="{00000000-0005-0000-0000-000049890000}"/>
    <cellStyle name="Normal 13 2 4 2 2 2 2" xfId="18183" xr:uid="{00000000-0005-0000-0000-00004A890000}"/>
    <cellStyle name="Normal 13 2 4 2 2 2 2 2" xfId="18184" xr:uid="{00000000-0005-0000-0000-00004B890000}"/>
    <cellStyle name="Normal 13 2 4 2 2 2 2 2 2" xfId="18185" xr:uid="{00000000-0005-0000-0000-00004C890000}"/>
    <cellStyle name="Normal 13 2 4 2 2 2 2 2 2 2" xfId="47258" xr:uid="{00000000-0005-0000-0000-00004D890000}"/>
    <cellStyle name="Normal 13 2 4 2 2 2 2 2 3" xfId="47257" xr:uid="{00000000-0005-0000-0000-00004E890000}"/>
    <cellStyle name="Normal 13 2 4 2 2 2 2 3" xfId="18186" xr:uid="{00000000-0005-0000-0000-00004F890000}"/>
    <cellStyle name="Normal 13 2 4 2 2 2 2 3 2" xfId="47259" xr:uid="{00000000-0005-0000-0000-000050890000}"/>
    <cellStyle name="Normal 13 2 4 2 2 2 2 4" xfId="18187" xr:uid="{00000000-0005-0000-0000-000051890000}"/>
    <cellStyle name="Normal 13 2 4 2 2 2 2 4 2" xfId="47260" xr:uid="{00000000-0005-0000-0000-000052890000}"/>
    <cellStyle name="Normal 13 2 4 2 2 2 2 5" xfId="18188" xr:uid="{00000000-0005-0000-0000-000053890000}"/>
    <cellStyle name="Normal 13 2 4 2 2 2 2 5 2" xfId="47261" xr:uid="{00000000-0005-0000-0000-000054890000}"/>
    <cellStyle name="Normal 13 2 4 2 2 2 2 6" xfId="47256" xr:uid="{00000000-0005-0000-0000-000055890000}"/>
    <cellStyle name="Normal 13 2 4 2 2 2 3" xfId="18189" xr:uid="{00000000-0005-0000-0000-000056890000}"/>
    <cellStyle name="Normal 13 2 4 2 2 2 3 2" xfId="18190" xr:uid="{00000000-0005-0000-0000-000057890000}"/>
    <cellStyle name="Normal 13 2 4 2 2 2 3 2 2" xfId="47263" xr:uid="{00000000-0005-0000-0000-000058890000}"/>
    <cellStyle name="Normal 13 2 4 2 2 2 3 3" xfId="47262" xr:uid="{00000000-0005-0000-0000-000059890000}"/>
    <cellStyle name="Normal 13 2 4 2 2 2 4" xfId="18191" xr:uid="{00000000-0005-0000-0000-00005A890000}"/>
    <cellStyle name="Normal 13 2 4 2 2 2 4 2" xfId="47264" xr:uid="{00000000-0005-0000-0000-00005B890000}"/>
    <cellStyle name="Normal 13 2 4 2 2 2 5" xfId="18192" xr:uid="{00000000-0005-0000-0000-00005C890000}"/>
    <cellStyle name="Normal 13 2 4 2 2 2 5 2" xfId="47265" xr:uid="{00000000-0005-0000-0000-00005D890000}"/>
    <cellStyle name="Normal 13 2 4 2 2 2 6" xfId="18193" xr:uid="{00000000-0005-0000-0000-00005E890000}"/>
    <cellStyle name="Normal 13 2 4 2 2 2 6 2" xfId="47266" xr:uid="{00000000-0005-0000-0000-00005F890000}"/>
    <cellStyle name="Normal 13 2 4 2 2 2 7" xfId="47255" xr:uid="{00000000-0005-0000-0000-000060890000}"/>
    <cellStyle name="Normal 13 2 4 2 2 3" xfId="18194" xr:uid="{00000000-0005-0000-0000-000061890000}"/>
    <cellStyle name="Normal 13 2 4 2 2 3 2" xfId="18195" xr:uid="{00000000-0005-0000-0000-000062890000}"/>
    <cellStyle name="Normal 13 2 4 2 2 3 2 2" xfId="18196" xr:uid="{00000000-0005-0000-0000-000063890000}"/>
    <cellStyle name="Normal 13 2 4 2 2 3 2 2 2" xfId="18197" xr:uid="{00000000-0005-0000-0000-000064890000}"/>
    <cellStyle name="Normal 13 2 4 2 2 3 2 2 2 2" xfId="47270" xr:uid="{00000000-0005-0000-0000-000065890000}"/>
    <cellStyle name="Normal 13 2 4 2 2 3 2 2 3" xfId="47269" xr:uid="{00000000-0005-0000-0000-000066890000}"/>
    <cellStyle name="Normal 13 2 4 2 2 3 2 3" xfId="18198" xr:uid="{00000000-0005-0000-0000-000067890000}"/>
    <cellStyle name="Normal 13 2 4 2 2 3 2 3 2" xfId="47271" xr:uid="{00000000-0005-0000-0000-000068890000}"/>
    <cellStyle name="Normal 13 2 4 2 2 3 2 4" xfId="18199" xr:uid="{00000000-0005-0000-0000-000069890000}"/>
    <cellStyle name="Normal 13 2 4 2 2 3 2 4 2" xfId="47272" xr:uid="{00000000-0005-0000-0000-00006A890000}"/>
    <cellStyle name="Normal 13 2 4 2 2 3 2 5" xfId="18200" xr:uid="{00000000-0005-0000-0000-00006B890000}"/>
    <cellStyle name="Normal 13 2 4 2 2 3 2 5 2" xfId="47273" xr:uid="{00000000-0005-0000-0000-00006C890000}"/>
    <cellStyle name="Normal 13 2 4 2 2 3 2 6" xfId="47268" xr:uid="{00000000-0005-0000-0000-00006D890000}"/>
    <cellStyle name="Normal 13 2 4 2 2 3 3" xfId="18201" xr:uid="{00000000-0005-0000-0000-00006E890000}"/>
    <cellStyle name="Normal 13 2 4 2 2 3 3 2" xfId="18202" xr:uid="{00000000-0005-0000-0000-00006F890000}"/>
    <cellStyle name="Normal 13 2 4 2 2 3 3 2 2" xfId="47275" xr:uid="{00000000-0005-0000-0000-000070890000}"/>
    <cellStyle name="Normal 13 2 4 2 2 3 3 3" xfId="47274" xr:uid="{00000000-0005-0000-0000-000071890000}"/>
    <cellStyle name="Normal 13 2 4 2 2 3 4" xfId="18203" xr:uid="{00000000-0005-0000-0000-000072890000}"/>
    <cellStyle name="Normal 13 2 4 2 2 3 4 2" xfId="47276" xr:uid="{00000000-0005-0000-0000-000073890000}"/>
    <cellStyle name="Normal 13 2 4 2 2 3 5" xfId="18204" xr:uid="{00000000-0005-0000-0000-000074890000}"/>
    <cellStyle name="Normal 13 2 4 2 2 3 5 2" xfId="47277" xr:uid="{00000000-0005-0000-0000-000075890000}"/>
    <cellStyle name="Normal 13 2 4 2 2 3 6" xfId="18205" xr:uid="{00000000-0005-0000-0000-000076890000}"/>
    <cellStyle name="Normal 13 2 4 2 2 3 6 2" xfId="47278" xr:uid="{00000000-0005-0000-0000-000077890000}"/>
    <cellStyle name="Normal 13 2 4 2 2 3 7" xfId="47267" xr:uid="{00000000-0005-0000-0000-000078890000}"/>
    <cellStyle name="Normal 13 2 4 2 2 4" xfId="18206" xr:uid="{00000000-0005-0000-0000-000079890000}"/>
    <cellStyle name="Normal 13 2 4 2 2 4 2" xfId="18207" xr:uid="{00000000-0005-0000-0000-00007A890000}"/>
    <cellStyle name="Normal 13 2 4 2 2 4 2 2" xfId="18208" xr:uid="{00000000-0005-0000-0000-00007B890000}"/>
    <cellStyle name="Normal 13 2 4 2 2 4 2 2 2" xfId="47281" xr:uid="{00000000-0005-0000-0000-00007C890000}"/>
    <cellStyle name="Normal 13 2 4 2 2 4 2 3" xfId="47280" xr:uid="{00000000-0005-0000-0000-00007D890000}"/>
    <cellStyle name="Normal 13 2 4 2 2 4 3" xfId="18209" xr:uid="{00000000-0005-0000-0000-00007E890000}"/>
    <cellStyle name="Normal 13 2 4 2 2 4 3 2" xfId="47282" xr:uid="{00000000-0005-0000-0000-00007F890000}"/>
    <cellStyle name="Normal 13 2 4 2 2 4 4" xfId="18210" xr:uid="{00000000-0005-0000-0000-000080890000}"/>
    <cellStyle name="Normal 13 2 4 2 2 4 4 2" xfId="47283" xr:uid="{00000000-0005-0000-0000-000081890000}"/>
    <cellStyle name="Normal 13 2 4 2 2 4 5" xfId="18211" xr:uid="{00000000-0005-0000-0000-000082890000}"/>
    <cellStyle name="Normal 13 2 4 2 2 4 5 2" xfId="47284" xr:uid="{00000000-0005-0000-0000-000083890000}"/>
    <cellStyle name="Normal 13 2 4 2 2 4 6" xfId="47279" xr:uid="{00000000-0005-0000-0000-000084890000}"/>
    <cellStyle name="Normal 13 2 4 2 2 5" xfId="18212" xr:uid="{00000000-0005-0000-0000-000085890000}"/>
    <cellStyle name="Normal 13 2 4 2 2 5 2" xfId="18213" xr:uid="{00000000-0005-0000-0000-000086890000}"/>
    <cellStyle name="Normal 13 2 4 2 2 5 2 2" xfId="18214" xr:uid="{00000000-0005-0000-0000-000087890000}"/>
    <cellStyle name="Normal 13 2 4 2 2 5 2 2 2" xfId="47287" xr:uid="{00000000-0005-0000-0000-000088890000}"/>
    <cellStyle name="Normal 13 2 4 2 2 5 2 3" xfId="47286" xr:uid="{00000000-0005-0000-0000-000089890000}"/>
    <cellStyle name="Normal 13 2 4 2 2 5 3" xfId="18215" xr:uid="{00000000-0005-0000-0000-00008A890000}"/>
    <cellStyle name="Normal 13 2 4 2 2 5 3 2" xfId="47288" xr:uid="{00000000-0005-0000-0000-00008B890000}"/>
    <cellStyle name="Normal 13 2 4 2 2 5 4" xfId="18216" xr:uid="{00000000-0005-0000-0000-00008C890000}"/>
    <cellStyle name="Normal 13 2 4 2 2 5 4 2" xfId="47289" xr:uid="{00000000-0005-0000-0000-00008D890000}"/>
    <cellStyle name="Normal 13 2 4 2 2 5 5" xfId="18217" xr:uid="{00000000-0005-0000-0000-00008E890000}"/>
    <cellStyle name="Normal 13 2 4 2 2 5 5 2" xfId="47290" xr:uid="{00000000-0005-0000-0000-00008F890000}"/>
    <cellStyle name="Normal 13 2 4 2 2 5 6" xfId="47285" xr:uid="{00000000-0005-0000-0000-000090890000}"/>
    <cellStyle name="Normal 13 2 4 2 2 6" xfId="18218" xr:uid="{00000000-0005-0000-0000-000091890000}"/>
    <cellStyle name="Normal 13 2 4 2 2 6 2" xfId="18219" xr:uid="{00000000-0005-0000-0000-000092890000}"/>
    <cellStyle name="Normal 13 2 4 2 2 6 2 2" xfId="18220" xr:uid="{00000000-0005-0000-0000-000093890000}"/>
    <cellStyle name="Normal 13 2 4 2 2 6 2 2 2" xfId="47293" xr:uid="{00000000-0005-0000-0000-000094890000}"/>
    <cellStyle name="Normal 13 2 4 2 2 6 2 3" xfId="47292" xr:uid="{00000000-0005-0000-0000-000095890000}"/>
    <cellStyle name="Normal 13 2 4 2 2 6 3" xfId="18221" xr:uid="{00000000-0005-0000-0000-000096890000}"/>
    <cellStyle name="Normal 13 2 4 2 2 6 3 2" xfId="47294" xr:uid="{00000000-0005-0000-0000-000097890000}"/>
    <cellStyle name="Normal 13 2 4 2 2 6 4" xfId="18222" xr:uid="{00000000-0005-0000-0000-000098890000}"/>
    <cellStyle name="Normal 13 2 4 2 2 6 4 2" xfId="47295" xr:uid="{00000000-0005-0000-0000-000099890000}"/>
    <cellStyle name="Normal 13 2 4 2 2 6 5" xfId="47291" xr:uid="{00000000-0005-0000-0000-00009A890000}"/>
    <cellStyle name="Normal 13 2 4 2 2 7" xfId="18223" xr:uid="{00000000-0005-0000-0000-00009B890000}"/>
    <cellStyle name="Normal 13 2 4 2 2 7 2" xfId="18224" xr:uid="{00000000-0005-0000-0000-00009C890000}"/>
    <cellStyle name="Normal 13 2 4 2 2 7 2 2" xfId="47297" xr:uid="{00000000-0005-0000-0000-00009D890000}"/>
    <cellStyle name="Normal 13 2 4 2 2 7 3" xfId="18225" xr:uid="{00000000-0005-0000-0000-00009E890000}"/>
    <cellStyle name="Normal 13 2 4 2 2 7 3 2" xfId="47298" xr:uid="{00000000-0005-0000-0000-00009F890000}"/>
    <cellStyle name="Normal 13 2 4 2 2 7 4" xfId="47296" xr:uid="{00000000-0005-0000-0000-0000A0890000}"/>
    <cellStyle name="Normal 13 2 4 2 2 8" xfId="18226" xr:uid="{00000000-0005-0000-0000-0000A1890000}"/>
    <cellStyle name="Normal 13 2 4 2 2 8 2" xfId="47299" xr:uid="{00000000-0005-0000-0000-0000A2890000}"/>
    <cellStyle name="Normal 13 2 4 2 2 9" xfId="18227" xr:uid="{00000000-0005-0000-0000-0000A3890000}"/>
    <cellStyle name="Normal 13 2 4 2 2 9 2" xfId="47300" xr:uid="{00000000-0005-0000-0000-0000A4890000}"/>
    <cellStyle name="Normal 13 2 4 2 3" xfId="18228" xr:uid="{00000000-0005-0000-0000-0000A5890000}"/>
    <cellStyle name="Normal 13 2 4 2 3 2" xfId="18229" xr:uid="{00000000-0005-0000-0000-0000A6890000}"/>
    <cellStyle name="Normal 13 2 4 2 3 2 2" xfId="18230" xr:uid="{00000000-0005-0000-0000-0000A7890000}"/>
    <cellStyle name="Normal 13 2 4 2 3 2 2 2" xfId="18231" xr:uid="{00000000-0005-0000-0000-0000A8890000}"/>
    <cellStyle name="Normal 13 2 4 2 3 2 2 2 2" xfId="47304" xr:uid="{00000000-0005-0000-0000-0000A9890000}"/>
    <cellStyle name="Normal 13 2 4 2 3 2 2 3" xfId="47303" xr:uid="{00000000-0005-0000-0000-0000AA890000}"/>
    <cellStyle name="Normal 13 2 4 2 3 2 3" xfId="18232" xr:uid="{00000000-0005-0000-0000-0000AB890000}"/>
    <cellStyle name="Normal 13 2 4 2 3 2 3 2" xfId="47305" xr:uid="{00000000-0005-0000-0000-0000AC890000}"/>
    <cellStyle name="Normal 13 2 4 2 3 2 4" xfId="18233" xr:uid="{00000000-0005-0000-0000-0000AD890000}"/>
    <cellStyle name="Normal 13 2 4 2 3 2 4 2" xfId="47306" xr:uid="{00000000-0005-0000-0000-0000AE890000}"/>
    <cellStyle name="Normal 13 2 4 2 3 2 5" xfId="18234" xr:uid="{00000000-0005-0000-0000-0000AF890000}"/>
    <cellStyle name="Normal 13 2 4 2 3 2 5 2" xfId="47307" xr:uid="{00000000-0005-0000-0000-0000B0890000}"/>
    <cellStyle name="Normal 13 2 4 2 3 2 6" xfId="47302" xr:uid="{00000000-0005-0000-0000-0000B1890000}"/>
    <cellStyle name="Normal 13 2 4 2 3 3" xfId="18235" xr:uid="{00000000-0005-0000-0000-0000B2890000}"/>
    <cellStyle name="Normal 13 2 4 2 3 3 2" xfId="18236" xr:uid="{00000000-0005-0000-0000-0000B3890000}"/>
    <cellStyle name="Normal 13 2 4 2 3 3 2 2" xfId="18237" xr:uid="{00000000-0005-0000-0000-0000B4890000}"/>
    <cellStyle name="Normal 13 2 4 2 3 3 2 2 2" xfId="47310" xr:uid="{00000000-0005-0000-0000-0000B5890000}"/>
    <cellStyle name="Normal 13 2 4 2 3 3 2 3" xfId="47309" xr:uid="{00000000-0005-0000-0000-0000B6890000}"/>
    <cellStyle name="Normal 13 2 4 2 3 3 3" xfId="18238" xr:uid="{00000000-0005-0000-0000-0000B7890000}"/>
    <cellStyle name="Normal 13 2 4 2 3 3 3 2" xfId="47311" xr:uid="{00000000-0005-0000-0000-0000B8890000}"/>
    <cellStyle name="Normal 13 2 4 2 3 3 4" xfId="18239" xr:uid="{00000000-0005-0000-0000-0000B9890000}"/>
    <cellStyle name="Normal 13 2 4 2 3 3 4 2" xfId="47312" xr:uid="{00000000-0005-0000-0000-0000BA890000}"/>
    <cellStyle name="Normal 13 2 4 2 3 3 5" xfId="18240" xr:uid="{00000000-0005-0000-0000-0000BB890000}"/>
    <cellStyle name="Normal 13 2 4 2 3 3 5 2" xfId="47313" xr:uid="{00000000-0005-0000-0000-0000BC890000}"/>
    <cellStyle name="Normal 13 2 4 2 3 3 6" xfId="47308" xr:uid="{00000000-0005-0000-0000-0000BD890000}"/>
    <cellStyle name="Normal 13 2 4 2 3 4" xfId="18241" xr:uid="{00000000-0005-0000-0000-0000BE890000}"/>
    <cellStyle name="Normal 13 2 4 2 3 4 2" xfId="18242" xr:uid="{00000000-0005-0000-0000-0000BF890000}"/>
    <cellStyle name="Normal 13 2 4 2 3 4 2 2" xfId="47315" xr:uid="{00000000-0005-0000-0000-0000C0890000}"/>
    <cellStyle name="Normal 13 2 4 2 3 4 3" xfId="47314" xr:uid="{00000000-0005-0000-0000-0000C1890000}"/>
    <cellStyle name="Normal 13 2 4 2 3 5" xfId="18243" xr:uid="{00000000-0005-0000-0000-0000C2890000}"/>
    <cellStyle name="Normal 13 2 4 2 3 5 2" xfId="47316" xr:uid="{00000000-0005-0000-0000-0000C3890000}"/>
    <cellStyle name="Normal 13 2 4 2 3 6" xfId="18244" xr:uid="{00000000-0005-0000-0000-0000C4890000}"/>
    <cellStyle name="Normal 13 2 4 2 3 6 2" xfId="47317" xr:uid="{00000000-0005-0000-0000-0000C5890000}"/>
    <cellStyle name="Normal 13 2 4 2 3 7" xfId="18245" xr:uid="{00000000-0005-0000-0000-0000C6890000}"/>
    <cellStyle name="Normal 13 2 4 2 3 7 2" xfId="47318" xr:uid="{00000000-0005-0000-0000-0000C7890000}"/>
    <cellStyle name="Normal 13 2 4 2 3 8" xfId="47301" xr:uid="{00000000-0005-0000-0000-0000C8890000}"/>
    <cellStyle name="Normal 13 2 4 2 4" xfId="18246" xr:uid="{00000000-0005-0000-0000-0000C9890000}"/>
    <cellStyle name="Normal 13 2 4 2 4 2" xfId="18247" xr:uid="{00000000-0005-0000-0000-0000CA890000}"/>
    <cellStyle name="Normal 13 2 4 2 4 2 2" xfId="18248" xr:uid="{00000000-0005-0000-0000-0000CB890000}"/>
    <cellStyle name="Normal 13 2 4 2 4 2 2 2" xfId="18249" xr:uid="{00000000-0005-0000-0000-0000CC890000}"/>
    <cellStyle name="Normal 13 2 4 2 4 2 2 2 2" xfId="47322" xr:uid="{00000000-0005-0000-0000-0000CD890000}"/>
    <cellStyle name="Normal 13 2 4 2 4 2 2 3" xfId="47321" xr:uid="{00000000-0005-0000-0000-0000CE890000}"/>
    <cellStyle name="Normal 13 2 4 2 4 2 3" xfId="18250" xr:uid="{00000000-0005-0000-0000-0000CF890000}"/>
    <cellStyle name="Normal 13 2 4 2 4 2 3 2" xfId="47323" xr:uid="{00000000-0005-0000-0000-0000D0890000}"/>
    <cellStyle name="Normal 13 2 4 2 4 2 4" xfId="18251" xr:uid="{00000000-0005-0000-0000-0000D1890000}"/>
    <cellStyle name="Normal 13 2 4 2 4 2 4 2" xfId="47324" xr:uid="{00000000-0005-0000-0000-0000D2890000}"/>
    <cellStyle name="Normal 13 2 4 2 4 2 5" xfId="18252" xr:uid="{00000000-0005-0000-0000-0000D3890000}"/>
    <cellStyle name="Normal 13 2 4 2 4 2 5 2" xfId="47325" xr:uid="{00000000-0005-0000-0000-0000D4890000}"/>
    <cellStyle name="Normal 13 2 4 2 4 2 6" xfId="47320" xr:uid="{00000000-0005-0000-0000-0000D5890000}"/>
    <cellStyle name="Normal 13 2 4 2 4 3" xfId="18253" xr:uid="{00000000-0005-0000-0000-0000D6890000}"/>
    <cellStyle name="Normal 13 2 4 2 4 3 2" xfId="18254" xr:uid="{00000000-0005-0000-0000-0000D7890000}"/>
    <cellStyle name="Normal 13 2 4 2 4 3 2 2" xfId="47327" xr:uid="{00000000-0005-0000-0000-0000D8890000}"/>
    <cellStyle name="Normal 13 2 4 2 4 3 3" xfId="47326" xr:uid="{00000000-0005-0000-0000-0000D9890000}"/>
    <cellStyle name="Normal 13 2 4 2 4 4" xfId="18255" xr:uid="{00000000-0005-0000-0000-0000DA890000}"/>
    <cellStyle name="Normal 13 2 4 2 4 4 2" xfId="47328" xr:uid="{00000000-0005-0000-0000-0000DB890000}"/>
    <cellStyle name="Normal 13 2 4 2 4 5" xfId="18256" xr:uid="{00000000-0005-0000-0000-0000DC890000}"/>
    <cellStyle name="Normal 13 2 4 2 4 5 2" xfId="47329" xr:uid="{00000000-0005-0000-0000-0000DD890000}"/>
    <cellStyle name="Normal 13 2 4 2 4 6" xfId="18257" xr:uid="{00000000-0005-0000-0000-0000DE890000}"/>
    <cellStyle name="Normal 13 2 4 2 4 6 2" xfId="47330" xr:uid="{00000000-0005-0000-0000-0000DF890000}"/>
    <cellStyle name="Normal 13 2 4 2 4 7" xfId="47319" xr:uid="{00000000-0005-0000-0000-0000E0890000}"/>
    <cellStyle name="Normal 13 2 4 2 5" xfId="18258" xr:uid="{00000000-0005-0000-0000-0000E1890000}"/>
    <cellStyle name="Normal 13 2 4 2 5 2" xfId="18259" xr:uid="{00000000-0005-0000-0000-0000E2890000}"/>
    <cellStyle name="Normal 13 2 4 2 5 2 2" xfId="18260" xr:uid="{00000000-0005-0000-0000-0000E3890000}"/>
    <cellStyle name="Normal 13 2 4 2 5 2 2 2" xfId="47333" xr:uid="{00000000-0005-0000-0000-0000E4890000}"/>
    <cellStyle name="Normal 13 2 4 2 5 2 3" xfId="47332" xr:uid="{00000000-0005-0000-0000-0000E5890000}"/>
    <cellStyle name="Normal 13 2 4 2 5 3" xfId="18261" xr:uid="{00000000-0005-0000-0000-0000E6890000}"/>
    <cellStyle name="Normal 13 2 4 2 5 3 2" xfId="47334" xr:uid="{00000000-0005-0000-0000-0000E7890000}"/>
    <cellStyle name="Normal 13 2 4 2 5 4" xfId="18262" xr:uid="{00000000-0005-0000-0000-0000E8890000}"/>
    <cellStyle name="Normal 13 2 4 2 5 4 2" xfId="47335" xr:uid="{00000000-0005-0000-0000-0000E9890000}"/>
    <cellStyle name="Normal 13 2 4 2 5 5" xfId="18263" xr:uid="{00000000-0005-0000-0000-0000EA890000}"/>
    <cellStyle name="Normal 13 2 4 2 5 5 2" xfId="47336" xr:uid="{00000000-0005-0000-0000-0000EB890000}"/>
    <cellStyle name="Normal 13 2 4 2 5 6" xfId="47331" xr:uid="{00000000-0005-0000-0000-0000EC890000}"/>
    <cellStyle name="Normal 13 2 4 2 6" xfId="18264" xr:uid="{00000000-0005-0000-0000-0000ED890000}"/>
    <cellStyle name="Normal 13 2 4 2 6 2" xfId="18265" xr:uid="{00000000-0005-0000-0000-0000EE890000}"/>
    <cellStyle name="Normal 13 2 4 2 6 2 2" xfId="18266" xr:uid="{00000000-0005-0000-0000-0000EF890000}"/>
    <cellStyle name="Normal 13 2 4 2 6 2 2 2" xfId="47339" xr:uid="{00000000-0005-0000-0000-0000F0890000}"/>
    <cellStyle name="Normal 13 2 4 2 6 2 3" xfId="47338" xr:uid="{00000000-0005-0000-0000-0000F1890000}"/>
    <cellStyle name="Normal 13 2 4 2 6 3" xfId="18267" xr:uid="{00000000-0005-0000-0000-0000F2890000}"/>
    <cellStyle name="Normal 13 2 4 2 6 3 2" xfId="47340" xr:uid="{00000000-0005-0000-0000-0000F3890000}"/>
    <cellStyle name="Normal 13 2 4 2 6 4" xfId="18268" xr:uid="{00000000-0005-0000-0000-0000F4890000}"/>
    <cellStyle name="Normal 13 2 4 2 6 4 2" xfId="47341" xr:uid="{00000000-0005-0000-0000-0000F5890000}"/>
    <cellStyle name="Normal 13 2 4 2 6 5" xfId="18269" xr:uid="{00000000-0005-0000-0000-0000F6890000}"/>
    <cellStyle name="Normal 13 2 4 2 6 5 2" xfId="47342" xr:uid="{00000000-0005-0000-0000-0000F7890000}"/>
    <cellStyle name="Normal 13 2 4 2 6 6" xfId="47337" xr:uid="{00000000-0005-0000-0000-0000F8890000}"/>
    <cellStyle name="Normal 13 2 4 2 7" xfId="18270" xr:uid="{00000000-0005-0000-0000-0000F9890000}"/>
    <cellStyle name="Normal 13 2 4 2 7 2" xfId="18271" xr:uid="{00000000-0005-0000-0000-0000FA890000}"/>
    <cellStyle name="Normal 13 2 4 2 7 2 2" xfId="18272" xr:uid="{00000000-0005-0000-0000-0000FB890000}"/>
    <cellStyle name="Normal 13 2 4 2 7 2 2 2" xfId="47345" xr:uid="{00000000-0005-0000-0000-0000FC890000}"/>
    <cellStyle name="Normal 13 2 4 2 7 2 3" xfId="47344" xr:uid="{00000000-0005-0000-0000-0000FD890000}"/>
    <cellStyle name="Normal 13 2 4 2 7 3" xfId="18273" xr:uid="{00000000-0005-0000-0000-0000FE890000}"/>
    <cellStyle name="Normal 13 2 4 2 7 3 2" xfId="47346" xr:uid="{00000000-0005-0000-0000-0000FF890000}"/>
    <cellStyle name="Normal 13 2 4 2 7 4" xfId="18274" xr:uid="{00000000-0005-0000-0000-0000008A0000}"/>
    <cellStyle name="Normal 13 2 4 2 7 4 2" xfId="47347" xr:uid="{00000000-0005-0000-0000-0000018A0000}"/>
    <cellStyle name="Normal 13 2 4 2 7 5" xfId="47343" xr:uid="{00000000-0005-0000-0000-0000028A0000}"/>
    <cellStyle name="Normal 13 2 4 2 8" xfId="18275" xr:uid="{00000000-0005-0000-0000-0000038A0000}"/>
    <cellStyle name="Normal 13 2 4 2 8 2" xfId="18276" xr:uid="{00000000-0005-0000-0000-0000048A0000}"/>
    <cellStyle name="Normal 13 2 4 2 8 2 2" xfId="47349" xr:uid="{00000000-0005-0000-0000-0000058A0000}"/>
    <cellStyle name="Normal 13 2 4 2 8 3" xfId="18277" xr:uid="{00000000-0005-0000-0000-0000068A0000}"/>
    <cellStyle name="Normal 13 2 4 2 8 3 2" xfId="47350" xr:uid="{00000000-0005-0000-0000-0000078A0000}"/>
    <cellStyle name="Normal 13 2 4 2 8 4" xfId="47348" xr:uid="{00000000-0005-0000-0000-0000088A0000}"/>
    <cellStyle name="Normal 13 2 4 2 9" xfId="18278" xr:uid="{00000000-0005-0000-0000-0000098A0000}"/>
    <cellStyle name="Normal 13 2 4 2 9 2" xfId="47351" xr:uid="{00000000-0005-0000-0000-00000A8A0000}"/>
    <cellStyle name="Normal 13 2 4 3" xfId="18279" xr:uid="{00000000-0005-0000-0000-00000B8A0000}"/>
    <cellStyle name="Normal 13 2 4 3 10" xfId="18280" xr:uid="{00000000-0005-0000-0000-00000C8A0000}"/>
    <cellStyle name="Normal 13 2 4 3 10 2" xfId="47353" xr:uid="{00000000-0005-0000-0000-00000D8A0000}"/>
    <cellStyle name="Normal 13 2 4 3 11" xfId="47352" xr:uid="{00000000-0005-0000-0000-00000E8A0000}"/>
    <cellStyle name="Normal 13 2 4 3 2" xfId="18281" xr:uid="{00000000-0005-0000-0000-00000F8A0000}"/>
    <cellStyle name="Normal 13 2 4 3 2 2" xfId="18282" xr:uid="{00000000-0005-0000-0000-0000108A0000}"/>
    <cellStyle name="Normal 13 2 4 3 2 2 2" xfId="18283" xr:uid="{00000000-0005-0000-0000-0000118A0000}"/>
    <cellStyle name="Normal 13 2 4 3 2 2 2 2" xfId="18284" xr:uid="{00000000-0005-0000-0000-0000128A0000}"/>
    <cellStyle name="Normal 13 2 4 3 2 2 2 2 2" xfId="47357" xr:uid="{00000000-0005-0000-0000-0000138A0000}"/>
    <cellStyle name="Normal 13 2 4 3 2 2 2 3" xfId="47356" xr:uid="{00000000-0005-0000-0000-0000148A0000}"/>
    <cellStyle name="Normal 13 2 4 3 2 2 3" xfId="18285" xr:uid="{00000000-0005-0000-0000-0000158A0000}"/>
    <cellStyle name="Normal 13 2 4 3 2 2 3 2" xfId="47358" xr:uid="{00000000-0005-0000-0000-0000168A0000}"/>
    <cellStyle name="Normal 13 2 4 3 2 2 4" xfId="18286" xr:uid="{00000000-0005-0000-0000-0000178A0000}"/>
    <cellStyle name="Normal 13 2 4 3 2 2 4 2" xfId="47359" xr:uid="{00000000-0005-0000-0000-0000188A0000}"/>
    <cellStyle name="Normal 13 2 4 3 2 2 5" xfId="18287" xr:uid="{00000000-0005-0000-0000-0000198A0000}"/>
    <cellStyle name="Normal 13 2 4 3 2 2 5 2" xfId="47360" xr:uid="{00000000-0005-0000-0000-00001A8A0000}"/>
    <cellStyle name="Normal 13 2 4 3 2 2 6" xfId="47355" xr:uid="{00000000-0005-0000-0000-00001B8A0000}"/>
    <cellStyle name="Normal 13 2 4 3 2 3" xfId="18288" xr:uid="{00000000-0005-0000-0000-00001C8A0000}"/>
    <cellStyle name="Normal 13 2 4 3 2 3 2" xfId="18289" xr:uid="{00000000-0005-0000-0000-00001D8A0000}"/>
    <cellStyle name="Normal 13 2 4 3 2 3 2 2" xfId="47362" xr:uid="{00000000-0005-0000-0000-00001E8A0000}"/>
    <cellStyle name="Normal 13 2 4 3 2 3 3" xfId="47361" xr:uid="{00000000-0005-0000-0000-00001F8A0000}"/>
    <cellStyle name="Normal 13 2 4 3 2 4" xfId="18290" xr:uid="{00000000-0005-0000-0000-0000208A0000}"/>
    <cellStyle name="Normal 13 2 4 3 2 4 2" xfId="47363" xr:uid="{00000000-0005-0000-0000-0000218A0000}"/>
    <cellStyle name="Normal 13 2 4 3 2 5" xfId="18291" xr:uid="{00000000-0005-0000-0000-0000228A0000}"/>
    <cellStyle name="Normal 13 2 4 3 2 5 2" xfId="47364" xr:uid="{00000000-0005-0000-0000-0000238A0000}"/>
    <cellStyle name="Normal 13 2 4 3 2 6" xfId="18292" xr:uid="{00000000-0005-0000-0000-0000248A0000}"/>
    <cellStyle name="Normal 13 2 4 3 2 6 2" xfId="47365" xr:uid="{00000000-0005-0000-0000-0000258A0000}"/>
    <cellStyle name="Normal 13 2 4 3 2 7" xfId="47354" xr:uid="{00000000-0005-0000-0000-0000268A0000}"/>
    <cellStyle name="Normal 13 2 4 3 3" xfId="18293" xr:uid="{00000000-0005-0000-0000-0000278A0000}"/>
    <cellStyle name="Normal 13 2 4 3 3 2" xfId="18294" xr:uid="{00000000-0005-0000-0000-0000288A0000}"/>
    <cellStyle name="Normal 13 2 4 3 3 2 2" xfId="18295" xr:uid="{00000000-0005-0000-0000-0000298A0000}"/>
    <cellStyle name="Normal 13 2 4 3 3 2 2 2" xfId="18296" xr:uid="{00000000-0005-0000-0000-00002A8A0000}"/>
    <cellStyle name="Normal 13 2 4 3 3 2 2 2 2" xfId="47369" xr:uid="{00000000-0005-0000-0000-00002B8A0000}"/>
    <cellStyle name="Normal 13 2 4 3 3 2 2 3" xfId="47368" xr:uid="{00000000-0005-0000-0000-00002C8A0000}"/>
    <cellStyle name="Normal 13 2 4 3 3 2 3" xfId="18297" xr:uid="{00000000-0005-0000-0000-00002D8A0000}"/>
    <cellStyle name="Normal 13 2 4 3 3 2 3 2" xfId="47370" xr:uid="{00000000-0005-0000-0000-00002E8A0000}"/>
    <cellStyle name="Normal 13 2 4 3 3 2 4" xfId="18298" xr:uid="{00000000-0005-0000-0000-00002F8A0000}"/>
    <cellStyle name="Normal 13 2 4 3 3 2 4 2" xfId="47371" xr:uid="{00000000-0005-0000-0000-0000308A0000}"/>
    <cellStyle name="Normal 13 2 4 3 3 2 5" xfId="18299" xr:uid="{00000000-0005-0000-0000-0000318A0000}"/>
    <cellStyle name="Normal 13 2 4 3 3 2 5 2" xfId="47372" xr:uid="{00000000-0005-0000-0000-0000328A0000}"/>
    <cellStyle name="Normal 13 2 4 3 3 2 6" xfId="47367" xr:uid="{00000000-0005-0000-0000-0000338A0000}"/>
    <cellStyle name="Normal 13 2 4 3 3 3" xfId="18300" xr:uid="{00000000-0005-0000-0000-0000348A0000}"/>
    <cellStyle name="Normal 13 2 4 3 3 3 2" xfId="18301" xr:uid="{00000000-0005-0000-0000-0000358A0000}"/>
    <cellStyle name="Normal 13 2 4 3 3 3 2 2" xfId="47374" xr:uid="{00000000-0005-0000-0000-0000368A0000}"/>
    <cellStyle name="Normal 13 2 4 3 3 3 3" xfId="47373" xr:uid="{00000000-0005-0000-0000-0000378A0000}"/>
    <cellStyle name="Normal 13 2 4 3 3 4" xfId="18302" xr:uid="{00000000-0005-0000-0000-0000388A0000}"/>
    <cellStyle name="Normal 13 2 4 3 3 4 2" xfId="47375" xr:uid="{00000000-0005-0000-0000-0000398A0000}"/>
    <cellStyle name="Normal 13 2 4 3 3 5" xfId="18303" xr:uid="{00000000-0005-0000-0000-00003A8A0000}"/>
    <cellStyle name="Normal 13 2 4 3 3 5 2" xfId="47376" xr:uid="{00000000-0005-0000-0000-00003B8A0000}"/>
    <cellStyle name="Normal 13 2 4 3 3 6" xfId="18304" xr:uid="{00000000-0005-0000-0000-00003C8A0000}"/>
    <cellStyle name="Normal 13 2 4 3 3 6 2" xfId="47377" xr:uid="{00000000-0005-0000-0000-00003D8A0000}"/>
    <cellStyle name="Normal 13 2 4 3 3 7" xfId="47366" xr:uid="{00000000-0005-0000-0000-00003E8A0000}"/>
    <cellStyle name="Normal 13 2 4 3 4" xfId="18305" xr:uid="{00000000-0005-0000-0000-00003F8A0000}"/>
    <cellStyle name="Normal 13 2 4 3 4 2" xfId="18306" xr:uid="{00000000-0005-0000-0000-0000408A0000}"/>
    <cellStyle name="Normal 13 2 4 3 4 2 2" xfId="18307" xr:uid="{00000000-0005-0000-0000-0000418A0000}"/>
    <cellStyle name="Normal 13 2 4 3 4 2 2 2" xfId="47380" xr:uid="{00000000-0005-0000-0000-0000428A0000}"/>
    <cellStyle name="Normal 13 2 4 3 4 2 3" xfId="47379" xr:uid="{00000000-0005-0000-0000-0000438A0000}"/>
    <cellStyle name="Normal 13 2 4 3 4 3" xfId="18308" xr:uid="{00000000-0005-0000-0000-0000448A0000}"/>
    <cellStyle name="Normal 13 2 4 3 4 3 2" xfId="47381" xr:uid="{00000000-0005-0000-0000-0000458A0000}"/>
    <cellStyle name="Normal 13 2 4 3 4 4" xfId="18309" xr:uid="{00000000-0005-0000-0000-0000468A0000}"/>
    <cellStyle name="Normal 13 2 4 3 4 4 2" xfId="47382" xr:uid="{00000000-0005-0000-0000-0000478A0000}"/>
    <cellStyle name="Normal 13 2 4 3 4 5" xfId="18310" xr:uid="{00000000-0005-0000-0000-0000488A0000}"/>
    <cellStyle name="Normal 13 2 4 3 4 5 2" xfId="47383" xr:uid="{00000000-0005-0000-0000-0000498A0000}"/>
    <cellStyle name="Normal 13 2 4 3 4 6" xfId="47378" xr:uid="{00000000-0005-0000-0000-00004A8A0000}"/>
    <cellStyle name="Normal 13 2 4 3 5" xfId="18311" xr:uid="{00000000-0005-0000-0000-00004B8A0000}"/>
    <cellStyle name="Normal 13 2 4 3 5 2" xfId="18312" xr:uid="{00000000-0005-0000-0000-00004C8A0000}"/>
    <cellStyle name="Normal 13 2 4 3 5 2 2" xfId="18313" xr:uid="{00000000-0005-0000-0000-00004D8A0000}"/>
    <cellStyle name="Normal 13 2 4 3 5 2 2 2" xfId="47386" xr:uid="{00000000-0005-0000-0000-00004E8A0000}"/>
    <cellStyle name="Normal 13 2 4 3 5 2 3" xfId="47385" xr:uid="{00000000-0005-0000-0000-00004F8A0000}"/>
    <cellStyle name="Normal 13 2 4 3 5 3" xfId="18314" xr:uid="{00000000-0005-0000-0000-0000508A0000}"/>
    <cellStyle name="Normal 13 2 4 3 5 3 2" xfId="47387" xr:uid="{00000000-0005-0000-0000-0000518A0000}"/>
    <cellStyle name="Normal 13 2 4 3 5 4" xfId="18315" xr:uid="{00000000-0005-0000-0000-0000528A0000}"/>
    <cellStyle name="Normal 13 2 4 3 5 4 2" xfId="47388" xr:uid="{00000000-0005-0000-0000-0000538A0000}"/>
    <cellStyle name="Normal 13 2 4 3 5 5" xfId="18316" xr:uid="{00000000-0005-0000-0000-0000548A0000}"/>
    <cellStyle name="Normal 13 2 4 3 5 5 2" xfId="47389" xr:uid="{00000000-0005-0000-0000-0000558A0000}"/>
    <cellStyle name="Normal 13 2 4 3 5 6" xfId="47384" xr:uid="{00000000-0005-0000-0000-0000568A0000}"/>
    <cellStyle name="Normal 13 2 4 3 6" xfId="18317" xr:uid="{00000000-0005-0000-0000-0000578A0000}"/>
    <cellStyle name="Normal 13 2 4 3 6 2" xfId="18318" xr:uid="{00000000-0005-0000-0000-0000588A0000}"/>
    <cellStyle name="Normal 13 2 4 3 6 2 2" xfId="18319" xr:uid="{00000000-0005-0000-0000-0000598A0000}"/>
    <cellStyle name="Normal 13 2 4 3 6 2 2 2" xfId="47392" xr:uid="{00000000-0005-0000-0000-00005A8A0000}"/>
    <cellStyle name="Normal 13 2 4 3 6 2 3" xfId="47391" xr:uid="{00000000-0005-0000-0000-00005B8A0000}"/>
    <cellStyle name="Normal 13 2 4 3 6 3" xfId="18320" xr:uid="{00000000-0005-0000-0000-00005C8A0000}"/>
    <cellStyle name="Normal 13 2 4 3 6 3 2" xfId="47393" xr:uid="{00000000-0005-0000-0000-00005D8A0000}"/>
    <cellStyle name="Normal 13 2 4 3 6 4" xfId="18321" xr:uid="{00000000-0005-0000-0000-00005E8A0000}"/>
    <cellStyle name="Normal 13 2 4 3 6 4 2" xfId="47394" xr:uid="{00000000-0005-0000-0000-00005F8A0000}"/>
    <cellStyle name="Normal 13 2 4 3 6 5" xfId="47390" xr:uid="{00000000-0005-0000-0000-0000608A0000}"/>
    <cellStyle name="Normal 13 2 4 3 7" xfId="18322" xr:uid="{00000000-0005-0000-0000-0000618A0000}"/>
    <cellStyle name="Normal 13 2 4 3 7 2" xfId="18323" xr:uid="{00000000-0005-0000-0000-0000628A0000}"/>
    <cellStyle name="Normal 13 2 4 3 7 2 2" xfId="47396" xr:uid="{00000000-0005-0000-0000-0000638A0000}"/>
    <cellStyle name="Normal 13 2 4 3 7 3" xfId="18324" xr:uid="{00000000-0005-0000-0000-0000648A0000}"/>
    <cellStyle name="Normal 13 2 4 3 7 3 2" xfId="47397" xr:uid="{00000000-0005-0000-0000-0000658A0000}"/>
    <cellStyle name="Normal 13 2 4 3 7 4" xfId="47395" xr:uid="{00000000-0005-0000-0000-0000668A0000}"/>
    <cellStyle name="Normal 13 2 4 3 8" xfId="18325" xr:uid="{00000000-0005-0000-0000-0000678A0000}"/>
    <cellStyle name="Normal 13 2 4 3 8 2" xfId="47398" xr:uid="{00000000-0005-0000-0000-0000688A0000}"/>
    <cellStyle name="Normal 13 2 4 3 9" xfId="18326" xr:uid="{00000000-0005-0000-0000-0000698A0000}"/>
    <cellStyle name="Normal 13 2 4 3 9 2" xfId="47399" xr:uid="{00000000-0005-0000-0000-00006A8A0000}"/>
    <cellStyle name="Normal 13 2 4 4" xfId="18327" xr:uid="{00000000-0005-0000-0000-00006B8A0000}"/>
    <cellStyle name="Normal 13 2 4 4 2" xfId="18328" xr:uid="{00000000-0005-0000-0000-00006C8A0000}"/>
    <cellStyle name="Normal 13 2 4 4 2 2" xfId="18329" xr:uid="{00000000-0005-0000-0000-00006D8A0000}"/>
    <cellStyle name="Normal 13 2 4 4 2 2 2" xfId="18330" xr:uid="{00000000-0005-0000-0000-00006E8A0000}"/>
    <cellStyle name="Normal 13 2 4 4 2 2 2 2" xfId="47403" xr:uid="{00000000-0005-0000-0000-00006F8A0000}"/>
    <cellStyle name="Normal 13 2 4 4 2 2 3" xfId="47402" xr:uid="{00000000-0005-0000-0000-0000708A0000}"/>
    <cellStyle name="Normal 13 2 4 4 2 3" xfId="18331" xr:uid="{00000000-0005-0000-0000-0000718A0000}"/>
    <cellStyle name="Normal 13 2 4 4 2 3 2" xfId="47404" xr:uid="{00000000-0005-0000-0000-0000728A0000}"/>
    <cellStyle name="Normal 13 2 4 4 2 4" xfId="18332" xr:uid="{00000000-0005-0000-0000-0000738A0000}"/>
    <cellStyle name="Normal 13 2 4 4 2 4 2" xfId="47405" xr:uid="{00000000-0005-0000-0000-0000748A0000}"/>
    <cellStyle name="Normal 13 2 4 4 2 5" xfId="18333" xr:uid="{00000000-0005-0000-0000-0000758A0000}"/>
    <cellStyle name="Normal 13 2 4 4 2 5 2" xfId="47406" xr:uid="{00000000-0005-0000-0000-0000768A0000}"/>
    <cellStyle name="Normal 13 2 4 4 2 6" xfId="47401" xr:uid="{00000000-0005-0000-0000-0000778A0000}"/>
    <cellStyle name="Normal 13 2 4 4 3" xfId="18334" xr:uid="{00000000-0005-0000-0000-0000788A0000}"/>
    <cellStyle name="Normal 13 2 4 4 3 2" xfId="18335" xr:uid="{00000000-0005-0000-0000-0000798A0000}"/>
    <cellStyle name="Normal 13 2 4 4 3 2 2" xfId="18336" xr:uid="{00000000-0005-0000-0000-00007A8A0000}"/>
    <cellStyle name="Normal 13 2 4 4 3 2 2 2" xfId="47409" xr:uid="{00000000-0005-0000-0000-00007B8A0000}"/>
    <cellStyle name="Normal 13 2 4 4 3 2 3" xfId="47408" xr:uid="{00000000-0005-0000-0000-00007C8A0000}"/>
    <cellStyle name="Normal 13 2 4 4 3 3" xfId="18337" xr:uid="{00000000-0005-0000-0000-00007D8A0000}"/>
    <cellStyle name="Normal 13 2 4 4 3 3 2" xfId="47410" xr:uid="{00000000-0005-0000-0000-00007E8A0000}"/>
    <cellStyle name="Normal 13 2 4 4 3 4" xfId="18338" xr:uid="{00000000-0005-0000-0000-00007F8A0000}"/>
    <cellStyle name="Normal 13 2 4 4 3 4 2" xfId="47411" xr:uid="{00000000-0005-0000-0000-0000808A0000}"/>
    <cellStyle name="Normal 13 2 4 4 3 5" xfId="18339" xr:uid="{00000000-0005-0000-0000-0000818A0000}"/>
    <cellStyle name="Normal 13 2 4 4 3 5 2" xfId="47412" xr:uid="{00000000-0005-0000-0000-0000828A0000}"/>
    <cellStyle name="Normal 13 2 4 4 3 6" xfId="47407" xr:uid="{00000000-0005-0000-0000-0000838A0000}"/>
    <cellStyle name="Normal 13 2 4 4 4" xfId="18340" xr:uid="{00000000-0005-0000-0000-0000848A0000}"/>
    <cellStyle name="Normal 13 2 4 4 4 2" xfId="18341" xr:uid="{00000000-0005-0000-0000-0000858A0000}"/>
    <cellStyle name="Normal 13 2 4 4 4 2 2" xfId="47414" xr:uid="{00000000-0005-0000-0000-0000868A0000}"/>
    <cellStyle name="Normal 13 2 4 4 4 3" xfId="47413" xr:uid="{00000000-0005-0000-0000-0000878A0000}"/>
    <cellStyle name="Normal 13 2 4 4 5" xfId="18342" xr:uid="{00000000-0005-0000-0000-0000888A0000}"/>
    <cellStyle name="Normal 13 2 4 4 5 2" xfId="47415" xr:uid="{00000000-0005-0000-0000-0000898A0000}"/>
    <cellStyle name="Normal 13 2 4 4 6" xfId="18343" xr:uid="{00000000-0005-0000-0000-00008A8A0000}"/>
    <cellStyle name="Normal 13 2 4 4 6 2" xfId="47416" xr:uid="{00000000-0005-0000-0000-00008B8A0000}"/>
    <cellStyle name="Normal 13 2 4 4 7" xfId="18344" xr:uid="{00000000-0005-0000-0000-00008C8A0000}"/>
    <cellStyle name="Normal 13 2 4 4 7 2" xfId="47417" xr:uid="{00000000-0005-0000-0000-00008D8A0000}"/>
    <cellStyle name="Normal 13 2 4 4 8" xfId="47400" xr:uid="{00000000-0005-0000-0000-00008E8A0000}"/>
    <cellStyle name="Normal 13 2 4 5" xfId="18345" xr:uid="{00000000-0005-0000-0000-00008F8A0000}"/>
    <cellStyle name="Normal 13 2 4 5 2" xfId="18346" xr:uid="{00000000-0005-0000-0000-0000908A0000}"/>
    <cellStyle name="Normal 13 2 4 5 2 2" xfId="18347" xr:uid="{00000000-0005-0000-0000-0000918A0000}"/>
    <cellStyle name="Normal 13 2 4 5 2 2 2" xfId="18348" xr:uid="{00000000-0005-0000-0000-0000928A0000}"/>
    <cellStyle name="Normal 13 2 4 5 2 2 2 2" xfId="47421" xr:uid="{00000000-0005-0000-0000-0000938A0000}"/>
    <cellStyle name="Normal 13 2 4 5 2 2 3" xfId="47420" xr:uid="{00000000-0005-0000-0000-0000948A0000}"/>
    <cellStyle name="Normal 13 2 4 5 2 3" xfId="18349" xr:uid="{00000000-0005-0000-0000-0000958A0000}"/>
    <cellStyle name="Normal 13 2 4 5 2 3 2" xfId="47422" xr:uid="{00000000-0005-0000-0000-0000968A0000}"/>
    <cellStyle name="Normal 13 2 4 5 2 4" xfId="18350" xr:uid="{00000000-0005-0000-0000-0000978A0000}"/>
    <cellStyle name="Normal 13 2 4 5 2 4 2" xfId="47423" xr:uid="{00000000-0005-0000-0000-0000988A0000}"/>
    <cellStyle name="Normal 13 2 4 5 2 5" xfId="18351" xr:uid="{00000000-0005-0000-0000-0000998A0000}"/>
    <cellStyle name="Normal 13 2 4 5 2 5 2" xfId="47424" xr:uid="{00000000-0005-0000-0000-00009A8A0000}"/>
    <cellStyle name="Normal 13 2 4 5 2 6" xfId="47419" xr:uid="{00000000-0005-0000-0000-00009B8A0000}"/>
    <cellStyle name="Normal 13 2 4 5 3" xfId="18352" xr:uid="{00000000-0005-0000-0000-00009C8A0000}"/>
    <cellStyle name="Normal 13 2 4 5 3 2" xfId="18353" xr:uid="{00000000-0005-0000-0000-00009D8A0000}"/>
    <cellStyle name="Normal 13 2 4 5 3 2 2" xfId="47426" xr:uid="{00000000-0005-0000-0000-00009E8A0000}"/>
    <cellStyle name="Normal 13 2 4 5 3 3" xfId="47425" xr:uid="{00000000-0005-0000-0000-00009F8A0000}"/>
    <cellStyle name="Normal 13 2 4 5 4" xfId="18354" xr:uid="{00000000-0005-0000-0000-0000A08A0000}"/>
    <cellStyle name="Normal 13 2 4 5 4 2" xfId="47427" xr:uid="{00000000-0005-0000-0000-0000A18A0000}"/>
    <cellStyle name="Normal 13 2 4 5 5" xfId="18355" xr:uid="{00000000-0005-0000-0000-0000A28A0000}"/>
    <cellStyle name="Normal 13 2 4 5 5 2" xfId="47428" xr:uid="{00000000-0005-0000-0000-0000A38A0000}"/>
    <cellStyle name="Normal 13 2 4 5 6" xfId="18356" xr:uid="{00000000-0005-0000-0000-0000A48A0000}"/>
    <cellStyle name="Normal 13 2 4 5 6 2" xfId="47429" xr:uid="{00000000-0005-0000-0000-0000A58A0000}"/>
    <cellStyle name="Normal 13 2 4 5 7" xfId="47418" xr:uid="{00000000-0005-0000-0000-0000A68A0000}"/>
    <cellStyle name="Normal 13 2 4 6" xfId="18357" xr:uid="{00000000-0005-0000-0000-0000A78A0000}"/>
    <cellStyle name="Normal 13 2 4 6 2" xfId="18358" xr:uid="{00000000-0005-0000-0000-0000A88A0000}"/>
    <cellStyle name="Normal 13 2 4 6 2 2" xfId="18359" xr:uid="{00000000-0005-0000-0000-0000A98A0000}"/>
    <cellStyle name="Normal 13 2 4 6 2 2 2" xfId="47432" xr:uid="{00000000-0005-0000-0000-0000AA8A0000}"/>
    <cellStyle name="Normal 13 2 4 6 2 3" xfId="47431" xr:uid="{00000000-0005-0000-0000-0000AB8A0000}"/>
    <cellStyle name="Normal 13 2 4 6 3" xfId="18360" xr:uid="{00000000-0005-0000-0000-0000AC8A0000}"/>
    <cellStyle name="Normal 13 2 4 6 3 2" xfId="47433" xr:uid="{00000000-0005-0000-0000-0000AD8A0000}"/>
    <cellStyle name="Normal 13 2 4 6 4" xfId="18361" xr:uid="{00000000-0005-0000-0000-0000AE8A0000}"/>
    <cellStyle name="Normal 13 2 4 6 4 2" xfId="47434" xr:uid="{00000000-0005-0000-0000-0000AF8A0000}"/>
    <cellStyle name="Normal 13 2 4 6 5" xfId="18362" xr:uid="{00000000-0005-0000-0000-0000B08A0000}"/>
    <cellStyle name="Normal 13 2 4 6 5 2" xfId="47435" xr:uid="{00000000-0005-0000-0000-0000B18A0000}"/>
    <cellStyle name="Normal 13 2 4 6 6" xfId="47430" xr:uid="{00000000-0005-0000-0000-0000B28A0000}"/>
    <cellStyle name="Normal 13 2 4 7" xfId="18363" xr:uid="{00000000-0005-0000-0000-0000B38A0000}"/>
    <cellStyle name="Normal 13 2 4 7 2" xfId="18364" xr:uid="{00000000-0005-0000-0000-0000B48A0000}"/>
    <cellStyle name="Normal 13 2 4 7 2 2" xfId="18365" xr:uid="{00000000-0005-0000-0000-0000B58A0000}"/>
    <cellStyle name="Normal 13 2 4 7 2 2 2" xfId="47438" xr:uid="{00000000-0005-0000-0000-0000B68A0000}"/>
    <cellStyle name="Normal 13 2 4 7 2 3" xfId="47437" xr:uid="{00000000-0005-0000-0000-0000B78A0000}"/>
    <cellStyle name="Normal 13 2 4 7 3" xfId="18366" xr:uid="{00000000-0005-0000-0000-0000B88A0000}"/>
    <cellStyle name="Normal 13 2 4 7 3 2" xfId="47439" xr:uid="{00000000-0005-0000-0000-0000B98A0000}"/>
    <cellStyle name="Normal 13 2 4 7 4" xfId="18367" xr:uid="{00000000-0005-0000-0000-0000BA8A0000}"/>
    <cellStyle name="Normal 13 2 4 7 4 2" xfId="47440" xr:uid="{00000000-0005-0000-0000-0000BB8A0000}"/>
    <cellStyle name="Normal 13 2 4 7 5" xfId="18368" xr:uid="{00000000-0005-0000-0000-0000BC8A0000}"/>
    <cellStyle name="Normal 13 2 4 7 5 2" xfId="47441" xr:uid="{00000000-0005-0000-0000-0000BD8A0000}"/>
    <cellStyle name="Normal 13 2 4 7 6" xfId="47436" xr:uid="{00000000-0005-0000-0000-0000BE8A0000}"/>
    <cellStyle name="Normal 13 2 4 8" xfId="18369" xr:uid="{00000000-0005-0000-0000-0000BF8A0000}"/>
    <cellStyle name="Normal 13 2 4 8 2" xfId="18370" xr:uid="{00000000-0005-0000-0000-0000C08A0000}"/>
    <cellStyle name="Normal 13 2 4 8 2 2" xfId="18371" xr:uid="{00000000-0005-0000-0000-0000C18A0000}"/>
    <cellStyle name="Normal 13 2 4 8 2 2 2" xfId="47444" xr:uid="{00000000-0005-0000-0000-0000C28A0000}"/>
    <cellStyle name="Normal 13 2 4 8 2 3" xfId="47443" xr:uid="{00000000-0005-0000-0000-0000C38A0000}"/>
    <cellStyle name="Normal 13 2 4 8 3" xfId="18372" xr:uid="{00000000-0005-0000-0000-0000C48A0000}"/>
    <cellStyle name="Normal 13 2 4 8 3 2" xfId="47445" xr:uid="{00000000-0005-0000-0000-0000C58A0000}"/>
    <cellStyle name="Normal 13 2 4 8 4" xfId="18373" xr:uid="{00000000-0005-0000-0000-0000C68A0000}"/>
    <cellStyle name="Normal 13 2 4 8 4 2" xfId="47446" xr:uid="{00000000-0005-0000-0000-0000C78A0000}"/>
    <cellStyle name="Normal 13 2 4 8 5" xfId="47442" xr:uid="{00000000-0005-0000-0000-0000C88A0000}"/>
    <cellStyle name="Normal 13 2 4 9" xfId="18374" xr:uid="{00000000-0005-0000-0000-0000C98A0000}"/>
    <cellStyle name="Normal 13 2 4 9 2" xfId="18375" xr:uid="{00000000-0005-0000-0000-0000CA8A0000}"/>
    <cellStyle name="Normal 13 2 4 9 2 2" xfId="47448" xr:uid="{00000000-0005-0000-0000-0000CB8A0000}"/>
    <cellStyle name="Normal 13 2 4 9 3" xfId="18376" xr:uid="{00000000-0005-0000-0000-0000CC8A0000}"/>
    <cellStyle name="Normal 13 2 4 9 3 2" xfId="47449" xr:uid="{00000000-0005-0000-0000-0000CD8A0000}"/>
    <cellStyle name="Normal 13 2 4 9 4" xfId="47447" xr:uid="{00000000-0005-0000-0000-0000CE8A0000}"/>
    <cellStyle name="Normal 13 2 5" xfId="18377" xr:uid="{00000000-0005-0000-0000-0000CF8A0000}"/>
    <cellStyle name="Normal 13 2 5 10" xfId="18378" xr:uid="{00000000-0005-0000-0000-0000D08A0000}"/>
    <cellStyle name="Normal 13 2 5 10 2" xfId="47451" xr:uid="{00000000-0005-0000-0000-0000D18A0000}"/>
    <cellStyle name="Normal 13 2 5 11" xfId="18379" xr:uid="{00000000-0005-0000-0000-0000D28A0000}"/>
    <cellStyle name="Normal 13 2 5 11 2" xfId="47452" xr:uid="{00000000-0005-0000-0000-0000D38A0000}"/>
    <cellStyle name="Normal 13 2 5 12" xfId="47450" xr:uid="{00000000-0005-0000-0000-0000D48A0000}"/>
    <cellStyle name="Normal 13 2 5 2" xfId="18380" xr:uid="{00000000-0005-0000-0000-0000D58A0000}"/>
    <cellStyle name="Normal 13 2 5 2 10" xfId="18381" xr:uid="{00000000-0005-0000-0000-0000D68A0000}"/>
    <cellStyle name="Normal 13 2 5 2 10 2" xfId="47454" xr:uid="{00000000-0005-0000-0000-0000D78A0000}"/>
    <cellStyle name="Normal 13 2 5 2 11" xfId="47453" xr:uid="{00000000-0005-0000-0000-0000D88A0000}"/>
    <cellStyle name="Normal 13 2 5 2 2" xfId="18382" xr:uid="{00000000-0005-0000-0000-0000D98A0000}"/>
    <cellStyle name="Normal 13 2 5 2 2 2" xfId="18383" xr:uid="{00000000-0005-0000-0000-0000DA8A0000}"/>
    <cellStyle name="Normal 13 2 5 2 2 2 2" xfId="18384" xr:uid="{00000000-0005-0000-0000-0000DB8A0000}"/>
    <cellStyle name="Normal 13 2 5 2 2 2 2 2" xfId="18385" xr:uid="{00000000-0005-0000-0000-0000DC8A0000}"/>
    <cellStyle name="Normal 13 2 5 2 2 2 2 2 2" xfId="47458" xr:uid="{00000000-0005-0000-0000-0000DD8A0000}"/>
    <cellStyle name="Normal 13 2 5 2 2 2 2 3" xfId="47457" xr:uid="{00000000-0005-0000-0000-0000DE8A0000}"/>
    <cellStyle name="Normal 13 2 5 2 2 2 3" xfId="18386" xr:uid="{00000000-0005-0000-0000-0000DF8A0000}"/>
    <cellStyle name="Normal 13 2 5 2 2 2 3 2" xfId="47459" xr:uid="{00000000-0005-0000-0000-0000E08A0000}"/>
    <cellStyle name="Normal 13 2 5 2 2 2 4" xfId="18387" xr:uid="{00000000-0005-0000-0000-0000E18A0000}"/>
    <cellStyle name="Normal 13 2 5 2 2 2 4 2" xfId="47460" xr:uid="{00000000-0005-0000-0000-0000E28A0000}"/>
    <cellStyle name="Normal 13 2 5 2 2 2 5" xfId="18388" xr:uid="{00000000-0005-0000-0000-0000E38A0000}"/>
    <cellStyle name="Normal 13 2 5 2 2 2 5 2" xfId="47461" xr:uid="{00000000-0005-0000-0000-0000E48A0000}"/>
    <cellStyle name="Normal 13 2 5 2 2 2 6" xfId="47456" xr:uid="{00000000-0005-0000-0000-0000E58A0000}"/>
    <cellStyle name="Normal 13 2 5 2 2 3" xfId="18389" xr:uid="{00000000-0005-0000-0000-0000E68A0000}"/>
    <cellStyle name="Normal 13 2 5 2 2 3 2" xfId="18390" xr:uid="{00000000-0005-0000-0000-0000E78A0000}"/>
    <cellStyle name="Normal 13 2 5 2 2 3 2 2" xfId="47463" xr:uid="{00000000-0005-0000-0000-0000E88A0000}"/>
    <cellStyle name="Normal 13 2 5 2 2 3 3" xfId="47462" xr:uid="{00000000-0005-0000-0000-0000E98A0000}"/>
    <cellStyle name="Normal 13 2 5 2 2 4" xfId="18391" xr:uid="{00000000-0005-0000-0000-0000EA8A0000}"/>
    <cellStyle name="Normal 13 2 5 2 2 4 2" xfId="47464" xr:uid="{00000000-0005-0000-0000-0000EB8A0000}"/>
    <cellStyle name="Normal 13 2 5 2 2 5" xfId="18392" xr:uid="{00000000-0005-0000-0000-0000EC8A0000}"/>
    <cellStyle name="Normal 13 2 5 2 2 5 2" xfId="47465" xr:uid="{00000000-0005-0000-0000-0000ED8A0000}"/>
    <cellStyle name="Normal 13 2 5 2 2 6" xfId="18393" xr:uid="{00000000-0005-0000-0000-0000EE8A0000}"/>
    <cellStyle name="Normal 13 2 5 2 2 6 2" xfId="47466" xr:uid="{00000000-0005-0000-0000-0000EF8A0000}"/>
    <cellStyle name="Normal 13 2 5 2 2 7" xfId="47455" xr:uid="{00000000-0005-0000-0000-0000F08A0000}"/>
    <cellStyle name="Normal 13 2 5 2 3" xfId="18394" xr:uid="{00000000-0005-0000-0000-0000F18A0000}"/>
    <cellStyle name="Normal 13 2 5 2 3 2" xfId="18395" xr:uid="{00000000-0005-0000-0000-0000F28A0000}"/>
    <cellStyle name="Normal 13 2 5 2 3 2 2" xfId="18396" xr:uid="{00000000-0005-0000-0000-0000F38A0000}"/>
    <cellStyle name="Normal 13 2 5 2 3 2 2 2" xfId="18397" xr:uid="{00000000-0005-0000-0000-0000F48A0000}"/>
    <cellStyle name="Normal 13 2 5 2 3 2 2 2 2" xfId="47470" xr:uid="{00000000-0005-0000-0000-0000F58A0000}"/>
    <cellStyle name="Normal 13 2 5 2 3 2 2 3" xfId="47469" xr:uid="{00000000-0005-0000-0000-0000F68A0000}"/>
    <cellStyle name="Normal 13 2 5 2 3 2 3" xfId="18398" xr:uid="{00000000-0005-0000-0000-0000F78A0000}"/>
    <cellStyle name="Normal 13 2 5 2 3 2 3 2" xfId="47471" xr:uid="{00000000-0005-0000-0000-0000F88A0000}"/>
    <cellStyle name="Normal 13 2 5 2 3 2 4" xfId="18399" xr:uid="{00000000-0005-0000-0000-0000F98A0000}"/>
    <cellStyle name="Normal 13 2 5 2 3 2 4 2" xfId="47472" xr:uid="{00000000-0005-0000-0000-0000FA8A0000}"/>
    <cellStyle name="Normal 13 2 5 2 3 2 5" xfId="18400" xr:uid="{00000000-0005-0000-0000-0000FB8A0000}"/>
    <cellStyle name="Normal 13 2 5 2 3 2 5 2" xfId="47473" xr:uid="{00000000-0005-0000-0000-0000FC8A0000}"/>
    <cellStyle name="Normal 13 2 5 2 3 2 6" xfId="47468" xr:uid="{00000000-0005-0000-0000-0000FD8A0000}"/>
    <cellStyle name="Normal 13 2 5 2 3 3" xfId="18401" xr:uid="{00000000-0005-0000-0000-0000FE8A0000}"/>
    <cellStyle name="Normal 13 2 5 2 3 3 2" xfId="18402" xr:uid="{00000000-0005-0000-0000-0000FF8A0000}"/>
    <cellStyle name="Normal 13 2 5 2 3 3 2 2" xfId="47475" xr:uid="{00000000-0005-0000-0000-0000008B0000}"/>
    <cellStyle name="Normal 13 2 5 2 3 3 3" xfId="47474" xr:uid="{00000000-0005-0000-0000-0000018B0000}"/>
    <cellStyle name="Normal 13 2 5 2 3 4" xfId="18403" xr:uid="{00000000-0005-0000-0000-0000028B0000}"/>
    <cellStyle name="Normal 13 2 5 2 3 4 2" xfId="47476" xr:uid="{00000000-0005-0000-0000-0000038B0000}"/>
    <cellStyle name="Normal 13 2 5 2 3 5" xfId="18404" xr:uid="{00000000-0005-0000-0000-0000048B0000}"/>
    <cellStyle name="Normal 13 2 5 2 3 5 2" xfId="47477" xr:uid="{00000000-0005-0000-0000-0000058B0000}"/>
    <cellStyle name="Normal 13 2 5 2 3 6" xfId="18405" xr:uid="{00000000-0005-0000-0000-0000068B0000}"/>
    <cellStyle name="Normal 13 2 5 2 3 6 2" xfId="47478" xr:uid="{00000000-0005-0000-0000-0000078B0000}"/>
    <cellStyle name="Normal 13 2 5 2 3 7" xfId="47467" xr:uid="{00000000-0005-0000-0000-0000088B0000}"/>
    <cellStyle name="Normal 13 2 5 2 4" xfId="18406" xr:uid="{00000000-0005-0000-0000-0000098B0000}"/>
    <cellStyle name="Normal 13 2 5 2 4 2" xfId="18407" xr:uid="{00000000-0005-0000-0000-00000A8B0000}"/>
    <cellStyle name="Normal 13 2 5 2 4 2 2" xfId="18408" xr:uid="{00000000-0005-0000-0000-00000B8B0000}"/>
    <cellStyle name="Normal 13 2 5 2 4 2 2 2" xfId="47481" xr:uid="{00000000-0005-0000-0000-00000C8B0000}"/>
    <cellStyle name="Normal 13 2 5 2 4 2 3" xfId="47480" xr:uid="{00000000-0005-0000-0000-00000D8B0000}"/>
    <cellStyle name="Normal 13 2 5 2 4 3" xfId="18409" xr:uid="{00000000-0005-0000-0000-00000E8B0000}"/>
    <cellStyle name="Normal 13 2 5 2 4 3 2" xfId="47482" xr:uid="{00000000-0005-0000-0000-00000F8B0000}"/>
    <cellStyle name="Normal 13 2 5 2 4 4" xfId="18410" xr:uid="{00000000-0005-0000-0000-0000108B0000}"/>
    <cellStyle name="Normal 13 2 5 2 4 4 2" xfId="47483" xr:uid="{00000000-0005-0000-0000-0000118B0000}"/>
    <cellStyle name="Normal 13 2 5 2 4 5" xfId="18411" xr:uid="{00000000-0005-0000-0000-0000128B0000}"/>
    <cellStyle name="Normal 13 2 5 2 4 5 2" xfId="47484" xr:uid="{00000000-0005-0000-0000-0000138B0000}"/>
    <cellStyle name="Normal 13 2 5 2 4 6" xfId="47479" xr:uid="{00000000-0005-0000-0000-0000148B0000}"/>
    <cellStyle name="Normal 13 2 5 2 5" xfId="18412" xr:uid="{00000000-0005-0000-0000-0000158B0000}"/>
    <cellStyle name="Normal 13 2 5 2 5 2" xfId="18413" xr:uid="{00000000-0005-0000-0000-0000168B0000}"/>
    <cellStyle name="Normal 13 2 5 2 5 2 2" xfId="18414" xr:uid="{00000000-0005-0000-0000-0000178B0000}"/>
    <cellStyle name="Normal 13 2 5 2 5 2 2 2" xfId="47487" xr:uid="{00000000-0005-0000-0000-0000188B0000}"/>
    <cellStyle name="Normal 13 2 5 2 5 2 3" xfId="47486" xr:uid="{00000000-0005-0000-0000-0000198B0000}"/>
    <cellStyle name="Normal 13 2 5 2 5 3" xfId="18415" xr:uid="{00000000-0005-0000-0000-00001A8B0000}"/>
    <cellStyle name="Normal 13 2 5 2 5 3 2" xfId="47488" xr:uid="{00000000-0005-0000-0000-00001B8B0000}"/>
    <cellStyle name="Normal 13 2 5 2 5 4" xfId="18416" xr:uid="{00000000-0005-0000-0000-00001C8B0000}"/>
    <cellStyle name="Normal 13 2 5 2 5 4 2" xfId="47489" xr:uid="{00000000-0005-0000-0000-00001D8B0000}"/>
    <cellStyle name="Normal 13 2 5 2 5 5" xfId="18417" xr:uid="{00000000-0005-0000-0000-00001E8B0000}"/>
    <cellStyle name="Normal 13 2 5 2 5 5 2" xfId="47490" xr:uid="{00000000-0005-0000-0000-00001F8B0000}"/>
    <cellStyle name="Normal 13 2 5 2 5 6" xfId="47485" xr:uid="{00000000-0005-0000-0000-0000208B0000}"/>
    <cellStyle name="Normal 13 2 5 2 6" xfId="18418" xr:uid="{00000000-0005-0000-0000-0000218B0000}"/>
    <cellStyle name="Normal 13 2 5 2 6 2" xfId="18419" xr:uid="{00000000-0005-0000-0000-0000228B0000}"/>
    <cellStyle name="Normal 13 2 5 2 6 2 2" xfId="18420" xr:uid="{00000000-0005-0000-0000-0000238B0000}"/>
    <cellStyle name="Normal 13 2 5 2 6 2 2 2" xfId="47493" xr:uid="{00000000-0005-0000-0000-0000248B0000}"/>
    <cellStyle name="Normal 13 2 5 2 6 2 3" xfId="47492" xr:uid="{00000000-0005-0000-0000-0000258B0000}"/>
    <cellStyle name="Normal 13 2 5 2 6 3" xfId="18421" xr:uid="{00000000-0005-0000-0000-0000268B0000}"/>
    <cellStyle name="Normal 13 2 5 2 6 3 2" xfId="47494" xr:uid="{00000000-0005-0000-0000-0000278B0000}"/>
    <cellStyle name="Normal 13 2 5 2 6 4" xfId="18422" xr:uid="{00000000-0005-0000-0000-0000288B0000}"/>
    <cellStyle name="Normal 13 2 5 2 6 4 2" xfId="47495" xr:uid="{00000000-0005-0000-0000-0000298B0000}"/>
    <cellStyle name="Normal 13 2 5 2 6 5" xfId="47491" xr:uid="{00000000-0005-0000-0000-00002A8B0000}"/>
    <cellStyle name="Normal 13 2 5 2 7" xfId="18423" xr:uid="{00000000-0005-0000-0000-00002B8B0000}"/>
    <cellStyle name="Normal 13 2 5 2 7 2" xfId="18424" xr:uid="{00000000-0005-0000-0000-00002C8B0000}"/>
    <cellStyle name="Normal 13 2 5 2 7 2 2" xfId="47497" xr:uid="{00000000-0005-0000-0000-00002D8B0000}"/>
    <cellStyle name="Normal 13 2 5 2 7 3" xfId="18425" xr:uid="{00000000-0005-0000-0000-00002E8B0000}"/>
    <cellStyle name="Normal 13 2 5 2 7 3 2" xfId="47498" xr:uid="{00000000-0005-0000-0000-00002F8B0000}"/>
    <cellStyle name="Normal 13 2 5 2 7 4" xfId="47496" xr:uid="{00000000-0005-0000-0000-0000308B0000}"/>
    <cellStyle name="Normal 13 2 5 2 8" xfId="18426" xr:uid="{00000000-0005-0000-0000-0000318B0000}"/>
    <cellStyle name="Normal 13 2 5 2 8 2" xfId="47499" xr:uid="{00000000-0005-0000-0000-0000328B0000}"/>
    <cellStyle name="Normal 13 2 5 2 9" xfId="18427" xr:uid="{00000000-0005-0000-0000-0000338B0000}"/>
    <cellStyle name="Normal 13 2 5 2 9 2" xfId="47500" xr:uid="{00000000-0005-0000-0000-0000348B0000}"/>
    <cellStyle name="Normal 13 2 5 3" xfId="18428" xr:uid="{00000000-0005-0000-0000-0000358B0000}"/>
    <cellStyle name="Normal 13 2 5 3 2" xfId="18429" xr:uid="{00000000-0005-0000-0000-0000368B0000}"/>
    <cellStyle name="Normal 13 2 5 3 2 2" xfId="18430" xr:uid="{00000000-0005-0000-0000-0000378B0000}"/>
    <cellStyle name="Normal 13 2 5 3 2 2 2" xfId="18431" xr:uid="{00000000-0005-0000-0000-0000388B0000}"/>
    <cellStyle name="Normal 13 2 5 3 2 2 2 2" xfId="47504" xr:uid="{00000000-0005-0000-0000-0000398B0000}"/>
    <cellStyle name="Normal 13 2 5 3 2 2 3" xfId="47503" xr:uid="{00000000-0005-0000-0000-00003A8B0000}"/>
    <cellStyle name="Normal 13 2 5 3 2 3" xfId="18432" xr:uid="{00000000-0005-0000-0000-00003B8B0000}"/>
    <cellStyle name="Normal 13 2 5 3 2 3 2" xfId="47505" xr:uid="{00000000-0005-0000-0000-00003C8B0000}"/>
    <cellStyle name="Normal 13 2 5 3 2 4" xfId="18433" xr:uid="{00000000-0005-0000-0000-00003D8B0000}"/>
    <cellStyle name="Normal 13 2 5 3 2 4 2" xfId="47506" xr:uid="{00000000-0005-0000-0000-00003E8B0000}"/>
    <cellStyle name="Normal 13 2 5 3 2 5" xfId="18434" xr:uid="{00000000-0005-0000-0000-00003F8B0000}"/>
    <cellStyle name="Normal 13 2 5 3 2 5 2" xfId="47507" xr:uid="{00000000-0005-0000-0000-0000408B0000}"/>
    <cellStyle name="Normal 13 2 5 3 2 6" xfId="47502" xr:uid="{00000000-0005-0000-0000-0000418B0000}"/>
    <cellStyle name="Normal 13 2 5 3 3" xfId="18435" xr:uid="{00000000-0005-0000-0000-0000428B0000}"/>
    <cellStyle name="Normal 13 2 5 3 3 2" xfId="18436" xr:uid="{00000000-0005-0000-0000-0000438B0000}"/>
    <cellStyle name="Normal 13 2 5 3 3 2 2" xfId="18437" xr:uid="{00000000-0005-0000-0000-0000448B0000}"/>
    <cellStyle name="Normal 13 2 5 3 3 2 2 2" xfId="47510" xr:uid="{00000000-0005-0000-0000-0000458B0000}"/>
    <cellStyle name="Normal 13 2 5 3 3 2 3" xfId="47509" xr:uid="{00000000-0005-0000-0000-0000468B0000}"/>
    <cellStyle name="Normal 13 2 5 3 3 3" xfId="18438" xr:uid="{00000000-0005-0000-0000-0000478B0000}"/>
    <cellStyle name="Normal 13 2 5 3 3 3 2" xfId="47511" xr:uid="{00000000-0005-0000-0000-0000488B0000}"/>
    <cellStyle name="Normal 13 2 5 3 3 4" xfId="18439" xr:uid="{00000000-0005-0000-0000-0000498B0000}"/>
    <cellStyle name="Normal 13 2 5 3 3 4 2" xfId="47512" xr:uid="{00000000-0005-0000-0000-00004A8B0000}"/>
    <cellStyle name="Normal 13 2 5 3 3 5" xfId="18440" xr:uid="{00000000-0005-0000-0000-00004B8B0000}"/>
    <cellStyle name="Normal 13 2 5 3 3 5 2" xfId="47513" xr:uid="{00000000-0005-0000-0000-00004C8B0000}"/>
    <cellStyle name="Normal 13 2 5 3 3 6" xfId="47508" xr:uid="{00000000-0005-0000-0000-00004D8B0000}"/>
    <cellStyle name="Normal 13 2 5 3 4" xfId="18441" xr:uid="{00000000-0005-0000-0000-00004E8B0000}"/>
    <cellStyle name="Normal 13 2 5 3 4 2" xfId="18442" xr:uid="{00000000-0005-0000-0000-00004F8B0000}"/>
    <cellStyle name="Normal 13 2 5 3 4 2 2" xfId="47515" xr:uid="{00000000-0005-0000-0000-0000508B0000}"/>
    <cellStyle name="Normal 13 2 5 3 4 3" xfId="47514" xr:uid="{00000000-0005-0000-0000-0000518B0000}"/>
    <cellStyle name="Normal 13 2 5 3 5" xfId="18443" xr:uid="{00000000-0005-0000-0000-0000528B0000}"/>
    <cellStyle name="Normal 13 2 5 3 5 2" xfId="47516" xr:uid="{00000000-0005-0000-0000-0000538B0000}"/>
    <cellStyle name="Normal 13 2 5 3 6" xfId="18444" xr:uid="{00000000-0005-0000-0000-0000548B0000}"/>
    <cellStyle name="Normal 13 2 5 3 6 2" xfId="47517" xr:uid="{00000000-0005-0000-0000-0000558B0000}"/>
    <cellStyle name="Normal 13 2 5 3 7" xfId="18445" xr:uid="{00000000-0005-0000-0000-0000568B0000}"/>
    <cellStyle name="Normal 13 2 5 3 7 2" xfId="47518" xr:uid="{00000000-0005-0000-0000-0000578B0000}"/>
    <cellStyle name="Normal 13 2 5 3 8" xfId="47501" xr:uid="{00000000-0005-0000-0000-0000588B0000}"/>
    <cellStyle name="Normal 13 2 5 4" xfId="18446" xr:uid="{00000000-0005-0000-0000-0000598B0000}"/>
    <cellStyle name="Normal 13 2 5 4 2" xfId="18447" xr:uid="{00000000-0005-0000-0000-00005A8B0000}"/>
    <cellStyle name="Normal 13 2 5 4 2 2" xfId="18448" xr:uid="{00000000-0005-0000-0000-00005B8B0000}"/>
    <cellStyle name="Normal 13 2 5 4 2 2 2" xfId="18449" xr:uid="{00000000-0005-0000-0000-00005C8B0000}"/>
    <cellStyle name="Normal 13 2 5 4 2 2 2 2" xfId="47522" xr:uid="{00000000-0005-0000-0000-00005D8B0000}"/>
    <cellStyle name="Normal 13 2 5 4 2 2 3" xfId="47521" xr:uid="{00000000-0005-0000-0000-00005E8B0000}"/>
    <cellStyle name="Normal 13 2 5 4 2 3" xfId="18450" xr:uid="{00000000-0005-0000-0000-00005F8B0000}"/>
    <cellStyle name="Normal 13 2 5 4 2 3 2" xfId="47523" xr:uid="{00000000-0005-0000-0000-0000608B0000}"/>
    <cellStyle name="Normal 13 2 5 4 2 4" xfId="18451" xr:uid="{00000000-0005-0000-0000-0000618B0000}"/>
    <cellStyle name="Normal 13 2 5 4 2 4 2" xfId="47524" xr:uid="{00000000-0005-0000-0000-0000628B0000}"/>
    <cellStyle name="Normal 13 2 5 4 2 5" xfId="18452" xr:uid="{00000000-0005-0000-0000-0000638B0000}"/>
    <cellStyle name="Normal 13 2 5 4 2 5 2" xfId="47525" xr:uid="{00000000-0005-0000-0000-0000648B0000}"/>
    <cellStyle name="Normal 13 2 5 4 2 6" xfId="47520" xr:uid="{00000000-0005-0000-0000-0000658B0000}"/>
    <cellStyle name="Normal 13 2 5 4 3" xfId="18453" xr:uid="{00000000-0005-0000-0000-0000668B0000}"/>
    <cellStyle name="Normal 13 2 5 4 3 2" xfId="18454" xr:uid="{00000000-0005-0000-0000-0000678B0000}"/>
    <cellStyle name="Normal 13 2 5 4 3 2 2" xfId="47527" xr:uid="{00000000-0005-0000-0000-0000688B0000}"/>
    <cellStyle name="Normal 13 2 5 4 3 3" xfId="47526" xr:uid="{00000000-0005-0000-0000-0000698B0000}"/>
    <cellStyle name="Normal 13 2 5 4 4" xfId="18455" xr:uid="{00000000-0005-0000-0000-00006A8B0000}"/>
    <cellStyle name="Normal 13 2 5 4 4 2" xfId="47528" xr:uid="{00000000-0005-0000-0000-00006B8B0000}"/>
    <cellStyle name="Normal 13 2 5 4 5" xfId="18456" xr:uid="{00000000-0005-0000-0000-00006C8B0000}"/>
    <cellStyle name="Normal 13 2 5 4 5 2" xfId="47529" xr:uid="{00000000-0005-0000-0000-00006D8B0000}"/>
    <cellStyle name="Normal 13 2 5 4 6" xfId="18457" xr:uid="{00000000-0005-0000-0000-00006E8B0000}"/>
    <cellStyle name="Normal 13 2 5 4 6 2" xfId="47530" xr:uid="{00000000-0005-0000-0000-00006F8B0000}"/>
    <cellStyle name="Normal 13 2 5 4 7" xfId="47519" xr:uid="{00000000-0005-0000-0000-0000708B0000}"/>
    <cellStyle name="Normal 13 2 5 5" xfId="18458" xr:uid="{00000000-0005-0000-0000-0000718B0000}"/>
    <cellStyle name="Normal 13 2 5 5 2" xfId="18459" xr:uid="{00000000-0005-0000-0000-0000728B0000}"/>
    <cellStyle name="Normal 13 2 5 5 2 2" xfId="18460" xr:uid="{00000000-0005-0000-0000-0000738B0000}"/>
    <cellStyle name="Normal 13 2 5 5 2 2 2" xfId="47533" xr:uid="{00000000-0005-0000-0000-0000748B0000}"/>
    <cellStyle name="Normal 13 2 5 5 2 3" xfId="47532" xr:uid="{00000000-0005-0000-0000-0000758B0000}"/>
    <cellStyle name="Normal 13 2 5 5 3" xfId="18461" xr:uid="{00000000-0005-0000-0000-0000768B0000}"/>
    <cellStyle name="Normal 13 2 5 5 3 2" xfId="47534" xr:uid="{00000000-0005-0000-0000-0000778B0000}"/>
    <cellStyle name="Normal 13 2 5 5 4" xfId="18462" xr:uid="{00000000-0005-0000-0000-0000788B0000}"/>
    <cellStyle name="Normal 13 2 5 5 4 2" xfId="47535" xr:uid="{00000000-0005-0000-0000-0000798B0000}"/>
    <cellStyle name="Normal 13 2 5 5 5" xfId="18463" xr:uid="{00000000-0005-0000-0000-00007A8B0000}"/>
    <cellStyle name="Normal 13 2 5 5 5 2" xfId="47536" xr:uid="{00000000-0005-0000-0000-00007B8B0000}"/>
    <cellStyle name="Normal 13 2 5 5 6" xfId="47531" xr:uid="{00000000-0005-0000-0000-00007C8B0000}"/>
    <cellStyle name="Normal 13 2 5 6" xfId="18464" xr:uid="{00000000-0005-0000-0000-00007D8B0000}"/>
    <cellStyle name="Normal 13 2 5 6 2" xfId="18465" xr:uid="{00000000-0005-0000-0000-00007E8B0000}"/>
    <cellStyle name="Normal 13 2 5 6 2 2" xfId="18466" xr:uid="{00000000-0005-0000-0000-00007F8B0000}"/>
    <cellStyle name="Normal 13 2 5 6 2 2 2" xfId="47539" xr:uid="{00000000-0005-0000-0000-0000808B0000}"/>
    <cellStyle name="Normal 13 2 5 6 2 3" xfId="47538" xr:uid="{00000000-0005-0000-0000-0000818B0000}"/>
    <cellStyle name="Normal 13 2 5 6 3" xfId="18467" xr:uid="{00000000-0005-0000-0000-0000828B0000}"/>
    <cellStyle name="Normal 13 2 5 6 3 2" xfId="47540" xr:uid="{00000000-0005-0000-0000-0000838B0000}"/>
    <cellStyle name="Normal 13 2 5 6 4" xfId="18468" xr:uid="{00000000-0005-0000-0000-0000848B0000}"/>
    <cellStyle name="Normal 13 2 5 6 4 2" xfId="47541" xr:uid="{00000000-0005-0000-0000-0000858B0000}"/>
    <cellStyle name="Normal 13 2 5 6 5" xfId="18469" xr:uid="{00000000-0005-0000-0000-0000868B0000}"/>
    <cellStyle name="Normal 13 2 5 6 5 2" xfId="47542" xr:uid="{00000000-0005-0000-0000-0000878B0000}"/>
    <cellStyle name="Normal 13 2 5 6 6" xfId="47537" xr:uid="{00000000-0005-0000-0000-0000888B0000}"/>
    <cellStyle name="Normal 13 2 5 7" xfId="18470" xr:uid="{00000000-0005-0000-0000-0000898B0000}"/>
    <cellStyle name="Normal 13 2 5 7 2" xfId="18471" xr:uid="{00000000-0005-0000-0000-00008A8B0000}"/>
    <cellStyle name="Normal 13 2 5 7 2 2" xfId="18472" xr:uid="{00000000-0005-0000-0000-00008B8B0000}"/>
    <cellStyle name="Normal 13 2 5 7 2 2 2" xfId="47545" xr:uid="{00000000-0005-0000-0000-00008C8B0000}"/>
    <cellStyle name="Normal 13 2 5 7 2 3" xfId="47544" xr:uid="{00000000-0005-0000-0000-00008D8B0000}"/>
    <cellStyle name="Normal 13 2 5 7 3" xfId="18473" xr:uid="{00000000-0005-0000-0000-00008E8B0000}"/>
    <cellStyle name="Normal 13 2 5 7 3 2" xfId="47546" xr:uid="{00000000-0005-0000-0000-00008F8B0000}"/>
    <cellStyle name="Normal 13 2 5 7 4" xfId="18474" xr:uid="{00000000-0005-0000-0000-0000908B0000}"/>
    <cellStyle name="Normal 13 2 5 7 4 2" xfId="47547" xr:uid="{00000000-0005-0000-0000-0000918B0000}"/>
    <cellStyle name="Normal 13 2 5 7 5" xfId="47543" xr:uid="{00000000-0005-0000-0000-0000928B0000}"/>
    <cellStyle name="Normal 13 2 5 8" xfId="18475" xr:uid="{00000000-0005-0000-0000-0000938B0000}"/>
    <cellStyle name="Normal 13 2 5 8 2" xfId="18476" xr:uid="{00000000-0005-0000-0000-0000948B0000}"/>
    <cellStyle name="Normal 13 2 5 8 2 2" xfId="47549" xr:uid="{00000000-0005-0000-0000-0000958B0000}"/>
    <cellStyle name="Normal 13 2 5 8 3" xfId="18477" xr:uid="{00000000-0005-0000-0000-0000968B0000}"/>
    <cellStyle name="Normal 13 2 5 8 3 2" xfId="47550" xr:uid="{00000000-0005-0000-0000-0000978B0000}"/>
    <cellStyle name="Normal 13 2 5 8 4" xfId="47548" xr:uid="{00000000-0005-0000-0000-0000988B0000}"/>
    <cellStyle name="Normal 13 2 5 9" xfId="18478" xr:uid="{00000000-0005-0000-0000-0000998B0000}"/>
    <cellStyle name="Normal 13 2 5 9 2" xfId="47551" xr:uid="{00000000-0005-0000-0000-00009A8B0000}"/>
    <cellStyle name="Normal 13 2 6" xfId="18479" xr:uid="{00000000-0005-0000-0000-00009B8B0000}"/>
    <cellStyle name="Normal 13 2 6 10" xfId="18480" xr:uid="{00000000-0005-0000-0000-00009C8B0000}"/>
    <cellStyle name="Normal 13 2 6 10 2" xfId="47553" xr:uid="{00000000-0005-0000-0000-00009D8B0000}"/>
    <cellStyle name="Normal 13 2 6 11" xfId="47552" xr:uid="{00000000-0005-0000-0000-00009E8B0000}"/>
    <cellStyle name="Normal 13 2 6 2" xfId="18481" xr:uid="{00000000-0005-0000-0000-00009F8B0000}"/>
    <cellStyle name="Normal 13 2 6 2 2" xfId="18482" xr:uid="{00000000-0005-0000-0000-0000A08B0000}"/>
    <cellStyle name="Normal 13 2 6 2 2 2" xfId="18483" xr:uid="{00000000-0005-0000-0000-0000A18B0000}"/>
    <cellStyle name="Normal 13 2 6 2 2 2 2" xfId="18484" xr:uid="{00000000-0005-0000-0000-0000A28B0000}"/>
    <cellStyle name="Normal 13 2 6 2 2 2 2 2" xfId="47557" xr:uid="{00000000-0005-0000-0000-0000A38B0000}"/>
    <cellStyle name="Normal 13 2 6 2 2 2 3" xfId="47556" xr:uid="{00000000-0005-0000-0000-0000A48B0000}"/>
    <cellStyle name="Normal 13 2 6 2 2 3" xfId="18485" xr:uid="{00000000-0005-0000-0000-0000A58B0000}"/>
    <cellStyle name="Normal 13 2 6 2 2 3 2" xfId="47558" xr:uid="{00000000-0005-0000-0000-0000A68B0000}"/>
    <cellStyle name="Normal 13 2 6 2 2 4" xfId="18486" xr:uid="{00000000-0005-0000-0000-0000A78B0000}"/>
    <cellStyle name="Normal 13 2 6 2 2 4 2" xfId="47559" xr:uid="{00000000-0005-0000-0000-0000A88B0000}"/>
    <cellStyle name="Normal 13 2 6 2 2 5" xfId="18487" xr:uid="{00000000-0005-0000-0000-0000A98B0000}"/>
    <cellStyle name="Normal 13 2 6 2 2 5 2" xfId="47560" xr:uid="{00000000-0005-0000-0000-0000AA8B0000}"/>
    <cellStyle name="Normal 13 2 6 2 2 6" xfId="47555" xr:uid="{00000000-0005-0000-0000-0000AB8B0000}"/>
    <cellStyle name="Normal 13 2 6 2 3" xfId="18488" xr:uid="{00000000-0005-0000-0000-0000AC8B0000}"/>
    <cellStyle name="Normal 13 2 6 2 3 2" xfId="18489" xr:uid="{00000000-0005-0000-0000-0000AD8B0000}"/>
    <cellStyle name="Normal 13 2 6 2 3 2 2" xfId="47562" xr:uid="{00000000-0005-0000-0000-0000AE8B0000}"/>
    <cellStyle name="Normal 13 2 6 2 3 3" xfId="47561" xr:uid="{00000000-0005-0000-0000-0000AF8B0000}"/>
    <cellStyle name="Normal 13 2 6 2 4" xfId="18490" xr:uid="{00000000-0005-0000-0000-0000B08B0000}"/>
    <cellStyle name="Normal 13 2 6 2 4 2" xfId="47563" xr:uid="{00000000-0005-0000-0000-0000B18B0000}"/>
    <cellStyle name="Normal 13 2 6 2 5" xfId="18491" xr:uid="{00000000-0005-0000-0000-0000B28B0000}"/>
    <cellStyle name="Normal 13 2 6 2 5 2" xfId="47564" xr:uid="{00000000-0005-0000-0000-0000B38B0000}"/>
    <cellStyle name="Normal 13 2 6 2 6" xfId="18492" xr:uid="{00000000-0005-0000-0000-0000B48B0000}"/>
    <cellStyle name="Normal 13 2 6 2 6 2" xfId="47565" xr:uid="{00000000-0005-0000-0000-0000B58B0000}"/>
    <cellStyle name="Normal 13 2 6 2 7" xfId="47554" xr:uid="{00000000-0005-0000-0000-0000B68B0000}"/>
    <cellStyle name="Normal 13 2 6 3" xfId="18493" xr:uid="{00000000-0005-0000-0000-0000B78B0000}"/>
    <cellStyle name="Normal 13 2 6 3 2" xfId="18494" xr:uid="{00000000-0005-0000-0000-0000B88B0000}"/>
    <cellStyle name="Normal 13 2 6 3 2 2" xfId="18495" xr:uid="{00000000-0005-0000-0000-0000B98B0000}"/>
    <cellStyle name="Normal 13 2 6 3 2 2 2" xfId="18496" xr:uid="{00000000-0005-0000-0000-0000BA8B0000}"/>
    <cellStyle name="Normal 13 2 6 3 2 2 2 2" xfId="47569" xr:uid="{00000000-0005-0000-0000-0000BB8B0000}"/>
    <cellStyle name="Normal 13 2 6 3 2 2 3" xfId="47568" xr:uid="{00000000-0005-0000-0000-0000BC8B0000}"/>
    <cellStyle name="Normal 13 2 6 3 2 3" xfId="18497" xr:uid="{00000000-0005-0000-0000-0000BD8B0000}"/>
    <cellStyle name="Normal 13 2 6 3 2 3 2" xfId="47570" xr:uid="{00000000-0005-0000-0000-0000BE8B0000}"/>
    <cellStyle name="Normal 13 2 6 3 2 4" xfId="18498" xr:uid="{00000000-0005-0000-0000-0000BF8B0000}"/>
    <cellStyle name="Normal 13 2 6 3 2 4 2" xfId="47571" xr:uid="{00000000-0005-0000-0000-0000C08B0000}"/>
    <cellStyle name="Normal 13 2 6 3 2 5" xfId="18499" xr:uid="{00000000-0005-0000-0000-0000C18B0000}"/>
    <cellStyle name="Normal 13 2 6 3 2 5 2" xfId="47572" xr:uid="{00000000-0005-0000-0000-0000C28B0000}"/>
    <cellStyle name="Normal 13 2 6 3 2 6" xfId="47567" xr:uid="{00000000-0005-0000-0000-0000C38B0000}"/>
    <cellStyle name="Normal 13 2 6 3 3" xfId="18500" xr:uid="{00000000-0005-0000-0000-0000C48B0000}"/>
    <cellStyle name="Normal 13 2 6 3 3 2" xfId="18501" xr:uid="{00000000-0005-0000-0000-0000C58B0000}"/>
    <cellStyle name="Normal 13 2 6 3 3 2 2" xfId="47574" xr:uid="{00000000-0005-0000-0000-0000C68B0000}"/>
    <cellStyle name="Normal 13 2 6 3 3 3" xfId="47573" xr:uid="{00000000-0005-0000-0000-0000C78B0000}"/>
    <cellStyle name="Normal 13 2 6 3 4" xfId="18502" xr:uid="{00000000-0005-0000-0000-0000C88B0000}"/>
    <cellStyle name="Normal 13 2 6 3 4 2" xfId="47575" xr:uid="{00000000-0005-0000-0000-0000C98B0000}"/>
    <cellStyle name="Normal 13 2 6 3 5" xfId="18503" xr:uid="{00000000-0005-0000-0000-0000CA8B0000}"/>
    <cellStyle name="Normal 13 2 6 3 5 2" xfId="47576" xr:uid="{00000000-0005-0000-0000-0000CB8B0000}"/>
    <cellStyle name="Normal 13 2 6 3 6" xfId="18504" xr:uid="{00000000-0005-0000-0000-0000CC8B0000}"/>
    <cellStyle name="Normal 13 2 6 3 6 2" xfId="47577" xr:uid="{00000000-0005-0000-0000-0000CD8B0000}"/>
    <cellStyle name="Normal 13 2 6 3 7" xfId="47566" xr:uid="{00000000-0005-0000-0000-0000CE8B0000}"/>
    <cellStyle name="Normal 13 2 6 4" xfId="18505" xr:uid="{00000000-0005-0000-0000-0000CF8B0000}"/>
    <cellStyle name="Normal 13 2 6 4 2" xfId="18506" xr:uid="{00000000-0005-0000-0000-0000D08B0000}"/>
    <cellStyle name="Normal 13 2 6 4 2 2" xfId="18507" xr:uid="{00000000-0005-0000-0000-0000D18B0000}"/>
    <cellStyle name="Normal 13 2 6 4 2 2 2" xfId="47580" xr:uid="{00000000-0005-0000-0000-0000D28B0000}"/>
    <cellStyle name="Normal 13 2 6 4 2 3" xfId="47579" xr:uid="{00000000-0005-0000-0000-0000D38B0000}"/>
    <cellStyle name="Normal 13 2 6 4 3" xfId="18508" xr:uid="{00000000-0005-0000-0000-0000D48B0000}"/>
    <cellStyle name="Normal 13 2 6 4 3 2" xfId="47581" xr:uid="{00000000-0005-0000-0000-0000D58B0000}"/>
    <cellStyle name="Normal 13 2 6 4 4" xfId="18509" xr:uid="{00000000-0005-0000-0000-0000D68B0000}"/>
    <cellStyle name="Normal 13 2 6 4 4 2" xfId="47582" xr:uid="{00000000-0005-0000-0000-0000D78B0000}"/>
    <cellStyle name="Normal 13 2 6 4 5" xfId="18510" xr:uid="{00000000-0005-0000-0000-0000D88B0000}"/>
    <cellStyle name="Normal 13 2 6 4 5 2" xfId="47583" xr:uid="{00000000-0005-0000-0000-0000D98B0000}"/>
    <cellStyle name="Normal 13 2 6 4 6" xfId="47578" xr:uid="{00000000-0005-0000-0000-0000DA8B0000}"/>
    <cellStyle name="Normal 13 2 6 5" xfId="18511" xr:uid="{00000000-0005-0000-0000-0000DB8B0000}"/>
    <cellStyle name="Normal 13 2 6 5 2" xfId="18512" xr:uid="{00000000-0005-0000-0000-0000DC8B0000}"/>
    <cellStyle name="Normal 13 2 6 5 2 2" xfId="18513" xr:uid="{00000000-0005-0000-0000-0000DD8B0000}"/>
    <cellStyle name="Normal 13 2 6 5 2 2 2" xfId="47586" xr:uid="{00000000-0005-0000-0000-0000DE8B0000}"/>
    <cellStyle name="Normal 13 2 6 5 2 3" xfId="47585" xr:uid="{00000000-0005-0000-0000-0000DF8B0000}"/>
    <cellStyle name="Normal 13 2 6 5 3" xfId="18514" xr:uid="{00000000-0005-0000-0000-0000E08B0000}"/>
    <cellStyle name="Normal 13 2 6 5 3 2" xfId="47587" xr:uid="{00000000-0005-0000-0000-0000E18B0000}"/>
    <cellStyle name="Normal 13 2 6 5 4" xfId="18515" xr:uid="{00000000-0005-0000-0000-0000E28B0000}"/>
    <cellStyle name="Normal 13 2 6 5 4 2" xfId="47588" xr:uid="{00000000-0005-0000-0000-0000E38B0000}"/>
    <cellStyle name="Normal 13 2 6 5 5" xfId="18516" xr:uid="{00000000-0005-0000-0000-0000E48B0000}"/>
    <cellStyle name="Normal 13 2 6 5 5 2" xfId="47589" xr:uid="{00000000-0005-0000-0000-0000E58B0000}"/>
    <cellStyle name="Normal 13 2 6 5 6" xfId="47584" xr:uid="{00000000-0005-0000-0000-0000E68B0000}"/>
    <cellStyle name="Normal 13 2 6 6" xfId="18517" xr:uid="{00000000-0005-0000-0000-0000E78B0000}"/>
    <cellStyle name="Normal 13 2 6 6 2" xfId="18518" xr:uid="{00000000-0005-0000-0000-0000E88B0000}"/>
    <cellStyle name="Normal 13 2 6 6 2 2" xfId="18519" xr:uid="{00000000-0005-0000-0000-0000E98B0000}"/>
    <cellStyle name="Normal 13 2 6 6 2 2 2" xfId="47592" xr:uid="{00000000-0005-0000-0000-0000EA8B0000}"/>
    <cellStyle name="Normal 13 2 6 6 2 3" xfId="47591" xr:uid="{00000000-0005-0000-0000-0000EB8B0000}"/>
    <cellStyle name="Normal 13 2 6 6 3" xfId="18520" xr:uid="{00000000-0005-0000-0000-0000EC8B0000}"/>
    <cellStyle name="Normal 13 2 6 6 3 2" xfId="47593" xr:uid="{00000000-0005-0000-0000-0000ED8B0000}"/>
    <cellStyle name="Normal 13 2 6 6 4" xfId="18521" xr:uid="{00000000-0005-0000-0000-0000EE8B0000}"/>
    <cellStyle name="Normal 13 2 6 6 4 2" xfId="47594" xr:uid="{00000000-0005-0000-0000-0000EF8B0000}"/>
    <cellStyle name="Normal 13 2 6 6 5" xfId="47590" xr:uid="{00000000-0005-0000-0000-0000F08B0000}"/>
    <cellStyle name="Normal 13 2 6 7" xfId="18522" xr:uid="{00000000-0005-0000-0000-0000F18B0000}"/>
    <cellStyle name="Normal 13 2 6 7 2" xfId="18523" xr:uid="{00000000-0005-0000-0000-0000F28B0000}"/>
    <cellStyle name="Normal 13 2 6 7 2 2" xfId="47596" xr:uid="{00000000-0005-0000-0000-0000F38B0000}"/>
    <cellStyle name="Normal 13 2 6 7 3" xfId="18524" xr:uid="{00000000-0005-0000-0000-0000F48B0000}"/>
    <cellStyle name="Normal 13 2 6 7 3 2" xfId="47597" xr:uid="{00000000-0005-0000-0000-0000F58B0000}"/>
    <cellStyle name="Normal 13 2 6 7 4" xfId="47595" xr:uid="{00000000-0005-0000-0000-0000F68B0000}"/>
    <cellStyle name="Normal 13 2 6 8" xfId="18525" xr:uid="{00000000-0005-0000-0000-0000F78B0000}"/>
    <cellStyle name="Normal 13 2 6 8 2" xfId="47598" xr:uid="{00000000-0005-0000-0000-0000F88B0000}"/>
    <cellStyle name="Normal 13 2 6 9" xfId="18526" xr:uid="{00000000-0005-0000-0000-0000F98B0000}"/>
    <cellStyle name="Normal 13 2 6 9 2" xfId="47599" xr:uid="{00000000-0005-0000-0000-0000FA8B0000}"/>
    <cellStyle name="Normal 13 2 7" xfId="18527" xr:uid="{00000000-0005-0000-0000-0000FB8B0000}"/>
    <cellStyle name="Normal 13 2 7 2" xfId="18528" xr:uid="{00000000-0005-0000-0000-0000FC8B0000}"/>
    <cellStyle name="Normal 13 2 7 2 2" xfId="18529" xr:uid="{00000000-0005-0000-0000-0000FD8B0000}"/>
    <cellStyle name="Normal 13 2 7 2 2 2" xfId="18530" xr:uid="{00000000-0005-0000-0000-0000FE8B0000}"/>
    <cellStyle name="Normal 13 2 7 2 2 2 2" xfId="47603" xr:uid="{00000000-0005-0000-0000-0000FF8B0000}"/>
    <cellStyle name="Normal 13 2 7 2 2 3" xfId="47602" xr:uid="{00000000-0005-0000-0000-0000008C0000}"/>
    <cellStyle name="Normal 13 2 7 2 3" xfId="18531" xr:uid="{00000000-0005-0000-0000-0000018C0000}"/>
    <cellStyle name="Normal 13 2 7 2 3 2" xfId="47604" xr:uid="{00000000-0005-0000-0000-0000028C0000}"/>
    <cellStyle name="Normal 13 2 7 2 4" xfId="18532" xr:uid="{00000000-0005-0000-0000-0000038C0000}"/>
    <cellStyle name="Normal 13 2 7 2 4 2" xfId="47605" xr:uid="{00000000-0005-0000-0000-0000048C0000}"/>
    <cellStyle name="Normal 13 2 7 2 5" xfId="18533" xr:uid="{00000000-0005-0000-0000-0000058C0000}"/>
    <cellStyle name="Normal 13 2 7 2 5 2" xfId="47606" xr:uid="{00000000-0005-0000-0000-0000068C0000}"/>
    <cellStyle name="Normal 13 2 7 2 6" xfId="47601" xr:uid="{00000000-0005-0000-0000-0000078C0000}"/>
    <cellStyle name="Normal 13 2 7 3" xfId="18534" xr:uid="{00000000-0005-0000-0000-0000088C0000}"/>
    <cellStyle name="Normal 13 2 7 3 2" xfId="18535" xr:uid="{00000000-0005-0000-0000-0000098C0000}"/>
    <cellStyle name="Normal 13 2 7 3 2 2" xfId="18536" xr:uid="{00000000-0005-0000-0000-00000A8C0000}"/>
    <cellStyle name="Normal 13 2 7 3 2 2 2" xfId="47609" xr:uid="{00000000-0005-0000-0000-00000B8C0000}"/>
    <cellStyle name="Normal 13 2 7 3 2 3" xfId="47608" xr:uid="{00000000-0005-0000-0000-00000C8C0000}"/>
    <cellStyle name="Normal 13 2 7 3 3" xfId="18537" xr:uid="{00000000-0005-0000-0000-00000D8C0000}"/>
    <cellStyle name="Normal 13 2 7 3 3 2" xfId="47610" xr:uid="{00000000-0005-0000-0000-00000E8C0000}"/>
    <cellStyle name="Normal 13 2 7 3 4" xfId="18538" xr:uid="{00000000-0005-0000-0000-00000F8C0000}"/>
    <cellStyle name="Normal 13 2 7 3 4 2" xfId="47611" xr:uid="{00000000-0005-0000-0000-0000108C0000}"/>
    <cellStyle name="Normal 13 2 7 3 5" xfId="18539" xr:uid="{00000000-0005-0000-0000-0000118C0000}"/>
    <cellStyle name="Normal 13 2 7 3 5 2" xfId="47612" xr:uid="{00000000-0005-0000-0000-0000128C0000}"/>
    <cellStyle name="Normal 13 2 7 3 6" xfId="47607" xr:uid="{00000000-0005-0000-0000-0000138C0000}"/>
    <cellStyle name="Normal 13 2 7 4" xfId="18540" xr:uid="{00000000-0005-0000-0000-0000148C0000}"/>
    <cellStyle name="Normal 13 2 7 4 2" xfId="18541" xr:uid="{00000000-0005-0000-0000-0000158C0000}"/>
    <cellStyle name="Normal 13 2 7 4 2 2" xfId="47614" xr:uid="{00000000-0005-0000-0000-0000168C0000}"/>
    <cellStyle name="Normal 13 2 7 4 3" xfId="47613" xr:uid="{00000000-0005-0000-0000-0000178C0000}"/>
    <cellStyle name="Normal 13 2 7 5" xfId="18542" xr:uid="{00000000-0005-0000-0000-0000188C0000}"/>
    <cellStyle name="Normal 13 2 7 5 2" xfId="47615" xr:uid="{00000000-0005-0000-0000-0000198C0000}"/>
    <cellStyle name="Normal 13 2 7 6" xfId="18543" xr:uid="{00000000-0005-0000-0000-00001A8C0000}"/>
    <cellStyle name="Normal 13 2 7 6 2" xfId="47616" xr:uid="{00000000-0005-0000-0000-00001B8C0000}"/>
    <cellStyle name="Normal 13 2 7 7" xfId="18544" xr:uid="{00000000-0005-0000-0000-00001C8C0000}"/>
    <cellStyle name="Normal 13 2 7 7 2" xfId="47617" xr:uid="{00000000-0005-0000-0000-00001D8C0000}"/>
    <cellStyle name="Normal 13 2 7 8" xfId="47600" xr:uid="{00000000-0005-0000-0000-00001E8C0000}"/>
    <cellStyle name="Normal 13 2 8" xfId="18545" xr:uid="{00000000-0005-0000-0000-00001F8C0000}"/>
    <cellStyle name="Normal 13 2 8 2" xfId="18546" xr:uid="{00000000-0005-0000-0000-0000208C0000}"/>
    <cellStyle name="Normal 13 2 8 2 2" xfId="18547" xr:uid="{00000000-0005-0000-0000-0000218C0000}"/>
    <cellStyle name="Normal 13 2 8 2 2 2" xfId="18548" xr:uid="{00000000-0005-0000-0000-0000228C0000}"/>
    <cellStyle name="Normal 13 2 8 2 2 2 2" xfId="47621" xr:uid="{00000000-0005-0000-0000-0000238C0000}"/>
    <cellStyle name="Normal 13 2 8 2 2 3" xfId="47620" xr:uid="{00000000-0005-0000-0000-0000248C0000}"/>
    <cellStyle name="Normal 13 2 8 2 3" xfId="18549" xr:uid="{00000000-0005-0000-0000-0000258C0000}"/>
    <cellStyle name="Normal 13 2 8 2 3 2" xfId="47622" xr:uid="{00000000-0005-0000-0000-0000268C0000}"/>
    <cellStyle name="Normal 13 2 8 2 4" xfId="18550" xr:uid="{00000000-0005-0000-0000-0000278C0000}"/>
    <cellStyle name="Normal 13 2 8 2 4 2" xfId="47623" xr:uid="{00000000-0005-0000-0000-0000288C0000}"/>
    <cellStyle name="Normal 13 2 8 2 5" xfId="18551" xr:uid="{00000000-0005-0000-0000-0000298C0000}"/>
    <cellStyle name="Normal 13 2 8 2 5 2" xfId="47624" xr:uid="{00000000-0005-0000-0000-00002A8C0000}"/>
    <cellStyle name="Normal 13 2 8 2 6" xfId="47619" xr:uid="{00000000-0005-0000-0000-00002B8C0000}"/>
    <cellStyle name="Normal 13 2 8 3" xfId="18552" xr:uid="{00000000-0005-0000-0000-00002C8C0000}"/>
    <cellStyle name="Normal 13 2 8 3 2" xfId="18553" xr:uid="{00000000-0005-0000-0000-00002D8C0000}"/>
    <cellStyle name="Normal 13 2 8 3 2 2" xfId="47626" xr:uid="{00000000-0005-0000-0000-00002E8C0000}"/>
    <cellStyle name="Normal 13 2 8 3 3" xfId="47625" xr:uid="{00000000-0005-0000-0000-00002F8C0000}"/>
    <cellStyle name="Normal 13 2 8 4" xfId="18554" xr:uid="{00000000-0005-0000-0000-0000308C0000}"/>
    <cellStyle name="Normal 13 2 8 4 2" xfId="47627" xr:uid="{00000000-0005-0000-0000-0000318C0000}"/>
    <cellStyle name="Normal 13 2 8 5" xfId="18555" xr:uid="{00000000-0005-0000-0000-0000328C0000}"/>
    <cellStyle name="Normal 13 2 8 5 2" xfId="47628" xr:uid="{00000000-0005-0000-0000-0000338C0000}"/>
    <cellStyle name="Normal 13 2 8 6" xfId="18556" xr:uid="{00000000-0005-0000-0000-0000348C0000}"/>
    <cellStyle name="Normal 13 2 8 6 2" xfId="47629" xr:uid="{00000000-0005-0000-0000-0000358C0000}"/>
    <cellStyle name="Normal 13 2 8 7" xfId="47618" xr:uid="{00000000-0005-0000-0000-0000368C0000}"/>
    <cellStyle name="Normal 13 2 9" xfId="18557" xr:uid="{00000000-0005-0000-0000-0000378C0000}"/>
    <cellStyle name="Normal 13 2 9 2" xfId="18558" xr:uid="{00000000-0005-0000-0000-0000388C0000}"/>
    <cellStyle name="Normal 13 2 9 2 2" xfId="18559" xr:uid="{00000000-0005-0000-0000-0000398C0000}"/>
    <cellStyle name="Normal 13 2 9 2 2 2" xfId="47632" xr:uid="{00000000-0005-0000-0000-00003A8C0000}"/>
    <cellStyle name="Normal 13 2 9 2 3" xfId="47631" xr:uid="{00000000-0005-0000-0000-00003B8C0000}"/>
    <cellStyle name="Normal 13 2 9 3" xfId="18560" xr:uid="{00000000-0005-0000-0000-00003C8C0000}"/>
    <cellStyle name="Normal 13 2 9 3 2" xfId="47633" xr:uid="{00000000-0005-0000-0000-00003D8C0000}"/>
    <cellStyle name="Normal 13 2 9 4" xfId="18561" xr:uid="{00000000-0005-0000-0000-00003E8C0000}"/>
    <cellStyle name="Normal 13 2 9 4 2" xfId="47634" xr:uid="{00000000-0005-0000-0000-00003F8C0000}"/>
    <cellStyle name="Normal 13 2 9 5" xfId="18562" xr:uid="{00000000-0005-0000-0000-0000408C0000}"/>
    <cellStyle name="Normal 13 2 9 5 2" xfId="47635" xr:uid="{00000000-0005-0000-0000-0000418C0000}"/>
    <cellStyle name="Normal 13 2 9 6" xfId="47630" xr:uid="{00000000-0005-0000-0000-0000428C0000}"/>
    <cellStyle name="Normal 13 3" xfId="18563" xr:uid="{00000000-0005-0000-0000-0000438C0000}"/>
    <cellStyle name="Normal 13 3 10" xfId="18564" xr:uid="{00000000-0005-0000-0000-0000448C0000}"/>
    <cellStyle name="Normal 13 3 10 2" xfId="18565" xr:uid="{00000000-0005-0000-0000-0000458C0000}"/>
    <cellStyle name="Normal 13 3 10 2 2" xfId="18566" xr:uid="{00000000-0005-0000-0000-0000468C0000}"/>
    <cellStyle name="Normal 13 3 10 2 2 2" xfId="47639" xr:uid="{00000000-0005-0000-0000-0000478C0000}"/>
    <cellStyle name="Normal 13 3 10 2 3" xfId="47638" xr:uid="{00000000-0005-0000-0000-0000488C0000}"/>
    <cellStyle name="Normal 13 3 10 3" xfId="18567" xr:uid="{00000000-0005-0000-0000-0000498C0000}"/>
    <cellStyle name="Normal 13 3 10 3 2" xfId="47640" xr:uid="{00000000-0005-0000-0000-00004A8C0000}"/>
    <cellStyle name="Normal 13 3 10 4" xfId="18568" xr:uid="{00000000-0005-0000-0000-00004B8C0000}"/>
    <cellStyle name="Normal 13 3 10 4 2" xfId="47641" xr:uid="{00000000-0005-0000-0000-00004C8C0000}"/>
    <cellStyle name="Normal 13 3 10 5" xfId="47637" xr:uid="{00000000-0005-0000-0000-00004D8C0000}"/>
    <cellStyle name="Normal 13 3 11" xfId="18569" xr:uid="{00000000-0005-0000-0000-00004E8C0000}"/>
    <cellStyle name="Normal 13 3 11 2" xfId="18570" xr:uid="{00000000-0005-0000-0000-00004F8C0000}"/>
    <cellStyle name="Normal 13 3 11 2 2" xfId="47643" xr:uid="{00000000-0005-0000-0000-0000508C0000}"/>
    <cellStyle name="Normal 13 3 11 3" xfId="18571" xr:uid="{00000000-0005-0000-0000-0000518C0000}"/>
    <cellStyle name="Normal 13 3 11 3 2" xfId="47644" xr:uid="{00000000-0005-0000-0000-0000528C0000}"/>
    <cellStyle name="Normal 13 3 11 4" xfId="47642" xr:uid="{00000000-0005-0000-0000-0000538C0000}"/>
    <cellStyle name="Normal 13 3 12" xfId="18572" xr:uid="{00000000-0005-0000-0000-0000548C0000}"/>
    <cellStyle name="Normal 13 3 12 2" xfId="47645" xr:uid="{00000000-0005-0000-0000-0000558C0000}"/>
    <cellStyle name="Normal 13 3 13" xfId="18573" xr:uid="{00000000-0005-0000-0000-0000568C0000}"/>
    <cellStyle name="Normal 13 3 13 2" xfId="47646" xr:uid="{00000000-0005-0000-0000-0000578C0000}"/>
    <cellStyle name="Normal 13 3 14" xfId="18574" xr:uid="{00000000-0005-0000-0000-0000588C0000}"/>
    <cellStyle name="Normal 13 3 14 2" xfId="47647" xr:uid="{00000000-0005-0000-0000-0000598C0000}"/>
    <cellStyle name="Normal 13 3 15" xfId="47636" xr:uid="{00000000-0005-0000-0000-00005A8C0000}"/>
    <cellStyle name="Normal 13 3 2" xfId="18575" xr:uid="{00000000-0005-0000-0000-00005B8C0000}"/>
    <cellStyle name="Normal 13 3 2 10" xfId="18576" xr:uid="{00000000-0005-0000-0000-00005C8C0000}"/>
    <cellStyle name="Normal 13 3 2 10 2" xfId="18577" xr:uid="{00000000-0005-0000-0000-00005D8C0000}"/>
    <cellStyle name="Normal 13 3 2 10 2 2" xfId="47650" xr:uid="{00000000-0005-0000-0000-00005E8C0000}"/>
    <cellStyle name="Normal 13 3 2 10 3" xfId="18578" xr:uid="{00000000-0005-0000-0000-00005F8C0000}"/>
    <cellStyle name="Normal 13 3 2 10 3 2" xfId="47651" xr:uid="{00000000-0005-0000-0000-0000608C0000}"/>
    <cellStyle name="Normal 13 3 2 10 4" xfId="47649" xr:uid="{00000000-0005-0000-0000-0000618C0000}"/>
    <cellStyle name="Normal 13 3 2 11" xfId="18579" xr:uid="{00000000-0005-0000-0000-0000628C0000}"/>
    <cellStyle name="Normal 13 3 2 11 2" xfId="47652" xr:uid="{00000000-0005-0000-0000-0000638C0000}"/>
    <cellStyle name="Normal 13 3 2 12" xfId="18580" xr:uid="{00000000-0005-0000-0000-0000648C0000}"/>
    <cellStyle name="Normal 13 3 2 12 2" xfId="47653" xr:uid="{00000000-0005-0000-0000-0000658C0000}"/>
    <cellStyle name="Normal 13 3 2 13" xfId="18581" xr:uid="{00000000-0005-0000-0000-0000668C0000}"/>
    <cellStyle name="Normal 13 3 2 13 2" xfId="47654" xr:uid="{00000000-0005-0000-0000-0000678C0000}"/>
    <cellStyle name="Normal 13 3 2 14" xfId="47648" xr:uid="{00000000-0005-0000-0000-0000688C0000}"/>
    <cellStyle name="Normal 13 3 2 2" xfId="18582" xr:uid="{00000000-0005-0000-0000-0000698C0000}"/>
    <cellStyle name="Normal 13 3 2 2 10" xfId="18583" xr:uid="{00000000-0005-0000-0000-00006A8C0000}"/>
    <cellStyle name="Normal 13 3 2 2 10 2" xfId="47656" xr:uid="{00000000-0005-0000-0000-00006B8C0000}"/>
    <cellStyle name="Normal 13 3 2 2 11" xfId="18584" xr:uid="{00000000-0005-0000-0000-00006C8C0000}"/>
    <cellStyle name="Normal 13 3 2 2 11 2" xfId="47657" xr:uid="{00000000-0005-0000-0000-00006D8C0000}"/>
    <cellStyle name="Normal 13 3 2 2 12" xfId="18585" xr:uid="{00000000-0005-0000-0000-00006E8C0000}"/>
    <cellStyle name="Normal 13 3 2 2 12 2" xfId="47658" xr:uid="{00000000-0005-0000-0000-00006F8C0000}"/>
    <cellStyle name="Normal 13 3 2 2 13" xfId="47655" xr:uid="{00000000-0005-0000-0000-0000708C0000}"/>
    <cellStyle name="Normal 13 3 2 2 2" xfId="18586" xr:uid="{00000000-0005-0000-0000-0000718C0000}"/>
    <cellStyle name="Normal 13 3 2 2 2 10" xfId="18587" xr:uid="{00000000-0005-0000-0000-0000728C0000}"/>
    <cellStyle name="Normal 13 3 2 2 2 10 2" xfId="47660" xr:uid="{00000000-0005-0000-0000-0000738C0000}"/>
    <cellStyle name="Normal 13 3 2 2 2 11" xfId="18588" xr:uid="{00000000-0005-0000-0000-0000748C0000}"/>
    <cellStyle name="Normal 13 3 2 2 2 11 2" xfId="47661" xr:uid="{00000000-0005-0000-0000-0000758C0000}"/>
    <cellStyle name="Normal 13 3 2 2 2 12" xfId="47659" xr:uid="{00000000-0005-0000-0000-0000768C0000}"/>
    <cellStyle name="Normal 13 3 2 2 2 2" xfId="18589" xr:uid="{00000000-0005-0000-0000-0000778C0000}"/>
    <cellStyle name="Normal 13 3 2 2 2 2 10" xfId="18590" xr:uid="{00000000-0005-0000-0000-0000788C0000}"/>
    <cellStyle name="Normal 13 3 2 2 2 2 10 2" xfId="47663" xr:uid="{00000000-0005-0000-0000-0000798C0000}"/>
    <cellStyle name="Normal 13 3 2 2 2 2 11" xfId="47662" xr:uid="{00000000-0005-0000-0000-00007A8C0000}"/>
    <cellStyle name="Normal 13 3 2 2 2 2 2" xfId="18591" xr:uid="{00000000-0005-0000-0000-00007B8C0000}"/>
    <cellStyle name="Normal 13 3 2 2 2 2 2 2" xfId="18592" xr:uid="{00000000-0005-0000-0000-00007C8C0000}"/>
    <cellStyle name="Normal 13 3 2 2 2 2 2 2 2" xfId="18593" xr:uid="{00000000-0005-0000-0000-00007D8C0000}"/>
    <cellStyle name="Normal 13 3 2 2 2 2 2 2 2 2" xfId="18594" xr:uid="{00000000-0005-0000-0000-00007E8C0000}"/>
    <cellStyle name="Normal 13 3 2 2 2 2 2 2 2 2 2" xfId="47667" xr:uid="{00000000-0005-0000-0000-00007F8C0000}"/>
    <cellStyle name="Normal 13 3 2 2 2 2 2 2 2 3" xfId="47666" xr:uid="{00000000-0005-0000-0000-0000808C0000}"/>
    <cellStyle name="Normal 13 3 2 2 2 2 2 2 3" xfId="18595" xr:uid="{00000000-0005-0000-0000-0000818C0000}"/>
    <cellStyle name="Normal 13 3 2 2 2 2 2 2 3 2" xfId="47668" xr:uid="{00000000-0005-0000-0000-0000828C0000}"/>
    <cellStyle name="Normal 13 3 2 2 2 2 2 2 4" xfId="18596" xr:uid="{00000000-0005-0000-0000-0000838C0000}"/>
    <cellStyle name="Normal 13 3 2 2 2 2 2 2 4 2" xfId="47669" xr:uid="{00000000-0005-0000-0000-0000848C0000}"/>
    <cellStyle name="Normal 13 3 2 2 2 2 2 2 5" xfId="18597" xr:uid="{00000000-0005-0000-0000-0000858C0000}"/>
    <cellStyle name="Normal 13 3 2 2 2 2 2 2 5 2" xfId="47670" xr:uid="{00000000-0005-0000-0000-0000868C0000}"/>
    <cellStyle name="Normal 13 3 2 2 2 2 2 2 6" xfId="47665" xr:uid="{00000000-0005-0000-0000-0000878C0000}"/>
    <cellStyle name="Normal 13 3 2 2 2 2 2 3" xfId="18598" xr:uid="{00000000-0005-0000-0000-0000888C0000}"/>
    <cellStyle name="Normal 13 3 2 2 2 2 2 3 2" xfId="18599" xr:uid="{00000000-0005-0000-0000-0000898C0000}"/>
    <cellStyle name="Normal 13 3 2 2 2 2 2 3 2 2" xfId="47672" xr:uid="{00000000-0005-0000-0000-00008A8C0000}"/>
    <cellStyle name="Normal 13 3 2 2 2 2 2 3 3" xfId="47671" xr:uid="{00000000-0005-0000-0000-00008B8C0000}"/>
    <cellStyle name="Normal 13 3 2 2 2 2 2 4" xfId="18600" xr:uid="{00000000-0005-0000-0000-00008C8C0000}"/>
    <cellStyle name="Normal 13 3 2 2 2 2 2 4 2" xfId="47673" xr:uid="{00000000-0005-0000-0000-00008D8C0000}"/>
    <cellStyle name="Normal 13 3 2 2 2 2 2 5" xfId="18601" xr:uid="{00000000-0005-0000-0000-00008E8C0000}"/>
    <cellStyle name="Normal 13 3 2 2 2 2 2 5 2" xfId="47674" xr:uid="{00000000-0005-0000-0000-00008F8C0000}"/>
    <cellStyle name="Normal 13 3 2 2 2 2 2 6" xfId="18602" xr:uid="{00000000-0005-0000-0000-0000908C0000}"/>
    <cellStyle name="Normal 13 3 2 2 2 2 2 6 2" xfId="47675" xr:uid="{00000000-0005-0000-0000-0000918C0000}"/>
    <cellStyle name="Normal 13 3 2 2 2 2 2 7" xfId="47664" xr:uid="{00000000-0005-0000-0000-0000928C0000}"/>
    <cellStyle name="Normal 13 3 2 2 2 2 3" xfId="18603" xr:uid="{00000000-0005-0000-0000-0000938C0000}"/>
    <cellStyle name="Normal 13 3 2 2 2 2 3 2" xfId="18604" xr:uid="{00000000-0005-0000-0000-0000948C0000}"/>
    <cellStyle name="Normal 13 3 2 2 2 2 3 2 2" xfId="18605" xr:uid="{00000000-0005-0000-0000-0000958C0000}"/>
    <cellStyle name="Normal 13 3 2 2 2 2 3 2 2 2" xfId="18606" xr:uid="{00000000-0005-0000-0000-0000968C0000}"/>
    <cellStyle name="Normal 13 3 2 2 2 2 3 2 2 2 2" xfId="47679" xr:uid="{00000000-0005-0000-0000-0000978C0000}"/>
    <cellStyle name="Normal 13 3 2 2 2 2 3 2 2 3" xfId="47678" xr:uid="{00000000-0005-0000-0000-0000988C0000}"/>
    <cellStyle name="Normal 13 3 2 2 2 2 3 2 3" xfId="18607" xr:uid="{00000000-0005-0000-0000-0000998C0000}"/>
    <cellStyle name="Normal 13 3 2 2 2 2 3 2 3 2" xfId="47680" xr:uid="{00000000-0005-0000-0000-00009A8C0000}"/>
    <cellStyle name="Normal 13 3 2 2 2 2 3 2 4" xfId="18608" xr:uid="{00000000-0005-0000-0000-00009B8C0000}"/>
    <cellStyle name="Normal 13 3 2 2 2 2 3 2 4 2" xfId="47681" xr:uid="{00000000-0005-0000-0000-00009C8C0000}"/>
    <cellStyle name="Normal 13 3 2 2 2 2 3 2 5" xfId="18609" xr:uid="{00000000-0005-0000-0000-00009D8C0000}"/>
    <cellStyle name="Normal 13 3 2 2 2 2 3 2 5 2" xfId="47682" xr:uid="{00000000-0005-0000-0000-00009E8C0000}"/>
    <cellStyle name="Normal 13 3 2 2 2 2 3 2 6" xfId="47677" xr:uid="{00000000-0005-0000-0000-00009F8C0000}"/>
    <cellStyle name="Normal 13 3 2 2 2 2 3 3" xfId="18610" xr:uid="{00000000-0005-0000-0000-0000A08C0000}"/>
    <cellStyle name="Normal 13 3 2 2 2 2 3 3 2" xfId="18611" xr:uid="{00000000-0005-0000-0000-0000A18C0000}"/>
    <cellStyle name="Normal 13 3 2 2 2 2 3 3 2 2" xfId="47684" xr:uid="{00000000-0005-0000-0000-0000A28C0000}"/>
    <cellStyle name="Normal 13 3 2 2 2 2 3 3 3" xfId="47683" xr:uid="{00000000-0005-0000-0000-0000A38C0000}"/>
    <cellStyle name="Normal 13 3 2 2 2 2 3 4" xfId="18612" xr:uid="{00000000-0005-0000-0000-0000A48C0000}"/>
    <cellStyle name="Normal 13 3 2 2 2 2 3 4 2" xfId="47685" xr:uid="{00000000-0005-0000-0000-0000A58C0000}"/>
    <cellStyle name="Normal 13 3 2 2 2 2 3 5" xfId="18613" xr:uid="{00000000-0005-0000-0000-0000A68C0000}"/>
    <cellStyle name="Normal 13 3 2 2 2 2 3 5 2" xfId="47686" xr:uid="{00000000-0005-0000-0000-0000A78C0000}"/>
    <cellStyle name="Normal 13 3 2 2 2 2 3 6" xfId="18614" xr:uid="{00000000-0005-0000-0000-0000A88C0000}"/>
    <cellStyle name="Normal 13 3 2 2 2 2 3 6 2" xfId="47687" xr:uid="{00000000-0005-0000-0000-0000A98C0000}"/>
    <cellStyle name="Normal 13 3 2 2 2 2 3 7" xfId="47676" xr:uid="{00000000-0005-0000-0000-0000AA8C0000}"/>
    <cellStyle name="Normal 13 3 2 2 2 2 4" xfId="18615" xr:uid="{00000000-0005-0000-0000-0000AB8C0000}"/>
    <cellStyle name="Normal 13 3 2 2 2 2 4 2" xfId="18616" xr:uid="{00000000-0005-0000-0000-0000AC8C0000}"/>
    <cellStyle name="Normal 13 3 2 2 2 2 4 2 2" xfId="18617" xr:uid="{00000000-0005-0000-0000-0000AD8C0000}"/>
    <cellStyle name="Normal 13 3 2 2 2 2 4 2 2 2" xfId="47690" xr:uid="{00000000-0005-0000-0000-0000AE8C0000}"/>
    <cellStyle name="Normal 13 3 2 2 2 2 4 2 3" xfId="47689" xr:uid="{00000000-0005-0000-0000-0000AF8C0000}"/>
    <cellStyle name="Normal 13 3 2 2 2 2 4 3" xfId="18618" xr:uid="{00000000-0005-0000-0000-0000B08C0000}"/>
    <cellStyle name="Normal 13 3 2 2 2 2 4 3 2" xfId="47691" xr:uid="{00000000-0005-0000-0000-0000B18C0000}"/>
    <cellStyle name="Normal 13 3 2 2 2 2 4 4" xfId="18619" xr:uid="{00000000-0005-0000-0000-0000B28C0000}"/>
    <cellStyle name="Normal 13 3 2 2 2 2 4 4 2" xfId="47692" xr:uid="{00000000-0005-0000-0000-0000B38C0000}"/>
    <cellStyle name="Normal 13 3 2 2 2 2 4 5" xfId="18620" xr:uid="{00000000-0005-0000-0000-0000B48C0000}"/>
    <cellStyle name="Normal 13 3 2 2 2 2 4 5 2" xfId="47693" xr:uid="{00000000-0005-0000-0000-0000B58C0000}"/>
    <cellStyle name="Normal 13 3 2 2 2 2 4 6" xfId="47688" xr:uid="{00000000-0005-0000-0000-0000B68C0000}"/>
    <cellStyle name="Normal 13 3 2 2 2 2 5" xfId="18621" xr:uid="{00000000-0005-0000-0000-0000B78C0000}"/>
    <cellStyle name="Normal 13 3 2 2 2 2 5 2" xfId="18622" xr:uid="{00000000-0005-0000-0000-0000B88C0000}"/>
    <cellStyle name="Normal 13 3 2 2 2 2 5 2 2" xfId="18623" xr:uid="{00000000-0005-0000-0000-0000B98C0000}"/>
    <cellStyle name="Normal 13 3 2 2 2 2 5 2 2 2" xfId="47696" xr:uid="{00000000-0005-0000-0000-0000BA8C0000}"/>
    <cellStyle name="Normal 13 3 2 2 2 2 5 2 3" xfId="47695" xr:uid="{00000000-0005-0000-0000-0000BB8C0000}"/>
    <cellStyle name="Normal 13 3 2 2 2 2 5 3" xfId="18624" xr:uid="{00000000-0005-0000-0000-0000BC8C0000}"/>
    <cellStyle name="Normal 13 3 2 2 2 2 5 3 2" xfId="47697" xr:uid="{00000000-0005-0000-0000-0000BD8C0000}"/>
    <cellStyle name="Normal 13 3 2 2 2 2 5 4" xfId="18625" xr:uid="{00000000-0005-0000-0000-0000BE8C0000}"/>
    <cellStyle name="Normal 13 3 2 2 2 2 5 4 2" xfId="47698" xr:uid="{00000000-0005-0000-0000-0000BF8C0000}"/>
    <cellStyle name="Normal 13 3 2 2 2 2 5 5" xfId="18626" xr:uid="{00000000-0005-0000-0000-0000C08C0000}"/>
    <cellStyle name="Normal 13 3 2 2 2 2 5 5 2" xfId="47699" xr:uid="{00000000-0005-0000-0000-0000C18C0000}"/>
    <cellStyle name="Normal 13 3 2 2 2 2 5 6" xfId="47694" xr:uid="{00000000-0005-0000-0000-0000C28C0000}"/>
    <cellStyle name="Normal 13 3 2 2 2 2 6" xfId="18627" xr:uid="{00000000-0005-0000-0000-0000C38C0000}"/>
    <cellStyle name="Normal 13 3 2 2 2 2 6 2" xfId="18628" xr:uid="{00000000-0005-0000-0000-0000C48C0000}"/>
    <cellStyle name="Normal 13 3 2 2 2 2 6 2 2" xfId="18629" xr:uid="{00000000-0005-0000-0000-0000C58C0000}"/>
    <cellStyle name="Normal 13 3 2 2 2 2 6 2 2 2" xfId="47702" xr:uid="{00000000-0005-0000-0000-0000C68C0000}"/>
    <cellStyle name="Normal 13 3 2 2 2 2 6 2 3" xfId="47701" xr:uid="{00000000-0005-0000-0000-0000C78C0000}"/>
    <cellStyle name="Normal 13 3 2 2 2 2 6 3" xfId="18630" xr:uid="{00000000-0005-0000-0000-0000C88C0000}"/>
    <cellStyle name="Normal 13 3 2 2 2 2 6 3 2" xfId="47703" xr:uid="{00000000-0005-0000-0000-0000C98C0000}"/>
    <cellStyle name="Normal 13 3 2 2 2 2 6 4" xfId="18631" xr:uid="{00000000-0005-0000-0000-0000CA8C0000}"/>
    <cellStyle name="Normal 13 3 2 2 2 2 6 4 2" xfId="47704" xr:uid="{00000000-0005-0000-0000-0000CB8C0000}"/>
    <cellStyle name="Normal 13 3 2 2 2 2 6 5" xfId="47700" xr:uid="{00000000-0005-0000-0000-0000CC8C0000}"/>
    <cellStyle name="Normal 13 3 2 2 2 2 7" xfId="18632" xr:uid="{00000000-0005-0000-0000-0000CD8C0000}"/>
    <cellStyle name="Normal 13 3 2 2 2 2 7 2" xfId="18633" xr:uid="{00000000-0005-0000-0000-0000CE8C0000}"/>
    <cellStyle name="Normal 13 3 2 2 2 2 7 2 2" xfId="47706" xr:uid="{00000000-0005-0000-0000-0000CF8C0000}"/>
    <cellStyle name="Normal 13 3 2 2 2 2 7 3" xfId="18634" xr:uid="{00000000-0005-0000-0000-0000D08C0000}"/>
    <cellStyle name="Normal 13 3 2 2 2 2 7 3 2" xfId="47707" xr:uid="{00000000-0005-0000-0000-0000D18C0000}"/>
    <cellStyle name="Normal 13 3 2 2 2 2 7 4" xfId="47705" xr:uid="{00000000-0005-0000-0000-0000D28C0000}"/>
    <cellStyle name="Normal 13 3 2 2 2 2 8" xfId="18635" xr:uid="{00000000-0005-0000-0000-0000D38C0000}"/>
    <cellStyle name="Normal 13 3 2 2 2 2 8 2" xfId="47708" xr:uid="{00000000-0005-0000-0000-0000D48C0000}"/>
    <cellStyle name="Normal 13 3 2 2 2 2 9" xfId="18636" xr:uid="{00000000-0005-0000-0000-0000D58C0000}"/>
    <cellStyle name="Normal 13 3 2 2 2 2 9 2" xfId="47709" xr:uid="{00000000-0005-0000-0000-0000D68C0000}"/>
    <cellStyle name="Normal 13 3 2 2 2 3" xfId="18637" xr:uid="{00000000-0005-0000-0000-0000D78C0000}"/>
    <cellStyle name="Normal 13 3 2 2 2 3 2" xfId="18638" xr:uid="{00000000-0005-0000-0000-0000D88C0000}"/>
    <cellStyle name="Normal 13 3 2 2 2 3 2 2" xfId="18639" xr:uid="{00000000-0005-0000-0000-0000D98C0000}"/>
    <cellStyle name="Normal 13 3 2 2 2 3 2 2 2" xfId="18640" xr:uid="{00000000-0005-0000-0000-0000DA8C0000}"/>
    <cellStyle name="Normal 13 3 2 2 2 3 2 2 2 2" xfId="47713" xr:uid="{00000000-0005-0000-0000-0000DB8C0000}"/>
    <cellStyle name="Normal 13 3 2 2 2 3 2 2 3" xfId="47712" xr:uid="{00000000-0005-0000-0000-0000DC8C0000}"/>
    <cellStyle name="Normal 13 3 2 2 2 3 2 3" xfId="18641" xr:uid="{00000000-0005-0000-0000-0000DD8C0000}"/>
    <cellStyle name="Normal 13 3 2 2 2 3 2 3 2" xfId="47714" xr:uid="{00000000-0005-0000-0000-0000DE8C0000}"/>
    <cellStyle name="Normal 13 3 2 2 2 3 2 4" xfId="18642" xr:uid="{00000000-0005-0000-0000-0000DF8C0000}"/>
    <cellStyle name="Normal 13 3 2 2 2 3 2 4 2" xfId="47715" xr:uid="{00000000-0005-0000-0000-0000E08C0000}"/>
    <cellStyle name="Normal 13 3 2 2 2 3 2 5" xfId="18643" xr:uid="{00000000-0005-0000-0000-0000E18C0000}"/>
    <cellStyle name="Normal 13 3 2 2 2 3 2 5 2" xfId="47716" xr:uid="{00000000-0005-0000-0000-0000E28C0000}"/>
    <cellStyle name="Normal 13 3 2 2 2 3 2 6" xfId="47711" xr:uid="{00000000-0005-0000-0000-0000E38C0000}"/>
    <cellStyle name="Normal 13 3 2 2 2 3 3" xfId="18644" xr:uid="{00000000-0005-0000-0000-0000E48C0000}"/>
    <cellStyle name="Normal 13 3 2 2 2 3 3 2" xfId="18645" xr:uid="{00000000-0005-0000-0000-0000E58C0000}"/>
    <cellStyle name="Normal 13 3 2 2 2 3 3 2 2" xfId="18646" xr:uid="{00000000-0005-0000-0000-0000E68C0000}"/>
    <cellStyle name="Normal 13 3 2 2 2 3 3 2 2 2" xfId="47719" xr:uid="{00000000-0005-0000-0000-0000E78C0000}"/>
    <cellStyle name="Normal 13 3 2 2 2 3 3 2 3" xfId="47718" xr:uid="{00000000-0005-0000-0000-0000E88C0000}"/>
    <cellStyle name="Normal 13 3 2 2 2 3 3 3" xfId="18647" xr:uid="{00000000-0005-0000-0000-0000E98C0000}"/>
    <cellStyle name="Normal 13 3 2 2 2 3 3 3 2" xfId="47720" xr:uid="{00000000-0005-0000-0000-0000EA8C0000}"/>
    <cellStyle name="Normal 13 3 2 2 2 3 3 4" xfId="18648" xr:uid="{00000000-0005-0000-0000-0000EB8C0000}"/>
    <cellStyle name="Normal 13 3 2 2 2 3 3 4 2" xfId="47721" xr:uid="{00000000-0005-0000-0000-0000EC8C0000}"/>
    <cellStyle name="Normal 13 3 2 2 2 3 3 5" xfId="18649" xr:uid="{00000000-0005-0000-0000-0000ED8C0000}"/>
    <cellStyle name="Normal 13 3 2 2 2 3 3 5 2" xfId="47722" xr:uid="{00000000-0005-0000-0000-0000EE8C0000}"/>
    <cellStyle name="Normal 13 3 2 2 2 3 3 6" xfId="47717" xr:uid="{00000000-0005-0000-0000-0000EF8C0000}"/>
    <cellStyle name="Normal 13 3 2 2 2 3 4" xfId="18650" xr:uid="{00000000-0005-0000-0000-0000F08C0000}"/>
    <cellStyle name="Normal 13 3 2 2 2 3 4 2" xfId="18651" xr:uid="{00000000-0005-0000-0000-0000F18C0000}"/>
    <cellStyle name="Normal 13 3 2 2 2 3 4 2 2" xfId="47724" xr:uid="{00000000-0005-0000-0000-0000F28C0000}"/>
    <cellStyle name="Normal 13 3 2 2 2 3 4 3" xfId="47723" xr:uid="{00000000-0005-0000-0000-0000F38C0000}"/>
    <cellStyle name="Normal 13 3 2 2 2 3 5" xfId="18652" xr:uid="{00000000-0005-0000-0000-0000F48C0000}"/>
    <cellStyle name="Normal 13 3 2 2 2 3 5 2" xfId="47725" xr:uid="{00000000-0005-0000-0000-0000F58C0000}"/>
    <cellStyle name="Normal 13 3 2 2 2 3 6" xfId="18653" xr:uid="{00000000-0005-0000-0000-0000F68C0000}"/>
    <cellStyle name="Normal 13 3 2 2 2 3 6 2" xfId="47726" xr:uid="{00000000-0005-0000-0000-0000F78C0000}"/>
    <cellStyle name="Normal 13 3 2 2 2 3 7" xfId="18654" xr:uid="{00000000-0005-0000-0000-0000F88C0000}"/>
    <cellStyle name="Normal 13 3 2 2 2 3 7 2" xfId="47727" xr:uid="{00000000-0005-0000-0000-0000F98C0000}"/>
    <cellStyle name="Normal 13 3 2 2 2 3 8" xfId="47710" xr:uid="{00000000-0005-0000-0000-0000FA8C0000}"/>
    <cellStyle name="Normal 13 3 2 2 2 4" xfId="18655" xr:uid="{00000000-0005-0000-0000-0000FB8C0000}"/>
    <cellStyle name="Normal 13 3 2 2 2 4 2" xfId="18656" xr:uid="{00000000-0005-0000-0000-0000FC8C0000}"/>
    <cellStyle name="Normal 13 3 2 2 2 4 2 2" xfId="18657" xr:uid="{00000000-0005-0000-0000-0000FD8C0000}"/>
    <cellStyle name="Normal 13 3 2 2 2 4 2 2 2" xfId="18658" xr:uid="{00000000-0005-0000-0000-0000FE8C0000}"/>
    <cellStyle name="Normal 13 3 2 2 2 4 2 2 2 2" xfId="47731" xr:uid="{00000000-0005-0000-0000-0000FF8C0000}"/>
    <cellStyle name="Normal 13 3 2 2 2 4 2 2 3" xfId="47730" xr:uid="{00000000-0005-0000-0000-0000008D0000}"/>
    <cellStyle name="Normal 13 3 2 2 2 4 2 3" xfId="18659" xr:uid="{00000000-0005-0000-0000-0000018D0000}"/>
    <cellStyle name="Normal 13 3 2 2 2 4 2 3 2" xfId="47732" xr:uid="{00000000-0005-0000-0000-0000028D0000}"/>
    <cellStyle name="Normal 13 3 2 2 2 4 2 4" xfId="18660" xr:uid="{00000000-0005-0000-0000-0000038D0000}"/>
    <cellStyle name="Normal 13 3 2 2 2 4 2 4 2" xfId="47733" xr:uid="{00000000-0005-0000-0000-0000048D0000}"/>
    <cellStyle name="Normal 13 3 2 2 2 4 2 5" xfId="18661" xr:uid="{00000000-0005-0000-0000-0000058D0000}"/>
    <cellStyle name="Normal 13 3 2 2 2 4 2 5 2" xfId="47734" xr:uid="{00000000-0005-0000-0000-0000068D0000}"/>
    <cellStyle name="Normal 13 3 2 2 2 4 2 6" xfId="47729" xr:uid="{00000000-0005-0000-0000-0000078D0000}"/>
    <cellStyle name="Normal 13 3 2 2 2 4 3" xfId="18662" xr:uid="{00000000-0005-0000-0000-0000088D0000}"/>
    <cellStyle name="Normal 13 3 2 2 2 4 3 2" xfId="18663" xr:uid="{00000000-0005-0000-0000-0000098D0000}"/>
    <cellStyle name="Normal 13 3 2 2 2 4 3 2 2" xfId="47736" xr:uid="{00000000-0005-0000-0000-00000A8D0000}"/>
    <cellStyle name="Normal 13 3 2 2 2 4 3 3" xfId="47735" xr:uid="{00000000-0005-0000-0000-00000B8D0000}"/>
    <cellStyle name="Normal 13 3 2 2 2 4 4" xfId="18664" xr:uid="{00000000-0005-0000-0000-00000C8D0000}"/>
    <cellStyle name="Normal 13 3 2 2 2 4 4 2" xfId="47737" xr:uid="{00000000-0005-0000-0000-00000D8D0000}"/>
    <cellStyle name="Normal 13 3 2 2 2 4 5" xfId="18665" xr:uid="{00000000-0005-0000-0000-00000E8D0000}"/>
    <cellStyle name="Normal 13 3 2 2 2 4 5 2" xfId="47738" xr:uid="{00000000-0005-0000-0000-00000F8D0000}"/>
    <cellStyle name="Normal 13 3 2 2 2 4 6" xfId="18666" xr:uid="{00000000-0005-0000-0000-0000108D0000}"/>
    <cellStyle name="Normal 13 3 2 2 2 4 6 2" xfId="47739" xr:uid="{00000000-0005-0000-0000-0000118D0000}"/>
    <cellStyle name="Normal 13 3 2 2 2 4 7" xfId="47728" xr:uid="{00000000-0005-0000-0000-0000128D0000}"/>
    <cellStyle name="Normal 13 3 2 2 2 5" xfId="18667" xr:uid="{00000000-0005-0000-0000-0000138D0000}"/>
    <cellStyle name="Normal 13 3 2 2 2 5 2" xfId="18668" xr:uid="{00000000-0005-0000-0000-0000148D0000}"/>
    <cellStyle name="Normal 13 3 2 2 2 5 2 2" xfId="18669" xr:uid="{00000000-0005-0000-0000-0000158D0000}"/>
    <cellStyle name="Normal 13 3 2 2 2 5 2 2 2" xfId="47742" xr:uid="{00000000-0005-0000-0000-0000168D0000}"/>
    <cellStyle name="Normal 13 3 2 2 2 5 2 3" xfId="47741" xr:uid="{00000000-0005-0000-0000-0000178D0000}"/>
    <cellStyle name="Normal 13 3 2 2 2 5 3" xfId="18670" xr:uid="{00000000-0005-0000-0000-0000188D0000}"/>
    <cellStyle name="Normal 13 3 2 2 2 5 3 2" xfId="47743" xr:uid="{00000000-0005-0000-0000-0000198D0000}"/>
    <cellStyle name="Normal 13 3 2 2 2 5 4" xfId="18671" xr:uid="{00000000-0005-0000-0000-00001A8D0000}"/>
    <cellStyle name="Normal 13 3 2 2 2 5 4 2" xfId="47744" xr:uid="{00000000-0005-0000-0000-00001B8D0000}"/>
    <cellStyle name="Normal 13 3 2 2 2 5 5" xfId="18672" xr:uid="{00000000-0005-0000-0000-00001C8D0000}"/>
    <cellStyle name="Normal 13 3 2 2 2 5 5 2" xfId="47745" xr:uid="{00000000-0005-0000-0000-00001D8D0000}"/>
    <cellStyle name="Normal 13 3 2 2 2 5 6" xfId="47740" xr:uid="{00000000-0005-0000-0000-00001E8D0000}"/>
    <cellStyle name="Normal 13 3 2 2 2 6" xfId="18673" xr:uid="{00000000-0005-0000-0000-00001F8D0000}"/>
    <cellStyle name="Normal 13 3 2 2 2 6 2" xfId="18674" xr:uid="{00000000-0005-0000-0000-0000208D0000}"/>
    <cellStyle name="Normal 13 3 2 2 2 6 2 2" xfId="18675" xr:uid="{00000000-0005-0000-0000-0000218D0000}"/>
    <cellStyle name="Normal 13 3 2 2 2 6 2 2 2" xfId="47748" xr:uid="{00000000-0005-0000-0000-0000228D0000}"/>
    <cellStyle name="Normal 13 3 2 2 2 6 2 3" xfId="47747" xr:uid="{00000000-0005-0000-0000-0000238D0000}"/>
    <cellStyle name="Normal 13 3 2 2 2 6 3" xfId="18676" xr:uid="{00000000-0005-0000-0000-0000248D0000}"/>
    <cellStyle name="Normal 13 3 2 2 2 6 3 2" xfId="47749" xr:uid="{00000000-0005-0000-0000-0000258D0000}"/>
    <cellStyle name="Normal 13 3 2 2 2 6 4" xfId="18677" xr:uid="{00000000-0005-0000-0000-0000268D0000}"/>
    <cellStyle name="Normal 13 3 2 2 2 6 4 2" xfId="47750" xr:uid="{00000000-0005-0000-0000-0000278D0000}"/>
    <cellStyle name="Normal 13 3 2 2 2 6 5" xfId="18678" xr:uid="{00000000-0005-0000-0000-0000288D0000}"/>
    <cellStyle name="Normal 13 3 2 2 2 6 5 2" xfId="47751" xr:uid="{00000000-0005-0000-0000-0000298D0000}"/>
    <cellStyle name="Normal 13 3 2 2 2 6 6" xfId="47746" xr:uid="{00000000-0005-0000-0000-00002A8D0000}"/>
    <cellStyle name="Normal 13 3 2 2 2 7" xfId="18679" xr:uid="{00000000-0005-0000-0000-00002B8D0000}"/>
    <cellStyle name="Normal 13 3 2 2 2 7 2" xfId="18680" xr:uid="{00000000-0005-0000-0000-00002C8D0000}"/>
    <cellStyle name="Normal 13 3 2 2 2 7 2 2" xfId="18681" xr:uid="{00000000-0005-0000-0000-00002D8D0000}"/>
    <cellStyle name="Normal 13 3 2 2 2 7 2 2 2" xfId="47754" xr:uid="{00000000-0005-0000-0000-00002E8D0000}"/>
    <cellStyle name="Normal 13 3 2 2 2 7 2 3" xfId="47753" xr:uid="{00000000-0005-0000-0000-00002F8D0000}"/>
    <cellStyle name="Normal 13 3 2 2 2 7 3" xfId="18682" xr:uid="{00000000-0005-0000-0000-0000308D0000}"/>
    <cellStyle name="Normal 13 3 2 2 2 7 3 2" xfId="47755" xr:uid="{00000000-0005-0000-0000-0000318D0000}"/>
    <cellStyle name="Normal 13 3 2 2 2 7 4" xfId="18683" xr:uid="{00000000-0005-0000-0000-0000328D0000}"/>
    <cellStyle name="Normal 13 3 2 2 2 7 4 2" xfId="47756" xr:uid="{00000000-0005-0000-0000-0000338D0000}"/>
    <cellStyle name="Normal 13 3 2 2 2 7 5" xfId="47752" xr:uid="{00000000-0005-0000-0000-0000348D0000}"/>
    <cellStyle name="Normal 13 3 2 2 2 8" xfId="18684" xr:uid="{00000000-0005-0000-0000-0000358D0000}"/>
    <cellStyle name="Normal 13 3 2 2 2 8 2" xfId="18685" xr:uid="{00000000-0005-0000-0000-0000368D0000}"/>
    <cellStyle name="Normal 13 3 2 2 2 8 2 2" xfId="47758" xr:uid="{00000000-0005-0000-0000-0000378D0000}"/>
    <cellStyle name="Normal 13 3 2 2 2 8 3" xfId="18686" xr:uid="{00000000-0005-0000-0000-0000388D0000}"/>
    <cellStyle name="Normal 13 3 2 2 2 8 3 2" xfId="47759" xr:uid="{00000000-0005-0000-0000-0000398D0000}"/>
    <cellStyle name="Normal 13 3 2 2 2 8 4" xfId="47757" xr:uid="{00000000-0005-0000-0000-00003A8D0000}"/>
    <cellStyle name="Normal 13 3 2 2 2 9" xfId="18687" xr:uid="{00000000-0005-0000-0000-00003B8D0000}"/>
    <cellStyle name="Normal 13 3 2 2 2 9 2" xfId="47760" xr:uid="{00000000-0005-0000-0000-00003C8D0000}"/>
    <cellStyle name="Normal 13 3 2 2 3" xfId="18688" xr:uid="{00000000-0005-0000-0000-00003D8D0000}"/>
    <cellStyle name="Normal 13 3 2 2 3 10" xfId="18689" xr:uid="{00000000-0005-0000-0000-00003E8D0000}"/>
    <cellStyle name="Normal 13 3 2 2 3 10 2" xfId="47762" xr:uid="{00000000-0005-0000-0000-00003F8D0000}"/>
    <cellStyle name="Normal 13 3 2 2 3 11" xfId="47761" xr:uid="{00000000-0005-0000-0000-0000408D0000}"/>
    <cellStyle name="Normal 13 3 2 2 3 2" xfId="18690" xr:uid="{00000000-0005-0000-0000-0000418D0000}"/>
    <cellStyle name="Normal 13 3 2 2 3 2 2" xfId="18691" xr:uid="{00000000-0005-0000-0000-0000428D0000}"/>
    <cellStyle name="Normal 13 3 2 2 3 2 2 2" xfId="18692" xr:uid="{00000000-0005-0000-0000-0000438D0000}"/>
    <cellStyle name="Normal 13 3 2 2 3 2 2 2 2" xfId="18693" xr:uid="{00000000-0005-0000-0000-0000448D0000}"/>
    <cellStyle name="Normal 13 3 2 2 3 2 2 2 2 2" xfId="47766" xr:uid="{00000000-0005-0000-0000-0000458D0000}"/>
    <cellStyle name="Normal 13 3 2 2 3 2 2 2 3" xfId="47765" xr:uid="{00000000-0005-0000-0000-0000468D0000}"/>
    <cellStyle name="Normal 13 3 2 2 3 2 2 3" xfId="18694" xr:uid="{00000000-0005-0000-0000-0000478D0000}"/>
    <cellStyle name="Normal 13 3 2 2 3 2 2 3 2" xfId="47767" xr:uid="{00000000-0005-0000-0000-0000488D0000}"/>
    <cellStyle name="Normal 13 3 2 2 3 2 2 4" xfId="18695" xr:uid="{00000000-0005-0000-0000-0000498D0000}"/>
    <cellStyle name="Normal 13 3 2 2 3 2 2 4 2" xfId="47768" xr:uid="{00000000-0005-0000-0000-00004A8D0000}"/>
    <cellStyle name="Normal 13 3 2 2 3 2 2 5" xfId="18696" xr:uid="{00000000-0005-0000-0000-00004B8D0000}"/>
    <cellStyle name="Normal 13 3 2 2 3 2 2 5 2" xfId="47769" xr:uid="{00000000-0005-0000-0000-00004C8D0000}"/>
    <cellStyle name="Normal 13 3 2 2 3 2 2 6" xfId="47764" xr:uid="{00000000-0005-0000-0000-00004D8D0000}"/>
    <cellStyle name="Normal 13 3 2 2 3 2 3" xfId="18697" xr:uid="{00000000-0005-0000-0000-00004E8D0000}"/>
    <cellStyle name="Normal 13 3 2 2 3 2 3 2" xfId="18698" xr:uid="{00000000-0005-0000-0000-00004F8D0000}"/>
    <cellStyle name="Normal 13 3 2 2 3 2 3 2 2" xfId="47771" xr:uid="{00000000-0005-0000-0000-0000508D0000}"/>
    <cellStyle name="Normal 13 3 2 2 3 2 3 3" xfId="47770" xr:uid="{00000000-0005-0000-0000-0000518D0000}"/>
    <cellStyle name="Normal 13 3 2 2 3 2 4" xfId="18699" xr:uid="{00000000-0005-0000-0000-0000528D0000}"/>
    <cellStyle name="Normal 13 3 2 2 3 2 4 2" xfId="47772" xr:uid="{00000000-0005-0000-0000-0000538D0000}"/>
    <cellStyle name="Normal 13 3 2 2 3 2 5" xfId="18700" xr:uid="{00000000-0005-0000-0000-0000548D0000}"/>
    <cellStyle name="Normal 13 3 2 2 3 2 5 2" xfId="47773" xr:uid="{00000000-0005-0000-0000-0000558D0000}"/>
    <cellStyle name="Normal 13 3 2 2 3 2 6" xfId="18701" xr:uid="{00000000-0005-0000-0000-0000568D0000}"/>
    <cellStyle name="Normal 13 3 2 2 3 2 6 2" xfId="47774" xr:uid="{00000000-0005-0000-0000-0000578D0000}"/>
    <cellStyle name="Normal 13 3 2 2 3 2 7" xfId="47763" xr:uid="{00000000-0005-0000-0000-0000588D0000}"/>
    <cellStyle name="Normal 13 3 2 2 3 3" xfId="18702" xr:uid="{00000000-0005-0000-0000-0000598D0000}"/>
    <cellStyle name="Normal 13 3 2 2 3 3 2" xfId="18703" xr:uid="{00000000-0005-0000-0000-00005A8D0000}"/>
    <cellStyle name="Normal 13 3 2 2 3 3 2 2" xfId="18704" xr:uid="{00000000-0005-0000-0000-00005B8D0000}"/>
    <cellStyle name="Normal 13 3 2 2 3 3 2 2 2" xfId="18705" xr:uid="{00000000-0005-0000-0000-00005C8D0000}"/>
    <cellStyle name="Normal 13 3 2 2 3 3 2 2 2 2" xfId="47778" xr:uid="{00000000-0005-0000-0000-00005D8D0000}"/>
    <cellStyle name="Normal 13 3 2 2 3 3 2 2 3" xfId="47777" xr:uid="{00000000-0005-0000-0000-00005E8D0000}"/>
    <cellStyle name="Normal 13 3 2 2 3 3 2 3" xfId="18706" xr:uid="{00000000-0005-0000-0000-00005F8D0000}"/>
    <cellStyle name="Normal 13 3 2 2 3 3 2 3 2" xfId="47779" xr:uid="{00000000-0005-0000-0000-0000608D0000}"/>
    <cellStyle name="Normal 13 3 2 2 3 3 2 4" xfId="18707" xr:uid="{00000000-0005-0000-0000-0000618D0000}"/>
    <cellStyle name="Normal 13 3 2 2 3 3 2 4 2" xfId="47780" xr:uid="{00000000-0005-0000-0000-0000628D0000}"/>
    <cellStyle name="Normal 13 3 2 2 3 3 2 5" xfId="18708" xr:uid="{00000000-0005-0000-0000-0000638D0000}"/>
    <cellStyle name="Normal 13 3 2 2 3 3 2 5 2" xfId="47781" xr:uid="{00000000-0005-0000-0000-0000648D0000}"/>
    <cellStyle name="Normal 13 3 2 2 3 3 2 6" xfId="47776" xr:uid="{00000000-0005-0000-0000-0000658D0000}"/>
    <cellStyle name="Normal 13 3 2 2 3 3 3" xfId="18709" xr:uid="{00000000-0005-0000-0000-0000668D0000}"/>
    <cellStyle name="Normal 13 3 2 2 3 3 3 2" xfId="18710" xr:uid="{00000000-0005-0000-0000-0000678D0000}"/>
    <cellStyle name="Normal 13 3 2 2 3 3 3 2 2" xfId="47783" xr:uid="{00000000-0005-0000-0000-0000688D0000}"/>
    <cellStyle name="Normal 13 3 2 2 3 3 3 3" xfId="47782" xr:uid="{00000000-0005-0000-0000-0000698D0000}"/>
    <cellStyle name="Normal 13 3 2 2 3 3 4" xfId="18711" xr:uid="{00000000-0005-0000-0000-00006A8D0000}"/>
    <cellStyle name="Normal 13 3 2 2 3 3 4 2" xfId="47784" xr:uid="{00000000-0005-0000-0000-00006B8D0000}"/>
    <cellStyle name="Normal 13 3 2 2 3 3 5" xfId="18712" xr:uid="{00000000-0005-0000-0000-00006C8D0000}"/>
    <cellStyle name="Normal 13 3 2 2 3 3 5 2" xfId="47785" xr:uid="{00000000-0005-0000-0000-00006D8D0000}"/>
    <cellStyle name="Normal 13 3 2 2 3 3 6" xfId="18713" xr:uid="{00000000-0005-0000-0000-00006E8D0000}"/>
    <cellStyle name="Normal 13 3 2 2 3 3 6 2" xfId="47786" xr:uid="{00000000-0005-0000-0000-00006F8D0000}"/>
    <cellStyle name="Normal 13 3 2 2 3 3 7" xfId="47775" xr:uid="{00000000-0005-0000-0000-0000708D0000}"/>
    <cellStyle name="Normal 13 3 2 2 3 4" xfId="18714" xr:uid="{00000000-0005-0000-0000-0000718D0000}"/>
    <cellStyle name="Normal 13 3 2 2 3 4 2" xfId="18715" xr:uid="{00000000-0005-0000-0000-0000728D0000}"/>
    <cellStyle name="Normal 13 3 2 2 3 4 2 2" xfId="18716" xr:uid="{00000000-0005-0000-0000-0000738D0000}"/>
    <cellStyle name="Normal 13 3 2 2 3 4 2 2 2" xfId="47789" xr:uid="{00000000-0005-0000-0000-0000748D0000}"/>
    <cellStyle name="Normal 13 3 2 2 3 4 2 3" xfId="47788" xr:uid="{00000000-0005-0000-0000-0000758D0000}"/>
    <cellStyle name="Normal 13 3 2 2 3 4 3" xfId="18717" xr:uid="{00000000-0005-0000-0000-0000768D0000}"/>
    <cellStyle name="Normal 13 3 2 2 3 4 3 2" xfId="47790" xr:uid="{00000000-0005-0000-0000-0000778D0000}"/>
    <cellStyle name="Normal 13 3 2 2 3 4 4" xfId="18718" xr:uid="{00000000-0005-0000-0000-0000788D0000}"/>
    <cellStyle name="Normal 13 3 2 2 3 4 4 2" xfId="47791" xr:uid="{00000000-0005-0000-0000-0000798D0000}"/>
    <cellStyle name="Normal 13 3 2 2 3 4 5" xfId="18719" xr:uid="{00000000-0005-0000-0000-00007A8D0000}"/>
    <cellStyle name="Normal 13 3 2 2 3 4 5 2" xfId="47792" xr:uid="{00000000-0005-0000-0000-00007B8D0000}"/>
    <cellStyle name="Normal 13 3 2 2 3 4 6" xfId="47787" xr:uid="{00000000-0005-0000-0000-00007C8D0000}"/>
    <cellStyle name="Normal 13 3 2 2 3 5" xfId="18720" xr:uid="{00000000-0005-0000-0000-00007D8D0000}"/>
    <cellStyle name="Normal 13 3 2 2 3 5 2" xfId="18721" xr:uid="{00000000-0005-0000-0000-00007E8D0000}"/>
    <cellStyle name="Normal 13 3 2 2 3 5 2 2" xfId="18722" xr:uid="{00000000-0005-0000-0000-00007F8D0000}"/>
    <cellStyle name="Normal 13 3 2 2 3 5 2 2 2" xfId="47795" xr:uid="{00000000-0005-0000-0000-0000808D0000}"/>
    <cellStyle name="Normal 13 3 2 2 3 5 2 3" xfId="47794" xr:uid="{00000000-0005-0000-0000-0000818D0000}"/>
    <cellStyle name="Normal 13 3 2 2 3 5 3" xfId="18723" xr:uid="{00000000-0005-0000-0000-0000828D0000}"/>
    <cellStyle name="Normal 13 3 2 2 3 5 3 2" xfId="47796" xr:uid="{00000000-0005-0000-0000-0000838D0000}"/>
    <cellStyle name="Normal 13 3 2 2 3 5 4" xfId="18724" xr:uid="{00000000-0005-0000-0000-0000848D0000}"/>
    <cellStyle name="Normal 13 3 2 2 3 5 4 2" xfId="47797" xr:uid="{00000000-0005-0000-0000-0000858D0000}"/>
    <cellStyle name="Normal 13 3 2 2 3 5 5" xfId="18725" xr:uid="{00000000-0005-0000-0000-0000868D0000}"/>
    <cellStyle name="Normal 13 3 2 2 3 5 5 2" xfId="47798" xr:uid="{00000000-0005-0000-0000-0000878D0000}"/>
    <cellStyle name="Normal 13 3 2 2 3 5 6" xfId="47793" xr:uid="{00000000-0005-0000-0000-0000888D0000}"/>
    <cellStyle name="Normal 13 3 2 2 3 6" xfId="18726" xr:uid="{00000000-0005-0000-0000-0000898D0000}"/>
    <cellStyle name="Normal 13 3 2 2 3 6 2" xfId="18727" xr:uid="{00000000-0005-0000-0000-00008A8D0000}"/>
    <cellStyle name="Normal 13 3 2 2 3 6 2 2" xfId="18728" xr:uid="{00000000-0005-0000-0000-00008B8D0000}"/>
    <cellStyle name="Normal 13 3 2 2 3 6 2 2 2" xfId="47801" xr:uid="{00000000-0005-0000-0000-00008C8D0000}"/>
    <cellStyle name="Normal 13 3 2 2 3 6 2 3" xfId="47800" xr:uid="{00000000-0005-0000-0000-00008D8D0000}"/>
    <cellStyle name="Normal 13 3 2 2 3 6 3" xfId="18729" xr:uid="{00000000-0005-0000-0000-00008E8D0000}"/>
    <cellStyle name="Normal 13 3 2 2 3 6 3 2" xfId="47802" xr:uid="{00000000-0005-0000-0000-00008F8D0000}"/>
    <cellStyle name="Normal 13 3 2 2 3 6 4" xfId="18730" xr:uid="{00000000-0005-0000-0000-0000908D0000}"/>
    <cellStyle name="Normal 13 3 2 2 3 6 4 2" xfId="47803" xr:uid="{00000000-0005-0000-0000-0000918D0000}"/>
    <cellStyle name="Normal 13 3 2 2 3 6 5" xfId="47799" xr:uid="{00000000-0005-0000-0000-0000928D0000}"/>
    <cellStyle name="Normal 13 3 2 2 3 7" xfId="18731" xr:uid="{00000000-0005-0000-0000-0000938D0000}"/>
    <cellStyle name="Normal 13 3 2 2 3 7 2" xfId="18732" xr:uid="{00000000-0005-0000-0000-0000948D0000}"/>
    <cellStyle name="Normal 13 3 2 2 3 7 2 2" xfId="47805" xr:uid="{00000000-0005-0000-0000-0000958D0000}"/>
    <cellStyle name="Normal 13 3 2 2 3 7 3" xfId="18733" xr:uid="{00000000-0005-0000-0000-0000968D0000}"/>
    <cellStyle name="Normal 13 3 2 2 3 7 3 2" xfId="47806" xr:uid="{00000000-0005-0000-0000-0000978D0000}"/>
    <cellStyle name="Normal 13 3 2 2 3 7 4" xfId="47804" xr:uid="{00000000-0005-0000-0000-0000988D0000}"/>
    <cellStyle name="Normal 13 3 2 2 3 8" xfId="18734" xr:uid="{00000000-0005-0000-0000-0000998D0000}"/>
    <cellStyle name="Normal 13 3 2 2 3 8 2" xfId="47807" xr:uid="{00000000-0005-0000-0000-00009A8D0000}"/>
    <cellStyle name="Normal 13 3 2 2 3 9" xfId="18735" xr:uid="{00000000-0005-0000-0000-00009B8D0000}"/>
    <cellStyle name="Normal 13 3 2 2 3 9 2" xfId="47808" xr:uid="{00000000-0005-0000-0000-00009C8D0000}"/>
    <cellStyle name="Normal 13 3 2 2 4" xfId="18736" xr:uid="{00000000-0005-0000-0000-00009D8D0000}"/>
    <cellStyle name="Normal 13 3 2 2 4 2" xfId="18737" xr:uid="{00000000-0005-0000-0000-00009E8D0000}"/>
    <cellStyle name="Normal 13 3 2 2 4 2 2" xfId="18738" xr:uid="{00000000-0005-0000-0000-00009F8D0000}"/>
    <cellStyle name="Normal 13 3 2 2 4 2 2 2" xfId="18739" xr:uid="{00000000-0005-0000-0000-0000A08D0000}"/>
    <cellStyle name="Normal 13 3 2 2 4 2 2 2 2" xfId="47812" xr:uid="{00000000-0005-0000-0000-0000A18D0000}"/>
    <cellStyle name="Normal 13 3 2 2 4 2 2 3" xfId="47811" xr:uid="{00000000-0005-0000-0000-0000A28D0000}"/>
    <cellStyle name="Normal 13 3 2 2 4 2 3" xfId="18740" xr:uid="{00000000-0005-0000-0000-0000A38D0000}"/>
    <cellStyle name="Normal 13 3 2 2 4 2 3 2" xfId="47813" xr:uid="{00000000-0005-0000-0000-0000A48D0000}"/>
    <cellStyle name="Normal 13 3 2 2 4 2 4" xfId="18741" xr:uid="{00000000-0005-0000-0000-0000A58D0000}"/>
    <cellStyle name="Normal 13 3 2 2 4 2 4 2" xfId="47814" xr:uid="{00000000-0005-0000-0000-0000A68D0000}"/>
    <cellStyle name="Normal 13 3 2 2 4 2 5" xfId="18742" xr:uid="{00000000-0005-0000-0000-0000A78D0000}"/>
    <cellStyle name="Normal 13 3 2 2 4 2 5 2" xfId="47815" xr:uid="{00000000-0005-0000-0000-0000A88D0000}"/>
    <cellStyle name="Normal 13 3 2 2 4 2 6" xfId="47810" xr:uid="{00000000-0005-0000-0000-0000A98D0000}"/>
    <cellStyle name="Normal 13 3 2 2 4 3" xfId="18743" xr:uid="{00000000-0005-0000-0000-0000AA8D0000}"/>
    <cellStyle name="Normal 13 3 2 2 4 3 2" xfId="18744" xr:uid="{00000000-0005-0000-0000-0000AB8D0000}"/>
    <cellStyle name="Normal 13 3 2 2 4 3 2 2" xfId="18745" xr:uid="{00000000-0005-0000-0000-0000AC8D0000}"/>
    <cellStyle name="Normal 13 3 2 2 4 3 2 2 2" xfId="47818" xr:uid="{00000000-0005-0000-0000-0000AD8D0000}"/>
    <cellStyle name="Normal 13 3 2 2 4 3 2 3" xfId="47817" xr:uid="{00000000-0005-0000-0000-0000AE8D0000}"/>
    <cellStyle name="Normal 13 3 2 2 4 3 3" xfId="18746" xr:uid="{00000000-0005-0000-0000-0000AF8D0000}"/>
    <cellStyle name="Normal 13 3 2 2 4 3 3 2" xfId="47819" xr:uid="{00000000-0005-0000-0000-0000B08D0000}"/>
    <cellStyle name="Normal 13 3 2 2 4 3 4" xfId="18747" xr:uid="{00000000-0005-0000-0000-0000B18D0000}"/>
    <cellStyle name="Normal 13 3 2 2 4 3 4 2" xfId="47820" xr:uid="{00000000-0005-0000-0000-0000B28D0000}"/>
    <cellStyle name="Normal 13 3 2 2 4 3 5" xfId="18748" xr:uid="{00000000-0005-0000-0000-0000B38D0000}"/>
    <cellStyle name="Normal 13 3 2 2 4 3 5 2" xfId="47821" xr:uid="{00000000-0005-0000-0000-0000B48D0000}"/>
    <cellStyle name="Normal 13 3 2 2 4 3 6" xfId="47816" xr:uid="{00000000-0005-0000-0000-0000B58D0000}"/>
    <cellStyle name="Normal 13 3 2 2 4 4" xfId="18749" xr:uid="{00000000-0005-0000-0000-0000B68D0000}"/>
    <cellStyle name="Normal 13 3 2 2 4 4 2" xfId="18750" xr:uid="{00000000-0005-0000-0000-0000B78D0000}"/>
    <cellStyle name="Normal 13 3 2 2 4 4 2 2" xfId="47823" xr:uid="{00000000-0005-0000-0000-0000B88D0000}"/>
    <cellStyle name="Normal 13 3 2 2 4 4 3" xfId="47822" xr:uid="{00000000-0005-0000-0000-0000B98D0000}"/>
    <cellStyle name="Normal 13 3 2 2 4 5" xfId="18751" xr:uid="{00000000-0005-0000-0000-0000BA8D0000}"/>
    <cellStyle name="Normal 13 3 2 2 4 5 2" xfId="47824" xr:uid="{00000000-0005-0000-0000-0000BB8D0000}"/>
    <cellStyle name="Normal 13 3 2 2 4 6" xfId="18752" xr:uid="{00000000-0005-0000-0000-0000BC8D0000}"/>
    <cellStyle name="Normal 13 3 2 2 4 6 2" xfId="47825" xr:uid="{00000000-0005-0000-0000-0000BD8D0000}"/>
    <cellStyle name="Normal 13 3 2 2 4 7" xfId="18753" xr:uid="{00000000-0005-0000-0000-0000BE8D0000}"/>
    <cellStyle name="Normal 13 3 2 2 4 7 2" xfId="47826" xr:uid="{00000000-0005-0000-0000-0000BF8D0000}"/>
    <cellStyle name="Normal 13 3 2 2 4 8" xfId="47809" xr:uid="{00000000-0005-0000-0000-0000C08D0000}"/>
    <cellStyle name="Normal 13 3 2 2 5" xfId="18754" xr:uid="{00000000-0005-0000-0000-0000C18D0000}"/>
    <cellStyle name="Normal 13 3 2 2 5 2" xfId="18755" xr:uid="{00000000-0005-0000-0000-0000C28D0000}"/>
    <cellStyle name="Normal 13 3 2 2 5 2 2" xfId="18756" xr:uid="{00000000-0005-0000-0000-0000C38D0000}"/>
    <cellStyle name="Normal 13 3 2 2 5 2 2 2" xfId="18757" xr:uid="{00000000-0005-0000-0000-0000C48D0000}"/>
    <cellStyle name="Normal 13 3 2 2 5 2 2 2 2" xfId="47830" xr:uid="{00000000-0005-0000-0000-0000C58D0000}"/>
    <cellStyle name="Normal 13 3 2 2 5 2 2 3" xfId="47829" xr:uid="{00000000-0005-0000-0000-0000C68D0000}"/>
    <cellStyle name="Normal 13 3 2 2 5 2 3" xfId="18758" xr:uid="{00000000-0005-0000-0000-0000C78D0000}"/>
    <cellStyle name="Normal 13 3 2 2 5 2 3 2" xfId="47831" xr:uid="{00000000-0005-0000-0000-0000C88D0000}"/>
    <cellStyle name="Normal 13 3 2 2 5 2 4" xfId="18759" xr:uid="{00000000-0005-0000-0000-0000C98D0000}"/>
    <cellStyle name="Normal 13 3 2 2 5 2 4 2" xfId="47832" xr:uid="{00000000-0005-0000-0000-0000CA8D0000}"/>
    <cellStyle name="Normal 13 3 2 2 5 2 5" xfId="18760" xr:uid="{00000000-0005-0000-0000-0000CB8D0000}"/>
    <cellStyle name="Normal 13 3 2 2 5 2 5 2" xfId="47833" xr:uid="{00000000-0005-0000-0000-0000CC8D0000}"/>
    <cellStyle name="Normal 13 3 2 2 5 2 6" xfId="47828" xr:uid="{00000000-0005-0000-0000-0000CD8D0000}"/>
    <cellStyle name="Normal 13 3 2 2 5 3" xfId="18761" xr:uid="{00000000-0005-0000-0000-0000CE8D0000}"/>
    <cellStyle name="Normal 13 3 2 2 5 3 2" xfId="18762" xr:uid="{00000000-0005-0000-0000-0000CF8D0000}"/>
    <cellStyle name="Normal 13 3 2 2 5 3 2 2" xfId="47835" xr:uid="{00000000-0005-0000-0000-0000D08D0000}"/>
    <cellStyle name="Normal 13 3 2 2 5 3 3" xfId="47834" xr:uid="{00000000-0005-0000-0000-0000D18D0000}"/>
    <cellStyle name="Normal 13 3 2 2 5 4" xfId="18763" xr:uid="{00000000-0005-0000-0000-0000D28D0000}"/>
    <cellStyle name="Normal 13 3 2 2 5 4 2" xfId="47836" xr:uid="{00000000-0005-0000-0000-0000D38D0000}"/>
    <cellStyle name="Normal 13 3 2 2 5 5" xfId="18764" xr:uid="{00000000-0005-0000-0000-0000D48D0000}"/>
    <cellStyle name="Normal 13 3 2 2 5 5 2" xfId="47837" xr:uid="{00000000-0005-0000-0000-0000D58D0000}"/>
    <cellStyle name="Normal 13 3 2 2 5 6" xfId="18765" xr:uid="{00000000-0005-0000-0000-0000D68D0000}"/>
    <cellStyle name="Normal 13 3 2 2 5 6 2" xfId="47838" xr:uid="{00000000-0005-0000-0000-0000D78D0000}"/>
    <cellStyle name="Normal 13 3 2 2 5 7" xfId="47827" xr:uid="{00000000-0005-0000-0000-0000D88D0000}"/>
    <cellStyle name="Normal 13 3 2 2 6" xfId="18766" xr:uid="{00000000-0005-0000-0000-0000D98D0000}"/>
    <cellStyle name="Normal 13 3 2 2 6 2" xfId="18767" xr:uid="{00000000-0005-0000-0000-0000DA8D0000}"/>
    <cellStyle name="Normal 13 3 2 2 6 2 2" xfId="18768" xr:uid="{00000000-0005-0000-0000-0000DB8D0000}"/>
    <cellStyle name="Normal 13 3 2 2 6 2 2 2" xfId="47841" xr:uid="{00000000-0005-0000-0000-0000DC8D0000}"/>
    <cellStyle name="Normal 13 3 2 2 6 2 3" xfId="47840" xr:uid="{00000000-0005-0000-0000-0000DD8D0000}"/>
    <cellStyle name="Normal 13 3 2 2 6 3" xfId="18769" xr:uid="{00000000-0005-0000-0000-0000DE8D0000}"/>
    <cellStyle name="Normal 13 3 2 2 6 3 2" xfId="47842" xr:uid="{00000000-0005-0000-0000-0000DF8D0000}"/>
    <cellStyle name="Normal 13 3 2 2 6 4" xfId="18770" xr:uid="{00000000-0005-0000-0000-0000E08D0000}"/>
    <cellStyle name="Normal 13 3 2 2 6 4 2" xfId="47843" xr:uid="{00000000-0005-0000-0000-0000E18D0000}"/>
    <cellStyle name="Normal 13 3 2 2 6 5" xfId="18771" xr:uid="{00000000-0005-0000-0000-0000E28D0000}"/>
    <cellStyle name="Normal 13 3 2 2 6 5 2" xfId="47844" xr:uid="{00000000-0005-0000-0000-0000E38D0000}"/>
    <cellStyle name="Normal 13 3 2 2 6 6" xfId="47839" xr:uid="{00000000-0005-0000-0000-0000E48D0000}"/>
    <cellStyle name="Normal 13 3 2 2 7" xfId="18772" xr:uid="{00000000-0005-0000-0000-0000E58D0000}"/>
    <cellStyle name="Normal 13 3 2 2 7 2" xfId="18773" xr:uid="{00000000-0005-0000-0000-0000E68D0000}"/>
    <cellStyle name="Normal 13 3 2 2 7 2 2" xfId="18774" xr:uid="{00000000-0005-0000-0000-0000E78D0000}"/>
    <cellStyle name="Normal 13 3 2 2 7 2 2 2" xfId="47847" xr:uid="{00000000-0005-0000-0000-0000E88D0000}"/>
    <cellStyle name="Normal 13 3 2 2 7 2 3" xfId="47846" xr:uid="{00000000-0005-0000-0000-0000E98D0000}"/>
    <cellStyle name="Normal 13 3 2 2 7 3" xfId="18775" xr:uid="{00000000-0005-0000-0000-0000EA8D0000}"/>
    <cellStyle name="Normal 13 3 2 2 7 3 2" xfId="47848" xr:uid="{00000000-0005-0000-0000-0000EB8D0000}"/>
    <cellStyle name="Normal 13 3 2 2 7 4" xfId="18776" xr:uid="{00000000-0005-0000-0000-0000EC8D0000}"/>
    <cellStyle name="Normal 13 3 2 2 7 4 2" xfId="47849" xr:uid="{00000000-0005-0000-0000-0000ED8D0000}"/>
    <cellStyle name="Normal 13 3 2 2 7 5" xfId="18777" xr:uid="{00000000-0005-0000-0000-0000EE8D0000}"/>
    <cellStyle name="Normal 13 3 2 2 7 5 2" xfId="47850" xr:uid="{00000000-0005-0000-0000-0000EF8D0000}"/>
    <cellStyle name="Normal 13 3 2 2 7 6" xfId="47845" xr:uid="{00000000-0005-0000-0000-0000F08D0000}"/>
    <cellStyle name="Normal 13 3 2 2 8" xfId="18778" xr:uid="{00000000-0005-0000-0000-0000F18D0000}"/>
    <cellStyle name="Normal 13 3 2 2 8 2" xfId="18779" xr:uid="{00000000-0005-0000-0000-0000F28D0000}"/>
    <cellStyle name="Normal 13 3 2 2 8 2 2" xfId="18780" xr:uid="{00000000-0005-0000-0000-0000F38D0000}"/>
    <cellStyle name="Normal 13 3 2 2 8 2 2 2" xfId="47853" xr:uid="{00000000-0005-0000-0000-0000F48D0000}"/>
    <cellStyle name="Normal 13 3 2 2 8 2 3" xfId="47852" xr:uid="{00000000-0005-0000-0000-0000F58D0000}"/>
    <cellStyle name="Normal 13 3 2 2 8 3" xfId="18781" xr:uid="{00000000-0005-0000-0000-0000F68D0000}"/>
    <cellStyle name="Normal 13 3 2 2 8 3 2" xfId="47854" xr:uid="{00000000-0005-0000-0000-0000F78D0000}"/>
    <cellStyle name="Normal 13 3 2 2 8 4" xfId="18782" xr:uid="{00000000-0005-0000-0000-0000F88D0000}"/>
    <cellStyle name="Normal 13 3 2 2 8 4 2" xfId="47855" xr:uid="{00000000-0005-0000-0000-0000F98D0000}"/>
    <cellStyle name="Normal 13 3 2 2 8 5" xfId="47851" xr:uid="{00000000-0005-0000-0000-0000FA8D0000}"/>
    <cellStyle name="Normal 13 3 2 2 9" xfId="18783" xr:uid="{00000000-0005-0000-0000-0000FB8D0000}"/>
    <cellStyle name="Normal 13 3 2 2 9 2" xfId="18784" xr:uid="{00000000-0005-0000-0000-0000FC8D0000}"/>
    <cellStyle name="Normal 13 3 2 2 9 2 2" xfId="47857" xr:uid="{00000000-0005-0000-0000-0000FD8D0000}"/>
    <cellStyle name="Normal 13 3 2 2 9 3" xfId="18785" xr:uid="{00000000-0005-0000-0000-0000FE8D0000}"/>
    <cellStyle name="Normal 13 3 2 2 9 3 2" xfId="47858" xr:uid="{00000000-0005-0000-0000-0000FF8D0000}"/>
    <cellStyle name="Normal 13 3 2 2 9 4" xfId="47856" xr:uid="{00000000-0005-0000-0000-0000008E0000}"/>
    <cellStyle name="Normal 13 3 2 3" xfId="18786" xr:uid="{00000000-0005-0000-0000-0000018E0000}"/>
    <cellStyle name="Normal 13 3 2 3 10" xfId="18787" xr:uid="{00000000-0005-0000-0000-0000028E0000}"/>
    <cellStyle name="Normal 13 3 2 3 10 2" xfId="47860" xr:uid="{00000000-0005-0000-0000-0000038E0000}"/>
    <cellStyle name="Normal 13 3 2 3 11" xfId="18788" xr:uid="{00000000-0005-0000-0000-0000048E0000}"/>
    <cellStyle name="Normal 13 3 2 3 11 2" xfId="47861" xr:uid="{00000000-0005-0000-0000-0000058E0000}"/>
    <cellStyle name="Normal 13 3 2 3 12" xfId="47859" xr:uid="{00000000-0005-0000-0000-0000068E0000}"/>
    <cellStyle name="Normal 13 3 2 3 2" xfId="18789" xr:uid="{00000000-0005-0000-0000-0000078E0000}"/>
    <cellStyle name="Normal 13 3 2 3 2 10" xfId="18790" xr:uid="{00000000-0005-0000-0000-0000088E0000}"/>
    <cellStyle name="Normal 13 3 2 3 2 10 2" xfId="47863" xr:uid="{00000000-0005-0000-0000-0000098E0000}"/>
    <cellStyle name="Normal 13 3 2 3 2 11" xfId="47862" xr:uid="{00000000-0005-0000-0000-00000A8E0000}"/>
    <cellStyle name="Normal 13 3 2 3 2 2" xfId="18791" xr:uid="{00000000-0005-0000-0000-00000B8E0000}"/>
    <cellStyle name="Normal 13 3 2 3 2 2 2" xfId="18792" xr:uid="{00000000-0005-0000-0000-00000C8E0000}"/>
    <cellStyle name="Normal 13 3 2 3 2 2 2 2" xfId="18793" xr:uid="{00000000-0005-0000-0000-00000D8E0000}"/>
    <cellStyle name="Normal 13 3 2 3 2 2 2 2 2" xfId="18794" xr:uid="{00000000-0005-0000-0000-00000E8E0000}"/>
    <cellStyle name="Normal 13 3 2 3 2 2 2 2 2 2" xfId="47867" xr:uid="{00000000-0005-0000-0000-00000F8E0000}"/>
    <cellStyle name="Normal 13 3 2 3 2 2 2 2 3" xfId="47866" xr:uid="{00000000-0005-0000-0000-0000108E0000}"/>
    <cellStyle name="Normal 13 3 2 3 2 2 2 3" xfId="18795" xr:uid="{00000000-0005-0000-0000-0000118E0000}"/>
    <cellStyle name="Normal 13 3 2 3 2 2 2 3 2" xfId="47868" xr:uid="{00000000-0005-0000-0000-0000128E0000}"/>
    <cellStyle name="Normal 13 3 2 3 2 2 2 4" xfId="18796" xr:uid="{00000000-0005-0000-0000-0000138E0000}"/>
    <cellStyle name="Normal 13 3 2 3 2 2 2 4 2" xfId="47869" xr:uid="{00000000-0005-0000-0000-0000148E0000}"/>
    <cellStyle name="Normal 13 3 2 3 2 2 2 5" xfId="18797" xr:uid="{00000000-0005-0000-0000-0000158E0000}"/>
    <cellStyle name="Normal 13 3 2 3 2 2 2 5 2" xfId="47870" xr:uid="{00000000-0005-0000-0000-0000168E0000}"/>
    <cellStyle name="Normal 13 3 2 3 2 2 2 6" xfId="47865" xr:uid="{00000000-0005-0000-0000-0000178E0000}"/>
    <cellStyle name="Normal 13 3 2 3 2 2 3" xfId="18798" xr:uid="{00000000-0005-0000-0000-0000188E0000}"/>
    <cellStyle name="Normal 13 3 2 3 2 2 3 2" xfId="18799" xr:uid="{00000000-0005-0000-0000-0000198E0000}"/>
    <cellStyle name="Normal 13 3 2 3 2 2 3 2 2" xfId="47872" xr:uid="{00000000-0005-0000-0000-00001A8E0000}"/>
    <cellStyle name="Normal 13 3 2 3 2 2 3 3" xfId="47871" xr:uid="{00000000-0005-0000-0000-00001B8E0000}"/>
    <cellStyle name="Normal 13 3 2 3 2 2 4" xfId="18800" xr:uid="{00000000-0005-0000-0000-00001C8E0000}"/>
    <cellStyle name="Normal 13 3 2 3 2 2 4 2" xfId="47873" xr:uid="{00000000-0005-0000-0000-00001D8E0000}"/>
    <cellStyle name="Normal 13 3 2 3 2 2 5" xfId="18801" xr:uid="{00000000-0005-0000-0000-00001E8E0000}"/>
    <cellStyle name="Normal 13 3 2 3 2 2 5 2" xfId="47874" xr:uid="{00000000-0005-0000-0000-00001F8E0000}"/>
    <cellStyle name="Normal 13 3 2 3 2 2 6" xfId="18802" xr:uid="{00000000-0005-0000-0000-0000208E0000}"/>
    <cellStyle name="Normal 13 3 2 3 2 2 6 2" xfId="47875" xr:uid="{00000000-0005-0000-0000-0000218E0000}"/>
    <cellStyle name="Normal 13 3 2 3 2 2 7" xfId="47864" xr:uid="{00000000-0005-0000-0000-0000228E0000}"/>
    <cellStyle name="Normal 13 3 2 3 2 3" xfId="18803" xr:uid="{00000000-0005-0000-0000-0000238E0000}"/>
    <cellStyle name="Normal 13 3 2 3 2 3 2" xfId="18804" xr:uid="{00000000-0005-0000-0000-0000248E0000}"/>
    <cellStyle name="Normal 13 3 2 3 2 3 2 2" xfId="18805" xr:uid="{00000000-0005-0000-0000-0000258E0000}"/>
    <cellStyle name="Normal 13 3 2 3 2 3 2 2 2" xfId="18806" xr:uid="{00000000-0005-0000-0000-0000268E0000}"/>
    <cellStyle name="Normal 13 3 2 3 2 3 2 2 2 2" xfId="47879" xr:uid="{00000000-0005-0000-0000-0000278E0000}"/>
    <cellStyle name="Normal 13 3 2 3 2 3 2 2 3" xfId="47878" xr:uid="{00000000-0005-0000-0000-0000288E0000}"/>
    <cellStyle name="Normal 13 3 2 3 2 3 2 3" xfId="18807" xr:uid="{00000000-0005-0000-0000-0000298E0000}"/>
    <cellStyle name="Normal 13 3 2 3 2 3 2 3 2" xfId="47880" xr:uid="{00000000-0005-0000-0000-00002A8E0000}"/>
    <cellStyle name="Normal 13 3 2 3 2 3 2 4" xfId="18808" xr:uid="{00000000-0005-0000-0000-00002B8E0000}"/>
    <cellStyle name="Normal 13 3 2 3 2 3 2 4 2" xfId="47881" xr:uid="{00000000-0005-0000-0000-00002C8E0000}"/>
    <cellStyle name="Normal 13 3 2 3 2 3 2 5" xfId="18809" xr:uid="{00000000-0005-0000-0000-00002D8E0000}"/>
    <cellStyle name="Normal 13 3 2 3 2 3 2 5 2" xfId="47882" xr:uid="{00000000-0005-0000-0000-00002E8E0000}"/>
    <cellStyle name="Normal 13 3 2 3 2 3 2 6" xfId="47877" xr:uid="{00000000-0005-0000-0000-00002F8E0000}"/>
    <cellStyle name="Normal 13 3 2 3 2 3 3" xfId="18810" xr:uid="{00000000-0005-0000-0000-0000308E0000}"/>
    <cellStyle name="Normal 13 3 2 3 2 3 3 2" xfId="18811" xr:uid="{00000000-0005-0000-0000-0000318E0000}"/>
    <cellStyle name="Normal 13 3 2 3 2 3 3 2 2" xfId="47884" xr:uid="{00000000-0005-0000-0000-0000328E0000}"/>
    <cellStyle name="Normal 13 3 2 3 2 3 3 3" xfId="47883" xr:uid="{00000000-0005-0000-0000-0000338E0000}"/>
    <cellStyle name="Normal 13 3 2 3 2 3 4" xfId="18812" xr:uid="{00000000-0005-0000-0000-0000348E0000}"/>
    <cellStyle name="Normal 13 3 2 3 2 3 4 2" xfId="47885" xr:uid="{00000000-0005-0000-0000-0000358E0000}"/>
    <cellStyle name="Normal 13 3 2 3 2 3 5" xfId="18813" xr:uid="{00000000-0005-0000-0000-0000368E0000}"/>
    <cellStyle name="Normal 13 3 2 3 2 3 5 2" xfId="47886" xr:uid="{00000000-0005-0000-0000-0000378E0000}"/>
    <cellStyle name="Normal 13 3 2 3 2 3 6" xfId="18814" xr:uid="{00000000-0005-0000-0000-0000388E0000}"/>
    <cellStyle name="Normal 13 3 2 3 2 3 6 2" xfId="47887" xr:uid="{00000000-0005-0000-0000-0000398E0000}"/>
    <cellStyle name="Normal 13 3 2 3 2 3 7" xfId="47876" xr:uid="{00000000-0005-0000-0000-00003A8E0000}"/>
    <cellStyle name="Normal 13 3 2 3 2 4" xfId="18815" xr:uid="{00000000-0005-0000-0000-00003B8E0000}"/>
    <cellStyle name="Normal 13 3 2 3 2 4 2" xfId="18816" xr:uid="{00000000-0005-0000-0000-00003C8E0000}"/>
    <cellStyle name="Normal 13 3 2 3 2 4 2 2" xfId="18817" xr:uid="{00000000-0005-0000-0000-00003D8E0000}"/>
    <cellStyle name="Normal 13 3 2 3 2 4 2 2 2" xfId="47890" xr:uid="{00000000-0005-0000-0000-00003E8E0000}"/>
    <cellStyle name="Normal 13 3 2 3 2 4 2 3" xfId="47889" xr:uid="{00000000-0005-0000-0000-00003F8E0000}"/>
    <cellStyle name="Normal 13 3 2 3 2 4 3" xfId="18818" xr:uid="{00000000-0005-0000-0000-0000408E0000}"/>
    <cellStyle name="Normal 13 3 2 3 2 4 3 2" xfId="47891" xr:uid="{00000000-0005-0000-0000-0000418E0000}"/>
    <cellStyle name="Normal 13 3 2 3 2 4 4" xfId="18819" xr:uid="{00000000-0005-0000-0000-0000428E0000}"/>
    <cellStyle name="Normal 13 3 2 3 2 4 4 2" xfId="47892" xr:uid="{00000000-0005-0000-0000-0000438E0000}"/>
    <cellStyle name="Normal 13 3 2 3 2 4 5" xfId="18820" xr:uid="{00000000-0005-0000-0000-0000448E0000}"/>
    <cellStyle name="Normal 13 3 2 3 2 4 5 2" xfId="47893" xr:uid="{00000000-0005-0000-0000-0000458E0000}"/>
    <cellStyle name="Normal 13 3 2 3 2 4 6" xfId="47888" xr:uid="{00000000-0005-0000-0000-0000468E0000}"/>
    <cellStyle name="Normal 13 3 2 3 2 5" xfId="18821" xr:uid="{00000000-0005-0000-0000-0000478E0000}"/>
    <cellStyle name="Normal 13 3 2 3 2 5 2" xfId="18822" xr:uid="{00000000-0005-0000-0000-0000488E0000}"/>
    <cellStyle name="Normal 13 3 2 3 2 5 2 2" xfId="18823" xr:uid="{00000000-0005-0000-0000-0000498E0000}"/>
    <cellStyle name="Normal 13 3 2 3 2 5 2 2 2" xfId="47896" xr:uid="{00000000-0005-0000-0000-00004A8E0000}"/>
    <cellStyle name="Normal 13 3 2 3 2 5 2 3" xfId="47895" xr:uid="{00000000-0005-0000-0000-00004B8E0000}"/>
    <cellStyle name="Normal 13 3 2 3 2 5 3" xfId="18824" xr:uid="{00000000-0005-0000-0000-00004C8E0000}"/>
    <cellStyle name="Normal 13 3 2 3 2 5 3 2" xfId="47897" xr:uid="{00000000-0005-0000-0000-00004D8E0000}"/>
    <cellStyle name="Normal 13 3 2 3 2 5 4" xfId="18825" xr:uid="{00000000-0005-0000-0000-00004E8E0000}"/>
    <cellStyle name="Normal 13 3 2 3 2 5 4 2" xfId="47898" xr:uid="{00000000-0005-0000-0000-00004F8E0000}"/>
    <cellStyle name="Normal 13 3 2 3 2 5 5" xfId="18826" xr:uid="{00000000-0005-0000-0000-0000508E0000}"/>
    <cellStyle name="Normal 13 3 2 3 2 5 5 2" xfId="47899" xr:uid="{00000000-0005-0000-0000-0000518E0000}"/>
    <cellStyle name="Normal 13 3 2 3 2 5 6" xfId="47894" xr:uid="{00000000-0005-0000-0000-0000528E0000}"/>
    <cellStyle name="Normal 13 3 2 3 2 6" xfId="18827" xr:uid="{00000000-0005-0000-0000-0000538E0000}"/>
    <cellStyle name="Normal 13 3 2 3 2 6 2" xfId="18828" xr:uid="{00000000-0005-0000-0000-0000548E0000}"/>
    <cellStyle name="Normal 13 3 2 3 2 6 2 2" xfId="18829" xr:uid="{00000000-0005-0000-0000-0000558E0000}"/>
    <cellStyle name="Normal 13 3 2 3 2 6 2 2 2" xfId="47902" xr:uid="{00000000-0005-0000-0000-0000568E0000}"/>
    <cellStyle name="Normal 13 3 2 3 2 6 2 3" xfId="47901" xr:uid="{00000000-0005-0000-0000-0000578E0000}"/>
    <cellStyle name="Normal 13 3 2 3 2 6 3" xfId="18830" xr:uid="{00000000-0005-0000-0000-0000588E0000}"/>
    <cellStyle name="Normal 13 3 2 3 2 6 3 2" xfId="47903" xr:uid="{00000000-0005-0000-0000-0000598E0000}"/>
    <cellStyle name="Normal 13 3 2 3 2 6 4" xfId="18831" xr:uid="{00000000-0005-0000-0000-00005A8E0000}"/>
    <cellStyle name="Normal 13 3 2 3 2 6 4 2" xfId="47904" xr:uid="{00000000-0005-0000-0000-00005B8E0000}"/>
    <cellStyle name="Normal 13 3 2 3 2 6 5" xfId="47900" xr:uid="{00000000-0005-0000-0000-00005C8E0000}"/>
    <cellStyle name="Normal 13 3 2 3 2 7" xfId="18832" xr:uid="{00000000-0005-0000-0000-00005D8E0000}"/>
    <cellStyle name="Normal 13 3 2 3 2 7 2" xfId="18833" xr:uid="{00000000-0005-0000-0000-00005E8E0000}"/>
    <cellStyle name="Normal 13 3 2 3 2 7 2 2" xfId="47906" xr:uid="{00000000-0005-0000-0000-00005F8E0000}"/>
    <cellStyle name="Normal 13 3 2 3 2 7 3" xfId="18834" xr:uid="{00000000-0005-0000-0000-0000608E0000}"/>
    <cellStyle name="Normal 13 3 2 3 2 7 3 2" xfId="47907" xr:uid="{00000000-0005-0000-0000-0000618E0000}"/>
    <cellStyle name="Normal 13 3 2 3 2 7 4" xfId="47905" xr:uid="{00000000-0005-0000-0000-0000628E0000}"/>
    <cellStyle name="Normal 13 3 2 3 2 8" xfId="18835" xr:uid="{00000000-0005-0000-0000-0000638E0000}"/>
    <cellStyle name="Normal 13 3 2 3 2 8 2" xfId="47908" xr:uid="{00000000-0005-0000-0000-0000648E0000}"/>
    <cellStyle name="Normal 13 3 2 3 2 9" xfId="18836" xr:uid="{00000000-0005-0000-0000-0000658E0000}"/>
    <cellStyle name="Normal 13 3 2 3 2 9 2" xfId="47909" xr:uid="{00000000-0005-0000-0000-0000668E0000}"/>
    <cellStyle name="Normal 13 3 2 3 3" xfId="18837" xr:uid="{00000000-0005-0000-0000-0000678E0000}"/>
    <cellStyle name="Normal 13 3 2 3 3 2" xfId="18838" xr:uid="{00000000-0005-0000-0000-0000688E0000}"/>
    <cellStyle name="Normal 13 3 2 3 3 2 2" xfId="18839" xr:uid="{00000000-0005-0000-0000-0000698E0000}"/>
    <cellStyle name="Normal 13 3 2 3 3 2 2 2" xfId="18840" xr:uid="{00000000-0005-0000-0000-00006A8E0000}"/>
    <cellStyle name="Normal 13 3 2 3 3 2 2 2 2" xfId="47913" xr:uid="{00000000-0005-0000-0000-00006B8E0000}"/>
    <cellStyle name="Normal 13 3 2 3 3 2 2 3" xfId="47912" xr:uid="{00000000-0005-0000-0000-00006C8E0000}"/>
    <cellStyle name="Normal 13 3 2 3 3 2 3" xfId="18841" xr:uid="{00000000-0005-0000-0000-00006D8E0000}"/>
    <cellStyle name="Normal 13 3 2 3 3 2 3 2" xfId="47914" xr:uid="{00000000-0005-0000-0000-00006E8E0000}"/>
    <cellStyle name="Normal 13 3 2 3 3 2 4" xfId="18842" xr:uid="{00000000-0005-0000-0000-00006F8E0000}"/>
    <cellStyle name="Normal 13 3 2 3 3 2 4 2" xfId="47915" xr:uid="{00000000-0005-0000-0000-0000708E0000}"/>
    <cellStyle name="Normal 13 3 2 3 3 2 5" xfId="18843" xr:uid="{00000000-0005-0000-0000-0000718E0000}"/>
    <cellStyle name="Normal 13 3 2 3 3 2 5 2" xfId="47916" xr:uid="{00000000-0005-0000-0000-0000728E0000}"/>
    <cellStyle name="Normal 13 3 2 3 3 2 6" xfId="47911" xr:uid="{00000000-0005-0000-0000-0000738E0000}"/>
    <cellStyle name="Normal 13 3 2 3 3 3" xfId="18844" xr:uid="{00000000-0005-0000-0000-0000748E0000}"/>
    <cellStyle name="Normal 13 3 2 3 3 3 2" xfId="18845" xr:uid="{00000000-0005-0000-0000-0000758E0000}"/>
    <cellStyle name="Normal 13 3 2 3 3 3 2 2" xfId="18846" xr:uid="{00000000-0005-0000-0000-0000768E0000}"/>
    <cellStyle name="Normal 13 3 2 3 3 3 2 2 2" xfId="47919" xr:uid="{00000000-0005-0000-0000-0000778E0000}"/>
    <cellStyle name="Normal 13 3 2 3 3 3 2 3" xfId="47918" xr:uid="{00000000-0005-0000-0000-0000788E0000}"/>
    <cellStyle name="Normal 13 3 2 3 3 3 3" xfId="18847" xr:uid="{00000000-0005-0000-0000-0000798E0000}"/>
    <cellStyle name="Normal 13 3 2 3 3 3 3 2" xfId="47920" xr:uid="{00000000-0005-0000-0000-00007A8E0000}"/>
    <cellStyle name="Normal 13 3 2 3 3 3 4" xfId="18848" xr:uid="{00000000-0005-0000-0000-00007B8E0000}"/>
    <cellStyle name="Normal 13 3 2 3 3 3 4 2" xfId="47921" xr:uid="{00000000-0005-0000-0000-00007C8E0000}"/>
    <cellStyle name="Normal 13 3 2 3 3 3 5" xfId="18849" xr:uid="{00000000-0005-0000-0000-00007D8E0000}"/>
    <cellStyle name="Normal 13 3 2 3 3 3 5 2" xfId="47922" xr:uid="{00000000-0005-0000-0000-00007E8E0000}"/>
    <cellStyle name="Normal 13 3 2 3 3 3 6" xfId="47917" xr:uid="{00000000-0005-0000-0000-00007F8E0000}"/>
    <cellStyle name="Normal 13 3 2 3 3 4" xfId="18850" xr:uid="{00000000-0005-0000-0000-0000808E0000}"/>
    <cellStyle name="Normal 13 3 2 3 3 4 2" xfId="18851" xr:uid="{00000000-0005-0000-0000-0000818E0000}"/>
    <cellStyle name="Normal 13 3 2 3 3 4 2 2" xfId="47924" xr:uid="{00000000-0005-0000-0000-0000828E0000}"/>
    <cellStyle name="Normal 13 3 2 3 3 4 3" xfId="47923" xr:uid="{00000000-0005-0000-0000-0000838E0000}"/>
    <cellStyle name="Normal 13 3 2 3 3 5" xfId="18852" xr:uid="{00000000-0005-0000-0000-0000848E0000}"/>
    <cellStyle name="Normal 13 3 2 3 3 5 2" xfId="47925" xr:uid="{00000000-0005-0000-0000-0000858E0000}"/>
    <cellStyle name="Normal 13 3 2 3 3 6" xfId="18853" xr:uid="{00000000-0005-0000-0000-0000868E0000}"/>
    <cellStyle name="Normal 13 3 2 3 3 6 2" xfId="47926" xr:uid="{00000000-0005-0000-0000-0000878E0000}"/>
    <cellStyle name="Normal 13 3 2 3 3 7" xfId="18854" xr:uid="{00000000-0005-0000-0000-0000888E0000}"/>
    <cellStyle name="Normal 13 3 2 3 3 7 2" xfId="47927" xr:uid="{00000000-0005-0000-0000-0000898E0000}"/>
    <cellStyle name="Normal 13 3 2 3 3 8" xfId="47910" xr:uid="{00000000-0005-0000-0000-00008A8E0000}"/>
    <cellStyle name="Normal 13 3 2 3 4" xfId="18855" xr:uid="{00000000-0005-0000-0000-00008B8E0000}"/>
    <cellStyle name="Normal 13 3 2 3 4 2" xfId="18856" xr:uid="{00000000-0005-0000-0000-00008C8E0000}"/>
    <cellStyle name="Normal 13 3 2 3 4 2 2" xfId="18857" xr:uid="{00000000-0005-0000-0000-00008D8E0000}"/>
    <cellStyle name="Normal 13 3 2 3 4 2 2 2" xfId="18858" xr:uid="{00000000-0005-0000-0000-00008E8E0000}"/>
    <cellStyle name="Normal 13 3 2 3 4 2 2 2 2" xfId="47931" xr:uid="{00000000-0005-0000-0000-00008F8E0000}"/>
    <cellStyle name="Normal 13 3 2 3 4 2 2 3" xfId="47930" xr:uid="{00000000-0005-0000-0000-0000908E0000}"/>
    <cellStyle name="Normal 13 3 2 3 4 2 3" xfId="18859" xr:uid="{00000000-0005-0000-0000-0000918E0000}"/>
    <cellStyle name="Normal 13 3 2 3 4 2 3 2" xfId="47932" xr:uid="{00000000-0005-0000-0000-0000928E0000}"/>
    <cellStyle name="Normal 13 3 2 3 4 2 4" xfId="18860" xr:uid="{00000000-0005-0000-0000-0000938E0000}"/>
    <cellStyle name="Normal 13 3 2 3 4 2 4 2" xfId="47933" xr:uid="{00000000-0005-0000-0000-0000948E0000}"/>
    <cellStyle name="Normal 13 3 2 3 4 2 5" xfId="18861" xr:uid="{00000000-0005-0000-0000-0000958E0000}"/>
    <cellStyle name="Normal 13 3 2 3 4 2 5 2" xfId="47934" xr:uid="{00000000-0005-0000-0000-0000968E0000}"/>
    <cellStyle name="Normal 13 3 2 3 4 2 6" xfId="47929" xr:uid="{00000000-0005-0000-0000-0000978E0000}"/>
    <cellStyle name="Normal 13 3 2 3 4 3" xfId="18862" xr:uid="{00000000-0005-0000-0000-0000988E0000}"/>
    <cellStyle name="Normal 13 3 2 3 4 3 2" xfId="18863" xr:uid="{00000000-0005-0000-0000-0000998E0000}"/>
    <cellStyle name="Normal 13 3 2 3 4 3 2 2" xfId="47936" xr:uid="{00000000-0005-0000-0000-00009A8E0000}"/>
    <cellStyle name="Normal 13 3 2 3 4 3 3" xfId="47935" xr:uid="{00000000-0005-0000-0000-00009B8E0000}"/>
    <cellStyle name="Normal 13 3 2 3 4 4" xfId="18864" xr:uid="{00000000-0005-0000-0000-00009C8E0000}"/>
    <cellStyle name="Normal 13 3 2 3 4 4 2" xfId="47937" xr:uid="{00000000-0005-0000-0000-00009D8E0000}"/>
    <cellStyle name="Normal 13 3 2 3 4 5" xfId="18865" xr:uid="{00000000-0005-0000-0000-00009E8E0000}"/>
    <cellStyle name="Normal 13 3 2 3 4 5 2" xfId="47938" xr:uid="{00000000-0005-0000-0000-00009F8E0000}"/>
    <cellStyle name="Normal 13 3 2 3 4 6" xfId="18866" xr:uid="{00000000-0005-0000-0000-0000A08E0000}"/>
    <cellStyle name="Normal 13 3 2 3 4 6 2" xfId="47939" xr:uid="{00000000-0005-0000-0000-0000A18E0000}"/>
    <cellStyle name="Normal 13 3 2 3 4 7" xfId="47928" xr:uid="{00000000-0005-0000-0000-0000A28E0000}"/>
    <cellStyle name="Normal 13 3 2 3 5" xfId="18867" xr:uid="{00000000-0005-0000-0000-0000A38E0000}"/>
    <cellStyle name="Normal 13 3 2 3 5 2" xfId="18868" xr:uid="{00000000-0005-0000-0000-0000A48E0000}"/>
    <cellStyle name="Normal 13 3 2 3 5 2 2" xfId="18869" xr:uid="{00000000-0005-0000-0000-0000A58E0000}"/>
    <cellStyle name="Normal 13 3 2 3 5 2 2 2" xfId="47942" xr:uid="{00000000-0005-0000-0000-0000A68E0000}"/>
    <cellStyle name="Normal 13 3 2 3 5 2 3" xfId="47941" xr:uid="{00000000-0005-0000-0000-0000A78E0000}"/>
    <cellStyle name="Normal 13 3 2 3 5 3" xfId="18870" xr:uid="{00000000-0005-0000-0000-0000A88E0000}"/>
    <cellStyle name="Normal 13 3 2 3 5 3 2" xfId="47943" xr:uid="{00000000-0005-0000-0000-0000A98E0000}"/>
    <cellStyle name="Normal 13 3 2 3 5 4" xfId="18871" xr:uid="{00000000-0005-0000-0000-0000AA8E0000}"/>
    <cellStyle name="Normal 13 3 2 3 5 4 2" xfId="47944" xr:uid="{00000000-0005-0000-0000-0000AB8E0000}"/>
    <cellStyle name="Normal 13 3 2 3 5 5" xfId="18872" xr:uid="{00000000-0005-0000-0000-0000AC8E0000}"/>
    <cellStyle name="Normal 13 3 2 3 5 5 2" xfId="47945" xr:uid="{00000000-0005-0000-0000-0000AD8E0000}"/>
    <cellStyle name="Normal 13 3 2 3 5 6" xfId="47940" xr:uid="{00000000-0005-0000-0000-0000AE8E0000}"/>
    <cellStyle name="Normal 13 3 2 3 6" xfId="18873" xr:uid="{00000000-0005-0000-0000-0000AF8E0000}"/>
    <cellStyle name="Normal 13 3 2 3 6 2" xfId="18874" xr:uid="{00000000-0005-0000-0000-0000B08E0000}"/>
    <cellStyle name="Normal 13 3 2 3 6 2 2" xfId="18875" xr:uid="{00000000-0005-0000-0000-0000B18E0000}"/>
    <cellStyle name="Normal 13 3 2 3 6 2 2 2" xfId="47948" xr:uid="{00000000-0005-0000-0000-0000B28E0000}"/>
    <cellStyle name="Normal 13 3 2 3 6 2 3" xfId="47947" xr:uid="{00000000-0005-0000-0000-0000B38E0000}"/>
    <cellStyle name="Normal 13 3 2 3 6 3" xfId="18876" xr:uid="{00000000-0005-0000-0000-0000B48E0000}"/>
    <cellStyle name="Normal 13 3 2 3 6 3 2" xfId="47949" xr:uid="{00000000-0005-0000-0000-0000B58E0000}"/>
    <cellStyle name="Normal 13 3 2 3 6 4" xfId="18877" xr:uid="{00000000-0005-0000-0000-0000B68E0000}"/>
    <cellStyle name="Normal 13 3 2 3 6 4 2" xfId="47950" xr:uid="{00000000-0005-0000-0000-0000B78E0000}"/>
    <cellStyle name="Normal 13 3 2 3 6 5" xfId="18878" xr:uid="{00000000-0005-0000-0000-0000B88E0000}"/>
    <cellStyle name="Normal 13 3 2 3 6 5 2" xfId="47951" xr:uid="{00000000-0005-0000-0000-0000B98E0000}"/>
    <cellStyle name="Normal 13 3 2 3 6 6" xfId="47946" xr:uid="{00000000-0005-0000-0000-0000BA8E0000}"/>
    <cellStyle name="Normal 13 3 2 3 7" xfId="18879" xr:uid="{00000000-0005-0000-0000-0000BB8E0000}"/>
    <cellStyle name="Normal 13 3 2 3 7 2" xfId="18880" xr:uid="{00000000-0005-0000-0000-0000BC8E0000}"/>
    <cellStyle name="Normal 13 3 2 3 7 2 2" xfId="18881" xr:uid="{00000000-0005-0000-0000-0000BD8E0000}"/>
    <cellStyle name="Normal 13 3 2 3 7 2 2 2" xfId="47954" xr:uid="{00000000-0005-0000-0000-0000BE8E0000}"/>
    <cellStyle name="Normal 13 3 2 3 7 2 3" xfId="47953" xr:uid="{00000000-0005-0000-0000-0000BF8E0000}"/>
    <cellStyle name="Normal 13 3 2 3 7 3" xfId="18882" xr:uid="{00000000-0005-0000-0000-0000C08E0000}"/>
    <cellStyle name="Normal 13 3 2 3 7 3 2" xfId="47955" xr:uid="{00000000-0005-0000-0000-0000C18E0000}"/>
    <cellStyle name="Normal 13 3 2 3 7 4" xfId="18883" xr:uid="{00000000-0005-0000-0000-0000C28E0000}"/>
    <cellStyle name="Normal 13 3 2 3 7 4 2" xfId="47956" xr:uid="{00000000-0005-0000-0000-0000C38E0000}"/>
    <cellStyle name="Normal 13 3 2 3 7 5" xfId="47952" xr:uid="{00000000-0005-0000-0000-0000C48E0000}"/>
    <cellStyle name="Normal 13 3 2 3 8" xfId="18884" xr:uid="{00000000-0005-0000-0000-0000C58E0000}"/>
    <cellStyle name="Normal 13 3 2 3 8 2" xfId="18885" xr:uid="{00000000-0005-0000-0000-0000C68E0000}"/>
    <cellStyle name="Normal 13 3 2 3 8 2 2" xfId="47958" xr:uid="{00000000-0005-0000-0000-0000C78E0000}"/>
    <cellStyle name="Normal 13 3 2 3 8 3" xfId="18886" xr:uid="{00000000-0005-0000-0000-0000C88E0000}"/>
    <cellStyle name="Normal 13 3 2 3 8 3 2" xfId="47959" xr:uid="{00000000-0005-0000-0000-0000C98E0000}"/>
    <cellStyle name="Normal 13 3 2 3 8 4" xfId="47957" xr:uid="{00000000-0005-0000-0000-0000CA8E0000}"/>
    <cellStyle name="Normal 13 3 2 3 9" xfId="18887" xr:uid="{00000000-0005-0000-0000-0000CB8E0000}"/>
    <cellStyle name="Normal 13 3 2 3 9 2" xfId="47960" xr:uid="{00000000-0005-0000-0000-0000CC8E0000}"/>
    <cellStyle name="Normal 13 3 2 4" xfId="18888" xr:uid="{00000000-0005-0000-0000-0000CD8E0000}"/>
    <cellStyle name="Normal 13 3 2 4 10" xfId="18889" xr:uid="{00000000-0005-0000-0000-0000CE8E0000}"/>
    <cellStyle name="Normal 13 3 2 4 10 2" xfId="47962" xr:uid="{00000000-0005-0000-0000-0000CF8E0000}"/>
    <cellStyle name="Normal 13 3 2 4 11" xfId="47961" xr:uid="{00000000-0005-0000-0000-0000D08E0000}"/>
    <cellStyle name="Normal 13 3 2 4 2" xfId="18890" xr:uid="{00000000-0005-0000-0000-0000D18E0000}"/>
    <cellStyle name="Normal 13 3 2 4 2 2" xfId="18891" xr:uid="{00000000-0005-0000-0000-0000D28E0000}"/>
    <cellStyle name="Normal 13 3 2 4 2 2 2" xfId="18892" xr:uid="{00000000-0005-0000-0000-0000D38E0000}"/>
    <cellStyle name="Normal 13 3 2 4 2 2 2 2" xfId="18893" xr:uid="{00000000-0005-0000-0000-0000D48E0000}"/>
    <cellStyle name="Normal 13 3 2 4 2 2 2 2 2" xfId="47966" xr:uid="{00000000-0005-0000-0000-0000D58E0000}"/>
    <cellStyle name="Normal 13 3 2 4 2 2 2 3" xfId="47965" xr:uid="{00000000-0005-0000-0000-0000D68E0000}"/>
    <cellStyle name="Normal 13 3 2 4 2 2 3" xfId="18894" xr:uid="{00000000-0005-0000-0000-0000D78E0000}"/>
    <cellStyle name="Normal 13 3 2 4 2 2 3 2" xfId="47967" xr:uid="{00000000-0005-0000-0000-0000D88E0000}"/>
    <cellStyle name="Normal 13 3 2 4 2 2 4" xfId="18895" xr:uid="{00000000-0005-0000-0000-0000D98E0000}"/>
    <cellStyle name="Normal 13 3 2 4 2 2 4 2" xfId="47968" xr:uid="{00000000-0005-0000-0000-0000DA8E0000}"/>
    <cellStyle name="Normal 13 3 2 4 2 2 5" xfId="18896" xr:uid="{00000000-0005-0000-0000-0000DB8E0000}"/>
    <cellStyle name="Normal 13 3 2 4 2 2 5 2" xfId="47969" xr:uid="{00000000-0005-0000-0000-0000DC8E0000}"/>
    <cellStyle name="Normal 13 3 2 4 2 2 6" xfId="47964" xr:uid="{00000000-0005-0000-0000-0000DD8E0000}"/>
    <cellStyle name="Normal 13 3 2 4 2 3" xfId="18897" xr:uid="{00000000-0005-0000-0000-0000DE8E0000}"/>
    <cellStyle name="Normal 13 3 2 4 2 3 2" xfId="18898" xr:uid="{00000000-0005-0000-0000-0000DF8E0000}"/>
    <cellStyle name="Normal 13 3 2 4 2 3 2 2" xfId="47971" xr:uid="{00000000-0005-0000-0000-0000E08E0000}"/>
    <cellStyle name="Normal 13 3 2 4 2 3 3" xfId="47970" xr:uid="{00000000-0005-0000-0000-0000E18E0000}"/>
    <cellStyle name="Normal 13 3 2 4 2 4" xfId="18899" xr:uid="{00000000-0005-0000-0000-0000E28E0000}"/>
    <cellStyle name="Normal 13 3 2 4 2 4 2" xfId="47972" xr:uid="{00000000-0005-0000-0000-0000E38E0000}"/>
    <cellStyle name="Normal 13 3 2 4 2 5" xfId="18900" xr:uid="{00000000-0005-0000-0000-0000E48E0000}"/>
    <cellStyle name="Normal 13 3 2 4 2 5 2" xfId="47973" xr:uid="{00000000-0005-0000-0000-0000E58E0000}"/>
    <cellStyle name="Normal 13 3 2 4 2 6" xfId="18901" xr:uid="{00000000-0005-0000-0000-0000E68E0000}"/>
    <cellStyle name="Normal 13 3 2 4 2 6 2" xfId="47974" xr:uid="{00000000-0005-0000-0000-0000E78E0000}"/>
    <cellStyle name="Normal 13 3 2 4 2 7" xfId="47963" xr:uid="{00000000-0005-0000-0000-0000E88E0000}"/>
    <cellStyle name="Normal 13 3 2 4 3" xfId="18902" xr:uid="{00000000-0005-0000-0000-0000E98E0000}"/>
    <cellStyle name="Normal 13 3 2 4 3 2" xfId="18903" xr:uid="{00000000-0005-0000-0000-0000EA8E0000}"/>
    <cellStyle name="Normal 13 3 2 4 3 2 2" xfId="18904" xr:uid="{00000000-0005-0000-0000-0000EB8E0000}"/>
    <cellStyle name="Normal 13 3 2 4 3 2 2 2" xfId="18905" xr:uid="{00000000-0005-0000-0000-0000EC8E0000}"/>
    <cellStyle name="Normal 13 3 2 4 3 2 2 2 2" xfId="47978" xr:uid="{00000000-0005-0000-0000-0000ED8E0000}"/>
    <cellStyle name="Normal 13 3 2 4 3 2 2 3" xfId="47977" xr:uid="{00000000-0005-0000-0000-0000EE8E0000}"/>
    <cellStyle name="Normal 13 3 2 4 3 2 3" xfId="18906" xr:uid="{00000000-0005-0000-0000-0000EF8E0000}"/>
    <cellStyle name="Normal 13 3 2 4 3 2 3 2" xfId="47979" xr:uid="{00000000-0005-0000-0000-0000F08E0000}"/>
    <cellStyle name="Normal 13 3 2 4 3 2 4" xfId="18907" xr:uid="{00000000-0005-0000-0000-0000F18E0000}"/>
    <cellStyle name="Normal 13 3 2 4 3 2 4 2" xfId="47980" xr:uid="{00000000-0005-0000-0000-0000F28E0000}"/>
    <cellStyle name="Normal 13 3 2 4 3 2 5" xfId="18908" xr:uid="{00000000-0005-0000-0000-0000F38E0000}"/>
    <cellStyle name="Normal 13 3 2 4 3 2 5 2" xfId="47981" xr:uid="{00000000-0005-0000-0000-0000F48E0000}"/>
    <cellStyle name="Normal 13 3 2 4 3 2 6" xfId="47976" xr:uid="{00000000-0005-0000-0000-0000F58E0000}"/>
    <cellStyle name="Normal 13 3 2 4 3 3" xfId="18909" xr:uid="{00000000-0005-0000-0000-0000F68E0000}"/>
    <cellStyle name="Normal 13 3 2 4 3 3 2" xfId="18910" xr:uid="{00000000-0005-0000-0000-0000F78E0000}"/>
    <cellStyle name="Normal 13 3 2 4 3 3 2 2" xfId="47983" xr:uid="{00000000-0005-0000-0000-0000F88E0000}"/>
    <cellStyle name="Normal 13 3 2 4 3 3 3" xfId="47982" xr:uid="{00000000-0005-0000-0000-0000F98E0000}"/>
    <cellStyle name="Normal 13 3 2 4 3 4" xfId="18911" xr:uid="{00000000-0005-0000-0000-0000FA8E0000}"/>
    <cellStyle name="Normal 13 3 2 4 3 4 2" xfId="47984" xr:uid="{00000000-0005-0000-0000-0000FB8E0000}"/>
    <cellStyle name="Normal 13 3 2 4 3 5" xfId="18912" xr:uid="{00000000-0005-0000-0000-0000FC8E0000}"/>
    <cellStyle name="Normal 13 3 2 4 3 5 2" xfId="47985" xr:uid="{00000000-0005-0000-0000-0000FD8E0000}"/>
    <cellStyle name="Normal 13 3 2 4 3 6" xfId="18913" xr:uid="{00000000-0005-0000-0000-0000FE8E0000}"/>
    <cellStyle name="Normal 13 3 2 4 3 6 2" xfId="47986" xr:uid="{00000000-0005-0000-0000-0000FF8E0000}"/>
    <cellStyle name="Normal 13 3 2 4 3 7" xfId="47975" xr:uid="{00000000-0005-0000-0000-0000008F0000}"/>
    <cellStyle name="Normal 13 3 2 4 4" xfId="18914" xr:uid="{00000000-0005-0000-0000-0000018F0000}"/>
    <cellStyle name="Normal 13 3 2 4 4 2" xfId="18915" xr:uid="{00000000-0005-0000-0000-0000028F0000}"/>
    <cellStyle name="Normal 13 3 2 4 4 2 2" xfId="18916" xr:uid="{00000000-0005-0000-0000-0000038F0000}"/>
    <cellStyle name="Normal 13 3 2 4 4 2 2 2" xfId="47989" xr:uid="{00000000-0005-0000-0000-0000048F0000}"/>
    <cellStyle name="Normal 13 3 2 4 4 2 3" xfId="47988" xr:uid="{00000000-0005-0000-0000-0000058F0000}"/>
    <cellStyle name="Normal 13 3 2 4 4 3" xfId="18917" xr:uid="{00000000-0005-0000-0000-0000068F0000}"/>
    <cellStyle name="Normal 13 3 2 4 4 3 2" xfId="47990" xr:uid="{00000000-0005-0000-0000-0000078F0000}"/>
    <cellStyle name="Normal 13 3 2 4 4 4" xfId="18918" xr:uid="{00000000-0005-0000-0000-0000088F0000}"/>
    <cellStyle name="Normal 13 3 2 4 4 4 2" xfId="47991" xr:uid="{00000000-0005-0000-0000-0000098F0000}"/>
    <cellStyle name="Normal 13 3 2 4 4 5" xfId="18919" xr:uid="{00000000-0005-0000-0000-00000A8F0000}"/>
    <cellStyle name="Normal 13 3 2 4 4 5 2" xfId="47992" xr:uid="{00000000-0005-0000-0000-00000B8F0000}"/>
    <cellStyle name="Normal 13 3 2 4 4 6" xfId="47987" xr:uid="{00000000-0005-0000-0000-00000C8F0000}"/>
    <cellStyle name="Normal 13 3 2 4 5" xfId="18920" xr:uid="{00000000-0005-0000-0000-00000D8F0000}"/>
    <cellStyle name="Normal 13 3 2 4 5 2" xfId="18921" xr:uid="{00000000-0005-0000-0000-00000E8F0000}"/>
    <cellStyle name="Normal 13 3 2 4 5 2 2" xfId="18922" xr:uid="{00000000-0005-0000-0000-00000F8F0000}"/>
    <cellStyle name="Normal 13 3 2 4 5 2 2 2" xfId="47995" xr:uid="{00000000-0005-0000-0000-0000108F0000}"/>
    <cellStyle name="Normal 13 3 2 4 5 2 3" xfId="47994" xr:uid="{00000000-0005-0000-0000-0000118F0000}"/>
    <cellStyle name="Normal 13 3 2 4 5 3" xfId="18923" xr:uid="{00000000-0005-0000-0000-0000128F0000}"/>
    <cellStyle name="Normal 13 3 2 4 5 3 2" xfId="47996" xr:uid="{00000000-0005-0000-0000-0000138F0000}"/>
    <cellStyle name="Normal 13 3 2 4 5 4" xfId="18924" xr:uid="{00000000-0005-0000-0000-0000148F0000}"/>
    <cellStyle name="Normal 13 3 2 4 5 4 2" xfId="47997" xr:uid="{00000000-0005-0000-0000-0000158F0000}"/>
    <cellStyle name="Normal 13 3 2 4 5 5" xfId="18925" xr:uid="{00000000-0005-0000-0000-0000168F0000}"/>
    <cellStyle name="Normal 13 3 2 4 5 5 2" xfId="47998" xr:uid="{00000000-0005-0000-0000-0000178F0000}"/>
    <cellStyle name="Normal 13 3 2 4 5 6" xfId="47993" xr:uid="{00000000-0005-0000-0000-0000188F0000}"/>
    <cellStyle name="Normal 13 3 2 4 6" xfId="18926" xr:uid="{00000000-0005-0000-0000-0000198F0000}"/>
    <cellStyle name="Normal 13 3 2 4 6 2" xfId="18927" xr:uid="{00000000-0005-0000-0000-00001A8F0000}"/>
    <cellStyle name="Normal 13 3 2 4 6 2 2" xfId="18928" xr:uid="{00000000-0005-0000-0000-00001B8F0000}"/>
    <cellStyle name="Normal 13 3 2 4 6 2 2 2" xfId="48001" xr:uid="{00000000-0005-0000-0000-00001C8F0000}"/>
    <cellStyle name="Normal 13 3 2 4 6 2 3" xfId="48000" xr:uid="{00000000-0005-0000-0000-00001D8F0000}"/>
    <cellStyle name="Normal 13 3 2 4 6 3" xfId="18929" xr:uid="{00000000-0005-0000-0000-00001E8F0000}"/>
    <cellStyle name="Normal 13 3 2 4 6 3 2" xfId="48002" xr:uid="{00000000-0005-0000-0000-00001F8F0000}"/>
    <cellStyle name="Normal 13 3 2 4 6 4" xfId="18930" xr:uid="{00000000-0005-0000-0000-0000208F0000}"/>
    <cellStyle name="Normal 13 3 2 4 6 4 2" xfId="48003" xr:uid="{00000000-0005-0000-0000-0000218F0000}"/>
    <cellStyle name="Normal 13 3 2 4 6 5" xfId="47999" xr:uid="{00000000-0005-0000-0000-0000228F0000}"/>
    <cellStyle name="Normal 13 3 2 4 7" xfId="18931" xr:uid="{00000000-0005-0000-0000-0000238F0000}"/>
    <cellStyle name="Normal 13 3 2 4 7 2" xfId="18932" xr:uid="{00000000-0005-0000-0000-0000248F0000}"/>
    <cellStyle name="Normal 13 3 2 4 7 2 2" xfId="48005" xr:uid="{00000000-0005-0000-0000-0000258F0000}"/>
    <cellStyle name="Normal 13 3 2 4 7 3" xfId="18933" xr:uid="{00000000-0005-0000-0000-0000268F0000}"/>
    <cellStyle name="Normal 13 3 2 4 7 3 2" xfId="48006" xr:uid="{00000000-0005-0000-0000-0000278F0000}"/>
    <cellStyle name="Normal 13 3 2 4 7 4" xfId="48004" xr:uid="{00000000-0005-0000-0000-0000288F0000}"/>
    <cellStyle name="Normal 13 3 2 4 8" xfId="18934" xr:uid="{00000000-0005-0000-0000-0000298F0000}"/>
    <cellStyle name="Normal 13 3 2 4 8 2" xfId="48007" xr:uid="{00000000-0005-0000-0000-00002A8F0000}"/>
    <cellStyle name="Normal 13 3 2 4 9" xfId="18935" xr:uid="{00000000-0005-0000-0000-00002B8F0000}"/>
    <cellStyle name="Normal 13 3 2 4 9 2" xfId="48008" xr:uid="{00000000-0005-0000-0000-00002C8F0000}"/>
    <cellStyle name="Normal 13 3 2 5" xfId="18936" xr:uid="{00000000-0005-0000-0000-00002D8F0000}"/>
    <cellStyle name="Normal 13 3 2 5 2" xfId="18937" xr:uid="{00000000-0005-0000-0000-00002E8F0000}"/>
    <cellStyle name="Normal 13 3 2 5 2 2" xfId="18938" xr:uid="{00000000-0005-0000-0000-00002F8F0000}"/>
    <cellStyle name="Normal 13 3 2 5 2 2 2" xfId="18939" xr:uid="{00000000-0005-0000-0000-0000308F0000}"/>
    <cellStyle name="Normal 13 3 2 5 2 2 2 2" xfId="48012" xr:uid="{00000000-0005-0000-0000-0000318F0000}"/>
    <cellStyle name="Normal 13 3 2 5 2 2 3" xfId="48011" xr:uid="{00000000-0005-0000-0000-0000328F0000}"/>
    <cellStyle name="Normal 13 3 2 5 2 3" xfId="18940" xr:uid="{00000000-0005-0000-0000-0000338F0000}"/>
    <cellStyle name="Normal 13 3 2 5 2 3 2" xfId="48013" xr:uid="{00000000-0005-0000-0000-0000348F0000}"/>
    <cellStyle name="Normal 13 3 2 5 2 4" xfId="18941" xr:uid="{00000000-0005-0000-0000-0000358F0000}"/>
    <cellStyle name="Normal 13 3 2 5 2 4 2" xfId="48014" xr:uid="{00000000-0005-0000-0000-0000368F0000}"/>
    <cellStyle name="Normal 13 3 2 5 2 5" xfId="18942" xr:uid="{00000000-0005-0000-0000-0000378F0000}"/>
    <cellStyle name="Normal 13 3 2 5 2 5 2" xfId="48015" xr:uid="{00000000-0005-0000-0000-0000388F0000}"/>
    <cellStyle name="Normal 13 3 2 5 2 6" xfId="48010" xr:uid="{00000000-0005-0000-0000-0000398F0000}"/>
    <cellStyle name="Normal 13 3 2 5 3" xfId="18943" xr:uid="{00000000-0005-0000-0000-00003A8F0000}"/>
    <cellStyle name="Normal 13 3 2 5 3 2" xfId="18944" xr:uid="{00000000-0005-0000-0000-00003B8F0000}"/>
    <cellStyle name="Normal 13 3 2 5 3 2 2" xfId="18945" xr:uid="{00000000-0005-0000-0000-00003C8F0000}"/>
    <cellStyle name="Normal 13 3 2 5 3 2 2 2" xfId="48018" xr:uid="{00000000-0005-0000-0000-00003D8F0000}"/>
    <cellStyle name="Normal 13 3 2 5 3 2 3" xfId="48017" xr:uid="{00000000-0005-0000-0000-00003E8F0000}"/>
    <cellStyle name="Normal 13 3 2 5 3 3" xfId="18946" xr:uid="{00000000-0005-0000-0000-00003F8F0000}"/>
    <cellStyle name="Normal 13 3 2 5 3 3 2" xfId="48019" xr:uid="{00000000-0005-0000-0000-0000408F0000}"/>
    <cellStyle name="Normal 13 3 2 5 3 4" xfId="18947" xr:uid="{00000000-0005-0000-0000-0000418F0000}"/>
    <cellStyle name="Normal 13 3 2 5 3 4 2" xfId="48020" xr:uid="{00000000-0005-0000-0000-0000428F0000}"/>
    <cellStyle name="Normal 13 3 2 5 3 5" xfId="18948" xr:uid="{00000000-0005-0000-0000-0000438F0000}"/>
    <cellStyle name="Normal 13 3 2 5 3 5 2" xfId="48021" xr:uid="{00000000-0005-0000-0000-0000448F0000}"/>
    <cellStyle name="Normal 13 3 2 5 3 6" xfId="48016" xr:uid="{00000000-0005-0000-0000-0000458F0000}"/>
    <cellStyle name="Normal 13 3 2 5 4" xfId="18949" xr:uid="{00000000-0005-0000-0000-0000468F0000}"/>
    <cellStyle name="Normal 13 3 2 5 4 2" xfId="18950" xr:uid="{00000000-0005-0000-0000-0000478F0000}"/>
    <cellStyle name="Normal 13 3 2 5 4 2 2" xfId="48023" xr:uid="{00000000-0005-0000-0000-0000488F0000}"/>
    <cellStyle name="Normal 13 3 2 5 4 3" xfId="48022" xr:uid="{00000000-0005-0000-0000-0000498F0000}"/>
    <cellStyle name="Normal 13 3 2 5 5" xfId="18951" xr:uid="{00000000-0005-0000-0000-00004A8F0000}"/>
    <cellStyle name="Normal 13 3 2 5 5 2" xfId="48024" xr:uid="{00000000-0005-0000-0000-00004B8F0000}"/>
    <cellStyle name="Normal 13 3 2 5 6" xfId="18952" xr:uid="{00000000-0005-0000-0000-00004C8F0000}"/>
    <cellStyle name="Normal 13 3 2 5 6 2" xfId="48025" xr:uid="{00000000-0005-0000-0000-00004D8F0000}"/>
    <cellStyle name="Normal 13 3 2 5 7" xfId="18953" xr:uid="{00000000-0005-0000-0000-00004E8F0000}"/>
    <cellStyle name="Normal 13 3 2 5 7 2" xfId="48026" xr:uid="{00000000-0005-0000-0000-00004F8F0000}"/>
    <cellStyle name="Normal 13 3 2 5 8" xfId="48009" xr:uid="{00000000-0005-0000-0000-0000508F0000}"/>
    <cellStyle name="Normal 13 3 2 6" xfId="18954" xr:uid="{00000000-0005-0000-0000-0000518F0000}"/>
    <cellStyle name="Normal 13 3 2 6 2" xfId="18955" xr:uid="{00000000-0005-0000-0000-0000528F0000}"/>
    <cellStyle name="Normal 13 3 2 6 2 2" xfId="18956" xr:uid="{00000000-0005-0000-0000-0000538F0000}"/>
    <cellStyle name="Normal 13 3 2 6 2 2 2" xfId="18957" xr:uid="{00000000-0005-0000-0000-0000548F0000}"/>
    <cellStyle name="Normal 13 3 2 6 2 2 2 2" xfId="48030" xr:uid="{00000000-0005-0000-0000-0000558F0000}"/>
    <cellStyle name="Normal 13 3 2 6 2 2 3" xfId="48029" xr:uid="{00000000-0005-0000-0000-0000568F0000}"/>
    <cellStyle name="Normal 13 3 2 6 2 3" xfId="18958" xr:uid="{00000000-0005-0000-0000-0000578F0000}"/>
    <cellStyle name="Normal 13 3 2 6 2 3 2" xfId="48031" xr:uid="{00000000-0005-0000-0000-0000588F0000}"/>
    <cellStyle name="Normal 13 3 2 6 2 4" xfId="18959" xr:uid="{00000000-0005-0000-0000-0000598F0000}"/>
    <cellStyle name="Normal 13 3 2 6 2 4 2" xfId="48032" xr:uid="{00000000-0005-0000-0000-00005A8F0000}"/>
    <cellStyle name="Normal 13 3 2 6 2 5" xfId="18960" xr:uid="{00000000-0005-0000-0000-00005B8F0000}"/>
    <cellStyle name="Normal 13 3 2 6 2 5 2" xfId="48033" xr:uid="{00000000-0005-0000-0000-00005C8F0000}"/>
    <cellStyle name="Normal 13 3 2 6 2 6" xfId="48028" xr:uid="{00000000-0005-0000-0000-00005D8F0000}"/>
    <cellStyle name="Normal 13 3 2 6 3" xfId="18961" xr:uid="{00000000-0005-0000-0000-00005E8F0000}"/>
    <cellStyle name="Normal 13 3 2 6 3 2" xfId="18962" xr:uid="{00000000-0005-0000-0000-00005F8F0000}"/>
    <cellStyle name="Normal 13 3 2 6 3 2 2" xfId="48035" xr:uid="{00000000-0005-0000-0000-0000608F0000}"/>
    <cellStyle name="Normal 13 3 2 6 3 3" xfId="48034" xr:uid="{00000000-0005-0000-0000-0000618F0000}"/>
    <cellStyle name="Normal 13 3 2 6 4" xfId="18963" xr:uid="{00000000-0005-0000-0000-0000628F0000}"/>
    <cellStyle name="Normal 13 3 2 6 4 2" xfId="48036" xr:uid="{00000000-0005-0000-0000-0000638F0000}"/>
    <cellStyle name="Normal 13 3 2 6 5" xfId="18964" xr:uid="{00000000-0005-0000-0000-0000648F0000}"/>
    <cellStyle name="Normal 13 3 2 6 5 2" xfId="48037" xr:uid="{00000000-0005-0000-0000-0000658F0000}"/>
    <cellStyle name="Normal 13 3 2 6 6" xfId="18965" xr:uid="{00000000-0005-0000-0000-0000668F0000}"/>
    <cellStyle name="Normal 13 3 2 6 6 2" xfId="48038" xr:uid="{00000000-0005-0000-0000-0000678F0000}"/>
    <cellStyle name="Normal 13 3 2 6 7" xfId="48027" xr:uid="{00000000-0005-0000-0000-0000688F0000}"/>
    <cellStyle name="Normal 13 3 2 7" xfId="18966" xr:uid="{00000000-0005-0000-0000-0000698F0000}"/>
    <cellStyle name="Normal 13 3 2 7 2" xfId="18967" xr:uid="{00000000-0005-0000-0000-00006A8F0000}"/>
    <cellStyle name="Normal 13 3 2 7 2 2" xfId="18968" xr:uid="{00000000-0005-0000-0000-00006B8F0000}"/>
    <cellStyle name="Normal 13 3 2 7 2 2 2" xfId="48041" xr:uid="{00000000-0005-0000-0000-00006C8F0000}"/>
    <cellStyle name="Normal 13 3 2 7 2 3" xfId="48040" xr:uid="{00000000-0005-0000-0000-00006D8F0000}"/>
    <cellStyle name="Normal 13 3 2 7 3" xfId="18969" xr:uid="{00000000-0005-0000-0000-00006E8F0000}"/>
    <cellStyle name="Normal 13 3 2 7 3 2" xfId="48042" xr:uid="{00000000-0005-0000-0000-00006F8F0000}"/>
    <cellStyle name="Normal 13 3 2 7 4" xfId="18970" xr:uid="{00000000-0005-0000-0000-0000708F0000}"/>
    <cellStyle name="Normal 13 3 2 7 4 2" xfId="48043" xr:uid="{00000000-0005-0000-0000-0000718F0000}"/>
    <cellStyle name="Normal 13 3 2 7 5" xfId="18971" xr:uid="{00000000-0005-0000-0000-0000728F0000}"/>
    <cellStyle name="Normal 13 3 2 7 5 2" xfId="48044" xr:uid="{00000000-0005-0000-0000-0000738F0000}"/>
    <cellStyle name="Normal 13 3 2 7 6" xfId="48039" xr:uid="{00000000-0005-0000-0000-0000748F0000}"/>
    <cellStyle name="Normal 13 3 2 8" xfId="18972" xr:uid="{00000000-0005-0000-0000-0000758F0000}"/>
    <cellStyle name="Normal 13 3 2 8 2" xfId="18973" xr:uid="{00000000-0005-0000-0000-0000768F0000}"/>
    <cellStyle name="Normal 13 3 2 8 2 2" xfId="18974" xr:uid="{00000000-0005-0000-0000-0000778F0000}"/>
    <cellStyle name="Normal 13 3 2 8 2 2 2" xfId="48047" xr:uid="{00000000-0005-0000-0000-0000788F0000}"/>
    <cellStyle name="Normal 13 3 2 8 2 3" xfId="48046" xr:uid="{00000000-0005-0000-0000-0000798F0000}"/>
    <cellStyle name="Normal 13 3 2 8 3" xfId="18975" xr:uid="{00000000-0005-0000-0000-00007A8F0000}"/>
    <cellStyle name="Normal 13 3 2 8 3 2" xfId="48048" xr:uid="{00000000-0005-0000-0000-00007B8F0000}"/>
    <cellStyle name="Normal 13 3 2 8 4" xfId="18976" xr:uid="{00000000-0005-0000-0000-00007C8F0000}"/>
    <cellStyle name="Normal 13 3 2 8 4 2" xfId="48049" xr:uid="{00000000-0005-0000-0000-00007D8F0000}"/>
    <cellStyle name="Normal 13 3 2 8 5" xfId="18977" xr:uid="{00000000-0005-0000-0000-00007E8F0000}"/>
    <cellStyle name="Normal 13 3 2 8 5 2" xfId="48050" xr:uid="{00000000-0005-0000-0000-00007F8F0000}"/>
    <cellStyle name="Normal 13 3 2 8 6" xfId="48045" xr:uid="{00000000-0005-0000-0000-0000808F0000}"/>
    <cellStyle name="Normal 13 3 2 9" xfId="18978" xr:uid="{00000000-0005-0000-0000-0000818F0000}"/>
    <cellStyle name="Normal 13 3 2 9 2" xfId="18979" xr:uid="{00000000-0005-0000-0000-0000828F0000}"/>
    <cellStyle name="Normal 13 3 2 9 2 2" xfId="18980" xr:uid="{00000000-0005-0000-0000-0000838F0000}"/>
    <cellStyle name="Normal 13 3 2 9 2 2 2" xfId="48053" xr:uid="{00000000-0005-0000-0000-0000848F0000}"/>
    <cellStyle name="Normal 13 3 2 9 2 3" xfId="48052" xr:uid="{00000000-0005-0000-0000-0000858F0000}"/>
    <cellStyle name="Normal 13 3 2 9 3" xfId="18981" xr:uid="{00000000-0005-0000-0000-0000868F0000}"/>
    <cellStyle name="Normal 13 3 2 9 3 2" xfId="48054" xr:uid="{00000000-0005-0000-0000-0000878F0000}"/>
    <cellStyle name="Normal 13 3 2 9 4" xfId="18982" xr:uid="{00000000-0005-0000-0000-0000888F0000}"/>
    <cellStyle name="Normal 13 3 2 9 4 2" xfId="48055" xr:uid="{00000000-0005-0000-0000-0000898F0000}"/>
    <cellStyle name="Normal 13 3 2 9 5" xfId="48051" xr:uid="{00000000-0005-0000-0000-00008A8F0000}"/>
    <cellStyle name="Normal 13 3 3" xfId="18983" xr:uid="{00000000-0005-0000-0000-00008B8F0000}"/>
    <cellStyle name="Normal 13 3 3 10" xfId="18984" xr:uid="{00000000-0005-0000-0000-00008C8F0000}"/>
    <cellStyle name="Normal 13 3 3 10 2" xfId="48057" xr:uid="{00000000-0005-0000-0000-00008D8F0000}"/>
    <cellStyle name="Normal 13 3 3 11" xfId="18985" xr:uid="{00000000-0005-0000-0000-00008E8F0000}"/>
    <cellStyle name="Normal 13 3 3 11 2" xfId="48058" xr:uid="{00000000-0005-0000-0000-00008F8F0000}"/>
    <cellStyle name="Normal 13 3 3 12" xfId="18986" xr:uid="{00000000-0005-0000-0000-0000908F0000}"/>
    <cellStyle name="Normal 13 3 3 12 2" xfId="48059" xr:uid="{00000000-0005-0000-0000-0000918F0000}"/>
    <cellStyle name="Normal 13 3 3 13" xfId="48056" xr:uid="{00000000-0005-0000-0000-0000928F0000}"/>
    <cellStyle name="Normal 13 3 3 2" xfId="18987" xr:uid="{00000000-0005-0000-0000-0000938F0000}"/>
    <cellStyle name="Normal 13 3 3 2 10" xfId="18988" xr:uid="{00000000-0005-0000-0000-0000948F0000}"/>
    <cellStyle name="Normal 13 3 3 2 10 2" xfId="48061" xr:uid="{00000000-0005-0000-0000-0000958F0000}"/>
    <cellStyle name="Normal 13 3 3 2 11" xfId="18989" xr:uid="{00000000-0005-0000-0000-0000968F0000}"/>
    <cellStyle name="Normal 13 3 3 2 11 2" xfId="48062" xr:uid="{00000000-0005-0000-0000-0000978F0000}"/>
    <cellStyle name="Normal 13 3 3 2 12" xfId="48060" xr:uid="{00000000-0005-0000-0000-0000988F0000}"/>
    <cellStyle name="Normal 13 3 3 2 2" xfId="18990" xr:uid="{00000000-0005-0000-0000-0000998F0000}"/>
    <cellStyle name="Normal 13 3 3 2 2 10" xfId="18991" xr:uid="{00000000-0005-0000-0000-00009A8F0000}"/>
    <cellStyle name="Normal 13 3 3 2 2 10 2" xfId="48064" xr:uid="{00000000-0005-0000-0000-00009B8F0000}"/>
    <cellStyle name="Normal 13 3 3 2 2 11" xfId="48063" xr:uid="{00000000-0005-0000-0000-00009C8F0000}"/>
    <cellStyle name="Normal 13 3 3 2 2 2" xfId="18992" xr:uid="{00000000-0005-0000-0000-00009D8F0000}"/>
    <cellStyle name="Normal 13 3 3 2 2 2 2" xfId="18993" xr:uid="{00000000-0005-0000-0000-00009E8F0000}"/>
    <cellStyle name="Normal 13 3 3 2 2 2 2 2" xfId="18994" xr:uid="{00000000-0005-0000-0000-00009F8F0000}"/>
    <cellStyle name="Normal 13 3 3 2 2 2 2 2 2" xfId="18995" xr:uid="{00000000-0005-0000-0000-0000A08F0000}"/>
    <cellStyle name="Normal 13 3 3 2 2 2 2 2 2 2" xfId="48068" xr:uid="{00000000-0005-0000-0000-0000A18F0000}"/>
    <cellStyle name="Normal 13 3 3 2 2 2 2 2 3" xfId="48067" xr:uid="{00000000-0005-0000-0000-0000A28F0000}"/>
    <cellStyle name="Normal 13 3 3 2 2 2 2 3" xfId="18996" xr:uid="{00000000-0005-0000-0000-0000A38F0000}"/>
    <cellStyle name="Normal 13 3 3 2 2 2 2 3 2" xfId="48069" xr:uid="{00000000-0005-0000-0000-0000A48F0000}"/>
    <cellStyle name="Normal 13 3 3 2 2 2 2 4" xfId="18997" xr:uid="{00000000-0005-0000-0000-0000A58F0000}"/>
    <cellStyle name="Normal 13 3 3 2 2 2 2 4 2" xfId="48070" xr:uid="{00000000-0005-0000-0000-0000A68F0000}"/>
    <cellStyle name="Normal 13 3 3 2 2 2 2 5" xfId="18998" xr:uid="{00000000-0005-0000-0000-0000A78F0000}"/>
    <cellStyle name="Normal 13 3 3 2 2 2 2 5 2" xfId="48071" xr:uid="{00000000-0005-0000-0000-0000A88F0000}"/>
    <cellStyle name="Normal 13 3 3 2 2 2 2 6" xfId="48066" xr:uid="{00000000-0005-0000-0000-0000A98F0000}"/>
    <cellStyle name="Normal 13 3 3 2 2 2 3" xfId="18999" xr:uid="{00000000-0005-0000-0000-0000AA8F0000}"/>
    <cellStyle name="Normal 13 3 3 2 2 2 3 2" xfId="19000" xr:uid="{00000000-0005-0000-0000-0000AB8F0000}"/>
    <cellStyle name="Normal 13 3 3 2 2 2 3 2 2" xfId="48073" xr:uid="{00000000-0005-0000-0000-0000AC8F0000}"/>
    <cellStyle name="Normal 13 3 3 2 2 2 3 3" xfId="48072" xr:uid="{00000000-0005-0000-0000-0000AD8F0000}"/>
    <cellStyle name="Normal 13 3 3 2 2 2 4" xfId="19001" xr:uid="{00000000-0005-0000-0000-0000AE8F0000}"/>
    <cellStyle name="Normal 13 3 3 2 2 2 4 2" xfId="48074" xr:uid="{00000000-0005-0000-0000-0000AF8F0000}"/>
    <cellStyle name="Normal 13 3 3 2 2 2 5" xfId="19002" xr:uid="{00000000-0005-0000-0000-0000B08F0000}"/>
    <cellStyle name="Normal 13 3 3 2 2 2 5 2" xfId="48075" xr:uid="{00000000-0005-0000-0000-0000B18F0000}"/>
    <cellStyle name="Normal 13 3 3 2 2 2 6" xfId="19003" xr:uid="{00000000-0005-0000-0000-0000B28F0000}"/>
    <cellStyle name="Normal 13 3 3 2 2 2 6 2" xfId="48076" xr:uid="{00000000-0005-0000-0000-0000B38F0000}"/>
    <cellStyle name="Normal 13 3 3 2 2 2 7" xfId="48065" xr:uid="{00000000-0005-0000-0000-0000B48F0000}"/>
    <cellStyle name="Normal 13 3 3 2 2 3" xfId="19004" xr:uid="{00000000-0005-0000-0000-0000B58F0000}"/>
    <cellStyle name="Normal 13 3 3 2 2 3 2" xfId="19005" xr:uid="{00000000-0005-0000-0000-0000B68F0000}"/>
    <cellStyle name="Normal 13 3 3 2 2 3 2 2" xfId="19006" xr:uid="{00000000-0005-0000-0000-0000B78F0000}"/>
    <cellStyle name="Normal 13 3 3 2 2 3 2 2 2" xfId="19007" xr:uid="{00000000-0005-0000-0000-0000B88F0000}"/>
    <cellStyle name="Normal 13 3 3 2 2 3 2 2 2 2" xfId="48080" xr:uid="{00000000-0005-0000-0000-0000B98F0000}"/>
    <cellStyle name="Normal 13 3 3 2 2 3 2 2 3" xfId="48079" xr:uid="{00000000-0005-0000-0000-0000BA8F0000}"/>
    <cellStyle name="Normal 13 3 3 2 2 3 2 3" xfId="19008" xr:uid="{00000000-0005-0000-0000-0000BB8F0000}"/>
    <cellStyle name="Normal 13 3 3 2 2 3 2 3 2" xfId="48081" xr:uid="{00000000-0005-0000-0000-0000BC8F0000}"/>
    <cellStyle name="Normal 13 3 3 2 2 3 2 4" xfId="19009" xr:uid="{00000000-0005-0000-0000-0000BD8F0000}"/>
    <cellStyle name="Normal 13 3 3 2 2 3 2 4 2" xfId="48082" xr:uid="{00000000-0005-0000-0000-0000BE8F0000}"/>
    <cellStyle name="Normal 13 3 3 2 2 3 2 5" xfId="19010" xr:uid="{00000000-0005-0000-0000-0000BF8F0000}"/>
    <cellStyle name="Normal 13 3 3 2 2 3 2 5 2" xfId="48083" xr:uid="{00000000-0005-0000-0000-0000C08F0000}"/>
    <cellStyle name="Normal 13 3 3 2 2 3 2 6" xfId="48078" xr:uid="{00000000-0005-0000-0000-0000C18F0000}"/>
    <cellStyle name="Normal 13 3 3 2 2 3 3" xfId="19011" xr:uid="{00000000-0005-0000-0000-0000C28F0000}"/>
    <cellStyle name="Normal 13 3 3 2 2 3 3 2" xfId="19012" xr:uid="{00000000-0005-0000-0000-0000C38F0000}"/>
    <cellStyle name="Normal 13 3 3 2 2 3 3 2 2" xfId="48085" xr:uid="{00000000-0005-0000-0000-0000C48F0000}"/>
    <cellStyle name="Normal 13 3 3 2 2 3 3 3" xfId="48084" xr:uid="{00000000-0005-0000-0000-0000C58F0000}"/>
    <cellStyle name="Normal 13 3 3 2 2 3 4" xfId="19013" xr:uid="{00000000-0005-0000-0000-0000C68F0000}"/>
    <cellStyle name="Normal 13 3 3 2 2 3 4 2" xfId="48086" xr:uid="{00000000-0005-0000-0000-0000C78F0000}"/>
    <cellStyle name="Normal 13 3 3 2 2 3 5" xfId="19014" xr:uid="{00000000-0005-0000-0000-0000C88F0000}"/>
    <cellStyle name="Normal 13 3 3 2 2 3 5 2" xfId="48087" xr:uid="{00000000-0005-0000-0000-0000C98F0000}"/>
    <cellStyle name="Normal 13 3 3 2 2 3 6" xfId="19015" xr:uid="{00000000-0005-0000-0000-0000CA8F0000}"/>
    <cellStyle name="Normal 13 3 3 2 2 3 6 2" xfId="48088" xr:uid="{00000000-0005-0000-0000-0000CB8F0000}"/>
    <cellStyle name="Normal 13 3 3 2 2 3 7" xfId="48077" xr:uid="{00000000-0005-0000-0000-0000CC8F0000}"/>
    <cellStyle name="Normal 13 3 3 2 2 4" xfId="19016" xr:uid="{00000000-0005-0000-0000-0000CD8F0000}"/>
    <cellStyle name="Normal 13 3 3 2 2 4 2" xfId="19017" xr:uid="{00000000-0005-0000-0000-0000CE8F0000}"/>
    <cellStyle name="Normal 13 3 3 2 2 4 2 2" xfId="19018" xr:uid="{00000000-0005-0000-0000-0000CF8F0000}"/>
    <cellStyle name="Normal 13 3 3 2 2 4 2 2 2" xfId="48091" xr:uid="{00000000-0005-0000-0000-0000D08F0000}"/>
    <cellStyle name="Normal 13 3 3 2 2 4 2 3" xfId="48090" xr:uid="{00000000-0005-0000-0000-0000D18F0000}"/>
    <cellStyle name="Normal 13 3 3 2 2 4 3" xfId="19019" xr:uid="{00000000-0005-0000-0000-0000D28F0000}"/>
    <cellStyle name="Normal 13 3 3 2 2 4 3 2" xfId="48092" xr:uid="{00000000-0005-0000-0000-0000D38F0000}"/>
    <cellStyle name="Normal 13 3 3 2 2 4 4" xfId="19020" xr:uid="{00000000-0005-0000-0000-0000D48F0000}"/>
    <cellStyle name="Normal 13 3 3 2 2 4 4 2" xfId="48093" xr:uid="{00000000-0005-0000-0000-0000D58F0000}"/>
    <cellStyle name="Normal 13 3 3 2 2 4 5" xfId="19021" xr:uid="{00000000-0005-0000-0000-0000D68F0000}"/>
    <cellStyle name="Normal 13 3 3 2 2 4 5 2" xfId="48094" xr:uid="{00000000-0005-0000-0000-0000D78F0000}"/>
    <cellStyle name="Normal 13 3 3 2 2 4 6" xfId="48089" xr:uid="{00000000-0005-0000-0000-0000D88F0000}"/>
    <cellStyle name="Normal 13 3 3 2 2 5" xfId="19022" xr:uid="{00000000-0005-0000-0000-0000D98F0000}"/>
    <cellStyle name="Normal 13 3 3 2 2 5 2" xfId="19023" xr:uid="{00000000-0005-0000-0000-0000DA8F0000}"/>
    <cellStyle name="Normal 13 3 3 2 2 5 2 2" xfId="19024" xr:uid="{00000000-0005-0000-0000-0000DB8F0000}"/>
    <cellStyle name="Normal 13 3 3 2 2 5 2 2 2" xfId="48097" xr:uid="{00000000-0005-0000-0000-0000DC8F0000}"/>
    <cellStyle name="Normal 13 3 3 2 2 5 2 3" xfId="48096" xr:uid="{00000000-0005-0000-0000-0000DD8F0000}"/>
    <cellStyle name="Normal 13 3 3 2 2 5 3" xfId="19025" xr:uid="{00000000-0005-0000-0000-0000DE8F0000}"/>
    <cellStyle name="Normal 13 3 3 2 2 5 3 2" xfId="48098" xr:uid="{00000000-0005-0000-0000-0000DF8F0000}"/>
    <cellStyle name="Normal 13 3 3 2 2 5 4" xfId="19026" xr:uid="{00000000-0005-0000-0000-0000E08F0000}"/>
    <cellStyle name="Normal 13 3 3 2 2 5 4 2" xfId="48099" xr:uid="{00000000-0005-0000-0000-0000E18F0000}"/>
    <cellStyle name="Normal 13 3 3 2 2 5 5" xfId="19027" xr:uid="{00000000-0005-0000-0000-0000E28F0000}"/>
    <cellStyle name="Normal 13 3 3 2 2 5 5 2" xfId="48100" xr:uid="{00000000-0005-0000-0000-0000E38F0000}"/>
    <cellStyle name="Normal 13 3 3 2 2 5 6" xfId="48095" xr:uid="{00000000-0005-0000-0000-0000E48F0000}"/>
    <cellStyle name="Normal 13 3 3 2 2 6" xfId="19028" xr:uid="{00000000-0005-0000-0000-0000E58F0000}"/>
    <cellStyle name="Normal 13 3 3 2 2 6 2" xfId="19029" xr:uid="{00000000-0005-0000-0000-0000E68F0000}"/>
    <cellStyle name="Normal 13 3 3 2 2 6 2 2" xfId="19030" xr:uid="{00000000-0005-0000-0000-0000E78F0000}"/>
    <cellStyle name="Normal 13 3 3 2 2 6 2 2 2" xfId="48103" xr:uid="{00000000-0005-0000-0000-0000E88F0000}"/>
    <cellStyle name="Normal 13 3 3 2 2 6 2 3" xfId="48102" xr:uid="{00000000-0005-0000-0000-0000E98F0000}"/>
    <cellStyle name="Normal 13 3 3 2 2 6 3" xfId="19031" xr:uid="{00000000-0005-0000-0000-0000EA8F0000}"/>
    <cellStyle name="Normal 13 3 3 2 2 6 3 2" xfId="48104" xr:uid="{00000000-0005-0000-0000-0000EB8F0000}"/>
    <cellStyle name="Normal 13 3 3 2 2 6 4" xfId="19032" xr:uid="{00000000-0005-0000-0000-0000EC8F0000}"/>
    <cellStyle name="Normal 13 3 3 2 2 6 4 2" xfId="48105" xr:uid="{00000000-0005-0000-0000-0000ED8F0000}"/>
    <cellStyle name="Normal 13 3 3 2 2 6 5" xfId="48101" xr:uid="{00000000-0005-0000-0000-0000EE8F0000}"/>
    <cellStyle name="Normal 13 3 3 2 2 7" xfId="19033" xr:uid="{00000000-0005-0000-0000-0000EF8F0000}"/>
    <cellStyle name="Normal 13 3 3 2 2 7 2" xfId="19034" xr:uid="{00000000-0005-0000-0000-0000F08F0000}"/>
    <cellStyle name="Normal 13 3 3 2 2 7 2 2" xfId="48107" xr:uid="{00000000-0005-0000-0000-0000F18F0000}"/>
    <cellStyle name="Normal 13 3 3 2 2 7 3" xfId="19035" xr:uid="{00000000-0005-0000-0000-0000F28F0000}"/>
    <cellStyle name="Normal 13 3 3 2 2 7 3 2" xfId="48108" xr:uid="{00000000-0005-0000-0000-0000F38F0000}"/>
    <cellStyle name="Normal 13 3 3 2 2 7 4" xfId="48106" xr:uid="{00000000-0005-0000-0000-0000F48F0000}"/>
    <cellStyle name="Normal 13 3 3 2 2 8" xfId="19036" xr:uid="{00000000-0005-0000-0000-0000F58F0000}"/>
    <cellStyle name="Normal 13 3 3 2 2 8 2" xfId="48109" xr:uid="{00000000-0005-0000-0000-0000F68F0000}"/>
    <cellStyle name="Normal 13 3 3 2 2 9" xfId="19037" xr:uid="{00000000-0005-0000-0000-0000F78F0000}"/>
    <cellStyle name="Normal 13 3 3 2 2 9 2" xfId="48110" xr:uid="{00000000-0005-0000-0000-0000F88F0000}"/>
    <cellStyle name="Normal 13 3 3 2 3" xfId="19038" xr:uid="{00000000-0005-0000-0000-0000F98F0000}"/>
    <cellStyle name="Normal 13 3 3 2 3 2" xfId="19039" xr:uid="{00000000-0005-0000-0000-0000FA8F0000}"/>
    <cellStyle name="Normal 13 3 3 2 3 2 2" xfId="19040" xr:uid="{00000000-0005-0000-0000-0000FB8F0000}"/>
    <cellStyle name="Normal 13 3 3 2 3 2 2 2" xfId="19041" xr:uid="{00000000-0005-0000-0000-0000FC8F0000}"/>
    <cellStyle name="Normal 13 3 3 2 3 2 2 2 2" xfId="48114" xr:uid="{00000000-0005-0000-0000-0000FD8F0000}"/>
    <cellStyle name="Normal 13 3 3 2 3 2 2 3" xfId="48113" xr:uid="{00000000-0005-0000-0000-0000FE8F0000}"/>
    <cellStyle name="Normal 13 3 3 2 3 2 3" xfId="19042" xr:uid="{00000000-0005-0000-0000-0000FF8F0000}"/>
    <cellStyle name="Normal 13 3 3 2 3 2 3 2" xfId="48115" xr:uid="{00000000-0005-0000-0000-000000900000}"/>
    <cellStyle name="Normal 13 3 3 2 3 2 4" xfId="19043" xr:uid="{00000000-0005-0000-0000-000001900000}"/>
    <cellStyle name="Normal 13 3 3 2 3 2 4 2" xfId="48116" xr:uid="{00000000-0005-0000-0000-000002900000}"/>
    <cellStyle name="Normal 13 3 3 2 3 2 5" xfId="19044" xr:uid="{00000000-0005-0000-0000-000003900000}"/>
    <cellStyle name="Normal 13 3 3 2 3 2 5 2" xfId="48117" xr:uid="{00000000-0005-0000-0000-000004900000}"/>
    <cellStyle name="Normal 13 3 3 2 3 2 6" xfId="48112" xr:uid="{00000000-0005-0000-0000-000005900000}"/>
    <cellStyle name="Normal 13 3 3 2 3 3" xfId="19045" xr:uid="{00000000-0005-0000-0000-000006900000}"/>
    <cellStyle name="Normal 13 3 3 2 3 3 2" xfId="19046" xr:uid="{00000000-0005-0000-0000-000007900000}"/>
    <cellStyle name="Normal 13 3 3 2 3 3 2 2" xfId="19047" xr:uid="{00000000-0005-0000-0000-000008900000}"/>
    <cellStyle name="Normal 13 3 3 2 3 3 2 2 2" xfId="48120" xr:uid="{00000000-0005-0000-0000-000009900000}"/>
    <cellStyle name="Normal 13 3 3 2 3 3 2 3" xfId="48119" xr:uid="{00000000-0005-0000-0000-00000A900000}"/>
    <cellStyle name="Normal 13 3 3 2 3 3 3" xfId="19048" xr:uid="{00000000-0005-0000-0000-00000B900000}"/>
    <cellStyle name="Normal 13 3 3 2 3 3 3 2" xfId="48121" xr:uid="{00000000-0005-0000-0000-00000C900000}"/>
    <cellStyle name="Normal 13 3 3 2 3 3 4" xfId="19049" xr:uid="{00000000-0005-0000-0000-00000D900000}"/>
    <cellStyle name="Normal 13 3 3 2 3 3 4 2" xfId="48122" xr:uid="{00000000-0005-0000-0000-00000E900000}"/>
    <cellStyle name="Normal 13 3 3 2 3 3 5" xfId="19050" xr:uid="{00000000-0005-0000-0000-00000F900000}"/>
    <cellStyle name="Normal 13 3 3 2 3 3 5 2" xfId="48123" xr:uid="{00000000-0005-0000-0000-000010900000}"/>
    <cellStyle name="Normal 13 3 3 2 3 3 6" xfId="48118" xr:uid="{00000000-0005-0000-0000-000011900000}"/>
    <cellStyle name="Normal 13 3 3 2 3 4" xfId="19051" xr:uid="{00000000-0005-0000-0000-000012900000}"/>
    <cellStyle name="Normal 13 3 3 2 3 4 2" xfId="19052" xr:uid="{00000000-0005-0000-0000-000013900000}"/>
    <cellStyle name="Normal 13 3 3 2 3 4 2 2" xfId="48125" xr:uid="{00000000-0005-0000-0000-000014900000}"/>
    <cellStyle name="Normal 13 3 3 2 3 4 3" xfId="48124" xr:uid="{00000000-0005-0000-0000-000015900000}"/>
    <cellStyle name="Normal 13 3 3 2 3 5" xfId="19053" xr:uid="{00000000-0005-0000-0000-000016900000}"/>
    <cellStyle name="Normal 13 3 3 2 3 5 2" xfId="48126" xr:uid="{00000000-0005-0000-0000-000017900000}"/>
    <cellStyle name="Normal 13 3 3 2 3 6" xfId="19054" xr:uid="{00000000-0005-0000-0000-000018900000}"/>
    <cellStyle name="Normal 13 3 3 2 3 6 2" xfId="48127" xr:uid="{00000000-0005-0000-0000-000019900000}"/>
    <cellStyle name="Normal 13 3 3 2 3 7" xfId="19055" xr:uid="{00000000-0005-0000-0000-00001A900000}"/>
    <cellStyle name="Normal 13 3 3 2 3 7 2" xfId="48128" xr:uid="{00000000-0005-0000-0000-00001B900000}"/>
    <cellStyle name="Normal 13 3 3 2 3 8" xfId="48111" xr:uid="{00000000-0005-0000-0000-00001C900000}"/>
    <cellStyle name="Normal 13 3 3 2 4" xfId="19056" xr:uid="{00000000-0005-0000-0000-00001D900000}"/>
    <cellStyle name="Normal 13 3 3 2 4 2" xfId="19057" xr:uid="{00000000-0005-0000-0000-00001E900000}"/>
    <cellStyle name="Normal 13 3 3 2 4 2 2" xfId="19058" xr:uid="{00000000-0005-0000-0000-00001F900000}"/>
    <cellStyle name="Normal 13 3 3 2 4 2 2 2" xfId="19059" xr:uid="{00000000-0005-0000-0000-000020900000}"/>
    <cellStyle name="Normal 13 3 3 2 4 2 2 2 2" xfId="48132" xr:uid="{00000000-0005-0000-0000-000021900000}"/>
    <cellStyle name="Normal 13 3 3 2 4 2 2 3" xfId="48131" xr:uid="{00000000-0005-0000-0000-000022900000}"/>
    <cellStyle name="Normal 13 3 3 2 4 2 3" xfId="19060" xr:uid="{00000000-0005-0000-0000-000023900000}"/>
    <cellStyle name="Normal 13 3 3 2 4 2 3 2" xfId="48133" xr:uid="{00000000-0005-0000-0000-000024900000}"/>
    <cellStyle name="Normal 13 3 3 2 4 2 4" xfId="19061" xr:uid="{00000000-0005-0000-0000-000025900000}"/>
    <cellStyle name="Normal 13 3 3 2 4 2 4 2" xfId="48134" xr:uid="{00000000-0005-0000-0000-000026900000}"/>
    <cellStyle name="Normal 13 3 3 2 4 2 5" xfId="19062" xr:uid="{00000000-0005-0000-0000-000027900000}"/>
    <cellStyle name="Normal 13 3 3 2 4 2 5 2" xfId="48135" xr:uid="{00000000-0005-0000-0000-000028900000}"/>
    <cellStyle name="Normal 13 3 3 2 4 2 6" xfId="48130" xr:uid="{00000000-0005-0000-0000-000029900000}"/>
    <cellStyle name="Normal 13 3 3 2 4 3" xfId="19063" xr:uid="{00000000-0005-0000-0000-00002A900000}"/>
    <cellStyle name="Normal 13 3 3 2 4 3 2" xfId="19064" xr:uid="{00000000-0005-0000-0000-00002B900000}"/>
    <cellStyle name="Normal 13 3 3 2 4 3 2 2" xfId="48137" xr:uid="{00000000-0005-0000-0000-00002C900000}"/>
    <cellStyle name="Normal 13 3 3 2 4 3 3" xfId="48136" xr:uid="{00000000-0005-0000-0000-00002D900000}"/>
    <cellStyle name="Normal 13 3 3 2 4 4" xfId="19065" xr:uid="{00000000-0005-0000-0000-00002E900000}"/>
    <cellStyle name="Normal 13 3 3 2 4 4 2" xfId="48138" xr:uid="{00000000-0005-0000-0000-00002F900000}"/>
    <cellStyle name="Normal 13 3 3 2 4 5" xfId="19066" xr:uid="{00000000-0005-0000-0000-000030900000}"/>
    <cellStyle name="Normal 13 3 3 2 4 5 2" xfId="48139" xr:uid="{00000000-0005-0000-0000-000031900000}"/>
    <cellStyle name="Normal 13 3 3 2 4 6" xfId="19067" xr:uid="{00000000-0005-0000-0000-000032900000}"/>
    <cellStyle name="Normal 13 3 3 2 4 6 2" xfId="48140" xr:uid="{00000000-0005-0000-0000-000033900000}"/>
    <cellStyle name="Normal 13 3 3 2 4 7" xfId="48129" xr:uid="{00000000-0005-0000-0000-000034900000}"/>
    <cellStyle name="Normal 13 3 3 2 5" xfId="19068" xr:uid="{00000000-0005-0000-0000-000035900000}"/>
    <cellStyle name="Normal 13 3 3 2 5 2" xfId="19069" xr:uid="{00000000-0005-0000-0000-000036900000}"/>
    <cellStyle name="Normal 13 3 3 2 5 2 2" xfId="19070" xr:uid="{00000000-0005-0000-0000-000037900000}"/>
    <cellStyle name="Normal 13 3 3 2 5 2 2 2" xfId="48143" xr:uid="{00000000-0005-0000-0000-000038900000}"/>
    <cellStyle name="Normal 13 3 3 2 5 2 3" xfId="48142" xr:uid="{00000000-0005-0000-0000-000039900000}"/>
    <cellStyle name="Normal 13 3 3 2 5 3" xfId="19071" xr:uid="{00000000-0005-0000-0000-00003A900000}"/>
    <cellStyle name="Normal 13 3 3 2 5 3 2" xfId="48144" xr:uid="{00000000-0005-0000-0000-00003B900000}"/>
    <cellStyle name="Normal 13 3 3 2 5 4" xfId="19072" xr:uid="{00000000-0005-0000-0000-00003C900000}"/>
    <cellStyle name="Normal 13 3 3 2 5 4 2" xfId="48145" xr:uid="{00000000-0005-0000-0000-00003D900000}"/>
    <cellStyle name="Normal 13 3 3 2 5 5" xfId="19073" xr:uid="{00000000-0005-0000-0000-00003E900000}"/>
    <cellStyle name="Normal 13 3 3 2 5 5 2" xfId="48146" xr:uid="{00000000-0005-0000-0000-00003F900000}"/>
    <cellStyle name="Normal 13 3 3 2 5 6" xfId="48141" xr:uid="{00000000-0005-0000-0000-000040900000}"/>
    <cellStyle name="Normal 13 3 3 2 6" xfId="19074" xr:uid="{00000000-0005-0000-0000-000041900000}"/>
    <cellStyle name="Normal 13 3 3 2 6 2" xfId="19075" xr:uid="{00000000-0005-0000-0000-000042900000}"/>
    <cellStyle name="Normal 13 3 3 2 6 2 2" xfId="19076" xr:uid="{00000000-0005-0000-0000-000043900000}"/>
    <cellStyle name="Normal 13 3 3 2 6 2 2 2" xfId="48149" xr:uid="{00000000-0005-0000-0000-000044900000}"/>
    <cellStyle name="Normal 13 3 3 2 6 2 3" xfId="48148" xr:uid="{00000000-0005-0000-0000-000045900000}"/>
    <cellStyle name="Normal 13 3 3 2 6 3" xfId="19077" xr:uid="{00000000-0005-0000-0000-000046900000}"/>
    <cellStyle name="Normal 13 3 3 2 6 3 2" xfId="48150" xr:uid="{00000000-0005-0000-0000-000047900000}"/>
    <cellStyle name="Normal 13 3 3 2 6 4" xfId="19078" xr:uid="{00000000-0005-0000-0000-000048900000}"/>
    <cellStyle name="Normal 13 3 3 2 6 4 2" xfId="48151" xr:uid="{00000000-0005-0000-0000-000049900000}"/>
    <cellStyle name="Normal 13 3 3 2 6 5" xfId="19079" xr:uid="{00000000-0005-0000-0000-00004A900000}"/>
    <cellStyle name="Normal 13 3 3 2 6 5 2" xfId="48152" xr:uid="{00000000-0005-0000-0000-00004B900000}"/>
    <cellStyle name="Normal 13 3 3 2 6 6" xfId="48147" xr:uid="{00000000-0005-0000-0000-00004C900000}"/>
    <cellStyle name="Normal 13 3 3 2 7" xfId="19080" xr:uid="{00000000-0005-0000-0000-00004D900000}"/>
    <cellStyle name="Normal 13 3 3 2 7 2" xfId="19081" xr:uid="{00000000-0005-0000-0000-00004E900000}"/>
    <cellStyle name="Normal 13 3 3 2 7 2 2" xfId="19082" xr:uid="{00000000-0005-0000-0000-00004F900000}"/>
    <cellStyle name="Normal 13 3 3 2 7 2 2 2" xfId="48155" xr:uid="{00000000-0005-0000-0000-000050900000}"/>
    <cellStyle name="Normal 13 3 3 2 7 2 3" xfId="48154" xr:uid="{00000000-0005-0000-0000-000051900000}"/>
    <cellStyle name="Normal 13 3 3 2 7 3" xfId="19083" xr:uid="{00000000-0005-0000-0000-000052900000}"/>
    <cellStyle name="Normal 13 3 3 2 7 3 2" xfId="48156" xr:uid="{00000000-0005-0000-0000-000053900000}"/>
    <cellStyle name="Normal 13 3 3 2 7 4" xfId="19084" xr:uid="{00000000-0005-0000-0000-000054900000}"/>
    <cellStyle name="Normal 13 3 3 2 7 4 2" xfId="48157" xr:uid="{00000000-0005-0000-0000-000055900000}"/>
    <cellStyle name="Normal 13 3 3 2 7 5" xfId="48153" xr:uid="{00000000-0005-0000-0000-000056900000}"/>
    <cellStyle name="Normal 13 3 3 2 8" xfId="19085" xr:uid="{00000000-0005-0000-0000-000057900000}"/>
    <cellStyle name="Normal 13 3 3 2 8 2" xfId="19086" xr:uid="{00000000-0005-0000-0000-000058900000}"/>
    <cellStyle name="Normal 13 3 3 2 8 2 2" xfId="48159" xr:uid="{00000000-0005-0000-0000-000059900000}"/>
    <cellStyle name="Normal 13 3 3 2 8 3" xfId="19087" xr:uid="{00000000-0005-0000-0000-00005A900000}"/>
    <cellStyle name="Normal 13 3 3 2 8 3 2" xfId="48160" xr:uid="{00000000-0005-0000-0000-00005B900000}"/>
    <cellStyle name="Normal 13 3 3 2 8 4" xfId="48158" xr:uid="{00000000-0005-0000-0000-00005C900000}"/>
    <cellStyle name="Normal 13 3 3 2 9" xfId="19088" xr:uid="{00000000-0005-0000-0000-00005D900000}"/>
    <cellStyle name="Normal 13 3 3 2 9 2" xfId="48161" xr:uid="{00000000-0005-0000-0000-00005E900000}"/>
    <cellStyle name="Normal 13 3 3 3" xfId="19089" xr:uid="{00000000-0005-0000-0000-00005F900000}"/>
    <cellStyle name="Normal 13 3 3 3 10" xfId="19090" xr:uid="{00000000-0005-0000-0000-000060900000}"/>
    <cellStyle name="Normal 13 3 3 3 10 2" xfId="48163" xr:uid="{00000000-0005-0000-0000-000061900000}"/>
    <cellStyle name="Normal 13 3 3 3 11" xfId="48162" xr:uid="{00000000-0005-0000-0000-000062900000}"/>
    <cellStyle name="Normal 13 3 3 3 2" xfId="19091" xr:uid="{00000000-0005-0000-0000-000063900000}"/>
    <cellStyle name="Normal 13 3 3 3 2 2" xfId="19092" xr:uid="{00000000-0005-0000-0000-000064900000}"/>
    <cellStyle name="Normal 13 3 3 3 2 2 2" xfId="19093" xr:uid="{00000000-0005-0000-0000-000065900000}"/>
    <cellStyle name="Normal 13 3 3 3 2 2 2 2" xfId="19094" xr:uid="{00000000-0005-0000-0000-000066900000}"/>
    <cellStyle name="Normal 13 3 3 3 2 2 2 2 2" xfId="48167" xr:uid="{00000000-0005-0000-0000-000067900000}"/>
    <cellStyle name="Normal 13 3 3 3 2 2 2 3" xfId="48166" xr:uid="{00000000-0005-0000-0000-000068900000}"/>
    <cellStyle name="Normal 13 3 3 3 2 2 3" xfId="19095" xr:uid="{00000000-0005-0000-0000-000069900000}"/>
    <cellStyle name="Normal 13 3 3 3 2 2 3 2" xfId="48168" xr:uid="{00000000-0005-0000-0000-00006A900000}"/>
    <cellStyle name="Normal 13 3 3 3 2 2 4" xfId="19096" xr:uid="{00000000-0005-0000-0000-00006B900000}"/>
    <cellStyle name="Normal 13 3 3 3 2 2 4 2" xfId="48169" xr:uid="{00000000-0005-0000-0000-00006C900000}"/>
    <cellStyle name="Normal 13 3 3 3 2 2 5" xfId="19097" xr:uid="{00000000-0005-0000-0000-00006D900000}"/>
    <cellStyle name="Normal 13 3 3 3 2 2 5 2" xfId="48170" xr:uid="{00000000-0005-0000-0000-00006E900000}"/>
    <cellStyle name="Normal 13 3 3 3 2 2 6" xfId="48165" xr:uid="{00000000-0005-0000-0000-00006F900000}"/>
    <cellStyle name="Normal 13 3 3 3 2 3" xfId="19098" xr:uid="{00000000-0005-0000-0000-000070900000}"/>
    <cellStyle name="Normal 13 3 3 3 2 3 2" xfId="19099" xr:uid="{00000000-0005-0000-0000-000071900000}"/>
    <cellStyle name="Normal 13 3 3 3 2 3 2 2" xfId="48172" xr:uid="{00000000-0005-0000-0000-000072900000}"/>
    <cellStyle name="Normal 13 3 3 3 2 3 3" xfId="48171" xr:uid="{00000000-0005-0000-0000-000073900000}"/>
    <cellStyle name="Normal 13 3 3 3 2 4" xfId="19100" xr:uid="{00000000-0005-0000-0000-000074900000}"/>
    <cellStyle name="Normal 13 3 3 3 2 4 2" xfId="48173" xr:uid="{00000000-0005-0000-0000-000075900000}"/>
    <cellStyle name="Normal 13 3 3 3 2 5" xfId="19101" xr:uid="{00000000-0005-0000-0000-000076900000}"/>
    <cellStyle name="Normal 13 3 3 3 2 5 2" xfId="48174" xr:uid="{00000000-0005-0000-0000-000077900000}"/>
    <cellStyle name="Normal 13 3 3 3 2 6" xfId="19102" xr:uid="{00000000-0005-0000-0000-000078900000}"/>
    <cellStyle name="Normal 13 3 3 3 2 6 2" xfId="48175" xr:uid="{00000000-0005-0000-0000-000079900000}"/>
    <cellStyle name="Normal 13 3 3 3 2 7" xfId="48164" xr:uid="{00000000-0005-0000-0000-00007A900000}"/>
    <cellStyle name="Normal 13 3 3 3 3" xfId="19103" xr:uid="{00000000-0005-0000-0000-00007B900000}"/>
    <cellStyle name="Normal 13 3 3 3 3 2" xfId="19104" xr:uid="{00000000-0005-0000-0000-00007C900000}"/>
    <cellStyle name="Normal 13 3 3 3 3 2 2" xfId="19105" xr:uid="{00000000-0005-0000-0000-00007D900000}"/>
    <cellStyle name="Normal 13 3 3 3 3 2 2 2" xfId="19106" xr:uid="{00000000-0005-0000-0000-00007E900000}"/>
    <cellStyle name="Normal 13 3 3 3 3 2 2 2 2" xfId="48179" xr:uid="{00000000-0005-0000-0000-00007F900000}"/>
    <cellStyle name="Normal 13 3 3 3 3 2 2 3" xfId="48178" xr:uid="{00000000-0005-0000-0000-000080900000}"/>
    <cellStyle name="Normal 13 3 3 3 3 2 3" xfId="19107" xr:uid="{00000000-0005-0000-0000-000081900000}"/>
    <cellStyle name="Normal 13 3 3 3 3 2 3 2" xfId="48180" xr:uid="{00000000-0005-0000-0000-000082900000}"/>
    <cellStyle name="Normal 13 3 3 3 3 2 4" xfId="19108" xr:uid="{00000000-0005-0000-0000-000083900000}"/>
    <cellStyle name="Normal 13 3 3 3 3 2 4 2" xfId="48181" xr:uid="{00000000-0005-0000-0000-000084900000}"/>
    <cellStyle name="Normal 13 3 3 3 3 2 5" xfId="19109" xr:uid="{00000000-0005-0000-0000-000085900000}"/>
    <cellStyle name="Normal 13 3 3 3 3 2 5 2" xfId="48182" xr:uid="{00000000-0005-0000-0000-000086900000}"/>
    <cellStyle name="Normal 13 3 3 3 3 2 6" xfId="48177" xr:uid="{00000000-0005-0000-0000-000087900000}"/>
    <cellStyle name="Normal 13 3 3 3 3 3" xfId="19110" xr:uid="{00000000-0005-0000-0000-000088900000}"/>
    <cellStyle name="Normal 13 3 3 3 3 3 2" xfId="19111" xr:uid="{00000000-0005-0000-0000-000089900000}"/>
    <cellStyle name="Normal 13 3 3 3 3 3 2 2" xfId="48184" xr:uid="{00000000-0005-0000-0000-00008A900000}"/>
    <cellStyle name="Normal 13 3 3 3 3 3 3" xfId="48183" xr:uid="{00000000-0005-0000-0000-00008B900000}"/>
    <cellStyle name="Normal 13 3 3 3 3 4" xfId="19112" xr:uid="{00000000-0005-0000-0000-00008C900000}"/>
    <cellStyle name="Normal 13 3 3 3 3 4 2" xfId="48185" xr:uid="{00000000-0005-0000-0000-00008D900000}"/>
    <cellStyle name="Normal 13 3 3 3 3 5" xfId="19113" xr:uid="{00000000-0005-0000-0000-00008E900000}"/>
    <cellStyle name="Normal 13 3 3 3 3 5 2" xfId="48186" xr:uid="{00000000-0005-0000-0000-00008F900000}"/>
    <cellStyle name="Normal 13 3 3 3 3 6" xfId="19114" xr:uid="{00000000-0005-0000-0000-000090900000}"/>
    <cellStyle name="Normal 13 3 3 3 3 6 2" xfId="48187" xr:uid="{00000000-0005-0000-0000-000091900000}"/>
    <cellStyle name="Normal 13 3 3 3 3 7" xfId="48176" xr:uid="{00000000-0005-0000-0000-000092900000}"/>
    <cellStyle name="Normal 13 3 3 3 4" xfId="19115" xr:uid="{00000000-0005-0000-0000-000093900000}"/>
    <cellStyle name="Normal 13 3 3 3 4 2" xfId="19116" xr:uid="{00000000-0005-0000-0000-000094900000}"/>
    <cellStyle name="Normal 13 3 3 3 4 2 2" xfId="19117" xr:uid="{00000000-0005-0000-0000-000095900000}"/>
    <cellStyle name="Normal 13 3 3 3 4 2 2 2" xfId="48190" xr:uid="{00000000-0005-0000-0000-000096900000}"/>
    <cellStyle name="Normal 13 3 3 3 4 2 3" xfId="48189" xr:uid="{00000000-0005-0000-0000-000097900000}"/>
    <cellStyle name="Normal 13 3 3 3 4 3" xfId="19118" xr:uid="{00000000-0005-0000-0000-000098900000}"/>
    <cellStyle name="Normal 13 3 3 3 4 3 2" xfId="48191" xr:uid="{00000000-0005-0000-0000-000099900000}"/>
    <cellStyle name="Normal 13 3 3 3 4 4" xfId="19119" xr:uid="{00000000-0005-0000-0000-00009A900000}"/>
    <cellStyle name="Normal 13 3 3 3 4 4 2" xfId="48192" xr:uid="{00000000-0005-0000-0000-00009B900000}"/>
    <cellStyle name="Normal 13 3 3 3 4 5" xfId="19120" xr:uid="{00000000-0005-0000-0000-00009C900000}"/>
    <cellStyle name="Normal 13 3 3 3 4 5 2" xfId="48193" xr:uid="{00000000-0005-0000-0000-00009D900000}"/>
    <cellStyle name="Normal 13 3 3 3 4 6" xfId="48188" xr:uid="{00000000-0005-0000-0000-00009E900000}"/>
    <cellStyle name="Normal 13 3 3 3 5" xfId="19121" xr:uid="{00000000-0005-0000-0000-00009F900000}"/>
    <cellStyle name="Normal 13 3 3 3 5 2" xfId="19122" xr:uid="{00000000-0005-0000-0000-0000A0900000}"/>
    <cellStyle name="Normal 13 3 3 3 5 2 2" xfId="19123" xr:uid="{00000000-0005-0000-0000-0000A1900000}"/>
    <cellStyle name="Normal 13 3 3 3 5 2 2 2" xfId="48196" xr:uid="{00000000-0005-0000-0000-0000A2900000}"/>
    <cellStyle name="Normal 13 3 3 3 5 2 3" xfId="48195" xr:uid="{00000000-0005-0000-0000-0000A3900000}"/>
    <cellStyle name="Normal 13 3 3 3 5 3" xfId="19124" xr:uid="{00000000-0005-0000-0000-0000A4900000}"/>
    <cellStyle name="Normal 13 3 3 3 5 3 2" xfId="48197" xr:uid="{00000000-0005-0000-0000-0000A5900000}"/>
    <cellStyle name="Normal 13 3 3 3 5 4" xfId="19125" xr:uid="{00000000-0005-0000-0000-0000A6900000}"/>
    <cellStyle name="Normal 13 3 3 3 5 4 2" xfId="48198" xr:uid="{00000000-0005-0000-0000-0000A7900000}"/>
    <cellStyle name="Normal 13 3 3 3 5 5" xfId="19126" xr:uid="{00000000-0005-0000-0000-0000A8900000}"/>
    <cellStyle name="Normal 13 3 3 3 5 5 2" xfId="48199" xr:uid="{00000000-0005-0000-0000-0000A9900000}"/>
    <cellStyle name="Normal 13 3 3 3 5 6" xfId="48194" xr:uid="{00000000-0005-0000-0000-0000AA900000}"/>
    <cellStyle name="Normal 13 3 3 3 6" xfId="19127" xr:uid="{00000000-0005-0000-0000-0000AB900000}"/>
    <cellStyle name="Normal 13 3 3 3 6 2" xfId="19128" xr:uid="{00000000-0005-0000-0000-0000AC900000}"/>
    <cellStyle name="Normal 13 3 3 3 6 2 2" xfId="19129" xr:uid="{00000000-0005-0000-0000-0000AD900000}"/>
    <cellStyle name="Normal 13 3 3 3 6 2 2 2" xfId="48202" xr:uid="{00000000-0005-0000-0000-0000AE900000}"/>
    <cellStyle name="Normal 13 3 3 3 6 2 3" xfId="48201" xr:uid="{00000000-0005-0000-0000-0000AF900000}"/>
    <cellStyle name="Normal 13 3 3 3 6 3" xfId="19130" xr:uid="{00000000-0005-0000-0000-0000B0900000}"/>
    <cellStyle name="Normal 13 3 3 3 6 3 2" xfId="48203" xr:uid="{00000000-0005-0000-0000-0000B1900000}"/>
    <cellStyle name="Normal 13 3 3 3 6 4" xfId="19131" xr:uid="{00000000-0005-0000-0000-0000B2900000}"/>
    <cellStyle name="Normal 13 3 3 3 6 4 2" xfId="48204" xr:uid="{00000000-0005-0000-0000-0000B3900000}"/>
    <cellStyle name="Normal 13 3 3 3 6 5" xfId="48200" xr:uid="{00000000-0005-0000-0000-0000B4900000}"/>
    <cellStyle name="Normal 13 3 3 3 7" xfId="19132" xr:uid="{00000000-0005-0000-0000-0000B5900000}"/>
    <cellStyle name="Normal 13 3 3 3 7 2" xfId="19133" xr:uid="{00000000-0005-0000-0000-0000B6900000}"/>
    <cellStyle name="Normal 13 3 3 3 7 2 2" xfId="48206" xr:uid="{00000000-0005-0000-0000-0000B7900000}"/>
    <cellStyle name="Normal 13 3 3 3 7 3" xfId="19134" xr:uid="{00000000-0005-0000-0000-0000B8900000}"/>
    <cellStyle name="Normal 13 3 3 3 7 3 2" xfId="48207" xr:uid="{00000000-0005-0000-0000-0000B9900000}"/>
    <cellStyle name="Normal 13 3 3 3 7 4" xfId="48205" xr:uid="{00000000-0005-0000-0000-0000BA900000}"/>
    <cellStyle name="Normal 13 3 3 3 8" xfId="19135" xr:uid="{00000000-0005-0000-0000-0000BB900000}"/>
    <cellStyle name="Normal 13 3 3 3 8 2" xfId="48208" xr:uid="{00000000-0005-0000-0000-0000BC900000}"/>
    <cellStyle name="Normal 13 3 3 3 9" xfId="19136" xr:uid="{00000000-0005-0000-0000-0000BD900000}"/>
    <cellStyle name="Normal 13 3 3 3 9 2" xfId="48209" xr:uid="{00000000-0005-0000-0000-0000BE900000}"/>
    <cellStyle name="Normal 13 3 3 4" xfId="19137" xr:uid="{00000000-0005-0000-0000-0000BF900000}"/>
    <cellStyle name="Normal 13 3 3 4 2" xfId="19138" xr:uid="{00000000-0005-0000-0000-0000C0900000}"/>
    <cellStyle name="Normal 13 3 3 4 2 2" xfId="19139" xr:uid="{00000000-0005-0000-0000-0000C1900000}"/>
    <cellStyle name="Normal 13 3 3 4 2 2 2" xfId="19140" xr:uid="{00000000-0005-0000-0000-0000C2900000}"/>
    <cellStyle name="Normal 13 3 3 4 2 2 2 2" xfId="48213" xr:uid="{00000000-0005-0000-0000-0000C3900000}"/>
    <cellStyle name="Normal 13 3 3 4 2 2 3" xfId="48212" xr:uid="{00000000-0005-0000-0000-0000C4900000}"/>
    <cellStyle name="Normal 13 3 3 4 2 3" xfId="19141" xr:uid="{00000000-0005-0000-0000-0000C5900000}"/>
    <cellStyle name="Normal 13 3 3 4 2 3 2" xfId="48214" xr:uid="{00000000-0005-0000-0000-0000C6900000}"/>
    <cellStyle name="Normal 13 3 3 4 2 4" xfId="19142" xr:uid="{00000000-0005-0000-0000-0000C7900000}"/>
    <cellStyle name="Normal 13 3 3 4 2 4 2" xfId="48215" xr:uid="{00000000-0005-0000-0000-0000C8900000}"/>
    <cellStyle name="Normal 13 3 3 4 2 5" xfId="19143" xr:uid="{00000000-0005-0000-0000-0000C9900000}"/>
    <cellStyle name="Normal 13 3 3 4 2 5 2" xfId="48216" xr:uid="{00000000-0005-0000-0000-0000CA900000}"/>
    <cellStyle name="Normal 13 3 3 4 2 6" xfId="48211" xr:uid="{00000000-0005-0000-0000-0000CB900000}"/>
    <cellStyle name="Normal 13 3 3 4 3" xfId="19144" xr:uid="{00000000-0005-0000-0000-0000CC900000}"/>
    <cellStyle name="Normal 13 3 3 4 3 2" xfId="19145" xr:uid="{00000000-0005-0000-0000-0000CD900000}"/>
    <cellStyle name="Normal 13 3 3 4 3 2 2" xfId="19146" xr:uid="{00000000-0005-0000-0000-0000CE900000}"/>
    <cellStyle name="Normal 13 3 3 4 3 2 2 2" xfId="48219" xr:uid="{00000000-0005-0000-0000-0000CF900000}"/>
    <cellStyle name="Normal 13 3 3 4 3 2 3" xfId="48218" xr:uid="{00000000-0005-0000-0000-0000D0900000}"/>
    <cellStyle name="Normal 13 3 3 4 3 3" xfId="19147" xr:uid="{00000000-0005-0000-0000-0000D1900000}"/>
    <cellStyle name="Normal 13 3 3 4 3 3 2" xfId="48220" xr:uid="{00000000-0005-0000-0000-0000D2900000}"/>
    <cellStyle name="Normal 13 3 3 4 3 4" xfId="19148" xr:uid="{00000000-0005-0000-0000-0000D3900000}"/>
    <cellStyle name="Normal 13 3 3 4 3 4 2" xfId="48221" xr:uid="{00000000-0005-0000-0000-0000D4900000}"/>
    <cellStyle name="Normal 13 3 3 4 3 5" xfId="19149" xr:uid="{00000000-0005-0000-0000-0000D5900000}"/>
    <cellStyle name="Normal 13 3 3 4 3 5 2" xfId="48222" xr:uid="{00000000-0005-0000-0000-0000D6900000}"/>
    <cellStyle name="Normal 13 3 3 4 3 6" xfId="48217" xr:uid="{00000000-0005-0000-0000-0000D7900000}"/>
    <cellStyle name="Normal 13 3 3 4 4" xfId="19150" xr:uid="{00000000-0005-0000-0000-0000D8900000}"/>
    <cellStyle name="Normal 13 3 3 4 4 2" xfId="19151" xr:uid="{00000000-0005-0000-0000-0000D9900000}"/>
    <cellStyle name="Normal 13 3 3 4 4 2 2" xfId="48224" xr:uid="{00000000-0005-0000-0000-0000DA900000}"/>
    <cellStyle name="Normal 13 3 3 4 4 3" xfId="48223" xr:uid="{00000000-0005-0000-0000-0000DB900000}"/>
    <cellStyle name="Normal 13 3 3 4 5" xfId="19152" xr:uid="{00000000-0005-0000-0000-0000DC900000}"/>
    <cellStyle name="Normal 13 3 3 4 5 2" xfId="48225" xr:uid="{00000000-0005-0000-0000-0000DD900000}"/>
    <cellStyle name="Normal 13 3 3 4 6" xfId="19153" xr:uid="{00000000-0005-0000-0000-0000DE900000}"/>
    <cellStyle name="Normal 13 3 3 4 6 2" xfId="48226" xr:uid="{00000000-0005-0000-0000-0000DF900000}"/>
    <cellStyle name="Normal 13 3 3 4 7" xfId="19154" xr:uid="{00000000-0005-0000-0000-0000E0900000}"/>
    <cellStyle name="Normal 13 3 3 4 7 2" xfId="48227" xr:uid="{00000000-0005-0000-0000-0000E1900000}"/>
    <cellStyle name="Normal 13 3 3 4 8" xfId="48210" xr:uid="{00000000-0005-0000-0000-0000E2900000}"/>
    <cellStyle name="Normal 13 3 3 5" xfId="19155" xr:uid="{00000000-0005-0000-0000-0000E3900000}"/>
    <cellStyle name="Normal 13 3 3 5 2" xfId="19156" xr:uid="{00000000-0005-0000-0000-0000E4900000}"/>
    <cellStyle name="Normal 13 3 3 5 2 2" xfId="19157" xr:uid="{00000000-0005-0000-0000-0000E5900000}"/>
    <cellStyle name="Normal 13 3 3 5 2 2 2" xfId="19158" xr:uid="{00000000-0005-0000-0000-0000E6900000}"/>
    <cellStyle name="Normal 13 3 3 5 2 2 2 2" xfId="48231" xr:uid="{00000000-0005-0000-0000-0000E7900000}"/>
    <cellStyle name="Normal 13 3 3 5 2 2 3" xfId="48230" xr:uid="{00000000-0005-0000-0000-0000E8900000}"/>
    <cellStyle name="Normal 13 3 3 5 2 3" xfId="19159" xr:uid="{00000000-0005-0000-0000-0000E9900000}"/>
    <cellStyle name="Normal 13 3 3 5 2 3 2" xfId="48232" xr:uid="{00000000-0005-0000-0000-0000EA900000}"/>
    <cellStyle name="Normal 13 3 3 5 2 4" xfId="19160" xr:uid="{00000000-0005-0000-0000-0000EB900000}"/>
    <cellStyle name="Normal 13 3 3 5 2 4 2" xfId="48233" xr:uid="{00000000-0005-0000-0000-0000EC900000}"/>
    <cellStyle name="Normal 13 3 3 5 2 5" xfId="19161" xr:uid="{00000000-0005-0000-0000-0000ED900000}"/>
    <cellStyle name="Normal 13 3 3 5 2 5 2" xfId="48234" xr:uid="{00000000-0005-0000-0000-0000EE900000}"/>
    <cellStyle name="Normal 13 3 3 5 2 6" xfId="48229" xr:uid="{00000000-0005-0000-0000-0000EF900000}"/>
    <cellStyle name="Normal 13 3 3 5 3" xfId="19162" xr:uid="{00000000-0005-0000-0000-0000F0900000}"/>
    <cellStyle name="Normal 13 3 3 5 3 2" xfId="19163" xr:uid="{00000000-0005-0000-0000-0000F1900000}"/>
    <cellStyle name="Normal 13 3 3 5 3 2 2" xfId="48236" xr:uid="{00000000-0005-0000-0000-0000F2900000}"/>
    <cellStyle name="Normal 13 3 3 5 3 3" xfId="48235" xr:uid="{00000000-0005-0000-0000-0000F3900000}"/>
    <cellStyle name="Normal 13 3 3 5 4" xfId="19164" xr:uid="{00000000-0005-0000-0000-0000F4900000}"/>
    <cellStyle name="Normal 13 3 3 5 4 2" xfId="48237" xr:uid="{00000000-0005-0000-0000-0000F5900000}"/>
    <cellStyle name="Normal 13 3 3 5 5" xfId="19165" xr:uid="{00000000-0005-0000-0000-0000F6900000}"/>
    <cellStyle name="Normal 13 3 3 5 5 2" xfId="48238" xr:uid="{00000000-0005-0000-0000-0000F7900000}"/>
    <cellStyle name="Normal 13 3 3 5 6" xfId="19166" xr:uid="{00000000-0005-0000-0000-0000F8900000}"/>
    <cellStyle name="Normal 13 3 3 5 6 2" xfId="48239" xr:uid="{00000000-0005-0000-0000-0000F9900000}"/>
    <cellStyle name="Normal 13 3 3 5 7" xfId="48228" xr:uid="{00000000-0005-0000-0000-0000FA900000}"/>
    <cellStyle name="Normal 13 3 3 6" xfId="19167" xr:uid="{00000000-0005-0000-0000-0000FB900000}"/>
    <cellStyle name="Normal 13 3 3 6 2" xfId="19168" xr:uid="{00000000-0005-0000-0000-0000FC900000}"/>
    <cellStyle name="Normal 13 3 3 6 2 2" xfId="19169" xr:uid="{00000000-0005-0000-0000-0000FD900000}"/>
    <cellStyle name="Normal 13 3 3 6 2 2 2" xfId="48242" xr:uid="{00000000-0005-0000-0000-0000FE900000}"/>
    <cellStyle name="Normal 13 3 3 6 2 3" xfId="48241" xr:uid="{00000000-0005-0000-0000-0000FF900000}"/>
    <cellStyle name="Normal 13 3 3 6 3" xfId="19170" xr:uid="{00000000-0005-0000-0000-000000910000}"/>
    <cellStyle name="Normal 13 3 3 6 3 2" xfId="48243" xr:uid="{00000000-0005-0000-0000-000001910000}"/>
    <cellStyle name="Normal 13 3 3 6 4" xfId="19171" xr:uid="{00000000-0005-0000-0000-000002910000}"/>
    <cellStyle name="Normal 13 3 3 6 4 2" xfId="48244" xr:uid="{00000000-0005-0000-0000-000003910000}"/>
    <cellStyle name="Normal 13 3 3 6 5" xfId="19172" xr:uid="{00000000-0005-0000-0000-000004910000}"/>
    <cellStyle name="Normal 13 3 3 6 5 2" xfId="48245" xr:uid="{00000000-0005-0000-0000-000005910000}"/>
    <cellStyle name="Normal 13 3 3 6 6" xfId="48240" xr:uid="{00000000-0005-0000-0000-000006910000}"/>
    <cellStyle name="Normal 13 3 3 7" xfId="19173" xr:uid="{00000000-0005-0000-0000-000007910000}"/>
    <cellStyle name="Normal 13 3 3 7 2" xfId="19174" xr:uid="{00000000-0005-0000-0000-000008910000}"/>
    <cellStyle name="Normal 13 3 3 7 2 2" xfId="19175" xr:uid="{00000000-0005-0000-0000-000009910000}"/>
    <cellStyle name="Normal 13 3 3 7 2 2 2" xfId="48248" xr:uid="{00000000-0005-0000-0000-00000A910000}"/>
    <cellStyle name="Normal 13 3 3 7 2 3" xfId="48247" xr:uid="{00000000-0005-0000-0000-00000B910000}"/>
    <cellStyle name="Normal 13 3 3 7 3" xfId="19176" xr:uid="{00000000-0005-0000-0000-00000C910000}"/>
    <cellStyle name="Normal 13 3 3 7 3 2" xfId="48249" xr:uid="{00000000-0005-0000-0000-00000D910000}"/>
    <cellStyle name="Normal 13 3 3 7 4" xfId="19177" xr:uid="{00000000-0005-0000-0000-00000E910000}"/>
    <cellStyle name="Normal 13 3 3 7 4 2" xfId="48250" xr:uid="{00000000-0005-0000-0000-00000F910000}"/>
    <cellStyle name="Normal 13 3 3 7 5" xfId="19178" xr:uid="{00000000-0005-0000-0000-000010910000}"/>
    <cellStyle name="Normal 13 3 3 7 5 2" xfId="48251" xr:uid="{00000000-0005-0000-0000-000011910000}"/>
    <cellStyle name="Normal 13 3 3 7 6" xfId="48246" xr:uid="{00000000-0005-0000-0000-000012910000}"/>
    <cellStyle name="Normal 13 3 3 8" xfId="19179" xr:uid="{00000000-0005-0000-0000-000013910000}"/>
    <cellStyle name="Normal 13 3 3 8 2" xfId="19180" xr:uid="{00000000-0005-0000-0000-000014910000}"/>
    <cellStyle name="Normal 13 3 3 8 2 2" xfId="19181" xr:uid="{00000000-0005-0000-0000-000015910000}"/>
    <cellStyle name="Normal 13 3 3 8 2 2 2" xfId="48254" xr:uid="{00000000-0005-0000-0000-000016910000}"/>
    <cellStyle name="Normal 13 3 3 8 2 3" xfId="48253" xr:uid="{00000000-0005-0000-0000-000017910000}"/>
    <cellStyle name="Normal 13 3 3 8 3" xfId="19182" xr:uid="{00000000-0005-0000-0000-000018910000}"/>
    <cellStyle name="Normal 13 3 3 8 3 2" xfId="48255" xr:uid="{00000000-0005-0000-0000-000019910000}"/>
    <cellStyle name="Normal 13 3 3 8 4" xfId="19183" xr:uid="{00000000-0005-0000-0000-00001A910000}"/>
    <cellStyle name="Normal 13 3 3 8 4 2" xfId="48256" xr:uid="{00000000-0005-0000-0000-00001B910000}"/>
    <cellStyle name="Normal 13 3 3 8 5" xfId="48252" xr:uid="{00000000-0005-0000-0000-00001C910000}"/>
    <cellStyle name="Normal 13 3 3 9" xfId="19184" xr:uid="{00000000-0005-0000-0000-00001D910000}"/>
    <cellStyle name="Normal 13 3 3 9 2" xfId="19185" xr:uid="{00000000-0005-0000-0000-00001E910000}"/>
    <cellStyle name="Normal 13 3 3 9 2 2" xfId="48258" xr:uid="{00000000-0005-0000-0000-00001F910000}"/>
    <cellStyle name="Normal 13 3 3 9 3" xfId="19186" xr:uid="{00000000-0005-0000-0000-000020910000}"/>
    <cellStyle name="Normal 13 3 3 9 3 2" xfId="48259" xr:uid="{00000000-0005-0000-0000-000021910000}"/>
    <cellStyle name="Normal 13 3 3 9 4" xfId="48257" xr:uid="{00000000-0005-0000-0000-000022910000}"/>
    <cellStyle name="Normal 13 3 4" xfId="19187" xr:uid="{00000000-0005-0000-0000-000023910000}"/>
    <cellStyle name="Normal 13 3 4 10" xfId="19188" xr:uid="{00000000-0005-0000-0000-000024910000}"/>
    <cellStyle name="Normal 13 3 4 10 2" xfId="48261" xr:uid="{00000000-0005-0000-0000-000025910000}"/>
    <cellStyle name="Normal 13 3 4 11" xfId="19189" xr:uid="{00000000-0005-0000-0000-000026910000}"/>
    <cellStyle name="Normal 13 3 4 11 2" xfId="48262" xr:uid="{00000000-0005-0000-0000-000027910000}"/>
    <cellStyle name="Normal 13 3 4 12" xfId="48260" xr:uid="{00000000-0005-0000-0000-000028910000}"/>
    <cellStyle name="Normal 13 3 4 2" xfId="19190" xr:uid="{00000000-0005-0000-0000-000029910000}"/>
    <cellStyle name="Normal 13 3 4 2 10" xfId="19191" xr:uid="{00000000-0005-0000-0000-00002A910000}"/>
    <cellStyle name="Normal 13 3 4 2 10 2" xfId="48264" xr:uid="{00000000-0005-0000-0000-00002B910000}"/>
    <cellStyle name="Normal 13 3 4 2 11" xfId="48263" xr:uid="{00000000-0005-0000-0000-00002C910000}"/>
    <cellStyle name="Normal 13 3 4 2 2" xfId="19192" xr:uid="{00000000-0005-0000-0000-00002D910000}"/>
    <cellStyle name="Normal 13 3 4 2 2 2" xfId="19193" xr:uid="{00000000-0005-0000-0000-00002E910000}"/>
    <cellStyle name="Normal 13 3 4 2 2 2 2" xfId="19194" xr:uid="{00000000-0005-0000-0000-00002F910000}"/>
    <cellStyle name="Normal 13 3 4 2 2 2 2 2" xfId="19195" xr:uid="{00000000-0005-0000-0000-000030910000}"/>
    <cellStyle name="Normal 13 3 4 2 2 2 2 2 2" xfId="48268" xr:uid="{00000000-0005-0000-0000-000031910000}"/>
    <cellStyle name="Normal 13 3 4 2 2 2 2 3" xfId="48267" xr:uid="{00000000-0005-0000-0000-000032910000}"/>
    <cellStyle name="Normal 13 3 4 2 2 2 3" xfId="19196" xr:uid="{00000000-0005-0000-0000-000033910000}"/>
    <cellStyle name="Normal 13 3 4 2 2 2 3 2" xfId="48269" xr:uid="{00000000-0005-0000-0000-000034910000}"/>
    <cellStyle name="Normal 13 3 4 2 2 2 4" xfId="19197" xr:uid="{00000000-0005-0000-0000-000035910000}"/>
    <cellStyle name="Normal 13 3 4 2 2 2 4 2" xfId="48270" xr:uid="{00000000-0005-0000-0000-000036910000}"/>
    <cellStyle name="Normal 13 3 4 2 2 2 5" xfId="19198" xr:uid="{00000000-0005-0000-0000-000037910000}"/>
    <cellStyle name="Normal 13 3 4 2 2 2 5 2" xfId="48271" xr:uid="{00000000-0005-0000-0000-000038910000}"/>
    <cellStyle name="Normal 13 3 4 2 2 2 6" xfId="48266" xr:uid="{00000000-0005-0000-0000-000039910000}"/>
    <cellStyle name="Normal 13 3 4 2 2 3" xfId="19199" xr:uid="{00000000-0005-0000-0000-00003A910000}"/>
    <cellStyle name="Normal 13 3 4 2 2 3 2" xfId="19200" xr:uid="{00000000-0005-0000-0000-00003B910000}"/>
    <cellStyle name="Normal 13 3 4 2 2 3 2 2" xfId="48273" xr:uid="{00000000-0005-0000-0000-00003C910000}"/>
    <cellStyle name="Normal 13 3 4 2 2 3 3" xfId="48272" xr:uid="{00000000-0005-0000-0000-00003D910000}"/>
    <cellStyle name="Normal 13 3 4 2 2 4" xfId="19201" xr:uid="{00000000-0005-0000-0000-00003E910000}"/>
    <cellStyle name="Normal 13 3 4 2 2 4 2" xfId="48274" xr:uid="{00000000-0005-0000-0000-00003F910000}"/>
    <cellStyle name="Normal 13 3 4 2 2 5" xfId="19202" xr:uid="{00000000-0005-0000-0000-000040910000}"/>
    <cellStyle name="Normal 13 3 4 2 2 5 2" xfId="48275" xr:uid="{00000000-0005-0000-0000-000041910000}"/>
    <cellStyle name="Normal 13 3 4 2 2 6" xfId="19203" xr:uid="{00000000-0005-0000-0000-000042910000}"/>
    <cellStyle name="Normal 13 3 4 2 2 6 2" xfId="48276" xr:uid="{00000000-0005-0000-0000-000043910000}"/>
    <cellStyle name="Normal 13 3 4 2 2 7" xfId="48265" xr:uid="{00000000-0005-0000-0000-000044910000}"/>
    <cellStyle name="Normal 13 3 4 2 3" xfId="19204" xr:uid="{00000000-0005-0000-0000-000045910000}"/>
    <cellStyle name="Normal 13 3 4 2 3 2" xfId="19205" xr:uid="{00000000-0005-0000-0000-000046910000}"/>
    <cellStyle name="Normal 13 3 4 2 3 2 2" xfId="19206" xr:uid="{00000000-0005-0000-0000-000047910000}"/>
    <cellStyle name="Normal 13 3 4 2 3 2 2 2" xfId="19207" xr:uid="{00000000-0005-0000-0000-000048910000}"/>
    <cellStyle name="Normal 13 3 4 2 3 2 2 2 2" xfId="48280" xr:uid="{00000000-0005-0000-0000-000049910000}"/>
    <cellStyle name="Normal 13 3 4 2 3 2 2 3" xfId="48279" xr:uid="{00000000-0005-0000-0000-00004A910000}"/>
    <cellStyle name="Normal 13 3 4 2 3 2 3" xfId="19208" xr:uid="{00000000-0005-0000-0000-00004B910000}"/>
    <cellStyle name="Normal 13 3 4 2 3 2 3 2" xfId="48281" xr:uid="{00000000-0005-0000-0000-00004C910000}"/>
    <cellStyle name="Normal 13 3 4 2 3 2 4" xfId="19209" xr:uid="{00000000-0005-0000-0000-00004D910000}"/>
    <cellStyle name="Normal 13 3 4 2 3 2 4 2" xfId="48282" xr:uid="{00000000-0005-0000-0000-00004E910000}"/>
    <cellStyle name="Normal 13 3 4 2 3 2 5" xfId="19210" xr:uid="{00000000-0005-0000-0000-00004F910000}"/>
    <cellStyle name="Normal 13 3 4 2 3 2 5 2" xfId="48283" xr:uid="{00000000-0005-0000-0000-000050910000}"/>
    <cellStyle name="Normal 13 3 4 2 3 2 6" xfId="48278" xr:uid="{00000000-0005-0000-0000-000051910000}"/>
    <cellStyle name="Normal 13 3 4 2 3 3" xfId="19211" xr:uid="{00000000-0005-0000-0000-000052910000}"/>
    <cellStyle name="Normal 13 3 4 2 3 3 2" xfId="19212" xr:uid="{00000000-0005-0000-0000-000053910000}"/>
    <cellStyle name="Normal 13 3 4 2 3 3 2 2" xfId="48285" xr:uid="{00000000-0005-0000-0000-000054910000}"/>
    <cellStyle name="Normal 13 3 4 2 3 3 3" xfId="48284" xr:uid="{00000000-0005-0000-0000-000055910000}"/>
    <cellStyle name="Normal 13 3 4 2 3 4" xfId="19213" xr:uid="{00000000-0005-0000-0000-000056910000}"/>
    <cellStyle name="Normal 13 3 4 2 3 4 2" xfId="48286" xr:uid="{00000000-0005-0000-0000-000057910000}"/>
    <cellStyle name="Normal 13 3 4 2 3 5" xfId="19214" xr:uid="{00000000-0005-0000-0000-000058910000}"/>
    <cellStyle name="Normal 13 3 4 2 3 5 2" xfId="48287" xr:uid="{00000000-0005-0000-0000-000059910000}"/>
    <cellStyle name="Normal 13 3 4 2 3 6" xfId="19215" xr:uid="{00000000-0005-0000-0000-00005A910000}"/>
    <cellStyle name="Normal 13 3 4 2 3 6 2" xfId="48288" xr:uid="{00000000-0005-0000-0000-00005B910000}"/>
    <cellStyle name="Normal 13 3 4 2 3 7" xfId="48277" xr:uid="{00000000-0005-0000-0000-00005C910000}"/>
    <cellStyle name="Normal 13 3 4 2 4" xfId="19216" xr:uid="{00000000-0005-0000-0000-00005D910000}"/>
    <cellStyle name="Normal 13 3 4 2 4 2" xfId="19217" xr:uid="{00000000-0005-0000-0000-00005E910000}"/>
    <cellStyle name="Normal 13 3 4 2 4 2 2" xfId="19218" xr:uid="{00000000-0005-0000-0000-00005F910000}"/>
    <cellStyle name="Normal 13 3 4 2 4 2 2 2" xfId="48291" xr:uid="{00000000-0005-0000-0000-000060910000}"/>
    <cellStyle name="Normal 13 3 4 2 4 2 3" xfId="48290" xr:uid="{00000000-0005-0000-0000-000061910000}"/>
    <cellStyle name="Normal 13 3 4 2 4 3" xfId="19219" xr:uid="{00000000-0005-0000-0000-000062910000}"/>
    <cellStyle name="Normal 13 3 4 2 4 3 2" xfId="48292" xr:uid="{00000000-0005-0000-0000-000063910000}"/>
    <cellStyle name="Normal 13 3 4 2 4 4" xfId="19220" xr:uid="{00000000-0005-0000-0000-000064910000}"/>
    <cellStyle name="Normal 13 3 4 2 4 4 2" xfId="48293" xr:uid="{00000000-0005-0000-0000-000065910000}"/>
    <cellStyle name="Normal 13 3 4 2 4 5" xfId="19221" xr:uid="{00000000-0005-0000-0000-000066910000}"/>
    <cellStyle name="Normal 13 3 4 2 4 5 2" xfId="48294" xr:uid="{00000000-0005-0000-0000-000067910000}"/>
    <cellStyle name="Normal 13 3 4 2 4 6" xfId="48289" xr:uid="{00000000-0005-0000-0000-000068910000}"/>
    <cellStyle name="Normal 13 3 4 2 5" xfId="19222" xr:uid="{00000000-0005-0000-0000-000069910000}"/>
    <cellStyle name="Normal 13 3 4 2 5 2" xfId="19223" xr:uid="{00000000-0005-0000-0000-00006A910000}"/>
    <cellStyle name="Normal 13 3 4 2 5 2 2" xfId="19224" xr:uid="{00000000-0005-0000-0000-00006B910000}"/>
    <cellStyle name="Normal 13 3 4 2 5 2 2 2" xfId="48297" xr:uid="{00000000-0005-0000-0000-00006C910000}"/>
    <cellStyle name="Normal 13 3 4 2 5 2 3" xfId="48296" xr:uid="{00000000-0005-0000-0000-00006D910000}"/>
    <cellStyle name="Normal 13 3 4 2 5 3" xfId="19225" xr:uid="{00000000-0005-0000-0000-00006E910000}"/>
    <cellStyle name="Normal 13 3 4 2 5 3 2" xfId="48298" xr:uid="{00000000-0005-0000-0000-00006F910000}"/>
    <cellStyle name="Normal 13 3 4 2 5 4" xfId="19226" xr:uid="{00000000-0005-0000-0000-000070910000}"/>
    <cellStyle name="Normal 13 3 4 2 5 4 2" xfId="48299" xr:uid="{00000000-0005-0000-0000-000071910000}"/>
    <cellStyle name="Normal 13 3 4 2 5 5" xfId="19227" xr:uid="{00000000-0005-0000-0000-000072910000}"/>
    <cellStyle name="Normal 13 3 4 2 5 5 2" xfId="48300" xr:uid="{00000000-0005-0000-0000-000073910000}"/>
    <cellStyle name="Normal 13 3 4 2 5 6" xfId="48295" xr:uid="{00000000-0005-0000-0000-000074910000}"/>
    <cellStyle name="Normal 13 3 4 2 6" xfId="19228" xr:uid="{00000000-0005-0000-0000-000075910000}"/>
    <cellStyle name="Normal 13 3 4 2 6 2" xfId="19229" xr:uid="{00000000-0005-0000-0000-000076910000}"/>
    <cellStyle name="Normal 13 3 4 2 6 2 2" xfId="19230" xr:uid="{00000000-0005-0000-0000-000077910000}"/>
    <cellStyle name="Normal 13 3 4 2 6 2 2 2" xfId="48303" xr:uid="{00000000-0005-0000-0000-000078910000}"/>
    <cellStyle name="Normal 13 3 4 2 6 2 3" xfId="48302" xr:uid="{00000000-0005-0000-0000-000079910000}"/>
    <cellStyle name="Normal 13 3 4 2 6 3" xfId="19231" xr:uid="{00000000-0005-0000-0000-00007A910000}"/>
    <cellStyle name="Normal 13 3 4 2 6 3 2" xfId="48304" xr:uid="{00000000-0005-0000-0000-00007B910000}"/>
    <cellStyle name="Normal 13 3 4 2 6 4" xfId="19232" xr:uid="{00000000-0005-0000-0000-00007C910000}"/>
    <cellStyle name="Normal 13 3 4 2 6 4 2" xfId="48305" xr:uid="{00000000-0005-0000-0000-00007D910000}"/>
    <cellStyle name="Normal 13 3 4 2 6 5" xfId="48301" xr:uid="{00000000-0005-0000-0000-00007E910000}"/>
    <cellStyle name="Normal 13 3 4 2 7" xfId="19233" xr:uid="{00000000-0005-0000-0000-00007F910000}"/>
    <cellStyle name="Normal 13 3 4 2 7 2" xfId="19234" xr:uid="{00000000-0005-0000-0000-000080910000}"/>
    <cellStyle name="Normal 13 3 4 2 7 2 2" xfId="48307" xr:uid="{00000000-0005-0000-0000-000081910000}"/>
    <cellStyle name="Normal 13 3 4 2 7 3" xfId="19235" xr:uid="{00000000-0005-0000-0000-000082910000}"/>
    <cellStyle name="Normal 13 3 4 2 7 3 2" xfId="48308" xr:uid="{00000000-0005-0000-0000-000083910000}"/>
    <cellStyle name="Normal 13 3 4 2 7 4" xfId="48306" xr:uid="{00000000-0005-0000-0000-000084910000}"/>
    <cellStyle name="Normal 13 3 4 2 8" xfId="19236" xr:uid="{00000000-0005-0000-0000-000085910000}"/>
    <cellStyle name="Normal 13 3 4 2 8 2" xfId="48309" xr:uid="{00000000-0005-0000-0000-000086910000}"/>
    <cellStyle name="Normal 13 3 4 2 9" xfId="19237" xr:uid="{00000000-0005-0000-0000-000087910000}"/>
    <cellStyle name="Normal 13 3 4 2 9 2" xfId="48310" xr:uid="{00000000-0005-0000-0000-000088910000}"/>
    <cellStyle name="Normal 13 3 4 3" xfId="19238" xr:uid="{00000000-0005-0000-0000-000089910000}"/>
    <cellStyle name="Normal 13 3 4 3 2" xfId="19239" xr:uid="{00000000-0005-0000-0000-00008A910000}"/>
    <cellStyle name="Normal 13 3 4 3 2 2" xfId="19240" xr:uid="{00000000-0005-0000-0000-00008B910000}"/>
    <cellStyle name="Normal 13 3 4 3 2 2 2" xfId="19241" xr:uid="{00000000-0005-0000-0000-00008C910000}"/>
    <cellStyle name="Normal 13 3 4 3 2 2 2 2" xfId="48314" xr:uid="{00000000-0005-0000-0000-00008D910000}"/>
    <cellStyle name="Normal 13 3 4 3 2 2 3" xfId="48313" xr:uid="{00000000-0005-0000-0000-00008E910000}"/>
    <cellStyle name="Normal 13 3 4 3 2 3" xfId="19242" xr:uid="{00000000-0005-0000-0000-00008F910000}"/>
    <cellStyle name="Normal 13 3 4 3 2 3 2" xfId="48315" xr:uid="{00000000-0005-0000-0000-000090910000}"/>
    <cellStyle name="Normal 13 3 4 3 2 4" xfId="19243" xr:uid="{00000000-0005-0000-0000-000091910000}"/>
    <cellStyle name="Normal 13 3 4 3 2 4 2" xfId="48316" xr:uid="{00000000-0005-0000-0000-000092910000}"/>
    <cellStyle name="Normal 13 3 4 3 2 5" xfId="19244" xr:uid="{00000000-0005-0000-0000-000093910000}"/>
    <cellStyle name="Normal 13 3 4 3 2 5 2" xfId="48317" xr:uid="{00000000-0005-0000-0000-000094910000}"/>
    <cellStyle name="Normal 13 3 4 3 2 6" xfId="48312" xr:uid="{00000000-0005-0000-0000-000095910000}"/>
    <cellStyle name="Normal 13 3 4 3 3" xfId="19245" xr:uid="{00000000-0005-0000-0000-000096910000}"/>
    <cellStyle name="Normal 13 3 4 3 3 2" xfId="19246" xr:uid="{00000000-0005-0000-0000-000097910000}"/>
    <cellStyle name="Normal 13 3 4 3 3 2 2" xfId="19247" xr:uid="{00000000-0005-0000-0000-000098910000}"/>
    <cellStyle name="Normal 13 3 4 3 3 2 2 2" xfId="48320" xr:uid="{00000000-0005-0000-0000-000099910000}"/>
    <cellStyle name="Normal 13 3 4 3 3 2 3" xfId="48319" xr:uid="{00000000-0005-0000-0000-00009A910000}"/>
    <cellStyle name="Normal 13 3 4 3 3 3" xfId="19248" xr:uid="{00000000-0005-0000-0000-00009B910000}"/>
    <cellStyle name="Normal 13 3 4 3 3 3 2" xfId="48321" xr:uid="{00000000-0005-0000-0000-00009C910000}"/>
    <cellStyle name="Normal 13 3 4 3 3 4" xfId="19249" xr:uid="{00000000-0005-0000-0000-00009D910000}"/>
    <cellStyle name="Normal 13 3 4 3 3 4 2" xfId="48322" xr:uid="{00000000-0005-0000-0000-00009E910000}"/>
    <cellStyle name="Normal 13 3 4 3 3 5" xfId="19250" xr:uid="{00000000-0005-0000-0000-00009F910000}"/>
    <cellStyle name="Normal 13 3 4 3 3 5 2" xfId="48323" xr:uid="{00000000-0005-0000-0000-0000A0910000}"/>
    <cellStyle name="Normal 13 3 4 3 3 6" xfId="48318" xr:uid="{00000000-0005-0000-0000-0000A1910000}"/>
    <cellStyle name="Normal 13 3 4 3 4" xfId="19251" xr:uid="{00000000-0005-0000-0000-0000A2910000}"/>
    <cellStyle name="Normal 13 3 4 3 4 2" xfId="19252" xr:uid="{00000000-0005-0000-0000-0000A3910000}"/>
    <cellStyle name="Normal 13 3 4 3 4 2 2" xfId="48325" xr:uid="{00000000-0005-0000-0000-0000A4910000}"/>
    <cellStyle name="Normal 13 3 4 3 4 3" xfId="48324" xr:uid="{00000000-0005-0000-0000-0000A5910000}"/>
    <cellStyle name="Normal 13 3 4 3 5" xfId="19253" xr:uid="{00000000-0005-0000-0000-0000A6910000}"/>
    <cellStyle name="Normal 13 3 4 3 5 2" xfId="48326" xr:uid="{00000000-0005-0000-0000-0000A7910000}"/>
    <cellStyle name="Normal 13 3 4 3 6" xfId="19254" xr:uid="{00000000-0005-0000-0000-0000A8910000}"/>
    <cellStyle name="Normal 13 3 4 3 6 2" xfId="48327" xr:uid="{00000000-0005-0000-0000-0000A9910000}"/>
    <cellStyle name="Normal 13 3 4 3 7" xfId="19255" xr:uid="{00000000-0005-0000-0000-0000AA910000}"/>
    <cellStyle name="Normal 13 3 4 3 7 2" xfId="48328" xr:uid="{00000000-0005-0000-0000-0000AB910000}"/>
    <cellStyle name="Normal 13 3 4 3 8" xfId="48311" xr:uid="{00000000-0005-0000-0000-0000AC910000}"/>
    <cellStyle name="Normal 13 3 4 4" xfId="19256" xr:uid="{00000000-0005-0000-0000-0000AD910000}"/>
    <cellStyle name="Normal 13 3 4 4 2" xfId="19257" xr:uid="{00000000-0005-0000-0000-0000AE910000}"/>
    <cellStyle name="Normal 13 3 4 4 2 2" xfId="19258" xr:uid="{00000000-0005-0000-0000-0000AF910000}"/>
    <cellStyle name="Normal 13 3 4 4 2 2 2" xfId="19259" xr:uid="{00000000-0005-0000-0000-0000B0910000}"/>
    <cellStyle name="Normal 13 3 4 4 2 2 2 2" xfId="48332" xr:uid="{00000000-0005-0000-0000-0000B1910000}"/>
    <cellStyle name="Normal 13 3 4 4 2 2 3" xfId="48331" xr:uid="{00000000-0005-0000-0000-0000B2910000}"/>
    <cellStyle name="Normal 13 3 4 4 2 3" xfId="19260" xr:uid="{00000000-0005-0000-0000-0000B3910000}"/>
    <cellStyle name="Normal 13 3 4 4 2 3 2" xfId="48333" xr:uid="{00000000-0005-0000-0000-0000B4910000}"/>
    <cellStyle name="Normal 13 3 4 4 2 4" xfId="19261" xr:uid="{00000000-0005-0000-0000-0000B5910000}"/>
    <cellStyle name="Normal 13 3 4 4 2 4 2" xfId="48334" xr:uid="{00000000-0005-0000-0000-0000B6910000}"/>
    <cellStyle name="Normal 13 3 4 4 2 5" xfId="19262" xr:uid="{00000000-0005-0000-0000-0000B7910000}"/>
    <cellStyle name="Normal 13 3 4 4 2 5 2" xfId="48335" xr:uid="{00000000-0005-0000-0000-0000B8910000}"/>
    <cellStyle name="Normal 13 3 4 4 2 6" xfId="48330" xr:uid="{00000000-0005-0000-0000-0000B9910000}"/>
    <cellStyle name="Normal 13 3 4 4 3" xfId="19263" xr:uid="{00000000-0005-0000-0000-0000BA910000}"/>
    <cellStyle name="Normal 13 3 4 4 3 2" xfId="19264" xr:uid="{00000000-0005-0000-0000-0000BB910000}"/>
    <cellStyle name="Normal 13 3 4 4 3 2 2" xfId="48337" xr:uid="{00000000-0005-0000-0000-0000BC910000}"/>
    <cellStyle name="Normal 13 3 4 4 3 3" xfId="48336" xr:uid="{00000000-0005-0000-0000-0000BD910000}"/>
    <cellStyle name="Normal 13 3 4 4 4" xfId="19265" xr:uid="{00000000-0005-0000-0000-0000BE910000}"/>
    <cellStyle name="Normal 13 3 4 4 4 2" xfId="48338" xr:uid="{00000000-0005-0000-0000-0000BF910000}"/>
    <cellStyle name="Normal 13 3 4 4 5" xfId="19266" xr:uid="{00000000-0005-0000-0000-0000C0910000}"/>
    <cellStyle name="Normal 13 3 4 4 5 2" xfId="48339" xr:uid="{00000000-0005-0000-0000-0000C1910000}"/>
    <cellStyle name="Normal 13 3 4 4 6" xfId="19267" xr:uid="{00000000-0005-0000-0000-0000C2910000}"/>
    <cellStyle name="Normal 13 3 4 4 6 2" xfId="48340" xr:uid="{00000000-0005-0000-0000-0000C3910000}"/>
    <cellStyle name="Normal 13 3 4 4 7" xfId="48329" xr:uid="{00000000-0005-0000-0000-0000C4910000}"/>
    <cellStyle name="Normal 13 3 4 5" xfId="19268" xr:uid="{00000000-0005-0000-0000-0000C5910000}"/>
    <cellStyle name="Normal 13 3 4 5 2" xfId="19269" xr:uid="{00000000-0005-0000-0000-0000C6910000}"/>
    <cellStyle name="Normal 13 3 4 5 2 2" xfId="19270" xr:uid="{00000000-0005-0000-0000-0000C7910000}"/>
    <cellStyle name="Normal 13 3 4 5 2 2 2" xfId="48343" xr:uid="{00000000-0005-0000-0000-0000C8910000}"/>
    <cellStyle name="Normal 13 3 4 5 2 3" xfId="48342" xr:uid="{00000000-0005-0000-0000-0000C9910000}"/>
    <cellStyle name="Normal 13 3 4 5 3" xfId="19271" xr:uid="{00000000-0005-0000-0000-0000CA910000}"/>
    <cellStyle name="Normal 13 3 4 5 3 2" xfId="48344" xr:uid="{00000000-0005-0000-0000-0000CB910000}"/>
    <cellStyle name="Normal 13 3 4 5 4" xfId="19272" xr:uid="{00000000-0005-0000-0000-0000CC910000}"/>
    <cellStyle name="Normal 13 3 4 5 4 2" xfId="48345" xr:uid="{00000000-0005-0000-0000-0000CD910000}"/>
    <cellStyle name="Normal 13 3 4 5 5" xfId="19273" xr:uid="{00000000-0005-0000-0000-0000CE910000}"/>
    <cellStyle name="Normal 13 3 4 5 5 2" xfId="48346" xr:uid="{00000000-0005-0000-0000-0000CF910000}"/>
    <cellStyle name="Normal 13 3 4 5 6" xfId="48341" xr:uid="{00000000-0005-0000-0000-0000D0910000}"/>
    <cellStyle name="Normal 13 3 4 6" xfId="19274" xr:uid="{00000000-0005-0000-0000-0000D1910000}"/>
    <cellStyle name="Normal 13 3 4 6 2" xfId="19275" xr:uid="{00000000-0005-0000-0000-0000D2910000}"/>
    <cellStyle name="Normal 13 3 4 6 2 2" xfId="19276" xr:uid="{00000000-0005-0000-0000-0000D3910000}"/>
    <cellStyle name="Normal 13 3 4 6 2 2 2" xfId="48349" xr:uid="{00000000-0005-0000-0000-0000D4910000}"/>
    <cellStyle name="Normal 13 3 4 6 2 3" xfId="48348" xr:uid="{00000000-0005-0000-0000-0000D5910000}"/>
    <cellStyle name="Normal 13 3 4 6 3" xfId="19277" xr:uid="{00000000-0005-0000-0000-0000D6910000}"/>
    <cellStyle name="Normal 13 3 4 6 3 2" xfId="48350" xr:uid="{00000000-0005-0000-0000-0000D7910000}"/>
    <cellStyle name="Normal 13 3 4 6 4" xfId="19278" xr:uid="{00000000-0005-0000-0000-0000D8910000}"/>
    <cellStyle name="Normal 13 3 4 6 4 2" xfId="48351" xr:uid="{00000000-0005-0000-0000-0000D9910000}"/>
    <cellStyle name="Normal 13 3 4 6 5" xfId="19279" xr:uid="{00000000-0005-0000-0000-0000DA910000}"/>
    <cellStyle name="Normal 13 3 4 6 5 2" xfId="48352" xr:uid="{00000000-0005-0000-0000-0000DB910000}"/>
    <cellStyle name="Normal 13 3 4 6 6" xfId="48347" xr:uid="{00000000-0005-0000-0000-0000DC910000}"/>
    <cellStyle name="Normal 13 3 4 7" xfId="19280" xr:uid="{00000000-0005-0000-0000-0000DD910000}"/>
    <cellStyle name="Normal 13 3 4 7 2" xfId="19281" xr:uid="{00000000-0005-0000-0000-0000DE910000}"/>
    <cellStyle name="Normal 13 3 4 7 2 2" xfId="19282" xr:uid="{00000000-0005-0000-0000-0000DF910000}"/>
    <cellStyle name="Normal 13 3 4 7 2 2 2" xfId="48355" xr:uid="{00000000-0005-0000-0000-0000E0910000}"/>
    <cellStyle name="Normal 13 3 4 7 2 3" xfId="48354" xr:uid="{00000000-0005-0000-0000-0000E1910000}"/>
    <cellStyle name="Normal 13 3 4 7 3" xfId="19283" xr:uid="{00000000-0005-0000-0000-0000E2910000}"/>
    <cellStyle name="Normal 13 3 4 7 3 2" xfId="48356" xr:uid="{00000000-0005-0000-0000-0000E3910000}"/>
    <cellStyle name="Normal 13 3 4 7 4" xfId="19284" xr:uid="{00000000-0005-0000-0000-0000E4910000}"/>
    <cellStyle name="Normal 13 3 4 7 4 2" xfId="48357" xr:uid="{00000000-0005-0000-0000-0000E5910000}"/>
    <cellStyle name="Normal 13 3 4 7 5" xfId="48353" xr:uid="{00000000-0005-0000-0000-0000E6910000}"/>
    <cellStyle name="Normal 13 3 4 8" xfId="19285" xr:uid="{00000000-0005-0000-0000-0000E7910000}"/>
    <cellStyle name="Normal 13 3 4 8 2" xfId="19286" xr:uid="{00000000-0005-0000-0000-0000E8910000}"/>
    <cellStyle name="Normal 13 3 4 8 2 2" xfId="48359" xr:uid="{00000000-0005-0000-0000-0000E9910000}"/>
    <cellStyle name="Normal 13 3 4 8 3" xfId="19287" xr:uid="{00000000-0005-0000-0000-0000EA910000}"/>
    <cellStyle name="Normal 13 3 4 8 3 2" xfId="48360" xr:uid="{00000000-0005-0000-0000-0000EB910000}"/>
    <cellStyle name="Normal 13 3 4 8 4" xfId="48358" xr:uid="{00000000-0005-0000-0000-0000EC910000}"/>
    <cellStyle name="Normal 13 3 4 9" xfId="19288" xr:uid="{00000000-0005-0000-0000-0000ED910000}"/>
    <cellStyle name="Normal 13 3 4 9 2" xfId="48361" xr:uid="{00000000-0005-0000-0000-0000EE910000}"/>
    <cellStyle name="Normal 13 3 5" xfId="19289" xr:uid="{00000000-0005-0000-0000-0000EF910000}"/>
    <cellStyle name="Normal 13 3 5 10" xfId="19290" xr:uid="{00000000-0005-0000-0000-0000F0910000}"/>
    <cellStyle name="Normal 13 3 5 10 2" xfId="48363" xr:uid="{00000000-0005-0000-0000-0000F1910000}"/>
    <cellStyle name="Normal 13 3 5 11" xfId="48362" xr:uid="{00000000-0005-0000-0000-0000F2910000}"/>
    <cellStyle name="Normal 13 3 5 2" xfId="19291" xr:uid="{00000000-0005-0000-0000-0000F3910000}"/>
    <cellStyle name="Normal 13 3 5 2 2" xfId="19292" xr:uid="{00000000-0005-0000-0000-0000F4910000}"/>
    <cellStyle name="Normal 13 3 5 2 2 2" xfId="19293" xr:uid="{00000000-0005-0000-0000-0000F5910000}"/>
    <cellStyle name="Normal 13 3 5 2 2 2 2" xfId="19294" xr:uid="{00000000-0005-0000-0000-0000F6910000}"/>
    <cellStyle name="Normal 13 3 5 2 2 2 2 2" xfId="48367" xr:uid="{00000000-0005-0000-0000-0000F7910000}"/>
    <cellStyle name="Normal 13 3 5 2 2 2 3" xfId="48366" xr:uid="{00000000-0005-0000-0000-0000F8910000}"/>
    <cellStyle name="Normal 13 3 5 2 2 3" xfId="19295" xr:uid="{00000000-0005-0000-0000-0000F9910000}"/>
    <cellStyle name="Normal 13 3 5 2 2 3 2" xfId="48368" xr:uid="{00000000-0005-0000-0000-0000FA910000}"/>
    <cellStyle name="Normal 13 3 5 2 2 4" xfId="19296" xr:uid="{00000000-0005-0000-0000-0000FB910000}"/>
    <cellStyle name="Normal 13 3 5 2 2 4 2" xfId="48369" xr:uid="{00000000-0005-0000-0000-0000FC910000}"/>
    <cellStyle name="Normal 13 3 5 2 2 5" xfId="19297" xr:uid="{00000000-0005-0000-0000-0000FD910000}"/>
    <cellStyle name="Normal 13 3 5 2 2 5 2" xfId="48370" xr:uid="{00000000-0005-0000-0000-0000FE910000}"/>
    <cellStyle name="Normal 13 3 5 2 2 6" xfId="48365" xr:uid="{00000000-0005-0000-0000-0000FF910000}"/>
    <cellStyle name="Normal 13 3 5 2 3" xfId="19298" xr:uid="{00000000-0005-0000-0000-000000920000}"/>
    <cellStyle name="Normal 13 3 5 2 3 2" xfId="19299" xr:uid="{00000000-0005-0000-0000-000001920000}"/>
    <cellStyle name="Normal 13 3 5 2 3 2 2" xfId="48372" xr:uid="{00000000-0005-0000-0000-000002920000}"/>
    <cellStyle name="Normal 13 3 5 2 3 3" xfId="48371" xr:uid="{00000000-0005-0000-0000-000003920000}"/>
    <cellStyle name="Normal 13 3 5 2 4" xfId="19300" xr:uid="{00000000-0005-0000-0000-000004920000}"/>
    <cellStyle name="Normal 13 3 5 2 4 2" xfId="48373" xr:uid="{00000000-0005-0000-0000-000005920000}"/>
    <cellStyle name="Normal 13 3 5 2 5" xfId="19301" xr:uid="{00000000-0005-0000-0000-000006920000}"/>
    <cellStyle name="Normal 13 3 5 2 5 2" xfId="48374" xr:uid="{00000000-0005-0000-0000-000007920000}"/>
    <cellStyle name="Normal 13 3 5 2 6" xfId="19302" xr:uid="{00000000-0005-0000-0000-000008920000}"/>
    <cellStyle name="Normal 13 3 5 2 6 2" xfId="48375" xr:uid="{00000000-0005-0000-0000-000009920000}"/>
    <cellStyle name="Normal 13 3 5 2 7" xfId="48364" xr:uid="{00000000-0005-0000-0000-00000A920000}"/>
    <cellStyle name="Normal 13 3 5 3" xfId="19303" xr:uid="{00000000-0005-0000-0000-00000B920000}"/>
    <cellStyle name="Normal 13 3 5 3 2" xfId="19304" xr:uid="{00000000-0005-0000-0000-00000C920000}"/>
    <cellStyle name="Normal 13 3 5 3 2 2" xfId="19305" xr:uid="{00000000-0005-0000-0000-00000D920000}"/>
    <cellStyle name="Normal 13 3 5 3 2 2 2" xfId="19306" xr:uid="{00000000-0005-0000-0000-00000E920000}"/>
    <cellStyle name="Normal 13 3 5 3 2 2 2 2" xfId="48379" xr:uid="{00000000-0005-0000-0000-00000F920000}"/>
    <cellStyle name="Normal 13 3 5 3 2 2 3" xfId="48378" xr:uid="{00000000-0005-0000-0000-000010920000}"/>
    <cellStyle name="Normal 13 3 5 3 2 3" xfId="19307" xr:uid="{00000000-0005-0000-0000-000011920000}"/>
    <cellStyle name="Normal 13 3 5 3 2 3 2" xfId="48380" xr:uid="{00000000-0005-0000-0000-000012920000}"/>
    <cellStyle name="Normal 13 3 5 3 2 4" xfId="19308" xr:uid="{00000000-0005-0000-0000-000013920000}"/>
    <cellStyle name="Normal 13 3 5 3 2 4 2" xfId="48381" xr:uid="{00000000-0005-0000-0000-000014920000}"/>
    <cellStyle name="Normal 13 3 5 3 2 5" xfId="19309" xr:uid="{00000000-0005-0000-0000-000015920000}"/>
    <cellStyle name="Normal 13 3 5 3 2 5 2" xfId="48382" xr:uid="{00000000-0005-0000-0000-000016920000}"/>
    <cellStyle name="Normal 13 3 5 3 2 6" xfId="48377" xr:uid="{00000000-0005-0000-0000-000017920000}"/>
    <cellStyle name="Normal 13 3 5 3 3" xfId="19310" xr:uid="{00000000-0005-0000-0000-000018920000}"/>
    <cellStyle name="Normal 13 3 5 3 3 2" xfId="19311" xr:uid="{00000000-0005-0000-0000-000019920000}"/>
    <cellStyle name="Normal 13 3 5 3 3 2 2" xfId="48384" xr:uid="{00000000-0005-0000-0000-00001A920000}"/>
    <cellStyle name="Normal 13 3 5 3 3 3" xfId="48383" xr:uid="{00000000-0005-0000-0000-00001B920000}"/>
    <cellStyle name="Normal 13 3 5 3 4" xfId="19312" xr:uid="{00000000-0005-0000-0000-00001C920000}"/>
    <cellStyle name="Normal 13 3 5 3 4 2" xfId="48385" xr:uid="{00000000-0005-0000-0000-00001D920000}"/>
    <cellStyle name="Normal 13 3 5 3 5" xfId="19313" xr:uid="{00000000-0005-0000-0000-00001E920000}"/>
    <cellStyle name="Normal 13 3 5 3 5 2" xfId="48386" xr:uid="{00000000-0005-0000-0000-00001F920000}"/>
    <cellStyle name="Normal 13 3 5 3 6" xfId="19314" xr:uid="{00000000-0005-0000-0000-000020920000}"/>
    <cellStyle name="Normal 13 3 5 3 6 2" xfId="48387" xr:uid="{00000000-0005-0000-0000-000021920000}"/>
    <cellStyle name="Normal 13 3 5 3 7" xfId="48376" xr:uid="{00000000-0005-0000-0000-000022920000}"/>
    <cellStyle name="Normal 13 3 5 4" xfId="19315" xr:uid="{00000000-0005-0000-0000-000023920000}"/>
    <cellStyle name="Normal 13 3 5 4 2" xfId="19316" xr:uid="{00000000-0005-0000-0000-000024920000}"/>
    <cellStyle name="Normal 13 3 5 4 2 2" xfId="19317" xr:uid="{00000000-0005-0000-0000-000025920000}"/>
    <cellStyle name="Normal 13 3 5 4 2 2 2" xfId="48390" xr:uid="{00000000-0005-0000-0000-000026920000}"/>
    <cellStyle name="Normal 13 3 5 4 2 3" xfId="48389" xr:uid="{00000000-0005-0000-0000-000027920000}"/>
    <cellStyle name="Normal 13 3 5 4 3" xfId="19318" xr:uid="{00000000-0005-0000-0000-000028920000}"/>
    <cellStyle name="Normal 13 3 5 4 3 2" xfId="48391" xr:uid="{00000000-0005-0000-0000-000029920000}"/>
    <cellStyle name="Normal 13 3 5 4 4" xfId="19319" xr:uid="{00000000-0005-0000-0000-00002A920000}"/>
    <cellStyle name="Normal 13 3 5 4 4 2" xfId="48392" xr:uid="{00000000-0005-0000-0000-00002B920000}"/>
    <cellStyle name="Normal 13 3 5 4 5" xfId="19320" xr:uid="{00000000-0005-0000-0000-00002C920000}"/>
    <cellStyle name="Normal 13 3 5 4 5 2" xfId="48393" xr:uid="{00000000-0005-0000-0000-00002D920000}"/>
    <cellStyle name="Normal 13 3 5 4 6" xfId="48388" xr:uid="{00000000-0005-0000-0000-00002E920000}"/>
    <cellStyle name="Normal 13 3 5 5" xfId="19321" xr:uid="{00000000-0005-0000-0000-00002F920000}"/>
    <cellStyle name="Normal 13 3 5 5 2" xfId="19322" xr:uid="{00000000-0005-0000-0000-000030920000}"/>
    <cellStyle name="Normal 13 3 5 5 2 2" xfId="19323" xr:uid="{00000000-0005-0000-0000-000031920000}"/>
    <cellStyle name="Normal 13 3 5 5 2 2 2" xfId="48396" xr:uid="{00000000-0005-0000-0000-000032920000}"/>
    <cellStyle name="Normal 13 3 5 5 2 3" xfId="48395" xr:uid="{00000000-0005-0000-0000-000033920000}"/>
    <cellStyle name="Normal 13 3 5 5 3" xfId="19324" xr:uid="{00000000-0005-0000-0000-000034920000}"/>
    <cellStyle name="Normal 13 3 5 5 3 2" xfId="48397" xr:uid="{00000000-0005-0000-0000-000035920000}"/>
    <cellStyle name="Normal 13 3 5 5 4" xfId="19325" xr:uid="{00000000-0005-0000-0000-000036920000}"/>
    <cellStyle name="Normal 13 3 5 5 4 2" xfId="48398" xr:uid="{00000000-0005-0000-0000-000037920000}"/>
    <cellStyle name="Normal 13 3 5 5 5" xfId="19326" xr:uid="{00000000-0005-0000-0000-000038920000}"/>
    <cellStyle name="Normal 13 3 5 5 5 2" xfId="48399" xr:uid="{00000000-0005-0000-0000-000039920000}"/>
    <cellStyle name="Normal 13 3 5 5 6" xfId="48394" xr:uid="{00000000-0005-0000-0000-00003A920000}"/>
    <cellStyle name="Normal 13 3 5 6" xfId="19327" xr:uid="{00000000-0005-0000-0000-00003B920000}"/>
    <cellStyle name="Normal 13 3 5 6 2" xfId="19328" xr:uid="{00000000-0005-0000-0000-00003C920000}"/>
    <cellStyle name="Normal 13 3 5 6 2 2" xfId="19329" xr:uid="{00000000-0005-0000-0000-00003D920000}"/>
    <cellStyle name="Normal 13 3 5 6 2 2 2" xfId="48402" xr:uid="{00000000-0005-0000-0000-00003E920000}"/>
    <cellStyle name="Normal 13 3 5 6 2 3" xfId="48401" xr:uid="{00000000-0005-0000-0000-00003F920000}"/>
    <cellStyle name="Normal 13 3 5 6 3" xfId="19330" xr:uid="{00000000-0005-0000-0000-000040920000}"/>
    <cellStyle name="Normal 13 3 5 6 3 2" xfId="48403" xr:uid="{00000000-0005-0000-0000-000041920000}"/>
    <cellStyle name="Normal 13 3 5 6 4" xfId="19331" xr:uid="{00000000-0005-0000-0000-000042920000}"/>
    <cellStyle name="Normal 13 3 5 6 4 2" xfId="48404" xr:uid="{00000000-0005-0000-0000-000043920000}"/>
    <cellStyle name="Normal 13 3 5 6 5" xfId="48400" xr:uid="{00000000-0005-0000-0000-000044920000}"/>
    <cellStyle name="Normal 13 3 5 7" xfId="19332" xr:uid="{00000000-0005-0000-0000-000045920000}"/>
    <cellStyle name="Normal 13 3 5 7 2" xfId="19333" xr:uid="{00000000-0005-0000-0000-000046920000}"/>
    <cellStyle name="Normal 13 3 5 7 2 2" xfId="48406" xr:uid="{00000000-0005-0000-0000-000047920000}"/>
    <cellStyle name="Normal 13 3 5 7 3" xfId="19334" xr:uid="{00000000-0005-0000-0000-000048920000}"/>
    <cellStyle name="Normal 13 3 5 7 3 2" xfId="48407" xr:uid="{00000000-0005-0000-0000-000049920000}"/>
    <cellStyle name="Normal 13 3 5 7 4" xfId="48405" xr:uid="{00000000-0005-0000-0000-00004A920000}"/>
    <cellStyle name="Normal 13 3 5 8" xfId="19335" xr:uid="{00000000-0005-0000-0000-00004B920000}"/>
    <cellStyle name="Normal 13 3 5 8 2" xfId="48408" xr:uid="{00000000-0005-0000-0000-00004C920000}"/>
    <cellStyle name="Normal 13 3 5 9" xfId="19336" xr:uid="{00000000-0005-0000-0000-00004D920000}"/>
    <cellStyle name="Normal 13 3 5 9 2" xfId="48409" xr:uid="{00000000-0005-0000-0000-00004E920000}"/>
    <cellStyle name="Normal 13 3 6" xfId="19337" xr:uid="{00000000-0005-0000-0000-00004F920000}"/>
    <cellStyle name="Normal 13 3 6 2" xfId="19338" xr:uid="{00000000-0005-0000-0000-000050920000}"/>
    <cellStyle name="Normal 13 3 6 2 2" xfId="19339" xr:uid="{00000000-0005-0000-0000-000051920000}"/>
    <cellStyle name="Normal 13 3 6 2 2 2" xfId="19340" xr:uid="{00000000-0005-0000-0000-000052920000}"/>
    <cellStyle name="Normal 13 3 6 2 2 2 2" xfId="48413" xr:uid="{00000000-0005-0000-0000-000053920000}"/>
    <cellStyle name="Normal 13 3 6 2 2 3" xfId="48412" xr:uid="{00000000-0005-0000-0000-000054920000}"/>
    <cellStyle name="Normal 13 3 6 2 3" xfId="19341" xr:uid="{00000000-0005-0000-0000-000055920000}"/>
    <cellStyle name="Normal 13 3 6 2 3 2" xfId="48414" xr:uid="{00000000-0005-0000-0000-000056920000}"/>
    <cellStyle name="Normal 13 3 6 2 4" xfId="19342" xr:uid="{00000000-0005-0000-0000-000057920000}"/>
    <cellStyle name="Normal 13 3 6 2 4 2" xfId="48415" xr:uid="{00000000-0005-0000-0000-000058920000}"/>
    <cellStyle name="Normal 13 3 6 2 5" xfId="19343" xr:uid="{00000000-0005-0000-0000-000059920000}"/>
    <cellStyle name="Normal 13 3 6 2 5 2" xfId="48416" xr:uid="{00000000-0005-0000-0000-00005A920000}"/>
    <cellStyle name="Normal 13 3 6 2 6" xfId="48411" xr:uid="{00000000-0005-0000-0000-00005B920000}"/>
    <cellStyle name="Normal 13 3 6 3" xfId="19344" xr:uid="{00000000-0005-0000-0000-00005C920000}"/>
    <cellStyle name="Normal 13 3 6 3 2" xfId="19345" xr:uid="{00000000-0005-0000-0000-00005D920000}"/>
    <cellStyle name="Normal 13 3 6 3 2 2" xfId="19346" xr:uid="{00000000-0005-0000-0000-00005E920000}"/>
    <cellStyle name="Normal 13 3 6 3 2 2 2" xfId="48419" xr:uid="{00000000-0005-0000-0000-00005F920000}"/>
    <cellStyle name="Normal 13 3 6 3 2 3" xfId="48418" xr:uid="{00000000-0005-0000-0000-000060920000}"/>
    <cellStyle name="Normal 13 3 6 3 3" xfId="19347" xr:uid="{00000000-0005-0000-0000-000061920000}"/>
    <cellStyle name="Normal 13 3 6 3 3 2" xfId="48420" xr:uid="{00000000-0005-0000-0000-000062920000}"/>
    <cellStyle name="Normal 13 3 6 3 4" xfId="19348" xr:uid="{00000000-0005-0000-0000-000063920000}"/>
    <cellStyle name="Normal 13 3 6 3 4 2" xfId="48421" xr:uid="{00000000-0005-0000-0000-000064920000}"/>
    <cellStyle name="Normal 13 3 6 3 5" xfId="19349" xr:uid="{00000000-0005-0000-0000-000065920000}"/>
    <cellStyle name="Normal 13 3 6 3 5 2" xfId="48422" xr:uid="{00000000-0005-0000-0000-000066920000}"/>
    <cellStyle name="Normal 13 3 6 3 6" xfId="48417" xr:uid="{00000000-0005-0000-0000-000067920000}"/>
    <cellStyle name="Normal 13 3 6 4" xfId="19350" xr:uid="{00000000-0005-0000-0000-000068920000}"/>
    <cellStyle name="Normal 13 3 6 4 2" xfId="19351" xr:uid="{00000000-0005-0000-0000-000069920000}"/>
    <cellStyle name="Normal 13 3 6 4 2 2" xfId="48424" xr:uid="{00000000-0005-0000-0000-00006A920000}"/>
    <cellStyle name="Normal 13 3 6 4 3" xfId="48423" xr:uid="{00000000-0005-0000-0000-00006B920000}"/>
    <cellStyle name="Normal 13 3 6 5" xfId="19352" xr:uid="{00000000-0005-0000-0000-00006C920000}"/>
    <cellStyle name="Normal 13 3 6 5 2" xfId="48425" xr:uid="{00000000-0005-0000-0000-00006D920000}"/>
    <cellStyle name="Normal 13 3 6 6" xfId="19353" xr:uid="{00000000-0005-0000-0000-00006E920000}"/>
    <cellStyle name="Normal 13 3 6 6 2" xfId="48426" xr:uid="{00000000-0005-0000-0000-00006F920000}"/>
    <cellStyle name="Normal 13 3 6 7" xfId="19354" xr:uid="{00000000-0005-0000-0000-000070920000}"/>
    <cellStyle name="Normal 13 3 6 7 2" xfId="48427" xr:uid="{00000000-0005-0000-0000-000071920000}"/>
    <cellStyle name="Normal 13 3 6 8" xfId="48410" xr:uid="{00000000-0005-0000-0000-000072920000}"/>
    <cellStyle name="Normal 13 3 7" xfId="19355" xr:uid="{00000000-0005-0000-0000-000073920000}"/>
    <cellStyle name="Normal 13 3 7 2" xfId="19356" xr:uid="{00000000-0005-0000-0000-000074920000}"/>
    <cellStyle name="Normal 13 3 7 2 2" xfId="19357" xr:uid="{00000000-0005-0000-0000-000075920000}"/>
    <cellStyle name="Normal 13 3 7 2 2 2" xfId="19358" xr:uid="{00000000-0005-0000-0000-000076920000}"/>
    <cellStyle name="Normal 13 3 7 2 2 2 2" xfId="48431" xr:uid="{00000000-0005-0000-0000-000077920000}"/>
    <cellStyle name="Normal 13 3 7 2 2 3" xfId="48430" xr:uid="{00000000-0005-0000-0000-000078920000}"/>
    <cellStyle name="Normal 13 3 7 2 3" xfId="19359" xr:uid="{00000000-0005-0000-0000-000079920000}"/>
    <cellStyle name="Normal 13 3 7 2 3 2" xfId="48432" xr:uid="{00000000-0005-0000-0000-00007A920000}"/>
    <cellStyle name="Normal 13 3 7 2 4" xfId="19360" xr:uid="{00000000-0005-0000-0000-00007B920000}"/>
    <cellStyle name="Normal 13 3 7 2 4 2" xfId="48433" xr:uid="{00000000-0005-0000-0000-00007C920000}"/>
    <cellStyle name="Normal 13 3 7 2 5" xfId="19361" xr:uid="{00000000-0005-0000-0000-00007D920000}"/>
    <cellStyle name="Normal 13 3 7 2 5 2" xfId="48434" xr:uid="{00000000-0005-0000-0000-00007E920000}"/>
    <cellStyle name="Normal 13 3 7 2 6" xfId="48429" xr:uid="{00000000-0005-0000-0000-00007F920000}"/>
    <cellStyle name="Normal 13 3 7 3" xfId="19362" xr:uid="{00000000-0005-0000-0000-000080920000}"/>
    <cellStyle name="Normal 13 3 7 3 2" xfId="19363" xr:uid="{00000000-0005-0000-0000-000081920000}"/>
    <cellStyle name="Normal 13 3 7 3 2 2" xfId="48436" xr:uid="{00000000-0005-0000-0000-000082920000}"/>
    <cellStyle name="Normal 13 3 7 3 3" xfId="48435" xr:uid="{00000000-0005-0000-0000-000083920000}"/>
    <cellStyle name="Normal 13 3 7 4" xfId="19364" xr:uid="{00000000-0005-0000-0000-000084920000}"/>
    <cellStyle name="Normal 13 3 7 4 2" xfId="48437" xr:uid="{00000000-0005-0000-0000-000085920000}"/>
    <cellStyle name="Normal 13 3 7 5" xfId="19365" xr:uid="{00000000-0005-0000-0000-000086920000}"/>
    <cellStyle name="Normal 13 3 7 5 2" xfId="48438" xr:uid="{00000000-0005-0000-0000-000087920000}"/>
    <cellStyle name="Normal 13 3 7 6" xfId="19366" xr:uid="{00000000-0005-0000-0000-000088920000}"/>
    <cellStyle name="Normal 13 3 7 6 2" xfId="48439" xr:uid="{00000000-0005-0000-0000-000089920000}"/>
    <cellStyle name="Normal 13 3 7 7" xfId="48428" xr:uid="{00000000-0005-0000-0000-00008A920000}"/>
    <cellStyle name="Normal 13 3 8" xfId="19367" xr:uid="{00000000-0005-0000-0000-00008B920000}"/>
    <cellStyle name="Normal 13 3 8 2" xfId="19368" xr:uid="{00000000-0005-0000-0000-00008C920000}"/>
    <cellStyle name="Normal 13 3 8 2 2" xfId="19369" xr:uid="{00000000-0005-0000-0000-00008D920000}"/>
    <cellStyle name="Normal 13 3 8 2 2 2" xfId="48442" xr:uid="{00000000-0005-0000-0000-00008E920000}"/>
    <cellStyle name="Normal 13 3 8 2 3" xfId="48441" xr:uid="{00000000-0005-0000-0000-00008F920000}"/>
    <cellStyle name="Normal 13 3 8 3" xfId="19370" xr:uid="{00000000-0005-0000-0000-000090920000}"/>
    <cellStyle name="Normal 13 3 8 3 2" xfId="48443" xr:uid="{00000000-0005-0000-0000-000091920000}"/>
    <cellStyle name="Normal 13 3 8 4" xfId="19371" xr:uid="{00000000-0005-0000-0000-000092920000}"/>
    <cellStyle name="Normal 13 3 8 4 2" xfId="48444" xr:uid="{00000000-0005-0000-0000-000093920000}"/>
    <cellStyle name="Normal 13 3 8 5" xfId="19372" xr:uid="{00000000-0005-0000-0000-000094920000}"/>
    <cellStyle name="Normal 13 3 8 5 2" xfId="48445" xr:uid="{00000000-0005-0000-0000-000095920000}"/>
    <cellStyle name="Normal 13 3 8 6" xfId="48440" xr:uid="{00000000-0005-0000-0000-000096920000}"/>
    <cellStyle name="Normal 13 3 9" xfId="19373" xr:uid="{00000000-0005-0000-0000-000097920000}"/>
    <cellStyle name="Normal 13 3 9 2" xfId="19374" xr:uid="{00000000-0005-0000-0000-000098920000}"/>
    <cellStyle name="Normal 13 3 9 2 2" xfId="19375" xr:uid="{00000000-0005-0000-0000-000099920000}"/>
    <cellStyle name="Normal 13 3 9 2 2 2" xfId="48448" xr:uid="{00000000-0005-0000-0000-00009A920000}"/>
    <cellStyle name="Normal 13 3 9 2 3" xfId="48447" xr:uid="{00000000-0005-0000-0000-00009B920000}"/>
    <cellStyle name="Normal 13 3 9 3" xfId="19376" xr:uid="{00000000-0005-0000-0000-00009C920000}"/>
    <cellStyle name="Normal 13 3 9 3 2" xfId="48449" xr:uid="{00000000-0005-0000-0000-00009D920000}"/>
    <cellStyle name="Normal 13 3 9 4" xfId="19377" xr:uid="{00000000-0005-0000-0000-00009E920000}"/>
    <cellStyle name="Normal 13 3 9 4 2" xfId="48450" xr:uid="{00000000-0005-0000-0000-00009F920000}"/>
    <cellStyle name="Normal 13 3 9 5" xfId="19378" xr:uid="{00000000-0005-0000-0000-0000A0920000}"/>
    <cellStyle name="Normal 13 3 9 5 2" xfId="48451" xr:uid="{00000000-0005-0000-0000-0000A1920000}"/>
    <cellStyle name="Normal 13 3 9 6" xfId="48446" xr:uid="{00000000-0005-0000-0000-0000A2920000}"/>
    <cellStyle name="Normal 13 4" xfId="19379" xr:uid="{00000000-0005-0000-0000-0000A3920000}"/>
    <cellStyle name="Normal 13 4 10" xfId="19380" xr:uid="{00000000-0005-0000-0000-0000A4920000}"/>
    <cellStyle name="Normal 13 4 10 2" xfId="19381" xr:uid="{00000000-0005-0000-0000-0000A5920000}"/>
    <cellStyle name="Normal 13 4 10 2 2" xfId="48454" xr:uid="{00000000-0005-0000-0000-0000A6920000}"/>
    <cellStyle name="Normal 13 4 10 3" xfId="19382" xr:uid="{00000000-0005-0000-0000-0000A7920000}"/>
    <cellStyle name="Normal 13 4 10 3 2" xfId="48455" xr:uid="{00000000-0005-0000-0000-0000A8920000}"/>
    <cellStyle name="Normal 13 4 10 4" xfId="48453" xr:uid="{00000000-0005-0000-0000-0000A9920000}"/>
    <cellStyle name="Normal 13 4 11" xfId="19383" xr:uid="{00000000-0005-0000-0000-0000AA920000}"/>
    <cellStyle name="Normal 13 4 11 2" xfId="48456" xr:uid="{00000000-0005-0000-0000-0000AB920000}"/>
    <cellStyle name="Normal 13 4 12" xfId="19384" xr:uid="{00000000-0005-0000-0000-0000AC920000}"/>
    <cellStyle name="Normal 13 4 12 2" xfId="48457" xr:uid="{00000000-0005-0000-0000-0000AD920000}"/>
    <cellStyle name="Normal 13 4 13" xfId="19385" xr:uid="{00000000-0005-0000-0000-0000AE920000}"/>
    <cellStyle name="Normal 13 4 13 2" xfId="48458" xr:uid="{00000000-0005-0000-0000-0000AF920000}"/>
    <cellStyle name="Normal 13 4 14" xfId="48452" xr:uid="{00000000-0005-0000-0000-0000B0920000}"/>
    <cellStyle name="Normal 13 4 2" xfId="19386" xr:uid="{00000000-0005-0000-0000-0000B1920000}"/>
    <cellStyle name="Normal 13 4 2 10" xfId="19387" xr:uid="{00000000-0005-0000-0000-0000B2920000}"/>
    <cellStyle name="Normal 13 4 2 10 2" xfId="48460" xr:uid="{00000000-0005-0000-0000-0000B3920000}"/>
    <cellStyle name="Normal 13 4 2 11" xfId="19388" xr:uid="{00000000-0005-0000-0000-0000B4920000}"/>
    <cellStyle name="Normal 13 4 2 11 2" xfId="48461" xr:uid="{00000000-0005-0000-0000-0000B5920000}"/>
    <cellStyle name="Normal 13 4 2 12" xfId="19389" xr:uid="{00000000-0005-0000-0000-0000B6920000}"/>
    <cellStyle name="Normal 13 4 2 12 2" xfId="48462" xr:uid="{00000000-0005-0000-0000-0000B7920000}"/>
    <cellStyle name="Normal 13 4 2 13" xfId="48459" xr:uid="{00000000-0005-0000-0000-0000B8920000}"/>
    <cellStyle name="Normal 13 4 2 2" xfId="19390" xr:uid="{00000000-0005-0000-0000-0000B9920000}"/>
    <cellStyle name="Normal 13 4 2 2 10" xfId="19391" xr:uid="{00000000-0005-0000-0000-0000BA920000}"/>
    <cellStyle name="Normal 13 4 2 2 10 2" xfId="48464" xr:uid="{00000000-0005-0000-0000-0000BB920000}"/>
    <cellStyle name="Normal 13 4 2 2 11" xfId="19392" xr:uid="{00000000-0005-0000-0000-0000BC920000}"/>
    <cellStyle name="Normal 13 4 2 2 11 2" xfId="48465" xr:uid="{00000000-0005-0000-0000-0000BD920000}"/>
    <cellStyle name="Normal 13 4 2 2 12" xfId="48463" xr:uid="{00000000-0005-0000-0000-0000BE920000}"/>
    <cellStyle name="Normal 13 4 2 2 2" xfId="19393" xr:uid="{00000000-0005-0000-0000-0000BF920000}"/>
    <cellStyle name="Normal 13 4 2 2 2 10" xfId="19394" xr:uid="{00000000-0005-0000-0000-0000C0920000}"/>
    <cellStyle name="Normal 13 4 2 2 2 10 2" xfId="48467" xr:uid="{00000000-0005-0000-0000-0000C1920000}"/>
    <cellStyle name="Normal 13 4 2 2 2 11" xfId="48466" xr:uid="{00000000-0005-0000-0000-0000C2920000}"/>
    <cellStyle name="Normal 13 4 2 2 2 2" xfId="19395" xr:uid="{00000000-0005-0000-0000-0000C3920000}"/>
    <cellStyle name="Normal 13 4 2 2 2 2 2" xfId="19396" xr:uid="{00000000-0005-0000-0000-0000C4920000}"/>
    <cellStyle name="Normal 13 4 2 2 2 2 2 2" xfId="19397" xr:uid="{00000000-0005-0000-0000-0000C5920000}"/>
    <cellStyle name="Normal 13 4 2 2 2 2 2 2 2" xfId="19398" xr:uid="{00000000-0005-0000-0000-0000C6920000}"/>
    <cellStyle name="Normal 13 4 2 2 2 2 2 2 2 2" xfId="48471" xr:uid="{00000000-0005-0000-0000-0000C7920000}"/>
    <cellStyle name="Normal 13 4 2 2 2 2 2 2 3" xfId="48470" xr:uid="{00000000-0005-0000-0000-0000C8920000}"/>
    <cellStyle name="Normal 13 4 2 2 2 2 2 3" xfId="19399" xr:uid="{00000000-0005-0000-0000-0000C9920000}"/>
    <cellStyle name="Normal 13 4 2 2 2 2 2 3 2" xfId="48472" xr:uid="{00000000-0005-0000-0000-0000CA920000}"/>
    <cellStyle name="Normal 13 4 2 2 2 2 2 4" xfId="19400" xr:uid="{00000000-0005-0000-0000-0000CB920000}"/>
    <cellStyle name="Normal 13 4 2 2 2 2 2 4 2" xfId="48473" xr:uid="{00000000-0005-0000-0000-0000CC920000}"/>
    <cellStyle name="Normal 13 4 2 2 2 2 2 5" xfId="19401" xr:uid="{00000000-0005-0000-0000-0000CD920000}"/>
    <cellStyle name="Normal 13 4 2 2 2 2 2 5 2" xfId="48474" xr:uid="{00000000-0005-0000-0000-0000CE920000}"/>
    <cellStyle name="Normal 13 4 2 2 2 2 2 6" xfId="48469" xr:uid="{00000000-0005-0000-0000-0000CF920000}"/>
    <cellStyle name="Normal 13 4 2 2 2 2 3" xfId="19402" xr:uid="{00000000-0005-0000-0000-0000D0920000}"/>
    <cellStyle name="Normal 13 4 2 2 2 2 3 2" xfId="19403" xr:uid="{00000000-0005-0000-0000-0000D1920000}"/>
    <cellStyle name="Normal 13 4 2 2 2 2 3 2 2" xfId="48476" xr:uid="{00000000-0005-0000-0000-0000D2920000}"/>
    <cellStyle name="Normal 13 4 2 2 2 2 3 3" xfId="48475" xr:uid="{00000000-0005-0000-0000-0000D3920000}"/>
    <cellStyle name="Normal 13 4 2 2 2 2 4" xfId="19404" xr:uid="{00000000-0005-0000-0000-0000D4920000}"/>
    <cellStyle name="Normal 13 4 2 2 2 2 4 2" xfId="48477" xr:uid="{00000000-0005-0000-0000-0000D5920000}"/>
    <cellStyle name="Normal 13 4 2 2 2 2 5" xfId="19405" xr:uid="{00000000-0005-0000-0000-0000D6920000}"/>
    <cellStyle name="Normal 13 4 2 2 2 2 5 2" xfId="48478" xr:uid="{00000000-0005-0000-0000-0000D7920000}"/>
    <cellStyle name="Normal 13 4 2 2 2 2 6" xfId="19406" xr:uid="{00000000-0005-0000-0000-0000D8920000}"/>
    <cellStyle name="Normal 13 4 2 2 2 2 6 2" xfId="48479" xr:uid="{00000000-0005-0000-0000-0000D9920000}"/>
    <cellStyle name="Normal 13 4 2 2 2 2 7" xfId="48468" xr:uid="{00000000-0005-0000-0000-0000DA920000}"/>
    <cellStyle name="Normal 13 4 2 2 2 3" xfId="19407" xr:uid="{00000000-0005-0000-0000-0000DB920000}"/>
    <cellStyle name="Normal 13 4 2 2 2 3 2" xfId="19408" xr:uid="{00000000-0005-0000-0000-0000DC920000}"/>
    <cellStyle name="Normal 13 4 2 2 2 3 2 2" xfId="19409" xr:uid="{00000000-0005-0000-0000-0000DD920000}"/>
    <cellStyle name="Normal 13 4 2 2 2 3 2 2 2" xfId="19410" xr:uid="{00000000-0005-0000-0000-0000DE920000}"/>
    <cellStyle name="Normal 13 4 2 2 2 3 2 2 2 2" xfId="48483" xr:uid="{00000000-0005-0000-0000-0000DF920000}"/>
    <cellStyle name="Normal 13 4 2 2 2 3 2 2 3" xfId="48482" xr:uid="{00000000-0005-0000-0000-0000E0920000}"/>
    <cellStyle name="Normal 13 4 2 2 2 3 2 3" xfId="19411" xr:uid="{00000000-0005-0000-0000-0000E1920000}"/>
    <cellStyle name="Normal 13 4 2 2 2 3 2 3 2" xfId="48484" xr:uid="{00000000-0005-0000-0000-0000E2920000}"/>
    <cellStyle name="Normal 13 4 2 2 2 3 2 4" xfId="19412" xr:uid="{00000000-0005-0000-0000-0000E3920000}"/>
    <cellStyle name="Normal 13 4 2 2 2 3 2 4 2" xfId="48485" xr:uid="{00000000-0005-0000-0000-0000E4920000}"/>
    <cellStyle name="Normal 13 4 2 2 2 3 2 5" xfId="19413" xr:uid="{00000000-0005-0000-0000-0000E5920000}"/>
    <cellStyle name="Normal 13 4 2 2 2 3 2 5 2" xfId="48486" xr:uid="{00000000-0005-0000-0000-0000E6920000}"/>
    <cellStyle name="Normal 13 4 2 2 2 3 2 6" xfId="48481" xr:uid="{00000000-0005-0000-0000-0000E7920000}"/>
    <cellStyle name="Normal 13 4 2 2 2 3 3" xfId="19414" xr:uid="{00000000-0005-0000-0000-0000E8920000}"/>
    <cellStyle name="Normal 13 4 2 2 2 3 3 2" xfId="19415" xr:uid="{00000000-0005-0000-0000-0000E9920000}"/>
    <cellStyle name="Normal 13 4 2 2 2 3 3 2 2" xfId="48488" xr:uid="{00000000-0005-0000-0000-0000EA920000}"/>
    <cellStyle name="Normal 13 4 2 2 2 3 3 3" xfId="48487" xr:uid="{00000000-0005-0000-0000-0000EB920000}"/>
    <cellStyle name="Normal 13 4 2 2 2 3 4" xfId="19416" xr:uid="{00000000-0005-0000-0000-0000EC920000}"/>
    <cellStyle name="Normal 13 4 2 2 2 3 4 2" xfId="48489" xr:uid="{00000000-0005-0000-0000-0000ED920000}"/>
    <cellStyle name="Normal 13 4 2 2 2 3 5" xfId="19417" xr:uid="{00000000-0005-0000-0000-0000EE920000}"/>
    <cellStyle name="Normal 13 4 2 2 2 3 5 2" xfId="48490" xr:uid="{00000000-0005-0000-0000-0000EF920000}"/>
    <cellStyle name="Normal 13 4 2 2 2 3 6" xfId="19418" xr:uid="{00000000-0005-0000-0000-0000F0920000}"/>
    <cellStyle name="Normal 13 4 2 2 2 3 6 2" xfId="48491" xr:uid="{00000000-0005-0000-0000-0000F1920000}"/>
    <cellStyle name="Normal 13 4 2 2 2 3 7" xfId="48480" xr:uid="{00000000-0005-0000-0000-0000F2920000}"/>
    <cellStyle name="Normal 13 4 2 2 2 4" xfId="19419" xr:uid="{00000000-0005-0000-0000-0000F3920000}"/>
    <cellStyle name="Normal 13 4 2 2 2 4 2" xfId="19420" xr:uid="{00000000-0005-0000-0000-0000F4920000}"/>
    <cellStyle name="Normal 13 4 2 2 2 4 2 2" xfId="19421" xr:uid="{00000000-0005-0000-0000-0000F5920000}"/>
    <cellStyle name="Normal 13 4 2 2 2 4 2 2 2" xfId="48494" xr:uid="{00000000-0005-0000-0000-0000F6920000}"/>
    <cellStyle name="Normal 13 4 2 2 2 4 2 3" xfId="48493" xr:uid="{00000000-0005-0000-0000-0000F7920000}"/>
    <cellStyle name="Normal 13 4 2 2 2 4 3" xfId="19422" xr:uid="{00000000-0005-0000-0000-0000F8920000}"/>
    <cellStyle name="Normal 13 4 2 2 2 4 3 2" xfId="48495" xr:uid="{00000000-0005-0000-0000-0000F9920000}"/>
    <cellStyle name="Normal 13 4 2 2 2 4 4" xfId="19423" xr:uid="{00000000-0005-0000-0000-0000FA920000}"/>
    <cellStyle name="Normal 13 4 2 2 2 4 4 2" xfId="48496" xr:uid="{00000000-0005-0000-0000-0000FB920000}"/>
    <cellStyle name="Normal 13 4 2 2 2 4 5" xfId="19424" xr:uid="{00000000-0005-0000-0000-0000FC920000}"/>
    <cellStyle name="Normal 13 4 2 2 2 4 5 2" xfId="48497" xr:uid="{00000000-0005-0000-0000-0000FD920000}"/>
    <cellStyle name="Normal 13 4 2 2 2 4 6" xfId="48492" xr:uid="{00000000-0005-0000-0000-0000FE920000}"/>
    <cellStyle name="Normal 13 4 2 2 2 5" xfId="19425" xr:uid="{00000000-0005-0000-0000-0000FF920000}"/>
    <cellStyle name="Normal 13 4 2 2 2 5 2" xfId="19426" xr:uid="{00000000-0005-0000-0000-000000930000}"/>
    <cellStyle name="Normal 13 4 2 2 2 5 2 2" xfId="19427" xr:uid="{00000000-0005-0000-0000-000001930000}"/>
    <cellStyle name="Normal 13 4 2 2 2 5 2 2 2" xfId="48500" xr:uid="{00000000-0005-0000-0000-000002930000}"/>
    <cellStyle name="Normal 13 4 2 2 2 5 2 3" xfId="48499" xr:uid="{00000000-0005-0000-0000-000003930000}"/>
    <cellStyle name="Normal 13 4 2 2 2 5 3" xfId="19428" xr:uid="{00000000-0005-0000-0000-000004930000}"/>
    <cellStyle name="Normal 13 4 2 2 2 5 3 2" xfId="48501" xr:uid="{00000000-0005-0000-0000-000005930000}"/>
    <cellStyle name="Normal 13 4 2 2 2 5 4" xfId="19429" xr:uid="{00000000-0005-0000-0000-000006930000}"/>
    <cellStyle name="Normal 13 4 2 2 2 5 4 2" xfId="48502" xr:uid="{00000000-0005-0000-0000-000007930000}"/>
    <cellStyle name="Normal 13 4 2 2 2 5 5" xfId="19430" xr:uid="{00000000-0005-0000-0000-000008930000}"/>
    <cellStyle name="Normal 13 4 2 2 2 5 5 2" xfId="48503" xr:uid="{00000000-0005-0000-0000-000009930000}"/>
    <cellStyle name="Normal 13 4 2 2 2 5 6" xfId="48498" xr:uid="{00000000-0005-0000-0000-00000A930000}"/>
    <cellStyle name="Normal 13 4 2 2 2 6" xfId="19431" xr:uid="{00000000-0005-0000-0000-00000B930000}"/>
    <cellStyle name="Normal 13 4 2 2 2 6 2" xfId="19432" xr:uid="{00000000-0005-0000-0000-00000C930000}"/>
    <cellStyle name="Normal 13 4 2 2 2 6 2 2" xfId="19433" xr:uid="{00000000-0005-0000-0000-00000D930000}"/>
    <cellStyle name="Normal 13 4 2 2 2 6 2 2 2" xfId="48506" xr:uid="{00000000-0005-0000-0000-00000E930000}"/>
    <cellStyle name="Normal 13 4 2 2 2 6 2 3" xfId="48505" xr:uid="{00000000-0005-0000-0000-00000F930000}"/>
    <cellStyle name="Normal 13 4 2 2 2 6 3" xfId="19434" xr:uid="{00000000-0005-0000-0000-000010930000}"/>
    <cellStyle name="Normal 13 4 2 2 2 6 3 2" xfId="48507" xr:uid="{00000000-0005-0000-0000-000011930000}"/>
    <cellStyle name="Normal 13 4 2 2 2 6 4" xfId="19435" xr:uid="{00000000-0005-0000-0000-000012930000}"/>
    <cellStyle name="Normal 13 4 2 2 2 6 4 2" xfId="48508" xr:uid="{00000000-0005-0000-0000-000013930000}"/>
    <cellStyle name="Normal 13 4 2 2 2 6 5" xfId="48504" xr:uid="{00000000-0005-0000-0000-000014930000}"/>
    <cellStyle name="Normal 13 4 2 2 2 7" xfId="19436" xr:uid="{00000000-0005-0000-0000-000015930000}"/>
    <cellStyle name="Normal 13 4 2 2 2 7 2" xfId="19437" xr:uid="{00000000-0005-0000-0000-000016930000}"/>
    <cellStyle name="Normal 13 4 2 2 2 7 2 2" xfId="48510" xr:uid="{00000000-0005-0000-0000-000017930000}"/>
    <cellStyle name="Normal 13 4 2 2 2 7 3" xfId="19438" xr:uid="{00000000-0005-0000-0000-000018930000}"/>
    <cellStyle name="Normal 13 4 2 2 2 7 3 2" xfId="48511" xr:uid="{00000000-0005-0000-0000-000019930000}"/>
    <cellStyle name="Normal 13 4 2 2 2 7 4" xfId="48509" xr:uid="{00000000-0005-0000-0000-00001A930000}"/>
    <cellStyle name="Normal 13 4 2 2 2 8" xfId="19439" xr:uid="{00000000-0005-0000-0000-00001B930000}"/>
    <cellStyle name="Normal 13 4 2 2 2 8 2" xfId="48512" xr:uid="{00000000-0005-0000-0000-00001C930000}"/>
    <cellStyle name="Normal 13 4 2 2 2 9" xfId="19440" xr:uid="{00000000-0005-0000-0000-00001D930000}"/>
    <cellStyle name="Normal 13 4 2 2 2 9 2" xfId="48513" xr:uid="{00000000-0005-0000-0000-00001E930000}"/>
    <cellStyle name="Normal 13 4 2 2 3" xfId="19441" xr:uid="{00000000-0005-0000-0000-00001F930000}"/>
    <cellStyle name="Normal 13 4 2 2 3 2" xfId="19442" xr:uid="{00000000-0005-0000-0000-000020930000}"/>
    <cellStyle name="Normal 13 4 2 2 3 2 2" xfId="19443" xr:uid="{00000000-0005-0000-0000-000021930000}"/>
    <cellStyle name="Normal 13 4 2 2 3 2 2 2" xfId="19444" xr:uid="{00000000-0005-0000-0000-000022930000}"/>
    <cellStyle name="Normal 13 4 2 2 3 2 2 2 2" xfId="48517" xr:uid="{00000000-0005-0000-0000-000023930000}"/>
    <cellStyle name="Normal 13 4 2 2 3 2 2 3" xfId="48516" xr:uid="{00000000-0005-0000-0000-000024930000}"/>
    <cellStyle name="Normal 13 4 2 2 3 2 3" xfId="19445" xr:uid="{00000000-0005-0000-0000-000025930000}"/>
    <cellStyle name="Normal 13 4 2 2 3 2 3 2" xfId="48518" xr:uid="{00000000-0005-0000-0000-000026930000}"/>
    <cellStyle name="Normal 13 4 2 2 3 2 4" xfId="19446" xr:uid="{00000000-0005-0000-0000-000027930000}"/>
    <cellStyle name="Normal 13 4 2 2 3 2 4 2" xfId="48519" xr:uid="{00000000-0005-0000-0000-000028930000}"/>
    <cellStyle name="Normal 13 4 2 2 3 2 5" xfId="19447" xr:uid="{00000000-0005-0000-0000-000029930000}"/>
    <cellStyle name="Normal 13 4 2 2 3 2 5 2" xfId="48520" xr:uid="{00000000-0005-0000-0000-00002A930000}"/>
    <cellStyle name="Normal 13 4 2 2 3 2 6" xfId="48515" xr:uid="{00000000-0005-0000-0000-00002B930000}"/>
    <cellStyle name="Normal 13 4 2 2 3 3" xfId="19448" xr:uid="{00000000-0005-0000-0000-00002C930000}"/>
    <cellStyle name="Normal 13 4 2 2 3 3 2" xfId="19449" xr:uid="{00000000-0005-0000-0000-00002D930000}"/>
    <cellStyle name="Normal 13 4 2 2 3 3 2 2" xfId="19450" xr:uid="{00000000-0005-0000-0000-00002E930000}"/>
    <cellStyle name="Normal 13 4 2 2 3 3 2 2 2" xfId="48523" xr:uid="{00000000-0005-0000-0000-00002F930000}"/>
    <cellStyle name="Normal 13 4 2 2 3 3 2 3" xfId="48522" xr:uid="{00000000-0005-0000-0000-000030930000}"/>
    <cellStyle name="Normal 13 4 2 2 3 3 3" xfId="19451" xr:uid="{00000000-0005-0000-0000-000031930000}"/>
    <cellStyle name="Normal 13 4 2 2 3 3 3 2" xfId="48524" xr:uid="{00000000-0005-0000-0000-000032930000}"/>
    <cellStyle name="Normal 13 4 2 2 3 3 4" xfId="19452" xr:uid="{00000000-0005-0000-0000-000033930000}"/>
    <cellStyle name="Normal 13 4 2 2 3 3 4 2" xfId="48525" xr:uid="{00000000-0005-0000-0000-000034930000}"/>
    <cellStyle name="Normal 13 4 2 2 3 3 5" xfId="19453" xr:uid="{00000000-0005-0000-0000-000035930000}"/>
    <cellStyle name="Normal 13 4 2 2 3 3 5 2" xfId="48526" xr:uid="{00000000-0005-0000-0000-000036930000}"/>
    <cellStyle name="Normal 13 4 2 2 3 3 6" xfId="48521" xr:uid="{00000000-0005-0000-0000-000037930000}"/>
    <cellStyle name="Normal 13 4 2 2 3 4" xfId="19454" xr:uid="{00000000-0005-0000-0000-000038930000}"/>
    <cellStyle name="Normal 13 4 2 2 3 4 2" xfId="19455" xr:uid="{00000000-0005-0000-0000-000039930000}"/>
    <cellStyle name="Normal 13 4 2 2 3 4 2 2" xfId="48528" xr:uid="{00000000-0005-0000-0000-00003A930000}"/>
    <cellStyle name="Normal 13 4 2 2 3 4 3" xfId="48527" xr:uid="{00000000-0005-0000-0000-00003B930000}"/>
    <cellStyle name="Normal 13 4 2 2 3 5" xfId="19456" xr:uid="{00000000-0005-0000-0000-00003C930000}"/>
    <cellStyle name="Normal 13 4 2 2 3 5 2" xfId="48529" xr:uid="{00000000-0005-0000-0000-00003D930000}"/>
    <cellStyle name="Normal 13 4 2 2 3 6" xfId="19457" xr:uid="{00000000-0005-0000-0000-00003E930000}"/>
    <cellStyle name="Normal 13 4 2 2 3 6 2" xfId="48530" xr:uid="{00000000-0005-0000-0000-00003F930000}"/>
    <cellStyle name="Normal 13 4 2 2 3 7" xfId="19458" xr:uid="{00000000-0005-0000-0000-000040930000}"/>
    <cellStyle name="Normal 13 4 2 2 3 7 2" xfId="48531" xr:uid="{00000000-0005-0000-0000-000041930000}"/>
    <cellStyle name="Normal 13 4 2 2 3 8" xfId="48514" xr:uid="{00000000-0005-0000-0000-000042930000}"/>
    <cellStyle name="Normal 13 4 2 2 4" xfId="19459" xr:uid="{00000000-0005-0000-0000-000043930000}"/>
    <cellStyle name="Normal 13 4 2 2 4 2" xfId="19460" xr:uid="{00000000-0005-0000-0000-000044930000}"/>
    <cellStyle name="Normal 13 4 2 2 4 2 2" xfId="19461" xr:uid="{00000000-0005-0000-0000-000045930000}"/>
    <cellStyle name="Normal 13 4 2 2 4 2 2 2" xfId="19462" xr:uid="{00000000-0005-0000-0000-000046930000}"/>
    <cellStyle name="Normal 13 4 2 2 4 2 2 2 2" xfId="48535" xr:uid="{00000000-0005-0000-0000-000047930000}"/>
    <cellStyle name="Normal 13 4 2 2 4 2 2 3" xfId="48534" xr:uid="{00000000-0005-0000-0000-000048930000}"/>
    <cellStyle name="Normal 13 4 2 2 4 2 3" xfId="19463" xr:uid="{00000000-0005-0000-0000-000049930000}"/>
    <cellStyle name="Normal 13 4 2 2 4 2 3 2" xfId="48536" xr:uid="{00000000-0005-0000-0000-00004A930000}"/>
    <cellStyle name="Normal 13 4 2 2 4 2 4" xfId="19464" xr:uid="{00000000-0005-0000-0000-00004B930000}"/>
    <cellStyle name="Normal 13 4 2 2 4 2 4 2" xfId="48537" xr:uid="{00000000-0005-0000-0000-00004C930000}"/>
    <cellStyle name="Normal 13 4 2 2 4 2 5" xfId="19465" xr:uid="{00000000-0005-0000-0000-00004D930000}"/>
    <cellStyle name="Normal 13 4 2 2 4 2 5 2" xfId="48538" xr:uid="{00000000-0005-0000-0000-00004E930000}"/>
    <cellStyle name="Normal 13 4 2 2 4 2 6" xfId="48533" xr:uid="{00000000-0005-0000-0000-00004F930000}"/>
    <cellStyle name="Normal 13 4 2 2 4 3" xfId="19466" xr:uid="{00000000-0005-0000-0000-000050930000}"/>
    <cellStyle name="Normal 13 4 2 2 4 3 2" xfId="19467" xr:uid="{00000000-0005-0000-0000-000051930000}"/>
    <cellStyle name="Normal 13 4 2 2 4 3 2 2" xfId="48540" xr:uid="{00000000-0005-0000-0000-000052930000}"/>
    <cellStyle name="Normal 13 4 2 2 4 3 3" xfId="48539" xr:uid="{00000000-0005-0000-0000-000053930000}"/>
    <cellStyle name="Normal 13 4 2 2 4 4" xfId="19468" xr:uid="{00000000-0005-0000-0000-000054930000}"/>
    <cellStyle name="Normal 13 4 2 2 4 4 2" xfId="48541" xr:uid="{00000000-0005-0000-0000-000055930000}"/>
    <cellStyle name="Normal 13 4 2 2 4 5" xfId="19469" xr:uid="{00000000-0005-0000-0000-000056930000}"/>
    <cellStyle name="Normal 13 4 2 2 4 5 2" xfId="48542" xr:uid="{00000000-0005-0000-0000-000057930000}"/>
    <cellStyle name="Normal 13 4 2 2 4 6" xfId="19470" xr:uid="{00000000-0005-0000-0000-000058930000}"/>
    <cellStyle name="Normal 13 4 2 2 4 6 2" xfId="48543" xr:uid="{00000000-0005-0000-0000-000059930000}"/>
    <cellStyle name="Normal 13 4 2 2 4 7" xfId="48532" xr:uid="{00000000-0005-0000-0000-00005A930000}"/>
    <cellStyle name="Normal 13 4 2 2 5" xfId="19471" xr:uid="{00000000-0005-0000-0000-00005B930000}"/>
    <cellStyle name="Normal 13 4 2 2 5 2" xfId="19472" xr:uid="{00000000-0005-0000-0000-00005C930000}"/>
    <cellStyle name="Normal 13 4 2 2 5 2 2" xfId="19473" xr:uid="{00000000-0005-0000-0000-00005D930000}"/>
    <cellStyle name="Normal 13 4 2 2 5 2 2 2" xfId="48546" xr:uid="{00000000-0005-0000-0000-00005E930000}"/>
    <cellStyle name="Normal 13 4 2 2 5 2 3" xfId="48545" xr:uid="{00000000-0005-0000-0000-00005F930000}"/>
    <cellStyle name="Normal 13 4 2 2 5 3" xfId="19474" xr:uid="{00000000-0005-0000-0000-000060930000}"/>
    <cellStyle name="Normal 13 4 2 2 5 3 2" xfId="48547" xr:uid="{00000000-0005-0000-0000-000061930000}"/>
    <cellStyle name="Normal 13 4 2 2 5 4" xfId="19475" xr:uid="{00000000-0005-0000-0000-000062930000}"/>
    <cellStyle name="Normal 13 4 2 2 5 4 2" xfId="48548" xr:uid="{00000000-0005-0000-0000-000063930000}"/>
    <cellStyle name="Normal 13 4 2 2 5 5" xfId="19476" xr:uid="{00000000-0005-0000-0000-000064930000}"/>
    <cellStyle name="Normal 13 4 2 2 5 5 2" xfId="48549" xr:uid="{00000000-0005-0000-0000-000065930000}"/>
    <cellStyle name="Normal 13 4 2 2 5 6" xfId="48544" xr:uid="{00000000-0005-0000-0000-000066930000}"/>
    <cellStyle name="Normal 13 4 2 2 6" xfId="19477" xr:uid="{00000000-0005-0000-0000-000067930000}"/>
    <cellStyle name="Normal 13 4 2 2 6 2" xfId="19478" xr:uid="{00000000-0005-0000-0000-000068930000}"/>
    <cellStyle name="Normal 13 4 2 2 6 2 2" xfId="19479" xr:uid="{00000000-0005-0000-0000-000069930000}"/>
    <cellStyle name="Normal 13 4 2 2 6 2 2 2" xfId="48552" xr:uid="{00000000-0005-0000-0000-00006A930000}"/>
    <cellStyle name="Normal 13 4 2 2 6 2 3" xfId="48551" xr:uid="{00000000-0005-0000-0000-00006B930000}"/>
    <cellStyle name="Normal 13 4 2 2 6 3" xfId="19480" xr:uid="{00000000-0005-0000-0000-00006C930000}"/>
    <cellStyle name="Normal 13 4 2 2 6 3 2" xfId="48553" xr:uid="{00000000-0005-0000-0000-00006D930000}"/>
    <cellStyle name="Normal 13 4 2 2 6 4" xfId="19481" xr:uid="{00000000-0005-0000-0000-00006E930000}"/>
    <cellStyle name="Normal 13 4 2 2 6 4 2" xfId="48554" xr:uid="{00000000-0005-0000-0000-00006F930000}"/>
    <cellStyle name="Normal 13 4 2 2 6 5" xfId="19482" xr:uid="{00000000-0005-0000-0000-000070930000}"/>
    <cellStyle name="Normal 13 4 2 2 6 5 2" xfId="48555" xr:uid="{00000000-0005-0000-0000-000071930000}"/>
    <cellStyle name="Normal 13 4 2 2 6 6" xfId="48550" xr:uid="{00000000-0005-0000-0000-000072930000}"/>
    <cellStyle name="Normal 13 4 2 2 7" xfId="19483" xr:uid="{00000000-0005-0000-0000-000073930000}"/>
    <cellStyle name="Normal 13 4 2 2 7 2" xfId="19484" xr:uid="{00000000-0005-0000-0000-000074930000}"/>
    <cellStyle name="Normal 13 4 2 2 7 2 2" xfId="19485" xr:uid="{00000000-0005-0000-0000-000075930000}"/>
    <cellStyle name="Normal 13 4 2 2 7 2 2 2" xfId="48558" xr:uid="{00000000-0005-0000-0000-000076930000}"/>
    <cellStyle name="Normal 13 4 2 2 7 2 3" xfId="48557" xr:uid="{00000000-0005-0000-0000-000077930000}"/>
    <cellStyle name="Normal 13 4 2 2 7 3" xfId="19486" xr:uid="{00000000-0005-0000-0000-000078930000}"/>
    <cellStyle name="Normal 13 4 2 2 7 3 2" xfId="48559" xr:uid="{00000000-0005-0000-0000-000079930000}"/>
    <cellStyle name="Normal 13 4 2 2 7 4" xfId="19487" xr:uid="{00000000-0005-0000-0000-00007A930000}"/>
    <cellStyle name="Normal 13 4 2 2 7 4 2" xfId="48560" xr:uid="{00000000-0005-0000-0000-00007B930000}"/>
    <cellStyle name="Normal 13 4 2 2 7 5" xfId="48556" xr:uid="{00000000-0005-0000-0000-00007C930000}"/>
    <cellStyle name="Normal 13 4 2 2 8" xfId="19488" xr:uid="{00000000-0005-0000-0000-00007D930000}"/>
    <cellStyle name="Normal 13 4 2 2 8 2" xfId="19489" xr:uid="{00000000-0005-0000-0000-00007E930000}"/>
    <cellStyle name="Normal 13 4 2 2 8 2 2" xfId="48562" xr:uid="{00000000-0005-0000-0000-00007F930000}"/>
    <cellStyle name="Normal 13 4 2 2 8 3" xfId="19490" xr:uid="{00000000-0005-0000-0000-000080930000}"/>
    <cellStyle name="Normal 13 4 2 2 8 3 2" xfId="48563" xr:uid="{00000000-0005-0000-0000-000081930000}"/>
    <cellStyle name="Normal 13 4 2 2 8 4" xfId="48561" xr:uid="{00000000-0005-0000-0000-000082930000}"/>
    <cellStyle name="Normal 13 4 2 2 9" xfId="19491" xr:uid="{00000000-0005-0000-0000-000083930000}"/>
    <cellStyle name="Normal 13 4 2 2 9 2" xfId="48564" xr:uid="{00000000-0005-0000-0000-000084930000}"/>
    <cellStyle name="Normal 13 4 2 3" xfId="19492" xr:uid="{00000000-0005-0000-0000-000085930000}"/>
    <cellStyle name="Normal 13 4 2 3 10" xfId="19493" xr:uid="{00000000-0005-0000-0000-000086930000}"/>
    <cellStyle name="Normal 13 4 2 3 10 2" xfId="48566" xr:uid="{00000000-0005-0000-0000-000087930000}"/>
    <cellStyle name="Normal 13 4 2 3 11" xfId="48565" xr:uid="{00000000-0005-0000-0000-000088930000}"/>
    <cellStyle name="Normal 13 4 2 3 2" xfId="19494" xr:uid="{00000000-0005-0000-0000-000089930000}"/>
    <cellStyle name="Normal 13 4 2 3 2 2" xfId="19495" xr:uid="{00000000-0005-0000-0000-00008A930000}"/>
    <cellStyle name="Normal 13 4 2 3 2 2 2" xfId="19496" xr:uid="{00000000-0005-0000-0000-00008B930000}"/>
    <cellStyle name="Normal 13 4 2 3 2 2 2 2" xfId="19497" xr:uid="{00000000-0005-0000-0000-00008C930000}"/>
    <cellStyle name="Normal 13 4 2 3 2 2 2 2 2" xfId="48570" xr:uid="{00000000-0005-0000-0000-00008D930000}"/>
    <cellStyle name="Normal 13 4 2 3 2 2 2 3" xfId="48569" xr:uid="{00000000-0005-0000-0000-00008E930000}"/>
    <cellStyle name="Normal 13 4 2 3 2 2 3" xfId="19498" xr:uid="{00000000-0005-0000-0000-00008F930000}"/>
    <cellStyle name="Normal 13 4 2 3 2 2 3 2" xfId="48571" xr:uid="{00000000-0005-0000-0000-000090930000}"/>
    <cellStyle name="Normal 13 4 2 3 2 2 4" xfId="19499" xr:uid="{00000000-0005-0000-0000-000091930000}"/>
    <cellStyle name="Normal 13 4 2 3 2 2 4 2" xfId="48572" xr:uid="{00000000-0005-0000-0000-000092930000}"/>
    <cellStyle name="Normal 13 4 2 3 2 2 5" xfId="19500" xr:uid="{00000000-0005-0000-0000-000093930000}"/>
    <cellStyle name="Normal 13 4 2 3 2 2 5 2" xfId="48573" xr:uid="{00000000-0005-0000-0000-000094930000}"/>
    <cellStyle name="Normal 13 4 2 3 2 2 6" xfId="48568" xr:uid="{00000000-0005-0000-0000-000095930000}"/>
    <cellStyle name="Normal 13 4 2 3 2 3" xfId="19501" xr:uid="{00000000-0005-0000-0000-000096930000}"/>
    <cellStyle name="Normal 13 4 2 3 2 3 2" xfId="19502" xr:uid="{00000000-0005-0000-0000-000097930000}"/>
    <cellStyle name="Normal 13 4 2 3 2 3 2 2" xfId="48575" xr:uid="{00000000-0005-0000-0000-000098930000}"/>
    <cellStyle name="Normal 13 4 2 3 2 3 3" xfId="48574" xr:uid="{00000000-0005-0000-0000-000099930000}"/>
    <cellStyle name="Normal 13 4 2 3 2 4" xfId="19503" xr:uid="{00000000-0005-0000-0000-00009A930000}"/>
    <cellStyle name="Normal 13 4 2 3 2 4 2" xfId="48576" xr:uid="{00000000-0005-0000-0000-00009B930000}"/>
    <cellStyle name="Normal 13 4 2 3 2 5" xfId="19504" xr:uid="{00000000-0005-0000-0000-00009C930000}"/>
    <cellStyle name="Normal 13 4 2 3 2 5 2" xfId="48577" xr:uid="{00000000-0005-0000-0000-00009D930000}"/>
    <cellStyle name="Normal 13 4 2 3 2 6" xfId="19505" xr:uid="{00000000-0005-0000-0000-00009E930000}"/>
    <cellStyle name="Normal 13 4 2 3 2 6 2" xfId="48578" xr:uid="{00000000-0005-0000-0000-00009F930000}"/>
    <cellStyle name="Normal 13 4 2 3 2 7" xfId="48567" xr:uid="{00000000-0005-0000-0000-0000A0930000}"/>
    <cellStyle name="Normal 13 4 2 3 3" xfId="19506" xr:uid="{00000000-0005-0000-0000-0000A1930000}"/>
    <cellStyle name="Normal 13 4 2 3 3 2" xfId="19507" xr:uid="{00000000-0005-0000-0000-0000A2930000}"/>
    <cellStyle name="Normal 13 4 2 3 3 2 2" xfId="19508" xr:uid="{00000000-0005-0000-0000-0000A3930000}"/>
    <cellStyle name="Normal 13 4 2 3 3 2 2 2" xfId="19509" xr:uid="{00000000-0005-0000-0000-0000A4930000}"/>
    <cellStyle name="Normal 13 4 2 3 3 2 2 2 2" xfId="48582" xr:uid="{00000000-0005-0000-0000-0000A5930000}"/>
    <cellStyle name="Normal 13 4 2 3 3 2 2 3" xfId="48581" xr:uid="{00000000-0005-0000-0000-0000A6930000}"/>
    <cellStyle name="Normal 13 4 2 3 3 2 3" xfId="19510" xr:uid="{00000000-0005-0000-0000-0000A7930000}"/>
    <cellStyle name="Normal 13 4 2 3 3 2 3 2" xfId="48583" xr:uid="{00000000-0005-0000-0000-0000A8930000}"/>
    <cellStyle name="Normal 13 4 2 3 3 2 4" xfId="19511" xr:uid="{00000000-0005-0000-0000-0000A9930000}"/>
    <cellStyle name="Normal 13 4 2 3 3 2 4 2" xfId="48584" xr:uid="{00000000-0005-0000-0000-0000AA930000}"/>
    <cellStyle name="Normal 13 4 2 3 3 2 5" xfId="19512" xr:uid="{00000000-0005-0000-0000-0000AB930000}"/>
    <cellStyle name="Normal 13 4 2 3 3 2 5 2" xfId="48585" xr:uid="{00000000-0005-0000-0000-0000AC930000}"/>
    <cellStyle name="Normal 13 4 2 3 3 2 6" xfId="48580" xr:uid="{00000000-0005-0000-0000-0000AD930000}"/>
    <cellStyle name="Normal 13 4 2 3 3 3" xfId="19513" xr:uid="{00000000-0005-0000-0000-0000AE930000}"/>
    <cellStyle name="Normal 13 4 2 3 3 3 2" xfId="19514" xr:uid="{00000000-0005-0000-0000-0000AF930000}"/>
    <cellStyle name="Normal 13 4 2 3 3 3 2 2" xfId="48587" xr:uid="{00000000-0005-0000-0000-0000B0930000}"/>
    <cellStyle name="Normal 13 4 2 3 3 3 3" xfId="48586" xr:uid="{00000000-0005-0000-0000-0000B1930000}"/>
    <cellStyle name="Normal 13 4 2 3 3 4" xfId="19515" xr:uid="{00000000-0005-0000-0000-0000B2930000}"/>
    <cellStyle name="Normal 13 4 2 3 3 4 2" xfId="48588" xr:uid="{00000000-0005-0000-0000-0000B3930000}"/>
    <cellStyle name="Normal 13 4 2 3 3 5" xfId="19516" xr:uid="{00000000-0005-0000-0000-0000B4930000}"/>
    <cellStyle name="Normal 13 4 2 3 3 5 2" xfId="48589" xr:uid="{00000000-0005-0000-0000-0000B5930000}"/>
    <cellStyle name="Normal 13 4 2 3 3 6" xfId="19517" xr:uid="{00000000-0005-0000-0000-0000B6930000}"/>
    <cellStyle name="Normal 13 4 2 3 3 6 2" xfId="48590" xr:uid="{00000000-0005-0000-0000-0000B7930000}"/>
    <cellStyle name="Normal 13 4 2 3 3 7" xfId="48579" xr:uid="{00000000-0005-0000-0000-0000B8930000}"/>
    <cellStyle name="Normal 13 4 2 3 4" xfId="19518" xr:uid="{00000000-0005-0000-0000-0000B9930000}"/>
    <cellStyle name="Normal 13 4 2 3 4 2" xfId="19519" xr:uid="{00000000-0005-0000-0000-0000BA930000}"/>
    <cellStyle name="Normal 13 4 2 3 4 2 2" xfId="19520" xr:uid="{00000000-0005-0000-0000-0000BB930000}"/>
    <cellStyle name="Normal 13 4 2 3 4 2 2 2" xfId="48593" xr:uid="{00000000-0005-0000-0000-0000BC930000}"/>
    <cellStyle name="Normal 13 4 2 3 4 2 3" xfId="48592" xr:uid="{00000000-0005-0000-0000-0000BD930000}"/>
    <cellStyle name="Normal 13 4 2 3 4 3" xfId="19521" xr:uid="{00000000-0005-0000-0000-0000BE930000}"/>
    <cellStyle name="Normal 13 4 2 3 4 3 2" xfId="48594" xr:uid="{00000000-0005-0000-0000-0000BF930000}"/>
    <cellStyle name="Normal 13 4 2 3 4 4" xfId="19522" xr:uid="{00000000-0005-0000-0000-0000C0930000}"/>
    <cellStyle name="Normal 13 4 2 3 4 4 2" xfId="48595" xr:uid="{00000000-0005-0000-0000-0000C1930000}"/>
    <cellStyle name="Normal 13 4 2 3 4 5" xfId="19523" xr:uid="{00000000-0005-0000-0000-0000C2930000}"/>
    <cellStyle name="Normal 13 4 2 3 4 5 2" xfId="48596" xr:uid="{00000000-0005-0000-0000-0000C3930000}"/>
    <cellStyle name="Normal 13 4 2 3 4 6" xfId="48591" xr:uid="{00000000-0005-0000-0000-0000C4930000}"/>
    <cellStyle name="Normal 13 4 2 3 5" xfId="19524" xr:uid="{00000000-0005-0000-0000-0000C5930000}"/>
    <cellStyle name="Normal 13 4 2 3 5 2" xfId="19525" xr:uid="{00000000-0005-0000-0000-0000C6930000}"/>
    <cellStyle name="Normal 13 4 2 3 5 2 2" xfId="19526" xr:uid="{00000000-0005-0000-0000-0000C7930000}"/>
    <cellStyle name="Normal 13 4 2 3 5 2 2 2" xfId="48599" xr:uid="{00000000-0005-0000-0000-0000C8930000}"/>
    <cellStyle name="Normal 13 4 2 3 5 2 3" xfId="48598" xr:uid="{00000000-0005-0000-0000-0000C9930000}"/>
    <cellStyle name="Normal 13 4 2 3 5 3" xfId="19527" xr:uid="{00000000-0005-0000-0000-0000CA930000}"/>
    <cellStyle name="Normal 13 4 2 3 5 3 2" xfId="48600" xr:uid="{00000000-0005-0000-0000-0000CB930000}"/>
    <cellStyle name="Normal 13 4 2 3 5 4" xfId="19528" xr:uid="{00000000-0005-0000-0000-0000CC930000}"/>
    <cellStyle name="Normal 13 4 2 3 5 4 2" xfId="48601" xr:uid="{00000000-0005-0000-0000-0000CD930000}"/>
    <cellStyle name="Normal 13 4 2 3 5 5" xfId="19529" xr:uid="{00000000-0005-0000-0000-0000CE930000}"/>
    <cellStyle name="Normal 13 4 2 3 5 5 2" xfId="48602" xr:uid="{00000000-0005-0000-0000-0000CF930000}"/>
    <cellStyle name="Normal 13 4 2 3 5 6" xfId="48597" xr:uid="{00000000-0005-0000-0000-0000D0930000}"/>
    <cellStyle name="Normal 13 4 2 3 6" xfId="19530" xr:uid="{00000000-0005-0000-0000-0000D1930000}"/>
    <cellStyle name="Normal 13 4 2 3 6 2" xfId="19531" xr:uid="{00000000-0005-0000-0000-0000D2930000}"/>
    <cellStyle name="Normal 13 4 2 3 6 2 2" xfId="19532" xr:uid="{00000000-0005-0000-0000-0000D3930000}"/>
    <cellStyle name="Normal 13 4 2 3 6 2 2 2" xfId="48605" xr:uid="{00000000-0005-0000-0000-0000D4930000}"/>
    <cellStyle name="Normal 13 4 2 3 6 2 3" xfId="48604" xr:uid="{00000000-0005-0000-0000-0000D5930000}"/>
    <cellStyle name="Normal 13 4 2 3 6 3" xfId="19533" xr:uid="{00000000-0005-0000-0000-0000D6930000}"/>
    <cellStyle name="Normal 13 4 2 3 6 3 2" xfId="48606" xr:uid="{00000000-0005-0000-0000-0000D7930000}"/>
    <cellStyle name="Normal 13 4 2 3 6 4" xfId="19534" xr:uid="{00000000-0005-0000-0000-0000D8930000}"/>
    <cellStyle name="Normal 13 4 2 3 6 4 2" xfId="48607" xr:uid="{00000000-0005-0000-0000-0000D9930000}"/>
    <cellStyle name="Normal 13 4 2 3 6 5" xfId="48603" xr:uid="{00000000-0005-0000-0000-0000DA930000}"/>
    <cellStyle name="Normal 13 4 2 3 7" xfId="19535" xr:uid="{00000000-0005-0000-0000-0000DB930000}"/>
    <cellStyle name="Normal 13 4 2 3 7 2" xfId="19536" xr:uid="{00000000-0005-0000-0000-0000DC930000}"/>
    <cellStyle name="Normal 13 4 2 3 7 2 2" xfId="48609" xr:uid="{00000000-0005-0000-0000-0000DD930000}"/>
    <cellStyle name="Normal 13 4 2 3 7 3" xfId="19537" xr:uid="{00000000-0005-0000-0000-0000DE930000}"/>
    <cellStyle name="Normal 13 4 2 3 7 3 2" xfId="48610" xr:uid="{00000000-0005-0000-0000-0000DF930000}"/>
    <cellStyle name="Normal 13 4 2 3 7 4" xfId="48608" xr:uid="{00000000-0005-0000-0000-0000E0930000}"/>
    <cellStyle name="Normal 13 4 2 3 8" xfId="19538" xr:uid="{00000000-0005-0000-0000-0000E1930000}"/>
    <cellStyle name="Normal 13 4 2 3 8 2" xfId="48611" xr:uid="{00000000-0005-0000-0000-0000E2930000}"/>
    <cellStyle name="Normal 13 4 2 3 9" xfId="19539" xr:uid="{00000000-0005-0000-0000-0000E3930000}"/>
    <cellStyle name="Normal 13 4 2 3 9 2" xfId="48612" xr:uid="{00000000-0005-0000-0000-0000E4930000}"/>
    <cellStyle name="Normal 13 4 2 4" xfId="19540" xr:uid="{00000000-0005-0000-0000-0000E5930000}"/>
    <cellStyle name="Normal 13 4 2 4 2" xfId="19541" xr:uid="{00000000-0005-0000-0000-0000E6930000}"/>
    <cellStyle name="Normal 13 4 2 4 2 2" xfId="19542" xr:uid="{00000000-0005-0000-0000-0000E7930000}"/>
    <cellStyle name="Normal 13 4 2 4 2 2 2" xfId="19543" xr:uid="{00000000-0005-0000-0000-0000E8930000}"/>
    <cellStyle name="Normal 13 4 2 4 2 2 2 2" xfId="48616" xr:uid="{00000000-0005-0000-0000-0000E9930000}"/>
    <cellStyle name="Normal 13 4 2 4 2 2 3" xfId="48615" xr:uid="{00000000-0005-0000-0000-0000EA930000}"/>
    <cellStyle name="Normal 13 4 2 4 2 3" xfId="19544" xr:uid="{00000000-0005-0000-0000-0000EB930000}"/>
    <cellStyle name="Normal 13 4 2 4 2 3 2" xfId="48617" xr:uid="{00000000-0005-0000-0000-0000EC930000}"/>
    <cellStyle name="Normal 13 4 2 4 2 4" xfId="19545" xr:uid="{00000000-0005-0000-0000-0000ED930000}"/>
    <cellStyle name="Normal 13 4 2 4 2 4 2" xfId="48618" xr:uid="{00000000-0005-0000-0000-0000EE930000}"/>
    <cellStyle name="Normal 13 4 2 4 2 5" xfId="19546" xr:uid="{00000000-0005-0000-0000-0000EF930000}"/>
    <cellStyle name="Normal 13 4 2 4 2 5 2" xfId="48619" xr:uid="{00000000-0005-0000-0000-0000F0930000}"/>
    <cellStyle name="Normal 13 4 2 4 2 6" xfId="48614" xr:uid="{00000000-0005-0000-0000-0000F1930000}"/>
    <cellStyle name="Normal 13 4 2 4 3" xfId="19547" xr:uid="{00000000-0005-0000-0000-0000F2930000}"/>
    <cellStyle name="Normal 13 4 2 4 3 2" xfId="19548" xr:uid="{00000000-0005-0000-0000-0000F3930000}"/>
    <cellStyle name="Normal 13 4 2 4 3 2 2" xfId="19549" xr:uid="{00000000-0005-0000-0000-0000F4930000}"/>
    <cellStyle name="Normal 13 4 2 4 3 2 2 2" xfId="48622" xr:uid="{00000000-0005-0000-0000-0000F5930000}"/>
    <cellStyle name="Normal 13 4 2 4 3 2 3" xfId="48621" xr:uid="{00000000-0005-0000-0000-0000F6930000}"/>
    <cellStyle name="Normal 13 4 2 4 3 3" xfId="19550" xr:uid="{00000000-0005-0000-0000-0000F7930000}"/>
    <cellStyle name="Normal 13 4 2 4 3 3 2" xfId="48623" xr:uid="{00000000-0005-0000-0000-0000F8930000}"/>
    <cellStyle name="Normal 13 4 2 4 3 4" xfId="19551" xr:uid="{00000000-0005-0000-0000-0000F9930000}"/>
    <cellStyle name="Normal 13 4 2 4 3 4 2" xfId="48624" xr:uid="{00000000-0005-0000-0000-0000FA930000}"/>
    <cellStyle name="Normal 13 4 2 4 3 5" xfId="19552" xr:uid="{00000000-0005-0000-0000-0000FB930000}"/>
    <cellStyle name="Normal 13 4 2 4 3 5 2" xfId="48625" xr:uid="{00000000-0005-0000-0000-0000FC930000}"/>
    <cellStyle name="Normal 13 4 2 4 3 6" xfId="48620" xr:uid="{00000000-0005-0000-0000-0000FD930000}"/>
    <cellStyle name="Normal 13 4 2 4 4" xfId="19553" xr:uid="{00000000-0005-0000-0000-0000FE930000}"/>
    <cellStyle name="Normal 13 4 2 4 4 2" xfId="19554" xr:uid="{00000000-0005-0000-0000-0000FF930000}"/>
    <cellStyle name="Normal 13 4 2 4 4 2 2" xfId="48627" xr:uid="{00000000-0005-0000-0000-000000940000}"/>
    <cellStyle name="Normal 13 4 2 4 4 3" xfId="48626" xr:uid="{00000000-0005-0000-0000-000001940000}"/>
    <cellStyle name="Normal 13 4 2 4 5" xfId="19555" xr:uid="{00000000-0005-0000-0000-000002940000}"/>
    <cellStyle name="Normal 13 4 2 4 5 2" xfId="48628" xr:uid="{00000000-0005-0000-0000-000003940000}"/>
    <cellStyle name="Normal 13 4 2 4 6" xfId="19556" xr:uid="{00000000-0005-0000-0000-000004940000}"/>
    <cellStyle name="Normal 13 4 2 4 6 2" xfId="48629" xr:uid="{00000000-0005-0000-0000-000005940000}"/>
    <cellStyle name="Normal 13 4 2 4 7" xfId="19557" xr:uid="{00000000-0005-0000-0000-000006940000}"/>
    <cellStyle name="Normal 13 4 2 4 7 2" xfId="48630" xr:uid="{00000000-0005-0000-0000-000007940000}"/>
    <cellStyle name="Normal 13 4 2 4 8" xfId="48613" xr:uid="{00000000-0005-0000-0000-000008940000}"/>
    <cellStyle name="Normal 13 4 2 5" xfId="19558" xr:uid="{00000000-0005-0000-0000-000009940000}"/>
    <cellStyle name="Normal 13 4 2 5 2" xfId="19559" xr:uid="{00000000-0005-0000-0000-00000A940000}"/>
    <cellStyle name="Normal 13 4 2 5 2 2" xfId="19560" xr:uid="{00000000-0005-0000-0000-00000B940000}"/>
    <cellStyle name="Normal 13 4 2 5 2 2 2" xfId="19561" xr:uid="{00000000-0005-0000-0000-00000C940000}"/>
    <cellStyle name="Normal 13 4 2 5 2 2 2 2" xfId="48634" xr:uid="{00000000-0005-0000-0000-00000D940000}"/>
    <cellStyle name="Normal 13 4 2 5 2 2 3" xfId="48633" xr:uid="{00000000-0005-0000-0000-00000E940000}"/>
    <cellStyle name="Normal 13 4 2 5 2 3" xfId="19562" xr:uid="{00000000-0005-0000-0000-00000F940000}"/>
    <cellStyle name="Normal 13 4 2 5 2 3 2" xfId="48635" xr:uid="{00000000-0005-0000-0000-000010940000}"/>
    <cellStyle name="Normal 13 4 2 5 2 4" xfId="19563" xr:uid="{00000000-0005-0000-0000-000011940000}"/>
    <cellStyle name="Normal 13 4 2 5 2 4 2" xfId="48636" xr:uid="{00000000-0005-0000-0000-000012940000}"/>
    <cellStyle name="Normal 13 4 2 5 2 5" xfId="19564" xr:uid="{00000000-0005-0000-0000-000013940000}"/>
    <cellStyle name="Normal 13 4 2 5 2 5 2" xfId="48637" xr:uid="{00000000-0005-0000-0000-000014940000}"/>
    <cellStyle name="Normal 13 4 2 5 2 6" xfId="48632" xr:uid="{00000000-0005-0000-0000-000015940000}"/>
    <cellStyle name="Normal 13 4 2 5 3" xfId="19565" xr:uid="{00000000-0005-0000-0000-000016940000}"/>
    <cellStyle name="Normal 13 4 2 5 3 2" xfId="19566" xr:uid="{00000000-0005-0000-0000-000017940000}"/>
    <cellStyle name="Normal 13 4 2 5 3 2 2" xfId="48639" xr:uid="{00000000-0005-0000-0000-000018940000}"/>
    <cellStyle name="Normal 13 4 2 5 3 3" xfId="48638" xr:uid="{00000000-0005-0000-0000-000019940000}"/>
    <cellStyle name="Normal 13 4 2 5 4" xfId="19567" xr:uid="{00000000-0005-0000-0000-00001A940000}"/>
    <cellStyle name="Normal 13 4 2 5 4 2" xfId="48640" xr:uid="{00000000-0005-0000-0000-00001B940000}"/>
    <cellStyle name="Normal 13 4 2 5 5" xfId="19568" xr:uid="{00000000-0005-0000-0000-00001C940000}"/>
    <cellStyle name="Normal 13 4 2 5 5 2" xfId="48641" xr:uid="{00000000-0005-0000-0000-00001D940000}"/>
    <cellStyle name="Normal 13 4 2 5 6" xfId="19569" xr:uid="{00000000-0005-0000-0000-00001E940000}"/>
    <cellStyle name="Normal 13 4 2 5 6 2" xfId="48642" xr:uid="{00000000-0005-0000-0000-00001F940000}"/>
    <cellStyle name="Normal 13 4 2 5 7" xfId="48631" xr:uid="{00000000-0005-0000-0000-000020940000}"/>
    <cellStyle name="Normal 13 4 2 6" xfId="19570" xr:uid="{00000000-0005-0000-0000-000021940000}"/>
    <cellStyle name="Normal 13 4 2 6 2" xfId="19571" xr:uid="{00000000-0005-0000-0000-000022940000}"/>
    <cellStyle name="Normal 13 4 2 6 2 2" xfId="19572" xr:uid="{00000000-0005-0000-0000-000023940000}"/>
    <cellStyle name="Normal 13 4 2 6 2 2 2" xfId="48645" xr:uid="{00000000-0005-0000-0000-000024940000}"/>
    <cellStyle name="Normal 13 4 2 6 2 3" xfId="48644" xr:uid="{00000000-0005-0000-0000-000025940000}"/>
    <cellStyle name="Normal 13 4 2 6 3" xfId="19573" xr:uid="{00000000-0005-0000-0000-000026940000}"/>
    <cellStyle name="Normal 13 4 2 6 3 2" xfId="48646" xr:uid="{00000000-0005-0000-0000-000027940000}"/>
    <cellStyle name="Normal 13 4 2 6 4" xfId="19574" xr:uid="{00000000-0005-0000-0000-000028940000}"/>
    <cellStyle name="Normal 13 4 2 6 4 2" xfId="48647" xr:uid="{00000000-0005-0000-0000-000029940000}"/>
    <cellStyle name="Normal 13 4 2 6 5" xfId="19575" xr:uid="{00000000-0005-0000-0000-00002A940000}"/>
    <cellStyle name="Normal 13 4 2 6 5 2" xfId="48648" xr:uid="{00000000-0005-0000-0000-00002B940000}"/>
    <cellStyle name="Normal 13 4 2 6 6" xfId="48643" xr:uid="{00000000-0005-0000-0000-00002C940000}"/>
    <cellStyle name="Normal 13 4 2 7" xfId="19576" xr:uid="{00000000-0005-0000-0000-00002D940000}"/>
    <cellStyle name="Normal 13 4 2 7 2" xfId="19577" xr:uid="{00000000-0005-0000-0000-00002E940000}"/>
    <cellStyle name="Normal 13 4 2 7 2 2" xfId="19578" xr:uid="{00000000-0005-0000-0000-00002F940000}"/>
    <cellStyle name="Normal 13 4 2 7 2 2 2" xfId="48651" xr:uid="{00000000-0005-0000-0000-000030940000}"/>
    <cellStyle name="Normal 13 4 2 7 2 3" xfId="48650" xr:uid="{00000000-0005-0000-0000-000031940000}"/>
    <cellStyle name="Normal 13 4 2 7 3" xfId="19579" xr:uid="{00000000-0005-0000-0000-000032940000}"/>
    <cellStyle name="Normal 13 4 2 7 3 2" xfId="48652" xr:uid="{00000000-0005-0000-0000-000033940000}"/>
    <cellStyle name="Normal 13 4 2 7 4" xfId="19580" xr:uid="{00000000-0005-0000-0000-000034940000}"/>
    <cellStyle name="Normal 13 4 2 7 4 2" xfId="48653" xr:uid="{00000000-0005-0000-0000-000035940000}"/>
    <cellStyle name="Normal 13 4 2 7 5" xfId="19581" xr:uid="{00000000-0005-0000-0000-000036940000}"/>
    <cellStyle name="Normal 13 4 2 7 5 2" xfId="48654" xr:uid="{00000000-0005-0000-0000-000037940000}"/>
    <cellStyle name="Normal 13 4 2 7 6" xfId="48649" xr:uid="{00000000-0005-0000-0000-000038940000}"/>
    <cellStyle name="Normal 13 4 2 8" xfId="19582" xr:uid="{00000000-0005-0000-0000-000039940000}"/>
    <cellStyle name="Normal 13 4 2 8 2" xfId="19583" xr:uid="{00000000-0005-0000-0000-00003A940000}"/>
    <cellStyle name="Normal 13 4 2 8 2 2" xfId="19584" xr:uid="{00000000-0005-0000-0000-00003B940000}"/>
    <cellStyle name="Normal 13 4 2 8 2 2 2" xfId="48657" xr:uid="{00000000-0005-0000-0000-00003C940000}"/>
    <cellStyle name="Normal 13 4 2 8 2 3" xfId="48656" xr:uid="{00000000-0005-0000-0000-00003D940000}"/>
    <cellStyle name="Normal 13 4 2 8 3" xfId="19585" xr:uid="{00000000-0005-0000-0000-00003E940000}"/>
    <cellStyle name="Normal 13 4 2 8 3 2" xfId="48658" xr:uid="{00000000-0005-0000-0000-00003F940000}"/>
    <cellStyle name="Normal 13 4 2 8 4" xfId="19586" xr:uid="{00000000-0005-0000-0000-000040940000}"/>
    <cellStyle name="Normal 13 4 2 8 4 2" xfId="48659" xr:uid="{00000000-0005-0000-0000-000041940000}"/>
    <cellStyle name="Normal 13 4 2 8 5" xfId="48655" xr:uid="{00000000-0005-0000-0000-000042940000}"/>
    <cellStyle name="Normal 13 4 2 9" xfId="19587" xr:uid="{00000000-0005-0000-0000-000043940000}"/>
    <cellStyle name="Normal 13 4 2 9 2" xfId="19588" xr:uid="{00000000-0005-0000-0000-000044940000}"/>
    <cellStyle name="Normal 13 4 2 9 2 2" xfId="48661" xr:uid="{00000000-0005-0000-0000-000045940000}"/>
    <cellStyle name="Normal 13 4 2 9 3" xfId="19589" xr:uid="{00000000-0005-0000-0000-000046940000}"/>
    <cellStyle name="Normal 13 4 2 9 3 2" xfId="48662" xr:uid="{00000000-0005-0000-0000-000047940000}"/>
    <cellStyle name="Normal 13 4 2 9 4" xfId="48660" xr:uid="{00000000-0005-0000-0000-000048940000}"/>
    <cellStyle name="Normal 13 4 3" xfId="19590" xr:uid="{00000000-0005-0000-0000-000049940000}"/>
    <cellStyle name="Normal 13 4 3 10" xfId="19591" xr:uid="{00000000-0005-0000-0000-00004A940000}"/>
    <cellStyle name="Normal 13 4 3 10 2" xfId="48664" xr:uid="{00000000-0005-0000-0000-00004B940000}"/>
    <cellStyle name="Normal 13 4 3 11" xfId="19592" xr:uid="{00000000-0005-0000-0000-00004C940000}"/>
    <cellStyle name="Normal 13 4 3 11 2" xfId="48665" xr:uid="{00000000-0005-0000-0000-00004D940000}"/>
    <cellStyle name="Normal 13 4 3 12" xfId="48663" xr:uid="{00000000-0005-0000-0000-00004E940000}"/>
    <cellStyle name="Normal 13 4 3 2" xfId="19593" xr:uid="{00000000-0005-0000-0000-00004F940000}"/>
    <cellStyle name="Normal 13 4 3 2 10" xfId="19594" xr:uid="{00000000-0005-0000-0000-000050940000}"/>
    <cellStyle name="Normal 13 4 3 2 10 2" xfId="48667" xr:uid="{00000000-0005-0000-0000-000051940000}"/>
    <cellStyle name="Normal 13 4 3 2 11" xfId="48666" xr:uid="{00000000-0005-0000-0000-000052940000}"/>
    <cellStyle name="Normal 13 4 3 2 2" xfId="19595" xr:uid="{00000000-0005-0000-0000-000053940000}"/>
    <cellStyle name="Normal 13 4 3 2 2 2" xfId="19596" xr:uid="{00000000-0005-0000-0000-000054940000}"/>
    <cellStyle name="Normal 13 4 3 2 2 2 2" xfId="19597" xr:uid="{00000000-0005-0000-0000-000055940000}"/>
    <cellStyle name="Normal 13 4 3 2 2 2 2 2" xfId="19598" xr:uid="{00000000-0005-0000-0000-000056940000}"/>
    <cellStyle name="Normal 13 4 3 2 2 2 2 2 2" xfId="48671" xr:uid="{00000000-0005-0000-0000-000057940000}"/>
    <cellStyle name="Normal 13 4 3 2 2 2 2 3" xfId="48670" xr:uid="{00000000-0005-0000-0000-000058940000}"/>
    <cellStyle name="Normal 13 4 3 2 2 2 3" xfId="19599" xr:uid="{00000000-0005-0000-0000-000059940000}"/>
    <cellStyle name="Normal 13 4 3 2 2 2 3 2" xfId="48672" xr:uid="{00000000-0005-0000-0000-00005A940000}"/>
    <cellStyle name="Normal 13 4 3 2 2 2 4" xfId="19600" xr:uid="{00000000-0005-0000-0000-00005B940000}"/>
    <cellStyle name="Normal 13 4 3 2 2 2 4 2" xfId="48673" xr:uid="{00000000-0005-0000-0000-00005C940000}"/>
    <cellStyle name="Normal 13 4 3 2 2 2 5" xfId="19601" xr:uid="{00000000-0005-0000-0000-00005D940000}"/>
    <cellStyle name="Normal 13 4 3 2 2 2 5 2" xfId="48674" xr:uid="{00000000-0005-0000-0000-00005E940000}"/>
    <cellStyle name="Normal 13 4 3 2 2 2 6" xfId="48669" xr:uid="{00000000-0005-0000-0000-00005F940000}"/>
    <cellStyle name="Normal 13 4 3 2 2 3" xfId="19602" xr:uid="{00000000-0005-0000-0000-000060940000}"/>
    <cellStyle name="Normal 13 4 3 2 2 3 2" xfId="19603" xr:uid="{00000000-0005-0000-0000-000061940000}"/>
    <cellStyle name="Normal 13 4 3 2 2 3 2 2" xfId="48676" xr:uid="{00000000-0005-0000-0000-000062940000}"/>
    <cellStyle name="Normal 13 4 3 2 2 3 3" xfId="48675" xr:uid="{00000000-0005-0000-0000-000063940000}"/>
    <cellStyle name="Normal 13 4 3 2 2 4" xfId="19604" xr:uid="{00000000-0005-0000-0000-000064940000}"/>
    <cellStyle name="Normal 13 4 3 2 2 4 2" xfId="48677" xr:uid="{00000000-0005-0000-0000-000065940000}"/>
    <cellStyle name="Normal 13 4 3 2 2 5" xfId="19605" xr:uid="{00000000-0005-0000-0000-000066940000}"/>
    <cellStyle name="Normal 13 4 3 2 2 5 2" xfId="48678" xr:uid="{00000000-0005-0000-0000-000067940000}"/>
    <cellStyle name="Normal 13 4 3 2 2 6" xfId="19606" xr:uid="{00000000-0005-0000-0000-000068940000}"/>
    <cellStyle name="Normal 13 4 3 2 2 6 2" xfId="48679" xr:uid="{00000000-0005-0000-0000-000069940000}"/>
    <cellStyle name="Normal 13 4 3 2 2 7" xfId="48668" xr:uid="{00000000-0005-0000-0000-00006A940000}"/>
    <cellStyle name="Normal 13 4 3 2 3" xfId="19607" xr:uid="{00000000-0005-0000-0000-00006B940000}"/>
    <cellStyle name="Normal 13 4 3 2 3 2" xfId="19608" xr:uid="{00000000-0005-0000-0000-00006C940000}"/>
    <cellStyle name="Normal 13 4 3 2 3 2 2" xfId="19609" xr:uid="{00000000-0005-0000-0000-00006D940000}"/>
    <cellStyle name="Normal 13 4 3 2 3 2 2 2" xfId="19610" xr:uid="{00000000-0005-0000-0000-00006E940000}"/>
    <cellStyle name="Normal 13 4 3 2 3 2 2 2 2" xfId="48683" xr:uid="{00000000-0005-0000-0000-00006F940000}"/>
    <cellStyle name="Normal 13 4 3 2 3 2 2 3" xfId="48682" xr:uid="{00000000-0005-0000-0000-000070940000}"/>
    <cellStyle name="Normal 13 4 3 2 3 2 3" xfId="19611" xr:uid="{00000000-0005-0000-0000-000071940000}"/>
    <cellStyle name="Normal 13 4 3 2 3 2 3 2" xfId="48684" xr:uid="{00000000-0005-0000-0000-000072940000}"/>
    <cellStyle name="Normal 13 4 3 2 3 2 4" xfId="19612" xr:uid="{00000000-0005-0000-0000-000073940000}"/>
    <cellStyle name="Normal 13 4 3 2 3 2 4 2" xfId="48685" xr:uid="{00000000-0005-0000-0000-000074940000}"/>
    <cellStyle name="Normal 13 4 3 2 3 2 5" xfId="19613" xr:uid="{00000000-0005-0000-0000-000075940000}"/>
    <cellStyle name="Normal 13 4 3 2 3 2 5 2" xfId="48686" xr:uid="{00000000-0005-0000-0000-000076940000}"/>
    <cellStyle name="Normal 13 4 3 2 3 2 6" xfId="48681" xr:uid="{00000000-0005-0000-0000-000077940000}"/>
    <cellStyle name="Normal 13 4 3 2 3 3" xfId="19614" xr:uid="{00000000-0005-0000-0000-000078940000}"/>
    <cellStyle name="Normal 13 4 3 2 3 3 2" xfId="19615" xr:uid="{00000000-0005-0000-0000-000079940000}"/>
    <cellStyle name="Normal 13 4 3 2 3 3 2 2" xfId="48688" xr:uid="{00000000-0005-0000-0000-00007A940000}"/>
    <cellStyle name="Normal 13 4 3 2 3 3 3" xfId="48687" xr:uid="{00000000-0005-0000-0000-00007B940000}"/>
    <cellStyle name="Normal 13 4 3 2 3 4" xfId="19616" xr:uid="{00000000-0005-0000-0000-00007C940000}"/>
    <cellStyle name="Normal 13 4 3 2 3 4 2" xfId="48689" xr:uid="{00000000-0005-0000-0000-00007D940000}"/>
    <cellStyle name="Normal 13 4 3 2 3 5" xfId="19617" xr:uid="{00000000-0005-0000-0000-00007E940000}"/>
    <cellStyle name="Normal 13 4 3 2 3 5 2" xfId="48690" xr:uid="{00000000-0005-0000-0000-00007F940000}"/>
    <cellStyle name="Normal 13 4 3 2 3 6" xfId="19618" xr:uid="{00000000-0005-0000-0000-000080940000}"/>
    <cellStyle name="Normal 13 4 3 2 3 6 2" xfId="48691" xr:uid="{00000000-0005-0000-0000-000081940000}"/>
    <cellStyle name="Normal 13 4 3 2 3 7" xfId="48680" xr:uid="{00000000-0005-0000-0000-000082940000}"/>
    <cellStyle name="Normal 13 4 3 2 4" xfId="19619" xr:uid="{00000000-0005-0000-0000-000083940000}"/>
    <cellStyle name="Normal 13 4 3 2 4 2" xfId="19620" xr:uid="{00000000-0005-0000-0000-000084940000}"/>
    <cellStyle name="Normal 13 4 3 2 4 2 2" xfId="19621" xr:uid="{00000000-0005-0000-0000-000085940000}"/>
    <cellStyle name="Normal 13 4 3 2 4 2 2 2" xfId="48694" xr:uid="{00000000-0005-0000-0000-000086940000}"/>
    <cellStyle name="Normal 13 4 3 2 4 2 3" xfId="48693" xr:uid="{00000000-0005-0000-0000-000087940000}"/>
    <cellStyle name="Normal 13 4 3 2 4 3" xfId="19622" xr:uid="{00000000-0005-0000-0000-000088940000}"/>
    <cellStyle name="Normal 13 4 3 2 4 3 2" xfId="48695" xr:uid="{00000000-0005-0000-0000-000089940000}"/>
    <cellStyle name="Normal 13 4 3 2 4 4" xfId="19623" xr:uid="{00000000-0005-0000-0000-00008A940000}"/>
    <cellStyle name="Normal 13 4 3 2 4 4 2" xfId="48696" xr:uid="{00000000-0005-0000-0000-00008B940000}"/>
    <cellStyle name="Normal 13 4 3 2 4 5" xfId="19624" xr:uid="{00000000-0005-0000-0000-00008C940000}"/>
    <cellStyle name="Normal 13 4 3 2 4 5 2" xfId="48697" xr:uid="{00000000-0005-0000-0000-00008D940000}"/>
    <cellStyle name="Normal 13 4 3 2 4 6" xfId="48692" xr:uid="{00000000-0005-0000-0000-00008E940000}"/>
    <cellStyle name="Normal 13 4 3 2 5" xfId="19625" xr:uid="{00000000-0005-0000-0000-00008F940000}"/>
    <cellStyle name="Normal 13 4 3 2 5 2" xfId="19626" xr:uid="{00000000-0005-0000-0000-000090940000}"/>
    <cellStyle name="Normal 13 4 3 2 5 2 2" xfId="19627" xr:uid="{00000000-0005-0000-0000-000091940000}"/>
    <cellStyle name="Normal 13 4 3 2 5 2 2 2" xfId="48700" xr:uid="{00000000-0005-0000-0000-000092940000}"/>
    <cellStyle name="Normal 13 4 3 2 5 2 3" xfId="48699" xr:uid="{00000000-0005-0000-0000-000093940000}"/>
    <cellStyle name="Normal 13 4 3 2 5 3" xfId="19628" xr:uid="{00000000-0005-0000-0000-000094940000}"/>
    <cellStyle name="Normal 13 4 3 2 5 3 2" xfId="48701" xr:uid="{00000000-0005-0000-0000-000095940000}"/>
    <cellStyle name="Normal 13 4 3 2 5 4" xfId="19629" xr:uid="{00000000-0005-0000-0000-000096940000}"/>
    <cellStyle name="Normal 13 4 3 2 5 4 2" xfId="48702" xr:uid="{00000000-0005-0000-0000-000097940000}"/>
    <cellStyle name="Normal 13 4 3 2 5 5" xfId="19630" xr:uid="{00000000-0005-0000-0000-000098940000}"/>
    <cellStyle name="Normal 13 4 3 2 5 5 2" xfId="48703" xr:uid="{00000000-0005-0000-0000-000099940000}"/>
    <cellStyle name="Normal 13 4 3 2 5 6" xfId="48698" xr:uid="{00000000-0005-0000-0000-00009A940000}"/>
    <cellStyle name="Normal 13 4 3 2 6" xfId="19631" xr:uid="{00000000-0005-0000-0000-00009B940000}"/>
    <cellStyle name="Normal 13 4 3 2 6 2" xfId="19632" xr:uid="{00000000-0005-0000-0000-00009C940000}"/>
    <cellStyle name="Normal 13 4 3 2 6 2 2" xfId="19633" xr:uid="{00000000-0005-0000-0000-00009D940000}"/>
    <cellStyle name="Normal 13 4 3 2 6 2 2 2" xfId="48706" xr:uid="{00000000-0005-0000-0000-00009E940000}"/>
    <cellStyle name="Normal 13 4 3 2 6 2 3" xfId="48705" xr:uid="{00000000-0005-0000-0000-00009F940000}"/>
    <cellStyle name="Normal 13 4 3 2 6 3" xfId="19634" xr:uid="{00000000-0005-0000-0000-0000A0940000}"/>
    <cellStyle name="Normal 13 4 3 2 6 3 2" xfId="48707" xr:uid="{00000000-0005-0000-0000-0000A1940000}"/>
    <cellStyle name="Normal 13 4 3 2 6 4" xfId="19635" xr:uid="{00000000-0005-0000-0000-0000A2940000}"/>
    <cellStyle name="Normal 13 4 3 2 6 4 2" xfId="48708" xr:uid="{00000000-0005-0000-0000-0000A3940000}"/>
    <cellStyle name="Normal 13 4 3 2 6 5" xfId="48704" xr:uid="{00000000-0005-0000-0000-0000A4940000}"/>
    <cellStyle name="Normal 13 4 3 2 7" xfId="19636" xr:uid="{00000000-0005-0000-0000-0000A5940000}"/>
    <cellStyle name="Normal 13 4 3 2 7 2" xfId="19637" xr:uid="{00000000-0005-0000-0000-0000A6940000}"/>
    <cellStyle name="Normal 13 4 3 2 7 2 2" xfId="48710" xr:uid="{00000000-0005-0000-0000-0000A7940000}"/>
    <cellStyle name="Normal 13 4 3 2 7 3" xfId="19638" xr:uid="{00000000-0005-0000-0000-0000A8940000}"/>
    <cellStyle name="Normal 13 4 3 2 7 3 2" xfId="48711" xr:uid="{00000000-0005-0000-0000-0000A9940000}"/>
    <cellStyle name="Normal 13 4 3 2 7 4" xfId="48709" xr:uid="{00000000-0005-0000-0000-0000AA940000}"/>
    <cellStyle name="Normal 13 4 3 2 8" xfId="19639" xr:uid="{00000000-0005-0000-0000-0000AB940000}"/>
    <cellStyle name="Normal 13 4 3 2 8 2" xfId="48712" xr:uid="{00000000-0005-0000-0000-0000AC940000}"/>
    <cellStyle name="Normal 13 4 3 2 9" xfId="19640" xr:uid="{00000000-0005-0000-0000-0000AD940000}"/>
    <cellStyle name="Normal 13 4 3 2 9 2" xfId="48713" xr:uid="{00000000-0005-0000-0000-0000AE940000}"/>
    <cellStyle name="Normal 13 4 3 3" xfId="19641" xr:uid="{00000000-0005-0000-0000-0000AF940000}"/>
    <cellStyle name="Normal 13 4 3 3 2" xfId="19642" xr:uid="{00000000-0005-0000-0000-0000B0940000}"/>
    <cellStyle name="Normal 13 4 3 3 2 2" xfId="19643" xr:uid="{00000000-0005-0000-0000-0000B1940000}"/>
    <cellStyle name="Normal 13 4 3 3 2 2 2" xfId="19644" xr:uid="{00000000-0005-0000-0000-0000B2940000}"/>
    <cellStyle name="Normal 13 4 3 3 2 2 2 2" xfId="48717" xr:uid="{00000000-0005-0000-0000-0000B3940000}"/>
    <cellStyle name="Normal 13 4 3 3 2 2 3" xfId="48716" xr:uid="{00000000-0005-0000-0000-0000B4940000}"/>
    <cellStyle name="Normal 13 4 3 3 2 3" xfId="19645" xr:uid="{00000000-0005-0000-0000-0000B5940000}"/>
    <cellStyle name="Normal 13 4 3 3 2 3 2" xfId="48718" xr:uid="{00000000-0005-0000-0000-0000B6940000}"/>
    <cellStyle name="Normal 13 4 3 3 2 4" xfId="19646" xr:uid="{00000000-0005-0000-0000-0000B7940000}"/>
    <cellStyle name="Normal 13 4 3 3 2 4 2" xfId="48719" xr:uid="{00000000-0005-0000-0000-0000B8940000}"/>
    <cellStyle name="Normal 13 4 3 3 2 5" xfId="19647" xr:uid="{00000000-0005-0000-0000-0000B9940000}"/>
    <cellStyle name="Normal 13 4 3 3 2 5 2" xfId="48720" xr:uid="{00000000-0005-0000-0000-0000BA940000}"/>
    <cellStyle name="Normal 13 4 3 3 2 6" xfId="48715" xr:uid="{00000000-0005-0000-0000-0000BB940000}"/>
    <cellStyle name="Normal 13 4 3 3 3" xfId="19648" xr:uid="{00000000-0005-0000-0000-0000BC940000}"/>
    <cellStyle name="Normal 13 4 3 3 3 2" xfId="19649" xr:uid="{00000000-0005-0000-0000-0000BD940000}"/>
    <cellStyle name="Normal 13 4 3 3 3 2 2" xfId="19650" xr:uid="{00000000-0005-0000-0000-0000BE940000}"/>
    <cellStyle name="Normal 13 4 3 3 3 2 2 2" xfId="48723" xr:uid="{00000000-0005-0000-0000-0000BF940000}"/>
    <cellStyle name="Normal 13 4 3 3 3 2 3" xfId="48722" xr:uid="{00000000-0005-0000-0000-0000C0940000}"/>
    <cellStyle name="Normal 13 4 3 3 3 3" xfId="19651" xr:uid="{00000000-0005-0000-0000-0000C1940000}"/>
    <cellStyle name="Normal 13 4 3 3 3 3 2" xfId="48724" xr:uid="{00000000-0005-0000-0000-0000C2940000}"/>
    <cellStyle name="Normal 13 4 3 3 3 4" xfId="19652" xr:uid="{00000000-0005-0000-0000-0000C3940000}"/>
    <cellStyle name="Normal 13 4 3 3 3 4 2" xfId="48725" xr:uid="{00000000-0005-0000-0000-0000C4940000}"/>
    <cellStyle name="Normal 13 4 3 3 3 5" xfId="19653" xr:uid="{00000000-0005-0000-0000-0000C5940000}"/>
    <cellStyle name="Normal 13 4 3 3 3 5 2" xfId="48726" xr:uid="{00000000-0005-0000-0000-0000C6940000}"/>
    <cellStyle name="Normal 13 4 3 3 3 6" xfId="48721" xr:uid="{00000000-0005-0000-0000-0000C7940000}"/>
    <cellStyle name="Normal 13 4 3 3 4" xfId="19654" xr:uid="{00000000-0005-0000-0000-0000C8940000}"/>
    <cellStyle name="Normal 13 4 3 3 4 2" xfId="19655" xr:uid="{00000000-0005-0000-0000-0000C9940000}"/>
    <cellStyle name="Normal 13 4 3 3 4 2 2" xfId="48728" xr:uid="{00000000-0005-0000-0000-0000CA940000}"/>
    <cellStyle name="Normal 13 4 3 3 4 3" xfId="48727" xr:uid="{00000000-0005-0000-0000-0000CB940000}"/>
    <cellStyle name="Normal 13 4 3 3 5" xfId="19656" xr:uid="{00000000-0005-0000-0000-0000CC940000}"/>
    <cellStyle name="Normal 13 4 3 3 5 2" xfId="48729" xr:uid="{00000000-0005-0000-0000-0000CD940000}"/>
    <cellStyle name="Normal 13 4 3 3 6" xfId="19657" xr:uid="{00000000-0005-0000-0000-0000CE940000}"/>
    <cellStyle name="Normal 13 4 3 3 6 2" xfId="48730" xr:uid="{00000000-0005-0000-0000-0000CF940000}"/>
    <cellStyle name="Normal 13 4 3 3 7" xfId="19658" xr:uid="{00000000-0005-0000-0000-0000D0940000}"/>
    <cellStyle name="Normal 13 4 3 3 7 2" xfId="48731" xr:uid="{00000000-0005-0000-0000-0000D1940000}"/>
    <cellStyle name="Normal 13 4 3 3 8" xfId="48714" xr:uid="{00000000-0005-0000-0000-0000D2940000}"/>
    <cellStyle name="Normal 13 4 3 4" xfId="19659" xr:uid="{00000000-0005-0000-0000-0000D3940000}"/>
    <cellStyle name="Normal 13 4 3 4 2" xfId="19660" xr:uid="{00000000-0005-0000-0000-0000D4940000}"/>
    <cellStyle name="Normal 13 4 3 4 2 2" xfId="19661" xr:uid="{00000000-0005-0000-0000-0000D5940000}"/>
    <cellStyle name="Normal 13 4 3 4 2 2 2" xfId="19662" xr:uid="{00000000-0005-0000-0000-0000D6940000}"/>
    <cellStyle name="Normal 13 4 3 4 2 2 2 2" xfId="48735" xr:uid="{00000000-0005-0000-0000-0000D7940000}"/>
    <cellStyle name="Normal 13 4 3 4 2 2 3" xfId="48734" xr:uid="{00000000-0005-0000-0000-0000D8940000}"/>
    <cellStyle name="Normal 13 4 3 4 2 3" xfId="19663" xr:uid="{00000000-0005-0000-0000-0000D9940000}"/>
    <cellStyle name="Normal 13 4 3 4 2 3 2" xfId="48736" xr:uid="{00000000-0005-0000-0000-0000DA940000}"/>
    <cellStyle name="Normal 13 4 3 4 2 4" xfId="19664" xr:uid="{00000000-0005-0000-0000-0000DB940000}"/>
    <cellStyle name="Normal 13 4 3 4 2 4 2" xfId="48737" xr:uid="{00000000-0005-0000-0000-0000DC940000}"/>
    <cellStyle name="Normal 13 4 3 4 2 5" xfId="19665" xr:uid="{00000000-0005-0000-0000-0000DD940000}"/>
    <cellStyle name="Normal 13 4 3 4 2 5 2" xfId="48738" xr:uid="{00000000-0005-0000-0000-0000DE940000}"/>
    <cellStyle name="Normal 13 4 3 4 2 6" xfId="48733" xr:uid="{00000000-0005-0000-0000-0000DF940000}"/>
    <cellStyle name="Normal 13 4 3 4 3" xfId="19666" xr:uid="{00000000-0005-0000-0000-0000E0940000}"/>
    <cellStyle name="Normal 13 4 3 4 3 2" xfId="19667" xr:uid="{00000000-0005-0000-0000-0000E1940000}"/>
    <cellStyle name="Normal 13 4 3 4 3 2 2" xfId="48740" xr:uid="{00000000-0005-0000-0000-0000E2940000}"/>
    <cellStyle name="Normal 13 4 3 4 3 3" xfId="48739" xr:uid="{00000000-0005-0000-0000-0000E3940000}"/>
    <cellStyle name="Normal 13 4 3 4 4" xfId="19668" xr:uid="{00000000-0005-0000-0000-0000E4940000}"/>
    <cellStyle name="Normal 13 4 3 4 4 2" xfId="48741" xr:uid="{00000000-0005-0000-0000-0000E5940000}"/>
    <cellStyle name="Normal 13 4 3 4 5" xfId="19669" xr:uid="{00000000-0005-0000-0000-0000E6940000}"/>
    <cellStyle name="Normal 13 4 3 4 5 2" xfId="48742" xr:uid="{00000000-0005-0000-0000-0000E7940000}"/>
    <cellStyle name="Normal 13 4 3 4 6" xfId="19670" xr:uid="{00000000-0005-0000-0000-0000E8940000}"/>
    <cellStyle name="Normal 13 4 3 4 6 2" xfId="48743" xr:uid="{00000000-0005-0000-0000-0000E9940000}"/>
    <cellStyle name="Normal 13 4 3 4 7" xfId="48732" xr:uid="{00000000-0005-0000-0000-0000EA940000}"/>
    <cellStyle name="Normal 13 4 3 5" xfId="19671" xr:uid="{00000000-0005-0000-0000-0000EB940000}"/>
    <cellStyle name="Normal 13 4 3 5 2" xfId="19672" xr:uid="{00000000-0005-0000-0000-0000EC940000}"/>
    <cellStyle name="Normal 13 4 3 5 2 2" xfId="19673" xr:uid="{00000000-0005-0000-0000-0000ED940000}"/>
    <cellStyle name="Normal 13 4 3 5 2 2 2" xfId="48746" xr:uid="{00000000-0005-0000-0000-0000EE940000}"/>
    <cellStyle name="Normal 13 4 3 5 2 3" xfId="48745" xr:uid="{00000000-0005-0000-0000-0000EF940000}"/>
    <cellStyle name="Normal 13 4 3 5 3" xfId="19674" xr:uid="{00000000-0005-0000-0000-0000F0940000}"/>
    <cellStyle name="Normal 13 4 3 5 3 2" xfId="48747" xr:uid="{00000000-0005-0000-0000-0000F1940000}"/>
    <cellStyle name="Normal 13 4 3 5 4" xfId="19675" xr:uid="{00000000-0005-0000-0000-0000F2940000}"/>
    <cellStyle name="Normal 13 4 3 5 4 2" xfId="48748" xr:uid="{00000000-0005-0000-0000-0000F3940000}"/>
    <cellStyle name="Normal 13 4 3 5 5" xfId="19676" xr:uid="{00000000-0005-0000-0000-0000F4940000}"/>
    <cellStyle name="Normal 13 4 3 5 5 2" xfId="48749" xr:uid="{00000000-0005-0000-0000-0000F5940000}"/>
    <cellStyle name="Normal 13 4 3 5 6" xfId="48744" xr:uid="{00000000-0005-0000-0000-0000F6940000}"/>
    <cellStyle name="Normal 13 4 3 6" xfId="19677" xr:uid="{00000000-0005-0000-0000-0000F7940000}"/>
    <cellStyle name="Normal 13 4 3 6 2" xfId="19678" xr:uid="{00000000-0005-0000-0000-0000F8940000}"/>
    <cellStyle name="Normal 13 4 3 6 2 2" xfId="19679" xr:uid="{00000000-0005-0000-0000-0000F9940000}"/>
    <cellStyle name="Normal 13 4 3 6 2 2 2" xfId="48752" xr:uid="{00000000-0005-0000-0000-0000FA940000}"/>
    <cellStyle name="Normal 13 4 3 6 2 3" xfId="48751" xr:uid="{00000000-0005-0000-0000-0000FB940000}"/>
    <cellStyle name="Normal 13 4 3 6 3" xfId="19680" xr:uid="{00000000-0005-0000-0000-0000FC940000}"/>
    <cellStyle name="Normal 13 4 3 6 3 2" xfId="48753" xr:uid="{00000000-0005-0000-0000-0000FD940000}"/>
    <cellStyle name="Normal 13 4 3 6 4" xfId="19681" xr:uid="{00000000-0005-0000-0000-0000FE940000}"/>
    <cellStyle name="Normal 13 4 3 6 4 2" xfId="48754" xr:uid="{00000000-0005-0000-0000-0000FF940000}"/>
    <cellStyle name="Normal 13 4 3 6 5" xfId="19682" xr:uid="{00000000-0005-0000-0000-000000950000}"/>
    <cellStyle name="Normal 13 4 3 6 5 2" xfId="48755" xr:uid="{00000000-0005-0000-0000-000001950000}"/>
    <cellStyle name="Normal 13 4 3 6 6" xfId="48750" xr:uid="{00000000-0005-0000-0000-000002950000}"/>
    <cellStyle name="Normal 13 4 3 7" xfId="19683" xr:uid="{00000000-0005-0000-0000-000003950000}"/>
    <cellStyle name="Normal 13 4 3 7 2" xfId="19684" xr:uid="{00000000-0005-0000-0000-000004950000}"/>
    <cellStyle name="Normal 13 4 3 7 2 2" xfId="19685" xr:uid="{00000000-0005-0000-0000-000005950000}"/>
    <cellStyle name="Normal 13 4 3 7 2 2 2" xfId="48758" xr:uid="{00000000-0005-0000-0000-000006950000}"/>
    <cellStyle name="Normal 13 4 3 7 2 3" xfId="48757" xr:uid="{00000000-0005-0000-0000-000007950000}"/>
    <cellStyle name="Normal 13 4 3 7 3" xfId="19686" xr:uid="{00000000-0005-0000-0000-000008950000}"/>
    <cellStyle name="Normal 13 4 3 7 3 2" xfId="48759" xr:uid="{00000000-0005-0000-0000-000009950000}"/>
    <cellStyle name="Normal 13 4 3 7 4" xfId="19687" xr:uid="{00000000-0005-0000-0000-00000A950000}"/>
    <cellStyle name="Normal 13 4 3 7 4 2" xfId="48760" xr:uid="{00000000-0005-0000-0000-00000B950000}"/>
    <cellStyle name="Normal 13 4 3 7 5" xfId="48756" xr:uid="{00000000-0005-0000-0000-00000C950000}"/>
    <cellStyle name="Normal 13 4 3 8" xfId="19688" xr:uid="{00000000-0005-0000-0000-00000D950000}"/>
    <cellStyle name="Normal 13 4 3 8 2" xfId="19689" xr:uid="{00000000-0005-0000-0000-00000E950000}"/>
    <cellStyle name="Normal 13 4 3 8 2 2" xfId="48762" xr:uid="{00000000-0005-0000-0000-00000F950000}"/>
    <cellStyle name="Normal 13 4 3 8 3" xfId="19690" xr:uid="{00000000-0005-0000-0000-000010950000}"/>
    <cellStyle name="Normal 13 4 3 8 3 2" xfId="48763" xr:uid="{00000000-0005-0000-0000-000011950000}"/>
    <cellStyle name="Normal 13 4 3 8 4" xfId="48761" xr:uid="{00000000-0005-0000-0000-000012950000}"/>
    <cellStyle name="Normal 13 4 3 9" xfId="19691" xr:uid="{00000000-0005-0000-0000-000013950000}"/>
    <cellStyle name="Normal 13 4 3 9 2" xfId="48764" xr:uid="{00000000-0005-0000-0000-000014950000}"/>
    <cellStyle name="Normal 13 4 4" xfId="19692" xr:uid="{00000000-0005-0000-0000-000015950000}"/>
    <cellStyle name="Normal 13 4 4 10" xfId="19693" xr:uid="{00000000-0005-0000-0000-000016950000}"/>
    <cellStyle name="Normal 13 4 4 10 2" xfId="48766" xr:uid="{00000000-0005-0000-0000-000017950000}"/>
    <cellStyle name="Normal 13 4 4 11" xfId="48765" xr:uid="{00000000-0005-0000-0000-000018950000}"/>
    <cellStyle name="Normal 13 4 4 2" xfId="19694" xr:uid="{00000000-0005-0000-0000-000019950000}"/>
    <cellStyle name="Normal 13 4 4 2 2" xfId="19695" xr:uid="{00000000-0005-0000-0000-00001A950000}"/>
    <cellStyle name="Normal 13 4 4 2 2 2" xfId="19696" xr:uid="{00000000-0005-0000-0000-00001B950000}"/>
    <cellStyle name="Normal 13 4 4 2 2 2 2" xfId="19697" xr:uid="{00000000-0005-0000-0000-00001C950000}"/>
    <cellStyle name="Normal 13 4 4 2 2 2 2 2" xfId="48770" xr:uid="{00000000-0005-0000-0000-00001D950000}"/>
    <cellStyle name="Normal 13 4 4 2 2 2 3" xfId="48769" xr:uid="{00000000-0005-0000-0000-00001E950000}"/>
    <cellStyle name="Normal 13 4 4 2 2 3" xfId="19698" xr:uid="{00000000-0005-0000-0000-00001F950000}"/>
    <cellStyle name="Normal 13 4 4 2 2 3 2" xfId="48771" xr:uid="{00000000-0005-0000-0000-000020950000}"/>
    <cellStyle name="Normal 13 4 4 2 2 4" xfId="19699" xr:uid="{00000000-0005-0000-0000-000021950000}"/>
    <cellStyle name="Normal 13 4 4 2 2 4 2" xfId="48772" xr:uid="{00000000-0005-0000-0000-000022950000}"/>
    <cellStyle name="Normal 13 4 4 2 2 5" xfId="19700" xr:uid="{00000000-0005-0000-0000-000023950000}"/>
    <cellStyle name="Normal 13 4 4 2 2 5 2" xfId="48773" xr:uid="{00000000-0005-0000-0000-000024950000}"/>
    <cellStyle name="Normal 13 4 4 2 2 6" xfId="48768" xr:uid="{00000000-0005-0000-0000-000025950000}"/>
    <cellStyle name="Normal 13 4 4 2 3" xfId="19701" xr:uid="{00000000-0005-0000-0000-000026950000}"/>
    <cellStyle name="Normal 13 4 4 2 3 2" xfId="19702" xr:uid="{00000000-0005-0000-0000-000027950000}"/>
    <cellStyle name="Normal 13 4 4 2 3 2 2" xfId="48775" xr:uid="{00000000-0005-0000-0000-000028950000}"/>
    <cellStyle name="Normal 13 4 4 2 3 3" xfId="48774" xr:uid="{00000000-0005-0000-0000-000029950000}"/>
    <cellStyle name="Normal 13 4 4 2 4" xfId="19703" xr:uid="{00000000-0005-0000-0000-00002A950000}"/>
    <cellStyle name="Normal 13 4 4 2 4 2" xfId="48776" xr:uid="{00000000-0005-0000-0000-00002B950000}"/>
    <cellStyle name="Normal 13 4 4 2 5" xfId="19704" xr:uid="{00000000-0005-0000-0000-00002C950000}"/>
    <cellStyle name="Normal 13 4 4 2 5 2" xfId="48777" xr:uid="{00000000-0005-0000-0000-00002D950000}"/>
    <cellStyle name="Normal 13 4 4 2 6" xfId="19705" xr:uid="{00000000-0005-0000-0000-00002E950000}"/>
    <cellStyle name="Normal 13 4 4 2 6 2" xfId="48778" xr:uid="{00000000-0005-0000-0000-00002F950000}"/>
    <cellStyle name="Normal 13 4 4 2 7" xfId="48767" xr:uid="{00000000-0005-0000-0000-000030950000}"/>
    <cellStyle name="Normal 13 4 4 3" xfId="19706" xr:uid="{00000000-0005-0000-0000-000031950000}"/>
    <cellStyle name="Normal 13 4 4 3 2" xfId="19707" xr:uid="{00000000-0005-0000-0000-000032950000}"/>
    <cellStyle name="Normal 13 4 4 3 2 2" xfId="19708" xr:uid="{00000000-0005-0000-0000-000033950000}"/>
    <cellStyle name="Normal 13 4 4 3 2 2 2" xfId="19709" xr:uid="{00000000-0005-0000-0000-000034950000}"/>
    <cellStyle name="Normal 13 4 4 3 2 2 2 2" xfId="48782" xr:uid="{00000000-0005-0000-0000-000035950000}"/>
    <cellStyle name="Normal 13 4 4 3 2 2 3" xfId="48781" xr:uid="{00000000-0005-0000-0000-000036950000}"/>
    <cellStyle name="Normal 13 4 4 3 2 3" xfId="19710" xr:uid="{00000000-0005-0000-0000-000037950000}"/>
    <cellStyle name="Normal 13 4 4 3 2 3 2" xfId="48783" xr:uid="{00000000-0005-0000-0000-000038950000}"/>
    <cellStyle name="Normal 13 4 4 3 2 4" xfId="19711" xr:uid="{00000000-0005-0000-0000-000039950000}"/>
    <cellStyle name="Normal 13 4 4 3 2 4 2" xfId="48784" xr:uid="{00000000-0005-0000-0000-00003A950000}"/>
    <cellStyle name="Normal 13 4 4 3 2 5" xfId="19712" xr:uid="{00000000-0005-0000-0000-00003B950000}"/>
    <cellStyle name="Normal 13 4 4 3 2 5 2" xfId="48785" xr:uid="{00000000-0005-0000-0000-00003C950000}"/>
    <cellStyle name="Normal 13 4 4 3 2 6" xfId="48780" xr:uid="{00000000-0005-0000-0000-00003D950000}"/>
    <cellStyle name="Normal 13 4 4 3 3" xfId="19713" xr:uid="{00000000-0005-0000-0000-00003E950000}"/>
    <cellStyle name="Normal 13 4 4 3 3 2" xfId="19714" xr:uid="{00000000-0005-0000-0000-00003F950000}"/>
    <cellStyle name="Normal 13 4 4 3 3 2 2" xfId="48787" xr:uid="{00000000-0005-0000-0000-000040950000}"/>
    <cellStyle name="Normal 13 4 4 3 3 3" xfId="48786" xr:uid="{00000000-0005-0000-0000-000041950000}"/>
    <cellStyle name="Normal 13 4 4 3 4" xfId="19715" xr:uid="{00000000-0005-0000-0000-000042950000}"/>
    <cellStyle name="Normal 13 4 4 3 4 2" xfId="48788" xr:uid="{00000000-0005-0000-0000-000043950000}"/>
    <cellStyle name="Normal 13 4 4 3 5" xfId="19716" xr:uid="{00000000-0005-0000-0000-000044950000}"/>
    <cellStyle name="Normal 13 4 4 3 5 2" xfId="48789" xr:uid="{00000000-0005-0000-0000-000045950000}"/>
    <cellStyle name="Normal 13 4 4 3 6" xfId="19717" xr:uid="{00000000-0005-0000-0000-000046950000}"/>
    <cellStyle name="Normal 13 4 4 3 6 2" xfId="48790" xr:uid="{00000000-0005-0000-0000-000047950000}"/>
    <cellStyle name="Normal 13 4 4 3 7" xfId="48779" xr:uid="{00000000-0005-0000-0000-000048950000}"/>
    <cellStyle name="Normal 13 4 4 4" xfId="19718" xr:uid="{00000000-0005-0000-0000-000049950000}"/>
    <cellStyle name="Normal 13 4 4 4 2" xfId="19719" xr:uid="{00000000-0005-0000-0000-00004A950000}"/>
    <cellStyle name="Normal 13 4 4 4 2 2" xfId="19720" xr:uid="{00000000-0005-0000-0000-00004B950000}"/>
    <cellStyle name="Normal 13 4 4 4 2 2 2" xfId="48793" xr:uid="{00000000-0005-0000-0000-00004C950000}"/>
    <cellStyle name="Normal 13 4 4 4 2 3" xfId="48792" xr:uid="{00000000-0005-0000-0000-00004D950000}"/>
    <cellStyle name="Normal 13 4 4 4 3" xfId="19721" xr:uid="{00000000-0005-0000-0000-00004E950000}"/>
    <cellStyle name="Normal 13 4 4 4 3 2" xfId="48794" xr:uid="{00000000-0005-0000-0000-00004F950000}"/>
    <cellStyle name="Normal 13 4 4 4 4" xfId="19722" xr:uid="{00000000-0005-0000-0000-000050950000}"/>
    <cellStyle name="Normal 13 4 4 4 4 2" xfId="48795" xr:uid="{00000000-0005-0000-0000-000051950000}"/>
    <cellStyle name="Normal 13 4 4 4 5" xfId="19723" xr:uid="{00000000-0005-0000-0000-000052950000}"/>
    <cellStyle name="Normal 13 4 4 4 5 2" xfId="48796" xr:uid="{00000000-0005-0000-0000-000053950000}"/>
    <cellStyle name="Normal 13 4 4 4 6" xfId="48791" xr:uid="{00000000-0005-0000-0000-000054950000}"/>
    <cellStyle name="Normal 13 4 4 5" xfId="19724" xr:uid="{00000000-0005-0000-0000-000055950000}"/>
    <cellStyle name="Normal 13 4 4 5 2" xfId="19725" xr:uid="{00000000-0005-0000-0000-000056950000}"/>
    <cellStyle name="Normal 13 4 4 5 2 2" xfId="19726" xr:uid="{00000000-0005-0000-0000-000057950000}"/>
    <cellStyle name="Normal 13 4 4 5 2 2 2" xfId="48799" xr:uid="{00000000-0005-0000-0000-000058950000}"/>
    <cellStyle name="Normal 13 4 4 5 2 3" xfId="48798" xr:uid="{00000000-0005-0000-0000-000059950000}"/>
    <cellStyle name="Normal 13 4 4 5 3" xfId="19727" xr:uid="{00000000-0005-0000-0000-00005A950000}"/>
    <cellStyle name="Normal 13 4 4 5 3 2" xfId="48800" xr:uid="{00000000-0005-0000-0000-00005B950000}"/>
    <cellStyle name="Normal 13 4 4 5 4" xfId="19728" xr:uid="{00000000-0005-0000-0000-00005C950000}"/>
    <cellStyle name="Normal 13 4 4 5 4 2" xfId="48801" xr:uid="{00000000-0005-0000-0000-00005D950000}"/>
    <cellStyle name="Normal 13 4 4 5 5" xfId="19729" xr:uid="{00000000-0005-0000-0000-00005E950000}"/>
    <cellStyle name="Normal 13 4 4 5 5 2" xfId="48802" xr:uid="{00000000-0005-0000-0000-00005F950000}"/>
    <cellStyle name="Normal 13 4 4 5 6" xfId="48797" xr:uid="{00000000-0005-0000-0000-000060950000}"/>
    <cellStyle name="Normal 13 4 4 6" xfId="19730" xr:uid="{00000000-0005-0000-0000-000061950000}"/>
    <cellStyle name="Normal 13 4 4 6 2" xfId="19731" xr:uid="{00000000-0005-0000-0000-000062950000}"/>
    <cellStyle name="Normal 13 4 4 6 2 2" xfId="19732" xr:uid="{00000000-0005-0000-0000-000063950000}"/>
    <cellStyle name="Normal 13 4 4 6 2 2 2" xfId="48805" xr:uid="{00000000-0005-0000-0000-000064950000}"/>
    <cellStyle name="Normal 13 4 4 6 2 3" xfId="48804" xr:uid="{00000000-0005-0000-0000-000065950000}"/>
    <cellStyle name="Normal 13 4 4 6 3" xfId="19733" xr:uid="{00000000-0005-0000-0000-000066950000}"/>
    <cellStyle name="Normal 13 4 4 6 3 2" xfId="48806" xr:uid="{00000000-0005-0000-0000-000067950000}"/>
    <cellStyle name="Normal 13 4 4 6 4" xfId="19734" xr:uid="{00000000-0005-0000-0000-000068950000}"/>
    <cellStyle name="Normal 13 4 4 6 4 2" xfId="48807" xr:uid="{00000000-0005-0000-0000-000069950000}"/>
    <cellStyle name="Normal 13 4 4 6 5" xfId="48803" xr:uid="{00000000-0005-0000-0000-00006A950000}"/>
    <cellStyle name="Normal 13 4 4 7" xfId="19735" xr:uid="{00000000-0005-0000-0000-00006B950000}"/>
    <cellStyle name="Normal 13 4 4 7 2" xfId="19736" xr:uid="{00000000-0005-0000-0000-00006C950000}"/>
    <cellStyle name="Normal 13 4 4 7 2 2" xfId="48809" xr:uid="{00000000-0005-0000-0000-00006D950000}"/>
    <cellStyle name="Normal 13 4 4 7 3" xfId="19737" xr:uid="{00000000-0005-0000-0000-00006E950000}"/>
    <cellStyle name="Normal 13 4 4 7 3 2" xfId="48810" xr:uid="{00000000-0005-0000-0000-00006F950000}"/>
    <cellStyle name="Normal 13 4 4 7 4" xfId="48808" xr:uid="{00000000-0005-0000-0000-000070950000}"/>
    <cellStyle name="Normal 13 4 4 8" xfId="19738" xr:uid="{00000000-0005-0000-0000-000071950000}"/>
    <cellStyle name="Normal 13 4 4 8 2" xfId="48811" xr:uid="{00000000-0005-0000-0000-000072950000}"/>
    <cellStyle name="Normal 13 4 4 9" xfId="19739" xr:uid="{00000000-0005-0000-0000-000073950000}"/>
    <cellStyle name="Normal 13 4 4 9 2" xfId="48812" xr:uid="{00000000-0005-0000-0000-000074950000}"/>
    <cellStyle name="Normal 13 4 5" xfId="19740" xr:uid="{00000000-0005-0000-0000-000075950000}"/>
    <cellStyle name="Normal 13 4 5 2" xfId="19741" xr:uid="{00000000-0005-0000-0000-000076950000}"/>
    <cellStyle name="Normal 13 4 5 2 2" xfId="19742" xr:uid="{00000000-0005-0000-0000-000077950000}"/>
    <cellStyle name="Normal 13 4 5 2 2 2" xfId="19743" xr:uid="{00000000-0005-0000-0000-000078950000}"/>
    <cellStyle name="Normal 13 4 5 2 2 2 2" xfId="48816" xr:uid="{00000000-0005-0000-0000-000079950000}"/>
    <cellStyle name="Normal 13 4 5 2 2 3" xfId="48815" xr:uid="{00000000-0005-0000-0000-00007A950000}"/>
    <cellStyle name="Normal 13 4 5 2 3" xfId="19744" xr:uid="{00000000-0005-0000-0000-00007B950000}"/>
    <cellStyle name="Normal 13 4 5 2 3 2" xfId="48817" xr:uid="{00000000-0005-0000-0000-00007C950000}"/>
    <cellStyle name="Normal 13 4 5 2 4" xfId="19745" xr:uid="{00000000-0005-0000-0000-00007D950000}"/>
    <cellStyle name="Normal 13 4 5 2 4 2" xfId="48818" xr:uid="{00000000-0005-0000-0000-00007E950000}"/>
    <cellStyle name="Normal 13 4 5 2 5" xfId="19746" xr:uid="{00000000-0005-0000-0000-00007F950000}"/>
    <cellStyle name="Normal 13 4 5 2 5 2" xfId="48819" xr:uid="{00000000-0005-0000-0000-000080950000}"/>
    <cellStyle name="Normal 13 4 5 2 6" xfId="48814" xr:uid="{00000000-0005-0000-0000-000081950000}"/>
    <cellStyle name="Normal 13 4 5 3" xfId="19747" xr:uid="{00000000-0005-0000-0000-000082950000}"/>
    <cellStyle name="Normal 13 4 5 3 2" xfId="19748" xr:uid="{00000000-0005-0000-0000-000083950000}"/>
    <cellStyle name="Normal 13 4 5 3 2 2" xfId="19749" xr:uid="{00000000-0005-0000-0000-000084950000}"/>
    <cellStyle name="Normal 13 4 5 3 2 2 2" xfId="48822" xr:uid="{00000000-0005-0000-0000-000085950000}"/>
    <cellStyle name="Normal 13 4 5 3 2 3" xfId="48821" xr:uid="{00000000-0005-0000-0000-000086950000}"/>
    <cellStyle name="Normal 13 4 5 3 3" xfId="19750" xr:uid="{00000000-0005-0000-0000-000087950000}"/>
    <cellStyle name="Normal 13 4 5 3 3 2" xfId="48823" xr:uid="{00000000-0005-0000-0000-000088950000}"/>
    <cellStyle name="Normal 13 4 5 3 4" xfId="19751" xr:uid="{00000000-0005-0000-0000-000089950000}"/>
    <cellStyle name="Normal 13 4 5 3 4 2" xfId="48824" xr:uid="{00000000-0005-0000-0000-00008A950000}"/>
    <cellStyle name="Normal 13 4 5 3 5" xfId="19752" xr:uid="{00000000-0005-0000-0000-00008B950000}"/>
    <cellStyle name="Normal 13 4 5 3 5 2" xfId="48825" xr:uid="{00000000-0005-0000-0000-00008C950000}"/>
    <cellStyle name="Normal 13 4 5 3 6" xfId="48820" xr:uid="{00000000-0005-0000-0000-00008D950000}"/>
    <cellStyle name="Normal 13 4 5 4" xfId="19753" xr:uid="{00000000-0005-0000-0000-00008E950000}"/>
    <cellStyle name="Normal 13 4 5 4 2" xfId="19754" xr:uid="{00000000-0005-0000-0000-00008F950000}"/>
    <cellStyle name="Normal 13 4 5 4 2 2" xfId="48827" xr:uid="{00000000-0005-0000-0000-000090950000}"/>
    <cellStyle name="Normal 13 4 5 4 3" xfId="48826" xr:uid="{00000000-0005-0000-0000-000091950000}"/>
    <cellStyle name="Normal 13 4 5 5" xfId="19755" xr:uid="{00000000-0005-0000-0000-000092950000}"/>
    <cellStyle name="Normal 13 4 5 5 2" xfId="48828" xr:uid="{00000000-0005-0000-0000-000093950000}"/>
    <cellStyle name="Normal 13 4 5 6" xfId="19756" xr:uid="{00000000-0005-0000-0000-000094950000}"/>
    <cellStyle name="Normal 13 4 5 6 2" xfId="48829" xr:uid="{00000000-0005-0000-0000-000095950000}"/>
    <cellStyle name="Normal 13 4 5 7" xfId="19757" xr:uid="{00000000-0005-0000-0000-000096950000}"/>
    <cellStyle name="Normal 13 4 5 7 2" xfId="48830" xr:uid="{00000000-0005-0000-0000-000097950000}"/>
    <cellStyle name="Normal 13 4 5 8" xfId="48813" xr:uid="{00000000-0005-0000-0000-000098950000}"/>
    <cellStyle name="Normal 13 4 6" xfId="19758" xr:uid="{00000000-0005-0000-0000-000099950000}"/>
    <cellStyle name="Normal 13 4 6 2" xfId="19759" xr:uid="{00000000-0005-0000-0000-00009A950000}"/>
    <cellStyle name="Normal 13 4 6 2 2" xfId="19760" xr:uid="{00000000-0005-0000-0000-00009B950000}"/>
    <cellStyle name="Normal 13 4 6 2 2 2" xfId="19761" xr:uid="{00000000-0005-0000-0000-00009C950000}"/>
    <cellStyle name="Normal 13 4 6 2 2 2 2" xfId="48834" xr:uid="{00000000-0005-0000-0000-00009D950000}"/>
    <cellStyle name="Normal 13 4 6 2 2 3" xfId="48833" xr:uid="{00000000-0005-0000-0000-00009E950000}"/>
    <cellStyle name="Normal 13 4 6 2 3" xfId="19762" xr:uid="{00000000-0005-0000-0000-00009F950000}"/>
    <cellStyle name="Normal 13 4 6 2 3 2" xfId="48835" xr:uid="{00000000-0005-0000-0000-0000A0950000}"/>
    <cellStyle name="Normal 13 4 6 2 4" xfId="19763" xr:uid="{00000000-0005-0000-0000-0000A1950000}"/>
    <cellStyle name="Normal 13 4 6 2 4 2" xfId="48836" xr:uid="{00000000-0005-0000-0000-0000A2950000}"/>
    <cellStyle name="Normal 13 4 6 2 5" xfId="19764" xr:uid="{00000000-0005-0000-0000-0000A3950000}"/>
    <cellStyle name="Normal 13 4 6 2 5 2" xfId="48837" xr:uid="{00000000-0005-0000-0000-0000A4950000}"/>
    <cellStyle name="Normal 13 4 6 2 6" xfId="48832" xr:uid="{00000000-0005-0000-0000-0000A5950000}"/>
    <cellStyle name="Normal 13 4 6 3" xfId="19765" xr:uid="{00000000-0005-0000-0000-0000A6950000}"/>
    <cellStyle name="Normal 13 4 6 3 2" xfId="19766" xr:uid="{00000000-0005-0000-0000-0000A7950000}"/>
    <cellStyle name="Normal 13 4 6 3 2 2" xfId="48839" xr:uid="{00000000-0005-0000-0000-0000A8950000}"/>
    <cellStyle name="Normal 13 4 6 3 3" xfId="48838" xr:uid="{00000000-0005-0000-0000-0000A9950000}"/>
    <cellStyle name="Normal 13 4 6 4" xfId="19767" xr:uid="{00000000-0005-0000-0000-0000AA950000}"/>
    <cellStyle name="Normal 13 4 6 4 2" xfId="48840" xr:uid="{00000000-0005-0000-0000-0000AB950000}"/>
    <cellStyle name="Normal 13 4 6 5" xfId="19768" xr:uid="{00000000-0005-0000-0000-0000AC950000}"/>
    <cellStyle name="Normal 13 4 6 5 2" xfId="48841" xr:uid="{00000000-0005-0000-0000-0000AD950000}"/>
    <cellStyle name="Normal 13 4 6 6" xfId="19769" xr:uid="{00000000-0005-0000-0000-0000AE950000}"/>
    <cellStyle name="Normal 13 4 6 6 2" xfId="48842" xr:uid="{00000000-0005-0000-0000-0000AF950000}"/>
    <cellStyle name="Normal 13 4 6 7" xfId="48831" xr:uid="{00000000-0005-0000-0000-0000B0950000}"/>
    <cellStyle name="Normal 13 4 7" xfId="19770" xr:uid="{00000000-0005-0000-0000-0000B1950000}"/>
    <cellStyle name="Normal 13 4 7 2" xfId="19771" xr:uid="{00000000-0005-0000-0000-0000B2950000}"/>
    <cellStyle name="Normal 13 4 7 2 2" xfId="19772" xr:uid="{00000000-0005-0000-0000-0000B3950000}"/>
    <cellStyle name="Normal 13 4 7 2 2 2" xfId="48845" xr:uid="{00000000-0005-0000-0000-0000B4950000}"/>
    <cellStyle name="Normal 13 4 7 2 3" xfId="48844" xr:uid="{00000000-0005-0000-0000-0000B5950000}"/>
    <cellStyle name="Normal 13 4 7 3" xfId="19773" xr:uid="{00000000-0005-0000-0000-0000B6950000}"/>
    <cellStyle name="Normal 13 4 7 3 2" xfId="48846" xr:uid="{00000000-0005-0000-0000-0000B7950000}"/>
    <cellStyle name="Normal 13 4 7 4" xfId="19774" xr:uid="{00000000-0005-0000-0000-0000B8950000}"/>
    <cellStyle name="Normal 13 4 7 4 2" xfId="48847" xr:uid="{00000000-0005-0000-0000-0000B9950000}"/>
    <cellStyle name="Normal 13 4 7 5" xfId="19775" xr:uid="{00000000-0005-0000-0000-0000BA950000}"/>
    <cellStyle name="Normal 13 4 7 5 2" xfId="48848" xr:uid="{00000000-0005-0000-0000-0000BB950000}"/>
    <cellStyle name="Normal 13 4 7 6" xfId="48843" xr:uid="{00000000-0005-0000-0000-0000BC950000}"/>
    <cellStyle name="Normal 13 4 8" xfId="19776" xr:uid="{00000000-0005-0000-0000-0000BD950000}"/>
    <cellStyle name="Normal 13 4 8 2" xfId="19777" xr:uid="{00000000-0005-0000-0000-0000BE950000}"/>
    <cellStyle name="Normal 13 4 8 2 2" xfId="19778" xr:uid="{00000000-0005-0000-0000-0000BF950000}"/>
    <cellStyle name="Normal 13 4 8 2 2 2" xfId="48851" xr:uid="{00000000-0005-0000-0000-0000C0950000}"/>
    <cellStyle name="Normal 13 4 8 2 3" xfId="48850" xr:uid="{00000000-0005-0000-0000-0000C1950000}"/>
    <cellStyle name="Normal 13 4 8 3" xfId="19779" xr:uid="{00000000-0005-0000-0000-0000C2950000}"/>
    <cellStyle name="Normal 13 4 8 3 2" xfId="48852" xr:uid="{00000000-0005-0000-0000-0000C3950000}"/>
    <cellStyle name="Normal 13 4 8 4" xfId="19780" xr:uid="{00000000-0005-0000-0000-0000C4950000}"/>
    <cellStyle name="Normal 13 4 8 4 2" xfId="48853" xr:uid="{00000000-0005-0000-0000-0000C5950000}"/>
    <cellStyle name="Normal 13 4 8 5" xfId="19781" xr:uid="{00000000-0005-0000-0000-0000C6950000}"/>
    <cellStyle name="Normal 13 4 8 5 2" xfId="48854" xr:uid="{00000000-0005-0000-0000-0000C7950000}"/>
    <cellStyle name="Normal 13 4 8 6" xfId="48849" xr:uid="{00000000-0005-0000-0000-0000C8950000}"/>
    <cellStyle name="Normal 13 4 9" xfId="19782" xr:uid="{00000000-0005-0000-0000-0000C9950000}"/>
    <cellStyle name="Normal 13 4 9 2" xfId="19783" xr:uid="{00000000-0005-0000-0000-0000CA950000}"/>
    <cellStyle name="Normal 13 4 9 2 2" xfId="19784" xr:uid="{00000000-0005-0000-0000-0000CB950000}"/>
    <cellStyle name="Normal 13 4 9 2 2 2" xfId="48857" xr:uid="{00000000-0005-0000-0000-0000CC950000}"/>
    <cellStyle name="Normal 13 4 9 2 3" xfId="48856" xr:uid="{00000000-0005-0000-0000-0000CD950000}"/>
    <cellStyle name="Normal 13 4 9 3" xfId="19785" xr:uid="{00000000-0005-0000-0000-0000CE950000}"/>
    <cellStyle name="Normal 13 4 9 3 2" xfId="48858" xr:uid="{00000000-0005-0000-0000-0000CF950000}"/>
    <cellStyle name="Normal 13 4 9 4" xfId="19786" xr:uid="{00000000-0005-0000-0000-0000D0950000}"/>
    <cellStyle name="Normal 13 4 9 4 2" xfId="48859" xr:uid="{00000000-0005-0000-0000-0000D1950000}"/>
    <cellStyle name="Normal 13 4 9 5" xfId="48855" xr:uid="{00000000-0005-0000-0000-0000D2950000}"/>
    <cellStyle name="Normal 13 5" xfId="19787" xr:uid="{00000000-0005-0000-0000-0000D3950000}"/>
    <cellStyle name="Normal 13 5 10" xfId="19788" xr:uid="{00000000-0005-0000-0000-0000D4950000}"/>
    <cellStyle name="Normal 13 5 10 2" xfId="48861" xr:uid="{00000000-0005-0000-0000-0000D5950000}"/>
    <cellStyle name="Normal 13 5 11" xfId="19789" xr:uid="{00000000-0005-0000-0000-0000D6950000}"/>
    <cellStyle name="Normal 13 5 11 2" xfId="48862" xr:uid="{00000000-0005-0000-0000-0000D7950000}"/>
    <cellStyle name="Normal 13 5 12" xfId="19790" xr:uid="{00000000-0005-0000-0000-0000D8950000}"/>
    <cellStyle name="Normal 13 5 12 2" xfId="48863" xr:uid="{00000000-0005-0000-0000-0000D9950000}"/>
    <cellStyle name="Normal 13 5 13" xfId="48860" xr:uid="{00000000-0005-0000-0000-0000DA950000}"/>
    <cellStyle name="Normal 13 5 2" xfId="19791" xr:uid="{00000000-0005-0000-0000-0000DB950000}"/>
    <cellStyle name="Normal 13 5 2 10" xfId="19792" xr:uid="{00000000-0005-0000-0000-0000DC950000}"/>
    <cellStyle name="Normal 13 5 2 10 2" xfId="48865" xr:uid="{00000000-0005-0000-0000-0000DD950000}"/>
    <cellStyle name="Normal 13 5 2 11" xfId="19793" xr:uid="{00000000-0005-0000-0000-0000DE950000}"/>
    <cellStyle name="Normal 13 5 2 11 2" xfId="48866" xr:uid="{00000000-0005-0000-0000-0000DF950000}"/>
    <cellStyle name="Normal 13 5 2 12" xfId="48864" xr:uid="{00000000-0005-0000-0000-0000E0950000}"/>
    <cellStyle name="Normal 13 5 2 2" xfId="19794" xr:uid="{00000000-0005-0000-0000-0000E1950000}"/>
    <cellStyle name="Normal 13 5 2 2 10" xfId="19795" xr:uid="{00000000-0005-0000-0000-0000E2950000}"/>
    <cellStyle name="Normal 13 5 2 2 10 2" xfId="48868" xr:uid="{00000000-0005-0000-0000-0000E3950000}"/>
    <cellStyle name="Normal 13 5 2 2 11" xfId="48867" xr:uid="{00000000-0005-0000-0000-0000E4950000}"/>
    <cellStyle name="Normal 13 5 2 2 2" xfId="19796" xr:uid="{00000000-0005-0000-0000-0000E5950000}"/>
    <cellStyle name="Normal 13 5 2 2 2 2" xfId="19797" xr:uid="{00000000-0005-0000-0000-0000E6950000}"/>
    <cellStyle name="Normal 13 5 2 2 2 2 2" xfId="19798" xr:uid="{00000000-0005-0000-0000-0000E7950000}"/>
    <cellStyle name="Normal 13 5 2 2 2 2 2 2" xfId="19799" xr:uid="{00000000-0005-0000-0000-0000E8950000}"/>
    <cellStyle name="Normal 13 5 2 2 2 2 2 2 2" xfId="48872" xr:uid="{00000000-0005-0000-0000-0000E9950000}"/>
    <cellStyle name="Normal 13 5 2 2 2 2 2 3" xfId="48871" xr:uid="{00000000-0005-0000-0000-0000EA950000}"/>
    <cellStyle name="Normal 13 5 2 2 2 2 3" xfId="19800" xr:uid="{00000000-0005-0000-0000-0000EB950000}"/>
    <cellStyle name="Normal 13 5 2 2 2 2 3 2" xfId="48873" xr:uid="{00000000-0005-0000-0000-0000EC950000}"/>
    <cellStyle name="Normal 13 5 2 2 2 2 4" xfId="19801" xr:uid="{00000000-0005-0000-0000-0000ED950000}"/>
    <cellStyle name="Normal 13 5 2 2 2 2 4 2" xfId="48874" xr:uid="{00000000-0005-0000-0000-0000EE950000}"/>
    <cellStyle name="Normal 13 5 2 2 2 2 5" xfId="19802" xr:uid="{00000000-0005-0000-0000-0000EF950000}"/>
    <cellStyle name="Normal 13 5 2 2 2 2 5 2" xfId="48875" xr:uid="{00000000-0005-0000-0000-0000F0950000}"/>
    <cellStyle name="Normal 13 5 2 2 2 2 6" xfId="48870" xr:uid="{00000000-0005-0000-0000-0000F1950000}"/>
    <cellStyle name="Normal 13 5 2 2 2 3" xfId="19803" xr:uid="{00000000-0005-0000-0000-0000F2950000}"/>
    <cellStyle name="Normal 13 5 2 2 2 3 2" xfId="19804" xr:uid="{00000000-0005-0000-0000-0000F3950000}"/>
    <cellStyle name="Normal 13 5 2 2 2 3 2 2" xfId="48877" xr:uid="{00000000-0005-0000-0000-0000F4950000}"/>
    <cellStyle name="Normal 13 5 2 2 2 3 3" xfId="48876" xr:uid="{00000000-0005-0000-0000-0000F5950000}"/>
    <cellStyle name="Normal 13 5 2 2 2 4" xfId="19805" xr:uid="{00000000-0005-0000-0000-0000F6950000}"/>
    <cellStyle name="Normal 13 5 2 2 2 4 2" xfId="48878" xr:uid="{00000000-0005-0000-0000-0000F7950000}"/>
    <cellStyle name="Normal 13 5 2 2 2 5" xfId="19806" xr:uid="{00000000-0005-0000-0000-0000F8950000}"/>
    <cellStyle name="Normal 13 5 2 2 2 5 2" xfId="48879" xr:uid="{00000000-0005-0000-0000-0000F9950000}"/>
    <cellStyle name="Normal 13 5 2 2 2 6" xfId="19807" xr:uid="{00000000-0005-0000-0000-0000FA950000}"/>
    <cellStyle name="Normal 13 5 2 2 2 6 2" xfId="48880" xr:uid="{00000000-0005-0000-0000-0000FB950000}"/>
    <cellStyle name="Normal 13 5 2 2 2 7" xfId="48869" xr:uid="{00000000-0005-0000-0000-0000FC950000}"/>
    <cellStyle name="Normal 13 5 2 2 3" xfId="19808" xr:uid="{00000000-0005-0000-0000-0000FD950000}"/>
    <cellStyle name="Normal 13 5 2 2 3 2" xfId="19809" xr:uid="{00000000-0005-0000-0000-0000FE950000}"/>
    <cellStyle name="Normal 13 5 2 2 3 2 2" xfId="19810" xr:uid="{00000000-0005-0000-0000-0000FF950000}"/>
    <cellStyle name="Normal 13 5 2 2 3 2 2 2" xfId="19811" xr:uid="{00000000-0005-0000-0000-000000960000}"/>
    <cellStyle name="Normal 13 5 2 2 3 2 2 2 2" xfId="48884" xr:uid="{00000000-0005-0000-0000-000001960000}"/>
    <cellStyle name="Normal 13 5 2 2 3 2 2 3" xfId="48883" xr:uid="{00000000-0005-0000-0000-000002960000}"/>
    <cellStyle name="Normal 13 5 2 2 3 2 3" xfId="19812" xr:uid="{00000000-0005-0000-0000-000003960000}"/>
    <cellStyle name="Normal 13 5 2 2 3 2 3 2" xfId="48885" xr:uid="{00000000-0005-0000-0000-000004960000}"/>
    <cellStyle name="Normal 13 5 2 2 3 2 4" xfId="19813" xr:uid="{00000000-0005-0000-0000-000005960000}"/>
    <cellStyle name="Normal 13 5 2 2 3 2 4 2" xfId="48886" xr:uid="{00000000-0005-0000-0000-000006960000}"/>
    <cellStyle name="Normal 13 5 2 2 3 2 5" xfId="19814" xr:uid="{00000000-0005-0000-0000-000007960000}"/>
    <cellStyle name="Normal 13 5 2 2 3 2 5 2" xfId="48887" xr:uid="{00000000-0005-0000-0000-000008960000}"/>
    <cellStyle name="Normal 13 5 2 2 3 2 6" xfId="48882" xr:uid="{00000000-0005-0000-0000-000009960000}"/>
    <cellStyle name="Normal 13 5 2 2 3 3" xfId="19815" xr:uid="{00000000-0005-0000-0000-00000A960000}"/>
    <cellStyle name="Normal 13 5 2 2 3 3 2" xfId="19816" xr:uid="{00000000-0005-0000-0000-00000B960000}"/>
    <cellStyle name="Normal 13 5 2 2 3 3 2 2" xfId="48889" xr:uid="{00000000-0005-0000-0000-00000C960000}"/>
    <cellStyle name="Normal 13 5 2 2 3 3 3" xfId="48888" xr:uid="{00000000-0005-0000-0000-00000D960000}"/>
    <cellStyle name="Normal 13 5 2 2 3 4" xfId="19817" xr:uid="{00000000-0005-0000-0000-00000E960000}"/>
    <cellStyle name="Normal 13 5 2 2 3 4 2" xfId="48890" xr:uid="{00000000-0005-0000-0000-00000F960000}"/>
    <cellStyle name="Normal 13 5 2 2 3 5" xfId="19818" xr:uid="{00000000-0005-0000-0000-000010960000}"/>
    <cellStyle name="Normal 13 5 2 2 3 5 2" xfId="48891" xr:uid="{00000000-0005-0000-0000-000011960000}"/>
    <cellStyle name="Normal 13 5 2 2 3 6" xfId="19819" xr:uid="{00000000-0005-0000-0000-000012960000}"/>
    <cellStyle name="Normal 13 5 2 2 3 6 2" xfId="48892" xr:uid="{00000000-0005-0000-0000-000013960000}"/>
    <cellStyle name="Normal 13 5 2 2 3 7" xfId="48881" xr:uid="{00000000-0005-0000-0000-000014960000}"/>
    <cellStyle name="Normal 13 5 2 2 4" xfId="19820" xr:uid="{00000000-0005-0000-0000-000015960000}"/>
    <cellStyle name="Normal 13 5 2 2 4 2" xfId="19821" xr:uid="{00000000-0005-0000-0000-000016960000}"/>
    <cellStyle name="Normal 13 5 2 2 4 2 2" xfId="19822" xr:uid="{00000000-0005-0000-0000-000017960000}"/>
    <cellStyle name="Normal 13 5 2 2 4 2 2 2" xfId="48895" xr:uid="{00000000-0005-0000-0000-000018960000}"/>
    <cellStyle name="Normal 13 5 2 2 4 2 3" xfId="48894" xr:uid="{00000000-0005-0000-0000-000019960000}"/>
    <cellStyle name="Normal 13 5 2 2 4 3" xfId="19823" xr:uid="{00000000-0005-0000-0000-00001A960000}"/>
    <cellStyle name="Normal 13 5 2 2 4 3 2" xfId="48896" xr:uid="{00000000-0005-0000-0000-00001B960000}"/>
    <cellStyle name="Normal 13 5 2 2 4 4" xfId="19824" xr:uid="{00000000-0005-0000-0000-00001C960000}"/>
    <cellStyle name="Normal 13 5 2 2 4 4 2" xfId="48897" xr:uid="{00000000-0005-0000-0000-00001D960000}"/>
    <cellStyle name="Normal 13 5 2 2 4 5" xfId="19825" xr:uid="{00000000-0005-0000-0000-00001E960000}"/>
    <cellStyle name="Normal 13 5 2 2 4 5 2" xfId="48898" xr:uid="{00000000-0005-0000-0000-00001F960000}"/>
    <cellStyle name="Normal 13 5 2 2 4 6" xfId="48893" xr:uid="{00000000-0005-0000-0000-000020960000}"/>
    <cellStyle name="Normal 13 5 2 2 5" xfId="19826" xr:uid="{00000000-0005-0000-0000-000021960000}"/>
    <cellStyle name="Normal 13 5 2 2 5 2" xfId="19827" xr:uid="{00000000-0005-0000-0000-000022960000}"/>
    <cellStyle name="Normal 13 5 2 2 5 2 2" xfId="19828" xr:uid="{00000000-0005-0000-0000-000023960000}"/>
    <cellStyle name="Normal 13 5 2 2 5 2 2 2" xfId="48901" xr:uid="{00000000-0005-0000-0000-000024960000}"/>
    <cellStyle name="Normal 13 5 2 2 5 2 3" xfId="48900" xr:uid="{00000000-0005-0000-0000-000025960000}"/>
    <cellStyle name="Normal 13 5 2 2 5 3" xfId="19829" xr:uid="{00000000-0005-0000-0000-000026960000}"/>
    <cellStyle name="Normal 13 5 2 2 5 3 2" xfId="48902" xr:uid="{00000000-0005-0000-0000-000027960000}"/>
    <cellStyle name="Normal 13 5 2 2 5 4" xfId="19830" xr:uid="{00000000-0005-0000-0000-000028960000}"/>
    <cellStyle name="Normal 13 5 2 2 5 4 2" xfId="48903" xr:uid="{00000000-0005-0000-0000-000029960000}"/>
    <cellStyle name="Normal 13 5 2 2 5 5" xfId="19831" xr:uid="{00000000-0005-0000-0000-00002A960000}"/>
    <cellStyle name="Normal 13 5 2 2 5 5 2" xfId="48904" xr:uid="{00000000-0005-0000-0000-00002B960000}"/>
    <cellStyle name="Normal 13 5 2 2 5 6" xfId="48899" xr:uid="{00000000-0005-0000-0000-00002C960000}"/>
    <cellStyle name="Normal 13 5 2 2 6" xfId="19832" xr:uid="{00000000-0005-0000-0000-00002D960000}"/>
    <cellStyle name="Normal 13 5 2 2 6 2" xfId="19833" xr:uid="{00000000-0005-0000-0000-00002E960000}"/>
    <cellStyle name="Normal 13 5 2 2 6 2 2" xfId="19834" xr:uid="{00000000-0005-0000-0000-00002F960000}"/>
    <cellStyle name="Normal 13 5 2 2 6 2 2 2" xfId="48907" xr:uid="{00000000-0005-0000-0000-000030960000}"/>
    <cellStyle name="Normal 13 5 2 2 6 2 3" xfId="48906" xr:uid="{00000000-0005-0000-0000-000031960000}"/>
    <cellStyle name="Normal 13 5 2 2 6 3" xfId="19835" xr:uid="{00000000-0005-0000-0000-000032960000}"/>
    <cellStyle name="Normal 13 5 2 2 6 3 2" xfId="48908" xr:uid="{00000000-0005-0000-0000-000033960000}"/>
    <cellStyle name="Normal 13 5 2 2 6 4" xfId="19836" xr:uid="{00000000-0005-0000-0000-000034960000}"/>
    <cellStyle name="Normal 13 5 2 2 6 4 2" xfId="48909" xr:uid="{00000000-0005-0000-0000-000035960000}"/>
    <cellStyle name="Normal 13 5 2 2 6 5" xfId="48905" xr:uid="{00000000-0005-0000-0000-000036960000}"/>
    <cellStyle name="Normal 13 5 2 2 7" xfId="19837" xr:uid="{00000000-0005-0000-0000-000037960000}"/>
    <cellStyle name="Normal 13 5 2 2 7 2" xfId="19838" xr:uid="{00000000-0005-0000-0000-000038960000}"/>
    <cellStyle name="Normal 13 5 2 2 7 2 2" xfId="48911" xr:uid="{00000000-0005-0000-0000-000039960000}"/>
    <cellStyle name="Normal 13 5 2 2 7 3" xfId="19839" xr:uid="{00000000-0005-0000-0000-00003A960000}"/>
    <cellStyle name="Normal 13 5 2 2 7 3 2" xfId="48912" xr:uid="{00000000-0005-0000-0000-00003B960000}"/>
    <cellStyle name="Normal 13 5 2 2 7 4" xfId="48910" xr:uid="{00000000-0005-0000-0000-00003C960000}"/>
    <cellStyle name="Normal 13 5 2 2 8" xfId="19840" xr:uid="{00000000-0005-0000-0000-00003D960000}"/>
    <cellStyle name="Normal 13 5 2 2 8 2" xfId="48913" xr:uid="{00000000-0005-0000-0000-00003E960000}"/>
    <cellStyle name="Normal 13 5 2 2 9" xfId="19841" xr:uid="{00000000-0005-0000-0000-00003F960000}"/>
    <cellStyle name="Normal 13 5 2 2 9 2" xfId="48914" xr:uid="{00000000-0005-0000-0000-000040960000}"/>
    <cellStyle name="Normal 13 5 2 3" xfId="19842" xr:uid="{00000000-0005-0000-0000-000041960000}"/>
    <cellStyle name="Normal 13 5 2 3 2" xfId="19843" xr:uid="{00000000-0005-0000-0000-000042960000}"/>
    <cellStyle name="Normal 13 5 2 3 2 2" xfId="19844" xr:uid="{00000000-0005-0000-0000-000043960000}"/>
    <cellStyle name="Normal 13 5 2 3 2 2 2" xfId="19845" xr:uid="{00000000-0005-0000-0000-000044960000}"/>
    <cellStyle name="Normal 13 5 2 3 2 2 2 2" xfId="48918" xr:uid="{00000000-0005-0000-0000-000045960000}"/>
    <cellStyle name="Normal 13 5 2 3 2 2 3" xfId="48917" xr:uid="{00000000-0005-0000-0000-000046960000}"/>
    <cellStyle name="Normal 13 5 2 3 2 3" xfId="19846" xr:uid="{00000000-0005-0000-0000-000047960000}"/>
    <cellStyle name="Normal 13 5 2 3 2 3 2" xfId="48919" xr:uid="{00000000-0005-0000-0000-000048960000}"/>
    <cellStyle name="Normal 13 5 2 3 2 4" xfId="19847" xr:uid="{00000000-0005-0000-0000-000049960000}"/>
    <cellStyle name="Normal 13 5 2 3 2 4 2" xfId="48920" xr:uid="{00000000-0005-0000-0000-00004A960000}"/>
    <cellStyle name="Normal 13 5 2 3 2 5" xfId="19848" xr:uid="{00000000-0005-0000-0000-00004B960000}"/>
    <cellStyle name="Normal 13 5 2 3 2 5 2" xfId="48921" xr:uid="{00000000-0005-0000-0000-00004C960000}"/>
    <cellStyle name="Normal 13 5 2 3 2 6" xfId="48916" xr:uid="{00000000-0005-0000-0000-00004D960000}"/>
    <cellStyle name="Normal 13 5 2 3 3" xfId="19849" xr:uid="{00000000-0005-0000-0000-00004E960000}"/>
    <cellStyle name="Normal 13 5 2 3 3 2" xfId="19850" xr:uid="{00000000-0005-0000-0000-00004F960000}"/>
    <cellStyle name="Normal 13 5 2 3 3 2 2" xfId="19851" xr:uid="{00000000-0005-0000-0000-000050960000}"/>
    <cellStyle name="Normal 13 5 2 3 3 2 2 2" xfId="48924" xr:uid="{00000000-0005-0000-0000-000051960000}"/>
    <cellStyle name="Normal 13 5 2 3 3 2 3" xfId="48923" xr:uid="{00000000-0005-0000-0000-000052960000}"/>
    <cellStyle name="Normal 13 5 2 3 3 3" xfId="19852" xr:uid="{00000000-0005-0000-0000-000053960000}"/>
    <cellStyle name="Normal 13 5 2 3 3 3 2" xfId="48925" xr:uid="{00000000-0005-0000-0000-000054960000}"/>
    <cellStyle name="Normal 13 5 2 3 3 4" xfId="19853" xr:uid="{00000000-0005-0000-0000-000055960000}"/>
    <cellStyle name="Normal 13 5 2 3 3 4 2" xfId="48926" xr:uid="{00000000-0005-0000-0000-000056960000}"/>
    <cellStyle name="Normal 13 5 2 3 3 5" xfId="19854" xr:uid="{00000000-0005-0000-0000-000057960000}"/>
    <cellStyle name="Normal 13 5 2 3 3 5 2" xfId="48927" xr:uid="{00000000-0005-0000-0000-000058960000}"/>
    <cellStyle name="Normal 13 5 2 3 3 6" xfId="48922" xr:uid="{00000000-0005-0000-0000-000059960000}"/>
    <cellStyle name="Normal 13 5 2 3 4" xfId="19855" xr:uid="{00000000-0005-0000-0000-00005A960000}"/>
    <cellStyle name="Normal 13 5 2 3 4 2" xfId="19856" xr:uid="{00000000-0005-0000-0000-00005B960000}"/>
    <cellStyle name="Normal 13 5 2 3 4 2 2" xfId="48929" xr:uid="{00000000-0005-0000-0000-00005C960000}"/>
    <cellStyle name="Normal 13 5 2 3 4 3" xfId="48928" xr:uid="{00000000-0005-0000-0000-00005D960000}"/>
    <cellStyle name="Normal 13 5 2 3 5" xfId="19857" xr:uid="{00000000-0005-0000-0000-00005E960000}"/>
    <cellStyle name="Normal 13 5 2 3 5 2" xfId="48930" xr:uid="{00000000-0005-0000-0000-00005F960000}"/>
    <cellStyle name="Normal 13 5 2 3 6" xfId="19858" xr:uid="{00000000-0005-0000-0000-000060960000}"/>
    <cellStyle name="Normal 13 5 2 3 6 2" xfId="48931" xr:uid="{00000000-0005-0000-0000-000061960000}"/>
    <cellStyle name="Normal 13 5 2 3 7" xfId="19859" xr:uid="{00000000-0005-0000-0000-000062960000}"/>
    <cellStyle name="Normal 13 5 2 3 7 2" xfId="48932" xr:uid="{00000000-0005-0000-0000-000063960000}"/>
    <cellStyle name="Normal 13 5 2 3 8" xfId="48915" xr:uid="{00000000-0005-0000-0000-000064960000}"/>
    <cellStyle name="Normal 13 5 2 4" xfId="19860" xr:uid="{00000000-0005-0000-0000-000065960000}"/>
    <cellStyle name="Normal 13 5 2 4 2" xfId="19861" xr:uid="{00000000-0005-0000-0000-000066960000}"/>
    <cellStyle name="Normal 13 5 2 4 2 2" xfId="19862" xr:uid="{00000000-0005-0000-0000-000067960000}"/>
    <cellStyle name="Normal 13 5 2 4 2 2 2" xfId="19863" xr:uid="{00000000-0005-0000-0000-000068960000}"/>
    <cellStyle name="Normal 13 5 2 4 2 2 2 2" xfId="48936" xr:uid="{00000000-0005-0000-0000-000069960000}"/>
    <cellStyle name="Normal 13 5 2 4 2 2 3" xfId="48935" xr:uid="{00000000-0005-0000-0000-00006A960000}"/>
    <cellStyle name="Normal 13 5 2 4 2 3" xfId="19864" xr:uid="{00000000-0005-0000-0000-00006B960000}"/>
    <cellStyle name="Normal 13 5 2 4 2 3 2" xfId="48937" xr:uid="{00000000-0005-0000-0000-00006C960000}"/>
    <cellStyle name="Normal 13 5 2 4 2 4" xfId="19865" xr:uid="{00000000-0005-0000-0000-00006D960000}"/>
    <cellStyle name="Normal 13 5 2 4 2 4 2" xfId="48938" xr:uid="{00000000-0005-0000-0000-00006E960000}"/>
    <cellStyle name="Normal 13 5 2 4 2 5" xfId="19866" xr:uid="{00000000-0005-0000-0000-00006F960000}"/>
    <cellStyle name="Normal 13 5 2 4 2 5 2" xfId="48939" xr:uid="{00000000-0005-0000-0000-000070960000}"/>
    <cellStyle name="Normal 13 5 2 4 2 6" xfId="48934" xr:uid="{00000000-0005-0000-0000-000071960000}"/>
    <cellStyle name="Normal 13 5 2 4 3" xfId="19867" xr:uid="{00000000-0005-0000-0000-000072960000}"/>
    <cellStyle name="Normal 13 5 2 4 3 2" xfId="19868" xr:uid="{00000000-0005-0000-0000-000073960000}"/>
    <cellStyle name="Normal 13 5 2 4 3 2 2" xfId="48941" xr:uid="{00000000-0005-0000-0000-000074960000}"/>
    <cellStyle name="Normal 13 5 2 4 3 3" xfId="48940" xr:uid="{00000000-0005-0000-0000-000075960000}"/>
    <cellStyle name="Normal 13 5 2 4 4" xfId="19869" xr:uid="{00000000-0005-0000-0000-000076960000}"/>
    <cellStyle name="Normal 13 5 2 4 4 2" xfId="48942" xr:uid="{00000000-0005-0000-0000-000077960000}"/>
    <cellStyle name="Normal 13 5 2 4 5" xfId="19870" xr:uid="{00000000-0005-0000-0000-000078960000}"/>
    <cellStyle name="Normal 13 5 2 4 5 2" xfId="48943" xr:uid="{00000000-0005-0000-0000-000079960000}"/>
    <cellStyle name="Normal 13 5 2 4 6" xfId="19871" xr:uid="{00000000-0005-0000-0000-00007A960000}"/>
    <cellStyle name="Normal 13 5 2 4 6 2" xfId="48944" xr:uid="{00000000-0005-0000-0000-00007B960000}"/>
    <cellStyle name="Normal 13 5 2 4 7" xfId="48933" xr:uid="{00000000-0005-0000-0000-00007C960000}"/>
    <cellStyle name="Normal 13 5 2 5" xfId="19872" xr:uid="{00000000-0005-0000-0000-00007D960000}"/>
    <cellStyle name="Normal 13 5 2 5 2" xfId="19873" xr:uid="{00000000-0005-0000-0000-00007E960000}"/>
    <cellStyle name="Normal 13 5 2 5 2 2" xfId="19874" xr:uid="{00000000-0005-0000-0000-00007F960000}"/>
    <cellStyle name="Normal 13 5 2 5 2 2 2" xfId="48947" xr:uid="{00000000-0005-0000-0000-000080960000}"/>
    <cellStyle name="Normal 13 5 2 5 2 3" xfId="48946" xr:uid="{00000000-0005-0000-0000-000081960000}"/>
    <cellStyle name="Normal 13 5 2 5 3" xfId="19875" xr:uid="{00000000-0005-0000-0000-000082960000}"/>
    <cellStyle name="Normal 13 5 2 5 3 2" xfId="48948" xr:uid="{00000000-0005-0000-0000-000083960000}"/>
    <cellStyle name="Normal 13 5 2 5 4" xfId="19876" xr:uid="{00000000-0005-0000-0000-000084960000}"/>
    <cellStyle name="Normal 13 5 2 5 4 2" xfId="48949" xr:uid="{00000000-0005-0000-0000-000085960000}"/>
    <cellStyle name="Normal 13 5 2 5 5" xfId="19877" xr:uid="{00000000-0005-0000-0000-000086960000}"/>
    <cellStyle name="Normal 13 5 2 5 5 2" xfId="48950" xr:uid="{00000000-0005-0000-0000-000087960000}"/>
    <cellStyle name="Normal 13 5 2 5 6" xfId="48945" xr:uid="{00000000-0005-0000-0000-000088960000}"/>
    <cellStyle name="Normal 13 5 2 6" xfId="19878" xr:uid="{00000000-0005-0000-0000-000089960000}"/>
    <cellStyle name="Normal 13 5 2 6 2" xfId="19879" xr:uid="{00000000-0005-0000-0000-00008A960000}"/>
    <cellStyle name="Normal 13 5 2 6 2 2" xfId="19880" xr:uid="{00000000-0005-0000-0000-00008B960000}"/>
    <cellStyle name="Normal 13 5 2 6 2 2 2" xfId="48953" xr:uid="{00000000-0005-0000-0000-00008C960000}"/>
    <cellStyle name="Normal 13 5 2 6 2 3" xfId="48952" xr:uid="{00000000-0005-0000-0000-00008D960000}"/>
    <cellStyle name="Normal 13 5 2 6 3" xfId="19881" xr:uid="{00000000-0005-0000-0000-00008E960000}"/>
    <cellStyle name="Normal 13 5 2 6 3 2" xfId="48954" xr:uid="{00000000-0005-0000-0000-00008F960000}"/>
    <cellStyle name="Normal 13 5 2 6 4" xfId="19882" xr:uid="{00000000-0005-0000-0000-000090960000}"/>
    <cellStyle name="Normal 13 5 2 6 4 2" xfId="48955" xr:uid="{00000000-0005-0000-0000-000091960000}"/>
    <cellStyle name="Normal 13 5 2 6 5" xfId="19883" xr:uid="{00000000-0005-0000-0000-000092960000}"/>
    <cellStyle name="Normal 13 5 2 6 5 2" xfId="48956" xr:uid="{00000000-0005-0000-0000-000093960000}"/>
    <cellStyle name="Normal 13 5 2 6 6" xfId="48951" xr:uid="{00000000-0005-0000-0000-000094960000}"/>
    <cellStyle name="Normal 13 5 2 7" xfId="19884" xr:uid="{00000000-0005-0000-0000-000095960000}"/>
    <cellStyle name="Normal 13 5 2 7 2" xfId="19885" xr:uid="{00000000-0005-0000-0000-000096960000}"/>
    <cellStyle name="Normal 13 5 2 7 2 2" xfId="19886" xr:uid="{00000000-0005-0000-0000-000097960000}"/>
    <cellStyle name="Normal 13 5 2 7 2 2 2" xfId="48959" xr:uid="{00000000-0005-0000-0000-000098960000}"/>
    <cellStyle name="Normal 13 5 2 7 2 3" xfId="48958" xr:uid="{00000000-0005-0000-0000-000099960000}"/>
    <cellStyle name="Normal 13 5 2 7 3" xfId="19887" xr:uid="{00000000-0005-0000-0000-00009A960000}"/>
    <cellStyle name="Normal 13 5 2 7 3 2" xfId="48960" xr:uid="{00000000-0005-0000-0000-00009B960000}"/>
    <cellStyle name="Normal 13 5 2 7 4" xfId="19888" xr:uid="{00000000-0005-0000-0000-00009C960000}"/>
    <cellStyle name="Normal 13 5 2 7 4 2" xfId="48961" xr:uid="{00000000-0005-0000-0000-00009D960000}"/>
    <cellStyle name="Normal 13 5 2 7 5" xfId="48957" xr:uid="{00000000-0005-0000-0000-00009E960000}"/>
    <cellStyle name="Normal 13 5 2 8" xfId="19889" xr:uid="{00000000-0005-0000-0000-00009F960000}"/>
    <cellStyle name="Normal 13 5 2 8 2" xfId="19890" xr:uid="{00000000-0005-0000-0000-0000A0960000}"/>
    <cellStyle name="Normal 13 5 2 8 2 2" xfId="48963" xr:uid="{00000000-0005-0000-0000-0000A1960000}"/>
    <cellStyle name="Normal 13 5 2 8 3" xfId="19891" xr:uid="{00000000-0005-0000-0000-0000A2960000}"/>
    <cellStyle name="Normal 13 5 2 8 3 2" xfId="48964" xr:uid="{00000000-0005-0000-0000-0000A3960000}"/>
    <cellStyle name="Normal 13 5 2 8 4" xfId="48962" xr:uid="{00000000-0005-0000-0000-0000A4960000}"/>
    <cellStyle name="Normal 13 5 2 9" xfId="19892" xr:uid="{00000000-0005-0000-0000-0000A5960000}"/>
    <cellStyle name="Normal 13 5 2 9 2" xfId="48965" xr:uid="{00000000-0005-0000-0000-0000A6960000}"/>
    <cellStyle name="Normal 13 5 3" xfId="19893" xr:uid="{00000000-0005-0000-0000-0000A7960000}"/>
    <cellStyle name="Normal 13 5 3 10" xfId="19894" xr:uid="{00000000-0005-0000-0000-0000A8960000}"/>
    <cellStyle name="Normal 13 5 3 10 2" xfId="48967" xr:uid="{00000000-0005-0000-0000-0000A9960000}"/>
    <cellStyle name="Normal 13 5 3 11" xfId="48966" xr:uid="{00000000-0005-0000-0000-0000AA960000}"/>
    <cellStyle name="Normal 13 5 3 2" xfId="19895" xr:uid="{00000000-0005-0000-0000-0000AB960000}"/>
    <cellStyle name="Normal 13 5 3 2 2" xfId="19896" xr:uid="{00000000-0005-0000-0000-0000AC960000}"/>
    <cellStyle name="Normal 13 5 3 2 2 2" xfId="19897" xr:uid="{00000000-0005-0000-0000-0000AD960000}"/>
    <cellStyle name="Normal 13 5 3 2 2 2 2" xfId="19898" xr:uid="{00000000-0005-0000-0000-0000AE960000}"/>
    <cellStyle name="Normal 13 5 3 2 2 2 2 2" xfId="48971" xr:uid="{00000000-0005-0000-0000-0000AF960000}"/>
    <cellStyle name="Normal 13 5 3 2 2 2 3" xfId="48970" xr:uid="{00000000-0005-0000-0000-0000B0960000}"/>
    <cellStyle name="Normal 13 5 3 2 2 3" xfId="19899" xr:uid="{00000000-0005-0000-0000-0000B1960000}"/>
    <cellStyle name="Normal 13 5 3 2 2 3 2" xfId="48972" xr:uid="{00000000-0005-0000-0000-0000B2960000}"/>
    <cellStyle name="Normal 13 5 3 2 2 4" xfId="19900" xr:uid="{00000000-0005-0000-0000-0000B3960000}"/>
    <cellStyle name="Normal 13 5 3 2 2 4 2" xfId="48973" xr:uid="{00000000-0005-0000-0000-0000B4960000}"/>
    <cellStyle name="Normal 13 5 3 2 2 5" xfId="19901" xr:uid="{00000000-0005-0000-0000-0000B5960000}"/>
    <cellStyle name="Normal 13 5 3 2 2 5 2" xfId="48974" xr:uid="{00000000-0005-0000-0000-0000B6960000}"/>
    <cellStyle name="Normal 13 5 3 2 2 6" xfId="48969" xr:uid="{00000000-0005-0000-0000-0000B7960000}"/>
    <cellStyle name="Normal 13 5 3 2 3" xfId="19902" xr:uid="{00000000-0005-0000-0000-0000B8960000}"/>
    <cellStyle name="Normal 13 5 3 2 3 2" xfId="19903" xr:uid="{00000000-0005-0000-0000-0000B9960000}"/>
    <cellStyle name="Normal 13 5 3 2 3 2 2" xfId="48976" xr:uid="{00000000-0005-0000-0000-0000BA960000}"/>
    <cellStyle name="Normal 13 5 3 2 3 3" xfId="48975" xr:uid="{00000000-0005-0000-0000-0000BB960000}"/>
    <cellStyle name="Normal 13 5 3 2 4" xfId="19904" xr:uid="{00000000-0005-0000-0000-0000BC960000}"/>
    <cellStyle name="Normal 13 5 3 2 4 2" xfId="48977" xr:uid="{00000000-0005-0000-0000-0000BD960000}"/>
    <cellStyle name="Normal 13 5 3 2 5" xfId="19905" xr:uid="{00000000-0005-0000-0000-0000BE960000}"/>
    <cellStyle name="Normal 13 5 3 2 5 2" xfId="48978" xr:uid="{00000000-0005-0000-0000-0000BF960000}"/>
    <cellStyle name="Normal 13 5 3 2 6" xfId="19906" xr:uid="{00000000-0005-0000-0000-0000C0960000}"/>
    <cellStyle name="Normal 13 5 3 2 6 2" xfId="48979" xr:uid="{00000000-0005-0000-0000-0000C1960000}"/>
    <cellStyle name="Normal 13 5 3 2 7" xfId="48968" xr:uid="{00000000-0005-0000-0000-0000C2960000}"/>
    <cellStyle name="Normal 13 5 3 3" xfId="19907" xr:uid="{00000000-0005-0000-0000-0000C3960000}"/>
    <cellStyle name="Normal 13 5 3 3 2" xfId="19908" xr:uid="{00000000-0005-0000-0000-0000C4960000}"/>
    <cellStyle name="Normal 13 5 3 3 2 2" xfId="19909" xr:uid="{00000000-0005-0000-0000-0000C5960000}"/>
    <cellStyle name="Normal 13 5 3 3 2 2 2" xfId="19910" xr:uid="{00000000-0005-0000-0000-0000C6960000}"/>
    <cellStyle name="Normal 13 5 3 3 2 2 2 2" xfId="48983" xr:uid="{00000000-0005-0000-0000-0000C7960000}"/>
    <cellStyle name="Normal 13 5 3 3 2 2 3" xfId="48982" xr:uid="{00000000-0005-0000-0000-0000C8960000}"/>
    <cellStyle name="Normal 13 5 3 3 2 3" xfId="19911" xr:uid="{00000000-0005-0000-0000-0000C9960000}"/>
    <cellStyle name="Normal 13 5 3 3 2 3 2" xfId="48984" xr:uid="{00000000-0005-0000-0000-0000CA960000}"/>
    <cellStyle name="Normal 13 5 3 3 2 4" xfId="19912" xr:uid="{00000000-0005-0000-0000-0000CB960000}"/>
    <cellStyle name="Normal 13 5 3 3 2 4 2" xfId="48985" xr:uid="{00000000-0005-0000-0000-0000CC960000}"/>
    <cellStyle name="Normal 13 5 3 3 2 5" xfId="19913" xr:uid="{00000000-0005-0000-0000-0000CD960000}"/>
    <cellStyle name="Normal 13 5 3 3 2 5 2" xfId="48986" xr:uid="{00000000-0005-0000-0000-0000CE960000}"/>
    <cellStyle name="Normal 13 5 3 3 2 6" xfId="48981" xr:uid="{00000000-0005-0000-0000-0000CF960000}"/>
    <cellStyle name="Normal 13 5 3 3 3" xfId="19914" xr:uid="{00000000-0005-0000-0000-0000D0960000}"/>
    <cellStyle name="Normal 13 5 3 3 3 2" xfId="19915" xr:uid="{00000000-0005-0000-0000-0000D1960000}"/>
    <cellStyle name="Normal 13 5 3 3 3 2 2" xfId="48988" xr:uid="{00000000-0005-0000-0000-0000D2960000}"/>
    <cellStyle name="Normal 13 5 3 3 3 3" xfId="48987" xr:uid="{00000000-0005-0000-0000-0000D3960000}"/>
    <cellStyle name="Normal 13 5 3 3 4" xfId="19916" xr:uid="{00000000-0005-0000-0000-0000D4960000}"/>
    <cellStyle name="Normal 13 5 3 3 4 2" xfId="48989" xr:uid="{00000000-0005-0000-0000-0000D5960000}"/>
    <cellStyle name="Normal 13 5 3 3 5" xfId="19917" xr:uid="{00000000-0005-0000-0000-0000D6960000}"/>
    <cellStyle name="Normal 13 5 3 3 5 2" xfId="48990" xr:uid="{00000000-0005-0000-0000-0000D7960000}"/>
    <cellStyle name="Normal 13 5 3 3 6" xfId="19918" xr:uid="{00000000-0005-0000-0000-0000D8960000}"/>
    <cellStyle name="Normal 13 5 3 3 6 2" xfId="48991" xr:uid="{00000000-0005-0000-0000-0000D9960000}"/>
    <cellStyle name="Normal 13 5 3 3 7" xfId="48980" xr:uid="{00000000-0005-0000-0000-0000DA960000}"/>
    <cellStyle name="Normal 13 5 3 4" xfId="19919" xr:uid="{00000000-0005-0000-0000-0000DB960000}"/>
    <cellStyle name="Normal 13 5 3 4 2" xfId="19920" xr:uid="{00000000-0005-0000-0000-0000DC960000}"/>
    <cellStyle name="Normal 13 5 3 4 2 2" xfId="19921" xr:uid="{00000000-0005-0000-0000-0000DD960000}"/>
    <cellStyle name="Normal 13 5 3 4 2 2 2" xfId="48994" xr:uid="{00000000-0005-0000-0000-0000DE960000}"/>
    <cellStyle name="Normal 13 5 3 4 2 3" xfId="48993" xr:uid="{00000000-0005-0000-0000-0000DF960000}"/>
    <cellStyle name="Normal 13 5 3 4 3" xfId="19922" xr:uid="{00000000-0005-0000-0000-0000E0960000}"/>
    <cellStyle name="Normal 13 5 3 4 3 2" xfId="48995" xr:uid="{00000000-0005-0000-0000-0000E1960000}"/>
    <cellStyle name="Normal 13 5 3 4 4" xfId="19923" xr:uid="{00000000-0005-0000-0000-0000E2960000}"/>
    <cellStyle name="Normal 13 5 3 4 4 2" xfId="48996" xr:uid="{00000000-0005-0000-0000-0000E3960000}"/>
    <cellStyle name="Normal 13 5 3 4 5" xfId="19924" xr:uid="{00000000-0005-0000-0000-0000E4960000}"/>
    <cellStyle name="Normal 13 5 3 4 5 2" xfId="48997" xr:uid="{00000000-0005-0000-0000-0000E5960000}"/>
    <cellStyle name="Normal 13 5 3 4 6" xfId="48992" xr:uid="{00000000-0005-0000-0000-0000E6960000}"/>
    <cellStyle name="Normal 13 5 3 5" xfId="19925" xr:uid="{00000000-0005-0000-0000-0000E7960000}"/>
    <cellStyle name="Normal 13 5 3 5 2" xfId="19926" xr:uid="{00000000-0005-0000-0000-0000E8960000}"/>
    <cellStyle name="Normal 13 5 3 5 2 2" xfId="19927" xr:uid="{00000000-0005-0000-0000-0000E9960000}"/>
    <cellStyle name="Normal 13 5 3 5 2 2 2" xfId="49000" xr:uid="{00000000-0005-0000-0000-0000EA960000}"/>
    <cellStyle name="Normal 13 5 3 5 2 3" xfId="48999" xr:uid="{00000000-0005-0000-0000-0000EB960000}"/>
    <cellStyle name="Normal 13 5 3 5 3" xfId="19928" xr:uid="{00000000-0005-0000-0000-0000EC960000}"/>
    <cellStyle name="Normal 13 5 3 5 3 2" xfId="49001" xr:uid="{00000000-0005-0000-0000-0000ED960000}"/>
    <cellStyle name="Normal 13 5 3 5 4" xfId="19929" xr:uid="{00000000-0005-0000-0000-0000EE960000}"/>
    <cellStyle name="Normal 13 5 3 5 4 2" xfId="49002" xr:uid="{00000000-0005-0000-0000-0000EF960000}"/>
    <cellStyle name="Normal 13 5 3 5 5" xfId="19930" xr:uid="{00000000-0005-0000-0000-0000F0960000}"/>
    <cellStyle name="Normal 13 5 3 5 5 2" xfId="49003" xr:uid="{00000000-0005-0000-0000-0000F1960000}"/>
    <cellStyle name="Normal 13 5 3 5 6" xfId="48998" xr:uid="{00000000-0005-0000-0000-0000F2960000}"/>
    <cellStyle name="Normal 13 5 3 6" xfId="19931" xr:uid="{00000000-0005-0000-0000-0000F3960000}"/>
    <cellStyle name="Normal 13 5 3 6 2" xfId="19932" xr:uid="{00000000-0005-0000-0000-0000F4960000}"/>
    <cellStyle name="Normal 13 5 3 6 2 2" xfId="19933" xr:uid="{00000000-0005-0000-0000-0000F5960000}"/>
    <cellStyle name="Normal 13 5 3 6 2 2 2" xfId="49006" xr:uid="{00000000-0005-0000-0000-0000F6960000}"/>
    <cellStyle name="Normal 13 5 3 6 2 3" xfId="49005" xr:uid="{00000000-0005-0000-0000-0000F7960000}"/>
    <cellStyle name="Normal 13 5 3 6 3" xfId="19934" xr:uid="{00000000-0005-0000-0000-0000F8960000}"/>
    <cellStyle name="Normal 13 5 3 6 3 2" xfId="49007" xr:uid="{00000000-0005-0000-0000-0000F9960000}"/>
    <cellStyle name="Normal 13 5 3 6 4" xfId="19935" xr:uid="{00000000-0005-0000-0000-0000FA960000}"/>
    <cellStyle name="Normal 13 5 3 6 4 2" xfId="49008" xr:uid="{00000000-0005-0000-0000-0000FB960000}"/>
    <cellStyle name="Normal 13 5 3 6 5" xfId="49004" xr:uid="{00000000-0005-0000-0000-0000FC960000}"/>
    <cellStyle name="Normal 13 5 3 7" xfId="19936" xr:uid="{00000000-0005-0000-0000-0000FD960000}"/>
    <cellStyle name="Normal 13 5 3 7 2" xfId="19937" xr:uid="{00000000-0005-0000-0000-0000FE960000}"/>
    <cellStyle name="Normal 13 5 3 7 2 2" xfId="49010" xr:uid="{00000000-0005-0000-0000-0000FF960000}"/>
    <cellStyle name="Normal 13 5 3 7 3" xfId="19938" xr:uid="{00000000-0005-0000-0000-000000970000}"/>
    <cellStyle name="Normal 13 5 3 7 3 2" xfId="49011" xr:uid="{00000000-0005-0000-0000-000001970000}"/>
    <cellStyle name="Normal 13 5 3 7 4" xfId="49009" xr:uid="{00000000-0005-0000-0000-000002970000}"/>
    <cellStyle name="Normal 13 5 3 8" xfId="19939" xr:uid="{00000000-0005-0000-0000-000003970000}"/>
    <cellStyle name="Normal 13 5 3 8 2" xfId="49012" xr:uid="{00000000-0005-0000-0000-000004970000}"/>
    <cellStyle name="Normal 13 5 3 9" xfId="19940" xr:uid="{00000000-0005-0000-0000-000005970000}"/>
    <cellStyle name="Normal 13 5 3 9 2" xfId="49013" xr:uid="{00000000-0005-0000-0000-000006970000}"/>
    <cellStyle name="Normal 13 5 4" xfId="19941" xr:uid="{00000000-0005-0000-0000-000007970000}"/>
    <cellStyle name="Normal 13 5 4 2" xfId="19942" xr:uid="{00000000-0005-0000-0000-000008970000}"/>
    <cellStyle name="Normal 13 5 4 2 2" xfId="19943" xr:uid="{00000000-0005-0000-0000-000009970000}"/>
    <cellStyle name="Normal 13 5 4 2 2 2" xfId="19944" xr:uid="{00000000-0005-0000-0000-00000A970000}"/>
    <cellStyle name="Normal 13 5 4 2 2 2 2" xfId="49017" xr:uid="{00000000-0005-0000-0000-00000B970000}"/>
    <cellStyle name="Normal 13 5 4 2 2 3" xfId="49016" xr:uid="{00000000-0005-0000-0000-00000C970000}"/>
    <cellStyle name="Normal 13 5 4 2 3" xfId="19945" xr:uid="{00000000-0005-0000-0000-00000D970000}"/>
    <cellStyle name="Normal 13 5 4 2 3 2" xfId="49018" xr:uid="{00000000-0005-0000-0000-00000E970000}"/>
    <cellStyle name="Normal 13 5 4 2 4" xfId="19946" xr:uid="{00000000-0005-0000-0000-00000F970000}"/>
    <cellStyle name="Normal 13 5 4 2 4 2" xfId="49019" xr:uid="{00000000-0005-0000-0000-000010970000}"/>
    <cellStyle name="Normal 13 5 4 2 5" xfId="19947" xr:uid="{00000000-0005-0000-0000-000011970000}"/>
    <cellStyle name="Normal 13 5 4 2 5 2" xfId="49020" xr:uid="{00000000-0005-0000-0000-000012970000}"/>
    <cellStyle name="Normal 13 5 4 2 6" xfId="49015" xr:uid="{00000000-0005-0000-0000-000013970000}"/>
    <cellStyle name="Normal 13 5 4 3" xfId="19948" xr:uid="{00000000-0005-0000-0000-000014970000}"/>
    <cellStyle name="Normal 13 5 4 3 2" xfId="19949" xr:uid="{00000000-0005-0000-0000-000015970000}"/>
    <cellStyle name="Normal 13 5 4 3 2 2" xfId="19950" xr:uid="{00000000-0005-0000-0000-000016970000}"/>
    <cellStyle name="Normal 13 5 4 3 2 2 2" xfId="49023" xr:uid="{00000000-0005-0000-0000-000017970000}"/>
    <cellStyle name="Normal 13 5 4 3 2 3" xfId="49022" xr:uid="{00000000-0005-0000-0000-000018970000}"/>
    <cellStyle name="Normal 13 5 4 3 3" xfId="19951" xr:uid="{00000000-0005-0000-0000-000019970000}"/>
    <cellStyle name="Normal 13 5 4 3 3 2" xfId="49024" xr:uid="{00000000-0005-0000-0000-00001A970000}"/>
    <cellStyle name="Normal 13 5 4 3 4" xfId="19952" xr:uid="{00000000-0005-0000-0000-00001B970000}"/>
    <cellStyle name="Normal 13 5 4 3 4 2" xfId="49025" xr:uid="{00000000-0005-0000-0000-00001C970000}"/>
    <cellStyle name="Normal 13 5 4 3 5" xfId="19953" xr:uid="{00000000-0005-0000-0000-00001D970000}"/>
    <cellStyle name="Normal 13 5 4 3 5 2" xfId="49026" xr:uid="{00000000-0005-0000-0000-00001E970000}"/>
    <cellStyle name="Normal 13 5 4 3 6" xfId="49021" xr:uid="{00000000-0005-0000-0000-00001F970000}"/>
    <cellStyle name="Normal 13 5 4 4" xfId="19954" xr:uid="{00000000-0005-0000-0000-000020970000}"/>
    <cellStyle name="Normal 13 5 4 4 2" xfId="19955" xr:uid="{00000000-0005-0000-0000-000021970000}"/>
    <cellStyle name="Normal 13 5 4 4 2 2" xfId="49028" xr:uid="{00000000-0005-0000-0000-000022970000}"/>
    <cellStyle name="Normal 13 5 4 4 3" xfId="49027" xr:uid="{00000000-0005-0000-0000-000023970000}"/>
    <cellStyle name="Normal 13 5 4 5" xfId="19956" xr:uid="{00000000-0005-0000-0000-000024970000}"/>
    <cellStyle name="Normal 13 5 4 5 2" xfId="49029" xr:uid="{00000000-0005-0000-0000-000025970000}"/>
    <cellStyle name="Normal 13 5 4 6" xfId="19957" xr:uid="{00000000-0005-0000-0000-000026970000}"/>
    <cellStyle name="Normal 13 5 4 6 2" xfId="49030" xr:uid="{00000000-0005-0000-0000-000027970000}"/>
    <cellStyle name="Normal 13 5 4 7" xfId="19958" xr:uid="{00000000-0005-0000-0000-000028970000}"/>
    <cellStyle name="Normal 13 5 4 7 2" xfId="49031" xr:uid="{00000000-0005-0000-0000-000029970000}"/>
    <cellStyle name="Normal 13 5 4 8" xfId="49014" xr:uid="{00000000-0005-0000-0000-00002A970000}"/>
    <cellStyle name="Normal 13 5 5" xfId="19959" xr:uid="{00000000-0005-0000-0000-00002B970000}"/>
    <cellStyle name="Normal 13 5 5 2" xfId="19960" xr:uid="{00000000-0005-0000-0000-00002C970000}"/>
    <cellStyle name="Normal 13 5 5 2 2" xfId="19961" xr:uid="{00000000-0005-0000-0000-00002D970000}"/>
    <cellStyle name="Normal 13 5 5 2 2 2" xfId="19962" xr:uid="{00000000-0005-0000-0000-00002E970000}"/>
    <cellStyle name="Normal 13 5 5 2 2 2 2" xfId="49035" xr:uid="{00000000-0005-0000-0000-00002F970000}"/>
    <cellStyle name="Normal 13 5 5 2 2 3" xfId="49034" xr:uid="{00000000-0005-0000-0000-000030970000}"/>
    <cellStyle name="Normal 13 5 5 2 3" xfId="19963" xr:uid="{00000000-0005-0000-0000-000031970000}"/>
    <cellStyle name="Normal 13 5 5 2 3 2" xfId="49036" xr:uid="{00000000-0005-0000-0000-000032970000}"/>
    <cellStyle name="Normal 13 5 5 2 4" xfId="19964" xr:uid="{00000000-0005-0000-0000-000033970000}"/>
    <cellStyle name="Normal 13 5 5 2 4 2" xfId="49037" xr:uid="{00000000-0005-0000-0000-000034970000}"/>
    <cellStyle name="Normal 13 5 5 2 5" xfId="19965" xr:uid="{00000000-0005-0000-0000-000035970000}"/>
    <cellStyle name="Normal 13 5 5 2 5 2" xfId="49038" xr:uid="{00000000-0005-0000-0000-000036970000}"/>
    <cellStyle name="Normal 13 5 5 2 6" xfId="49033" xr:uid="{00000000-0005-0000-0000-000037970000}"/>
    <cellStyle name="Normal 13 5 5 3" xfId="19966" xr:uid="{00000000-0005-0000-0000-000038970000}"/>
    <cellStyle name="Normal 13 5 5 3 2" xfId="19967" xr:uid="{00000000-0005-0000-0000-000039970000}"/>
    <cellStyle name="Normal 13 5 5 3 2 2" xfId="49040" xr:uid="{00000000-0005-0000-0000-00003A970000}"/>
    <cellStyle name="Normal 13 5 5 3 3" xfId="49039" xr:uid="{00000000-0005-0000-0000-00003B970000}"/>
    <cellStyle name="Normal 13 5 5 4" xfId="19968" xr:uid="{00000000-0005-0000-0000-00003C970000}"/>
    <cellStyle name="Normal 13 5 5 4 2" xfId="49041" xr:uid="{00000000-0005-0000-0000-00003D970000}"/>
    <cellStyle name="Normal 13 5 5 5" xfId="19969" xr:uid="{00000000-0005-0000-0000-00003E970000}"/>
    <cellStyle name="Normal 13 5 5 5 2" xfId="49042" xr:uid="{00000000-0005-0000-0000-00003F970000}"/>
    <cellStyle name="Normal 13 5 5 6" xfId="19970" xr:uid="{00000000-0005-0000-0000-000040970000}"/>
    <cellStyle name="Normal 13 5 5 6 2" xfId="49043" xr:uid="{00000000-0005-0000-0000-000041970000}"/>
    <cellStyle name="Normal 13 5 5 7" xfId="49032" xr:uid="{00000000-0005-0000-0000-000042970000}"/>
    <cellStyle name="Normal 13 5 6" xfId="19971" xr:uid="{00000000-0005-0000-0000-000043970000}"/>
    <cellStyle name="Normal 13 5 6 2" xfId="19972" xr:uid="{00000000-0005-0000-0000-000044970000}"/>
    <cellStyle name="Normal 13 5 6 2 2" xfId="19973" xr:uid="{00000000-0005-0000-0000-000045970000}"/>
    <cellStyle name="Normal 13 5 6 2 2 2" xfId="49046" xr:uid="{00000000-0005-0000-0000-000046970000}"/>
    <cellStyle name="Normal 13 5 6 2 3" xfId="49045" xr:uid="{00000000-0005-0000-0000-000047970000}"/>
    <cellStyle name="Normal 13 5 6 3" xfId="19974" xr:uid="{00000000-0005-0000-0000-000048970000}"/>
    <cellStyle name="Normal 13 5 6 3 2" xfId="49047" xr:uid="{00000000-0005-0000-0000-000049970000}"/>
    <cellStyle name="Normal 13 5 6 4" xfId="19975" xr:uid="{00000000-0005-0000-0000-00004A970000}"/>
    <cellStyle name="Normal 13 5 6 4 2" xfId="49048" xr:uid="{00000000-0005-0000-0000-00004B970000}"/>
    <cellStyle name="Normal 13 5 6 5" xfId="19976" xr:uid="{00000000-0005-0000-0000-00004C970000}"/>
    <cellStyle name="Normal 13 5 6 5 2" xfId="49049" xr:uid="{00000000-0005-0000-0000-00004D970000}"/>
    <cellStyle name="Normal 13 5 6 6" xfId="49044" xr:uid="{00000000-0005-0000-0000-00004E970000}"/>
    <cellStyle name="Normal 13 5 7" xfId="19977" xr:uid="{00000000-0005-0000-0000-00004F970000}"/>
    <cellStyle name="Normal 13 5 7 2" xfId="19978" xr:uid="{00000000-0005-0000-0000-000050970000}"/>
    <cellStyle name="Normal 13 5 7 2 2" xfId="19979" xr:uid="{00000000-0005-0000-0000-000051970000}"/>
    <cellStyle name="Normal 13 5 7 2 2 2" xfId="49052" xr:uid="{00000000-0005-0000-0000-000052970000}"/>
    <cellStyle name="Normal 13 5 7 2 3" xfId="49051" xr:uid="{00000000-0005-0000-0000-000053970000}"/>
    <cellStyle name="Normal 13 5 7 3" xfId="19980" xr:uid="{00000000-0005-0000-0000-000054970000}"/>
    <cellStyle name="Normal 13 5 7 3 2" xfId="49053" xr:uid="{00000000-0005-0000-0000-000055970000}"/>
    <cellStyle name="Normal 13 5 7 4" xfId="19981" xr:uid="{00000000-0005-0000-0000-000056970000}"/>
    <cellStyle name="Normal 13 5 7 4 2" xfId="49054" xr:uid="{00000000-0005-0000-0000-000057970000}"/>
    <cellStyle name="Normal 13 5 7 5" xfId="19982" xr:uid="{00000000-0005-0000-0000-000058970000}"/>
    <cellStyle name="Normal 13 5 7 5 2" xfId="49055" xr:uid="{00000000-0005-0000-0000-000059970000}"/>
    <cellStyle name="Normal 13 5 7 6" xfId="49050" xr:uid="{00000000-0005-0000-0000-00005A970000}"/>
    <cellStyle name="Normal 13 5 8" xfId="19983" xr:uid="{00000000-0005-0000-0000-00005B970000}"/>
    <cellStyle name="Normal 13 5 8 2" xfId="19984" xr:uid="{00000000-0005-0000-0000-00005C970000}"/>
    <cellStyle name="Normal 13 5 8 2 2" xfId="19985" xr:uid="{00000000-0005-0000-0000-00005D970000}"/>
    <cellStyle name="Normal 13 5 8 2 2 2" xfId="49058" xr:uid="{00000000-0005-0000-0000-00005E970000}"/>
    <cellStyle name="Normal 13 5 8 2 3" xfId="49057" xr:uid="{00000000-0005-0000-0000-00005F970000}"/>
    <cellStyle name="Normal 13 5 8 3" xfId="19986" xr:uid="{00000000-0005-0000-0000-000060970000}"/>
    <cellStyle name="Normal 13 5 8 3 2" xfId="49059" xr:uid="{00000000-0005-0000-0000-000061970000}"/>
    <cellStyle name="Normal 13 5 8 4" xfId="19987" xr:uid="{00000000-0005-0000-0000-000062970000}"/>
    <cellStyle name="Normal 13 5 8 4 2" xfId="49060" xr:uid="{00000000-0005-0000-0000-000063970000}"/>
    <cellStyle name="Normal 13 5 8 5" xfId="49056" xr:uid="{00000000-0005-0000-0000-000064970000}"/>
    <cellStyle name="Normal 13 5 9" xfId="19988" xr:uid="{00000000-0005-0000-0000-000065970000}"/>
    <cellStyle name="Normal 13 5 9 2" xfId="19989" xr:uid="{00000000-0005-0000-0000-000066970000}"/>
    <cellStyle name="Normal 13 5 9 2 2" xfId="49062" xr:uid="{00000000-0005-0000-0000-000067970000}"/>
    <cellStyle name="Normal 13 5 9 3" xfId="19990" xr:uid="{00000000-0005-0000-0000-000068970000}"/>
    <cellStyle name="Normal 13 5 9 3 2" xfId="49063" xr:uid="{00000000-0005-0000-0000-000069970000}"/>
    <cellStyle name="Normal 13 5 9 4" xfId="49061" xr:uid="{00000000-0005-0000-0000-00006A970000}"/>
    <cellStyle name="Normal 13 6" xfId="19991" xr:uid="{00000000-0005-0000-0000-00006B970000}"/>
    <cellStyle name="Normal 13 6 10" xfId="19992" xr:uid="{00000000-0005-0000-0000-00006C970000}"/>
    <cellStyle name="Normal 13 6 10 2" xfId="49065" xr:uid="{00000000-0005-0000-0000-00006D970000}"/>
    <cellStyle name="Normal 13 6 11" xfId="19993" xr:uid="{00000000-0005-0000-0000-00006E970000}"/>
    <cellStyle name="Normal 13 6 11 2" xfId="49066" xr:uid="{00000000-0005-0000-0000-00006F970000}"/>
    <cellStyle name="Normal 13 6 12" xfId="49064" xr:uid="{00000000-0005-0000-0000-000070970000}"/>
    <cellStyle name="Normal 13 6 2" xfId="19994" xr:uid="{00000000-0005-0000-0000-000071970000}"/>
    <cellStyle name="Normal 13 6 2 10" xfId="19995" xr:uid="{00000000-0005-0000-0000-000072970000}"/>
    <cellStyle name="Normal 13 6 2 10 2" xfId="49068" xr:uid="{00000000-0005-0000-0000-000073970000}"/>
    <cellStyle name="Normal 13 6 2 11" xfId="49067" xr:uid="{00000000-0005-0000-0000-000074970000}"/>
    <cellStyle name="Normal 13 6 2 2" xfId="19996" xr:uid="{00000000-0005-0000-0000-000075970000}"/>
    <cellStyle name="Normal 13 6 2 2 2" xfId="19997" xr:uid="{00000000-0005-0000-0000-000076970000}"/>
    <cellStyle name="Normal 13 6 2 2 2 2" xfId="19998" xr:uid="{00000000-0005-0000-0000-000077970000}"/>
    <cellStyle name="Normal 13 6 2 2 2 2 2" xfId="19999" xr:uid="{00000000-0005-0000-0000-000078970000}"/>
    <cellStyle name="Normal 13 6 2 2 2 2 2 2" xfId="49072" xr:uid="{00000000-0005-0000-0000-000079970000}"/>
    <cellStyle name="Normal 13 6 2 2 2 2 3" xfId="49071" xr:uid="{00000000-0005-0000-0000-00007A970000}"/>
    <cellStyle name="Normal 13 6 2 2 2 3" xfId="20000" xr:uid="{00000000-0005-0000-0000-00007B970000}"/>
    <cellStyle name="Normal 13 6 2 2 2 3 2" xfId="49073" xr:uid="{00000000-0005-0000-0000-00007C970000}"/>
    <cellStyle name="Normal 13 6 2 2 2 4" xfId="20001" xr:uid="{00000000-0005-0000-0000-00007D970000}"/>
    <cellStyle name="Normal 13 6 2 2 2 4 2" xfId="49074" xr:uid="{00000000-0005-0000-0000-00007E970000}"/>
    <cellStyle name="Normal 13 6 2 2 2 5" xfId="20002" xr:uid="{00000000-0005-0000-0000-00007F970000}"/>
    <cellStyle name="Normal 13 6 2 2 2 5 2" xfId="49075" xr:uid="{00000000-0005-0000-0000-000080970000}"/>
    <cellStyle name="Normal 13 6 2 2 2 6" xfId="49070" xr:uid="{00000000-0005-0000-0000-000081970000}"/>
    <cellStyle name="Normal 13 6 2 2 3" xfId="20003" xr:uid="{00000000-0005-0000-0000-000082970000}"/>
    <cellStyle name="Normal 13 6 2 2 3 2" xfId="20004" xr:uid="{00000000-0005-0000-0000-000083970000}"/>
    <cellStyle name="Normal 13 6 2 2 3 2 2" xfId="49077" xr:uid="{00000000-0005-0000-0000-000084970000}"/>
    <cellStyle name="Normal 13 6 2 2 3 3" xfId="49076" xr:uid="{00000000-0005-0000-0000-000085970000}"/>
    <cellStyle name="Normal 13 6 2 2 4" xfId="20005" xr:uid="{00000000-0005-0000-0000-000086970000}"/>
    <cellStyle name="Normal 13 6 2 2 4 2" xfId="49078" xr:uid="{00000000-0005-0000-0000-000087970000}"/>
    <cellStyle name="Normal 13 6 2 2 5" xfId="20006" xr:uid="{00000000-0005-0000-0000-000088970000}"/>
    <cellStyle name="Normal 13 6 2 2 5 2" xfId="49079" xr:uid="{00000000-0005-0000-0000-000089970000}"/>
    <cellStyle name="Normal 13 6 2 2 6" xfId="20007" xr:uid="{00000000-0005-0000-0000-00008A970000}"/>
    <cellStyle name="Normal 13 6 2 2 6 2" xfId="49080" xr:uid="{00000000-0005-0000-0000-00008B970000}"/>
    <cellStyle name="Normal 13 6 2 2 7" xfId="49069" xr:uid="{00000000-0005-0000-0000-00008C970000}"/>
    <cellStyle name="Normal 13 6 2 3" xfId="20008" xr:uid="{00000000-0005-0000-0000-00008D970000}"/>
    <cellStyle name="Normal 13 6 2 3 2" xfId="20009" xr:uid="{00000000-0005-0000-0000-00008E970000}"/>
    <cellStyle name="Normal 13 6 2 3 2 2" xfId="20010" xr:uid="{00000000-0005-0000-0000-00008F970000}"/>
    <cellStyle name="Normal 13 6 2 3 2 2 2" xfId="20011" xr:uid="{00000000-0005-0000-0000-000090970000}"/>
    <cellStyle name="Normal 13 6 2 3 2 2 2 2" xfId="49084" xr:uid="{00000000-0005-0000-0000-000091970000}"/>
    <cellStyle name="Normal 13 6 2 3 2 2 3" xfId="49083" xr:uid="{00000000-0005-0000-0000-000092970000}"/>
    <cellStyle name="Normal 13 6 2 3 2 3" xfId="20012" xr:uid="{00000000-0005-0000-0000-000093970000}"/>
    <cellStyle name="Normal 13 6 2 3 2 3 2" xfId="49085" xr:uid="{00000000-0005-0000-0000-000094970000}"/>
    <cellStyle name="Normal 13 6 2 3 2 4" xfId="20013" xr:uid="{00000000-0005-0000-0000-000095970000}"/>
    <cellStyle name="Normal 13 6 2 3 2 4 2" xfId="49086" xr:uid="{00000000-0005-0000-0000-000096970000}"/>
    <cellStyle name="Normal 13 6 2 3 2 5" xfId="20014" xr:uid="{00000000-0005-0000-0000-000097970000}"/>
    <cellStyle name="Normal 13 6 2 3 2 5 2" xfId="49087" xr:uid="{00000000-0005-0000-0000-000098970000}"/>
    <cellStyle name="Normal 13 6 2 3 2 6" xfId="49082" xr:uid="{00000000-0005-0000-0000-000099970000}"/>
    <cellStyle name="Normal 13 6 2 3 3" xfId="20015" xr:uid="{00000000-0005-0000-0000-00009A970000}"/>
    <cellStyle name="Normal 13 6 2 3 3 2" xfId="20016" xr:uid="{00000000-0005-0000-0000-00009B970000}"/>
    <cellStyle name="Normal 13 6 2 3 3 2 2" xfId="49089" xr:uid="{00000000-0005-0000-0000-00009C970000}"/>
    <cellStyle name="Normal 13 6 2 3 3 3" xfId="49088" xr:uid="{00000000-0005-0000-0000-00009D970000}"/>
    <cellStyle name="Normal 13 6 2 3 4" xfId="20017" xr:uid="{00000000-0005-0000-0000-00009E970000}"/>
    <cellStyle name="Normal 13 6 2 3 4 2" xfId="49090" xr:uid="{00000000-0005-0000-0000-00009F970000}"/>
    <cellStyle name="Normal 13 6 2 3 5" xfId="20018" xr:uid="{00000000-0005-0000-0000-0000A0970000}"/>
    <cellStyle name="Normal 13 6 2 3 5 2" xfId="49091" xr:uid="{00000000-0005-0000-0000-0000A1970000}"/>
    <cellStyle name="Normal 13 6 2 3 6" xfId="20019" xr:uid="{00000000-0005-0000-0000-0000A2970000}"/>
    <cellStyle name="Normal 13 6 2 3 6 2" xfId="49092" xr:uid="{00000000-0005-0000-0000-0000A3970000}"/>
    <cellStyle name="Normal 13 6 2 3 7" xfId="49081" xr:uid="{00000000-0005-0000-0000-0000A4970000}"/>
    <cellStyle name="Normal 13 6 2 4" xfId="20020" xr:uid="{00000000-0005-0000-0000-0000A5970000}"/>
    <cellStyle name="Normal 13 6 2 4 2" xfId="20021" xr:uid="{00000000-0005-0000-0000-0000A6970000}"/>
    <cellStyle name="Normal 13 6 2 4 2 2" xfId="20022" xr:uid="{00000000-0005-0000-0000-0000A7970000}"/>
    <cellStyle name="Normal 13 6 2 4 2 2 2" xfId="49095" xr:uid="{00000000-0005-0000-0000-0000A8970000}"/>
    <cellStyle name="Normal 13 6 2 4 2 3" xfId="49094" xr:uid="{00000000-0005-0000-0000-0000A9970000}"/>
    <cellStyle name="Normal 13 6 2 4 3" xfId="20023" xr:uid="{00000000-0005-0000-0000-0000AA970000}"/>
    <cellStyle name="Normal 13 6 2 4 3 2" xfId="49096" xr:uid="{00000000-0005-0000-0000-0000AB970000}"/>
    <cellStyle name="Normal 13 6 2 4 4" xfId="20024" xr:uid="{00000000-0005-0000-0000-0000AC970000}"/>
    <cellStyle name="Normal 13 6 2 4 4 2" xfId="49097" xr:uid="{00000000-0005-0000-0000-0000AD970000}"/>
    <cellStyle name="Normal 13 6 2 4 5" xfId="20025" xr:uid="{00000000-0005-0000-0000-0000AE970000}"/>
    <cellStyle name="Normal 13 6 2 4 5 2" xfId="49098" xr:uid="{00000000-0005-0000-0000-0000AF970000}"/>
    <cellStyle name="Normal 13 6 2 4 6" xfId="49093" xr:uid="{00000000-0005-0000-0000-0000B0970000}"/>
    <cellStyle name="Normal 13 6 2 5" xfId="20026" xr:uid="{00000000-0005-0000-0000-0000B1970000}"/>
    <cellStyle name="Normal 13 6 2 5 2" xfId="20027" xr:uid="{00000000-0005-0000-0000-0000B2970000}"/>
    <cellStyle name="Normal 13 6 2 5 2 2" xfId="20028" xr:uid="{00000000-0005-0000-0000-0000B3970000}"/>
    <cellStyle name="Normal 13 6 2 5 2 2 2" xfId="49101" xr:uid="{00000000-0005-0000-0000-0000B4970000}"/>
    <cellStyle name="Normal 13 6 2 5 2 3" xfId="49100" xr:uid="{00000000-0005-0000-0000-0000B5970000}"/>
    <cellStyle name="Normal 13 6 2 5 3" xfId="20029" xr:uid="{00000000-0005-0000-0000-0000B6970000}"/>
    <cellStyle name="Normal 13 6 2 5 3 2" xfId="49102" xr:uid="{00000000-0005-0000-0000-0000B7970000}"/>
    <cellStyle name="Normal 13 6 2 5 4" xfId="20030" xr:uid="{00000000-0005-0000-0000-0000B8970000}"/>
    <cellStyle name="Normal 13 6 2 5 4 2" xfId="49103" xr:uid="{00000000-0005-0000-0000-0000B9970000}"/>
    <cellStyle name="Normal 13 6 2 5 5" xfId="20031" xr:uid="{00000000-0005-0000-0000-0000BA970000}"/>
    <cellStyle name="Normal 13 6 2 5 5 2" xfId="49104" xr:uid="{00000000-0005-0000-0000-0000BB970000}"/>
    <cellStyle name="Normal 13 6 2 5 6" xfId="49099" xr:uid="{00000000-0005-0000-0000-0000BC970000}"/>
    <cellStyle name="Normal 13 6 2 6" xfId="20032" xr:uid="{00000000-0005-0000-0000-0000BD970000}"/>
    <cellStyle name="Normal 13 6 2 6 2" xfId="20033" xr:uid="{00000000-0005-0000-0000-0000BE970000}"/>
    <cellStyle name="Normal 13 6 2 6 2 2" xfId="20034" xr:uid="{00000000-0005-0000-0000-0000BF970000}"/>
    <cellStyle name="Normal 13 6 2 6 2 2 2" xfId="49107" xr:uid="{00000000-0005-0000-0000-0000C0970000}"/>
    <cellStyle name="Normal 13 6 2 6 2 3" xfId="49106" xr:uid="{00000000-0005-0000-0000-0000C1970000}"/>
    <cellStyle name="Normal 13 6 2 6 3" xfId="20035" xr:uid="{00000000-0005-0000-0000-0000C2970000}"/>
    <cellStyle name="Normal 13 6 2 6 3 2" xfId="49108" xr:uid="{00000000-0005-0000-0000-0000C3970000}"/>
    <cellStyle name="Normal 13 6 2 6 4" xfId="20036" xr:uid="{00000000-0005-0000-0000-0000C4970000}"/>
    <cellStyle name="Normal 13 6 2 6 4 2" xfId="49109" xr:uid="{00000000-0005-0000-0000-0000C5970000}"/>
    <cellStyle name="Normal 13 6 2 6 5" xfId="49105" xr:uid="{00000000-0005-0000-0000-0000C6970000}"/>
    <cellStyle name="Normal 13 6 2 7" xfId="20037" xr:uid="{00000000-0005-0000-0000-0000C7970000}"/>
    <cellStyle name="Normal 13 6 2 7 2" xfId="20038" xr:uid="{00000000-0005-0000-0000-0000C8970000}"/>
    <cellStyle name="Normal 13 6 2 7 2 2" xfId="49111" xr:uid="{00000000-0005-0000-0000-0000C9970000}"/>
    <cellStyle name="Normal 13 6 2 7 3" xfId="20039" xr:uid="{00000000-0005-0000-0000-0000CA970000}"/>
    <cellStyle name="Normal 13 6 2 7 3 2" xfId="49112" xr:uid="{00000000-0005-0000-0000-0000CB970000}"/>
    <cellStyle name="Normal 13 6 2 7 4" xfId="49110" xr:uid="{00000000-0005-0000-0000-0000CC970000}"/>
    <cellStyle name="Normal 13 6 2 8" xfId="20040" xr:uid="{00000000-0005-0000-0000-0000CD970000}"/>
    <cellStyle name="Normal 13 6 2 8 2" xfId="49113" xr:uid="{00000000-0005-0000-0000-0000CE970000}"/>
    <cellStyle name="Normal 13 6 2 9" xfId="20041" xr:uid="{00000000-0005-0000-0000-0000CF970000}"/>
    <cellStyle name="Normal 13 6 2 9 2" xfId="49114" xr:uid="{00000000-0005-0000-0000-0000D0970000}"/>
    <cellStyle name="Normal 13 6 3" xfId="20042" xr:uid="{00000000-0005-0000-0000-0000D1970000}"/>
    <cellStyle name="Normal 13 6 3 2" xfId="20043" xr:uid="{00000000-0005-0000-0000-0000D2970000}"/>
    <cellStyle name="Normal 13 6 3 2 2" xfId="20044" xr:uid="{00000000-0005-0000-0000-0000D3970000}"/>
    <cellStyle name="Normal 13 6 3 2 2 2" xfId="20045" xr:uid="{00000000-0005-0000-0000-0000D4970000}"/>
    <cellStyle name="Normal 13 6 3 2 2 2 2" xfId="49118" xr:uid="{00000000-0005-0000-0000-0000D5970000}"/>
    <cellStyle name="Normal 13 6 3 2 2 3" xfId="49117" xr:uid="{00000000-0005-0000-0000-0000D6970000}"/>
    <cellStyle name="Normal 13 6 3 2 3" xfId="20046" xr:uid="{00000000-0005-0000-0000-0000D7970000}"/>
    <cellStyle name="Normal 13 6 3 2 3 2" xfId="49119" xr:uid="{00000000-0005-0000-0000-0000D8970000}"/>
    <cellStyle name="Normal 13 6 3 2 4" xfId="20047" xr:uid="{00000000-0005-0000-0000-0000D9970000}"/>
    <cellStyle name="Normal 13 6 3 2 4 2" xfId="49120" xr:uid="{00000000-0005-0000-0000-0000DA970000}"/>
    <cellStyle name="Normal 13 6 3 2 5" xfId="20048" xr:uid="{00000000-0005-0000-0000-0000DB970000}"/>
    <cellStyle name="Normal 13 6 3 2 5 2" xfId="49121" xr:uid="{00000000-0005-0000-0000-0000DC970000}"/>
    <cellStyle name="Normal 13 6 3 2 6" xfId="49116" xr:uid="{00000000-0005-0000-0000-0000DD970000}"/>
    <cellStyle name="Normal 13 6 3 3" xfId="20049" xr:uid="{00000000-0005-0000-0000-0000DE970000}"/>
    <cellStyle name="Normal 13 6 3 3 2" xfId="20050" xr:uid="{00000000-0005-0000-0000-0000DF970000}"/>
    <cellStyle name="Normal 13 6 3 3 2 2" xfId="20051" xr:uid="{00000000-0005-0000-0000-0000E0970000}"/>
    <cellStyle name="Normal 13 6 3 3 2 2 2" xfId="49124" xr:uid="{00000000-0005-0000-0000-0000E1970000}"/>
    <cellStyle name="Normal 13 6 3 3 2 3" xfId="49123" xr:uid="{00000000-0005-0000-0000-0000E2970000}"/>
    <cellStyle name="Normal 13 6 3 3 3" xfId="20052" xr:uid="{00000000-0005-0000-0000-0000E3970000}"/>
    <cellStyle name="Normal 13 6 3 3 3 2" xfId="49125" xr:uid="{00000000-0005-0000-0000-0000E4970000}"/>
    <cellStyle name="Normal 13 6 3 3 4" xfId="20053" xr:uid="{00000000-0005-0000-0000-0000E5970000}"/>
    <cellStyle name="Normal 13 6 3 3 4 2" xfId="49126" xr:uid="{00000000-0005-0000-0000-0000E6970000}"/>
    <cellStyle name="Normal 13 6 3 3 5" xfId="20054" xr:uid="{00000000-0005-0000-0000-0000E7970000}"/>
    <cellStyle name="Normal 13 6 3 3 5 2" xfId="49127" xr:uid="{00000000-0005-0000-0000-0000E8970000}"/>
    <cellStyle name="Normal 13 6 3 3 6" xfId="49122" xr:uid="{00000000-0005-0000-0000-0000E9970000}"/>
    <cellStyle name="Normal 13 6 3 4" xfId="20055" xr:uid="{00000000-0005-0000-0000-0000EA970000}"/>
    <cellStyle name="Normal 13 6 3 4 2" xfId="20056" xr:uid="{00000000-0005-0000-0000-0000EB970000}"/>
    <cellStyle name="Normal 13 6 3 4 2 2" xfId="49129" xr:uid="{00000000-0005-0000-0000-0000EC970000}"/>
    <cellStyle name="Normal 13 6 3 4 3" xfId="49128" xr:uid="{00000000-0005-0000-0000-0000ED970000}"/>
    <cellStyle name="Normal 13 6 3 5" xfId="20057" xr:uid="{00000000-0005-0000-0000-0000EE970000}"/>
    <cellStyle name="Normal 13 6 3 5 2" xfId="49130" xr:uid="{00000000-0005-0000-0000-0000EF970000}"/>
    <cellStyle name="Normal 13 6 3 6" xfId="20058" xr:uid="{00000000-0005-0000-0000-0000F0970000}"/>
    <cellStyle name="Normal 13 6 3 6 2" xfId="49131" xr:uid="{00000000-0005-0000-0000-0000F1970000}"/>
    <cellStyle name="Normal 13 6 3 7" xfId="20059" xr:uid="{00000000-0005-0000-0000-0000F2970000}"/>
    <cellStyle name="Normal 13 6 3 7 2" xfId="49132" xr:uid="{00000000-0005-0000-0000-0000F3970000}"/>
    <cellStyle name="Normal 13 6 3 8" xfId="49115" xr:uid="{00000000-0005-0000-0000-0000F4970000}"/>
    <cellStyle name="Normal 13 6 4" xfId="20060" xr:uid="{00000000-0005-0000-0000-0000F5970000}"/>
    <cellStyle name="Normal 13 6 4 2" xfId="20061" xr:uid="{00000000-0005-0000-0000-0000F6970000}"/>
    <cellStyle name="Normal 13 6 4 2 2" xfId="20062" xr:uid="{00000000-0005-0000-0000-0000F7970000}"/>
    <cellStyle name="Normal 13 6 4 2 2 2" xfId="20063" xr:uid="{00000000-0005-0000-0000-0000F8970000}"/>
    <cellStyle name="Normal 13 6 4 2 2 2 2" xfId="49136" xr:uid="{00000000-0005-0000-0000-0000F9970000}"/>
    <cellStyle name="Normal 13 6 4 2 2 3" xfId="49135" xr:uid="{00000000-0005-0000-0000-0000FA970000}"/>
    <cellStyle name="Normal 13 6 4 2 3" xfId="20064" xr:uid="{00000000-0005-0000-0000-0000FB970000}"/>
    <cellStyle name="Normal 13 6 4 2 3 2" xfId="49137" xr:uid="{00000000-0005-0000-0000-0000FC970000}"/>
    <cellStyle name="Normal 13 6 4 2 4" xfId="20065" xr:uid="{00000000-0005-0000-0000-0000FD970000}"/>
    <cellStyle name="Normal 13 6 4 2 4 2" xfId="49138" xr:uid="{00000000-0005-0000-0000-0000FE970000}"/>
    <cellStyle name="Normal 13 6 4 2 5" xfId="20066" xr:uid="{00000000-0005-0000-0000-0000FF970000}"/>
    <cellStyle name="Normal 13 6 4 2 5 2" xfId="49139" xr:uid="{00000000-0005-0000-0000-000000980000}"/>
    <cellStyle name="Normal 13 6 4 2 6" xfId="49134" xr:uid="{00000000-0005-0000-0000-000001980000}"/>
    <cellStyle name="Normal 13 6 4 3" xfId="20067" xr:uid="{00000000-0005-0000-0000-000002980000}"/>
    <cellStyle name="Normal 13 6 4 3 2" xfId="20068" xr:uid="{00000000-0005-0000-0000-000003980000}"/>
    <cellStyle name="Normal 13 6 4 3 2 2" xfId="49141" xr:uid="{00000000-0005-0000-0000-000004980000}"/>
    <cellStyle name="Normal 13 6 4 3 3" xfId="49140" xr:uid="{00000000-0005-0000-0000-000005980000}"/>
    <cellStyle name="Normal 13 6 4 4" xfId="20069" xr:uid="{00000000-0005-0000-0000-000006980000}"/>
    <cellStyle name="Normal 13 6 4 4 2" xfId="49142" xr:uid="{00000000-0005-0000-0000-000007980000}"/>
    <cellStyle name="Normal 13 6 4 5" xfId="20070" xr:uid="{00000000-0005-0000-0000-000008980000}"/>
    <cellStyle name="Normal 13 6 4 5 2" xfId="49143" xr:uid="{00000000-0005-0000-0000-000009980000}"/>
    <cellStyle name="Normal 13 6 4 6" xfId="20071" xr:uid="{00000000-0005-0000-0000-00000A980000}"/>
    <cellStyle name="Normal 13 6 4 6 2" xfId="49144" xr:uid="{00000000-0005-0000-0000-00000B980000}"/>
    <cellStyle name="Normal 13 6 4 7" xfId="49133" xr:uid="{00000000-0005-0000-0000-00000C980000}"/>
    <cellStyle name="Normal 13 6 5" xfId="20072" xr:uid="{00000000-0005-0000-0000-00000D980000}"/>
    <cellStyle name="Normal 13 6 5 2" xfId="20073" xr:uid="{00000000-0005-0000-0000-00000E980000}"/>
    <cellStyle name="Normal 13 6 5 2 2" xfId="20074" xr:uid="{00000000-0005-0000-0000-00000F980000}"/>
    <cellStyle name="Normal 13 6 5 2 2 2" xfId="49147" xr:uid="{00000000-0005-0000-0000-000010980000}"/>
    <cellStyle name="Normal 13 6 5 2 3" xfId="49146" xr:uid="{00000000-0005-0000-0000-000011980000}"/>
    <cellStyle name="Normal 13 6 5 3" xfId="20075" xr:uid="{00000000-0005-0000-0000-000012980000}"/>
    <cellStyle name="Normal 13 6 5 3 2" xfId="49148" xr:uid="{00000000-0005-0000-0000-000013980000}"/>
    <cellStyle name="Normal 13 6 5 4" xfId="20076" xr:uid="{00000000-0005-0000-0000-000014980000}"/>
    <cellStyle name="Normal 13 6 5 4 2" xfId="49149" xr:uid="{00000000-0005-0000-0000-000015980000}"/>
    <cellStyle name="Normal 13 6 5 5" xfId="20077" xr:uid="{00000000-0005-0000-0000-000016980000}"/>
    <cellStyle name="Normal 13 6 5 5 2" xfId="49150" xr:uid="{00000000-0005-0000-0000-000017980000}"/>
    <cellStyle name="Normal 13 6 5 6" xfId="49145" xr:uid="{00000000-0005-0000-0000-000018980000}"/>
    <cellStyle name="Normal 13 6 6" xfId="20078" xr:uid="{00000000-0005-0000-0000-000019980000}"/>
    <cellStyle name="Normal 13 6 6 2" xfId="20079" xr:uid="{00000000-0005-0000-0000-00001A980000}"/>
    <cellStyle name="Normal 13 6 6 2 2" xfId="20080" xr:uid="{00000000-0005-0000-0000-00001B980000}"/>
    <cellStyle name="Normal 13 6 6 2 2 2" xfId="49153" xr:uid="{00000000-0005-0000-0000-00001C980000}"/>
    <cellStyle name="Normal 13 6 6 2 3" xfId="49152" xr:uid="{00000000-0005-0000-0000-00001D980000}"/>
    <cellStyle name="Normal 13 6 6 3" xfId="20081" xr:uid="{00000000-0005-0000-0000-00001E980000}"/>
    <cellStyle name="Normal 13 6 6 3 2" xfId="49154" xr:uid="{00000000-0005-0000-0000-00001F980000}"/>
    <cellStyle name="Normal 13 6 6 4" xfId="20082" xr:uid="{00000000-0005-0000-0000-000020980000}"/>
    <cellStyle name="Normal 13 6 6 4 2" xfId="49155" xr:uid="{00000000-0005-0000-0000-000021980000}"/>
    <cellStyle name="Normal 13 6 6 5" xfId="20083" xr:uid="{00000000-0005-0000-0000-000022980000}"/>
    <cellStyle name="Normal 13 6 6 5 2" xfId="49156" xr:uid="{00000000-0005-0000-0000-000023980000}"/>
    <cellStyle name="Normal 13 6 6 6" xfId="49151" xr:uid="{00000000-0005-0000-0000-000024980000}"/>
    <cellStyle name="Normal 13 6 7" xfId="20084" xr:uid="{00000000-0005-0000-0000-000025980000}"/>
    <cellStyle name="Normal 13 6 7 2" xfId="20085" xr:uid="{00000000-0005-0000-0000-000026980000}"/>
    <cellStyle name="Normal 13 6 7 2 2" xfId="20086" xr:uid="{00000000-0005-0000-0000-000027980000}"/>
    <cellStyle name="Normal 13 6 7 2 2 2" xfId="49159" xr:uid="{00000000-0005-0000-0000-000028980000}"/>
    <cellStyle name="Normal 13 6 7 2 3" xfId="49158" xr:uid="{00000000-0005-0000-0000-000029980000}"/>
    <cellStyle name="Normal 13 6 7 3" xfId="20087" xr:uid="{00000000-0005-0000-0000-00002A980000}"/>
    <cellStyle name="Normal 13 6 7 3 2" xfId="49160" xr:uid="{00000000-0005-0000-0000-00002B980000}"/>
    <cellStyle name="Normal 13 6 7 4" xfId="20088" xr:uid="{00000000-0005-0000-0000-00002C980000}"/>
    <cellStyle name="Normal 13 6 7 4 2" xfId="49161" xr:uid="{00000000-0005-0000-0000-00002D980000}"/>
    <cellStyle name="Normal 13 6 7 5" xfId="49157" xr:uid="{00000000-0005-0000-0000-00002E980000}"/>
    <cellStyle name="Normal 13 6 8" xfId="20089" xr:uid="{00000000-0005-0000-0000-00002F980000}"/>
    <cellStyle name="Normal 13 6 8 2" xfId="20090" xr:uid="{00000000-0005-0000-0000-000030980000}"/>
    <cellStyle name="Normal 13 6 8 2 2" xfId="49163" xr:uid="{00000000-0005-0000-0000-000031980000}"/>
    <cellStyle name="Normal 13 6 8 3" xfId="20091" xr:uid="{00000000-0005-0000-0000-000032980000}"/>
    <cellStyle name="Normal 13 6 8 3 2" xfId="49164" xr:uid="{00000000-0005-0000-0000-000033980000}"/>
    <cellStyle name="Normal 13 6 8 4" xfId="49162" xr:uid="{00000000-0005-0000-0000-000034980000}"/>
    <cellStyle name="Normal 13 6 9" xfId="20092" xr:uid="{00000000-0005-0000-0000-000035980000}"/>
    <cellStyle name="Normal 13 6 9 2" xfId="49165" xr:uid="{00000000-0005-0000-0000-000036980000}"/>
    <cellStyle name="Normal 13 7" xfId="20093" xr:uid="{00000000-0005-0000-0000-000037980000}"/>
    <cellStyle name="Normal 13 7 10" xfId="20094" xr:uid="{00000000-0005-0000-0000-000038980000}"/>
    <cellStyle name="Normal 13 7 10 2" xfId="49167" xr:uid="{00000000-0005-0000-0000-000039980000}"/>
    <cellStyle name="Normal 13 7 11" xfId="49166" xr:uid="{00000000-0005-0000-0000-00003A980000}"/>
    <cellStyle name="Normal 13 7 2" xfId="20095" xr:uid="{00000000-0005-0000-0000-00003B980000}"/>
    <cellStyle name="Normal 13 7 2 2" xfId="20096" xr:uid="{00000000-0005-0000-0000-00003C980000}"/>
    <cellStyle name="Normal 13 7 2 2 2" xfId="20097" xr:uid="{00000000-0005-0000-0000-00003D980000}"/>
    <cellStyle name="Normal 13 7 2 2 2 2" xfId="20098" xr:uid="{00000000-0005-0000-0000-00003E980000}"/>
    <cellStyle name="Normal 13 7 2 2 2 2 2" xfId="49171" xr:uid="{00000000-0005-0000-0000-00003F980000}"/>
    <cellStyle name="Normal 13 7 2 2 2 3" xfId="49170" xr:uid="{00000000-0005-0000-0000-000040980000}"/>
    <cellStyle name="Normal 13 7 2 2 3" xfId="20099" xr:uid="{00000000-0005-0000-0000-000041980000}"/>
    <cellStyle name="Normal 13 7 2 2 3 2" xfId="49172" xr:uid="{00000000-0005-0000-0000-000042980000}"/>
    <cellStyle name="Normal 13 7 2 2 4" xfId="20100" xr:uid="{00000000-0005-0000-0000-000043980000}"/>
    <cellStyle name="Normal 13 7 2 2 4 2" xfId="49173" xr:uid="{00000000-0005-0000-0000-000044980000}"/>
    <cellStyle name="Normal 13 7 2 2 5" xfId="20101" xr:uid="{00000000-0005-0000-0000-000045980000}"/>
    <cellStyle name="Normal 13 7 2 2 5 2" xfId="49174" xr:uid="{00000000-0005-0000-0000-000046980000}"/>
    <cellStyle name="Normal 13 7 2 2 6" xfId="49169" xr:uid="{00000000-0005-0000-0000-000047980000}"/>
    <cellStyle name="Normal 13 7 2 3" xfId="20102" xr:uid="{00000000-0005-0000-0000-000048980000}"/>
    <cellStyle name="Normal 13 7 2 3 2" xfId="20103" xr:uid="{00000000-0005-0000-0000-000049980000}"/>
    <cellStyle name="Normal 13 7 2 3 2 2" xfId="49176" xr:uid="{00000000-0005-0000-0000-00004A980000}"/>
    <cellStyle name="Normal 13 7 2 3 3" xfId="49175" xr:uid="{00000000-0005-0000-0000-00004B980000}"/>
    <cellStyle name="Normal 13 7 2 4" xfId="20104" xr:uid="{00000000-0005-0000-0000-00004C980000}"/>
    <cellStyle name="Normal 13 7 2 4 2" xfId="49177" xr:uid="{00000000-0005-0000-0000-00004D980000}"/>
    <cellStyle name="Normal 13 7 2 5" xfId="20105" xr:uid="{00000000-0005-0000-0000-00004E980000}"/>
    <cellStyle name="Normal 13 7 2 5 2" xfId="49178" xr:uid="{00000000-0005-0000-0000-00004F980000}"/>
    <cellStyle name="Normal 13 7 2 6" xfId="20106" xr:uid="{00000000-0005-0000-0000-000050980000}"/>
    <cellStyle name="Normal 13 7 2 6 2" xfId="49179" xr:uid="{00000000-0005-0000-0000-000051980000}"/>
    <cellStyle name="Normal 13 7 2 7" xfId="49168" xr:uid="{00000000-0005-0000-0000-000052980000}"/>
    <cellStyle name="Normal 13 7 3" xfId="20107" xr:uid="{00000000-0005-0000-0000-000053980000}"/>
    <cellStyle name="Normal 13 7 3 2" xfId="20108" xr:uid="{00000000-0005-0000-0000-000054980000}"/>
    <cellStyle name="Normal 13 7 3 2 2" xfId="20109" xr:uid="{00000000-0005-0000-0000-000055980000}"/>
    <cellStyle name="Normal 13 7 3 2 2 2" xfId="20110" xr:uid="{00000000-0005-0000-0000-000056980000}"/>
    <cellStyle name="Normal 13 7 3 2 2 2 2" xfId="49183" xr:uid="{00000000-0005-0000-0000-000057980000}"/>
    <cellStyle name="Normal 13 7 3 2 2 3" xfId="49182" xr:uid="{00000000-0005-0000-0000-000058980000}"/>
    <cellStyle name="Normal 13 7 3 2 3" xfId="20111" xr:uid="{00000000-0005-0000-0000-000059980000}"/>
    <cellStyle name="Normal 13 7 3 2 3 2" xfId="49184" xr:uid="{00000000-0005-0000-0000-00005A980000}"/>
    <cellStyle name="Normal 13 7 3 2 4" xfId="20112" xr:uid="{00000000-0005-0000-0000-00005B980000}"/>
    <cellStyle name="Normal 13 7 3 2 4 2" xfId="49185" xr:uid="{00000000-0005-0000-0000-00005C980000}"/>
    <cellStyle name="Normal 13 7 3 2 5" xfId="20113" xr:uid="{00000000-0005-0000-0000-00005D980000}"/>
    <cellStyle name="Normal 13 7 3 2 5 2" xfId="49186" xr:uid="{00000000-0005-0000-0000-00005E980000}"/>
    <cellStyle name="Normal 13 7 3 2 6" xfId="49181" xr:uid="{00000000-0005-0000-0000-00005F980000}"/>
    <cellStyle name="Normal 13 7 3 3" xfId="20114" xr:uid="{00000000-0005-0000-0000-000060980000}"/>
    <cellStyle name="Normal 13 7 3 3 2" xfId="20115" xr:uid="{00000000-0005-0000-0000-000061980000}"/>
    <cellStyle name="Normal 13 7 3 3 2 2" xfId="49188" xr:uid="{00000000-0005-0000-0000-000062980000}"/>
    <cellStyle name="Normal 13 7 3 3 3" xfId="49187" xr:uid="{00000000-0005-0000-0000-000063980000}"/>
    <cellStyle name="Normal 13 7 3 4" xfId="20116" xr:uid="{00000000-0005-0000-0000-000064980000}"/>
    <cellStyle name="Normal 13 7 3 4 2" xfId="49189" xr:uid="{00000000-0005-0000-0000-000065980000}"/>
    <cellStyle name="Normal 13 7 3 5" xfId="20117" xr:uid="{00000000-0005-0000-0000-000066980000}"/>
    <cellStyle name="Normal 13 7 3 5 2" xfId="49190" xr:uid="{00000000-0005-0000-0000-000067980000}"/>
    <cellStyle name="Normal 13 7 3 6" xfId="20118" xr:uid="{00000000-0005-0000-0000-000068980000}"/>
    <cellStyle name="Normal 13 7 3 6 2" xfId="49191" xr:uid="{00000000-0005-0000-0000-000069980000}"/>
    <cellStyle name="Normal 13 7 3 7" xfId="49180" xr:uid="{00000000-0005-0000-0000-00006A980000}"/>
    <cellStyle name="Normal 13 7 4" xfId="20119" xr:uid="{00000000-0005-0000-0000-00006B980000}"/>
    <cellStyle name="Normal 13 7 4 2" xfId="20120" xr:uid="{00000000-0005-0000-0000-00006C980000}"/>
    <cellStyle name="Normal 13 7 4 2 2" xfId="20121" xr:uid="{00000000-0005-0000-0000-00006D980000}"/>
    <cellStyle name="Normal 13 7 4 2 2 2" xfId="49194" xr:uid="{00000000-0005-0000-0000-00006E980000}"/>
    <cellStyle name="Normal 13 7 4 2 3" xfId="49193" xr:uid="{00000000-0005-0000-0000-00006F980000}"/>
    <cellStyle name="Normal 13 7 4 3" xfId="20122" xr:uid="{00000000-0005-0000-0000-000070980000}"/>
    <cellStyle name="Normal 13 7 4 3 2" xfId="49195" xr:uid="{00000000-0005-0000-0000-000071980000}"/>
    <cellStyle name="Normal 13 7 4 4" xfId="20123" xr:uid="{00000000-0005-0000-0000-000072980000}"/>
    <cellStyle name="Normal 13 7 4 4 2" xfId="49196" xr:uid="{00000000-0005-0000-0000-000073980000}"/>
    <cellStyle name="Normal 13 7 4 5" xfId="20124" xr:uid="{00000000-0005-0000-0000-000074980000}"/>
    <cellStyle name="Normal 13 7 4 5 2" xfId="49197" xr:uid="{00000000-0005-0000-0000-000075980000}"/>
    <cellStyle name="Normal 13 7 4 6" xfId="49192" xr:uid="{00000000-0005-0000-0000-000076980000}"/>
    <cellStyle name="Normal 13 7 5" xfId="20125" xr:uid="{00000000-0005-0000-0000-000077980000}"/>
    <cellStyle name="Normal 13 7 5 2" xfId="20126" xr:uid="{00000000-0005-0000-0000-000078980000}"/>
    <cellStyle name="Normal 13 7 5 2 2" xfId="20127" xr:uid="{00000000-0005-0000-0000-000079980000}"/>
    <cellStyle name="Normal 13 7 5 2 2 2" xfId="49200" xr:uid="{00000000-0005-0000-0000-00007A980000}"/>
    <cellStyle name="Normal 13 7 5 2 3" xfId="49199" xr:uid="{00000000-0005-0000-0000-00007B980000}"/>
    <cellStyle name="Normal 13 7 5 3" xfId="20128" xr:uid="{00000000-0005-0000-0000-00007C980000}"/>
    <cellStyle name="Normal 13 7 5 3 2" xfId="49201" xr:uid="{00000000-0005-0000-0000-00007D980000}"/>
    <cellStyle name="Normal 13 7 5 4" xfId="20129" xr:uid="{00000000-0005-0000-0000-00007E980000}"/>
    <cellStyle name="Normal 13 7 5 4 2" xfId="49202" xr:uid="{00000000-0005-0000-0000-00007F980000}"/>
    <cellStyle name="Normal 13 7 5 5" xfId="20130" xr:uid="{00000000-0005-0000-0000-000080980000}"/>
    <cellStyle name="Normal 13 7 5 5 2" xfId="49203" xr:uid="{00000000-0005-0000-0000-000081980000}"/>
    <cellStyle name="Normal 13 7 5 6" xfId="49198" xr:uid="{00000000-0005-0000-0000-000082980000}"/>
    <cellStyle name="Normal 13 7 6" xfId="20131" xr:uid="{00000000-0005-0000-0000-000083980000}"/>
    <cellStyle name="Normal 13 7 6 2" xfId="20132" xr:uid="{00000000-0005-0000-0000-000084980000}"/>
    <cellStyle name="Normal 13 7 6 2 2" xfId="20133" xr:uid="{00000000-0005-0000-0000-000085980000}"/>
    <cellStyle name="Normal 13 7 6 2 2 2" xfId="49206" xr:uid="{00000000-0005-0000-0000-000086980000}"/>
    <cellStyle name="Normal 13 7 6 2 3" xfId="49205" xr:uid="{00000000-0005-0000-0000-000087980000}"/>
    <cellStyle name="Normal 13 7 6 3" xfId="20134" xr:uid="{00000000-0005-0000-0000-000088980000}"/>
    <cellStyle name="Normal 13 7 6 3 2" xfId="49207" xr:uid="{00000000-0005-0000-0000-000089980000}"/>
    <cellStyle name="Normal 13 7 6 4" xfId="20135" xr:uid="{00000000-0005-0000-0000-00008A980000}"/>
    <cellStyle name="Normal 13 7 6 4 2" xfId="49208" xr:uid="{00000000-0005-0000-0000-00008B980000}"/>
    <cellStyle name="Normal 13 7 6 5" xfId="49204" xr:uid="{00000000-0005-0000-0000-00008C980000}"/>
    <cellStyle name="Normal 13 7 7" xfId="20136" xr:uid="{00000000-0005-0000-0000-00008D980000}"/>
    <cellStyle name="Normal 13 7 7 2" xfId="20137" xr:uid="{00000000-0005-0000-0000-00008E980000}"/>
    <cellStyle name="Normal 13 7 7 2 2" xfId="49210" xr:uid="{00000000-0005-0000-0000-00008F980000}"/>
    <cellStyle name="Normal 13 7 7 3" xfId="20138" xr:uid="{00000000-0005-0000-0000-000090980000}"/>
    <cellStyle name="Normal 13 7 7 3 2" xfId="49211" xr:uid="{00000000-0005-0000-0000-000091980000}"/>
    <cellStyle name="Normal 13 7 7 4" xfId="49209" xr:uid="{00000000-0005-0000-0000-000092980000}"/>
    <cellStyle name="Normal 13 7 8" xfId="20139" xr:uid="{00000000-0005-0000-0000-000093980000}"/>
    <cellStyle name="Normal 13 7 8 2" xfId="49212" xr:uid="{00000000-0005-0000-0000-000094980000}"/>
    <cellStyle name="Normal 13 7 9" xfId="20140" xr:uid="{00000000-0005-0000-0000-000095980000}"/>
    <cellStyle name="Normal 13 7 9 2" xfId="49213" xr:uid="{00000000-0005-0000-0000-000096980000}"/>
    <cellStyle name="Normal 13 8" xfId="20141" xr:uid="{00000000-0005-0000-0000-000097980000}"/>
    <cellStyle name="Normal 13 8 2" xfId="20142" xr:uid="{00000000-0005-0000-0000-000098980000}"/>
    <cellStyle name="Normal 13 8 2 2" xfId="20143" xr:uid="{00000000-0005-0000-0000-000099980000}"/>
    <cellStyle name="Normal 13 8 2 2 2" xfId="20144" xr:uid="{00000000-0005-0000-0000-00009A980000}"/>
    <cellStyle name="Normal 13 8 2 2 2 2" xfId="49217" xr:uid="{00000000-0005-0000-0000-00009B980000}"/>
    <cellStyle name="Normal 13 8 2 2 3" xfId="49216" xr:uid="{00000000-0005-0000-0000-00009C980000}"/>
    <cellStyle name="Normal 13 8 2 3" xfId="20145" xr:uid="{00000000-0005-0000-0000-00009D980000}"/>
    <cellStyle name="Normal 13 8 2 3 2" xfId="49218" xr:uid="{00000000-0005-0000-0000-00009E980000}"/>
    <cellStyle name="Normal 13 8 2 4" xfId="20146" xr:uid="{00000000-0005-0000-0000-00009F980000}"/>
    <cellStyle name="Normal 13 8 2 4 2" xfId="49219" xr:uid="{00000000-0005-0000-0000-0000A0980000}"/>
    <cellStyle name="Normal 13 8 2 5" xfId="20147" xr:uid="{00000000-0005-0000-0000-0000A1980000}"/>
    <cellStyle name="Normal 13 8 2 5 2" xfId="49220" xr:uid="{00000000-0005-0000-0000-0000A2980000}"/>
    <cellStyle name="Normal 13 8 2 6" xfId="49215" xr:uid="{00000000-0005-0000-0000-0000A3980000}"/>
    <cellStyle name="Normal 13 8 3" xfId="20148" xr:uid="{00000000-0005-0000-0000-0000A4980000}"/>
    <cellStyle name="Normal 13 8 3 2" xfId="20149" xr:uid="{00000000-0005-0000-0000-0000A5980000}"/>
    <cellStyle name="Normal 13 8 3 2 2" xfId="20150" xr:uid="{00000000-0005-0000-0000-0000A6980000}"/>
    <cellStyle name="Normal 13 8 3 2 2 2" xfId="49223" xr:uid="{00000000-0005-0000-0000-0000A7980000}"/>
    <cellStyle name="Normal 13 8 3 2 3" xfId="49222" xr:uid="{00000000-0005-0000-0000-0000A8980000}"/>
    <cellStyle name="Normal 13 8 3 3" xfId="20151" xr:uid="{00000000-0005-0000-0000-0000A9980000}"/>
    <cellStyle name="Normal 13 8 3 3 2" xfId="49224" xr:uid="{00000000-0005-0000-0000-0000AA980000}"/>
    <cellStyle name="Normal 13 8 3 4" xfId="20152" xr:uid="{00000000-0005-0000-0000-0000AB980000}"/>
    <cellStyle name="Normal 13 8 3 4 2" xfId="49225" xr:uid="{00000000-0005-0000-0000-0000AC980000}"/>
    <cellStyle name="Normal 13 8 3 5" xfId="20153" xr:uid="{00000000-0005-0000-0000-0000AD980000}"/>
    <cellStyle name="Normal 13 8 3 5 2" xfId="49226" xr:uid="{00000000-0005-0000-0000-0000AE980000}"/>
    <cellStyle name="Normal 13 8 3 6" xfId="49221" xr:uid="{00000000-0005-0000-0000-0000AF980000}"/>
    <cellStyle name="Normal 13 8 4" xfId="20154" xr:uid="{00000000-0005-0000-0000-0000B0980000}"/>
    <cellStyle name="Normal 13 8 4 2" xfId="20155" xr:uid="{00000000-0005-0000-0000-0000B1980000}"/>
    <cellStyle name="Normal 13 8 4 2 2" xfId="49228" xr:uid="{00000000-0005-0000-0000-0000B2980000}"/>
    <cellStyle name="Normal 13 8 4 3" xfId="49227" xr:uid="{00000000-0005-0000-0000-0000B3980000}"/>
    <cellStyle name="Normal 13 8 5" xfId="20156" xr:uid="{00000000-0005-0000-0000-0000B4980000}"/>
    <cellStyle name="Normal 13 8 5 2" xfId="49229" xr:uid="{00000000-0005-0000-0000-0000B5980000}"/>
    <cellStyle name="Normal 13 8 6" xfId="20157" xr:uid="{00000000-0005-0000-0000-0000B6980000}"/>
    <cellStyle name="Normal 13 8 6 2" xfId="49230" xr:uid="{00000000-0005-0000-0000-0000B7980000}"/>
    <cellStyle name="Normal 13 8 7" xfId="20158" xr:uid="{00000000-0005-0000-0000-0000B8980000}"/>
    <cellStyle name="Normal 13 8 7 2" xfId="49231" xr:uid="{00000000-0005-0000-0000-0000B9980000}"/>
    <cellStyle name="Normal 13 8 8" xfId="49214" xr:uid="{00000000-0005-0000-0000-0000BA980000}"/>
    <cellStyle name="Normal 13 9" xfId="20159" xr:uid="{00000000-0005-0000-0000-0000BB980000}"/>
    <cellStyle name="Normal 13 9 2" xfId="20160" xr:uid="{00000000-0005-0000-0000-0000BC980000}"/>
    <cellStyle name="Normal 13 9 2 2" xfId="20161" xr:uid="{00000000-0005-0000-0000-0000BD980000}"/>
    <cellStyle name="Normal 13 9 2 2 2" xfId="20162" xr:uid="{00000000-0005-0000-0000-0000BE980000}"/>
    <cellStyle name="Normal 13 9 2 2 2 2" xfId="49235" xr:uid="{00000000-0005-0000-0000-0000BF980000}"/>
    <cellStyle name="Normal 13 9 2 2 3" xfId="49234" xr:uid="{00000000-0005-0000-0000-0000C0980000}"/>
    <cellStyle name="Normal 13 9 2 3" xfId="20163" xr:uid="{00000000-0005-0000-0000-0000C1980000}"/>
    <cellStyle name="Normal 13 9 2 3 2" xfId="49236" xr:uid="{00000000-0005-0000-0000-0000C2980000}"/>
    <cellStyle name="Normal 13 9 2 4" xfId="20164" xr:uid="{00000000-0005-0000-0000-0000C3980000}"/>
    <cellStyle name="Normal 13 9 2 4 2" xfId="49237" xr:uid="{00000000-0005-0000-0000-0000C4980000}"/>
    <cellStyle name="Normal 13 9 2 5" xfId="20165" xr:uid="{00000000-0005-0000-0000-0000C5980000}"/>
    <cellStyle name="Normal 13 9 2 5 2" xfId="49238" xr:uid="{00000000-0005-0000-0000-0000C6980000}"/>
    <cellStyle name="Normal 13 9 2 6" xfId="49233" xr:uid="{00000000-0005-0000-0000-0000C7980000}"/>
    <cellStyle name="Normal 13 9 3" xfId="20166" xr:uid="{00000000-0005-0000-0000-0000C8980000}"/>
    <cellStyle name="Normal 13 9 3 2" xfId="20167" xr:uid="{00000000-0005-0000-0000-0000C9980000}"/>
    <cellStyle name="Normal 13 9 3 2 2" xfId="49240" xr:uid="{00000000-0005-0000-0000-0000CA980000}"/>
    <cellStyle name="Normal 13 9 3 3" xfId="49239" xr:uid="{00000000-0005-0000-0000-0000CB980000}"/>
    <cellStyle name="Normal 13 9 4" xfId="20168" xr:uid="{00000000-0005-0000-0000-0000CC980000}"/>
    <cellStyle name="Normal 13 9 4 2" xfId="49241" xr:uid="{00000000-0005-0000-0000-0000CD980000}"/>
    <cellStyle name="Normal 13 9 5" xfId="20169" xr:uid="{00000000-0005-0000-0000-0000CE980000}"/>
    <cellStyle name="Normal 13 9 5 2" xfId="49242" xr:uid="{00000000-0005-0000-0000-0000CF980000}"/>
    <cellStyle name="Normal 13 9 6" xfId="20170" xr:uid="{00000000-0005-0000-0000-0000D0980000}"/>
    <cellStyle name="Normal 13 9 6 2" xfId="49243" xr:uid="{00000000-0005-0000-0000-0000D1980000}"/>
    <cellStyle name="Normal 13 9 7" xfId="49232" xr:uid="{00000000-0005-0000-0000-0000D2980000}"/>
    <cellStyle name="Normal 130" xfId="20171" xr:uid="{00000000-0005-0000-0000-0000D3980000}"/>
    <cellStyle name="Normal 130 2" xfId="20172" xr:uid="{00000000-0005-0000-0000-0000D4980000}"/>
    <cellStyle name="Normal 130 2 2" xfId="49245" xr:uid="{00000000-0005-0000-0000-0000D5980000}"/>
    <cellStyle name="Normal 130 3" xfId="49244" xr:uid="{00000000-0005-0000-0000-0000D6980000}"/>
    <cellStyle name="Normal 131" xfId="20173" xr:uid="{00000000-0005-0000-0000-0000D7980000}"/>
    <cellStyle name="Normal 131 2" xfId="20174" xr:uid="{00000000-0005-0000-0000-0000D8980000}"/>
    <cellStyle name="Normal 131 2 2" xfId="49247" xr:uid="{00000000-0005-0000-0000-0000D9980000}"/>
    <cellStyle name="Normal 131 3" xfId="49246" xr:uid="{00000000-0005-0000-0000-0000DA980000}"/>
    <cellStyle name="Normal 132" xfId="20175" xr:uid="{00000000-0005-0000-0000-0000DB980000}"/>
    <cellStyle name="Normal 132 2" xfId="20176" xr:uid="{00000000-0005-0000-0000-0000DC980000}"/>
    <cellStyle name="Normal 132 2 2" xfId="49249" xr:uid="{00000000-0005-0000-0000-0000DD980000}"/>
    <cellStyle name="Normal 132 3" xfId="49248" xr:uid="{00000000-0005-0000-0000-0000DE980000}"/>
    <cellStyle name="Normal 133" xfId="20177" xr:uid="{00000000-0005-0000-0000-0000DF980000}"/>
    <cellStyle name="Normal 133 2" xfId="20178" xr:uid="{00000000-0005-0000-0000-0000E0980000}"/>
    <cellStyle name="Normal 133 2 2" xfId="20179" xr:uid="{00000000-0005-0000-0000-0000E1980000}"/>
    <cellStyle name="Normal 133 2 2 2" xfId="49252" xr:uid="{00000000-0005-0000-0000-0000E2980000}"/>
    <cellStyle name="Normal 133 2 3" xfId="49251" xr:uid="{00000000-0005-0000-0000-0000E3980000}"/>
    <cellStyle name="Normal 133 3" xfId="20180" xr:uid="{00000000-0005-0000-0000-0000E4980000}"/>
    <cellStyle name="Normal 133 3 2" xfId="49253" xr:uid="{00000000-0005-0000-0000-0000E5980000}"/>
    <cellStyle name="Normal 133 4" xfId="49250" xr:uid="{00000000-0005-0000-0000-0000E6980000}"/>
    <cellStyle name="Normal 134" xfId="20181" xr:uid="{00000000-0005-0000-0000-0000E7980000}"/>
    <cellStyle name="Normal 134 2" xfId="20182" xr:uid="{00000000-0005-0000-0000-0000E8980000}"/>
    <cellStyle name="Normal 134 2 2" xfId="49255" xr:uid="{00000000-0005-0000-0000-0000E9980000}"/>
    <cellStyle name="Normal 134 3" xfId="49254" xr:uid="{00000000-0005-0000-0000-0000EA980000}"/>
    <cellStyle name="Normal 135" xfId="20183" xr:uid="{00000000-0005-0000-0000-0000EB980000}"/>
    <cellStyle name="Normal 135 2" xfId="20184" xr:uid="{00000000-0005-0000-0000-0000EC980000}"/>
    <cellStyle name="Normal 135 2 2" xfId="49257" xr:uid="{00000000-0005-0000-0000-0000ED980000}"/>
    <cellStyle name="Normal 135 3" xfId="49256" xr:uid="{00000000-0005-0000-0000-0000EE980000}"/>
    <cellStyle name="Normal 136" xfId="20185" xr:uid="{00000000-0005-0000-0000-0000EF980000}"/>
    <cellStyle name="Normal 136 2" xfId="20186" xr:uid="{00000000-0005-0000-0000-0000F0980000}"/>
    <cellStyle name="Normal 136 2 2" xfId="49259" xr:uid="{00000000-0005-0000-0000-0000F1980000}"/>
    <cellStyle name="Normal 136 3" xfId="49258" xr:uid="{00000000-0005-0000-0000-0000F2980000}"/>
    <cellStyle name="Normal 137" xfId="20187" xr:uid="{00000000-0005-0000-0000-0000F3980000}"/>
    <cellStyle name="Normal 137 2" xfId="20188" xr:uid="{00000000-0005-0000-0000-0000F4980000}"/>
    <cellStyle name="Normal 137 2 2" xfId="49261" xr:uid="{00000000-0005-0000-0000-0000F5980000}"/>
    <cellStyle name="Normal 137 3" xfId="49260" xr:uid="{00000000-0005-0000-0000-0000F6980000}"/>
    <cellStyle name="Normal 138" xfId="20189" xr:uid="{00000000-0005-0000-0000-0000F7980000}"/>
    <cellStyle name="Normal 138 2" xfId="20190" xr:uid="{00000000-0005-0000-0000-0000F8980000}"/>
    <cellStyle name="Normal 138 2 2" xfId="49263" xr:uid="{00000000-0005-0000-0000-0000F9980000}"/>
    <cellStyle name="Normal 138 3" xfId="49262" xr:uid="{00000000-0005-0000-0000-0000FA980000}"/>
    <cellStyle name="Normal 139" xfId="20191" xr:uid="{00000000-0005-0000-0000-0000FB980000}"/>
    <cellStyle name="Normal 139 2" xfId="20192" xr:uid="{00000000-0005-0000-0000-0000FC980000}"/>
    <cellStyle name="Normal 139 2 2" xfId="49265" xr:uid="{00000000-0005-0000-0000-0000FD980000}"/>
    <cellStyle name="Normal 139 3" xfId="49264" xr:uid="{00000000-0005-0000-0000-0000FE980000}"/>
    <cellStyle name="Normal 14" xfId="20193" xr:uid="{00000000-0005-0000-0000-0000FF980000}"/>
    <cellStyle name="Normal 14 10" xfId="20194" xr:uid="{00000000-0005-0000-0000-000000990000}"/>
    <cellStyle name="Normal 14 10 2" xfId="20195" xr:uid="{00000000-0005-0000-0000-000001990000}"/>
    <cellStyle name="Normal 14 10 2 2" xfId="49268" xr:uid="{00000000-0005-0000-0000-000002990000}"/>
    <cellStyle name="Normal 14 10 3" xfId="49267" xr:uid="{00000000-0005-0000-0000-000003990000}"/>
    <cellStyle name="Normal 14 11" xfId="20196" xr:uid="{00000000-0005-0000-0000-000004990000}"/>
    <cellStyle name="Normal 14 11 2" xfId="20197" xr:uid="{00000000-0005-0000-0000-000005990000}"/>
    <cellStyle name="Normal 14 11 2 2" xfId="49270" xr:uid="{00000000-0005-0000-0000-000006990000}"/>
    <cellStyle name="Normal 14 11 3" xfId="49269" xr:uid="{00000000-0005-0000-0000-000007990000}"/>
    <cellStyle name="Normal 14 12" xfId="20198" xr:uid="{00000000-0005-0000-0000-000008990000}"/>
    <cellStyle name="Normal 14 12 2" xfId="20199" xr:uid="{00000000-0005-0000-0000-000009990000}"/>
    <cellStyle name="Normal 14 12 2 2" xfId="49272" xr:uid="{00000000-0005-0000-0000-00000A990000}"/>
    <cellStyle name="Normal 14 12 3" xfId="49271" xr:uid="{00000000-0005-0000-0000-00000B990000}"/>
    <cellStyle name="Normal 14 13" xfId="20200" xr:uid="{00000000-0005-0000-0000-00000C990000}"/>
    <cellStyle name="Normal 14 13 2" xfId="20201" xr:uid="{00000000-0005-0000-0000-00000D990000}"/>
    <cellStyle name="Normal 14 13 2 2" xfId="49274" xr:uid="{00000000-0005-0000-0000-00000E990000}"/>
    <cellStyle name="Normal 14 13 3" xfId="49273" xr:uid="{00000000-0005-0000-0000-00000F990000}"/>
    <cellStyle name="Normal 14 14" xfId="20202" xr:uid="{00000000-0005-0000-0000-000010990000}"/>
    <cellStyle name="Normal 14 15" xfId="20203" xr:uid="{00000000-0005-0000-0000-000011990000}"/>
    <cellStyle name="Normal 14 16" xfId="20204" xr:uid="{00000000-0005-0000-0000-000012990000}"/>
    <cellStyle name="Normal 14 17" xfId="20205" xr:uid="{00000000-0005-0000-0000-000013990000}"/>
    <cellStyle name="Normal 14 18" xfId="49266" xr:uid="{00000000-0005-0000-0000-000014990000}"/>
    <cellStyle name="Normal 14 2" xfId="20206" xr:uid="{00000000-0005-0000-0000-000015990000}"/>
    <cellStyle name="Normal 14 2 2" xfId="20207" xr:uid="{00000000-0005-0000-0000-000016990000}"/>
    <cellStyle name="Normal 14 2 2 2" xfId="20208" xr:uid="{00000000-0005-0000-0000-000017990000}"/>
    <cellStyle name="Normal 14 2 2 2 2" xfId="49277" xr:uid="{00000000-0005-0000-0000-000018990000}"/>
    <cellStyle name="Normal 14 2 2 3" xfId="49276" xr:uid="{00000000-0005-0000-0000-000019990000}"/>
    <cellStyle name="Normal 14 2 3" xfId="20209" xr:uid="{00000000-0005-0000-0000-00001A990000}"/>
    <cellStyle name="Normal 14 2 3 2" xfId="49278" xr:uid="{00000000-0005-0000-0000-00001B990000}"/>
    <cellStyle name="Normal 14 2 4" xfId="49275" xr:uid="{00000000-0005-0000-0000-00001C990000}"/>
    <cellStyle name="Normal 14 3" xfId="20210" xr:uid="{00000000-0005-0000-0000-00001D990000}"/>
    <cellStyle name="Normal 14 3 2" xfId="20211" xr:uid="{00000000-0005-0000-0000-00001E990000}"/>
    <cellStyle name="Normal 14 3 2 2" xfId="20212" xr:uid="{00000000-0005-0000-0000-00001F990000}"/>
    <cellStyle name="Normal 14 3 2 2 2" xfId="49281" xr:uid="{00000000-0005-0000-0000-000020990000}"/>
    <cellStyle name="Normal 14 3 2 3" xfId="49280" xr:uid="{00000000-0005-0000-0000-000021990000}"/>
    <cellStyle name="Normal 14 3 3" xfId="20213" xr:uid="{00000000-0005-0000-0000-000022990000}"/>
    <cellStyle name="Normal 14 3 4" xfId="20214" xr:uid="{00000000-0005-0000-0000-000023990000}"/>
    <cellStyle name="Normal 14 3 4 2" xfId="49282" xr:uid="{00000000-0005-0000-0000-000024990000}"/>
    <cellStyle name="Normal 14 3 5" xfId="49279" xr:uid="{00000000-0005-0000-0000-000025990000}"/>
    <cellStyle name="Normal 14 4" xfId="20215" xr:uid="{00000000-0005-0000-0000-000026990000}"/>
    <cellStyle name="Normal 14 4 2" xfId="20216" xr:uid="{00000000-0005-0000-0000-000027990000}"/>
    <cellStyle name="Normal 14 4 2 2" xfId="49284" xr:uid="{00000000-0005-0000-0000-000028990000}"/>
    <cellStyle name="Normal 14 4 3" xfId="49283" xr:uid="{00000000-0005-0000-0000-000029990000}"/>
    <cellStyle name="Normal 14 5" xfId="20217" xr:uid="{00000000-0005-0000-0000-00002A990000}"/>
    <cellStyle name="Normal 14 5 2" xfId="20218" xr:uid="{00000000-0005-0000-0000-00002B990000}"/>
    <cellStyle name="Normal 14 5 2 2" xfId="49286" xr:uid="{00000000-0005-0000-0000-00002C990000}"/>
    <cellStyle name="Normal 14 5 3" xfId="49285" xr:uid="{00000000-0005-0000-0000-00002D990000}"/>
    <cellStyle name="Normal 14 6" xfId="20219" xr:uid="{00000000-0005-0000-0000-00002E990000}"/>
    <cellStyle name="Normal 14 6 2" xfId="20220" xr:uid="{00000000-0005-0000-0000-00002F990000}"/>
    <cellStyle name="Normal 14 6 2 2" xfId="49288" xr:uid="{00000000-0005-0000-0000-000030990000}"/>
    <cellStyle name="Normal 14 6 3" xfId="49287" xr:uid="{00000000-0005-0000-0000-000031990000}"/>
    <cellStyle name="Normal 14 7" xfId="20221" xr:uid="{00000000-0005-0000-0000-000032990000}"/>
    <cellStyle name="Normal 14 7 2" xfId="20222" xr:uid="{00000000-0005-0000-0000-000033990000}"/>
    <cellStyle name="Normal 14 7 2 2" xfId="49290" xr:uid="{00000000-0005-0000-0000-000034990000}"/>
    <cellStyle name="Normal 14 7 3" xfId="49289" xr:uid="{00000000-0005-0000-0000-000035990000}"/>
    <cellStyle name="Normal 14 8" xfId="20223" xr:uid="{00000000-0005-0000-0000-000036990000}"/>
    <cellStyle name="Normal 14 8 2" xfId="20224" xr:uid="{00000000-0005-0000-0000-000037990000}"/>
    <cellStyle name="Normal 14 8 2 2" xfId="49292" xr:uid="{00000000-0005-0000-0000-000038990000}"/>
    <cellStyle name="Normal 14 8 3" xfId="49291" xr:uid="{00000000-0005-0000-0000-000039990000}"/>
    <cellStyle name="Normal 14 9" xfId="20225" xr:uid="{00000000-0005-0000-0000-00003A990000}"/>
    <cellStyle name="Normal 14 9 2" xfId="20226" xr:uid="{00000000-0005-0000-0000-00003B990000}"/>
    <cellStyle name="Normal 14 9 2 2" xfId="49294" xr:uid="{00000000-0005-0000-0000-00003C990000}"/>
    <cellStyle name="Normal 14 9 3" xfId="49293" xr:uid="{00000000-0005-0000-0000-00003D990000}"/>
    <cellStyle name="Normal 140" xfId="20227" xr:uid="{00000000-0005-0000-0000-00003E990000}"/>
    <cellStyle name="Normal 140 2" xfId="20228" xr:uid="{00000000-0005-0000-0000-00003F990000}"/>
    <cellStyle name="Normal 140 2 2" xfId="49296" xr:uid="{00000000-0005-0000-0000-000040990000}"/>
    <cellStyle name="Normal 140 3" xfId="49295" xr:uid="{00000000-0005-0000-0000-000041990000}"/>
    <cellStyle name="Normal 141" xfId="20229" xr:uid="{00000000-0005-0000-0000-000042990000}"/>
    <cellStyle name="Normal 141 2" xfId="20230" xr:uid="{00000000-0005-0000-0000-000043990000}"/>
    <cellStyle name="Normal 141 2 2" xfId="49298" xr:uid="{00000000-0005-0000-0000-000044990000}"/>
    <cellStyle name="Normal 141 3" xfId="49297" xr:uid="{00000000-0005-0000-0000-000045990000}"/>
    <cellStyle name="Normal 142" xfId="20231" xr:uid="{00000000-0005-0000-0000-000046990000}"/>
    <cellStyle name="Normal 142 2" xfId="20232" xr:uid="{00000000-0005-0000-0000-000047990000}"/>
    <cellStyle name="Normal 142 2 2" xfId="49300" xr:uid="{00000000-0005-0000-0000-000048990000}"/>
    <cellStyle name="Normal 142 3" xfId="49299" xr:uid="{00000000-0005-0000-0000-000049990000}"/>
    <cellStyle name="Normal 143" xfId="20233" xr:uid="{00000000-0005-0000-0000-00004A990000}"/>
    <cellStyle name="Normal 143 2" xfId="20234" xr:uid="{00000000-0005-0000-0000-00004B990000}"/>
    <cellStyle name="Normal 143 2 2" xfId="49302" xr:uid="{00000000-0005-0000-0000-00004C990000}"/>
    <cellStyle name="Normal 143 3" xfId="49301" xr:uid="{00000000-0005-0000-0000-00004D990000}"/>
    <cellStyle name="Normal 144" xfId="20235" xr:uid="{00000000-0005-0000-0000-00004E990000}"/>
    <cellStyle name="Normal 144 2" xfId="20236" xr:uid="{00000000-0005-0000-0000-00004F990000}"/>
    <cellStyle name="Normal 144 2 2" xfId="49304" xr:uid="{00000000-0005-0000-0000-000050990000}"/>
    <cellStyle name="Normal 144 3" xfId="49303" xr:uid="{00000000-0005-0000-0000-000051990000}"/>
    <cellStyle name="Normal 145" xfId="20237" xr:uid="{00000000-0005-0000-0000-000052990000}"/>
    <cellStyle name="Normal 145 2" xfId="20238" xr:uid="{00000000-0005-0000-0000-000053990000}"/>
    <cellStyle name="Normal 145 2 2" xfId="49306" xr:uid="{00000000-0005-0000-0000-000054990000}"/>
    <cellStyle name="Normal 145 3" xfId="49305" xr:uid="{00000000-0005-0000-0000-000055990000}"/>
    <cellStyle name="Normal 146" xfId="20239" xr:uid="{00000000-0005-0000-0000-000056990000}"/>
    <cellStyle name="Normal 146 2" xfId="20240" xr:uid="{00000000-0005-0000-0000-000057990000}"/>
    <cellStyle name="Normal 146 2 2" xfId="49308" xr:uid="{00000000-0005-0000-0000-000058990000}"/>
    <cellStyle name="Normal 146 3" xfId="49307" xr:uid="{00000000-0005-0000-0000-000059990000}"/>
    <cellStyle name="Normal 147" xfId="20241" xr:uid="{00000000-0005-0000-0000-00005A990000}"/>
    <cellStyle name="Normal 147 2" xfId="20242" xr:uid="{00000000-0005-0000-0000-00005B990000}"/>
    <cellStyle name="Normal 147 2 2" xfId="49310" xr:uid="{00000000-0005-0000-0000-00005C990000}"/>
    <cellStyle name="Normal 147 3" xfId="49309" xr:uid="{00000000-0005-0000-0000-00005D990000}"/>
    <cellStyle name="Normal 148" xfId="20243" xr:uid="{00000000-0005-0000-0000-00005E990000}"/>
    <cellStyle name="Normal 148 2" xfId="20244" xr:uid="{00000000-0005-0000-0000-00005F990000}"/>
    <cellStyle name="Normal 148 2 2" xfId="49312" xr:uid="{00000000-0005-0000-0000-000060990000}"/>
    <cellStyle name="Normal 148 3" xfId="49311" xr:uid="{00000000-0005-0000-0000-000061990000}"/>
    <cellStyle name="Normal 149" xfId="20245" xr:uid="{00000000-0005-0000-0000-000062990000}"/>
    <cellStyle name="Normal 149 2" xfId="20246" xr:uid="{00000000-0005-0000-0000-000063990000}"/>
    <cellStyle name="Normal 149 2 2" xfId="49314" xr:uid="{00000000-0005-0000-0000-000064990000}"/>
    <cellStyle name="Normal 149 3" xfId="49313" xr:uid="{00000000-0005-0000-0000-000065990000}"/>
    <cellStyle name="Normal 15" xfId="20247" xr:uid="{00000000-0005-0000-0000-000066990000}"/>
    <cellStyle name="Normal 15 10" xfId="20248" xr:uid="{00000000-0005-0000-0000-000067990000}"/>
    <cellStyle name="Normal 15 11" xfId="20249" xr:uid="{00000000-0005-0000-0000-000068990000}"/>
    <cellStyle name="Normal 15 12" xfId="20250" xr:uid="{00000000-0005-0000-0000-000069990000}"/>
    <cellStyle name="Normal 15 13" xfId="20251" xr:uid="{00000000-0005-0000-0000-00006A990000}"/>
    <cellStyle name="Normal 15 14" xfId="20252" xr:uid="{00000000-0005-0000-0000-00006B990000}"/>
    <cellStyle name="Normal 15 15" xfId="20253" xr:uid="{00000000-0005-0000-0000-00006C990000}"/>
    <cellStyle name="Normal 15 16" xfId="20254" xr:uid="{00000000-0005-0000-0000-00006D990000}"/>
    <cellStyle name="Normal 15 17" xfId="20255" xr:uid="{00000000-0005-0000-0000-00006E990000}"/>
    <cellStyle name="Normal 15 18" xfId="20256" xr:uid="{00000000-0005-0000-0000-00006F990000}"/>
    <cellStyle name="Normal 15 2" xfId="20257" xr:uid="{00000000-0005-0000-0000-000070990000}"/>
    <cellStyle name="Normal 15 2 2" xfId="20258" xr:uid="{00000000-0005-0000-0000-000071990000}"/>
    <cellStyle name="Normal 15 2 2 2" xfId="20259" xr:uid="{00000000-0005-0000-0000-000072990000}"/>
    <cellStyle name="Normal 15 2 3" xfId="20260" xr:uid="{00000000-0005-0000-0000-000073990000}"/>
    <cellStyle name="Normal 15 2 3 2" xfId="49315" xr:uid="{00000000-0005-0000-0000-000074990000}"/>
    <cellStyle name="Normal 15 3" xfId="20261" xr:uid="{00000000-0005-0000-0000-000075990000}"/>
    <cellStyle name="Normal 15 3 2" xfId="20262" xr:uid="{00000000-0005-0000-0000-000076990000}"/>
    <cellStyle name="Normal 15 3 2 2" xfId="20263" xr:uid="{00000000-0005-0000-0000-000077990000}"/>
    <cellStyle name="Normal 15 3 2 2 2" xfId="49317" xr:uid="{00000000-0005-0000-0000-000078990000}"/>
    <cellStyle name="Normal 15 3 2 3" xfId="49316" xr:uid="{00000000-0005-0000-0000-000079990000}"/>
    <cellStyle name="Normal 15 3 3" xfId="20264" xr:uid="{00000000-0005-0000-0000-00007A990000}"/>
    <cellStyle name="Normal 15 3 4" xfId="20265" xr:uid="{00000000-0005-0000-0000-00007B990000}"/>
    <cellStyle name="Normal 15 3 4 2" xfId="49318" xr:uid="{00000000-0005-0000-0000-00007C990000}"/>
    <cellStyle name="Normal 15 4" xfId="20266" xr:uid="{00000000-0005-0000-0000-00007D990000}"/>
    <cellStyle name="Normal 15 4 2" xfId="20267" xr:uid="{00000000-0005-0000-0000-00007E990000}"/>
    <cellStyle name="Normal 15 4 2 2" xfId="49319" xr:uid="{00000000-0005-0000-0000-00007F990000}"/>
    <cellStyle name="Normal 15 5" xfId="20268" xr:uid="{00000000-0005-0000-0000-000080990000}"/>
    <cellStyle name="Normal 15 5 2" xfId="20269" xr:uid="{00000000-0005-0000-0000-000081990000}"/>
    <cellStyle name="Normal 15 5 2 2" xfId="49320" xr:uid="{00000000-0005-0000-0000-000082990000}"/>
    <cellStyle name="Normal 15 6" xfId="20270" xr:uid="{00000000-0005-0000-0000-000083990000}"/>
    <cellStyle name="Normal 15 7" xfId="20271" xr:uid="{00000000-0005-0000-0000-000084990000}"/>
    <cellStyle name="Normal 15 8" xfId="20272" xr:uid="{00000000-0005-0000-0000-000085990000}"/>
    <cellStyle name="Normal 15 9" xfId="20273" xr:uid="{00000000-0005-0000-0000-000086990000}"/>
    <cellStyle name="Normal 150" xfId="20274" xr:uid="{00000000-0005-0000-0000-000087990000}"/>
    <cellStyle name="Normal 150 2" xfId="20275" xr:uid="{00000000-0005-0000-0000-000088990000}"/>
    <cellStyle name="Normal 150 2 2" xfId="49322" xr:uid="{00000000-0005-0000-0000-000089990000}"/>
    <cellStyle name="Normal 150 3" xfId="49321" xr:uid="{00000000-0005-0000-0000-00008A990000}"/>
    <cellStyle name="Normal 151" xfId="20276" xr:uid="{00000000-0005-0000-0000-00008B990000}"/>
    <cellStyle name="Normal 151 2" xfId="20277" xr:uid="{00000000-0005-0000-0000-00008C990000}"/>
    <cellStyle name="Normal 151 2 2" xfId="49324" xr:uid="{00000000-0005-0000-0000-00008D990000}"/>
    <cellStyle name="Normal 151 3" xfId="49323" xr:uid="{00000000-0005-0000-0000-00008E990000}"/>
    <cellStyle name="Normal 152" xfId="20278" xr:uid="{00000000-0005-0000-0000-00008F990000}"/>
    <cellStyle name="Normal 152 2" xfId="20279" xr:uid="{00000000-0005-0000-0000-000090990000}"/>
    <cellStyle name="Normal 152 2 2" xfId="49326" xr:uid="{00000000-0005-0000-0000-000091990000}"/>
    <cellStyle name="Normal 152 3" xfId="49325" xr:uid="{00000000-0005-0000-0000-000092990000}"/>
    <cellStyle name="Normal 153" xfId="20280" xr:uid="{00000000-0005-0000-0000-000093990000}"/>
    <cellStyle name="Normal 153 2" xfId="20281" xr:uid="{00000000-0005-0000-0000-000094990000}"/>
    <cellStyle name="Normal 153 2 2" xfId="49328" xr:uid="{00000000-0005-0000-0000-000095990000}"/>
    <cellStyle name="Normal 153 3" xfId="49327" xr:uid="{00000000-0005-0000-0000-000096990000}"/>
    <cellStyle name="Normal 154" xfId="20282" xr:uid="{00000000-0005-0000-0000-000097990000}"/>
    <cellStyle name="Normal 154 2" xfId="20283" xr:uid="{00000000-0005-0000-0000-000098990000}"/>
    <cellStyle name="Normal 154 2 2" xfId="49330" xr:uid="{00000000-0005-0000-0000-000099990000}"/>
    <cellStyle name="Normal 154 3" xfId="49329" xr:uid="{00000000-0005-0000-0000-00009A990000}"/>
    <cellStyle name="Normal 155" xfId="20284" xr:uid="{00000000-0005-0000-0000-00009B990000}"/>
    <cellStyle name="Normal 155 2" xfId="20285" xr:uid="{00000000-0005-0000-0000-00009C990000}"/>
    <cellStyle name="Normal 155 2 2" xfId="49332" xr:uid="{00000000-0005-0000-0000-00009D990000}"/>
    <cellStyle name="Normal 155 3" xfId="49331" xr:uid="{00000000-0005-0000-0000-00009E990000}"/>
    <cellStyle name="Normal 156" xfId="20286" xr:uid="{00000000-0005-0000-0000-00009F990000}"/>
    <cellStyle name="Normal 156 2" xfId="20287" xr:uid="{00000000-0005-0000-0000-0000A0990000}"/>
    <cellStyle name="Normal 156 2 2" xfId="49334" xr:uid="{00000000-0005-0000-0000-0000A1990000}"/>
    <cellStyle name="Normal 156 3" xfId="49333" xr:uid="{00000000-0005-0000-0000-0000A2990000}"/>
    <cellStyle name="Normal 157" xfId="20288" xr:uid="{00000000-0005-0000-0000-0000A3990000}"/>
    <cellStyle name="Normal 157 2" xfId="20289" xr:uid="{00000000-0005-0000-0000-0000A4990000}"/>
    <cellStyle name="Normal 157 2 2" xfId="49336" xr:uid="{00000000-0005-0000-0000-0000A5990000}"/>
    <cellStyle name="Normal 157 3" xfId="49335" xr:uid="{00000000-0005-0000-0000-0000A6990000}"/>
    <cellStyle name="Normal 158" xfId="20290" xr:uid="{00000000-0005-0000-0000-0000A7990000}"/>
    <cellStyle name="Normal 158 2" xfId="20291" xr:uid="{00000000-0005-0000-0000-0000A8990000}"/>
    <cellStyle name="Normal 158 2 2" xfId="49338" xr:uid="{00000000-0005-0000-0000-0000A9990000}"/>
    <cellStyle name="Normal 158 3" xfId="49337" xr:uid="{00000000-0005-0000-0000-0000AA990000}"/>
    <cellStyle name="Normal 159" xfId="20292" xr:uid="{00000000-0005-0000-0000-0000AB990000}"/>
    <cellStyle name="Normal 159 2" xfId="20293" xr:uid="{00000000-0005-0000-0000-0000AC990000}"/>
    <cellStyle name="Normal 159 2 2" xfId="49340" xr:uid="{00000000-0005-0000-0000-0000AD990000}"/>
    <cellStyle name="Normal 159 3" xfId="49339" xr:uid="{00000000-0005-0000-0000-0000AE990000}"/>
    <cellStyle name="Normal 16" xfId="20294" xr:uid="{00000000-0005-0000-0000-0000AF990000}"/>
    <cellStyle name="Normal 16 10" xfId="20295" xr:uid="{00000000-0005-0000-0000-0000B0990000}"/>
    <cellStyle name="Normal 16 11" xfId="20296" xr:uid="{00000000-0005-0000-0000-0000B1990000}"/>
    <cellStyle name="Normal 16 12" xfId="20297" xr:uid="{00000000-0005-0000-0000-0000B2990000}"/>
    <cellStyle name="Normal 16 13" xfId="20298" xr:uid="{00000000-0005-0000-0000-0000B3990000}"/>
    <cellStyle name="Normal 16 14" xfId="20299" xr:uid="{00000000-0005-0000-0000-0000B4990000}"/>
    <cellStyle name="Normal 16 15" xfId="20300" xr:uid="{00000000-0005-0000-0000-0000B5990000}"/>
    <cellStyle name="Normal 16 2" xfId="20301" xr:uid="{00000000-0005-0000-0000-0000B6990000}"/>
    <cellStyle name="Normal 16 2 2" xfId="20302" xr:uid="{00000000-0005-0000-0000-0000B7990000}"/>
    <cellStyle name="Normal 16 2 2 2" xfId="49341" xr:uid="{00000000-0005-0000-0000-0000B8990000}"/>
    <cellStyle name="Normal 16 3" xfId="20303" xr:uid="{00000000-0005-0000-0000-0000B9990000}"/>
    <cellStyle name="Normal 16 3 2" xfId="20304" xr:uid="{00000000-0005-0000-0000-0000BA990000}"/>
    <cellStyle name="Normal 16 3 2 2" xfId="20305" xr:uid="{00000000-0005-0000-0000-0000BB990000}"/>
    <cellStyle name="Normal 16 3 2 2 2" xfId="49343" xr:uid="{00000000-0005-0000-0000-0000BC990000}"/>
    <cellStyle name="Normal 16 3 2 3" xfId="49342" xr:uid="{00000000-0005-0000-0000-0000BD990000}"/>
    <cellStyle name="Normal 16 3 3" xfId="20306" xr:uid="{00000000-0005-0000-0000-0000BE990000}"/>
    <cellStyle name="Normal 16 3 4" xfId="20307" xr:uid="{00000000-0005-0000-0000-0000BF990000}"/>
    <cellStyle name="Normal 16 3 4 2" xfId="49344" xr:uid="{00000000-0005-0000-0000-0000C0990000}"/>
    <cellStyle name="Normal 16 4" xfId="20308" xr:uid="{00000000-0005-0000-0000-0000C1990000}"/>
    <cellStyle name="Normal 16 4 2" xfId="20309" xr:uid="{00000000-0005-0000-0000-0000C2990000}"/>
    <cellStyle name="Normal 16 4 2 2" xfId="20310" xr:uid="{00000000-0005-0000-0000-0000C3990000}"/>
    <cellStyle name="Normal 16 4 2 2 2" xfId="49346" xr:uid="{00000000-0005-0000-0000-0000C4990000}"/>
    <cellStyle name="Normal 16 4 2 3" xfId="49345" xr:uid="{00000000-0005-0000-0000-0000C5990000}"/>
    <cellStyle name="Normal 16 4 3" xfId="20311" xr:uid="{00000000-0005-0000-0000-0000C6990000}"/>
    <cellStyle name="Normal 16 4 3 2" xfId="49347" xr:uid="{00000000-0005-0000-0000-0000C7990000}"/>
    <cellStyle name="Normal 16 5" xfId="20312" xr:uid="{00000000-0005-0000-0000-0000C8990000}"/>
    <cellStyle name="Normal 16 5 2" xfId="20313" xr:uid="{00000000-0005-0000-0000-0000C9990000}"/>
    <cellStyle name="Normal 16 5 2 2" xfId="49348" xr:uid="{00000000-0005-0000-0000-0000CA990000}"/>
    <cellStyle name="Normal 16 6" xfId="20314" xr:uid="{00000000-0005-0000-0000-0000CB990000}"/>
    <cellStyle name="Normal 16 7" xfId="20315" xr:uid="{00000000-0005-0000-0000-0000CC990000}"/>
    <cellStyle name="Normal 16 8" xfId="20316" xr:uid="{00000000-0005-0000-0000-0000CD990000}"/>
    <cellStyle name="Normal 16 9" xfId="20317" xr:uid="{00000000-0005-0000-0000-0000CE990000}"/>
    <cellStyle name="Normal 160" xfId="20318" xr:uid="{00000000-0005-0000-0000-0000CF990000}"/>
    <cellStyle name="Normal 160 2" xfId="20319" xr:uid="{00000000-0005-0000-0000-0000D0990000}"/>
    <cellStyle name="Normal 160 2 2" xfId="49350" xr:uid="{00000000-0005-0000-0000-0000D1990000}"/>
    <cellStyle name="Normal 160 3" xfId="49349" xr:uid="{00000000-0005-0000-0000-0000D2990000}"/>
    <cellStyle name="Normal 161" xfId="20320" xr:uid="{00000000-0005-0000-0000-0000D3990000}"/>
    <cellStyle name="Normal 161 2" xfId="20321" xr:uid="{00000000-0005-0000-0000-0000D4990000}"/>
    <cellStyle name="Normal 161 2 2" xfId="49352" xr:uid="{00000000-0005-0000-0000-0000D5990000}"/>
    <cellStyle name="Normal 161 3" xfId="49351" xr:uid="{00000000-0005-0000-0000-0000D6990000}"/>
    <cellStyle name="Normal 162" xfId="20322" xr:uid="{00000000-0005-0000-0000-0000D7990000}"/>
    <cellStyle name="Normal 162 2" xfId="20323" xr:uid="{00000000-0005-0000-0000-0000D8990000}"/>
    <cellStyle name="Normal 162 2 2" xfId="49354" xr:uid="{00000000-0005-0000-0000-0000D9990000}"/>
    <cellStyle name="Normal 162 3" xfId="49353" xr:uid="{00000000-0005-0000-0000-0000DA990000}"/>
    <cellStyle name="Normal 163" xfId="20324" xr:uid="{00000000-0005-0000-0000-0000DB990000}"/>
    <cellStyle name="Normal 163 2" xfId="20325" xr:uid="{00000000-0005-0000-0000-0000DC990000}"/>
    <cellStyle name="Normal 163 2 2" xfId="49356" xr:uid="{00000000-0005-0000-0000-0000DD990000}"/>
    <cellStyle name="Normal 163 3" xfId="49355" xr:uid="{00000000-0005-0000-0000-0000DE990000}"/>
    <cellStyle name="Normal 164" xfId="20326" xr:uid="{00000000-0005-0000-0000-0000DF990000}"/>
    <cellStyle name="Normal 164 2" xfId="20327" xr:uid="{00000000-0005-0000-0000-0000E0990000}"/>
    <cellStyle name="Normal 164 2 2" xfId="49358" xr:uid="{00000000-0005-0000-0000-0000E1990000}"/>
    <cellStyle name="Normal 164 3" xfId="49357" xr:uid="{00000000-0005-0000-0000-0000E2990000}"/>
    <cellStyle name="Normal 165" xfId="20328" xr:uid="{00000000-0005-0000-0000-0000E3990000}"/>
    <cellStyle name="Normal 165 2" xfId="20329" xr:uid="{00000000-0005-0000-0000-0000E4990000}"/>
    <cellStyle name="Normal 165 2 2" xfId="49360" xr:uid="{00000000-0005-0000-0000-0000E5990000}"/>
    <cellStyle name="Normal 165 3" xfId="49359" xr:uid="{00000000-0005-0000-0000-0000E6990000}"/>
    <cellStyle name="Normal 166" xfId="20330" xr:uid="{00000000-0005-0000-0000-0000E7990000}"/>
    <cellStyle name="Normal 166 2" xfId="20331" xr:uid="{00000000-0005-0000-0000-0000E8990000}"/>
    <cellStyle name="Normal 166 2 2" xfId="49362" xr:uid="{00000000-0005-0000-0000-0000E9990000}"/>
    <cellStyle name="Normal 166 3" xfId="49361" xr:uid="{00000000-0005-0000-0000-0000EA990000}"/>
    <cellStyle name="Normal 167" xfId="20332" xr:uid="{00000000-0005-0000-0000-0000EB990000}"/>
    <cellStyle name="Normal 167 2" xfId="20333" xr:uid="{00000000-0005-0000-0000-0000EC990000}"/>
    <cellStyle name="Normal 167 2 2" xfId="49364" xr:uid="{00000000-0005-0000-0000-0000ED990000}"/>
    <cellStyle name="Normal 167 3" xfId="49363" xr:uid="{00000000-0005-0000-0000-0000EE990000}"/>
    <cellStyle name="Normal 168" xfId="20334" xr:uid="{00000000-0005-0000-0000-0000EF990000}"/>
    <cellStyle name="Normal 168 2" xfId="20335" xr:uid="{00000000-0005-0000-0000-0000F0990000}"/>
    <cellStyle name="Normal 168 2 2" xfId="49366" xr:uid="{00000000-0005-0000-0000-0000F1990000}"/>
    <cellStyle name="Normal 168 3" xfId="49365" xr:uid="{00000000-0005-0000-0000-0000F2990000}"/>
    <cellStyle name="Normal 169" xfId="20336" xr:uid="{00000000-0005-0000-0000-0000F3990000}"/>
    <cellStyle name="Normal 169 2" xfId="20337" xr:uid="{00000000-0005-0000-0000-0000F4990000}"/>
    <cellStyle name="Normal 169 2 2" xfId="49368" xr:uid="{00000000-0005-0000-0000-0000F5990000}"/>
    <cellStyle name="Normal 169 3" xfId="49367" xr:uid="{00000000-0005-0000-0000-0000F6990000}"/>
    <cellStyle name="Normal 17" xfId="20338" xr:uid="{00000000-0005-0000-0000-0000F7990000}"/>
    <cellStyle name="Normal 17 10" xfId="20339" xr:uid="{00000000-0005-0000-0000-0000F8990000}"/>
    <cellStyle name="Normal 17 11" xfId="20340" xr:uid="{00000000-0005-0000-0000-0000F9990000}"/>
    <cellStyle name="Normal 17 12" xfId="20341" xr:uid="{00000000-0005-0000-0000-0000FA990000}"/>
    <cellStyle name="Normal 17 13" xfId="20342" xr:uid="{00000000-0005-0000-0000-0000FB990000}"/>
    <cellStyle name="Normal 17 14" xfId="20343" xr:uid="{00000000-0005-0000-0000-0000FC990000}"/>
    <cellStyle name="Normal 17 14 2" xfId="49370" xr:uid="{00000000-0005-0000-0000-0000FD990000}"/>
    <cellStyle name="Normal 17 15" xfId="49369" xr:uid="{00000000-0005-0000-0000-0000FE990000}"/>
    <cellStyle name="Normal 17 2" xfId="20344" xr:uid="{00000000-0005-0000-0000-0000FF990000}"/>
    <cellStyle name="Normal 17 3" xfId="20345" xr:uid="{00000000-0005-0000-0000-0000009A0000}"/>
    <cellStyle name="Normal 17 4" xfId="20346" xr:uid="{00000000-0005-0000-0000-0000019A0000}"/>
    <cellStyle name="Normal 17 5" xfId="20347" xr:uid="{00000000-0005-0000-0000-0000029A0000}"/>
    <cellStyle name="Normal 17 6" xfId="20348" xr:uid="{00000000-0005-0000-0000-0000039A0000}"/>
    <cellStyle name="Normal 17 7" xfId="20349" xr:uid="{00000000-0005-0000-0000-0000049A0000}"/>
    <cellStyle name="Normal 17 8" xfId="20350" xr:uid="{00000000-0005-0000-0000-0000059A0000}"/>
    <cellStyle name="Normal 17 9" xfId="20351" xr:uid="{00000000-0005-0000-0000-0000069A0000}"/>
    <cellStyle name="Normal 170" xfId="20352" xr:uid="{00000000-0005-0000-0000-0000079A0000}"/>
    <cellStyle name="Normal 170 2" xfId="20353" xr:uid="{00000000-0005-0000-0000-0000089A0000}"/>
    <cellStyle name="Normal 170 2 2" xfId="49372" xr:uid="{00000000-0005-0000-0000-0000099A0000}"/>
    <cellStyle name="Normal 170 3" xfId="49371" xr:uid="{00000000-0005-0000-0000-00000A9A0000}"/>
    <cellStyle name="Normal 171" xfId="20354" xr:uid="{00000000-0005-0000-0000-00000B9A0000}"/>
    <cellStyle name="Normal 171 2" xfId="20355" xr:uid="{00000000-0005-0000-0000-00000C9A0000}"/>
    <cellStyle name="Normal 171 2 2" xfId="49374" xr:uid="{00000000-0005-0000-0000-00000D9A0000}"/>
    <cellStyle name="Normal 171 3" xfId="49373" xr:uid="{00000000-0005-0000-0000-00000E9A0000}"/>
    <cellStyle name="Normal 172" xfId="20356" xr:uid="{00000000-0005-0000-0000-00000F9A0000}"/>
    <cellStyle name="Normal 172 2" xfId="20357" xr:uid="{00000000-0005-0000-0000-0000109A0000}"/>
    <cellStyle name="Normal 172 2 2" xfId="49376" xr:uid="{00000000-0005-0000-0000-0000119A0000}"/>
    <cellStyle name="Normal 172 3" xfId="49375" xr:uid="{00000000-0005-0000-0000-0000129A0000}"/>
    <cellStyle name="Normal 173" xfId="20358" xr:uid="{00000000-0005-0000-0000-0000139A0000}"/>
    <cellStyle name="Normal 173 2" xfId="20359" xr:uid="{00000000-0005-0000-0000-0000149A0000}"/>
    <cellStyle name="Normal 173 2 2" xfId="49378" xr:uid="{00000000-0005-0000-0000-0000159A0000}"/>
    <cellStyle name="Normal 173 3" xfId="49377" xr:uid="{00000000-0005-0000-0000-0000169A0000}"/>
    <cellStyle name="Normal 174" xfId="20360" xr:uid="{00000000-0005-0000-0000-0000179A0000}"/>
    <cellStyle name="Normal 174 2" xfId="20361" xr:uid="{00000000-0005-0000-0000-0000189A0000}"/>
    <cellStyle name="Normal 174 2 2" xfId="49380" xr:uid="{00000000-0005-0000-0000-0000199A0000}"/>
    <cellStyle name="Normal 174 3" xfId="49379" xr:uid="{00000000-0005-0000-0000-00001A9A0000}"/>
    <cellStyle name="Normal 175" xfId="20362" xr:uid="{00000000-0005-0000-0000-00001B9A0000}"/>
    <cellStyle name="Normal 175 2" xfId="20363" xr:uid="{00000000-0005-0000-0000-00001C9A0000}"/>
    <cellStyle name="Normal 175 2 2" xfId="49382" xr:uid="{00000000-0005-0000-0000-00001D9A0000}"/>
    <cellStyle name="Normal 175 3" xfId="49381" xr:uid="{00000000-0005-0000-0000-00001E9A0000}"/>
    <cellStyle name="Normal 176" xfId="20364" xr:uid="{00000000-0005-0000-0000-00001F9A0000}"/>
    <cellStyle name="Normal 176 2" xfId="20365" xr:uid="{00000000-0005-0000-0000-0000209A0000}"/>
    <cellStyle name="Normal 176 2 2" xfId="49384" xr:uid="{00000000-0005-0000-0000-0000219A0000}"/>
    <cellStyle name="Normal 176 3" xfId="49383" xr:uid="{00000000-0005-0000-0000-0000229A0000}"/>
    <cellStyle name="Normal 177" xfId="20366" xr:uid="{00000000-0005-0000-0000-0000239A0000}"/>
    <cellStyle name="Normal 177 2" xfId="20367" xr:uid="{00000000-0005-0000-0000-0000249A0000}"/>
    <cellStyle name="Normal 177 2 2" xfId="49386" xr:uid="{00000000-0005-0000-0000-0000259A0000}"/>
    <cellStyle name="Normal 177 3" xfId="49385" xr:uid="{00000000-0005-0000-0000-0000269A0000}"/>
    <cellStyle name="Normal 178" xfId="20368" xr:uid="{00000000-0005-0000-0000-0000279A0000}"/>
    <cellStyle name="Normal 178 2" xfId="20369" xr:uid="{00000000-0005-0000-0000-0000289A0000}"/>
    <cellStyle name="Normal 178 2 2" xfId="49388" xr:uid="{00000000-0005-0000-0000-0000299A0000}"/>
    <cellStyle name="Normal 178 3" xfId="49387" xr:uid="{00000000-0005-0000-0000-00002A9A0000}"/>
    <cellStyle name="Normal 179" xfId="20370" xr:uid="{00000000-0005-0000-0000-00002B9A0000}"/>
    <cellStyle name="Normal 179 2" xfId="20371" xr:uid="{00000000-0005-0000-0000-00002C9A0000}"/>
    <cellStyle name="Normal 179 2 2" xfId="49390" xr:uid="{00000000-0005-0000-0000-00002D9A0000}"/>
    <cellStyle name="Normal 179 3" xfId="49389" xr:uid="{00000000-0005-0000-0000-00002E9A0000}"/>
    <cellStyle name="Normal 18" xfId="20372" xr:uid="{00000000-0005-0000-0000-00002F9A0000}"/>
    <cellStyle name="Normal 18 2" xfId="20373" xr:uid="{00000000-0005-0000-0000-0000309A0000}"/>
    <cellStyle name="Normal 18 2 2" xfId="20374" xr:uid="{00000000-0005-0000-0000-0000319A0000}"/>
    <cellStyle name="Normal 18 2 2 2" xfId="20375" xr:uid="{00000000-0005-0000-0000-0000329A0000}"/>
    <cellStyle name="Normal 18 2 2 2 2" xfId="49394" xr:uid="{00000000-0005-0000-0000-0000339A0000}"/>
    <cellStyle name="Normal 18 2 2 3" xfId="49393" xr:uid="{00000000-0005-0000-0000-0000349A0000}"/>
    <cellStyle name="Normal 18 2 3" xfId="20376" xr:uid="{00000000-0005-0000-0000-0000359A0000}"/>
    <cellStyle name="Normal 18 2 3 2" xfId="49395" xr:uid="{00000000-0005-0000-0000-0000369A0000}"/>
    <cellStyle name="Normal 18 2 4" xfId="49392" xr:uid="{00000000-0005-0000-0000-0000379A0000}"/>
    <cellStyle name="Normal 18 3" xfId="20377" xr:uid="{00000000-0005-0000-0000-0000389A0000}"/>
    <cellStyle name="Normal 18 3 2" xfId="20378" xr:uid="{00000000-0005-0000-0000-0000399A0000}"/>
    <cellStyle name="Normal 18 3 2 2" xfId="20379" xr:uid="{00000000-0005-0000-0000-00003A9A0000}"/>
    <cellStyle name="Normal 18 3 2 2 2" xfId="49398" xr:uid="{00000000-0005-0000-0000-00003B9A0000}"/>
    <cellStyle name="Normal 18 3 2 3" xfId="49397" xr:uid="{00000000-0005-0000-0000-00003C9A0000}"/>
    <cellStyle name="Normal 18 3 3" xfId="20380" xr:uid="{00000000-0005-0000-0000-00003D9A0000}"/>
    <cellStyle name="Normal 18 3 4" xfId="20381" xr:uid="{00000000-0005-0000-0000-00003E9A0000}"/>
    <cellStyle name="Normal 18 3 4 2" xfId="49399" xr:uid="{00000000-0005-0000-0000-00003F9A0000}"/>
    <cellStyle name="Normal 18 3 5" xfId="49396" xr:uid="{00000000-0005-0000-0000-0000409A0000}"/>
    <cellStyle name="Normal 18 4" xfId="20382" xr:uid="{00000000-0005-0000-0000-0000419A0000}"/>
    <cellStyle name="Normal 18 4 2" xfId="20383" xr:uid="{00000000-0005-0000-0000-0000429A0000}"/>
    <cellStyle name="Normal 18 4 2 2" xfId="49401" xr:uid="{00000000-0005-0000-0000-0000439A0000}"/>
    <cellStyle name="Normal 18 4 3" xfId="49400" xr:uid="{00000000-0005-0000-0000-0000449A0000}"/>
    <cellStyle name="Normal 18 5" xfId="20384" xr:uid="{00000000-0005-0000-0000-0000459A0000}"/>
    <cellStyle name="Normal 18 5 2" xfId="49402" xr:uid="{00000000-0005-0000-0000-0000469A0000}"/>
    <cellStyle name="Normal 18 6" xfId="20385" xr:uid="{00000000-0005-0000-0000-0000479A0000}"/>
    <cellStyle name="Normal 18 6 2" xfId="49403" xr:uid="{00000000-0005-0000-0000-0000489A0000}"/>
    <cellStyle name="Normal 18 7" xfId="49391" xr:uid="{00000000-0005-0000-0000-0000499A0000}"/>
    <cellStyle name="Normal 180" xfId="20386" xr:uid="{00000000-0005-0000-0000-00004A9A0000}"/>
    <cellStyle name="Normal 180 2" xfId="20387" xr:uid="{00000000-0005-0000-0000-00004B9A0000}"/>
    <cellStyle name="Normal 180 2 2" xfId="49405" xr:uid="{00000000-0005-0000-0000-00004C9A0000}"/>
    <cellStyle name="Normal 180 3" xfId="49404" xr:uid="{00000000-0005-0000-0000-00004D9A0000}"/>
    <cellStyle name="Normal 181" xfId="20388" xr:uid="{00000000-0005-0000-0000-00004E9A0000}"/>
    <cellStyle name="Normal 181 2" xfId="20389" xr:uid="{00000000-0005-0000-0000-00004F9A0000}"/>
    <cellStyle name="Normal 181 2 2" xfId="49407" xr:uid="{00000000-0005-0000-0000-0000509A0000}"/>
    <cellStyle name="Normal 181 3" xfId="49406" xr:uid="{00000000-0005-0000-0000-0000519A0000}"/>
    <cellStyle name="Normal 182" xfId="20390" xr:uid="{00000000-0005-0000-0000-0000529A0000}"/>
    <cellStyle name="Normal 182 2" xfId="20391" xr:uid="{00000000-0005-0000-0000-0000539A0000}"/>
    <cellStyle name="Normal 182 2 2" xfId="49409" xr:uid="{00000000-0005-0000-0000-0000549A0000}"/>
    <cellStyle name="Normal 182 3" xfId="49408" xr:uid="{00000000-0005-0000-0000-0000559A0000}"/>
    <cellStyle name="Normal 183" xfId="20392" xr:uid="{00000000-0005-0000-0000-0000569A0000}"/>
    <cellStyle name="Normal 183 2" xfId="20393" xr:uid="{00000000-0005-0000-0000-0000579A0000}"/>
    <cellStyle name="Normal 183 2 2" xfId="49411" xr:uid="{00000000-0005-0000-0000-0000589A0000}"/>
    <cellStyle name="Normal 183 3" xfId="49410" xr:uid="{00000000-0005-0000-0000-0000599A0000}"/>
    <cellStyle name="Normal 184" xfId="20394" xr:uid="{00000000-0005-0000-0000-00005A9A0000}"/>
    <cellStyle name="Normal 184 2" xfId="20395" xr:uid="{00000000-0005-0000-0000-00005B9A0000}"/>
    <cellStyle name="Normal 184 2 2" xfId="49413" xr:uid="{00000000-0005-0000-0000-00005C9A0000}"/>
    <cellStyle name="Normal 184 3" xfId="49412" xr:uid="{00000000-0005-0000-0000-00005D9A0000}"/>
    <cellStyle name="Normal 185" xfId="20396" xr:uid="{00000000-0005-0000-0000-00005E9A0000}"/>
    <cellStyle name="Normal 185 2" xfId="20397" xr:uid="{00000000-0005-0000-0000-00005F9A0000}"/>
    <cellStyle name="Normal 185 2 2" xfId="49415" xr:uid="{00000000-0005-0000-0000-0000609A0000}"/>
    <cellStyle name="Normal 185 3" xfId="49414" xr:uid="{00000000-0005-0000-0000-0000619A0000}"/>
    <cellStyle name="Normal 186" xfId="20398" xr:uid="{00000000-0005-0000-0000-0000629A0000}"/>
    <cellStyle name="Normal 186 2" xfId="20399" xr:uid="{00000000-0005-0000-0000-0000639A0000}"/>
    <cellStyle name="Normal 186 2 2" xfId="49417" xr:uid="{00000000-0005-0000-0000-0000649A0000}"/>
    <cellStyle name="Normal 186 3" xfId="49416" xr:uid="{00000000-0005-0000-0000-0000659A0000}"/>
    <cellStyle name="Normal 187" xfId="20400" xr:uid="{00000000-0005-0000-0000-0000669A0000}"/>
    <cellStyle name="Normal 187 2" xfId="20401" xr:uid="{00000000-0005-0000-0000-0000679A0000}"/>
    <cellStyle name="Normal 187 2 2" xfId="49419" xr:uid="{00000000-0005-0000-0000-0000689A0000}"/>
    <cellStyle name="Normal 187 3" xfId="49418" xr:uid="{00000000-0005-0000-0000-0000699A0000}"/>
    <cellStyle name="Normal 188" xfId="20402" xr:uid="{00000000-0005-0000-0000-00006A9A0000}"/>
    <cellStyle name="Normal 188 2" xfId="20403" xr:uid="{00000000-0005-0000-0000-00006B9A0000}"/>
    <cellStyle name="Normal 188 2 2" xfId="49421" xr:uid="{00000000-0005-0000-0000-00006C9A0000}"/>
    <cellStyle name="Normal 188 3" xfId="49420" xr:uid="{00000000-0005-0000-0000-00006D9A0000}"/>
    <cellStyle name="Normal 189" xfId="20404" xr:uid="{00000000-0005-0000-0000-00006E9A0000}"/>
    <cellStyle name="Normal 189 2" xfId="20405" xr:uid="{00000000-0005-0000-0000-00006F9A0000}"/>
    <cellStyle name="Normal 189 2 2" xfId="49423" xr:uid="{00000000-0005-0000-0000-0000709A0000}"/>
    <cellStyle name="Normal 189 3" xfId="49422" xr:uid="{00000000-0005-0000-0000-0000719A0000}"/>
    <cellStyle name="Normal 19" xfId="20406" xr:uid="{00000000-0005-0000-0000-0000729A0000}"/>
    <cellStyle name="Normal 19 2" xfId="20407" xr:uid="{00000000-0005-0000-0000-0000739A0000}"/>
    <cellStyle name="Normal 19 2 2" xfId="20408" xr:uid="{00000000-0005-0000-0000-0000749A0000}"/>
    <cellStyle name="Normal 19 2 2 2" xfId="49426" xr:uid="{00000000-0005-0000-0000-0000759A0000}"/>
    <cellStyle name="Normal 19 2 3" xfId="49425" xr:uid="{00000000-0005-0000-0000-0000769A0000}"/>
    <cellStyle name="Normal 19 3" xfId="20409" xr:uid="{00000000-0005-0000-0000-0000779A0000}"/>
    <cellStyle name="Normal 19 3 2" xfId="49427" xr:uid="{00000000-0005-0000-0000-0000789A0000}"/>
    <cellStyle name="Normal 19 4" xfId="49424" xr:uid="{00000000-0005-0000-0000-0000799A0000}"/>
    <cellStyle name="Normal 190" xfId="20410" xr:uid="{00000000-0005-0000-0000-00007A9A0000}"/>
    <cellStyle name="Normal 190 2" xfId="20411" xr:uid="{00000000-0005-0000-0000-00007B9A0000}"/>
    <cellStyle name="Normal 190 2 2" xfId="49429" xr:uid="{00000000-0005-0000-0000-00007C9A0000}"/>
    <cellStyle name="Normal 190 3" xfId="49428" xr:uid="{00000000-0005-0000-0000-00007D9A0000}"/>
    <cellStyle name="Normal 191" xfId="20412" xr:uid="{00000000-0005-0000-0000-00007E9A0000}"/>
    <cellStyle name="Normal 191 2" xfId="20413" xr:uid="{00000000-0005-0000-0000-00007F9A0000}"/>
    <cellStyle name="Normal 191 2 2" xfId="49431" xr:uid="{00000000-0005-0000-0000-0000809A0000}"/>
    <cellStyle name="Normal 191 3" xfId="49430" xr:uid="{00000000-0005-0000-0000-0000819A0000}"/>
    <cellStyle name="Normal 192" xfId="20414" xr:uid="{00000000-0005-0000-0000-0000829A0000}"/>
    <cellStyle name="Normal 192 2" xfId="20415" xr:uid="{00000000-0005-0000-0000-0000839A0000}"/>
    <cellStyle name="Normal 192 2 2" xfId="49433" xr:uid="{00000000-0005-0000-0000-0000849A0000}"/>
    <cellStyle name="Normal 192 3" xfId="49432" xr:uid="{00000000-0005-0000-0000-0000859A0000}"/>
    <cellStyle name="Normal 193" xfId="20416" xr:uid="{00000000-0005-0000-0000-0000869A0000}"/>
    <cellStyle name="Normal 193 2" xfId="20417" xr:uid="{00000000-0005-0000-0000-0000879A0000}"/>
    <cellStyle name="Normal 193 2 2" xfId="49435" xr:uid="{00000000-0005-0000-0000-0000889A0000}"/>
    <cellStyle name="Normal 193 3" xfId="49434" xr:uid="{00000000-0005-0000-0000-0000899A0000}"/>
    <cellStyle name="Normal 194" xfId="20418" xr:uid="{00000000-0005-0000-0000-00008A9A0000}"/>
    <cellStyle name="Normal 194 2" xfId="20419" xr:uid="{00000000-0005-0000-0000-00008B9A0000}"/>
    <cellStyle name="Normal 194 2 2" xfId="49437" xr:uid="{00000000-0005-0000-0000-00008C9A0000}"/>
    <cellStyle name="Normal 194 3" xfId="49436" xr:uid="{00000000-0005-0000-0000-00008D9A0000}"/>
    <cellStyle name="Normal 195" xfId="20420" xr:uid="{00000000-0005-0000-0000-00008E9A0000}"/>
    <cellStyle name="Normal 195 2" xfId="20421" xr:uid="{00000000-0005-0000-0000-00008F9A0000}"/>
    <cellStyle name="Normal 195 2 2" xfId="49439" xr:uid="{00000000-0005-0000-0000-0000909A0000}"/>
    <cellStyle name="Normal 195 3" xfId="49438" xr:uid="{00000000-0005-0000-0000-0000919A0000}"/>
    <cellStyle name="Normal 196" xfId="20422" xr:uid="{00000000-0005-0000-0000-0000929A0000}"/>
    <cellStyle name="Normal 196 2" xfId="20423" xr:uid="{00000000-0005-0000-0000-0000939A0000}"/>
    <cellStyle name="Normal 196 2 2" xfId="49441" xr:uid="{00000000-0005-0000-0000-0000949A0000}"/>
    <cellStyle name="Normal 196 3" xfId="49440" xr:uid="{00000000-0005-0000-0000-0000959A0000}"/>
    <cellStyle name="Normal 197" xfId="20424" xr:uid="{00000000-0005-0000-0000-0000969A0000}"/>
    <cellStyle name="Normal 197 2" xfId="20425" xr:uid="{00000000-0005-0000-0000-0000979A0000}"/>
    <cellStyle name="Normal 197 2 2" xfId="49443" xr:uid="{00000000-0005-0000-0000-0000989A0000}"/>
    <cellStyle name="Normal 197 3" xfId="49442" xr:uid="{00000000-0005-0000-0000-0000999A0000}"/>
    <cellStyle name="Normal 198" xfId="20426" xr:uid="{00000000-0005-0000-0000-00009A9A0000}"/>
    <cellStyle name="Normal 198 2" xfId="20427" xr:uid="{00000000-0005-0000-0000-00009B9A0000}"/>
    <cellStyle name="Normal 198 2 2" xfId="49445" xr:uid="{00000000-0005-0000-0000-00009C9A0000}"/>
    <cellStyle name="Normal 198 3" xfId="49444" xr:uid="{00000000-0005-0000-0000-00009D9A0000}"/>
    <cellStyle name="Normal 199" xfId="20428" xr:uid="{00000000-0005-0000-0000-00009E9A0000}"/>
    <cellStyle name="Normal 199 2" xfId="20429" xr:uid="{00000000-0005-0000-0000-00009F9A0000}"/>
    <cellStyle name="Normal 199 2 2" xfId="49447" xr:uid="{00000000-0005-0000-0000-0000A09A0000}"/>
    <cellStyle name="Normal 199 3" xfId="49446" xr:uid="{00000000-0005-0000-0000-0000A19A0000}"/>
    <cellStyle name="Normal 2" xfId="2" xr:uid="{00000000-0005-0000-0000-0000A29A0000}"/>
    <cellStyle name="Normal 2 2" xfId="213" xr:uid="{00000000-0005-0000-0000-0000A39A0000}"/>
    <cellStyle name="Normal 2 2 2" xfId="214" xr:uid="{00000000-0005-0000-0000-0000A49A0000}"/>
    <cellStyle name="Normal 2 2 2 2" xfId="215" xr:uid="{00000000-0005-0000-0000-0000A59A0000}"/>
    <cellStyle name="Normal 2 2 2 2 2" xfId="216" xr:uid="{00000000-0005-0000-0000-0000A69A0000}"/>
    <cellStyle name="Normal 2 2 2 2 2 2" xfId="217" xr:uid="{00000000-0005-0000-0000-0000A79A0000}"/>
    <cellStyle name="Normal 2 2 2 2 2 2 2" xfId="30117" xr:uid="{00000000-0005-0000-0000-0000A89A0000}"/>
    <cellStyle name="Normal 2 2 2 2 2 3" xfId="30116" xr:uid="{00000000-0005-0000-0000-0000A99A0000}"/>
    <cellStyle name="Normal 2 2 2 2 3" xfId="218" xr:uid="{00000000-0005-0000-0000-0000AA9A0000}"/>
    <cellStyle name="Normal 2 2 2 2 3 2" xfId="30118" xr:uid="{00000000-0005-0000-0000-0000AB9A0000}"/>
    <cellStyle name="Normal 2 2 2 2 4" xfId="30115" xr:uid="{00000000-0005-0000-0000-0000AC9A0000}"/>
    <cellStyle name="Normal 2 2 2 3" xfId="219" xr:uid="{00000000-0005-0000-0000-0000AD9A0000}"/>
    <cellStyle name="Normal 2 2 2 3 2" xfId="220" xr:uid="{00000000-0005-0000-0000-0000AE9A0000}"/>
    <cellStyle name="Normal 2 2 2 3 2 2" xfId="30120" xr:uid="{00000000-0005-0000-0000-0000AF9A0000}"/>
    <cellStyle name="Normal 2 2 2 3 3" xfId="30119" xr:uid="{00000000-0005-0000-0000-0000B09A0000}"/>
    <cellStyle name="Normal 2 2 2 4" xfId="221" xr:uid="{00000000-0005-0000-0000-0000B19A0000}"/>
    <cellStyle name="Normal 2 2 2 4 2" xfId="30121" xr:uid="{00000000-0005-0000-0000-0000B29A0000}"/>
    <cellStyle name="Normal 2 2 2 5" xfId="30114" xr:uid="{00000000-0005-0000-0000-0000B39A0000}"/>
    <cellStyle name="Normal 2 2 3" xfId="222" xr:uid="{00000000-0005-0000-0000-0000B49A0000}"/>
    <cellStyle name="Normal 2 2 3 2" xfId="223" xr:uid="{00000000-0005-0000-0000-0000B59A0000}"/>
    <cellStyle name="Normal 2 2 3 2 2" xfId="224" xr:uid="{00000000-0005-0000-0000-0000B69A0000}"/>
    <cellStyle name="Normal 2 2 3 2 2 2" xfId="20430" xr:uid="{00000000-0005-0000-0000-0000B79A0000}"/>
    <cellStyle name="Normal 2 2 3 2 2 2 2" xfId="49448" xr:uid="{00000000-0005-0000-0000-0000B89A0000}"/>
    <cellStyle name="Normal 2 2 3 2 2 3" xfId="30124" xr:uid="{00000000-0005-0000-0000-0000B99A0000}"/>
    <cellStyle name="Normal 2 2 3 2 3" xfId="20431" xr:uid="{00000000-0005-0000-0000-0000BA9A0000}"/>
    <cellStyle name="Normal 2 2 3 2 3 2" xfId="49449" xr:uid="{00000000-0005-0000-0000-0000BB9A0000}"/>
    <cellStyle name="Normal 2 2 3 2 4" xfId="20432" xr:uid="{00000000-0005-0000-0000-0000BC9A0000}"/>
    <cellStyle name="Normal 2 2 3 2 4 2" xfId="49450" xr:uid="{00000000-0005-0000-0000-0000BD9A0000}"/>
    <cellStyle name="Normal 2 2 3 2 5" xfId="30123" xr:uid="{00000000-0005-0000-0000-0000BE9A0000}"/>
    <cellStyle name="Normal 2 2 3 3" xfId="225" xr:uid="{00000000-0005-0000-0000-0000BF9A0000}"/>
    <cellStyle name="Normal 2 2 3 3 2" xfId="20433" xr:uid="{00000000-0005-0000-0000-0000C09A0000}"/>
    <cellStyle name="Normal 2 2 3 3 2 2" xfId="49451" xr:uid="{00000000-0005-0000-0000-0000C19A0000}"/>
    <cellStyle name="Normal 2 2 3 3 3" xfId="30125" xr:uid="{00000000-0005-0000-0000-0000C29A0000}"/>
    <cellStyle name="Normal 2 2 3 4" xfId="20434" xr:uid="{00000000-0005-0000-0000-0000C39A0000}"/>
    <cellStyle name="Normal 2 2 3 4 2" xfId="49452" xr:uid="{00000000-0005-0000-0000-0000C49A0000}"/>
    <cellStyle name="Normal 2 2 3 5" xfId="20435" xr:uid="{00000000-0005-0000-0000-0000C59A0000}"/>
    <cellStyle name="Normal 2 2 3 5 2" xfId="49453" xr:uid="{00000000-0005-0000-0000-0000C69A0000}"/>
    <cellStyle name="Normal 2 2 3 6" xfId="30122" xr:uid="{00000000-0005-0000-0000-0000C79A0000}"/>
    <cellStyle name="Normal 2 2 4" xfId="226" xr:uid="{00000000-0005-0000-0000-0000C89A0000}"/>
    <cellStyle name="Normal 2 2 4 2" xfId="227" xr:uid="{00000000-0005-0000-0000-0000C99A0000}"/>
    <cellStyle name="Normal 2 2 4 2 2" xfId="228" xr:uid="{00000000-0005-0000-0000-0000CA9A0000}"/>
    <cellStyle name="Normal 2 2 4 2 2 2" xfId="30128" xr:uid="{00000000-0005-0000-0000-0000CB9A0000}"/>
    <cellStyle name="Normal 2 2 4 2 3" xfId="30127" xr:uid="{00000000-0005-0000-0000-0000CC9A0000}"/>
    <cellStyle name="Normal 2 2 4 3" xfId="229" xr:uid="{00000000-0005-0000-0000-0000CD9A0000}"/>
    <cellStyle name="Normal 2 2 4 3 2" xfId="30129" xr:uid="{00000000-0005-0000-0000-0000CE9A0000}"/>
    <cellStyle name="Normal 2 2 4 4" xfId="30126" xr:uid="{00000000-0005-0000-0000-0000CF9A0000}"/>
    <cellStyle name="Normal 2 2 5" xfId="230" xr:uid="{00000000-0005-0000-0000-0000D09A0000}"/>
    <cellStyle name="Normal 2 2 5 2" xfId="231" xr:uid="{00000000-0005-0000-0000-0000D19A0000}"/>
    <cellStyle name="Normal 2 2 5 2 2" xfId="30131" xr:uid="{00000000-0005-0000-0000-0000D29A0000}"/>
    <cellStyle name="Normal 2 2 5 3" xfId="30130" xr:uid="{00000000-0005-0000-0000-0000D39A0000}"/>
    <cellStyle name="Normal 2 2 6" xfId="232" xr:uid="{00000000-0005-0000-0000-0000D49A0000}"/>
    <cellStyle name="Normal 2 2 6 2" xfId="30132" xr:uid="{00000000-0005-0000-0000-0000D59A0000}"/>
    <cellStyle name="Normal 2 2 7" xfId="233" xr:uid="{00000000-0005-0000-0000-0000D69A0000}"/>
    <cellStyle name="Normal 2 3" xfId="234" xr:uid="{00000000-0005-0000-0000-0000D79A0000}"/>
    <cellStyle name="Normal 2 3 2" xfId="235" xr:uid="{00000000-0005-0000-0000-0000D89A0000}"/>
    <cellStyle name="Normal 2 3 2 2" xfId="236" xr:uid="{00000000-0005-0000-0000-0000D99A0000}"/>
    <cellStyle name="Normal 2 3 2 2 2" xfId="237" xr:uid="{00000000-0005-0000-0000-0000DA9A0000}"/>
    <cellStyle name="Normal 2 3 2 2 2 2" xfId="30134" xr:uid="{00000000-0005-0000-0000-0000DB9A0000}"/>
    <cellStyle name="Normal 2 3 2 2 3" xfId="30133" xr:uid="{00000000-0005-0000-0000-0000DC9A0000}"/>
    <cellStyle name="Normal 2 3 2 3" xfId="238" xr:uid="{00000000-0005-0000-0000-0000DD9A0000}"/>
    <cellStyle name="Normal 2 3 2 3 2" xfId="30135" xr:uid="{00000000-0005-0000-0000-0000DE9A0000}"/>
    <cellStyle name="Normal 2 3 2 4" xfId="239" xr:uid="{00000000-0005-0000-0000-0000DF9A0000}"/>
    <cellStyle name="Normal 2 3 3" xfId="240" xr:uid="{00000000-0005-0000-0000-0000E09A0000}"/>
    <cellStyle name="Normal 2 3 3 2" xfId="241" xr:uid="{00000000-0005-0000-0000-0000E19A0000}"/>
    <cellStyle name="Normal 2 3 3 2 2" xfId="30137" xr:uid="{00000000-0005-0000-0000-0000E29A0000}"/>
    <cellStyle name="Normal 2 3 3 3" xfId="30136" xr:uid="{00000000-0005-0000-0000-0000E39A0000}"/>
    <cellStyle name="Normal 2 3 4" xfId="242" xr:uid="{00000000-0005-0000-0000-0000E49A0000}"/>
    <cellStyle name="Normal 2 3 4 2" xfId="20436" xr:uid="{00000000-0005-0000-0000-0000E59A0000}"/>
    <cellStyle name="Normal 2 3 4 3" xfId="20437" xr:uid="{00000000-0005-0000-0000-0000E69A0000}"/>
    <cellStyle name="Normal 2 3 4 4" xfId="20438" xr:uid="{00000000-0005-0000-0000-0000E79A0000}"/>
    <cellStyle name="Normal 2 3 4 4 2" xfId="20439" xr:uid="{00000000-0005-0000-0000-0000E89A0000}"/>
    <cellStyle name="Normal 2 3 4 5" xfId="30138" xr:uid="{00000000-0005-0000-0000-0000E99A0000}"/>
    <cellStyle name="Normal 2 3 5" xfId="20440" xr:uid="{00000000-0005-0000-0000-0000EA9A0000}"/>
    <cellStyle name="Normal 2 3 5 2" xfId="49454" xr:uid="{00000000-0005-0000-0000-0000EB9A0000}"/>
    <cellStyle name="Normal 2 3 6" xfId="20441" xr:uid="{00000000-0005-0000-0000-0000EC9A0000}"/>
    <cellStyle name="Normal 2 4" xfId="243" xr:uid="{00000000-0005-0000-0000-0000ED9A0000}"/>
    <cellStyle name="Normal 2 4 2" xfId="244" xr:uid="{00000000-0005-0000-0000-0000EE9A0000}"/>
    <cellStyle name="Normal 2 4 2 2" xfId="245" xr:uid="{00000000-0005-0000-0000-0000EF9A0000}"/>
    <cellStyle name="Normal 2 4 2 2 2" xfId="246" xr:uid="{00000000-0005-0000-0000-0000F09A0000}"/>
    <cellStyle name="Normal 2 4 2 2 2 2" xfId="30142" xr:uid="{00000000-0005-0000-0000-0000F19A0000}"/>
    <cellStyle name="Normal 2 4 2 2 3" xfId="30141" xr:uid="{00000000-0005-0000-0000-0000F29A0000}"/>
    <cellStyle name="Normal 2 4 2 3" xfId="247" xr:uid="{00000000-0005-0000-0000-0000F39A0000}"/>
    <cellStyle name="Normal 2 4 2 3 2" xfId="30143" xr:uid="{00000000-0005-0000-0000-0000F49A0000}"/>
    <cellStyle name="Normal 2 4 2 4" xfId="30140" xr:uid="{00000000-0005-0000-0000-0000F59A0000}"/>
    <cellStyle name="Normal 2 4 3" xfId="248" xr:uid="{00000000-0005-0000-0000-0000F69A0000}"/>
    <cellStyle name="Normal 2 4 3 2" xfId="249" xr:uid="{00000000-0005-0000-0000-0000F79A0000}"/>
    <cellStyle name="Normal 2 4 3 2 2" xfId="30145" xr:uid="{00000000-0005-0000-0000-0000F89A0000}"/>
    <cellStyle name="Normal 2 4 3 3" xfId="30144" xr:uid="{00000000-0005-0000-0000-0000F99A0000}"/>
    <cellStyle name="Normal 2 4 4" xfId="250" xr:uid="{00000000-0005-0000-0000-0000FA9A0000}"/>
    <cellStyle name="Normal 2 4 4 2" xfId="30146" xr:uid="{00000000-0005-0000-0000-0000FB9A0000}"/>
    <cellStyle name="Normal 2 4 5" xfId="20442" xr:uid="{00000000-0005-0000-0000-0000FC9A0000}"/>
    <cellStyle name="Normal 2 4 5 2" xfId="49455" xr:uid="{00000000-0005-0000-0000-0000FD9A0000}"/>
    <cellStyle name="Normal 2 4 6" xfId="30139" xr:uid="{00000000-0005-0000-0000-0000FE9A0000}"/>
    <cellStyle name="Normal 2 5" xfId="251" xr:uid="{00000000-0005-0000-0000-0000FF9A0000}"/>
    <cellStyle name="Normal 2 5 2" xfId="252" xr:uid="{00000000-0005-0000-0000-0000009B0000}"/>
    <cellStyle name="Normal 2 5 2 2" xfId="253" xr:uid="{00000000-0005-0000-0000-0000019B0000}"/>
    <cellStyle name="Normal 2 5 2 2 2" xfId="30147" xr:uid="{00000000-0005-0000-0000-0000029B0000}"/>
    <cellStyle name="Normal 2 5 2 3" xfId="254" xr:uid="{00000000-0005-0000-0000-0000039B0000}"/>
    <cellStyle name="Normal 2 5 2 3 2" xfId="30148" xr:uid="{00000000-0005-0000-0000-0000049B0000}"/>
    <cellStyle name="Normal 2 5 3" xfId="255" xr:uid="{00000000-0005-0000-0000-0000059B0000}"/>
    <cellStyle name="Normal 2 5 3 2" xfId="256" xr:uid="{00000000-0005-0000-0000-0000069B0000}"/>
    <cellStyle name="Normal 2 5 3 2 2" xfId="30149" xr:uid="{00000000-0005-0000-0000-0000079B0000}"/>
    <cellStyle name="Normal 2 5 4" xfId="257" xr:uid="{00000000-0005-0000-0000-0000089B0000}"/>
    <cellStyle name="Normal 2 5 4 2" xfId="30150" xr:uid="{00000000-0005-0000-0000-0000099B0000}"/>
    <cellStyle name="Normal 2 6" xfId="258" xr:uid="{00000000-0005-0000-0000-00000A9B0000}"/>
    <cellStyle name="Normal 2 6 2" xfId="259" xr:uid="{00000000-0005-0000-0000-00000B9B0000}"/>
    <cellStyle name="Normal 2 6 2 2" xfId="260" xr:uid="{00000000-0005-0000-0000-00000C9B0000}"/>
    <cellStyle name="Normal 2 6 2 2 2" xfId="30152" xr:uid="{00000000-0005-0000-0000-00000D9B0000}"/>
    <cellStyle name="Normal 2 6 2 3" xfId="30151" xr:uid="{00000000-0005-0000-0000-00000E9B0000}"/>
    <cellStyle name="Normal 2 6 3" xfId="261" xr:uid="{00000000-0005-0000-0000-00000F9B0000}"/>
    <cellStyle name="Normal 2 6 3 2" xfId="30153" xr:uid="{00000000-0005-0000-0000-0000109B0000}"/>
    <cellStyle name="Normal 2 7" xfId="262" xr:uid="{00000000-0005-0000-0000-0000119B0000}"/>
    <cellStyle name="Normal 2 7 2" xfId="263" xr:uid="{00000000-0005-0000-0000-0000129B0000}"/>
    <cellStyle name="Normal 2 7 2 2" xfId="30154" xr:uid="{00000000-0005-0000-0000-0000139B0000}"/>
    <cellStyle name="Normal 2 7 3" xfId="264" xr:uid="{00000000-0005-0000-0000-0000149B0000}"/>
    <cellStyle name="Normal 2 7 3 2" xfId="30155" xr:uid="{00000000-0005-0000-0000-0000159B0000}"/>
    <cellStyle name="Normal 2 8" xfId="265" xr:uid="{00000000-0005-0000-0000-0000169B0000}"/>
    <cellStyle name="Normal 2 8 2" xfId="266" xr:uid="{00000000-0005-0000-0000-0000179B0000}"/>
    <cellStyle name="Normal 2 8 2 2" xfId="30157" xr:uid="{00000000-0005-0000-0000-0000189B0000}"/>
    <cellStyle name="Normal 2 8 3" xfId="30156" xr:uid="{00000000-0005-0000-0000-0000199B0000}"/>
    <cellStyle name="Normal 2 9" xfId="212" xr:uid="{00000000-0005-0000-0000-00001A9B0000}"/>
    <cellStyle name="Normal 2_E1a" xfId="267" xr:uid="{00000000-0005-0000-0000-00001B9B0000}"/>
    <cellStyle name="Normal 20" xfId="20443" xr:uid="{00000000-0005-0000-0000-00001C9B0000}"/>
    <cellStyle name="Normal 20 2" xfId="20444" xr:uid="{00000000-0005-0000-0000-00001D9B0000}"/>
    <cellStyle name="Normal 20 2 2" xfId="20445" xr:uid="{00000000-0005-0000-0000-00001E9B0000}"/>
    <cellStyle name="Normal 20 2 2 2" xfId="49458" xr:uid="{00000000-0005-0000-0000-00001F9B0000}"/>
    <cellStyle name="Normal 20 2 3" xfId="49457" xr:uid="{00000000-0005-0000-0000-0000209B0000}"/>
    <cellStyle name="Normal 20 3" xfId="20446" xr:uid="{00000000-0005-0000-0000-0000219B0000}"/>
    <cellStyle name="Normal 20 3 2" xfId="20447" xr:uid="{00000000-0005-0000-0000-0000229B0000}"/>
    <cellStyle name="Normal 20 3 2 2" xfId="20448" xr:uid="{00000000-0005-0000-0000-0000239B0000}"/>
    <cellStyle name="Normal 20 3 2 2 2" xfId="49461" xr:uid="{00000000-0005-0000-0000-0000249B0000}"/>
    <cellStyle name="Normal 20 3 2 3" xfId="49460" xr:uid="{00000000-0005-0000-0000-0000259B0000}"/>
    <cellStyle name="Normal 20 3 3" xfId="20449" xr:uid="{00000000-0005-0000-0000-0000269B0000}"/>
    <cellStyle name="Normal 20 3 4" xfId="20450" xr:uid="{00000000-0005-0000-0000-0000279B0000}"/>
    <cellStyle name="Normal 20 3 4 2" xfId="49462" xr:uid="{00000000-0005-0000-0000-0000289B0000}"/>
    <cellStyle name="Normal 20 3 5" xfId="49459" xr:uid="{00000000-0005-0000-0000-0000299B0000}"/>
    <cellStyle name="Normal 20 4" xfId="20451" xr:uid="{00000000-0005-0000-0000-00002A9B0000}"/>
    <cellStyle name="Normal 20 4 2" xfId="20452" xr:uid="{00000000-0005-0000-0000-00002B9B0000}"/>
    <cellStyle name="Normal 20 4 2 2" xfId="20453" xr:uid="{00000000-0005-0000-0000-00002C9B0000}"/>
    <cellStyle name="Normal 20 4 2 2 2" xfId="49465" xr:uid="{00000000-0005-0000-0000-00002D9B0000}"/>
    <cellStyle name="Normal 20 4 2 3" xfId="49464" xr:uid="{00000000-0005-0000-0000-00002E9B0000}"/>
    <cellStyle name="Normal 20 4 3" xfId="20454" xr:uid="{00000000-0005-0000-0000-00002F9B0000}"/>
    <cellStyle name="Normal 20 4 3 2" xfId="49466" xr:uid="{00000000-0005-0000-0000-0000309B0000}"/>
    <cellStyle name="Normal 20 4 4" xfId="49463" xr:uid="{00000000-0005-0000-0000-0000319B0000}"/>
    <cellStyle name="Normal 20 5" xfId="20455" xr:uid="{00000000-0005-0000-0000-0000329B0000}"/>
    <cellStyle name="Normal 20 5 2" xfId="20456" xr:uid="{00000000-0005-0000-0000-0000339B0000}"/>
    <cellStyle name="Normal 20 5 2 2" xfId="49468" xr:uid="{00000000-0005-0000-0000-0000349B0000}"/>
    <cellStyle name="Normal 20 5 3" xfId="49467" xr:uid="{00000000-0005-0000-0000-0000359B0000}"/>
    <cellStyle name="Normal 20 6" xfId="20457" xr:uid="{00000000-0005-0000-0000-0000369B0000}"/>
    <cellStyle name="Normal 20 6 2" xfId="49469" xr:uid="{00000000-0005-0000-0000-0000379B0000}"/>
    <cellStyle name="Normal 20 7" xfId="49456" xr:uid="{00000000-0005-0000-0000-0000389B0000}"/>
    <cellStyle name="Normal 200" xfId="20458" xr:uid="{00000000-0005-0000-0000-0000399B0000}"/>
    <cellStyle name="Normal 200 2" xfId="20459" xr:uid="{00000000-0005-0000-0000-00003A9B0000}"/>
    <cellStyle name="Normal 200 2 2" xfId="49471" xr:uid="{00000000-0005-0000-0000-00003B9B0000}"/>
    <cellStyle name="Normal 200 3" xfId="49470" xr:uid="{00000000-0005-0000-0000-00003C9B0000}"/>
    <cellStyle name="Normal 201" xfId="20460" xr:uid="{00000000-0005-0000-0000-00003D9B0000}"/>
    <cellStyle name="Normal 201 2" xfId="20461" xr:uid="{00000000-0005-0000-0000-00003E9B0000}"/>
    <cellStyle name="Normal 201 2 2" xfId="20462" xr:uid="{00000000-0005-0000-0000-00003F9B0000}"/>
    <cellStyle name="Normal 201 2 2 2" xfId="49474" xr:uid="{00000000-0005-0000-0000-0000409B0000}"/>
    <cellStyle name="Normal 201 2 3" xfId="49473" xr:uid="{00000000-0005-0000-0000-0000419B0000}"/>
    <cellStyle name="Normal 201 3" xfId="20463" xr:uid="{00000000-0005-0000-0000-0000429B0000}"/>
    <cellStyle name="Normal 201 3 2" xfId="49475" xr:uid="{00000000-0005-0000-0000-0000439B0000}"/>
    <cellStyle name="Normal 201 4" xfId="49472" xr:uid="{00000000-0005-0000-0000-0000449B0000}"/>
    <cellStyle name="Normal 202" xfId="20464" xr:uid="{00000000-0005-0000-0000-0000459B0000}"/>
    <cellStyle name="Normal 202 2" xfId="20465" xr:uid="{00000000-0005-0000-0000-0000469B0000}"/>
    <cellStyle name="Normal 202 2 2" xfId="49477" xr:uid="{00000000-0005-0000-0000-0000479B0000}"/>
    <cellStyle name="Normal 202 3" xfId="49476" xr:uid="{00000000-0005-0000-0000-0000489B0000}"/>
    <cellStyle name="Normal 203" xfId="20466" xr:uid="{00000000-0005-0000-0000-0000499B0000}"/>
    <cellStyle name="Normal 203 2" xfId="20467" xr:uid="{00000000-0005-0000-0000-00004A9B0000}"/>
    <cellStyle name="Normal 203 2 2" xfId="49479" xr:uid="{00000000-0005-0000-0000-00004B9B0000}"/>
    <cellStyle name="Normal 203 3" xfId="49478" xr:uid="{00000000-0005-0000-0000-00004C9B0000}"/>
    <cellStyle name="Normal 204" xfId="20468" xr:uid="{00000000-0005-0000-0000-00004D9B0000}"/>
    <cellStyle name="Normal 204 2" xfId="20469" xr:uid="{00000000-0005-0000-0000-00004E9B0000}"/>
    <cellStyle name="Normal 204 2 2" xfId="49481" xr:uid="{00000000-0005-0000-0000-00004F9B0000}"/>
    <cellStyle name="Normal 204 3" xfId="49480" xr:uid="{00000000-0005-0000-0000-0000509B0000}"/>
    <cellStyle name="Normal 205" xfId="20470" xr:uid="{00000000-0005-0000-0000-0000519B0000}"/>
    <cellStyle name="Normal 205 2" xfId="20471" xr:uid="{00000000-0005-0000-0000-0000529B0000}"/>
    <cellStyle name="Normal 205 2 2" xfId="49483" xr:uid="{00000000-0005-0000-0000-0000539B0000}"/>
    <cellStyle name="Normal 205 3" xfId="49482" xr:uid="{00000000-0005-0000-0000-0000549B0000}"/>
    <cellStyle name="Normal 206" xfId="20472" xr:uid="{00000000-0005-0000-0000-0000559B0000}"/>
    <cellStyle name="Normal 206 2" xfId="20473" xr:uid="{00000000-0005-0000-0000-0000569B0000}"/>
    <cellStyle name="Normal 206 2 2" xfId="49485" xr:uid="{00000000-0005-0000-0000-0000579B0000}"/>
    <cellStyle name="Normal 206 3" xfId="49484" xr:uid="{00000000-0005-0000-0000-0000589B0000}"/>
    <cellStyle name="Normal 207" xfId="20474" xr:uid="{00000000-0005-0000-0000-0000599B0000}"/>
    <cellStyle name="Normal 207 2" xfId="20475" xr:uid="{00000000-0005-0000-0000-00005A9B0000}"/>
    <cellStyle name="Normal 207 2 2" xfId="49487" xr:uid="{00000000-0005-0000-0000-00005B9B0000}"/>
    <cellStyle name="Normal 207 3" xfId="49486" xr:uid="{00000000-0005-0000-0000-00005C9B0000}"/>
    <cellStyle name="Normal 208" xfId="20476" xr:uid="{00000000-0005-0000-0000-00005D9B0000}"/>
    <cellStyle name="Normal 208 2" xfId="20477" xr:uid="{00000000-0005-0000-0000-00005E9B0000}"/>
    <cellStyle name="Normal 208 2 2" xfId="49489" xr:uid="{00000000-0005-0000-0000-00005F9B0000}"/>
    <cellStyle name="Normal 208 3" xfId="49488" xr:uid="{00000000-0005-0000-0000-0000609B0000}"/>
    <cellStyle name="Normal 209" xfId="20478" xr:uid="{00000000-0005-0000-0000-0000619B0000}"/>
    <cellStyle name="Normal 209 2" xfId="20479" xr:uid="{00000000-0005-0000-0000-0000629B0000}"/>
    <cellStyle name="Normal 209 2 2" xfId="49491" xr:uid="{00000000-0005-0000-0000-0000639B0000}"/>
    <cellStyle name="Normal 209 3" xfId="49490" xr:uid="{00000000-0005-0000-0000-0000649B0000}"/>
    <cellStyle name="Normal 21" xfId="20480" xr:uid="{00000000-0005-0000-0000-0000659B0000}"/>
    <cellStyle name="Normal 21 2" xfId="20481" xr:uid="{00000000-0005-0000-0000-0000669B0000}"/>
    <cellStyle name="Normal 21 2 2" xfId="20482" xr:uid="{00000000-0005-0000-0000-0000679B0000}"/>
    <cellStyle name="Normal 21 2 2 2" xfId="20483" xr:uid="{00000000-0005-0000-0000-0000689B0000}"/>
    <cellStyle name="Normal 21 2 2 2 2" xfId="49495" xr:uid="{00000000-0005-0000-0000-0000699B0000}"/>
    <cellStyle name="Normal 21 2 2 3" xfId="49494" xr:uid="{00000000-0005-0000-0000-00006A9B0000}"/>
    <cellStyle name="Normal 21 2 3" xfId="20484" xr:uid="{00000000-0005-0000-0000-00006B9B0000}"/>
    <cellStyle name="Normal 21 2 3 2" xfId="49496" xr:uid="{00000000-0005-0000-0000-00006C9B0000}"/>
    <cellStyle name="Normal 21 2 4" xfId="49493" xr:uid="{00000000-0005-0000-0000-00006D9B0000}"/>
    <cellStyle name="Normal 21 3" xfId="20485" xr:uid="{00000000-0005-0000-0000-00006E9B0000}"/>
    <cellStyle name="Normal 21 3 2" xfId="20486" xr:uid="{00000000-0005-0000-0000-00006F9B0000}"/>
    <cellStyle name="Normal 21 3 2 2" xfId="20487" xr:uid="{00000000-0005-0000-0000-0000709B0000}"/>
    <cellStyle name="Normal 21 3 2 2 2" xfId="49499" xr:uid="{00000000-0005-0000-0000-0000719B0000}"/>
    <cellStyle name="Normal 21 3 2 3" xfId="49498" xr:uid="{00000000-0005-0000-0000-0000729B0000}"/>
    <cellStyle name="Normal 21 3 3" xfId="20488" xr:uid="{00000000-0005-0000-0000-0000739B0000}"/>
    <cellStyle name="Normal 21 3 4" xfId="20489" xr:uid="{00000000-0005-0000-0000-0000749B0000}"/>
    <cellStyle name="Normal 21 3 4 2" xfId="49500" xr:uid="{00000000-0005-0000-0000-0000759B0000}"/>
    <cellStyle name="Normal 21 3 5" xfId="49497" xr:uid="{00000000-0005-0000-0000-0000769B0000}"/>
    <cellStyle name="Normal 21 4" xfId="20490" xr:uid="{00000000-0005-0000-0000-0000779B0000}"/>
    <cellStyle name="Normal 21 4 2" xfId="20491" xr:uid="{00000000-0005-0000-0000-0000789B0000}"/>
    <cellStyle name="Normal 21 4 2 2" xfId="49502" xr:uid="{00000000-0005-0000-0000-0000799B0000}"/>
    <cellStyle name="Normal 21 4 3" xfId="49501" xr:uid="{00000000-0005-0000-0000-00007A9B0000}"/>
    <cellStyle name="Normal 21 5" xfId="20492" xr:uid="{00000000-0005-0000-0000-00007B9B0000}"/>
    <cellStyle name="Normal 21 5 2" xfId="49503" xr:uid="{00000000-0005-0000-0000-00007C9B0000}"/>
    <cellStyle name="Normal 21 6" xfId="20493" xr:uid="{00000000-0005-0000-0000-00007D9B0000}"/>
    <cellStyle name="Normal 21 6 2" xfId="49504" xr:uid="{00000000-0005-0000-0000-00007E9B0000}"/>
    <cellStyle name="Normal 21 7" xfId="49492" xr:uid="{00000000-0005-0000-0000-00007F9B0000}"/>
    <cellStyle name="Normal 210" xfId="20494" xr:uid="{00000000-0005-0000-0000-0000809B0000}"/>
    <cellStyle name="Normal 210 2" xfId="20495" xr:uid="{00000000-0005-0000-0000-0000819B0000}"/>
    <cellStyle name="Normal 210 2 2" xfId="49506" xr:uid="{00000000-0005-0000-0000-0000829B0000}"/>
    <cellStyle name="Normal 210 3" xfId="49505" xr:uid="{00000000-0005-0000-0000-0000839B0000}"/>
    <cellStyle name="Normal 211" xfId="20496" xr:uid="{00000000-0005-0000-0000-0000849B0000}"/>
    <cellStyle name="Normal 211 2" xfId="20497" xr:uid="{00000000-0005-0000-0000-0000859B0000}"/>
    <cellStyle name="Normal 211 2 2" xfId="49508" xr:uid="{00000000-0005-0000-0000-0000869B0000}"/>
    <cellStyle name="Normal 211 3" xfId="49507" xr:uid="{00000000-0005-0000-0000-0000879B0000}"/>
    <cellStyle name="Normal 212" xfId="20498" xr:uid="{00000000-0005-0000-0000-0000889B0000}"/>
    <cellStyle name="Normal 212 2" xfId="20499" xr:uid="{00000000-0005-0000-0000-0000899B0000}"/>
    <cellStyle name="Normal 212 2 2" xfId="49510" xr:uid="{00000000-0005-0000-0000-00008A9B0000}"/>
    <cellStyle name="Normal 212 3" xfId="49509" xr:uid="{00000000-0005-0000-0000-00008B9B0000}"/>
    <cellStyle name="Normal 213" xfId="20500" xr:uid="{00000000-0005-0000-0000-00008C9B0000}"/>
    <cellStyle name="Normal 213 2" xfId="20501" xr:uid="{00000000-0005-0000-0000-00008D9B0000}"/>
    <cellStyle name="Normal 213 2 2" xfId="49512" xr:uid="{00000000-0005-0000-0000-00008E9B0000}"/>
    <cellStyle name="Normal 213 3" xfId="49511" xr:uid="{00000000-0005-0000-0000-00008F9B0000}"/>
    <cellStyle name="Normal 214" xfId="20502" xr:uid="{00000000-0005-0000-0000-0000909B0000}"/>
    <cellStyle name="Normal 214 2" xfId="20503" xr:uid="{00000000-0005-0000-0000-0000919B0000}"/>
    <cellStyle name="Normal 214 2 2" xfId="49514" xr:uid="{00000000-0005-0000-0000-0000929B0000}"/>
    <cellStyle name="Normal 214 3" xfId="49513" xr:uid="{00000000-0005-0000-0000-0000939B0000}"/>
    <cellStyle name="Normal 215" xfId="20504" xr:uid="{00000000-0005-0000-0000-0000949B0000}"/>
    <cellStyle name="Normal 215 2" xfId="20505" xr:uid="{00000000-0005-0000-0000-0000959B0000}"/>
    <cellStyle name="Normal 215 2 2" xfId="49516" xr:uid="{00000000-0005-0000-0000-0000969B0000}"/>
    <cellStyle name="Normal 215 3" xfId="49515" xr:uid="{00000000-0005-0000-0000-0000979B0000}"/>
    <cellStyle name="Normal 216" xfId="20506" xr:uid="{00000000-0005-0000-0000-0000989B0000}"/>
    <cellStyle name="Normal 216 2" xfId="20507" xr:uid="{00000000-0005-0000-0000-0000999B0000}"/>
    <cellStyle name="Normal 216 2 2" xfId="49518" xr:uid="{00000000-0005-0000-0000-00009A9B0000}"/>
    <cellStyle name="Normal 216 3" xfId="49517" xr:uid="{00000000-0005-0000-0000-00009B9B0000}"/>
    <cellStyle name="Normal 217" xfId="20508" xr:uid="{00000000-0005-0000-0000-00009C9B0000}"/>
    <cellStyle name="Normal 217 2" xfId="20509" xr:uid="{00000000-0005-0000-0000-00009D9B0000}"/>
    <cellStyle name="Normal 217 2 2" xfId="49520" xr:uid="{00000000-0005-0000-0000-00009E9B0000}"/>
    <cellStyle name="Normal 217 3" xfId="49519" xr:uid="{00000000-0005-0000-0000-00009F9B0000}"/>
    <cellStyle name="Normal 218" xfId="20510" xr:uid="{00000000-0005-0000-0000-0000A09B0000}"/>
    <cellStyle name="Normal 218 2" xfId="20511" xr:uid="{00000000-0005-0000-0000-0000A19B0000}"/>
    <cellStyle name="Normal 218 2 2" xfId="49522" xr:uid="{00000000-0005-0000-0000-0000A29B0000}"/>
    <cellStyle name="Normal 218 3" xfId="49521" xr:uid="{00000000-0005-0000-0000-0000A39B0000}"/>
    <cellStyle name="Normal 219" xfId="20512" xr:uid="{00000000-0005-0000-0000-0000A49B0000}"/>
    <cellStyle name="Normal 219 2" xfId="20513" xr:uid="{00000000-0005-0000-0000-0000A59B0000}"/>
    <cellStyle name="Normal 219 2 2" xfId="49524" xr:uid="{00000000-0005-0000-0000-0000A69B0000}"/>
    <cellStyle name="Normal 219 3" xfId="49523" xr:uid="{00000000-0005-0000-0000-0000A79B0000}"/>
    <cellStyle name="Normal 22" xfId="20514" xr:uid="{00000000-0005-0000-0000-0000A89B0000}"/>
    <cellStyle name="Normal 22 10" xfId="20515" xr:uid="{00000000-0005-0000-0000-0000A99B0000}"/>
    <cellStyle name="Normal 22 11" xfId="20516" xr:uid="{00000000-0005-0000-0000-0000AA9B0000}"/>
    <cellStyle name="Normal 22 12" xfId="20517" xr:uid="{00000000-0005-0000-0000-0000AB9B0000}"/>
    <cellStyle name="Normal 22 13" xfId="20518" xr:uid="{00000000-0005-0000-0000-0000AC9B0000}"/>
    <cellStyle name="Normal 22 14" xfId="20519" xr:uid="{00000000-0005-0000-0000-0000AD9B0000}"/>
    <cellStyle name="Normal 22 14 2" xfId="49526" xr:uid="{00000000-0005-0000-0000-0000AE9B0000}"/>
    <cellStyle name="Normal 22 15" xfId="49525" xr:uid="{00000000-0005-0000-0000-0000AF9B0000}"/>
    <cellStyle name="Normal 22 2" xfId="3" xr:uid="{00000000-0005-0000-0000-0000B09B0000}"/>
    <cellStyle name="Normal 22 2 2" xfId="20521" xr:uid="{00000000-0005-0000-0000-0000B19B0000}"/>
    <cellStyle name="Normal 22 2 3" xfId="20520" xr:uid="{00000000-0005-0000-0000-0000B29B0000}"/>
    <cellStyle name="Normal 22 3" xfId="20522" xr:uid="{00000000-0005-0000-0000-0000B39B0000}"/>
    <cellStyle name="Normal 22 4" xfId="20523" xr:uid="{00000000-0005-0000-0000-0000B49B0000}"/>
    <cellStyle name="Normal 22 5" xfId="20524" xr:uid="{00000000-0005-0000-0000-0000B59B0000}"/>
    <cellStyle name="Normal 22 6" xfId="20525" xr:uid="{00000000-0005-0000-0000-0000B69B0000}"/>
    <cellStyle name="Normal 22 7" xfId="20526" xr:uid="{00000000-0005-0000-0000-0000B79B0000}"/>
    <cellStyle name="Normal 22 8" xfId="20527" xr:uid="{00000000-0005-0000-0000-0000B89B0000}"/>
    <cellStyle name="Normal 22 9" xfId="20528" xr:uid="{00000000-0005-0000-0000-0000B99B0000}"/>
    <cellStyle name="Normal 220" xfId="20529" xr:uid="{00000000-0005-0000-0000-0000BA9B0000}"/>
    <cellStyle name="Normal 220 2" xfId="20530" xr:uid="{00000000-0005-0000-0000-0000BB9B0000}"/>
    <cellStyle name="Normal 220 2 2" xfId="49528" xr:uid="{00000000-0005-0000-0000-0000BC9B0000}"/>
    <cellStyle name="Normal 220 3" xfId="49527" xr:uid="{00000000-0005-0000-0000-0000BD9B0000}"/>
    <cellStyle name="Normal 221" xfId="20531" xr:uid="{00000000-0005-0000-0000-0000BE9B0000}"/>
    <cellStyle name="Normal 221 2" xfId="20532" xr:uid="{00000000-0005-0000-0000-0000BF9B0000}"/>
    <cellStyle name="Normal 221 2 2" xfId="49530" xr:uid="{00000000-0005-0000-0000-0000C09B0000}"/>
    <cellStyle name="Normal 221 3" xfId="49529" xr:uid="{00000000-0005-0000-0000-0000C19B0000}"/>
    <cellStyle name="Normal 222" xfId="20533" xr:uid="{00000000-0005-0000-0000-0000C29B0000}"/>
    <cellStyle name="Normal 222 2" xfId="20534" xr:uid="{00000000-0005-0000-0000-0000C39B0000}"/>
    <cellStyle name="Normal 222 2 2" xfId="49532" xr:uid="{00000000-0005-0000-0000-0000C49B0000}"/>
    <cellStyle name="Normal 222 3" xfId="49531" xr:uid="{00000000-0005-0000-0000-0000C59B0000}"/>
    <cellStyle name="Normal 223" xfId="20535" xr:uid="{00000000-0005-0000-0000-0000C69B0000}"/>
    <cellStyle name="Normal 223 2" xfId="20536" xr:uid="{00000000-0005-0000-0000-0000C79B0000}"/>
    <cellStyle name="Normal 223 2 2" xfId="49534" xr:uid="{00000000-0005-0000-0000-0000C89B0000}"/>
    <cellStyle name="Normal 223 3" xfId="49533" xr:uid="{00000000-0005-0000-0000-0000C99B0000}"/>
    <cellStyle name="Normal 224" xfId="20537" xr:uid="{00000000-0005-0000-0000-0000CA9B0000}"/>
    <cellStyle name="Normal 224 2" xfId="20538" xr:uid="{00000000-0005-0000-0000-0000CB9B0000}"/>
    <cellStyle name="Normal 224 2 2" xfId="49536" xr:uid="{00000000-0005-0000-0000-0000CC9B0000}"/>
    <cellStyle name="Normal 224 3" xfId="49535" xr:uid="{00000000-0005-0000-0000-0000CD9B0000}"/>
    <cellStyle name="Normal 225" xfId="20539" xr:uid="{00000000-0005-0000-0000-0000CE9B0000}"/>
    <cellStyle name="Normal 225 2" xfId="20540" xr:uid="{00000000-0005-0000-0000-0000CF9B0000}"/>
    <cellStyle name="Normal 225 2 2" xfId="49538" xr:uid="{00000000-0005-0000-0000-0000D09B0000}"/>
    <cellStyle name="Normal 225 3" xfId="49537" xr:uid="{00000000-0005-0000-0000-0000D19B0000}"/>
    <cellStyle name="Normal 226" xfId="20541" xr:uid="{00000000-0005-0000-0000-0000D29B0000}"/>
    <cellStyle name="Normal 226 2" xfId="20542" xr:uid="{00000000-0005-0000-0000-0000D39B0000}"/>
    <cellStyle name="Normal 226 2 2" xfId="49540" xr:uid="{00000000-0005-0000-0000-0000D49B0000}"/>
    <cellStyle name="Normal 226 3" xfId="49539" xr:uid="{00000000-0005-0000-0000-0000D59B0000}"/>
    <cellStyle name="Normal 227" xfId="20543" xr:uid="{00000000-0005-0000-0000-0000D69B0000}"/>
    <cellStyle name="Normal 227 2" xfId="20544" xr:uid="{00000000-0005-0000-0000-0000D79B0000}"/>
    <cellStyle name="Normal 227 2 2" xfId="49542" xr:uid="{00000000-0005-0000-0000-0000D89B0000}"/>
    <cellStyle name="Normal 227 3" xfId="49541" xr:uid="{00000000-0005-0000-0000-0000D99B0000}"/>
    <cellStyle name="Normal 228" xfId="20545" xr:uid="{00000000-0005-0000-0000-0000DA9B0000}"/>
    <cellStyle name="Normal 228 2" xfId="20546" xr:uid="{00000000-0005-0000-0000-0000DB9B0000}"/>
    <cellStyle name="Normal 228 2 2" xfId="49544" xr:uid="{00000000-0005-0000-0000-0000DC9B0000}"/>
    <cellStyle name="Normal 228 3" xfId="49543" xr:uid="{00000000-0005-0000-0000-0000DD9B0000}"/>
    <cellStyle name="Normal 229" xfId="20547" xr:uid="{00000000-0005-0000-0000-0000DE9B0000}"/>
    <cellStyle name="Normal 229 2" xfId="20548" xr:uid="{00000000-0005-0000-0000-0000DF9B0000}"/>
    <cellStyle name="Normal 229 2 2" xfId="49546" xr:uid="{00000000-0005-0000-0000-0000E09B0000}"/>
    <cellStyle name="Normal 229 3" xfId="49545" xr:uid="{00000000-0005-0000-0000-0000E19B0000}"/>
    <cellStyle name="Normal 23" xfId="20549" xr:uid="{00000000-0005-0000-0000-0000E29B0000}"/>
    <cellStyle name="Normal 23 2" xfId="20550" xr:uid="{00000000-0005-0000-0000-0000E39B0000}"/>
    <cellStyle name="Normal 23 2 2" xfId="20551" xr:uid="{00000000-0005-0000-0000-0000E49B0000}"/>
    <cellStyle name="Normal 23 2 2 2" xfId="20552" xr:uid="{00000000-0005-0000-0000-0000E59B0000}"/>
    <cellStyle name="Normal 23 2 2 2 2" xfId="49550" xr:uid="{00000000-0005-0000-0000-0000E69B0000}"/>
    <cellStyle name="Normal 23 2 2 3" xfId="49549" xr:uid="{00000000-0005-0000-0000-0000E79B0000}"/>
    <cellStyle name="Normal 23 2 3" xfId="20553" xr:uid="{00000000-0005-0000-0000-0000E89B0000}"/>
    <cellStyle name="Normal 23 2 3 2" xfId="49551" xr:uid="{00000000-0005-0000-0000-0000E99B0000}"/>
    <cellStyle name="Normal 23 2 4" xfId="49548" xr:uid="{00000000-0005-0000-0000-0000EA9B0000}"/>
    <cellStyle name="Normal 23 3" xfId="20554" xr:uid="{00000000-0005-0000-0000-0000EB9B0000}"/>
    <cellStyle name="Normal 23 3 2" xfId="20555" xr:uid="{00000000-0005-0000-0000-0000EC9B0000}"/>
    <cellStyle name="Normal 23 3 2 2" xfId="20556" xr:uid="{00000000-0005-0000-0000-0000ED9B0000}"/>
    <cellStyle name="Normal 23 3 2 2 2" xfId="49554" xr:uid="{00000000-0005-0000-0000-0000EE9B0000}"/>
    <cellStyle name="Normal 23 3 2 3" xfId="49553" xr:uid="{00000000-0005-0000-0000-0000EF9B0000}"/>
    <cellStyle name="Normal 23 3 3" xfId="20557" xr:uid="{00000000-0005-0000-0000-0000F09B0000}"/>
    <cellStyle name="Normal 23 3 4" xfId="20558" xr:uid="{00000000-0005-0000-0000-0000F19B0000}"/>
    <cellStyle name="Normal 23 3 4 2" xfId="49555" xr:uid="{00000000-0005-0000-0000-0000F29B0000}"/>
    <cellStyle name="Normal 23 3 5" xfId="49552" xr:uid="{00000000-0005-0000-0000-0000F39B0000}"/>
    <cellStyle name="Normal 23 4" xfId="20559" xr:uid="{00000000-0005-0000-0000-0000F49B0000}"/>
    <cellStyle name="Normal 23 4 2" xfId="20560" xr:uid="{00000000-0005-0000-0000-0000F59B0000}"/>
    <cellStyle name="Normal 23 4 2 2" xfId="49557" xr:uid="{00000000-0005-0000-0000-0000F69B0000}"/>
    <cellStyle name="Normal 23 4 3" xfId="49556" xr:uid="{00000000-0005-0000-0000-0000F79B0000}"/>
    <cellStyle name="Normal 23 5" xfId="20561" xr:uid="{00000000-0005-0000-0000-0000F89B0000}"/>
    <cellStyle name="Normal 23 5 2" xfId="49558" xr:uid="{00000000-0005-0000-0000-0000F99B0000}"/>
    <cellStyle name="Normal 23 6" xfId="20562" xr:uid="{00000000-0005-0000-0000-0000FA9B0000}"/>
    <cellStyle name="Normal 23 6 2" xfId="49559" xr:uid="{00000000-0005-0000-0000-0000FB9B0000}"/>
    <cellStyle name="Normal 23 7" xfId="49547" xr:uid="{00000000-0005-0000-0000-0000FC9B0000}"/>
    <cellStyle name="Normal 230" xfId="20563" xr:uid="{00000000-0005-0000-0000-0000FD9B0000}"/>
    <cellStyle name="Normal 230 2" xfId="20564" xr:uid="{00000000-0005-0000-0000-0000FE9B0000}"/>
    <cellStyle name="Normal 230 2 2" xfId="49561" xr:uid="{00000000-0005-0000-0000-0000FF9B0000}"/>
    <cellStyle name="Normal 230 3" xfId="49560" xr:uid="{00000000-0005-0000-0000-0000009C0000}"/>
    <cellStyle name="Normal 231" xfId="20565" xr:uid="{00000000-0005-0000-0000-0000019C0000}"/>
    <cellStyle name="Normal 231 2" xfId="20566" xr:uid="{00000000-0005-0000-0000-0000029C0000}"/>
    <cellStyle name="Normal 231 2 2" xfId="49563" xr:uid="{00000000-0005-0000-0000-0000039C0000}"/>
    <cellStyle name="Normal 231 3" xfId="49562" xr:uid="{00000000-0005-0000-0000-0000049C0000}"/>
    <cellStyle name="Normal 232" xfId="20567" xr:uid="{00000000-0005-0000-0000-0000059C0000}"/>
    <cellStyle name="Normal 232 2" xfId="20568" xr:uid="{00000000-0005-0000-0000-0000069C0000}"/>
    <cellStyle name="Normal 232 2 2" xfId="49565" xr:uid="{00000000-0005-0000-0000-0000079C0000}"/>
    <cellStyle name="Normal 232 3" xfId="49564" xr:uid="{00000000-0005-0000-0000-0000089C0000}"/>
    <cellStyle name="Normal 233" xfId="20569" xr:uid="{00000000-0005-0000-0000-0000099C0000}"/>
    <cellStyle name="Normal 233 2" xfId="20570" xr:uid="{00000000-0005-0000-0000-00000A9C0000}"/>
    <cellStyle name="Normal 233 2 2" xfId="49567" xr:uid="{00000000-0005-0000-0000-00000B9C0000}"/>
    <cellStyle name="Normal 233 3" xfId="49566" xr:uid="{00000000-0005-0000-0000-00000C9C0000}"/>
    <cellStyle name="Normal 234" xfId="20571" xr:uid="{00000000-0005-0000-0000-00000D9C0000}"/>
    <cellStyle name="Normal 234 2" xfId="20572" xr:uid="{00000000-0005-0000-0000-00000E9C0000}"/>
    <cellStyle name="Normal 234 2 2" xfId="49569" xr:uid="{00000000-0005-0000-0000-00000F9C0000}"/>
    <cellStyle name="Normal 234 3" xfId="49568" xr:uid="{00000000-0005-0000-0000-0000109C0000}"/>
    <cellStyle name="Normal 235" xfId="20573" xr:uid="{00000000-0005-0000-0000-0000119C0000}"/>
    <cellStyle name="Normal 235 2" xfId="20574" xr:uid="{00000000-0005-0000-0000-0000129C0000}"/>
    <cellStyle name="Normal 235 2 2" xfId="49571" xr:uid="{00000000-0005-0000-0000-0000139C0000}"/>
    <cellStyle name="Normal 235 3" xfId="49570" xr:uid="{00000000-0005-0000-0000-0000149C0000}"/>
    <cellStyle name="Normal 236" xfId="20575" xr:uid="{00000000-0005-0000-0000-0000159C0000}"/>
    <cellStyle name="Normal 236 2" xfId="49572" xr:uid="{00000000-0005-0000-0000-0000169C0000}"/>
    <cellStyle name="Normal 237" xfId="20576" xr:uid="{00000000-0005-0000-0000-0000179C0000}"/>
    <cellStyle name="Normal 238" xfId="20577" xr:uid="{00000000-0005-0000-0000-0000189C0000}"/>
    <cellStyle name="Normal 238 2" xfId="49573" xr:uid="{00000000-0005-0000-0000-0000199C0000}"/>
    <cellStyle name="Normal 239" xfId="20578" xr:uid="{00000000-0005-0000-0000-00001A9C0000}"/>
    <cellStyle name="Normal 24" xfId="20579" xr:uid="{00000000-0005-0000-0000-00001B9C0000}"/>
    <cellStyle name="Normal 24 2" xfId="20580" xr:uid="{00000000-0005-0000-0000-00001C9C0000}"/>
    <cellStyle name="Normal 24 2 2" xfId="20581" xr:uid="{00000000-0005-0000-0000-00001D9C0000}"/>
    <cellStyle name="Normal 24 2 2 2" xfId="20582" xr:uid="{00000000-0005-0000-0000-00001E9C0000}"/>
    <cellStyle name="Normal 24 2 2 2 2" xfId="49577" xr:uid="{00000000-0005-0000-0000-00001F9C0000}"/>
    <cellStyle name="Normal 24 2 2 3" xfId="49576" xr:uid="{00000000-0005-0000-0000-0000209C0000}"/>
    <cellStyle name="Normal 24 2 3" xfId="20583" xr:uid="{00000000-0005-0000-0000-0000219C0000}"/>
    <cellStyle name="Normal 24 2 3 2" xfId="49578" xr:uid="{00000000-0005-0000-0000-0000229C0000}"/>
    <cellStyle name="Normal 24 2 4" xfId="49575" xr:uid="{00000000-0005-0000-0000-0000239C0000}"/>
    <cellStyle name="Normal 24 3" xfId="20584" xr:uid="{00000000-0005-0000-0000-0000249C0000}"/>
    <cellStyle name="Normal 24 3 2" xfId="20585" xr:uid="{00000000-0005-0000-0000-0000259C0000}"/>
    <cellStyle name="Normal 24 3 2 2" xfId="20586" xr:uid="{00000000-0005-0000-0000-0000269C0000}"/>
    <cellStyle name="Normal 24 3 2 2 2" xfId="49581" xr:uid="{00000000-0005-0000-0000-0000279C0000}"/>
    <cellStyle name="Normal 24 3 2 3" xfId="49580" xr:uid="{00000000-0005-0000-0000-0000289C0000}"/>
    <cellStyle name="Normal 24 3 3" xfId="20587" xr:uid="{00000000-0005-0000-0000-0000299C0000}"/>
    <cellStyle name="Normal 24 3 4" xfId="20588" xr:uid="{00000000-0005-0000-0000-00002A9C0000}"/>
    <cellStyle name="Normal 24 3 4 2" xfId="49582" xr:uid="{00000000-0005-0000-0000-00002B9C0000}"/>
    <cellStyle name="Normal 24 3 5" xfId="49579" xr:uid="{00000000-0005-0000-0000-00002C9C0000}"/>
    <cellStyle name="Normal 24 4" xfId="20589" xr:uid="{00000000-0005-0000-0000-00002D9C0000}"/>
    <cellStyle name="Normal 24 4 2" xfId="20590" xr:uid="{00000000-0005-0000-0000-00002E9C0000}"/>
    <cellStyle name="Normal 24 4 2 2" xfId="49583" xr:uid="{00000000-0005-0000-0000-00002F9C0000}"/>
    <cellStyle name="Normal 24 5" xfId="20591" xr:uid="{00000000-0005-0000-0000-0000309C0000}"/>
    <cellStyle name="Normal 24 5 2" xfId="20592" xr:uid="{00000000-0005-0000-0000-0000319C0000}"/>
    <cellStyle name="Normal 24 5 2 2" xfId="49585" xr:uid="{00000000-0005-0000-0000-0000329C0000}"/>
    <cellStyle name="Normal 24 5 3" xfId="49584" xr:uid="{00000000-0005-0000-0000-0000339C0000}"/>
    <cellStyle name="Normal 24 6" xfId="20593" xr:uid="{00000000-0005-0000-0000-0000349C0000}"/>
    <cellStyle name="Normal 24 6 2" xfId="49586" xr:uid="{00000000-0005-0000-0000-0000359C0000}"/>
    <cellStyle name="Normal 24 7" xfId="49574" xr:uid="{00000000-0005-0000-0000-0000369C0000}"/>
    <cellStyle name="Normal 240" xfId="268" xr:uid="{00000000-0005-0000-0000-0000379C0000}"/>
    <cellStyle name="Normal 240 2" xfId="30158" xr:uid="{00000000-0005-0000-0000-0000389C0000}"/>
    <cellStyle name="Normal 241" xfId="269" xr:uid="{00000000-0005-0000-0000-0000399C0000}"/>
    <cellStyle name="Normal 241 2" xfId="30159" xr:uid="{00000000-0005-0000-0000-00003A9C0000}"/>
    <cellStyle name="Normal 242" xfId="29906" xr:uid="{00000000-0005-0000-0000-00003B9C0000}"/>
    <cellStyle name="Normal 242 2" xfId="58325" xr:uid="{00000000-0005-0000-0000-00003C9C0000}"/>
    <cellStyle name="Normal 243" xfId="29907" xr:uid="{00000000-0005-0000-0000-00003D9C0000}"/>
    <cellStyle name="Normal 244" xfId="29908" xr:uid="{00000000-0005-0000-0000-00003E9C0000}"/>
    <cellStyle name="Normal 245" xfId="29909" xr:uid="{00000000-0005-0000-0000-00003F9C0000}"/>
    <cellStyle name="Normal 245 2" xfId="58326" xr:uid="{00000000-0005-0000-0000-0000409C0000}"/>
    <cellStyle name="Normal 246" xfId="29910" xr:uid="{00000000-0005-0000-0000-0000419C0000}"/>
    <cellStyle name="Normal 247" xfId="29911" xr:uid="{00000000-0005-0000-0000-0000429C0000}"/>
    <cellStyle name="Normal 248" xfId="29912" xr:uid="{00000000-0005-0000-0000-0000439C0000}"/>
    <cellStyle name="Normal 248 2" xfId="29913" xr:uid="{00000000-0005-0000-0000-0000449C0000}"/>
    <cellStyle name="Normal 248 2 2" xfId="58328" xr:uid="{00000000-0005-0000-0000-0000459C0000}"/>
    <cellStyle name="Normal 248 3" xfId="58327" xr:uid="{00000000-0005-0000-0000-0000469C0000}"/>
    <cellStyle name="Normal 249" xfId="29914" xr:uid="{00000000-0005-0000-0000-0000479C0000}"/>
    <cellStyle name="Normal 25" xfId="20594" xr:uid="{00000000-0005-0000-0000-0000489C0000}"/>
    <cellStyle name="Normal 25 2" xfId="20595" xr:uid="{00000000-0005-0000-0000-0000499C0000}"/>
    <cellStyle name="Normal 25 2 2" xfId="20596" xr:uid="{00000000-0005-0000-0000-00004A9C0000}"/>
    <cellStyle name="Normal 25 2 2 2" xfId="20597" xr:uid="{00000000-0005-0000-0000-00004B9C0000}"/>
    <cellStyle name="Normal 25 2 2 2 2" xfId="49590" xr:uid="{00000000-0005-0000-0000-00004C9C0000}"/>
    <cellStyle name="Normal 25 2 2 3" xfId="49589" xr:uid="{00000000-0005-0000-0000-00004D9C0000}"/>
    <cellStyle name="Normal 25 2 3" xfId="20598" xr:uid="{00000000-0005-0000-0000-00004E9C0000}"/>
    <cellStyle name="Normal 25 2 3 2" xfId="49591" xr:uid="{00000000-0005-0000-0000-00004F9C0000}"/>
    <cellStyle name="Normal 25 2 4" xfId="49588" xr:uid="{00000000-0005-0000-0000-0000509C0000}"/>
    <cellStyle name="Normal 25 3" xfId="20599" xr:uid="{00000000-0005-0000-0000-0000519C0000}"/>
    <cellStyle name="Normal 25 3 2" xfId="20600" xr:uid="{00000000-0005-0000-0000-0000529C0000}"/>
    <cellStyle name="Normal 25 3 2 2" xfId="20601" xr:uid="{00000000-0005-0000-0000-0000539C0000}"/>
    <cellStyle name="Normal 25 3 2 2 2" xfId="49594" xr:uid="{00000000-0005-0000-0000-0000549C0000}"/>
    <cellStyle name="Normal 25 3 2 3" xfId="49593" xr:uid="{00000000-0005-0000-0000-0000559C0000}"/>
    <cellStyle name="Normal 25 3 3" xfId="20602" xr:uid="{00000000-0005-0000-0000-0000569C0000}"/>
    <cellStyle name="Normal 25 3 3 2" xfId="49595" xr:uid="{00000000-0005-0000-0000-0000579C0000}"/>
    <cellStyle name="Normal 25 3 4" xfId="49592" xr:uid="{00000000-0005-0000-0000-0000589C0000}"/>
    <cellStyle name="Normal 25 4" xfId="20603" xr:uid="{00000000-0005-0000-0000-0000599C0000}"/>
    <cellStyle name="Normal 25 4 2" xfId="20604" xr:uid="{00000000-0005-0000-0000-00005A9C0000}"/>
    <cellStyle name="Normal 25 4 2 2" xfId="49597" xr:uid="{00000000-0005-0000-0000-00005B9C0000}"/>
    <cellStyle name="Normal 25 4 3" xfId="49596" xr:uid="{00000000-0005-0000-0000-00005C9C0000}"/>
    <cellStyle name="Normal 25 5" xfId="20605" xr:uid="{00000000-0005-0000-0000-00005D9C0000}"/>
    <cellStyle name="Normal 25 5 2" xfId="49598" xr:uid="{00000000-0005-0000-0000-00005E9C0000}"/>
    <cellStyle name="Normal 25 6" xfId="49587" xr:uid="{00000000-0005-0000-0000-00005F9C0000}"/>
    <cellStyle name="Normal 250" xfId="29915" xr:uid="{00000000-0005-0000-0000-0000609C0000}"/>
    <cellStyle name="Normal 251" xfId="29916" xr:uid="{00000000-0005-0000-0000-0000619C0000}"/>
    <cellStyle name="Normal 251 2" xfId="29917" xr:uid="{00000000-0005-0000-0000-0000629C0000}"/>
    <cellStyle name="Normal 251 2 2" xfId="58330" xr:uid="{00000000-0005-0000-0000-0000639C0000}"/>
    <cellStyle name="Normal 251 3" xfId="58329" xr:uid="{00000000-0005-0000-0000-0000649C0000}"/>
    <cellStyle name="Normal 252" xfId="29918" xr:uid="{00000000-0005-0000-0000-0000659C0000}"/>
    <cellStyle name="Normal 253" xfId="29919" xr:uid="{00000000-0005-0000-0000-0000669C0000}"/>
    <cellStyle name="Normal 254" xfId="29920" xr:uid="{00000000-0005-0000-0000-0000679C0000}"/>
    <cellStyle name="Normal 254 2" xfId="58331" xr:uid="{00000000-0005-0000-0000-0000689C0000}"/>
    <cellStyle name="Normal 255" xfId="29921" xr:uid="{00000000-0005-0000-0000-0000699C0000}"/>
    <cellStyle name="Normal 256" xfId="29922" xr:uid="{00000000-0005-0000-0000-00006A9C0000}"/>
    <cellStyle name="Normal 257" xfId="29923" xr:uid="{00000000-0005-0000-0000-00006B9C0000}"/>
    <cellStyle name="Normal 258" xfId="29940" xr:uid="{00000000-0005-0000-0000-00006C9C0000}"/>
    <cellStyle name="Normal 259" xfId="29942" xr:uid="{00000000-0005-0000-0000-00006D9C0000}"/>
    <cellStyle name="Normal 26" xfId="20606" xr:uid="{00000000-0005-0000-0000-00006E9C0000}"/>
    <cellStyle name="Normal 26 2" xfId="20607" xr:uid="{00000000-0005-0000-0000-00006F9C0000}"/>
    <cellStyle name="Normal 26 2 2" xfId="29924" xr:uid="{00000000-0005-0000-0000-0000709C0000}"/>
    <cellStyle name="Normal 26 2 2 2" xfId="58332" xr:uid="{00000000-0005-0000-0000-0000719C0000}"/>
    <cellStyle name="Normal 26 2 3" xfId="49600" xr:uid="{00000000-0005-0000-0000-0000729C0000}"/>
    <cellStyle name="Normal 26 3" xfId="20608" xr:uid="{00000000-0005-0000-0000-0000739C0000}"/>
    <cellStyle name="Normal 26 3 2" xfId="29925" xr:uid="{00000000-0005-0000-0000-0000749C0000}"/>
    <cellStyle name="Normal 26 3 2 2" xfId="58333" xr:uid="{00000000-0005-0000-0000-0000759C0000}"/>
    <cellStyle name="Normal 26 3 3" xfId="49601" xr:uid="{00000000-0005-0000-0000-0000769C0000}"/>
    <cellStyle name="Normal 26 4" xfId="29889" xr:uid="{00000000-0005-0000-0000-0000779C0000}"/>
    <cellStyle name="Normal 26 4 2" xfId="29926" xr:uid="{00000000-0005-0000-0000-0000789C0000}"/>
    <cellStyle name="Normal 26 4 2 2" xfId="29927" xr:uid="{00000000-0005-0000-0000-0000799C0000}"/>
    <cellStyle name="Normal 26 4 2 2 2" xfId="58335" xr:uid="{00000000-0005-0000-0000-00007A9C0000}"/>
    <cellStyle name="Normal 26 4 2 3" xfId="58334" xr:uid="{00000000-0005-0000-0000-00007B9C0000}"/>
    <cellStyle name="Normal 26 4 3" xfId="29928" xr:uid="{00000000-0005-0000-0000-00007C9C0000}"/>
    <cellStyle name="Normal 26 4 3 2" xfId="58336" xr:uid="{00000000-0005-0000-0000-00007D9C0000}"/>
    <cellStyle name="Normal 26 4 4" xfId="58319" xr:uid="{00000000-0005-0000-0000-00007E9C0000}"/>
    <cellStyle name="Normal 26 5" xfId="29890" xr:uid="{00000000-0005-0000-0000-00007F9C0000}"/>
    <cellStyle name="Normal 26 5 2" xfId="29929" xr:uid="{00000000-0005-0000-0000-0000809C0000}"/>
    <cellStyle name="Normal 26 5 2 2" xfId="58337" xr:uid="{00000000-0005-0000-0000-0000819C0000}"/>
    <cellStyle name="Normal 26 5 3" xfId="58320" xr:uid="{00000000-0005-0000-0000-0000829C0000}"/>
    <cellStyle name="Normal 26 6" xfId="29891" xr:uid="{00000000-0005-0000-0000-0000839C0000}"/>
    <cellStyle name="Normal 26 6 2" xfId="29930" xr:uid="{00000000-0005-0000-0000-0000849C0000}"/>
    <cellStyle name="Normal 26 6 2 2" xfId="58338" xr:uid="{00000000-0005-0000-0000-0000859C0000}"/>
    <cellStyle name="Normal 26 6 3" xfId="58321" xr:uid="{00000000-0005-0000-0000-0000869C0000}"/>
    <cellStyle name="Normal 26 7" xfId="29892" xr:uid="{00000000-0005-0000-0000-0000879C0000}"/>
    <cellStyle name="Normal 26 7 2" xfId="58322" xr:uid="{00000000-0005-0000-0000-0000889C0000}"/>
    <cellStyle name="Normal 26 8" xfId="49599" xr:uid="{00000000-0005-0000-0000-0000899C0000}"/>
    <cellStyle name="Normal 260" xfId="29953" xr:uid="{00000000-0005-0000-0000-00008A9C0000}"/>
    <cellStyle name="Normal 261" xfId="29956" xr:uid="{00000000-0005-0000-0000-00008B9C0000}"/>
    <cellStyle name="Normal 262" xfId="29960" xr:uid="{00000000-0005-0000-0000-00008C9C0000}"/>
    <cellStyle name="Normal 263" xfId="29962" xr:uid="{00000000-0005-0000-0000-00008D9C0000}"/>
    <cellStyle name="Normal 264" xfId="29964" xr:uid="{00000000-0005-0000-0000-00008E9C0000}"/>
    <cellStyle name="Normal 265" xfId="10" xr:uid="{00000000-0005-0000-0000-00008F9C0000}"/>
    <cellStyle name="Normal 266" xfId="29967" xr:uid="{00000000-0005-0000-0000-0000909C0000}"/>
    <cellStyle name="Normal 27" xfId="20609" xr:uid="{00000000-0005-0000-0000-0000919C0000}"/>
    <cellStyle name="Normal 27 2" xfId="20610" xr:uid="{00000000-0005-0000-0000-0000929C0000}"/>
    <cellStyle name="Normal 27 2 2" xfId="20611" xr:uid="{00000000-0005-0000-0000-0000939C0000}"/>
    <cellStyle name="Normal 27 2 2 2" xfId="20612" xr:uid="{00000000-0005-0000-0000-0000949C0000}"/>
    <cellStyle name="Normal 27 2 2 2 2" xfId="49605" xr:uid="{00000000-0005-0000-0000-0000959C0000}"/>
    <cellStyle name="Normal 27 2 2 3" xfId="49604" xr:uid="{00000000-0005-0000-0000-0000969C0000}"/>
    <cellStyle name="Normal 27 2 3" xfId="20613" xr:uid="{00000000-0005-0000-0000-0000979C0000}"/>
    <cellStyle name="Normal 27 2 3 2" xfId="49606" xr:uid="{00000000-0005-0000-0000-0000989C0000}"/>
    <cellStyle name="Normal 27 2 4" xfId="49603" xr:uid="{00000000-0005-0000-0000-0000999C0000}"/>
    <cellStyle name="Normal 27 3" xfId="20614" xr:uid="{00000000-0005-0000-0000-00009A9C0000}"/>
    <cellStyle name="Normal 27 3 2" xfId="20615" xr:uid="{00000000-0005-0000-0000-00009B9C0000}"/>
    <cellStyle name="Normal 27 3 2 2" xfId="20616" xr:uid="{00000000-0005-0000-0000-00009C9C0000}"/>
    <cellStyle name="Normal 27 3 2 2 2" xfId="49609" xr:uid="{00000000-0005-0000-0000-00009D9C0000}"/>
    <cellStyle name="Normal 27 3 2 3" xfId="49608" xr:uid="{00000000-0005-0000-0000-00009E9C0000}"/>
    <cellStyle name="Normal 27 3 3" xfId="20617" xr:uid="{00000000-0005-0000-0000-00009F9C0000}"/>
    <cellStyle name="Normal 27 3 3 2" xfId="49610" xr:uid="{00000000-0005-0000-0000-0000A09C0000}"/>
    <cellStyle name="Normal 27 3 4" xfId="49607" xr:uid="{00000000-0005-0000-0000-0000A19C0000}"/>
    <cellStyle name="Normal 27 4" xfId="20618" xr:uid="{00000000-0005-0000-0000-0000A29C0000}"/>
    <cellStyle name="Normal 27 4 2" xfId="20619" xr:uid="{00000000-0005-0000-0000-0000A39C0000}"/>
    <cellStyle name="Normal 27 4 2 2" xfId="49612" xr:uid="{00000000-0005-0000-0000-0000A49C0000}"/>
    <cellStyle name="Normal 27 4 3" xfId="49611" xr:uid="{00000000-0005-0000-0000-0000A59C0000}"/>
    <cellStyle name="Normal 27 5" xfId="20620" xr:uid="{00000000-0005-0000-0000-0000A69C0000}"/>
    <cellStyle name="Normal 27 5 2" xfId="49613" xr:uid="{00000000-0005-0000-0000-0000A79C0000}"/>
    <cellStyle name="Normal 27 6" xfId="29931" xr:uid="{00000000-0005-0000-0000-0000A89C0000}"/>
    <cellStyle name="Normal 27 7" xfId="49602" xr:uid="{00000000-0005-0000-0000-0000A99C0000}"/>
    <cellStyle name="Normal 28" xfId="20621" xr:uid="{00000000-0005-0000-0000-0000AA9C0000}"/>
    <cellStyle name="Normal 28 2" xfId="20622" xr:uid="{00000000-0005-0000-0000-0000AB9C0000}"/>
    <cellStyle name="Normal 28 2 2" xfId="20623" xr:uid="{00000000-0005-0000-0000-0000AC9C0000}"/>
    <cellStyle name="Normal 28 2 2 2" xfId="20624" xr:uid="{00000000-0005-0000-0000-0000AD9C0000}"/>
    <cellStyle name="Normal 28 2 2 2 2" xfId="49617" xr:uid="{00000000-0005-0000-0000-0000AE9C0000}"/>
    <cellStyle name="Normal 28 2 2 3" xfId="49616" xr:uid="{00000000-0005-0000-0000-0000AF9C0000}"/>
    <cellStyle name="Normal 28 2 3" xfId="20625" xr:uid="{00000000-0005-0000-0000-0000B09C0000}"/>
    <cellStyle name="Normal 28 2 3 2" xfId="49618" xr:uid="{00000000-0005-0000-0000-0000B19C0000}"/>
    <cellStyle name="Normal 28 2 4" xfId="49615" xr:uid="{00000000-0005-0000-0000-0000B29C0000}"/>
    <cellStyle name="Normal 28 3" xfId="20626" xr:uid="{00000000-0005-0000-0000-0000B39C0000}"/>
    <cellStyle name="Normal 28 3 2" xfId="20627" xr:uid="{00000000-0005-0000-0000-0000B49C0000}"/>
    <cellStyle name="Normal 28 3 2 2" xfId="20628" xr:uid="{00000000-0005-0000-0000-0000B59C0000}"/>
    <cellStyle name="Normal 28 3 2 2 2" xfId="49621" xr:uid="{00000000-0005-0000-0000-0000B69C0000}"/>
    <cellStyle name="Normal 28 3 2 3" xfId="49620" xr:uid="{00000000-0005-0000-0000-0000B79C0000}"/>
    <cellStyle name="Normal 28 3 3" xfId="20629" xr:uid="{00000000-0005-0000-0000-0000B89C0000}"/>
    <cellStyle name="Normal 28 3 3 2" xfId="49622" xr:uid="{00000000-0005-0000-0000-0000B99C0000}"/>
    <cellStyle name="Normal 28 3 4" xfId="49619" xr:uid="{00000000-0005-0000-0000-0000BA9C0000}"/>
    <cellStyle name="Normal 28 4" xfId="20630" xr:uid="{00000000-0005-0000-0000-0000BB9C0000}"/>
    <cellStyle name="Normal 28 4 2" xfId="20631" xr:uid="{00000000-0005-0000-0000-0000BC9C0000}"/>
    <cellStyle name="Normal 28 4 2 2" xfId="49624" xr:uid="{00000000-0005-0000-0000-0000BD9C0000}"/>
    <cellStyle name="Normal 28 4 3" xfId="49623" xr:uid="{00000000-0005-0000-0000-0000BE9C0000}"/>
    <cellStyle name="Normal 28 5" xfId="20632" xr:uid="{00000000-0005-0000-0000-0000BF9C0000}"/>
    <cellStyle name="Normal 28 5 2" xfId="49625" xr:uid="{00000000-0005-0000-0000-0000C09C0000}"/>
    <cellStyle name="Normal 28 6" xfId="49614" xr:uid="{00000000-0005-0000-0000-0000C19C0000}"/>
    <cellStyle name="Normal 29" xfId="20633" xr:uid="{00000000-0005-0000-0000-0000C29C0000}"/>
    <cellStyle name="Normal 29 10" xfId="20634" xr:uid="{00000000-0005-0000-0000-0000C39C0000}"/>
    <cellStyle name="Normal 29 11" xfId="20635" xr:uid="{00000000-0005-0000-0000-0000C49C0000}"/>
    <cellStyle name="Normal 29 12" xfId="20636" xr:uid="{00000000-0005-0000-0000-0000C59C0000}"/>
    <cellStyle name="Normal 29 13" xfId="20637" xr:uid="{00000000-0005-0000-0000-0000C69C0000}"/>
    <cellStyle name="Normal 29 14" xfId="20638" xr:uid="{00000000-0005-0000-0000-0000C79C0000}"/>
    <cellStyle name="Normal 29 14 2" xfId="49627" xr:uid="{00000000-0005-0000-0000-0000C89C0000}"/>
    <cellStyle name="Normal 29 15" xfId="49626" xr:uid="{00000000-0005-0000-0000-0000C99C0000}"/>
    <cellStyle name="Normal 29 2" xfId="20639" xr:uid="{00000000-0005-0000-0000-0000CA9C0000}"/>
    <cellStyle name="Normal 29 2 2" xfId="20640" xr:uid="{00000000-0005-0000-0000-0000CB9C0000}"/>
    <cellStyle name="Normal 29 2 2 2" xfId="20641" xr:uid="{00000000-0005-0000-0000-0000CC9C0000}"/>
    <cellStyle name="Normal 29 2 2 2 2" xfId="49629" xr:uid="{00000000-0005-0000-0000-0000CD9C0000}"/>
    <cellStyle name="Normal 29 2 2 3" xfId="49628" xr:uid="{00000000-0005-0000-0000-0000CE9C0000}"/>
    <cellStyle name="Normal 29 2 3" xfId="20642" xr:uid="{00000000-0005-0000-0000-0000CF9C0000}"/>
    <cellStyle name="Normal 29 2 3 2" xfId="49630" xr:uid="{00000000-0005-0000-0000-0000D09C0000}"/>
    <cellStyle name="Normal 29 3" xfId="20643" xr:uid="{00000000-0005-0000-0000-0000D19C0000}"/>
    <cellStyle name="Normal 29 3 2" xfId="20644" xr:uid="{00000000-0005-0000-0000-0000D29C0000}"/>
    <cellStyle name="Normal 29 3 2 2" xfId="20645" xr:uid="{00000000-0005-0000-0000-0000D39C0000}"/>
    <cellStyle name="Normal 29 3 2 2 2" xfId="49632" xr:uid="{00000000-0005-0000-0000-0000D49C0000}"/>
    <cellStyle name="Normal 29 3 2 3" xfId="49631" xr:uid="{00000000-0005-0000-0000-0000D59C0000}"/>
    <cellStyle name="Normal 29 3 3" xfId="20646" xr:uid="{00000000-0005-0000-0000-0000D69C0000}"/>
    <cellStyle name="Normal 29 3 3 2" xfId="49633" xr:uid="{00000000-0005-0000-0000-0000D79C0000}"/>
    <cellStyle name="Normal 29 4" xfId="20647" xr:uid="{00000000-0005-0000-0000-0000D89C0000}"/>
    <cellStyle name="Normal 29 4 2" xfId="20648" xr:uid="{00000000-0005-0000-0000-0000D99C0000}"/>
    <cellStyle name="Normal 29 4 2 2" xfId="49634" xr:uid="{00000000-0005-0000-0000-0000DA9C0000}"/>
    <cellStyle name="Normal 29 5" xfId="20649" xr:uid="{00000000-0005-0000-0000-0000DB9C0000}"/>
    <cellStyle name="Normal 29 6" xfId="20650" xr:uid="{00000000-0005-0000-0000-0000DC9C0000}"/>
    <cellStyle name="Normal 29 7" xfId="20651" xr:uid="{00000000-0005-0000-0000-0000DD9C0000}"/>
    <cellStyle name="Normal 29 8" xfId="20652" xr:uid="{00000000-0005-0000-0000-0000DE9C0000}"/>
    <cellStyle name="Normal 29 9" xfId="20653" xr:uid="{00000000-0005-0000-0000-0000DF9C0000}"/>
    <cellStyle name="Normal 3" xfId="270" xr:uid="{00000000-0005-0000-0000-0000E09C0000}"/>
    <cellStyle name="Normal 3 10" xfId="20654" xr:uid="{00000000-0005-0000-0000-0000E19C0000}"/>
    <cellStyle name="Normal 3 10 2" xfId="20655" xr:uid="{00000000-0005-0000-0000-0000E29C0000}"/>
    <cellStyle name="Normal 3 10 2 2" xfId="20656" xr:uid="{00000000-0005-0000-0000-0000E39C0000}"/>
    <cellStyle name="Normal 3 10 2 2 2" xfId="49637" xr:uid="{00000000-0005-0000-0000-0000E49C0000}"/>
    <cellStyle name="Normal 3 10 2 3" xfId="49636" xr:uid="{00000000-0005-0000-0000-0000E59C0000}"/>
    <cellStyle name="Normal 3 10 3" xfId="20657" xr:uid="{00000000-0005-0000-0000-0000E69C0000}"/>
    <cellStyle name="Normal 3 10 3 2" xfId="49638" xr:uid="{00000000-0005-0000-0000-0000E79C0000}"/>
    <cellStyle name="Normal 3 10 4" xfId="49635" xr:uid="{00000000-0005-0000-0000-0000E89C0000}"/>
    <cellStyle name="Normal 3 11" xfId="20658" xr:uid="{00000000-0005-0000-0000-0000E99C0000}"/>
    <cellStyle name="Normal 3 11 2" xfId="20659" xr:uid="{00000000-0005-0000-0000-0000EA9C0000}"/>
    <cellStyle name="Normal 3 11 2 2" xfId="49640" xr:uid="{00000000-0005-0000-0000-0000EB9C0000}"/>
    <cellStyle name="Normal 3 11 3" xfId="20660" xr:uid="{00000000-0005-0000-0000-0000EC9C0000}"/>
    <cellStyle name="Normal 3 11 3 2" xfId="49641" xr:uid="{00000000-0005-0000-0000-0000ED9C0000}"/>
    <cellStyle name="Normal 3 11 4" xfId="49639" xr:uid="{00000000-0005-0000-0000-0000EE9C0000}"/>
    <cellStyle name="Normal 3 12" xfId="20661" xr:uid="{00000000-0005-0000-0000-0000EF9C0000}"/>
    <cellStyle name="Normal 3 12 2" xfId="20662" xr:uid="{00000000-0005-0000-0000-0000F09C0000}"/>
    <cellStyle name="Normal 3 12 2 2" xfId="49643" xr:uid="{00000000-0005-0000-0000-0000F19C0000}"/>
    <cellStyle name="Normal 3 12 3" xfId="49642" xr:uid="{00000000-0005-0000-0000-0000F29C0000}"/>
    <cellStyle name="Normal 3 13" xfId="20663" xr:uid="{00000000-0005-0000-0000-0000F39C0000}"/>
    <cellStyle name="Normal 3 13 2" xfId="20664" xr:uid="{00000000-0005-0000-0000-0000F49C0000}"/>
    <cellStyle name="Normal 3 13 2 2" xfId="49645" xr:uid="{00000000-0005-0000-0000-0000F59C0000}"/>
    <cellStyle name="Normal 3 13 3" xfId="49644" xr:uid="{00000000-0005-0000-0000-0000F69C0000}"/>
    <cellStyle name="Normal 3 14" xfId="20665" xr:uid="{00000000-0005-0000-0000-0000F79C0000}"/>
    <cellStyle name="Normal 3 15" xfId="20666" xr:uid="{00000000-0005-0000-0000-0000F89C0000}"/>
    <cellStyle name="Normal 3 16" xfId="20667" xr:uid="{00000000-0005-0000-0000-0000F99C0000}"/>
    <cellStyle name="Normal 3 16 2" xfId="49646" xr:uid="{00000000-0005-0000-0000-0000FA9C0000}"/>
    <cellStyle name="Normal 3 2" xfId="271" xr:uid="{00000000-0005-0000-0000-0000FB9C0000}"/>
    <cellStyle name="Normal 3 2 2" xfId="272" xr:uid="{00000000-0005-0000-0000-0000FC9C0000}"/>
    <cellStyle name="Normal 3 2 2 2" xfId="273" xr:uid="{00000000-0005-0000-0000-0000FD9C0000}"/>
    <cellStyle name="Normal 3 2 2 2 2" xfId="274" xr:uid="{00000000-0005-0000-0000-0000FE9C0000}"/>
    <cellStyle name="Normal 3 2 2 2 3" xfId="20668" xr:uid="{00000000-0005-0000-0000-0000FF9C0000}"/>
    <cellStyle name="Normal 3 2 2 2 3 2" xfId="49647" xr:uid="{00000000-0005-0000-0000-0000009D0000}"/>
    <cellStyle name="Normal 3 2 2 3" xfId="275" xr:uid="{00000000-0005-0000-0000-0000019D0000}"/>
    <cellStyle name="Normal 3 2 2 3 2" xfId="30162" xr:uid="{00000000-0005-0000-0000-0000029D0000}"/>
    <cellStyle name="Normal 3 2 2 4" xfId="20669" xr:uid="{00000000-0005-0000-0000-0000039D0000}"/>
    <cellStyle name="Normal 3 2 2 4 2" xfId="49648" xr:uid="{00000000-0005-0000-0000-0000049D0000}"/>
    <cellStyle name="Normal 3 2 2 5" xfId="30161" xr:uid="{00000000-0005-0000-0000-0000059D0000}"/>
    <cellStyle name="Normal 3 2 3" xfId="276" xr:uid="{00000000-0005-0000-0000-0000069D0000}"/>
    <cellStyle name="Normal 3 2 3 2" xfId="20670" xr:uid="{00000000-0005-0000-0000-0000079D0000}"/>
    <cellStyle name="Normal 3 2 3 2 2" xfId="49649" xr:uid="{00000000-0005-0000-0000-0000089D0000}"/>
    <cellStyle name="Normal 3 2 3 3" xfId="20671" xr:uid="{00000000-0005-0000-0000-0000099D0000}"/>
    <cellStyle name="Normal 3 2 4" xfId="277" xr:uid="{00000000-0005-0000-0000-00000A9D0000}"/>
    <cellStyle name="Normal 3 2 4 2" xfId="20672" xr:uid="{00000000-0005-0000-0000-00000B9D0000}"/>
    <cellStyle name="Normal 3 2 4 2 2" xfId="49650" xr:uid="{00000000-0005-0000-0000-00000C9D0000}"/>
    <cellStyle name="Normal 3 2 4 3" xfId="20673" xr:uid="{00000000-0005-0000-0000-00000D9D0000}"/>
    <cellStyle name="Normal 3 2 4 4" xfId="30163" xr:uid="{00000000-0005-0000-0000-00000E9D0000}"/>
    <cellStyle name="Normal 3 2 5" xfId="20674" xr:uid="{00000000-0005-0000-0000-00000F9D0000}"/>
    <cellStyle name="Normal 3 2 5 2" xfId="20675" xr:uid="{00000000-0005-0000-0000-0000109D0000}"/>
    <cellStyle name="Normal 3 2 5 3" xfId="49651" xr:uid="{00000000-0005-0000-0000-0000119D0000}"/>
    <cellStyle name="Normal 3 2 6" xfId="20676" xr:uid="{00000000-0005-0000-0000-0000129D0000}"/>
    <cellStyle name="Normal 3 2 6 2" xfId="49652" xr:uid="{00000000-0005-0000-0000-0000139D0000}"/>
    <cellStyle name="Normal 3 2 7" xfId="30160" xr:uid="{00000000-0005-0000-0000-0000149D0000}"/>
    <cellStyle name="Normal 3 3" xfId="278" xr:uid="{00000000-0005-0000-0000-0000159D0000}"/>
    <cellStyle name="Normal 3 3 2" xfId="20677" xr:uid="{00000000-0005-0000-0000-0000169D0000}"/>
    <cellStyle name="Normal 3 3 2 2" xfId="20678" xr:uid="{00000000-0005-0000-0000-0000179D0000}"/>
    <cellStyle name="Normal 3 3 2 2 2" xfId="20679" xr:uid="{00000000-0005-0000-0000-0000189D0000}"/>
    <cellStyle name="Normal 3 3 2 2 2 2" xfId="49655" xr:uid="{00000000-0005-0000-0000-0000199D0000}"/>
    <cellStyle name="Normal 3 3 2 2 3" xfId="49654" xr:uid="{00000000-0005-0000-0000-00001A9D0000}"/>
    <cellStyle name="Normal 3 3 2 3" xfId="20680" xr:uid="{00000000-0005-0000-0000-00001B9D0000}"/>
    <cellStyle name="Normal 3 3 2 3 2" xfId="49656" xr:uid="{00000000-0005-0000-0000-00001C9D0000}"/>
    <cellStyle name="Normal 3 3 2 4" xfId="49653" xr:uid="{00000000-0005-0000-0000-00001D9D0000}"/>
    <cellStyle name="Normal 3 3 3" xfId="20681" xr:uid="{00000000-0005-0000-0000-00001E9D0000}"/>
    <cellStyle name="Normal 3 3 3 2" xfId="20682" xr:uid="{00000000-0005-0000-0000-00001F9D0000}"/>
    <cellStyle name="Normal 3 3 3 2 2" xfId="20683" xr:uid="{00000000-0005-0000-0000-0000209D0000}"/>
    <cellStyle name="Normal 3 3 3 2 2 2" xfId="49659" xr:uid="{00000000-0005-0000-0000-0000219D0000}"/>
    <cellStyle name="Normal 3 3 3 2 3" xfId="49658" xr:uid="{00000000-0005-0000-0000-0000229D0000}"/>
    <cellStyle name="Normal 3 3 3 3" xfId="20684" xr:uid="{00000000-0005-0000-0000-0000239D0000}"/>
    <cellStyle name="Normal 3 3 3 3 2" xfId="49660" xr:uid="{00000000-0005-0000-0000-0000249D0000}"/>
    <cellStyle name="Normal 3 3 3 4" xfId="49657" xr:uid="{00000000-0005-0000-0000-0000259D0000}"/>
    <cellStyle name="Normal 3 3 4" xfId="20685" xr:uid="{00000000-0005-0000-0000-0000269D0000}"/>
    <cellStyle name="Normal 3 3 4 2" xfId="20686" xr:uid="{00000000-0005-0000-0000-0000279D0000}"/>
    <cellStyle name="Normal 3 3 4 2 2" xfId="49662" xr:uid="{00000000-0005-0000-0000-0000289D0000}"/>
    <cellStyle name="Normal 3 3 4 3" xfId="49661" xr:uid="{00000000-0005-0000-0000-0000299D0000}"/>
    <cellStyle name="Normal 3 3 5" xfId="20687" xr:uid="{00000000-0005-0000-0000-00002A9D0000}"/>
    <cellStyle name="Normal 3 3 5 2" xfId="49663" xr:uid="{00000000-0005-0000-0000-00002B9D0000}"/>
    <cellStyle name="Normal 3 3 6" xfId="20688" xr:uid="{00000000-0005-0000-0000-00002C9D0000}"/>
    <cellStyle name="Normal 3 3 6 2" xfId="49664" xr:uid="{00000000-0005-0000-0000-00002D9D0000}"/>
    <cellStyle name="Normal 3 3 7" xfId="20689" xr:uid="{00000000-0005-0000-0000-00002E9D0000}"/>
    <cellStyle name="Normal 3 3 7 2" xfId="49665" xr:uid="{00000000-0005-0000-0000-00002F9D0000}"/>
    <cellStyle name="Normal 3 4" xfId="279" xr:uid="{00000000-0005-0000-0000-0000309D0000}"/>
    <cellStyle name="Normal 3 4 2" xfId="280" xr:uid="{00000000-0005-0000-0000-0000319D0000}"/>
    <cellStyle name="Normal 3 4 2 2" xfId="20690" xr:uid="{00000000-0005-0000-0000-0000329D0000}"/>
    <cellStyle name="Normal 3 4 2 2 2" xfId="20691" xr:uid="{00000000-0005-0000-0000-0000339D0000}"/>
    <cellStyle name="Normal 3 4 2 2 2 2" xfId="49667" xr:uid="{00000000-0005-0000-0000-0000349D0000}"/>
    <cellStyle name="Normal 3 4 2 2 3" xfId="20692" xr:uid="{00000000-0005-0000-0000-0000359D0000}"/>
    <cellStyle name="Normal 3 4 2 2 3 2" xfId="49668" xr:uid="{00000000-0005-0000-0000-0000369D0000}"/>
    <cellStyle name="Normal 3 4 2 2 4" xfId="49666" xr:uid="{00000000-0005-0000-0000-0000379D0000}"/>
    <cellStyle name="Normal 3 4 2 3" xfId="20693" xr:uid="{00000000-0005-0000-0000-0000389D0000}"/>
    <cellStyle name="Normal 3 4 2 3 2" xfId="49669" xr:uid="{00000000-0005-0000-0000-0000399D0000}"/>
    <cellStyle name="Normal 3 4 2 4" xfId="20694" xr:uid="{00000000-0005-0000-0000-00003A9D0000}"/>
    <cellStyle name="Normal 3 4 2 4 2" xfId="49670" xr:uid="{00000000-0005-0000-0000-00003B9D0000}"/>
    <cellStyle name="Normal 3 4 3" xfId="20695" xr:uid="{00000000-0005-0000-0000-00003C9D0000}"/>
    <cellStyle name="Normal 3 4 3 2" xfId="20696" xr:uid="{00000000-0005-0000-0000-00003D9D0000}"/>
    <cellStyle name="Normal 3 4 3 2 2" xfId="20697" xr:uid="{00000000-0005-0000-0000-00003E9D0000}"/>
    <cellStyle name="Normal 3 4 3 2 2 2" xfId="49673" xr:uid="{00000000-0005-0000-0000-00003F9D0000}"/>
    <cellStyle name="Normal 3 4 3 2 3" xfId="49672" xr:uid="{00000000-0005-0000-0000-0000409D0000}"/>
    <cellStyle name="Normal 3 4 3 3" xfId="20698" xr:uid="{00000000-0005-0000-0000-0000419D0000}"/>
    <cellStyle name="Normal 3 4 3 3 2" xfId="49674" xr:uid="{00000000-0005-0000-0000-0000429D0000}"/>
    <cellStyle name="Normal 3 4 3 4" xfId="20699" xr:uid="{00000000-0005-0000-0000-0000439D0000}"/>
    <cellStyle name="Normal 3 4 3 4 2" xfId="49675" xr:uid="{00000000-0005-0000-0000-0000449D0000}"/>
    <cellStyle name="Normal 3 4 3 5" xfId="49671" xr:uid="{00000000-0005-0000-0000-0000459D0000}"/>
    <cellStyle name="Normal 3 4 4" xfId="20700" xr:uid="{00000000-0005-0000-0000-0000469D0000}"/>
    <cellStyle name="Normal 3 4 4 2" xfId="49676" xr:uid="{00000000-0005-0000-0000-0000479D0000}"/>
    <cellStyle name="Normal 3 4 5" xfId="20701" xr:uid="{00000000-0005-0000-0000-0000489D0000}"/>
    <cellStyle name="Normal 3 4 5 2" xfId="20702" xr:uid="{00000000-0005-0000-0000-0000499D0000}"/>
    <cellStyle name="Normal 3 4 5 2 2" xfId="49678" xr:uid="{00000000-0005-0000-0000-00004A9D0000}"/>
    <cellStyle name="Normal 3 4 5 3" xfId="49677" xr:uid="{00000000-0005-0000-0000-00004B9D0000}"/>
    <cellStyle name="Normal 3 4 6" xfId="20703" xr:uid="{00000000-0005-0000-0000-00004C9D0000}"/>
    <cellStyle name="Normal 3 4 6 2" xfId="49679" xr:uid="{00000000-0005-0000-0000-00004D9D0000}"/>
    <cellStyle name="Normal 3 4 7" xfId="20704" xr:uid="{00000000-0005-0000-0000-00004E9D0000}"/>
    <cellStyle name="Normal 3 4 7 2" xfId="49680" xr:uid="{00000000-0005-0000-0000-00004F9D0000}"/>
    <cellStyle name="Normal 3 5" xfId="281" xr:uid="{00000000-0005-0000-0000-0000509D0000}"/>
    <cellStyle name="Normal 3 5 2" xfId="20705" xr:uid="{00000000-0005-0000-0000-0000519D0000}"/>
    <cellStyle name="Normal 3 5 2 2" xfId="20706" xr:uid="{00000000-0005-0000-0000-0000529D0000}"/>
    <cellStyle name="Normal 3 5 2 2 2" xfId="20707" xr:uid="{00000000-0005-0000-0000-0000539D0000}"/>
    <cellStyle name="Normal 3 5 2 2 2 2" xfId="49683" xr:uid="{00000000-0005-0000-0000-0000549D0000}"/>
    <cellStyle name="Normal 3 5 2 2 3" xfId="49682" xr:uid="{00000000-0005-0000-0000-0000559D0000}"/>
    <cellStyle name="Normal 3 5 2 3" xfId="20708" xr:uid="{00000000-0005-0000-0000-0000569D0000}"/>
    <cellStyle name="Normal 3 5 2 3 2" xfId="49684" xr:uid="{00000000-0005-0000-0000-0000579D0000}"/>
    <cellStyle name="Normal 3 5 2 4" xfId="20709" xr:uid="{00000000-0005-0000-0000-0000589D0000}"/>
    <cellStyle name="Normal 3 5 2 4 2" xfId="49685" xr:uid="{00000000-0005-0000-0000-0000599D0000}"/>
    <cellStyle name="Normal 3 5 2 5" xfId="49681" xr:uid="{00000000-0005-0000-0000-00005A9D0000}"/>
    <cellStyle name="Normal 3 5 3" xfId="20710" xr:uid="{00000000-0005-0000-0000-00005B9D0000}"/>
    <cellStyle name="Normal 3 5 3 2" xfId="20711" xr:uid="{00000000-0005-0000-0000-00005C9D0000}"/>
    <cellStyle name="Normal 3 5 3 2 2" xfId="49687" xr:uid="{00000000-0005-0000-0000-00005D9D0000}"/>
    <cellStyle name="Normal 3 5 3 3" xfId="49686" xr:uid="{00000000-0005-0000-0000-00005E9D0000}"/>
    <cellStyle name="Normal 3 5 4" xfId="20712" xr:uid="{00000000-0005-0000-0000-00005F9D0000}"/>
    <cellStyle name="Normal 3 5 4 2" xfId="49688" xr:uid="{00000000-0005-0000-0000-0000609D0000}"/>
    <cellStyle name="Normal 3 5 5" xfId="20713" xr:uid="{00000000-0005-0000-0000-0000619D0000}"/>
    <cellStyle name="Normal 3 5 5 2" xfId="49689" xr:uid="{00000000-0005-0000-0000-0000629D0000}"/>
    <cellStyle name="Normal 3 5 6" xfId="20714" xr:uid="{00000000-0005-0000-0000-0000639D0000}"/>
    <cellStyle name="Normal 3 5 6 2" xfId="49690" xr:uid="{00000000-0005-0000-0000-0000649D0000}"/>
    <cellStyle name="Normal 3 6" xfId="282" xr:uid="{00000000-0005-0000-0000-0000659D0000}"/>
    <cellStyle name="Normal 3 6 2" xfId="20715" xr:uid="{00000000-0005-0000-0000-0000669D0000}"/>
    <cellStyle name="Normal 3 6 2 2" xfId="20716" xr:uid="{00000000-0005-0000-0000-0000679D0000}"/>
    <cellStyle name="Normal 3 6 2 2 2" xfId="49692" xr:uid="{00000000-0005-0000-0000-0000689D0000}"/>
    <cellStyle name="Normal 3 6 2 3" xfId="20717" xr:uid="{00000000-0005-0000-0000-0000699D0000}"/>
    <cellStyle name="Normal 3 6 2 3 2" xfId="49693" xr:uid="{00000000-0005-0000-0000-00006A9D0000}"/>
    <cellStyle name="Normal 3 6 2 4" xfId="49691" xr:uid="{00000000-0005-0000-0000-00006B9D0000}"/>
    <cellStyle name="Normal 3 6 3" xfId="20718" xr:uid="{00000000-0005-0000-0000-00006C9D0000}"/>
    <cellStyle name="Normal 3 6 3 2" xfId="49694" xr:uid="{00000000-0005-0000-0000-00006D9D0000}"/>
    <cellStyle name="Normal 3 6 4" xfId="20719" xr:uid="{00000000-0005-0000-0000-00006E9D0000}"/>
    <cellStyle name="Normal 3 6 4 2" xfId="49695" xr:uid="{00000000-0005-0000-0000-00006F9D0000}"/>
    <cellStyle name="Normal 3 6 5" xfId="20720" xr:uid="{00000000-0005-0000-0000-0000709D0000}"/>
    <cellStyle name="Normal 3 6 5 2" xfId="49696" xr:uid="{00000000-0005-0000-0000-0000719D0000}"/>
    <cellStyle name="Normal 3 7" xfId="20721" xr:uid="{00000000-0005-0000-0000-0000729D0000}"/>
    <cellStyle name="Normal 3 7 2" xfId="20722" xr:uid="{00000000-0005-0000-0000-0000739D0000}"/>
    <cellStyle name="Normal 3 7 2 2" xfId="20723" xr:uid="{00000000-0005-0000-0000-0000749D0000}"/>
    <cellStyle name="Normal 3 7 2 2 2" xfId="49699" xr:uid="{00000000-0005-0000-0000-0000759D0000}"/>
    <cellStyle name="Normal 3 7 2 3" xfId="49698" xr:uid="{00000000-0005-0000-0000-0000769D0000}"/>
    <cellStyle name="Normal 3 7 3" xfId="20724" xr:uid="{00000000-0005-0000-0000-0000779D0000}"/>
    <cellStyle name="Normal 3 7 3 2" xfId="49700" xr:uid="{00000000-0005-0000-0000-0000789D0000}"/>
    <cellStyle name="Normal 3 7 4" xfId="20725" xr:uid="{00000000-0005-0000-0000-0000799D0000}"/>
    <cellStyle name="Normal 3 7 4 2" xfId="49701" xr:uid="{00000000-0005-0000-0000-00007A9D0000}"/>
    <cellStyle name="Normal 3 7 5" xfId="20726" xr:uid="{00000000-0005-0000-0000-00007B9D0000}"/>
    <cellStyle name="Normal 3 7 6" xfId="20727" xr:uid="{00000000-0005-0000-0000-00007C9D0000}"/>
    <cellStyle name="Normal 3 7 6 2" xfId="49702" xr:uid="{00000000-0005-0000-0000-00007D9D0000}"/>
    <cellStyle name="Normal 3 7 7" xfId="49697" xr:uid="{00000000-0005-0000-0000-00007E9D0000}"/>
    <cellStyle name="Normal 3 8" xfId="20728" xr:uid="{00000000-0005-0000-0000-00007F9D0000}"/>
    <cellStyle name="Normal 3 8 2" xfId="20729" xr:uid="{00000000-0005-0000-0000-0000809D0000}"/>
    <cellStyle name="Normal 3 8 2 2" xfId="20730" xr:uid="{00000000-0005-0000-0000-0000819D0000}"/>
    <cellStyle name="Normal 3 8 2 2 2" xfId="49705" xr:uid="{00000000-0005-0000-0000-0000829D0000}"/>
    <cellStyle name="Normal 3 8 2 3" xfId="49704" xr:uid="{00000000-0005-0000-0000-0000839D0000}"/>
    <cellStyle name="Normal 3 8 3" xfId="20731" xr:uid="{00000000-0005-0000-0000-0000849D0000}"/>
    <cellStyle name="Normal 3 8 3 2" xfId="49706" xr:uid="{00000000-0005-0000-0000-0000859D0000}"/>
    <cellStyle name="Normal 3 8 4" xfId="20732" xr:uid="{00000000-0005-0000-0000-0000869D0000}"/>
    <cellStyle name="Normal 3 8 4 2" xfId="49707" xr:uid="{00000000-0005-0000-0000-0000879D0000}"/>
    <cellStyle name="Normal 3 8 5" xfId="20733" xr:uid="{00000000-0005-0000-0000-0000889D0000}"/>
    <cellStyle name="Normal 3 8 5 2" xfId="49708" xr:uid="{00000000-0005-0000-0000-0000899D0000}"/>
    <cellStyle name="Normal 3 8 6" xfId="49703" xr:uid="{00000000-0005-0000-0000-00008A9D0000}"/>
    <cellStyle name="Normal 3 9" xfId="20734" xr:uid="{00000000-0005-0000-0000-00008B9D0000}"/>
    <cellStyle name="Normal 3 9 2" xfId="20735" xr:uid="{00000000-0005-0000-0000-00008C9D0000}"/>
    <cellStyle name="Normal 3 9 2 2" xfId="20736" xr:uid="{00000000-0005-0000-0000-00008D9D0000}"/>
    <cellStyle name="Normal 3 9 2 2 2" xfId="49711" xr:uid="{00000000-0005-0000-0000-00008E9D0000}"/>
    <cellStyle name="Normal 3 9 2 3" xfId="49710" xr:uid="{00000000-0005-0000-0000-00008F9D0000}"/>
    <cellStyle name="Normal 3 9 3" xfId="20737" xr:uid="{00000000-0005-0000-0000-0000909D0000}"/>
    <cellStyle name="Normal 3 9 3 2" xfId="49712" xr:uid="{00000000-0005-0000-0000-0000919D0000}"/>
    <cellStyle name="Normal 3 9 4" xfId="20738" xr:uid="{00000000-0005-0000-0000-0000929D0000}"/>
    <cellStyle name="Normal 3 9 4 2" xfId="49713" xr:uid="{00000000-0005-0000-0000-0000939D0000}"/>
    <cellStyle name="Normal 3 9 5" xfId="49709" xr:uid="{00000000-0005-0000-0000-0000949D0000}"/>
    <cellStyle name="Normal 3_E1a" xfId="283" xr:uid="{00000000-0005-0000-0000-0000959D0000}"/>
    <cellStyle name="Normal 30" xfId="20739" xr:uid="{00000000-0005-0000-0000-0000969D0000}"/>
    <cellStyle name="Normal 30 2" xfId="20740" xr:uid="{00000000-0005-0000-0000-0000979D0000}"/>
    <cellStyle name="Normal 30 2 2" xfId="20741" xr:uid="{00000000-0005-0000-0000-0000989D0000}"/>
    <cellStyle name="Normal 30 2 2 2" xfId="49716" xr:uid="{00000000-0005-0000-0000-0000999D0000}"/>
    <cellStyle name="Normal 30 2 3" xfId="49715" xr:uid="{00000000-0005-0000-0000-00009A9D0000}"/>
    <cellStyle name="Normal 30 3" xfId="20742" xr:uid="{00000000-0005-0000-0000-00009B9D0000}"/>
    <cellStyle name="Normal 30 3 2" xfId="49717" xr:uid="{00000000-0005-0000-0000-00009C9D0000}"/>
    <cellStyle name="Normal 30 4" xfId="49714" xr:uid="{00000000-0005-0000-0000-00009D9D0000}"/>
    <cellStyle name="Normal 31" xfId="20743" xr:uid="{00000000-0005-0000-0000-00009E9D0000}"/>
    <cellStyle name="Normal 31 2" xfId="20744" xr:uid="{00000000-0005-0000-0000-00009F9D0000}"/>
    <cellStyle name="Normal 31 2 2" xfId="20745" xr:uid="{00000000-0005-0000-0000-0000A09D0000}"/>
    <cellStyle name="Normal 31 2 2 2" xfId="49720" xr:uid="{00000000-0005-0000-0000-0000A19D0000}"/>
    <cellStyle name="Normal 31 2 3" xfId="49719" xr:uid="{00000000-0005-0000-0000-0000A29D0000}"/>
    <cellStyle name="Normal 31 3" xfId="20746" xr:uid="{00000000-0005-0000-0000-0000A39D0000}"/>
    <cellStyle name="Normal 31 3 2" xfId="49721" xr:uid="{00000000-0005-0000-0000-0000A49D0000}"/>
    <cellStyle name="Normal 31 4" xfId="20747" xr:uid="{00000000-0005-0000-0000-0000A59D0000}"/>
    <cellStyle name="Normal 31 5" xfId="49718" xr:uid="{00000000-0005-0000-0000-0000A69D0000}"/>
    <cellStyle name="Normal 32" xfId="20748" xr:uid="{00000000-0005-0000-0000-0000A79D0000}"/>
    <cellStyle name="Normal 32 10" xfId="20749" xr:uid="{00000000-0005-0000-0000-0000A89D0000}"/>
    <cellStyle name="Normal 32 11" xfId="20750" xr:uid="{00000000-0005-0000-0000-0000A99D0000}"/>
    <cellStyle name="Normal 32 12" xfId="20751" xr:uid="{00000000-0005-0000-0000-0000AA9D0000}"/>
    <cellStyle name="Normal 32 13" xfId="20752" xr:uid="{00000000-0005-0000-0000-0000AB9D0000}"/>
    <cellStyle name="Normal 32 14" xfId="20753" xr:uid="{00000000-0005-0000-0000-0000AC9D0000}"/>
    <cellStyle name="Normal 32 14 2" xfId="49723" xr:uid="{00000000-0005-0000-0000-0000AD9D0000}"/>
    <cellStyle name="Normal 32 15" xfId="29932" xr:uid="{00000000-0005-0000-0000-0000AE9D0000}"/>
    <cellStyle name="Normal 32 16" xfId="49722" xr:uid="{00000000-0005-0000-0000-0000AF9D0000}"/>
    <cellStyle name="Normal 32 2" xfId="20754" xr:uid="{00000000-0005-0000-0000-0000B09D0000}"/>
    <cellStyle name="Normal 32 2 2" xfId="20755" xr:uid="{00000000-0005-0000-0000-0000B19D0000}"/>
    <cellStyle name="Normal 32 2 2 2" xfId="20756" xr:uid="{00000000-0005-0000-0000-0000B29D0000}"/>
    <cellStyle name="Normal 32 2 2 2 2" xfId="49725" xr:uid="{00000000-0005-0000-0000-0000B39D0000}"/>
    <cellStyle name="Normal 32 2 2 3" xfId="49724" xr:uid="{00000000-0005-0000-0000-0000B49D0000}"/>
    <cellStyle name="Normal 32 2 3" xfId="20757" xr:uid="{00000000-0005-0000-0000-0000B59D0000}"/>
    <cellStyle name="Normal 32 2 3 2" xfId="49726" xr:uid="{00000000-0005-0000-0000-0000B69D0000}"/>
    <cellStyle name="Normal 32 3" xfId="20758" xr:uid="{00000000-0005-0000-0000-0000B79D0000}"/>
    <cellStyle name="Normal 32 3 2" xfId="20759" xr:uid="{00000000-0005-0000-0000-0000B89D0000}"/>
    <cellStyle name="Normal 32 3 2 2" xfId="20760" xr:uid="{00000000-0005-0000-0000-0000B99D0000}"/>
    <cellStyle name="Normal 32 3 2 2 2" xfId="49728" xr:uid="{00000000-0005-0000-0000-0000BA9D0000}"/>
    <cellStyle name="Normal 32 3 2 3" xfId="49727" xr:uid="{00000000-0005-0000-0000-0000BB9D0000}"/>
    <cellStyle name="Normal 32 3 3" xfId="20761" xr:uid="{00000000-0005-0000-0000-0000BC9D0000}"/>
    <cellStyle name="Normal 32 3 3 2" xfId="49729" xr:uid="{00000000-0005-0000-0000-0000BD9D0000}"/>
    <cellStyle name="Normal 32 4" xfId="20762" xr:uid="{00000000-0005-0000-0000-0000BE9D0000}"/>
    <cellStyle name="Normal 32 4 2" xfId="20763" xr:uid="{00000000-0005-0000-0000-0000BF9D0000}"/>
    <cellStyle name="Normal 32 4 2 2" xfId="49730" xr:uid="{00000000-0005-0000-0000-0000C09D0000}"/>
    <cellStyle name="Normal 32 5" xfId="20764" xr:uid="{00000000-0005-0000-0000-0000C19D0000}"/>
    <cellStyle name="Normal 32 6" xfId="20765" xr:uid="{00000000-0005-0000-0000-0000C29D0000}"/>
    <cellStyle name="Normal 32 7" xfId="20766" xr:uid="{00000000-0005-0000-0000-0000C39D0000}"/>
    <cellStyle name="Normal 32 8" xfId="20767" xr:uid="{00000000-0005-0000-0000-0000C49D0000}"/>
    <cellStyle name="Normal 32 9" xfId="20768" xr:uid="{00000000-0005-0000-0000-0000C59D0000}"/>
    <cellStyle name="Normal 33" xfId="20769" xr:uid="{00000000-0005-0000-0000-0000C69D0000}"/>
    <cellStyle name="Normal 33 2" xfId="20770" xr:uid="{00000000-0005-0000-0000-0000C79D0000}"/>
    <cellStyle name="Normal 33 2 2" xfId="20771" xr:uid="{00000000-0005-0000-0000-0000C89D0000}"/>
    <cellStyle name="Normal 33 2 2 2" xfId="20772" xr:uid="{00000000-0005-0000-0000-0000C99D0000}"/>
    <cellStyle name="Normal 33 2 2 2 2" xfId="49734" xr:uid="{00000000-0005-0000-0000-0000CA9D0000}"/>
    <cellStyle name="Normal 33 2 2 3" xfId="49733" xr:uid="{00000000-0005-0000-0000-0000CB9D0000}"/>
    <cellStyle name="Normal 33 2 3" xfId="20773" xr:uid="{00000000-0005-0000-0000-0000CC9D0000}"/>
    <cellStyle name="Normal 33 2 3 2" xfId="49735" xr:uid="{00000000-0005-0000-0000-0000CD9D0000}"/>
    <cellStyle name="Normal 33 2 4" xfId="49732" xr:uid="{00000000-0005-0000-0000-0000CE9D0000}"/>
    <cellStyle name="Normal 33 3" xfId="20774" xr:uid="{00000000-0005-0000-0000-0000CF9D0000}"/>
    <cellStyle name="Normal 33 3 2" xfId="20775" xr:uid="{00000000-0005-0000-0000-0000D09D0000}"/>
    <cellStyle name="Normal 33 3 2 2" xfId="20776" xr:uid="{00000000-0005-0000-0000-0000D19D0000}"/>
    <cellStyle name="Normal 33 3 2 2 2" xfId="49738" xr:uid="{00000000-0005-0000-0000-0000D29D0000}"/>
    <cellStyle name="Normal 33 3 2 3" xfId="49737" xr:uid="{00000000-0005-0000-0000-0000D39D0000}"/>
    <cellStyle name="Normal 33 3 3" xfId="20777" xr:uid="{00000000-0005-0000-0000-0000D49D0000}"/>
    <cellStyle name="Normal 33 3 3 2" xfId="49739" xr:uid="{00000000-0005-0000-0000-0000D59D0000}"/>
    <cellStyle name="Normal 33 3 4" xfId="49736" xr:uid="{00000000-0005-0000-0000-0000D69D0000}"/>
    <cellStyle name="Normal 33 4" xfId="20778" xr:uid="{00000000-0005-0000-0000-0000D79D0000}"/>
    <cellStyle name="Normal 33 4 2" xfId="20779" xr:uid="{00000000-0005-0000-0000-0000D89D0000}"/>
    <cellStyle name="Normal 33 4 2 2" xfId="49741" xr:uid="{00000000-0005-0000-0000-0000D99D0000}"/>
    <cellStyle name="Normal 33 4 3" xfId="49740" xr:uid="{00000000-0005-0000-0000-0000DA9D0000}"/>
    <cellStyle name="Normal 33 5" xfId="20780" xr:uid="{00000000-0005-0000-0000-0000DB9D0000}"/>
    <cellStyle name="Normal 33 5 2" xfId="49742" xr:uid="{00000000-0005-0000-0000-0000DC9D0000}"/>
    <cellStyle name="Normal 33 6" xfId="29933" xr:uid="{00000000-0005-0000-0000-0000DD9D0000}"/>
    <cellStyle name="Normal 33 7" xfId="49731" xr:uid="{00000000-0005-0000-0000-0000DE9D0000}"/>
    <cellStyle name="Normal 34" xfId="20781" xr:uid="{00000000-0005-0000-0000-0000DF9D0000}"/>
    <cellStyle name="Normal 34 2" xfId="20782" xr:uid="{00000000-0005-0000-0000-0000E09D0000}"/>
    <cellStyle name="Normal 34 2 2" xfId="49744" xr:uid="{00000000-0005-0000-0000-0000E19D0000}"/>
    <cellStyle name="Normal 34 3" xfId="20783" xr:uid="{00000000-0005-0000-0000-0000E29D0000}"/>
    <cellStyle name="Normal 34 4" xfId="49743" xr:uid="{00000000-0005-0000-0000-0000E39D0000}"/>
    <cellStyle name="Normal 35" xfId="20784" xr:uid="{00000000-0005-0000-0000-0000E49D0000}"/>
    <cellStyle name="Normal 35 2" xfId="20785" xr:uid="{00000000-0005-0000-0000-0000E59D0000}"/>
    <cellStyle name="Normal 35 2 2" xfId="20786" xr:uid="{00000000-0005-0000-0000-0000E69D0000}"/>
    <cellStyle name="Normal 35 2 2 2" xfId="49747" xr:uid="{00000000-0005-0000-0000-0000E79D0000}"/>
    <cellStyle name="Normal 35 2 3" xfId="49746" xr:uid="{00000000-0005-0000-0000-0000E89D0000}"/>
    <cellStyle name="Normal 35 3" xfId="20787" xr:uid="{00000000-0005-0000-0000-0000E99D0000}"/>
    <cellStyle name="Normal 35 3 2" xfId="49748" xr:uid="{00000000-0005-0000-0000-0000EA9D0000}"/>
    <cellStyle name="Normal 35 4" xfId="29934" xr:uid="{00000000-0005-0000-0000-0000EB9D0000}"/>
    <cellStyle name="Normal 35 5" xfId="29935" xr:uid="{00000000-0005-0000-0000-0000EC9D0000}"/>
    <cellStyle name="Normal 35 6" xfId="49745" xr:uid="{00000000-0005-0000-0000-0000ED9D0000}"/>
    <cellStyle name="Normal 36" xfId="20788" xr:uid="{00000000-0005-0000-0000-0000EE9D0000}"/>
    <cellStyle name="Normal 36 2" xfId="20789" xr:uid="{00000000-0005-0000-0000-0000EF9D0000}"/>
    <cellStyle name="Normal 36 2 2" xfId="20790" xr:uid="{00000000-0005-0000-0000-0000F09D0000}"/>
    <cellStyle name="Normal 36 2 2 2" xfId="20791" xr:uid="{00000000-0005-0000-0000-0000F19D0000}"/>
    <cellStyle name="Normal 36 2 2 2 2" xfId="49752" xr:uid="{00000000-0005-0000-0000-0000F29D0000}"/>
    <cellStyle name="Normal 36 2 2 3" xfId="49751" xr:uid="{00000000-0005-0000-0000-0000F39D0000}"/>
    <cellStyle name="Normal 36 2 3" xfId="20792" xr:uid="{00000000-0005-0000-0000-0000F49D0000}"/>
    <cellStyle name="Normal 36 2 3 2" xfId="49753" xr:uid="{00000000-0005-0000-0000-0000F59D0000}"/>
    <cellStyle name="Normal 36 2 4" xfId="49750" xr:uid="{00000000-0005-0000-0000-0000F69D0000}"/>
    <cellStyle name="Normal 36 3" xfId="20793" xr:uid="{00000000-0005-0000-0000-0000F79D0000}"/>
    <cellStyle name="Normal 36 3 2" xfId="20794" xr:uid="{00000000-0005-0000-0000-0000F89D0000}"/>
    <cellStyle name="Normal 36 3 2 2" xfId="49755" xr:uid="{00000000-0005-0000-0000-0000F99D0000}"/>
    <cellStyle name="Normal 36 3 3" xfId="49754" xr:uid="{00000000-0005-0000-0000-0000FA9D0000}"/>
    <cellStyle name="Normal 36 4" xfId="20795" xr:uid="{00000000-0005-0000-0000-0000FB9D0000}"/>
    <cellStyle name="Normal 36 4 2" xfId="49756" xr:uid="{00000000-0005-0000-0000-0000FC9D0000}"/>
    <cellStyle name="Normal 36 5" xfId="20796" xr:uid="{00000000-0005-0000-0000-0000FD9D0000}"/>
    <cellStyle name="Normal 36 5 2" xfId="49757" xr:uid="{00000000-0005-0000-0000-0000FE9D0000}"/>
    <cellStyle name="Normal 36 6" xfId="29936" xr:uid="{00000000-0005-0000-0000-0000FF9D0000}"/>
    <cellStyle name="Normal 36 7" xfId="49749" xr:uid="{00000000-0005-0000-0000-0000009E0000}"/>
    <cellStyle name="Normal 37" xfId="20797" xr:uid="{00000000-0005-0000-0000-0000019E0000}"/>
    <cellStyle name="Normal 37 2" xfId="20798" xr:uid="{00000000-0005-0000-0000-0000029E0000}"/>
    <cellStyle name="Normal 37 2 2" xfId="20799" xr:uid="{00000000-0005-0000-0000-0000039E0000}"/>
    <cellStyle name="Normal 37 2 2 2" xfId="49760" xr:uid="{00000000-0005-0000-0000-0000049E0000}"/>
    <cellStyle name="Normal 37 2 3" xfId="49759" xr:uid="{00000000-0005-0000-0000-0000059E0000}"/>
    <cellStyle name="Normal 37 3" xfId="20800" xr:uid="{00000000-0005-0000-0000-0000069E0000}"/>
    <cellStyle name="Normal 37 3 2" xfId="49761" xr:uid="{00000000-0005-0000-0000-0000079E0000}"/>
    <cellStyle name="Normal 37 4" xfId="20801" xr:uid="{00000000-0005-0000-0000-0000089E0000}"/>
    <cellStyle name="Normal 37 5" xfId="49758" xr:uid="{00000000-0005-0000-0000-0000099E0000}"/>
    <cellStyle name="Normal 38" xfId="20802" xr:uid="{00000000-0005-0000-0000-00000A9E0000}"/>
    <cellStyle name="Normal 38 2" xfId="20803" xr:uid="{00000000-0005-0000-0000-00000B9E0000}"/>
    <cellStyle name="Normal 38 2 2" xfId="20804" xr:uid="{00000000-0005-0000-0000-00000C9E0000}"/>
    <cellStyle name="Normal 38 2 2 2" xfId="49764" xr:uid="{00000000-0005-0000-0000-00000D9E0000}"/>
    <cellStyle name="Normal 38 2 3" xfId="49763" xr:uid="{00000000-0005-0000-0000-00000E9E0000}"/>
    <cellStyle name="Normal 38 3" xfId="20805" xr:uid="{00000000-0005-0000-0000-00000F9E0000}"/>
    <cellStyle name="Normal 38 3 2" xfId="49765" xr:uid="{00000000-0005-0000-0000-0000109E0000}"/>
    <cellStyle name="Normal 38 4" xfId="20806" xr:uid="{00000000-0005-0000-0000-0000119E0000}"/>
    <cellStyle name="Normal 38 5" xfId="49762" xr:uid="{00000000-0005-0000-0000-0000129E0000}"/>
    <cellStyle name="Normal 39" xfId="20807" xr:uid="{00000000-0005-0000-0000-0000139E0000}"/>
    <cellStyle name="Normal 39 2" xfId="20808" xr:uid="{00000000-0005-0000-0000-0000149E0000}"/>
    <cellStyle name="Normal 39 2 2" xfId="20809" xr:uid="{00000000-0005-0000-0000-0000159E0000}"/>
    <cellStyle name="Normal 39 2 2 2" xfId="49768" xr:uid="{00000000-0005-0000-0000-0000169E0000}"/>
    <cellStyle name="Normal 39 2 3" xfId="49767" xr:uid="{00000000-0005-0000-0000-0000179E0000}"/>
    <cellStyle name="Normal 39 3" xfId="20810" xr:uid="{00000000-0005-0000-0000-0000189E0000}"/>
    <cellStyle name="Normal 39 3 2" xfId="49769" xr:uid="{00000000-0005-0000-0000-0000199E0000}"/>
    <cellStyle name="Normal 39 4" xfId="49766" xr:uid="{00000000-0005-0000-0000-00001A9E0000}"/>
    <cellStyle name="Normal 4" xfId="284" xr:uid="{00000000-0005-0000-0000-00001B9E0000}"/>
    <cellStyle name="Normal 4 10" xfId="20811" xr:uid="{00000000-0005-0000-0000-00001C9E0000}"/>
    <cellStyle name="Normal 4 10 2" xfId="20812" xr:uid="{00000000-0005-0000-0000-00001D9E0000}"/>
    <cellStyle name="Normal 4 10 2 2" xfId="20813" xr:uid="{00000000-0005-0000-0000-00001E9E0000}"/>
    <cellStyle name="Normal 4 10 2 2 2" xfId="20814" xr:uid="{00000000-0005-0000-0000-00001F9E0000}"/>
    <cellStyle name="Normal 4 10 2 2 2 2" xfId="49773" xr:uid="{00000000-0005-0000-0000-0000209E0000}"/>
    <cellStyle name="Normal 4 10 2 2 3" xfId="49772" xr:uid="{00000000-0005-0000-0000-0000219E0000}"/>
    <cellStyle name="Normal 4 10 2 3" xfId="20815" xr:uid="{00000000-0005-0000-0000-0000229E0000}"/>
    <cellStyle name="Normal 4 10 2 3 2" xfId="49774" xr:uid="{00000000-0005-0000-0000-0000239E0000}"/>
    <cellStyle name="Normal 4 10 2 4" xfId="20816" xr:uid="{00000000-0005-0000-0000-0000249E0000}"/>
    <cellStyle name="Normal 4 10 2 4 2" xfId="49775" xr:uid="{00000000-0005-0000-0000-0000259E0000}"/>
    <cellStyle name="Normal 4 10 2 5" xfId="20817" xr:uid="{00000000-0005-0000-0000-0000269E0000}"/>
    <cellStyle name="Normal 4 10 2 5 2" xfId="49776" xr:uid="{00000000-0005-0000-0000-0000279E0000}"/>
    <cellStyle name="Normal 4 10 2 6" xfId="49771" xr:uid="{00000000-0005-0000-0000-0000289E0000}"/>
    <cellStyle name="Normal 4 10 3" xfId="20818" xr:uid="{00000000-0005-0000-0000-0000299E0000}"/>
    <cellStyle name="Normal 4 10 3 2" xfId="20819" xr:uid="{00000000-0005-0000-0000-00002A9E0000}"/>
    <cellStyle name="Normal 4 10 3 2 2" xfId="20820" xr:uid="{00000000-0005-0000-0000-00002B9E0000}"/>
    <cellStyle name="Normal 4 10 3 2 2 2" xfId="49779" xr:uid="{00000000-0005-0000-0000-00002C9E0000}"/>
    <cellStyle name="Normal 4 10 3 2 3" xfId="49778" xr:uid="{00000000-0005-0000-0000-00002D9E0000}"/>
    <cellStyle name="Normal 4 10 3 3" xfId="20821" xr:uid="{00000000-0005-0000-0000-00002E9E0000}"/>
    <cellStyle name="Normal 4 10 3 3 2" xfId="49780" xr:uid="{00000000-0005-0000-0000-00002F9E0000}"/>
    <cellStyle name="Normal 4 10 3 4" xfId="20822" xr:uid="{00000000-0005-0000-0000-0000309E0000}"/>
    <cellStyle name="Normal 4 10 3 4 2" xfId="49781" xr:uid="{00000000-0005-0000-0000-0000319E0000}"/>
    <cellStyle name="Normal 4 10 3 5" xfId="20823" xr:uid="{00000000-0005-0000-0000-0000329E0000}"/>
    <cellStyle name="Normal 4 10 3 5 2" xfId="49782" xr:uid="{00000000-0005-0000-0000-0000339E0000}"/>
    <cellStyle name="Normal 4 10 3 6" xfId="49777" xr:uid="{00000000-0005-0000-0000-0000349E0000}"/>
    <cellStyle name="Normal 4 10 4" xfId="20824" xr:uid="{00000000-0005-0000-0000-0000359E0000}"/>
    <cellStyle name="Normal 4 10 4 2" xfId="20825" xr:uid="{00000000-0005-0000-0000-0000369E0000}"/>
    <cellStyle name="Normal 4 10 4 2 2" xfId="49784" xr:uid="{00000000-0005-0000-0000-0000379E0000}"/>
    <cellStyle name="Normal 4 10 4 3" xfId="49783" xr:uid="{00000000-0005-0000-0000-0000389E0000}"/>
    <cellStyle name="Normal 4 10 5" xfId="20826" xr:uid="{00000000-0005-0000-0000-0000399E0000}"/>
    <cellStyle name="Normal 4 10 5 2" xfId="49785" xr:uid="{00000000-0005-0000-0000-00003A9E0000}"/>
    <cellStyle name="Normal 4 10 6" xfId="20827" xr:uid="{00000000-0005-0000-0000-00003B9E0000}"/>
    <cellStyle name="Normal 4 10 6 2" xfId="49786" xr:uid="{00000000-0005-0000-0000-00003C9E0000}"/>
    <cellStyle name="Normal 4 10 7" xfId="20828" xr:uid="{00000000-0005-0000-0000-00003D9E0000}"/>
    <cellStyle name="Normal 4 10 7 2" xfId="49787" xr:uid="{00000000-0005-0000-0000-00003E9E0000}"/>
    <cellStyle name="Normal 4 10 8" xfId="49770" xr:uid="{00000000-0005-0000-0000-00003F9E0000}"/>
    <cellStyle name="Normal 4 11" xfId="20829" xr:uid="{00000000-0005-0000-0000-0000409E0000}"/>
    <cellStyle name="Normal 4 11 2" xfId="20830" xr:uid="{00000000-0005-0000-0000-0000419E0000}"/>
    <cellStyle name="Normal 4 11 2 2" xfId="20831" xr:uid="{00000000-0005-0000-0000-0000429E0000}"/>
    <cellStyle name="Normal 4 11 2 2 2" xfId="20832" xr:uid="{00000000-0005-0000-0000-0000439E0000}"/>
    <cellStyle name="Normal 4 11 2 2 2 2" xfId="49791" xr:uid="{00000000-0005-0000-0000-0000449E0000}"/>
    <cellStyle name="Normal 4 11 2 2 3" xfId="49790" xr:uid="{00000000-0005-0000-0000-0000459E0000}"/>
    <cellStyle name="Normal 4 11 2 3" xfId="20833" xr:uid="{00000000-0005-0000-0000-0000469E0000}"/>
    <cellStyle name="Normal 4 11 2 3 2" xfId="49792" xr:uid="{00000000-0005-0000-0000-0000479E0000}"/>
    <cellStyle name="Normal 4 11 2 4" xfId="20834" xr:uid="{00000000-0005-0000-0000-0000489E0000}"/>
    <cellStyle name="Normal 4 11 2 4 2" xfId="49793" xr:uid="{00000000-0005-0000-0000-0000499E0000}"/>
    <cellStyle name="Normal 4 11 2 5" xfId="20835" xr:uid="{00000000-0005-0000-0000-00004A9E0000}"/>
    <cellStyle name="Normal 4 11 2 5 2" xfId="49794" xr:uid="{00000000-0005-0000-0000-00004B9E0000}"/>
    <cellStyle name="Normal 4 11 2 6" xfId="49789" xr:uid="{00000000-0005-0000-0000-00004C9E0000}"/>
    <cellStyle name="Normal 4 11 3" xfId="20836" xr:uid="{00000000-0005-0000-0000-00004D9E0000}"/>
    <cellStyle name="Normal 4 11 3 2" xfId="20837" xr:uid="{00000000-0005-0000-0000-00004E9E0000}"/>
    <cellStyle name="Normal 4 11 3 2 2" xfId="49796" xr:uid="{00000000-0005-0000-0000-00004F9E0000}"/>
    <cellStyle name="Normal 4 11 3 3" xfId="49795" xr:uid="{00000000-0005-0000-0000-0000509E0000}"/>
    <cellStyle name="Normal 4 11 4" xfId="20838" xr:uid="{00000000-0005-0000-0000-0000519E0000}"/>
    <cellStyle name="Normal 4 11 4 2" xfId="49797" xr:uid="{00000000-0005-0000-0000-0000529E0000}"/>
    <cellStyle name="Normal 4 11 5" xfId="20839" xr:uid="{00000000-0005-0000-0000-0000539E0000}"/>
    <cellStyle name="Normal 4 11 5 2" xfId="49798" xr:uid="{00000000-0005-0000-0000-0000549E0000}"/>
    <cellStyle name="Normal 4 11 6" xfId="20840" xr:uid="{00000000-0005-0000-0000-0000559E0000}"/>
    <cellStyle name="Normal 4 11 6 2" xfId="49799" xr:uid="{00000000-0005-0000-0000-0000569E0000}"/>
    <cellStyle name="Normal 4 11 7" xfId="49788" xr:uid="{00000000-0005-0000-0000-0000579E0000}"/>
    <cellStyle name="Normal 4 12" xfId="20841" xr:uid="{00000000-0005-0000-0000-0000589E0000}"/>
    <cellStyle name="Normal 4 12 2" xfId="20842" xr:uid="{00000000-0005-0000-0000-0000599E0000}"/>
    <cellStyle name="Normal 4 12 2 2" xfId="20843" xr:uid="{00000000-0005-0000-0000-00005A9E0000}"/>
    <cellStyle name="Normal 4 12 2 2 2" xfId="49802" xr:uid="{00000000-0005-0000-0000-00005B9E0000}"/>
    <cellStyle name="Normal 4 12 2 3" xfId="49801" xr:uid="{00000000-0005-0000-0000-00005C9E0000}"/>
    <cellStyle name="Normal 4 12 3" xfId="20844" xr:uid="{00000000-0005-0000-0000-00005D9E0000}"/>
    <cellStyle name="Normal 4 12 3 2" xfId="49803" xr:uid="{00000000-0005-0000-0000-00005E9E0000}"/>
    <cellStyle name="Normal 4 12 4" xfId="20845" xr:uid="{00000000-0005-0000-0000-00005F9E0000}"/>
    <cellStyle name="Normal 4 12 4 2" xfId="49804" xr:uid="{00000000-0005-0000-0000-0000609E0000}"/>
    <cellStyle name="Normal 4 12 5" xfId="20846" xr:uid="{00000000-0005-0000-0000-0000619E0000}"/>
    <cellStyle name="Normal 4 12 5 2" xfId="49805" xr:uid="{00000000-0005-0000-0000-0000629E0000}"/>
    <cellStyle name="Normal 4 12 6" xfId="49800" xr:uid="{00000000-0005-0000-0000-0000639E0000}"/>
    <cellStyle name="Normal 4 13" xfId="20847" xr:uid="{00000000-0005-0000-0000-0000649E0000}"/>
    <cellStyle name="Normal 4 13 2" xfId="20848" xr:uid="{00000000-0005-0000-0000-0000659E0000}"/>
    <cellStyle name="Normal 4 13 2 2" xfId="20849" xr:uid="{00000000-0005-0000-0000-0000669E0000}"/>
    <cellStyle name="Normal 4 13 2 2 2" xfId="49808" xr:uid="{00000000-0005-0000-0000-0000679E0000}"/>
    <cellStyle name="Normal 4 13 2 3" xfId="49807" xr:uid="{00000000-0005-0000-0000-0000689E0000}"/>
    <cellStyle name="Normal 4 13 3" xfId="20850" xr:uid="{00000000-0005-0000-0000-0000699E0000}"/>
    <cellStyle name="Normal 4 13 3 2" xfId="49809" xr:uid="{00000000-0005-0000-0000-00006A9E0000}"/>
    <cellStyle name="Normal 4 13 4" xfId="20851" xr:uid="{00000000-0005-0000-0000-00006B9E0000}"/>
    <cellStyle name="Normal 4 13 4 2" xfId="49810" xr:uid="{00000000-0005-0000-0000-00006C9E0000}"/>
    <cellStyle name="Normal 4 13 5" xfId="20852" xr:uid="{00000000-0005-0000-0000-00006D9E0000}"/>
    <cellStyle name="Normal 4 13 5 2" xfId="49811" xr:uid="{00000000-0005-0000-0000-00006E9E0000}"/>
    <cellStyle name="Normal 4 13 6" xfId="49806" xr:uid="{00000000-0005-0000-0000-00006F9E0000}"/>
    <cellStyle name="Normal 4 14" xfId="20853" xr:uid="{00000000-0005-0000-0000-0000709E0000}"/>
    <cellStyle name="Normal 4 14 2" xfId="20854" xr:uid="{00000000-0005-0000-0000-0000719E0000}"/>
    <cellStyle name="Normal 4 14 2 2" xfId="20855" xr:uid="{00000000-0005-0000-0000-0000729E0000}"/>
    <cellStyle name="Normal 4 14 2 2 2" xfId="49814" xr:uid="{00000000-0005-0000-0000-0000739E0000}"/>
    <cellStyle name="Normal 4 14 2 3" xfId="49813" xr:uid="{00000000-0005-0000-0000-0000749E0000}"/>
    <cellStyle name="Normal 4 14 3" xfId="20856" xr:uid="{00000000-0005-0000-0000-0000759E0000}"/>
    <cellStyle name="Normal 4 14 3 2" xfId="49815" xr:uid="{00000000-0005-0000-0000-0000769E0000}"/>
    <cellStyle name="Normal 4 14 4" xfId="20857" xr:uid="{00000000-0005-0000-0000-0000779E0000}"/>
    <cellStyle name="Normal 4 14 4 2" xfId="49816" xr:uid="{00000000-0005-0000-0000-0000789E0000}"/>
    <cellStyle name="Normal 4 14 5" xfId="49812" xr:uid="{00000000-0005-0000-0000-0000799E0000}"/>
    <cellStyle name="Normal 4 15" xfId="20858" xr:uid="{00000000-0005-0000-0000-00007A9E0000}"/>
    <cellStyle name="Normal 4 15 2" xfId="20859" xr:uid="{00000000-0005-0000-0000-00007B9E0000}"/>
    <cellStyle name="Normal 4 15 2 2" xfId="49818" xr:uid="{00000000-0005-0000-0000-00007C9E0000}"/>
    <cellStyle name="Normal 4 15 3" xfId="20860" xr:uid="{00000000-0005-0000-0000-00007D9E0000}"/>
    <cellStyle name="Normal 4 15 3 2" xfId="49819" xr:uid="{00000000-0005-0000-0000-00007E9E0000}"/>
    <cellStyle name="Normal 4 15 4" xfId="49817" xr:uid="{00000000-0005-0000-0000-00007F9E0000}"/>
    <cellStyle name="Normal 4 16" xfId="20861" xr:uid="{00000000-0005-0000-0000-0000809E0000}"/>
    <cellStyle name="Normal 4 16 2" xfId="49820" xr:uid="{00000000-0005-0000-0000-0000819E0000}"/>
    <cellStyle name="Normal 4 17" xfId="20862" xr:uid="{00000000-0005-0000-0000-0000829E0000}"/>
    <cellStyle name="Normal 4 17 2" xfId="49821" xr:uid="{00000000-0005-0000-0000-0000839E0000}"/>
    <cellStyle name="Normal 4 18" xfId="20863" xr:uid="{00000000-0005-0000-0000-0000849E0000}"/>
    <cellStyle name="Normal 4 19" xfId="20864" xr:uid="{00000000-0005-0000-0000-0000859E0000}"/>
    <cellStyle name="Normal 4 2" xfId="285" xr:uid="{00000000-0005-0000-0000-0000869E0000}"/>
    <cellStyle name="Normal 4 2 10" xfId="20865" xr:uid="{00000000-0005-0000-0000-0000879E0000}"/>
    <cellStyle name="Normal 4 2 10 2" xfId="20866" xr:uid="{00000000-0005-0000-0000-0000889E0000}"/>
    <cellStyle name="Normal 4 2 10 2 2" xfId="20867" xr:uid="{00000000-0005-0000-0000-0000899E0000}"/>
    <cellStyle name="Normal 4 2 10 2 2 2" xfId="49824" xr:uid="{00000000-0005-0000-0000-00008A9E0000}"/>
    <cellStyle name="Normal 4 2 10 2 3" xfId="49823" xr:uid="{00000000-0005-0000-0000-00008B9E0000}"/>
    <cellStyle name="Normal 4 2 10 3" xfId="20868" xr:uid="{00000000-0005-0000-0000-00008C9E0000}"/>
    <cellStyle name="Normal 4 2 10 3 2" xfId="49825" xr:uid="{00000000-0005-0000-0000-00008D9E0000}"/>
    <cellStyle name="Normal 4 2 10 4" xfId="20869" xr:uid="{00000000-0005-0000-0000-00008E9E0000}"/>
    <cellStyle name="Normal 4 2 10 4 2" xfId="49826" xr:uid="{00000000-0005-0000-0000-00008F9E0000}"/>
    <cellStyle name="Normal 4 2 10 5" xfId="20870" xr:uid="{00000000-0005-0000-0000-0000909E0000}"/>
    <cellStyle name="Normal 4 2 10 5 2" xfId="49827" xr:uid="{00000000-0005-0000-0000-0000919E0000}"/>
    <cellStyle name="Normal 4 2 10 6" xfId="49822" xr:uid="{00000000-0005-0000-0000-0000929E0000}"/>
    <cellStyle name="Normal 4 2 11" xfId="20871" xr:uid="{00000000-0005-0000-0000-0000939E0000}"/>
    <cellStyle name="Normal 4 2 11 2" xfId="20872" xr:uid="{00000000-0005-0000-0000-0000949E0000}"/>
    <cellStyle name="Normal 4 2 11 2 2" xfId="20873" xr:uid="{00000000-0005-0000-0000-0000959E0000}"/>
    <cellStyle name="Normal 4 2 11 2 2 2" xfId="49830" xr:uid="{00000000-0005-0000-0000-0000969E0000}"/>
    <cellStyle name="Normal 4 2 11 2 3" xfId="49829" xr:uid="{00000000-0005-0000-0000-0000979E0000}"/>
    <cellStyle name="Normal 4 2 11 3" xfId="20874" xr:uid="{00000000-0005-0000-0000-0000989E0000}"/>
    <cellStyle name="Normal 4 2 11 3 2" xfId="49831" xr:uid="{00000000-0005-0000-0000-0000999E0000}"/>
    <cellStyle name="Normal 4 2 11 4" xfId="20875" xr:uid="{00000000-0005-0000-0000-00009A9E0000}"/>
    <cellStyle name="Normal 4 2 11 4 2" xfId="49832" xr:uid="{00000000-0005-0000-0000-00009B9E0000}"/>
    <cellStyle name="Normal 4 2 11 5" xfId="20876" xr:uid="{00000000-0005-0000-0000-00009C9E0000}"/>
    <cellStyle name="Normal 4 2 11 5 2" xfId="49833" xr:uid="{00000000-0005-0000-0000-00009D9E0000}"/>
    <cellStyle name="Normal 4 2 11 6" xfId="49828" xr:uid="{00000000-0005-0000-0000-00009E9E0000}"/>
    <cellStyle name="Normal 4 2 12" xfId="20877" xr:uid="{00000000-0005-0000-0000-00009F9E0000}"/>
    <cellStyle name="Normal 4 2 12 2" xfId="20878" xr:uid="{00000000-0005-0000-0000-0000A09E0000}"/>
    <cellStyle name="Normal 4 2 12 2 2" xfId="20879" xr:uid="{00000000-0005-0000-0000-0000A19E0000}"/>
    <cellStyle name="Normal 4 2 12 2 2 2" xfId="49836" xr:uid="{00000000-0005-0000-0000-0000A29E0000}"/>
    <cellStyle name="Normal 4 2 12 2 3" xfId="49835" xr:uid="{00000000-0005-0000-0000-0000A39E0000}"/>
    <cellStyle name="Normal 4 2 12 3" xfId="20880" xr:uid="{00000000-0005-0000-0000-0000A49E0000}"/>
    <cellStyle name="Normal 4 2 12 3 2" xfId="49837" xr:uid="{00000000-0005-0000-0000-0000A59E0000}"/>
    <cellStyle name="Normal 4 2 12 4" xfId="20881" xr:uid="{00000000-0005-0000-0000-0000A69E0000}"/>
    <cellStyle name="Normal 4 2 12 4 2" xfId="49838" xr:uid="{00000000-0005-0000-0000-0000A79E0000}"/>
    <cellStyle name="Normal 4 2 12 5" xfId="49834" xr:uid="{00000000-0005-0000-0000-0000A89E0000}"/>
    <cellStyle name="Normal 4 2 13" xfId="20882" xr:uid="{00000000-0005-0000-0000-0000A99E0000}"/>
    <cellStyle name="Normal 4 2 13 2" xfId="20883" xr:uid="{00000000-0005-0000-0000-0000AA9E0000}"/>
    <cellStyle name="Normal 4 2 13 2 2" xfId="49840" xr:uid="{00000000-0005-0000-0000-0000AB9E0000}"/>
    <cellStyle name="Normal 4 2 13 3" xfId="20884" xr:uid="{00000000-0005-0000-0000-0000AC9E0000}"/>
    <cellStyle name="Normal 4 2 13 3 2" xfId="49841" xr:uid="{00000000-0005-0000-0000-0000AD9E0000}"/>
    <cellStyle name="Normal 4 2 13 4" xfId="49839" xr:uid="{00000000-0005-0000-0000-0000AE9E0000}"/>
    <cellStyle name="Normal 4 2 14" xfId="20885" xr:uid="{00000000-0005-0000-0000-0000AF9E0000}"/>
    <cellStyle name="Normal 4 2 14 2" xfId="49842" xr:uid="{00000000-0005-0000-0000-0000B09E0000}"/>
    <cellStyle name="Normal 4 2 15" xfId="20886" xr:uid="{00000000-0005-0000-0000-0000B19E0000}"/>
    <cellStyle name="Normal 4 2 15 2" xfId="49843" xr:uid="{00000000-0005-0000-0000-0000B29E0000}"/>
    <cellStyle name="Normal 4 2 16" xfId="20887" xr:uid="{00000000-0005-0000-0000-0000B39E0000}"/>
    <cellStyle name="Normal 4 2 16 2" xfId="49844" xr:uid="{00000000-0005-0000-0000-0000B49E0000}"/>
    <cellStyle name="Normal 4 2 17" xfId="20888" xr:uid="{00000000-0005-0000-0000-0000B59E0000}"/>
    <cellStyle name="Normal 4 2 18" xfId="30164" xr:uid="{00000000-0005-0000-0000-0000B69E0000}"/>
    <cellStyle name="Normal 4 2 2" xfId="286" xr:uid="{00000000-0005-0000-0000-0000B79E0000}"/>
    <cellStyle name="Normal 4 2 2 10" xfId="20889" xr:uid="{00000000-0005-0000-0000-0000B89E0000}"/>
    <cellStyle name="Normal 4 2 2 10 2" xfId="20890" xr:uid="{00000000-0005-0000-0000-0000B99E0000}"/>
    <cellStyle name="Normal 4 2 2 10 2 2" xfId="20891" xr:uid="{00000000-0005-0000-0000-0000BA9E0000}"/>
    <cellStyle name="Normal 4 2 2 10 2 2 2" xfId="49847" xr:uid="{00000000-0005-0000-0000-0000BB9E0000}"/>
    <cellStyle name="Normal 4 2 2 10 2 3" xfId="49846" xr:uid="{00000000-0005-0000-0000-0000BC9E0000}"/>
    <cellStyle name="Normal 4 2 2 10 3" xfId="20892" xr:uid="{00000000-0005-0000-0000-0000BD9E0000}"/>
    <cellStyle name="Normal 4 2 2 10 3 2" xfId="49848" xr:uid="{00000000-0005-0000-0000-0000BE9E0000}"/>
    <cellStyle name="Normal 4 2 2 10 4" xfId="20893" xr:uid="{00000000-0005-0000-0000-0000BF9E0000}"/>
    <cellStyle name="Normal 4 2 2 10 4 2" xfId="49849" xr:uid="{00000000-0005-0000-0000-0000C09E0000}"/>
    <cellStyle name="Normal 4 2 2 10 5" xfId="20894" xr:uid="{00000000-0005-0000-0000-0000C19E0000}"/>
    <cellStyle name="Normal 4 2 2 10 5 2" xfId="49850" xr:uid="{00000000-0005-0000-0000-0000C29E0000}"/>
    <cellStyle name="Normal 4 2 2 10 6" xfId="49845" xr:uid="{00000000-0005-0000-0000-0000C39E0000}"/>
    <cellStyle name="Normal 4 2 2 11" xfId="20895" xr:uid="{00000000-0005-0000-0000-0000C49E0000}"/>
    <cellStyle name="Normal 4 2 2 11 2" xfId="20896" xr:uid="{00000000-0005-0000-0000-0000C59E0000}"/>
    <cellStyle name="Normal 4 2 2 11 2 2" xfId="20897" xr:uid="{00000000-0005-0000-0000-0000C69E0000}"/>
    <cellStyle name="Normal 4 2 2 11 2 2 2" xfId="49853" xr:uid="{00000000-0005-0000-0000-0000C79E0000}"/>
    <cellStyle name="Normal 4 2 2 11 2 3" xfId="49852" xr:uid="{00000000-0005-0000-0000-0000C89E0000}"/>
    <cellStyle name="Normal 4 2 2 11 3" xfId="20898" xr:uid="{00000000-0005-0000-0000-0000C99E0000}"/>
    <cellStyle name="Normal 4 2 2 11 3 2" xfId="49854" xr:uid="{00000000-0005-0000-0000-0000CA9E0000}"/>
    <cellStyle name="Normal 4 2 2 11 4" xfId="20899" xr:uid="{00000000-0005-0000-0000-0000CB9E0000}"/>
    <cellStyle name="Normal 4 2 2 11 4 2" xfId="49855" xr:uid="{00000000-0005-0000-0000-0000CC9E0000}"/>
    <cellStyle name="Normal 4 2 2 11 5" xfId="49851" xr:uid="{00000000-0005-0000-0000-0000CD9E0000}"/>
    <cellStyle name="Normal 4 2 2 12" xfId="20900" xr:uid="{00000000-0005-0000-0000-0000CE9E0000}"/>
    <cellStyle name="Normal 4 2 2 12 2" xfId="20901" xr:uid="{00000000-0005-0000-0000-0000CF9E0000}"/>
    <cellStyle name="Normal 4 2 2 12 2 2" xfId="49857" xr:uid="{00000000-0005-0000-0000-0000D09E0000}"/>
    <cellStyle name="Normal 4 2 2 12 3" xfId="20902" xr:uid="{00000000-0005-0000-0000-0000D19E0000}"/>
    <cellStyle name="Normal 4 2 2 12 3 2" xfId="49858" xr:uid="{00000000-0005-0000-0000-0000D29E0000}"/>
    <cellStyle name="Normal 4 2 2 12 4" xfId="49856" xr:uid="{00000000-0005-0000-0000-0000D39E0000}"/>
    <cellStyle name="Normal 4 2 2 13" xfId="20903" xr:uid="{00000000-0005-0000-0000-0000D49E0000}"/>
    <cellStyle name="Normal 4 2 2 13 2" xfId="49859" xr:uid="{00000000-0005-0000-0000-0000D59E0000}"/>
    <cellStyle name="Normal 4 2 2 14" xfId="20904" xr:uid="{00000000-0005-0000-0000-0000D69E0000}"/>
    <cellStyle name="Normal 4 2 2 14 2" xfId="49860" xr:uid="{00000000-0005-0000-0000-0000D79E0000}"/>
    <cellStyle name="Normal 4 2 2 15" xfId="20905" xr:uid="{00000000-0005-0000-0000-0000D89E0000}"/>
    <cellStyle name="Normal 4 2 2 15 2" xfId="49861" xr:uid="{00000000-0005-0000-0000-0000D99E0000}"/>
    <cellStyle name="Normal 4 2 2 16" xfId="20906" xr:uid="{00000000-0005-0000-0000-0000DA9E0000}"/>
    <cellStyle name="Normal 4 2 2 2" xfId="20907" xr:uid="{00000000-0005-0000-0000-0000DB9E0000}"/>
    <cellStyle name="Normal 4 2 2 2 10" xfId="20908" xr:uid="{00000000-0005-0000-0000-0000DC9E0000}"/>
    <cellStyle name="Normal 4 2 2 2 10 2" xfId="20909" xr:uid="{00000000-0005-0000-0000-0000DD9E0000}"/>
    <cellStyle name="Normal 4 2 2 2 10 2 2" xfId="20910" xr:uid="{00000000-0005-0000-0000-0000DE9E0000}"/>
    <cellStyle name="Normal 4 2 2 2 10 2 2 2" xfId="49865" xr:uid="{00000000-0005-0000-0000-0000DF9E0000}"/>
    <cellStyle name="Normal 4 2 2 2 10 2 3" xfId="49864" xr:uid="{00000000-0005-0000-0000-0000E09E0000}"/>
    <cellStyle name="Normal 4 2 2 2 10 3" xfId="20911" xr:uid="{00000000-0005-0000-0000-0000E19E0000}"/>
    <cellStyle name="Normal 4 2 2 2 10 3 2" xfId="49866" xr:uid="{00000000-0005-0000-0000-0000E29E0000}"/>
    <cellStyle name="Normal 4 2 2 2 10 4" xfId="20912" xr:uid="{00000000-0005-0000-0000-0000E39E0000}"/>
    <cellStyle name="Normal 4 2 2 2 10 4 2" xfId="49867" xr:uid="{00000000-0005-0000-0000-0000E49E0000}"/>
    <cellStyle name="Normal 4 2 2 2 10 5" xfId="49863" xr:uid="{00000000-0005-0000-0000-0000E59E0000}"/>
    <cellStyle name="Normal 4 2 2 2 11" xfId="20913" xr:uid="{00000000-0005-0000-0000-0000E69E0000}"/>
    <cellStyle name="Normal 4 2 2 2 11 2" xfId="20914" xr:uid="{00000000-0005-0000-0000-0000E79E0000}"/>
    <cellStyle name="Normal 4 2 2 2 11 2 2" xfId="49869" xr:uid="{00000000-0005-0000-0000-0000E89E0000}"/>
    <cellStyle name="Normal 4 2 2 2 11 3" xfId="20915" xr:uid="{00000000-0005-0000-0000-0000E99E0000}"/>
    <cellStyle name="Normal 4 2 2 2 11 3 2" xfId="49870" xr:uid="{00000000-0005-0000-0000-0000EA9E0000}"/>
    <cellStyle name="Normal 4 2 2 2 11 4" xfId="49868" xr:uid="{00000000-0005-0000-0000-0000EB9E0000}"/>
    <cellStyle name="Normal 4 2 2 2 12" xfId="20916" xr:uid="{00000000-0005-0000-0000-0000EC9E0000}"/>
    <cellStyle name="Normal 4 2 2 2 12 2" xfId="49871" xr:uid="{00000000-0005-0000-0000-0000ED9E0000}"/>
    <cellStyle name="Normal 4 2 2 2 13" xfId="20917" xr:uid="{00000000-0005-0000-0000-0000EE9E0000}"/>
    <cellStyle name="Normal 4 2 2 2 13 2" xfId="49872" xr:uid="{00000000-0005-0000-0000-0000EF9E0000}"/>
    <cellStyle name="Normal 4 2 2 2 14" xfId="20918" xr:uid="{00000000-0005-0000-0000-0000F09E0000}"/>
    <cellStyle name="Normal 4 2 2 2 14 2" xfId="49873" xr:uid="{00000000-0005-0000-0000-0000F19E0000}"/>
    <cellStyle name="Normal 4 2 2 2 15" xfId="20919" xr:uid="{00000000-0005-0000-0000-0000F29E0000}"/>
    <cellStyle name="Normal 4 2 2 2 16" xfId="49862" xr:uid="{00000000-0005-0000-0000-0000F39E0000}"/>
    <cellStyle name="Normal 4 2 2 2 2" xfId="20920" xr:uid="{00000000-0005-0000-0000-0000F49E0000}"/>
    <cellStyle name="Normal 4 2 2 2 2 10" xfId="20921" xr:uid="{00000000-0005-0000-0000-0000F59E0000}"/>
    <cellStyle name="Normal 4 2 2 2 2 10 2" xfId="20922" xr:uid="{00000000-0005-0000-0000-0000F69E0000}"/>
    <cellStyle name="Normal 4 2 2 2 2 10 2 2" xfId="49876" xr:uid="{00000000-0005-0000-0000-0000F79E0000}"/>
    <cellStyle name="Normal 4 2 2 2 2 10 3" xfId="20923" xr:uid="{00000000-0005-0000-0000-0000F89E0000}"/>
    <cellStyle name="Normal 4 2 2 2 2 10 3 2" xfId="49877" xr:uid="{00000000-0005-0000-0000-0000F99E0000}"/>
    <cellStyle name="Normal 4 2 2 2 2 10 4" xfId="49875" xr:uid="{00000000-0005-0000-0000-0000FA9E0000}"/>
    <cellStyle name="Normal 4 2 2 2 2 11" xfId="20924" xr:uid="{00000000-0005-0000-0000-0000FB9E0000}"/>
    <cellStyle name="Normal 4 2 2 2 2 11 2" xfId="49878" xr:uid="{00000000-0005-0000-0000-0000FC9E0000}"/>
    <cellStyle name="Normal 4 2 2 2 2 12" xfId="20925" xr:uid="{00000000-0005-0000-0000-0000FD9E0000}"/>
    <cellStyle name="Normal 4 2 2 2 2 12 2" xfId="49879" xr:uid="{00000000-0005-0000-0000-0000FE9E0000}"/>
    <cellStyle name="Normal 4 2 2 2 2 13" xfId="20926" xr:uid="{00000000-0005-0000-0000-0000FF9E0000}"/>
    <cellStyle name="Normal 4 2 2 2 2 13 2" xfId="49880" xr:uid="{00000000-0005-0000-0000-0000009F0000}"/>
    <cellStyle name="Normal 4 2 2 2 2 14" xfId="49874" xr:uid="{00000000-0005-0000-0000-0000019F0000}"/>
    <cellStyle name="Normal 4 2 2 2 2 2" xfId="20927" xr:uid="{00000000-0005-0000-0000-0000029F0000}"/>
    <cellStyle name="Normal 4 2 2 2 2 2 10" xfId="20928" xr:uid="{00000000-0005-0000-0000-0000039F0000}"/>
    <cellStyle name="Normal 4 2 2 2 2 2 10 2" xfId="49882" xr:uid="{00000000-0005-0000-0000-0000049F0000}"/>
    <cellStyle name="Normal 4 2 2 2 2 2 11" xfId="20929" xr:uid="{00000000-0005-0000-0000-0000059F0000}"/>
    <cellStyle name="Normal 4 2 2 2 2 2 11 2" xfId="49883" xr:uid="{00000000-0005-0000-0000-0000069F0000}"/>
    <cellStyle name="Normal 4 2 2 2 2 2 12" xfId="20930" xr:uid="{00000000-0005-0000-0000-0000079F0000}"/>
    <cellStyle name="Normal 4 2 2 2 2 2 12 2" xfId="49884" xr:uid="{00000000-0005-0000-0000-0000089F0000}"/>
    <cellStyle name="Normal 4 2 2 2 2 2 13" xfId="49881" xr:uid="{00000000-0005-0000-0000-0000099F0000}"/>
    <cellStyle name="Normal 4 2 2 2 2 2 2" xfId="20931" xr:uid="{00000000-0005-0000-0000-00000A9F0000}"/>
    <cellStyle name="Normal 4 2 2 2 2 2 2 10" xfId="20932" xr:uid="{00000000-0005-0000-0000-00000B9F0000}"/>
    <cellStyle name="Normal 4 2 2 2 2 2 2 10 2" xfId="49886" xr:uid="{00000000-0005-0000-0000-00000C9F0000}"/>
    <cellStyle name="Normal 4 2 2 2 2 2 2 11" xfId="20933" xr:uid="{00000000-0005-0000-0000-00000D9F0000}"/>
    <cellStyle name="Normal 4 2 2 2 2 2 2 11 2" xfId="49887" xr:uid="{00000000-0005-0000-0000-00000E9F0000}"/>
    <cellStyle name="Normal 4 2 2 2 2 2 2 12" xfId="49885" xr:uid="{00000000-0005-0000-0000-00000F9F0000}"/>
    <cellStyle name="Normal 4 2 2 2 2 2 2 2" xfId="20934" xr:uid="{00000000-0005-0000-0000-0000109F0000}"/>
    <cellStyle name="Normal 4 2 2 2 2 2 2 2 10" xfId="20935" xr:uid="{00000000-0005-0000-0000-0000119F0000}"/>
    <cellStyle name="Normal 4 2 2 2 2 2 2 2 10 2" xfId="49889" xr:uid="{00000000-0005-0000-0000-0000129F0000}"/>
    <cellStyle name="Normal 4 2 2 2 2 2 2 2 11" xfId="49888" xr:uid="{00000000-0005-0000-0000-0000139F0000}"/>
    <cellStyle name="Normal 4 2 2 2 2 2 2 2 2" xfId="20936" xr:uid="{00000000-0005-0000-0000-0000149F0000}"/>
    <cellStyle name="Normal 4 2 2 2 2 2 2 2 2 2" xfId="20937" xr:uid="{00000000-0005-0000-0000-0000159F0000}"/>
    <cellStyle name="Normal 4 2 2 2 2 2 2 2 2 2 2" xfId="20938" xr:uid="{00000000-0005-0000-0000-0000169F0000}"/>
    <cellStyle name="Normal 4 2 2 2 2 2 2 2 2 2 2 2" xfId="20939" xr:uid="{00000000-0005-0000-0000-0000179F0000}"/>
    <cellStyle name="Normal 4 2 2 2 2 2 2 2 2 2 2 2 2" xfId="49893" xr:uid="{00000000-0005-0000-0000-0000189F0000}"/>
    <cellStyle name="Normal 4 2 2 2 2 2 2 2 2 2 2 3" xfId="49892" xr:uid="{00000000-0005-0000-0000-0000199F0000}"/>
    <cellStyle name="Normal 4 2 2 2 2 2 2 2 2 2 3" xfId="20940" xr:uid="{00000000-0005-0000-0000-00001A9F0000}"/>
    <cellStyle name="Normal 4 2 2 2 2 2 2 2 2 2 3 2" xfId="49894" xr:uid="{00000000-0005-0000-0000-00001B9F0000}"/>
    <cellStyle name="Normal 4 2 2 2 2 2 2 2 2 2 4" xfId="20941" xr:uid="{00000000-0005-0000-0000-00001C9F0000}"/>
    <cellStyle name="Normal 4 2 2 2 2 2 2 2 2 2 4 2" xfId="49895" xr:uid="{00000000-0005-0000-0000-00001D9F0000}"/>
    <cellStyle name="Normal 4 2 2 2 2 2 2 2 2 2 5" xfId="20942" xr:uid="{00000000-0005-0000-0000-00001E9F0000}"/>
    <cellStyle name="Normal 4 2 2 2 2 2 2 2 2 2 5 2" xfId="49896" xr:uid="{00000000-0005-0000-0000-00001F9F0000}"/>
    <cellStyle name="Normal 4 2 2 2 2 2 2 2 2 2 6" xfId="49891" xr:uid="{00000000-0005-0000-0000-0000209F0000}"/>
    <cellStyle name="Normal 4 2 2 2 2 2 2 2 2 3" xfId="20943" xr:uid="{00000000-0005-0000-0000-0000219F0000}"/>
    <cellStyle name="Normal 4 2 2 2 2 2 2 2 2 3 2" xfId="20944" xr:uid="{00000000-0005-0000-0000-0000229F0000}"/>
    <cellStyle name="Normal 4 2 2 2 2 2 2 2 2 3 2 2" xfId="49898" xr:uid="{00000000-0005-0000-0000-0000239F0000}"/>
    <cellStyle name="Normal 4 2 2 2 2 2 2 2 2 3 3" xfId="49897" xr:uid="{00000000-0005-0000-0000-0000249F0000}"/>
    <cellStyle name="Normal 4 2 2 2 2 2 2 2 2 4" xfId="20945" xr:uid="{00000000-0005-0000-0000-0000259F0000}"/>
    <cellStyle name="Normal 4 2 2 2 2 2 2 2 2 4 2" xfId="49899" xr:uid="{00000000-0005-0000-0000-0000269F0000}"/>
    <cellStyle name="Normal 4 2 2 2 2 2 2 2 2 5" xfId="20946" xr:uid="{00000000-0005-0000-0000-0000279F0000}"/>
    <cellStyle name="Normal 4 2 2 2 2 2 2 2 2 5 2" xfId="49900" xr:uid="{00000000-0005-0000-0000-0000289F0000}"/>
    <cellStyle name="Normal 4 2 2 2 2 2 2 2 2 6" xfId="20947" xr:uid="{00000000-0005-0000-0000-0000299F0000}"/>
    <cellStyle name="Normal 4 2 2 2 2 2 2 2 2 6 2" xfId="49901" xr:uid="{00000000-0005-0000-0000-00002A9F0000}"/>
    <cellStyle name="Normal 4 2 2 2 2 2 2 2 2 7" xfId="49890" xr:uid="{00000000-0005-0000-0000-00002B9F0000}"/>
    <cellStyle name="Normal 4 2 2 2 2 2 2 2 3" xfId="20948" xr:uid="{00000000-0005-0000-0000-00002C9F0000}"/>
    <cellStyle name="Normal 4 2 2 2 2 2 2 2 3 2" xfId="20949" xr:uid="{00000000-0005-0000-0000-00002D9F0000}"/>
    <cellStyle name="Normal 4 2 2 2 2 2 2 2 3 2 2" xfId="20950" xr:uid="{00000000-0005-0000-0000-00002E9F0000}"/>
    <cellStyle name="Normal 4 2 2 2 2 2 2 2 3 2 2 2" xfId="20951" xr:uid="{00000000-0005-0000-0000-00002F9F0000}"/>
    <cellStyle name="Normal 4 2 2 2 2 2 2 2 3 2 2 2 2" xfId="49905" xr:uid="{00000000-0005-0000-0000-0000309F0000}"/>
    <cellStyle name="Normal 4 2 2 2 2 2 2 2 3 2 2 3" xfId="49904" xr:uid="{00000000-0005-0000-0000-0000319F0000}"/>
    <cellStyle name="Normal 4 2 2 2 2 2 2 2 3 2 3" xfId="20952" xr:uid="{00000000-0005-0000-0000-0000329F0000}"/>
    <cellStyle name="Normal 4 2 2 2 2 2 2 2 3 2 3 2" xfId="49906" xr:uid="{00000000-0005-0000-0000-0000339F0000}"/>
    <cellStyle name="Normal 4 2 2 2 2 2 2 2 3 2 4" xfId="20953" xr:uid="{00000000-0005-0000-0000-0000349F0000}"/>
    <cellStyle name="Normal 4 2 2 2 2 2 2 2 3 2 4 2" xfId="49907" xr:uid="{00000000-0005-0000-0000-0000359F0000}"/>
    <cellStyle name="Normal 4 2 2 2 2 2 2 2 3 2 5" xfId="20954" xr:uid="{00000000-0005-0000-0000-0000369F0000}"/>
    <cellStyle name="Normal 4 2 2 2 2 2 2 2 3 2 5 2" xfId="49908" xr:uid="{00000000-0005-0000-0000-0000379F0000}"/>
    <cellStyle name="Normal 4 2 2 2 2 2 2 2 3 2 6" xfId="49903" xr:uid="{00000000-0005-0000-0000-0000389F0000}"/>
    <cellStyle name="Normal 4 2 2 2 2 2 2 2 3 3" xfId="20955" xr:uid="{00000000-0005-0000-0000-0000399F0000}"/>
    <cellStyle name="Normal 4 2 2 2 2 2 2 2 3 3 2" xfId="20956" xr:uid="{00000000-0005-0000-0000-00003A9F0000}"/>
    <cellStyle name="Normal 4 2 2 2 2 2 2 2 3 3 2 2" xfId="49910" xr:uid="{00000000-0005-0000-0000-00003B9F0000}"/>
    <cellStyle name="Normal 4 2 2 2 2 2 2 2 3 3 3" xfId="49909" xr:uid="{00000000-0005-0000-0000-00003C9F0000}"/>
    <cellStyle name="Normal 4 2 2 2 2 2 2 2 3 4" xfId="20957" xr:uid="{00000000-0005-0000-0000-00003D9F0000}"/>
    <cellStyle name="Normal 4 2 2 2 2 2 2 2 3 4 2" xfId="49911" xr:uid="{00000000-0005-0000-0000-00003E9F0000}"/>
    <cellStyle name="Normal 4 2 2 2 2 2 2 2 3 5" xfId="20958" xr:uid="{00000000-0005-0000-0000-00003F9F0000}"/>
    <cellStyle name="Normal 4 2 2 2 2 2 2 2 3 5 2" xfId="49912" xr:uid="{00000000-0005-0000-0000-0000409F0000}"/>
    <cellStyle name="Normal 4 2 2 2 2 2 2 2 3 6" xfId="20959" xr:uid="{00000000-0005-0000-0000-0000419F0000}"/>
    <cellStyle name="Normal 4 2 2 2 2 2 2 2 3 6 2" xfId="49913" xr:uid="{00000000-0005-0000-0000-0000429F0000}"/>
    <cellStyle name="Normal 4 2 2 2 2 2 2 2 3 7" xfId="49902" xr:uid="{00000000-0005-0000-0000-0000439F0000}"/>
    <cellStyle name="Normal 4 2 2 2 2 2 2 2 4" xfId="20960" xr:uid="{00000000-0005-0000-0000-0000449F0000}"/>
    <cellStyle name="Normal 4 2 2 2 2 2 2 2 4 2" xfId="20961" xr:uid="{00000000-0005-0000-0000-0000459F0000}"/>
    <cellStyle name="Normal 4 2 2 2 2 2 2 2 4 2 2" xfId="20962" xr:uid="{00000000-0005-0000-0000-0000469F0000}"/>
    <cellStyle name="Normal 4 2 2 2 2 2 2 2 4 2 2 2" xfId="49916" xr:uid="{00000000-0005-0000-0000-0000479F0000}"/>
    <cellStyle name="Normal 4 2 2 2 2 2 2 2 4 2 3" xfId="49915" xr:uid="{00000000-0005-0000-0000-0000489F0000}"/>
    <cellStyle name="Normal 4 2 2 2 2 2 2 2 4 3" xfId="20963" xr:uid="{00000000-0005-0000-0000-0000499F0000}"/>
    <cellStyle name="Normal 4 2 2 2 2 2 2 2 4 3 2" xfId="49917" xr:uid="{00000000-0005-0000-0000-00004A9F0000}"/>
    <cellStyle name="Normal 4 2 2 2 2 2 2 2 4 4" xfId="20964" xr:uid="{00000000-0005-0000-0000-00004B9F0000}"/>
    <cellStyle name="Normal 4 2 2 2 2 2 2 2 4 4 2" xfId="49918" xr:uid="{00000000-0005-0000-0000-00004C9F0000}"/>
    <cellStyle name="Normal 4 2 2 2 2 2 2 2 4 5" xfId="20965" xr:uid="{00000000-0005-0000-0000-00004D9F0000}"/>
    <cellStyle name="Normal 4 2 2 2 2 2 2 2 4 5 2" xfId="49919" xr:uid="{00000000-0005-0000-0000-00004E9F0000}"/>
    <cellStyle name="Normal 4 2 2 2 2 2 2 2 4 6" xfId="49914" xr:uid="{00000000-0005-0000-0000-00004F9F0000}"/>
    <cellStyle name="Normal 4 2 2 2 2 2 2 2 5" xfId="20966" xr:uid="{00000000-0005-0000-0000-0000509F0000}"/>
    <cellStyle name="Normal 4 2 2 2 2 2 2 2 5 2" xfId="20967" xr:uid="{00000000-0005-0000-0000-0000519F0000}"/>
    <cellStyle name="Normal 4 2 2 2 2 2 2 2 5 2 2" xfId="20968" xr:uid="{00000000-0005-0000-0000-0000529F0000}"/>
    <cellStyle name="Normal 4 2 2 2 2 2 2 2 5 2 2 2" xfId="49922" xr:uid="{00000000-0005-0000-0000-0000539F0000}"/>
    <cellStyle name="Normal 4 2 2 2 2 2 2 2 5 2 3" xfId="49921" xr:uid="{00000000-0005-0000-0000-0000549F0000}"/>
    <cellStyle name="Normal 4 2 2 2 2 2 2 2 5 3" xfId="20969" xr:uid="{00000000-0005-0000-0000-0000559F0000}"/>
    <cellStyle name="Normal 4 2 2 2 2 2 2 2 5 3 2" xfId="49923" xr:uid="{00000000-0005-0000-0000-0000569F0000}"/>
    <cellStyle name="Normal 4 2 2 2 2 2 2 2 5 4" xfId="20970" xr:uid="{00000000-0005-0000-0000-0000579F0000}"/>
    <cellStyle name="Normal 4 2 2 2 2 2 2 2 5 4 2" xfId="49924" xr:uid="{00000000-0005-0000-0000-0000589F0000}"/>
    <cellStyle name="Normal 4 2 2 2 2 2 2 2 5 5" xfId="20971" xr:uid="{00000000-0005-0000-0000-0000599F0000}"/>
    <cellStyle name="Normal 4 2 2 2 2 2 2 2 5 5 2" xfId="49925" xr:uid="{00000000-0005-0000-0000-00005A9F0000}"/>
    <cellStyle name="Normal 4 2 2 2 2 2 2 2 5 6" xfId="49920" xr:uid="{00000000-0005-0000-0000-00005B9F0000}"/>
    <cellStyle name="Normal 4 2 2 2 2 2 2 2 6" xfId="20972" xr:uid="{00000000-0005-0000-0000-00005C9F0000}"/>
    <cellStyle name="Normal 4 2 2 2 2 2 2 2 6 2" xfId="20973" xr:uid="{00000000-0005-0000-0000-00005D9F0000}"/>
    <cellStyle name="Normal 4 2 2 2 2 2 2 2 6 2 2" xfId="20974" xr:uid="{00000000-0005-0000-0000-00005E9F0000}"/>
    <cellStyle name="Normal 4 2 2 2 2 2 2 2 6 2 2 2" xfId="49928" xr:uid="{00000000-0005-0000-0000-00005F9F0000}"/>
    <cellStyle name="Normal 4 2 2 2 2 2 2 2 6 2 3" xfId="49927" xr:uid="{00000000-0005-0000-0000-0000609F0000}"/>
    <cellStyle name="Normal 4 2 2 2 2 2 2 2 6 3" xfId="20975" xr:uid="{00000000-0005-0000-0000-0000619F0000}"/>
    <cellStyle name="Normal 4 2 2 2 2 2 2 2 6 3 2" xfId="49929" xr:uid="{00000000-0005-0000-0000-0000629F0000}"/>
    <cellStyle name="Normal 4 2 2 2 2 2 2 2 6 4" xfId="20976" xr:uid="{00000000-0005-0000-0000-0000639F0000}"/>
    <cellStyle name="Normal 4 2 2 2 2 2 2 2 6 4 2" xfId="49930" xr:uid="{00000000-0005-0000-0000-0000649F0000}"/>
    <cellStyle name="Normal 4 2 2 2 2 2 2 2 6 5" xfId="49926" xr:uid="{00000000-0005-0000-0000-0000659F0000}"/>
    <cellStyle name="Normal 4 2 2 2 2 2 2 2 7" xfId="20977" xr:uid="{00000000-0005-0000-0000-0000669F0000}"/>
    <cellStyle name="Normal 4 2 2 2 2 2 2 2 7 2" xfId="20978" xr:uid="{00000000-0005-0000-0000-0000679F0000}"/>
    <cellStyle name="Normal 4 2 2 2 2 2 2 2 7 2 2" xfId="49932" xr:uid="{00000000-0005-0000-0000-0000689F0000}"/>
    <cellStyle name="Normal 4 2 2 2 2 2 2 2 7 3" xfId="20979" xr:uid="{00000000-0005-0000-0000-0000699F0000}"/>
    <cellStyle name="Normal 4 2 2 2 2 2 2 2 7 3 2" xfId="49933" xr:uid="{00000000-0005-0000-0000-00006A9F0000}"/>
    <cellStyle name="Normal 4 2 2 2 2 2 2 2 7 4" xfId="49931" xr:uid="{00000000-0005-0000-0000-00006B9F0000}"/>
    <cellStyle name="Normal 4 2 2 2 2 2 2 2 8" xfId="20980" xr:uid="{00000000-0005-0000-0000-00006C9F0000}"/>
    <cellStyle name="Normal 4 2 2 2 2 2 2 2 8 2" xfId="49934" xr:uid="{00000000-0005-0000-0000-00006D9F0000}"/>
    <cellStyle name="Normal 4 2 2 2 2 2 2 2 9" xfId="20981" xr:uid="{00000000-0005-0000-0000-00006E9F0000}"/>
    <cellStyle name="Normal 4 2 2 2 2 2 2 2 9 2" xfId="49935" xr:uid="{00000000-0005-0000-0000-00006F9F0000}"/>
    <cellStyle name="Normal 4 2 2 2 2 2 2 3" xfId="20982" xr:uid="{00000000-0005-0000-0000-0000709F0000}"/>
    <cellStyle name="Normal 4 2 2 2 2 2 2 3 2" xfId="20983" xr:uid="{00000000-0005-0000-0000-0000719F0000}"/>
    <cellStyle name="Normal 4 2 2 2 2 2 2 3 2 2" xfId="20984" xr:uid="{00000000-0005-0000-0000-0000729F0000}"/>
    <cellStyle name="Normal 4 2 2 2 2 2 2 3 2 2 2" xfId="20985" xr:uid="{00000000-0005-0000-0000-0000739F0000}"/>
    <cellStyle name="Normal 4 2 2 2 2 2 2 3 2 2 2 2" xfId="49939" xr:uid="{00000000-0005-0000-0000-0000749F0000}"/>
    <cellStyle name="Normal 4 2 2 2 2 2 2 3 2 2 3" xfId="49938" xr:uid="{00000000-0005-0000-0000-0000759F0000}"/>
    <cellStyle name="Normal 4 2 2 2 2 2 2 3 2 3" xfId="20986" xr:uid="{00000000-0005-0000-0000-0000769F0000}"/>
    <cellStyle name="Normal 4 2 2 2 2 2 2 3 2 3 2" xfId="49940" xr:uid="{00000000-0005-0000-0000-0000779F0000}"/>
    <cellStyle name="Normal 4 2 2 2 2 2 2 3 2 4" xfId="20987" xr:uid="{00000000-0005-0000-0000-0000789F0000}"/>
    <cellStyle name="Normal 4 2 2 2 2 2 2 3 2 4 2" xfId="49941" xr:uid="{00000000-0005-0000-0000-0000799F0000}"/>
    <cellStyle name="Normal 4 2 2 2 2 2 2 3 2 5" xfId="20988" xr:uid="{00000000-0005-0000-0000-00007A9F0000}"/>
    <cellStyle name="Normal 4 2 2 2 2 2 2 3 2 5 2" xfId="49942" xr:uid="{00000000-0005-0000-0000-00007B9F0000}"/>
    <cellStyle name="Normal 4 2 2 2 2 2 2 3 2 6" xfId="49937" xr:uid="{00000000-0005-0000-0000-00007C9F0000}"/>
    <cellStyle name="Normal 4 2 2 2 2 2 2 3 3" xfId="20989" xr:uid="{00000000-0005-0000-0000-00007D9F0000}"/>
    <cellStyle name="Normal 4 2 2 2 2 2 2 3 3 2" xfId="20990" xr:uid="{00000000-0005-0000-0000-00007E9F0000}"/>
    <cellStyle name="Normal 4 2 2 2 2 2 2 3 3 2 2" xfId="20991" xr:uid="{00000000-0005-0000-0000-00007F9F0000}"/>
    <cellStyle name="Normal 4 2 2 2 2 2 2 3 3 2 2 2" xfId="49945" xr:uid="{00000000-0005-0000-0000-0000809F0000}"/>
    <cellStyle name="Normal 4 2 2 2 2 2 2 3 3 2 3" xfId="49944" xr:uid="{00000000-0005-0000-0000-0000819F0000}"/>
    <cellStyle name="Normal 4 2 2 2 2 2 2 3 3 3" xfId="20992" xr:uid="{00000000-0005-0000-0000-0000829F0000}"/>
    <cellStyle name="Normal 4 2 2 2 2 2 2 3 3 3 2" xfId="49946" xr:uid="{00000000-0005-0000-0000-0000839F0000}"/>
    <cellStyle name="Normal 4 2 2 2 2 2 2 3 3 4" xfId="20993" xr:uid="{00000000-0005-0000-0000-0000849F0000}"/>
    <cellStyle name="Normal 4 2 2 2 2 2 2 3 3 4 2" xfId="49947" xr:uid="{00000000-0005-0000-0000-0000859F0000}"/>
    <cellStyle name="Normal 4 2 2 2 2 2 2 3 3 5" xfId="20994" xr:uid="{00000000-0005-0000-0000-0000869F0000}"/>
    <cellStyle name="Normal 4 2 2 2 2 2 2 3 3 5 2" xfId="49948" xr:uid="{00000000-0005-0000-0000-0000879F0000}"/>
    <cellStyle name="Normal 4 2 2 2 2 2 2 3 3 6" xfId="49943" xr:uid="{00000000-0005-0000-0000-0000889F0000}"/>
    <cellStyle name="Normal 4 2 2 2 2 2 2 3 4" xfId="20995" xr:uid="{00000000-0005-0000-0000-0000899F0000}"/>
    <cellStyle name="Normal 4 2 2 2 2 2 2 3 4 2" xfId="20996" xr:uid="{00000000-0005-0000-0000-00008A9F0000}"/>
    <cellStyle name="Normal 4 2 2 2 2 2 2 3 4 2 2" xfId="49950" xr:uid="{00000000-0005-0000-0000-00008B9F0000}"/>
    <cellStyle name="Normal 4 2 2 2 2 2 2 3 4 3" xfId="49949" xr:uid="{00000000-0005-0000-0000-00008C9F0000}"/>
    <cellStyle name="Normal 4 2 2 2 2 2 2 3 5" xfId="20997" xr:uid="{00000000-0005-0000-0000-00008D9F0000}"/>
    <cellStyle name="Normal 4 2 2 2 2 2 2 3 5 2" xfId="49951" xr:uid="{00000000-0005-0000-0000-00008E9F0000}"/>
    <cellStyle name="Normal 4 2 2 2 2 2 2 3 6" xfId="20998" xr:uid="{00000000-0005-0000-0000-00008F9F0000}"/>
    <cellStyle name="Normal 4 2 2 2 2 2 2 3 6 2" xfId="49952" xr:uid="{00000000-0005-0000-0000-0000909F0000}"/>
    <cellStyle name="Normal 4 2 2 2 2 2 2 3 7" xfId="20999" xr:uid="{00000000-0005-0000-0000-0000919F0000}"/>
    <cellStyle name="Normal 4 2 2 2 2 2 2 3 7 2" xfId="49953" xr:uid="{00000000-0005-0000-0000-0000929F0000}"/>
    <cellStyle name="Normal 4 2 2 2 2 2 2 3 8" xfId="49936" xr:uid="{00000000-0005-0000-0000-0000939F0000}"/>
    <cellStyle name="Normal 4 2 2 2 2 2 2 4" xfId="21000" xr:uid="{00000000-0005-0000-0000-0000949F0000}"/>
    <cellStyle name="Normal 4 2 2 2 2 2 2 4 2" xfId="21001" xr:uid="{00000000-0005-0000-0000-0000959F0000}"/>
    <cellStyle name="Normal 4 2 2 2 2 2 2 4 2 2" xfId="21002" xr:uid="{00000000-0005-0000-0000-0000969F0000}"/>
    <cellStyle name="Normal 4 2 2 2 2 2 2 4 2 2 2" xfId="21003" xr:uid="{00000000-0005-0000-0000-0000979F0000}"/>
    <cellStyle name="Normal 4 2 2 2 2 2 2 4 2 2 2 2" xfId="49957" xr:uid="{00000000-0005-0000-0000-0000989F0000}"/>
    <cellStyle name="Normal 4 2 2 2 2 2 2 4 2 2 3" xfId="49956" xr:uid="{00000000-0005-0000-0000-0000999F0000}"/>
    <cellStyle name="Normal 4 2 2 2 2 2 2 4 2 3" xfId="21004" xr:uid="{00000000-0005-0000-0000-00009A9F0000}"/>
    <cellStyle name="Normal 4 2 2 2 2 2 2 4 2 3 2" xfId="49958" xr:uid="{00000000-0005-0000-0000-00009B9F0000}"/>
    <cellStyle name="Normal 4 2 2 2 2 2 2 4 2 4" xfId="21005" xr:uid="{00000000-0005-0000-0000-00009C9F0000}"/>
    <cellStyle name="Normal 4 2 2 2 2 2 2 4 2 4 2" xfId="49959" xr:uid="{00000000-0005-0000-0000-00009D9F0000}"/>
    <cellStyle name="Normal 4 2 2 2 2 2 2 4 2 5" xfId="21006" xr:uid="{00000000-0005-0000-0000-00009E9F0000}"/>
    <cellStyle name="Normal 4 2 2 2 2 2 2 4 2 5 2" xfId="49960" xr:uid="{00000000-0005-0000-0000-00009F9F0000}"/>
    <cellStyle name="Normal 4 2 2 2 2 2 2 4 2 6" xfId="49955" xr:uid="{00000000-0005-0000-0000-0000A09F0000}"/>
    <cellStyle name="Normal 4 2 2 2 2 2 2 4 3" xfId="21007" xr:uid="{00000000-0005-0000-0000-0000A19F0000}"/>
    <cellStyle name="Normal 4 2 2 2 2 2 2 4 3 2" xfId="21008" xr:uid="{00000000-0005-0000-0000-0000A29F0000}"/>
    <cellStyle name="Normal 4 2 2 2 2 2 2 4 3 2 2" xfId="49962" xr:uid="{00000000-0005-0000-0000-0000A39F0000}"/>
    <cellStyle name="Normal 4 2 2 2 2 2 2 4 3 3" xfId="49961" xr:uid="{00000000-0005-0000-0000-0000A49F0000}"/>
    <cellStyle name="Normal 4 2 2 2 2 2 2 4 4" xfId="21009" xr:uid="{00000000-0005-0000-0000-0000A59F0000}"/>
    <cellStyle name="Normal 4 2 2 2 2 2 2 4 4 2" xfId="49963" xr:uid="{00000000-0005-0000-0000-0000A69F0000}"/>
    <cellStyle name="Normal 4 2 2 2 2 2 2 4 5" xfId="21010" xr:uid="{00000000-0005-0000-0000-0000A79F0000}"/>
    <cellStyle name="Normal 4 2 2 2 2 2 2 4 5 2" xfId="49964" xr:uid="{00000000-0005-0000-0000-0000A89F0000}"/>
    <cellStyle name="Normal 4 2 2 2 2 2 2 4 6" xfId="21011" xr:uid="{00000000-0005-0000-0000-0000A99F0000}"/>
    <cellStyle name="Normal 4 2 2 2 2 2 2 4 6 2" xfId="49965" xr:uid="{00000000-0005-0000-0000-0000AA9F0000}"/>
    <cellStyle name="Normal 4 2 2 2 2 2 2 4 7" xfId="49954" xr:uid="{00000000-0005-0000-0000-0000AB9F0000}"/>
    <cellStyle name="Normal 4 2 2 2 2 2 2 5" xfId="21012" xr:uid="{00000000-0005-0000-0000-0000AC9F0000}"/>
    <cellStyle name="Normal 4 2 2 2 2 2 2 5 2" xfId="21013" xr:uid="{00000000-0005-0000-0000-0000AD9F0000}"/>
    <cellStyle name="Normal 4 2 2 2 2 2 2 5 2 2" xfId="21014" xr:uid="{00000000-0005-0000-0000-0000AE9F0000}"/>
    <cellStyle name="Normal 4 2 2 2 2 2 2 5 2 2 2" xfId="49968" xr:uid="{00000000-0005-0000-0000-0000AF9F0000}"/>
    <cellStyle name="Normal 4 2 2 2 2 2 2 5 2 3" xfId="49967" xr:uid="{00000000-0005-0000-0000-0000B09F0000}"/>
    <cellStyle name="Normal 4 2 2 2 2 2 2 5 3" xfId="21015" xr:uid="{00000000-0005-0000-0000-0000B19F0000}"/>
    <cellStyle name="Normal 4 2 2 2 2 2 2 5 3 2" xfId="49969" xr:uid="{00000000-0005-0000-0000-0000B29F0000}"/>
    <cellStyle name="Normal 4 2 2 2 2 2 2 5 4" xfId="21016" xr:uid="{00000000-0005-0000-0000-0000B39F0000}"/>
    <cellStyle name="Normal 4 2 2 2 2 2 2 5 4 2" xfId="49970" xr:uid="{00000000-0005-0000-0000-0000B49F0000}"/>
    <cellStyle name="Normal 4 2 2 2 2 2 2 5 5" xfId="21017" xr:uid="{00000000-0005-0000-0000-0000B59F0000}"/>
    <cellStyle name="Normal 4 2 2 2 2 2 2 5 5 2" xfId="49971" xr:uid="{00000000-0005-0000-0000-0000B69F0000}"/>
    <cellStyle name="Normal 4 2 2 2 2 2 2 5 6" xfId="49966" xr:uid="{00000000-0005-0000-0000-0000B79F0000}"/>
    <cellStyle name="Normal 4 2 2 2 2 2 2 6" xfId="21018" xr:uid="{00000000-0005-0000-0000-0000B89F0000}"/>
    <cellStyle name="Normal 4 2 2 2 2 2 2 6 2" xfId="21019" xr:uid="{00000000-0005-0000-0000-0000B99F0000}"/>
    <cellStyle name="Normal 4 2 2 2 2 2 2 6 2 2" xfId="21020" xr:uid="{00000000-0005-0000-0000-0000BA9F0000}"/>
    <cellStyle name="Normal 4 2 2 2 2 2 2 6 2 2 2" xfId="49974" xr:uid="{00000000-0005-0000-0000-0000BB9F0000}"/>
    <cellStyle name="Normal 4 2 2 2 2 2 2 6 2 3" xfId="49973" xr:uid="{00000000-0005-0000-0000-0000BC9F0000}"/>
    <cellStyle name="Normal 4 2 2 2 2 2 2 6 3" xfId="21021" xr:uid="{00000000-0005-0000-0000-0000BD9F0000}"/>
    <cellStyle name="Normal 4 2 2 2 2 2 2 6 3 2" xfId="49975" xr:uid="{00000000-0005-0000-0000-0000BE9F0000}"/>
    <cellStyle name="Normal 4 2 2 2 2 2 2 6 4" xfId="21022" xr:uid="{00000000-0005-0000-0000-0000BF9F0000}"/>
    <cellStyle name="Normal 4 2 2 2 2 2 2 6 4 2" xfId="49976" xr:uid="{00000000-0005-0000-0000-0000C09F0000}"/>
    <cellStyle name="Normal 4 2 2 2 2 2 2 6 5" xfId="21023" xr:uid="{00000000-0005-0000-0000-0000C19F0000}"/>
    <cellStyle name="Normal 4 2 2 2 2 2 2 6 5 2" xfId="49977" xr:uid="{00000000-0005-0000-0000-0000C29F0000}"/>
    <cellStyle name="Normal 4 2 2 2 2 2 2 6 6" xfId="49972" xr:uid="{00000000-0005-0000-0000-0000C39F0000}"/>
    <cellStyle name="Normal 4 2 2 2 2 2 2 7" xfId="21024" xr:uid="{00000000-0005-0000-0000-0000C49F0000}"/>
    <cellStyle name="Normal 4 2 2 2 2 2 2 7 2" xfId="21025" xr:uid="{00000000-0005-0000-0000-0000C59F0000}"/>
    <cellStyle name="Normal 4 2 2 2 2 2 2 7 2 2" xfId="21026" xr:uid="{00000000-0005-0000-0000-0000C69F0000}"/>
    <cellStyle name="Normal 4 2 2 2 2 2 2 7 2 2 2" xfId="49980" xr:uid="{00000000-0005-0000-0000-0000C79F0000}"/>
    <cellStyle name="Normal 4 2 2 2 2 2 2 7 2 3" xfId="49979" xr:uid="{00000000-0005-0000-0000-0000C89F0000}"/>
    <cellStyle name="Normal 4 2 2 2 2 2 2 7 3" xfId="21027" xr:uid="{00000000-0005-0000-0000-0000C99F0000}"/>
    <cellStyle name="Normal 4 2 2 2 2 2 2 7 3 2" xfId="49981" xr:uid="{00000000-0005-0000-0000-0000CA9F0000}"/>
    <cellStyle name="Normal 4 2 2 2 2 2 2 7 4" xfId="21028" xr:uid="{00000000-0005-0000-0000-0000CB9F0000}"/>
    <cellStyle name="Normal 4 2 2 2 2 2 2 7 4 2" xfId="49982" xr:uid="{00000000-0005-0000-0000-0000CC9F0000}"/>
    <cellStyle name="Normal 4 2 2 2 2 2 2 7 5" xfId="49978" xr:uid="{00000000-0005-0000-0000-0000CD9F0000}"/>
    <cellStyle name="Normal 4 2 2 2 2 2 2 8" xfId="21029" xr:uid="{00000000-0005-0000-0000-0000CE9F0000}"/>
    <cellStyle name="Normal 4 2 2 2 2 2 2 8 2" xfId="21030" xr:uid="{00000000-0005-0000-0000-0000CF9F0000}"/>
    <cellStyle name="Normal 4 2 2 2 2 2 2 8 2 2" xfId="49984" xr:uid="{00000000-0005-0000-0000-0000D09F0000}"/>
    <cellStyle name="Normal 4 2 2 2 2 2 2 8 3" xfId="21031" xr:uid="{00000000-0005-0000-0000-0000D19F0000}"/>
    <cellStyle name="Normal 4 2 2 2 2 2 2 8 3 2" xfId="49985" xr:uid="{00000000-0005-0000-0000-0000D29F0000}"/>
    <cellStyle name="Normal 4 2 2 2 2 2 2 8 4" xfId="49983" xr:uid="{00000000-0005-0000-0000-0000D39F0000}"/>
    <cellStyle name="Normal 4 2 2 2 2 2 2 9" xfId="21032" xr:uid="{00000000-0005-0000-0000-0000D49F0000}"/>
    <cellStyle name="Normal 4 2 2 2 2 2 2 9 2" xfId="49986" xr:uid="{00000000-0005-0000-0000-0000D59F0000}"/>
    <cellStyle name="Normal 4 2 2 2 2 2 3" xfId="21033" xr:uid="{00000000-0005-0000-0000-0000D69F0000}"/>
    <cellStyle name="Normal 4 2 2 2 2 2 3 10" xfId="21034" xr:uid="{00000000-0005-0000-0000-0000D79F0000}"/>
    <cellStyle name="Normal 4 2 2 2 2 2 3 10 2" xfId="49988" xr:uid="{00000000-0005-0000-0000-0000D89F0000}"/>
    <cellStyle name="Normal 4 2 2 2 2 2 3 11" xfId="49987" xr:uid="{00000000-0005-0000-0000-0000D99F0000}"/>
    <cellStyle name="Normal 4 2 2 2 2 2 3 2" xfId="21035" xr:uid="{00000000-0005-0000-0000-0000DA9F0000}"/>
    <cellStyle name="Normal 4 2 2 2 2 2 3 2 2" xfId="21036" xr:uid="{00000000-0005-0000-0000-0000DB9F0000}"/>
    <cellStyle name="Normal 4 2 2 2 2 2 3 2 2 2" xfId="21037" xr:uid="{00000000-0005-0000-0000-0000DC9F0000}"/>
    <cellStyle name="Normal 4 2 2 2 2 2 3 2 2 2 2" xfId="21038" xr:uid="{00000000-0005-0000-0000-0000DD9F0000}"/>
    <cellStyle name="Normal 4 2 2 2 2 2 3 2 2 2 2 2" xfId="49992" xr:uid="{00000000-0005-0000-0000-0000DE9F0000}"/>
    <cellStyle name="Normal 4 2 2 2 2 2 3 2 2 2 3" xfId="49991" xr:uid="{00000000-0005-0000-0000-0000DF9F0000}"/>
    <cellStyle name="Normal 4 2 2 2 2 2 3 2 2 3" xfId="21039" xr:uid="{00000000-0005-0000-0000-0000E09F0000}"/>
    <cellStyle name="Normal 4 2 2 2 2 2 3 2 2 3 2" xfId="49993" xr:uid="{00000000-0005-0000-0000-0000E19F0000}"/>
    <cellStyle name="Normal 4 2 2 2 2 2 3 2 2 4" xfId="21040" xr:uid="{00000000-0005-0000-0000-0000E29F0000}"/>
    <cellStyle name="Normal 4 2 2 2 2 2 3 2 2 4 2" xfId="49994" xr:uid="{00000000-0005-0000-0000-0000E39F0000}"/>
    <cellStyle name="Normal 4 2 2 2 2 2 3 2 2 5" xfId="21041" xr:uid="{00000000-0005-0000-0000-0000E49F0000}"/>
    <cellStyle name="Normal 4 2 2 2 2 2 3 2 2 5 2" xfId="49995" xr:uid="{00000000-0005-0000-0000-0000E59F0000}"/>
    <cellStyle name="Normal 4 2 2 2 2 2 3 2 2 6" xfId="49990" xr:uid="{00000000-0005-0000-0000-0000E69F0000}"/>
    <cellStyle name="Normal 4 2 2 2 2 2 3 2 3" xfId="21042" xr:uid="{00000000-0005-0000-0000-0000E79F0000}"/>
    <cellStyle name="Normal 4 2 2 2 2 2 3 2 3 2" xfId="21043" xr:uid="{00000000-0005-0000-0000-0000E89F0000}"/>
    <cellStyle name="Normal 4 2 2 2 2 2 3 2 3 2 2" xfId="49997" xr:uid="{00000000-0005-0000-0000-0000E99F0000}"/>
    <cellStyle name="Normal 4 2 2 2 2 2 3 2 3 3" xfId="49996" xr:uid="{00000000-0005-0000-0000-0000EA9F0000}"/>
    <cellStyle name="Normal 4 2 2 2 2 2 3 2 4" xfId="21044" xr:uid="{00000000-0005-0000-0000-0000EB9F0000}"/>
    <cellStyle name="Normal 4 2 2 2 2 2 3 2 4 2" xfId="49998" xr:uid="{00000000-0005-0000-0000-0000EC9F0000}"/>
    <cellStyle name="Normal 4 2 2 2 2 2 3 2 5" xfId="21045" xr:uid="{00000000-0005-0000-0000-0000ED9F0000}"/>
    <cellStyle name="Normal 4 2 2 2 2 2 3 2 5 2" xfId="49999" xr:uid="{00000000-0005-0000-0000-0000EE9F0000}"/>
    <cellStyle name="Normal 4 2 2 2 2 2 3 2 6" xfId="21046" xr:uid="{00000000-0005-0000-0000-0000EF9F0000}"/>
    <cellStyle name="Normal 4 2 2 2 2 2 3 2 6 2" xfId="50000" xr:uid="{00000000-0005-0000-0000-0000F09F0000}"/>
    <cellStyle name="Normal 4 2 2 2 2 2 3 2 7" xfId="49989" xr:uid="{00000000-0005-0000-0000-0000F19F0000}"/>
    <cellStyle name="Normal 4 2 2 2 2 2 3 3" xfId="21047" xr:uid="{00000000-0005-0000-0000-0000F29F0000}"/>
    <cellStyle name="Normal 4 2 2 2 2 2 3 3 2" xfId="21048" xr:uid="{00000000-0005-0000-0000-0000F39F0000}"/>
    <cellStyle name="Normal 4 2 2 2 2 2 3 3 2 2" xfId="21049" xr:uid="{00000000-0005-0000-0000-0000F49F0000}"/>
    <cellStyle name="Normal 4 2 2 2 2 2 3 3 2 2 2" xfId="21050" xr:uid="{00000000-0005-0000-0000-0000F59F0000}"/>
    <cellStyle name="Normal 4 2 2 2 2 2 3 3 2 2 2 2" xfId="50004" xr:uid="{00000000-0005-0000-0000-0000F69F0000}"/>
    <cellStyle name="Normal 4 2 2 2 2 2 3 3 2 2 3" xfId="50003" xr:uid="{00000000-0005-0000-0000-0000F79F0000}"/>
    <cellStyle name="Normal 4 2 2 2 2 2 3 3 2 3" xfId="21051" xr:uid="{00000000-0005-0000-0000-0000F89F0000}"/>
    <cellStyle name="Normal 4 2 2 2 2 2 3 3 2 3 2" xfId="50005" xr:uid="{00000000-0005-0000-0000-0000F99F0000}"/>
    <cellStyle name="Normal 4 2 2 2 2 2 3 3 2 4" xfId="21052" xr:uid="{00000000-0005-0000-0000-0000FA9F0000}"/>
    <cellStyle name="Normal 4 2 2 2 2 2 3 3 2 4 2" xfId="50006" xr:uid="{00000000-0005-0000-0000-0000FB9F0000}"/>
    <cellStyle name="Normal 4 2 2 2 2 2 3 3 2 5" xfId="21053" xr:uid="{00000000-0005-0000-0000-0000FC9F0000}"/>
    <cellStyle name="Normal 4 2 2 2 2 2 3 3 2 5 2" xfId="50007" xr:uid="{00000000-0005-0000-0000-0000FD9F0000}"/>
    <cellStyle name="Normal 4 2 2 2 2 2 3 3 2 6" xfId="50002" xr:uid="{00000000-0005-0000-0000-0000FE9F0000}"/>
    <cellStyle name="Normal 4 2 2 2 2 2 3 3 3" xfId="21054" xr:uid="{00000000-0005-0000-0000-0000FF9F0000}"/>
    <cellStyle name="Normal 4 2 2 2 2 2 3 3 3 2" xfId="21055" xr:uid="{00000000-0005-0000-0000-000000A00000}"/>
    <cellStyle name="Normal 4 2 2 2 2 2 3 3 3 2 2" xfId="50009" xr:uid="{00000000-0005-0000-0000-000001A00000}"/>
    <cellStyle name="Normal 4 2 2 2 2 2 3 3 3 3" xfId="50008" xr:uid="{00000000-0005-0000-0000-000002A00000}"/>
    <cellStyle name="Normal 4 2 2 2 2 2 3 3 4" xfId="21056" xr:uid="{00000000-0005-0000-0000-000003A00000}"/>
    <cellStyle name="Normal 4 2 2 2 2 2 3 3 4 2" xfId="50010" xr:uid="{00000000-0005-0000-0000-000004A00000}"/>
    <cellStyle name="Normal 4 2 2 2 2 2 3 3 5" xfId="21057" xr:uid="{00000000-0005-0000-0000-000005A00000}"/>
    <cellStyle name="Normal 4 2 2 2 2 2 3 3 5 2" xfId="50011" xr:uid="{00000000-0005-0000-0000-000006A00000}"/>
    <cellStyle name="Normal 4 2 2 2 2 2 3 3 6" xfId="21058" xr:uid="{00000000-0005-0000-0000-000007A00000}"/>
    <cellStyle name="Normal 4 2 2 2 2 2 3 3 6 2" xfId="50012" xr:uid="{00000000-0005-0000-0000-000008A00000}"/>
    <cellStyle name="Normal 4 2 2 2 2 2 3 3 7" xfId="50001" xr:uid="{00000000-0005-0000-0000-000009A00000}"/>
    <cellStyle name="Normal 4 2 2 2 2 2 3 4" xfId="21059" xr:uid="{00000000-0005-0000-0000-00000AA00000}"/>
    <cellStyle name="Normal 4 2 2 2 2 2 3 4 2" xfId="21060" xr:uid="{00000000-0005-0000-0000-00000BA00000}"/>
    <cellStyle name="Normal 4 2 2 2 2 2 3 4 2 2" xfId="21061" xr:uid="{00000000-0005-0000-0000-00000CA00000}"/>
    <cellStyle name="Normal 4 2 2 2 2 2 3 4 2 2 2" xfId="50015" xr:uid="{00000000-0005-0000-0000-00000DA00000}"/>
    <cellStyle name="Normal 4 2 2 2 2 2 3 4 2 3" xfId="50014" xr:uid="{00000000-0005-0000-0000-00000EA00000}"/>
    <cellStyle name="Normal 4 2 2 2 2 2 3 4 3" xfId="21062" xr:uid="{00000000-0005-0000-0000-00000FA00000}"/>
    <cellStyle name="Normal 4 2 2 2 2 2 3 4 3 2" xfId="50016" xr:uid="{00000000-0005-0000-0000-000010A00000}"/>
    <cellStyle name="Normal 4 2 2 2 2 2 3 4 4" xfId="21063" xr:uid="{00000000-0005-0000-0000-000011A00000}"/>
    <cellStyle name="Normal 4 2 2 2 2 2 3 4 4 2" xfId="50017" xr:uid="{00000000-0005-0000-0000-000012A00000}"/>
    <cellStyle name="Normal 4 2 2 2 2 2 3 4 5" xfId="21064" xr:uid="{00000000-0005-0000-0000-000013A00000}"/>
    <cellStyle name="Normal 4 2 2 2 2 2 3 4 5 2" xfId="50018" xr:uid="{00000000-0005-0000-0000-000014A00000}"/>
    <cellStyle name="Normal 4 2 2 2 2 2 3 4 6" xfId="50013" xr:uid="{00000000-0005-0000-0000-000015A00000}"/>
    <cellStyle name="Normal 4 2 2 2 2 2 3 5" xfId="21065" xr:uid="{00000000-0005-0000-0000-000016A00000}"/>
    <cellStyle name="Normal 4 2 2 2 2 2 3 5 2" xfId="21066" xr:uid="{00000000-0005-0000-0000-000017A00000}"/>
    <cellStyle name="Normal 4 2 2 2 2 2 3 5 2 2" xfId="21067" xr:uid="{00000000-0005-0000-0000-000018A00000}"/>
    <cellStyle name="Normal 4 2 2 2 2 2 3 5 2 2 2" xfId="50021" xr:uid="{00000000-0005-0000-0000-000019A00000}"/>
    <cellStyle name="Normal 4 2 2 2 2 2 3 5 2 3" xfId="50020" xr:uid="{00000000-0005-0000-0000-00001AA00000}"/>
    <cellStyle name="Normal 4 2 2 2 2 2 3 5 3" xfId="21068" xr:uid="{00000000-0005-0000-0000-00001BA00000}"/>
    <cellStyle name="Normal 4 2 2 2 2 2 3 5 3 2" xfId="50022" xr:uid="{00000000-0005-0000-0000-00001CA00000}"/>
    <cellStyle name="Normal 4 2 2 2 2 2 3 5 4" xfId="21069" xr:uid="{00000000-0005-0000-0000-00001DA00000}"/>
    <cellStyle name="Normal 4 2 2 2 2 2 3 5 4 2" xfId="50023" xr:uid="{00000000-0005-0000-0000-00001EA00000}"/>
    <cellStyle name="Normal 4 2 2 2 2 2 3 5 5" xfId="21070" xr:uid="{00000000-0005-0000-0000-00001FA00000}"/>
    <cellStyle name="Normal 4 2 2 2 2 2 3 5 5 2" xfId="50024" xr:uid="{00000000-0005-0000-0000-000020A00000}"/>
    <cellStyle name="Normal 4 2 2 2 2 2 3 5 6" xfId="50019" xr:uid="{00000000-0005-0000-0000-000021A00000}"/>
    <cellStyle name="Normal 4 2 2 2 2 2 3 6" xfId="21071" xr:uid="{00000000-0005-0000-0000-000022A00000}"/>
    <cellStyle name="Normal 4 2 2 2 2 2 3 6 2" xfId="21072" xr:uid="{00000000-0005-0000-0000-000023A00000}"/>
    <cellStyle name="Normal 4 2 2 2 2 2 3 6 2 2" xfId="21073" xr:uid="{00000000-0005-0000-0000-000024A00000}"/>
    <cellStyle name="Normal 4 2 2 2 2 2 3 6 2 2 2" xfId="50027" xr:uid="{00000000-0005-0000-0000-000025A00000}"/>
    <cellStyle name="Normal 4 2 2 2 2 2 3 6 2 3" xfId="50026" xr:uid="{00000000-0005-0000-0000-000026A00000}"/>
    <cellStyle name="Normal 4 2 2 2 2 2 3 6 3" xfId="21074" xr:uid="{00000000-0005-0000-0000-000027A00000}"/>
    <cellStyle name="Normal 4 2 2 2 2 2 3 6 3 2" xfId="50028" xr:uid="{00000000-0005-0000-0000-000028A00000}"/>
    <cellStyle name="Normal 4 2 2 2 2 2 3 6 4" xfId="21075" xr:uid="{00000000-0005-0000-0000-000029A00000}"/>
    <cellStyle name="Normal 4 2 2 2 2 2 3 6 4 2" xfId="50029" xr:uid="{00000000-0005-0000-0000-00002AA00000}"/>
    <cellStyle name="Normal 4 2 2 2 2 2 3 6 5" xfId="50025" xr:uid="{00000000-0005-0000-0000-00002BA00000}"/>
    <cellStyle name="Normal 4 2 2 2 2 2 3 7" xfId="21076" xr:uid="{00000000-0005-0000-0000-00002CA00000}"/>
    <cellStyle name="Normal 4 2 2 2 2 2 3 7 2" xfId="21077" xr:uid="{00000000-0005-0000-0000-00002DA00000}"/>
    <cellStyle name="Normal 4 2 2 2 2 2 3 7 2 2" xfId="50031" xr:uid="{00000000-0005-0000-0000-00002EA00000}"/>
    <cellStyle name="Normal 4 2 2 2 2 2 3 7 3" xfId="21078" xr:uid="{00000000-0005-0000-0000-00002FA00000}"/>
    <cellStyle name="Normal 4 2 2 2 2 2 3 7 3 2" xfId="50032" xr:uid="{00000000-0005-0000-0000-000030A00000}"/>
    <cellStyle name="Normal 4 2 2 2 2 2 3 7 4" xfId="50030" xr:uid="{00000000-0005-0000-0000-000031A00000}"/>
    <cellStyle name="Normal 4 2 2 2 2 2 3 8" xfId="21079" xr:uid="{00000000-0005-0000-0000-000032A00000}"/>
    <cellStyle name="Normal 4 2 2 2 2 2 3 8 2" xfId="50033" xr:uid="{00000000-0005-0000-0000-000033A00000}"/>
    <cellStyle name="Normal 4 2 2 2 2 2 3 9" xfId="21080" xr:uid="{00000000-0005-0000-0000-000034A00000}"/>
    <cellStyle name="Normal 4 2 2 2 2 2 3 9 2" xfId="50034" xr:uid="{00000000-0005-0000-0000-000035A00000}"/>
    <cellStyle name="Normal 4 2 2 2 2 2 4" xfId="21081" xr:uid="{00000000-0005-0000-0000-000036A00000}"/>
    <cellStyle name="Normal 4 2 2 2 2 2 4 2" xfId="21082" xr:uid="{00000000-0005-0000-0000-000037A00000}"/>
    <cellStyle name="Normal 4 2 2 2 2 2 4 2 2" xfId="21083" xr:uid="{00000000-0005-0000-0000-000038A00000}"/>
    <cellStyle name="Normal 4 2 2 2 2 2 4 2 2 2" xfId="21084" xr:uid="{00000000-0005-0000-0000-000039A00000}"/>
    <cellStyle name="Normal 4 2 2 2 2 2 4 2 2 2 2" xfId="50038" xr:uid="{00000000-0005-0000-0000-00003AA00000}"/>
    <cellStyle name="Normal 4 2 2 2 2 2 4 2 2 3" xfId="50037" xr:uid="{00000000-0005-0000-0000-00003BA00000}"/>
    <cellStyle name="Normal 4 2 2 2 2 2 4 2 3" xfId="21085" xr:uid="{00000000-0005-0000-0000-00003CA00000}"/>
    <cellStyle name="Normal 4 2 2 2 2 2 4 2 3 2" xfId="50039" xr:uid="{00000000-0005-0000-0000-00003DA00000}"/>
    <cellStyle name="Normal 4 2 2 2 2 2 4 2 4" xfId="21086" xr:uid="{00000000-0005-0000-0000-00003EA00000}"/>
    <cellStyle name="Normal 4 2 2 2 2 2 4 2 4 2" xfId="50040" xr:uid="{00000000-0005-0000-0000-00003FA00000}"/>
    <cellStyle name="Normal 4 2 2 2 2 2 4 2 5" xfId="21087" xr:uid="{00000000-0005-0000-0000-000040A00000}"/>
    <cellStyle name="Normal 4 2 2 2 2 2 4 2 5 2" xfId="50041" xr:uid="{00000000-0005-0000-0000-000041A00000}"/>
    <cellStyle name="Normal 4 2 2 2 2 2 4 2 6" xfId="50036" xr:uid="{00000000-0005-0000-0000-000042A00000}"/>
    <cellStyle name="Normal 4 2 2 2 2 2 4 3" xfId="21088" xr:uid="{00000000-0005-0000-0000-000043A00000}"/>
    <cellStyle name="Normal 4 2 2 2 2 2 4 3 2" xfId="21089" xr:uid="{00000000-0005-0000-0000-000044A00000}"/>
    <cellStyle name="Normal 4 2 2 2 2 2 4 3 2 2" xfId="21090" xr:uid="{00000000-0005-0000-0000-000045A00000}"/>
    <cellStyle name="Normal 4 2 2 2 2 2 4 3 2 2 2" xfId="50044" xr:uid="{00000000-0005-0000-0000-000046A00000}"/>
    <cellStyle name="Normal 4 2 2 2 2 2 4 3 2 3" xfId="50043" xr:uid="{00000000-0005-0000-0000-000047A00000}"/>
    <cellStyle name="Normal 4 2 2 2 2 2 4 3 3" xfId="21091" xr:uid="{00000000-0005-0000-0000-000048A00000}"/>
    <cellStyle name="Normal 4 2 2 2 2 2 4 3 3 2" xfId="50045" xr:uid="{00000000-0005-0000-0000-000049A00000}"/>
    <cellStyle name="Normal 4 2 2 2 2 2 4 3 4" xfId="21092" xr:uid="{00000000-0005-0000-0000-00004AA00000}"/>
    <cellStyle name="Normal 4 2 2 2 2 2 4 3 4 2" xfId="50046" xr:uid="{00000000-0005-0000-0000-00004BA00000}"/>
    <cellStyle name="Normal 4 2 2 2 2 2 4 3 5" xfId="21093" xr:uid="{00000000-0005-0000-0000-00004CA00000}"/>
    <cellStyle name="Normal 4 2 2 2 2 2 4 3 5 2" xfId="50047" xr:uid="{00000000-0005-0000-0000-00004DA00000}"/>
    <cellStyle name="Normal 4 2 2 2 2 2 4 3 6" xfId="50042" xr:uid="{00000000-0005-0000-0000-00004EA00000}"/>
    <cellStyle name="Normal 4 2 2 2 2 2 4 4" xfId="21094" xr:uid="{00000000-0005-0000-0000-00004FA00000}"/>
    <cellStyle name="Normal 4 2 2 2 2 2 4 4 2" xfId="21095" xr:uid="{00000000-0005-0000-0000-000050A00000}"/>
    <cellStyle name="Normal 4 2 2 2 2 2 4 4 2 2" xfId="50049" xr:uid="{00000000-0005-0000-0000-000051A00000}"/>
    <cellStyle name="Normal 4 2 2 2 2 2 4 4 3" xfId="50048" xr:uid="{00000000-0005-0000-0000-000052A00000}"/>
    <cellStyle name="Normal 4 2 2 2 2 2 4 5" xfId="21096" xr:uid="{00000000-0005-0000-0000-000053A00000}"/>
    <cellStyle name="Normal 4 2 2 2 2 2 4 5 2" xfId="50050" xr:uid="{00000000-0005-0000-0000-000054A00000}"/>
    <cellStyle name="Normal 4 2 2 2 2 2 4 6" xfId="21097" xr:uid="{00000000-0005-0000-0000-000055A00000}"/>
    <cellStyle name="Normal 4 2 2 2 2 2 4 6 2" xfId="50051" xr:uid="{00000000-0005-0000-0000-000056A00000}"/>
    <cellStyle name="Normal 4 2 2 2 2 2 4 7" xfId="21098" xr:uid="{00000000-0005-0000-0000-000057A00000}"/>
    <cellStyle name="Normal 4 2 2 2 2 2 4 7 2" xfId="50052" xr:uid="{00000000-0005-0000-0000-000058A00000}"/>
    <cellStyle name="Normal 4 2 2 2 2 2 4 8" xfId="50035" xr:uid="{00000000-0005-0000-0000-000059A00000}"/>
    <cellStyle name="Normal 4 2 2 2 2 2 5" xfId="21099" xr:uid="{00000000-0005-0000-0000-00005AA00000}"/>
    <cellStyle name="Normal 4 2 2 2 2 2 5 2" xfId="21100" xr:uid="{00000000-0005-0000-0000-00005BA00000}"/>
    <cellStyle name="Normal 4 2 2 2 2 2 5 2 2" xfId="21101" xr:uid="{00000000-0005-0000-0000-00005CA00000}"/>
    <cellStyle name="Normal 4 2 2 2 2 2 5 2 2 2" xfId="21102" xr:uid="{00000000-0005-0000-0000-00005DA00000}"/>
    <cellStyle name="Normal 4 2 2 2 2 2 5 2 2 2 2" xfId="50056" xr:uid="{00000000-0005-0000-0000-00005EA00000}"/>
    <cellStyle name="Normal 4 2 2 2 2 2 5 2 2 3" xfId="50055" xr:uid="{00000000-0005-0000-0000-00005FA00000}"/>
    <cellStyle name="Normal 4 2 2 2 2 2 5 2 3" xfId="21103" xr:uid="{00000000-0005-0000-0000-000060A00000}"/>
    <cellStyle name="Normal 4 2 2 2 2 2 5 2 3 2" xfId="50057" xr:uid="{00000000-0005-0000-0000-000061A00000}"/>
    <cellStyle name="Normal 4 2 2 2 2 2 5 2 4" xfId="21104" xr:uid="{00000000-0005-0000-0000-000062A00000}"/>
    <cellStyle name="Normal 4 2 2 2 2 2 5 2 4 2" xfId="50058" xr:uid="{00000000-0005-0000-0000-000063A00000}"/>
    <cellStyle name="Normal 4 2 2 2 2 2 5 2 5" xfId="21105" xr:uid="{00000000-0005-0000-0000-000064A00000}"/>
    <cellStyle name="Normal 4 2 2 2 2 2 5 2 5 2" xfId="50059" xr:uid="{00000000-0005-0000-0000-000065A00000}"/>
    <cellStyle name="Normal 4 2 2 2 2 2 5 2 6" xfId="50054" xr:uid="{00000000-0005-0000-0000-000066A00000}"/>
    <cellStyle name="Normal 4 2 2 2 2 2 5 3" xfId="21106" xr:uid="{00000000-0005-0000-0000-000067A00000}"/>
    <cellStyle name="Normal 4 2 2 2 2 2 5 3 2" xfId="21107" xr:uid="{00000000-0005-0000-0000-000068A00000}"/>
    <cellStyle name="Normal 4 2 2 2 2 2 5 3 2 2" xfId="50061" xr:uid="{00000000-0005-0000-0000-000069A00000}"/>
    <cellStyle name="Normal 4 2 2 2 2 2 5 3 3" xfId="50060" xr:uid="{00000000-0005-0000-0000-00006AA00000}"/>
    <cellStyle name="Normal 4 2 2 2 2 2 5 4" xfId="21108" xr:uid="{00000000-0005-0000-0000-00006BA00000}"/>
    <cellStyle name="Normal 4 2 2 2 2 2 5 4 2" xfId="50062" xr:uid="{00000000-0005-0000-0000-00006CA00000}"/>
    <cellStyle name="Normal 4 2 2 2 2 2 5 5" xfId="21109" xr:uid="{00000000-0005-0000-0000-00006DA00000}"/>
    <cellStyle name="Normal 4 2 2 2 2 2 5 5 2" xfId="50063" xr:uid="{00000000-0005-0000-0000-00006EA00000}"/>
    <cellStyle name="Normal 4 2 2 2 2 2 5 6" xfId="21110" xr:uid="{00000000-0005-0000-0000-00006FA00000}"/>
    <cellStyle name="Normal 4 2 2 2 2 2 5 6 2" xfId="50064" xr:uid="{00000000-0005-0000-0000-000070A00000}"/>
    <cellStyle name="Normal 4 2 2 2 2 2 5 7" xfId="50053" xr:uid="{00000000-0005-0000-0000-000071A00000}"/>
    <cellStyle name="Normal 4 2 2 2 2 2 6" xfId="21111" xr:uid="{00000000-0005-0000-0000-000072A00000}"/>
    <cellStyle name="Normal 4 2 2 2 2 2 6 2" xfId="21112" xr:uid="{00000000-0005-0000-0000-000073A00000}"/>
    <cellStyle name="Normal 4 2 2 2 2 2 6 2 2" xfId="21113" xr:uid="{00000000-0005-0000-0000-000074A00000}"/>
    <cellStyle name="Normal 4 2 2 2 2 2 6 2 2 2" xfId="50067" xr:uid="{00000000-0005-0000-0000-000075A00000}"/>
    <cellStyle name="Normal 4 2 2 2 2 2 6 2 3" xfId="50066" xr:uid="{00000000-0005-0000-0000-000076A00000}"/>
    <cellStyle name="Normal 4 2 2 2 2 2 6 3" xfId="21114" xr:uid="{00000000-0005-0000-0000-000077A00000}"/>
    <cellStyle name="Normal 4 2 2 2 2 2 6 3 2" xfId="50068" xr:uid="{00000000-0005-0000-0000-000078A00000}"/>
    <cellStyle name="Normal 4 2 2 2 2 2 6 4" xfId="21115" xr:uid="{00000000-0005-0000-0000-000079A00000}"/>
    <cellStyle name="Normal 4 2 2 2 2 2 6 4 2" xfId="50069" xr:uid="{00000000-0005-0000-0000-00007AA00000}"/>
    <cellStyle name="Normal 4 2 2 2 2 2 6 5" xfId="21116" xr:uid="{00000000-0005-0000-0000-00007BA00000}"/>
    <cellStyle name="Normal 4 2 2 2 2 2 6 5 2" xfId="50070" xr:uid="{00000000-0005-0000-0000-00007CA00000}"/>
    <cellStyle name="Normal 4 2 2 2 2 2 6 6" xfId="50065" xr:uid="{00000000-0005-0000-0000-00007DA00000}"/>
    <cellStyle name="Normal 4 2 2 2 2 2 7" xfId="21117" xr:uid="{00000000-0005-0000-0000-00007EA00000}"/>
    <cellStyle name="Normal 4 2 2 2 2 2 7 2" xfId="21118" xr:uid="{00000000-0005-0000-0000-00007FA00000}"/>
    <cellStyle name="Normal 4 2 2 2 2 2 7 2 2" xfId="21119" xr:uid="{00000000-0005-0000-0000-000080A00000}"/>
    <cellStyle name="Normal 4 2 2 2 2 2 7 2 2 2" xfId="50073" xr:uid="{00000000-0005-0000-0000-000081A00000}"/>
    <cellStyle name="Normal 4 2 2 2 2 2 7 2 3" xfId="50072" xr:uid="{00000000-0005-0000-0000-000082A00000}"/>
    <cellStyle name="Normal 4 2 2 2 2 2 7 3" xfId="21120" xr:uid="{00000000-0005-0000-0000-000083A00000}"/>
    <cellStyle name="Normal 4 2 2 2 2 2 7 3 2" xfId="50074" xr:uid="{00000000-0005-0000-0000-000084A00000}"/>
    <cellStyle name="Normal 4 2 2 2 2 2 7 4" xfId="21121" xr:uid="{00000000-0005-0000-0000-000085A00000}"/>
    <cellStyle name="Normal 4 2 2 2 2 2 7 4 2" xfId="50075" xr:uid="{00000000-0005-0000-0000-000086A00000}"/>
    <cellStyle name="Normal 4 2 2 2 2 2 7 5" xfId="21122" xr:uid="{00000000-0005-0000-0000-000087A00000}"/>
    <cellStyle name="Normal 4 2 2 2 2 2 7 5 2" xfId="50076" xr:uid="{00000000-0005-0000-0000-000088A00000}"/>
    <cellStyle name="Normal 4 2 2 2 2 2 7 6" xfId="50071" xr:uid="{00000000-0005-0000-0000-000089A00000}"/>
    <cellStyle name="Normal 4 2 2 2 2 2 8" xfId="21123" xr:uid="{00000000-0005-0000-0000-00008AA00000}"/>
    <cellStyle name="Normal 4 2 2 2 2 2 8 2" xfId="21124" xr:uid="{00000000-0005-0000-0000-00008BA00000}"/>
    <cellStyle name="Normal 4 2 2 2 2 2 8 2 2" xfId="21125" xr:uid="{00000000-0005-0000-0000-00008CA00000}"/>
    <cellStyle name="Normal 4 2 2 2 2 2 8 2 2 2" xfId="50079" xr:uid="{00000000-0005-0000-0000-00008DA00000}"/>
    <cellStyle name="Normal 4 2 2 2 2 2 8 2 3" xfId="50078" xr:uid="{00000000-0005-0000-0000-00008EA00000}"/>
    <cellStyle name="Normal 4 2 2 2 2 2 8 3" xfId="21126" xr:uid="{00000000-0005-0000-0000-00008FA00000}"/>
    <cellStyle name="Normal 4 2 2 2 2 2 8 3 2" xfId="50080" xr:uid="{00000000-0005-0000-0000-000090A00000}"/>
    <cellStyle name="Normal 4 2 2 2 2 2 8 4" xfId="21127" xr:uid="{00000000-0005-0000-0000-000091A00000}"/>
    <cellStyle name="Normal 4 2 2 2 2 2 8 4 2" xfId="50081" xr:uid="{00000000-0005-0000-0000-000092A00000}"/>
    <cellStyle name="Normal 4 2 2 2 2 2 8 5" xfId="50077" xr:uid="{00000000-0005-0000-0000-000093A00000}"/>
    <cellStyle name="Normal 4 2 2 2 2 2 9" xfId="21128" xr:uid="{00000000-0005-0000-0000-000094A00000}"/>
    <cellStyle name="Normal 4 2 2 2 2 2 9 2" xfId="21129" xr:uid="{00000000-0005-0000-0000-000095A00000}"/>
    <cellStyle name="Normal 4 2 2 2 2 2 9 2 2" xfId="50083" xr:uid="{00000000-0005-0000-0000-000096A00000}"/>
    <cellStyle name="Normal 4 2 2 2 2 2 9 3" xfId="21130" xr:uid="{00000000-0005-0000-0000-000097A00000}"/>
    <cellStyle name="Normal 4 2 2 2 2 2 9 3 2" xfId="50084" xr:uid="{00000000-0005-0000-0000-000098A00000}"/>
    <cellStyle name="Normal 4 2 2 2 2 2 9 4" xfId="50082" xr:uid="{00000000-0005-0000-0000-000099A00000}"/>
    <cellStyle name="Normal 4 2 2 2 2 3" xfId="21131" xr:uid="{00000000-0005-0000-0000-00009AA00000}"/>
    <cellStyle name="Normal 4 2 2 2 2 3 10" xfId="21132" xr:uid="{00000000-0005-0000-0000-00009BA00000}"/>
    <cellStyle name="Normal 4 2 2 2 2 3 10 2" xfId="50086" xr:uid="{00000000-0005-0000-0000-00009CA00000}"/>
    <cellStyle name="Normal 4 2 2 2 2 3 11" xfId="21133" xr:uid="{00000000-0005-0000-0000-00009DA00000}"/>
    <cellStyle name="Normal 4 2 2 2 2 3 11 2" xfId="50087" xr:uid="{00000000-0005-0000-0000-00009EA00000}"/>
    <cellStyle name="Normal 4 2 2 2 2 3 12" xfId="50085" xr:uid="{00000000-0005-0000-0000-00009FA00000}"/>
    <cellStyle name="Normal 4 2 2 2 2 3 2" xfId="21134" xr:uid="{00000000-0005-0000-0000-0000A0A00000}"/>
    <cellStyle name="Normal 4 2 2 2 2 3 2 10" xfId="21135" xr:uid="{00000000-0005-0000-0000-0000A1A00000}"/>
    <cellStyle name="Normal 4 2 2 2 2 3 2 10 2" xfId="50089" xr:uid="{00000000-0005-0000-0000-0000A2A00000}"/>
    <cellStyle name="Normal 4 2 2 2 2 3 2 11" xfId="50088" xr:uid="{00000000-0005-0000-0000-0000A3A00000}"/>
    <cellStyle name="Normal 4 2 2 2 2 3 2 2" xfId="21136" xr:uid="{00000000-0005-0000-0000-0000A4A00000}"/>
    <cellStyle name="Normal 4 2 2 2 2 3 2 2 2" xfId="21137" xr:uid="{00000000-0005-0000-0000-0000A5A00000}"/>
    <cellStyle name="Normal 4 2 2 2 2 3 2 2 2 2" xfId="21138" xr:uid="{00000000-0005-0000-0000-0000A6A00000}"/>
    <cellStyle name="Normal 4 2 2 2 2 3 2 2 2 2 2" xfId="21139" xr:uid="{00000000-0005-0000-0000-0000A7A00000}"/>
    <cellStyle name="Normal 4 2 2 2 2 3 2 2 2 2 2 2" xfId="50093" xr:uid="{00000000-0005-0000-0000-0000A8A00000}"/>
    <cellStyle name="Normal 4 2 2 2 2 3 2 2 2 2 3" xfId="50092" xr:uid="{00000000-0005-0000-0000-0000A9A00000}"/>
    <cellStyle name="Normal 4 2 2 2 2 3 2 2 2 3" xfId="21140" xr:uid="{00000000-0005-0000-0000-0000AAA00000}"/>
    <cellStyle name="Normal 4 2 2 2 2 3 2 2 2 3 2" xfId="50094" xr:uid="{00000000-0005-0000-0000-0000ABA00000}"/>
    <cellStyle name="Normal 4 2 2 2 2 3 2 2 2 4" xfId="21141" xr:uid="{00000000-0005-0000-0000-0000ACA00000}"/>
    <cellStyle name="Normal 4 2 2 2 2 3 2 2 2 4 2" xfId="50095" xr:uid="{00000000-0005-0000-0000-0000ADA00000}"/>
    <cellStyle name="Normal 4 2 2 2 2 3 2 2 2 5" xfId="21142" xr:uid="{00000000-0005-0000-0000-0000AEA00000}"/>
    <cellStyle name="Normal 4 2 2 2 2 3 2 2 2 5 2" xfId="50096" xr:uid="{00000000-0005-0000-0000-0000AFA00000}"/>
    <cellStyle name="Normal 4 2 2 2 2 3 2 2 2 6" xfId="50091" xr:uid="{00000000-0005-0000-0000-0000B0A00000}"/>
    <cellStyle name="Normal 4 2 2 2 2 3 2 2 3" xfId="21143" xr:uid="{00000000-0005-0000-0000-0000B1A00000}"/>
    <cellStyle name="Normal 4 2 2 2 2 3 2 2 3 2" xfId="21144" xr:uid="{00000000-0005-0000-0000-0000B2A00000}"/>
    <cellStyle name="Normal 4 2 2 2 2 3 2 2 3 2 2" xfId="50098" xr:uid="{00000000-0005-0000-0000-0000B3A00000}"/>
    <cellStyle name="Normal 4 2 2 2 2 3 2 2 3 3" xfId="50097" xr:uid="{00000000-0005-0000-0000-0000B4A00000}"/>
    <cellStyle name="Normal 4 2 2 2 2 3 2 2 4" xfId="21145" xr:uid="{00000000-0005-0000-0000-0000B5A00000}"/>
    <cellStyle name="Normal 4 2 2 2 2 3 2 2 4 2" xfId="50099" xr:uid="{00000000-0005-0000-0000-0000B6A00000}"/>
    <cellStyle name="Normal 4 2 2 2 2 3 2 2 5" xfId="21146" xr:uid="{00000000-0005-0000-0000-0000B7A00000}"/>
    <cellStyle name="Normal 4 2 2 2 2 3 2 2 5 2" xfId="50100" xr:uid="{00000000-0005-0000-0000-0000B8A00000}"/>
    <cellStyle name="Normal 4 2 2 2 2 3 2 2 6" xfId="21147" xr:uid="{00000000-0005-0000-0000-0000B9A00000}"/>
    <cellStyle name="Normal 4 2 2 2 2 3 2 2 6 2" xfId="50101" xr:uid="{00000000-0005-0000-0000-0000BAA00000}"/>
    <cellStyle name="Normal 4 2 2 2 2 3 2 2 7" xfId="50090" xr:uid="{00000000-0005-0000-0000-0000BBA00000}"/>
    <cellStyle name="Normal 4 2 2 2 2 3 2 3" xfId="21148" xr:uid="{00000000-0005-0000-0000-0000BCA00000}"/>
    <cellStyle name="Normal 4 2 2 2 2 3 2 3 2" xfId="21149" xr:uid="{00000000-0005-0000-0000-0000BDA00000}"/>
    <cellStyle name="Normal 4 2 2 2 2 3 2 3 2 2" xfId="21150" xr:uid="{00000000-0005-0000-0000-0000BEA00000}"/>
    <cellStyle name="Normal 4 2 2 2 2 3 2 3 2 2 2" xfId="21151" xr:uid="{00000000-0005-0000-0000-0000BFA00000}"/>
    <cellStyle name="Normal 4 2 2 2 2 3 2 3 2 2 2 2" xfId="50105" xr:uid="{00000000-0005-0000-0000-0000C0A00000}"/>
    <cellStyle name="Normal 4 2 2 2 2 3 2 3 2 2 3" xfId="50104" xr:uid="{00000000-0005-0000-0000-0000C1A00000}"/>
    <cellStyle name="Normal 4 2 2 2 2 3 2 3 2 3" xfId="21152" xr:uid="{00000000-0005-0000-0000-0000C2A00000}"/>
    <cellStyle name="Normal 4 2 2 2 2 3 2 3 2 3 2" xfId="50106" xr:uid="{00000000-0005-0000-0000-0000C3A00000}"/>
    <cellStyle name="Normal 4 2 2 2 2 3 2 3 2 4" xfId="21153" xr:uid="{00000000-0005-0000-0000-0000C4A00000}"/>
    <cellStyle name="Normal 4 2 2 2 2 3 2 3 2 4 2" xfId="50107" xr:uid="{00000000-0005-0000-0000-0000C5A00000}"/>
    <cellStyle name="Normal 4 2 2 2 2 3 2 3 2 5" xfId="21154" xr:uid="{00000000-0005-0000-0000-0000C6A00000}"/>
    <cellStyle name="Normal 4 2 2 2 2 3 2 3 2 5 2" xfId="50108" xr:uid="{00000000-0005-0000-0000-0000C7A00000}"/>
    <cellStyle name="Normal 4 2 2 2 2 3 2 3 2 6" xfId="50103" xr:uid="{00000000-0005-0000-0000-0000C8A00000}"/>
    <cellStyle name="Normal 4 2 2 2 2 3 2 3 3" xfId="21155" xr:uid="{00000000-0005-0000-0000-0000C9A00000}"/>
    <cellStyle name="Normal 4 2 2 2 2 3 2 3 3 2" xfId="21156" xr:uid="{00000000-0005-0000-0000-0000CAA00000}"/>
    <cellStyle name="Normal 4 2 2 2 2 3 2 3 3 2 2" xfId="50110" xr:uid="{00000000-0005-0000-0000-0000CBA00000}"/>
    <cellStyle name="Normal 4 2 2 2 2 3 2 3 3 3" xfId="50109" xr:uid="{00000000-0005-0000-0000-0000CCA00000}"/>
    <cellStyle name="Normal 4 2 2 2 2 3 2 3 4" xfId="21157" xr:uid="{00000000-0005-0000-0000-0000CDA00000}"/>
    <cellStyle name="Normal 4 2 2 2 2 3 2 3 4 2" xfId="50111" xr:uid="{00000000-0005-0000-0000-0000CEA00000}"/>
    <cellStyle name="Normal 4 2 2 2 2 3 2 3 5" xfId="21158" xr:uid="{00000000-0005-0000-0000-0000CFA00000}"/>
    <cellStyle name="Normal 4 2 2 2 2 3 2 3 5 2" xfId="50112" xr:uid="{00000000-0005-0000-0000-0000D0A00000}"/>
    <cellStyle name="Normal 4 2 2 2 2 3 2 3 6" xfId="21159" xr:uid="{00000000-0005-0000-0000-0000D1A00000}"/>
    <cellStyle name="Normal 4 2 2 2 2 3 2 3 6 2" xfId="50113" xr:uid="{00000000-0005-0000-0000-0000D2A00000}"/>
    <cellStyle name="Normal 4 2 2 2 2 3 2 3 7" xfId="50102" xr:uid="{00000000-0005-0000-0000-0000D3A00000}"/>
    <cellStyle name="Normal 4 2 2 2 2 3 2 4" xfId="21160" xr:uid="{00000000-0005-0000-0000-0000D4A00000}"/>
    <cellStyle name="Normal 4 2 2 2 2 3 2 4 2" xfId="21161" xr:uid="{00000000-0005-0000-0000-0000D5A00000}"/>
    <cellStyle name="Normal 4 2 2 2 2 3 2 4 2 2" xfId="21162" xr:uid="{00000000-0005-0000-0000-0000D6A00000}"/>
    <cellStyle name="Normal 4 2 2 2 2 3 2 4 2 2 2" xfId="50116" xr:uid="{00000000-0005-0000-0000-0000D7A00000}"/>
    <cellStyle name="Normal 4 2 2 2 2 3 2 4 2 3" xfId="50115" xr:uid="{00000000-0005-0000-0000-0000D8A00000}"/>
    <cellStyle name="Normal 4 2 2 2 2 3 2 4 3" xfId="21163" xr:uid="{00000000-0005-0000-0000-0000D9A00000}"/>
    <cellStyle name="Normal 4 2 2 2 2 3 2 4 3 2" xfId="50117" xr:uid="{00000000-0005-0000-0000-0000DAA00000}"/>
    <cellStyle name="Normal 4 2 2 2 2 3 2 4 4" xfId="21164" xr:uid="{00000000-0005-0000-0000-0000DBA00000}"/>
    <cellStyle name="Normal 4 2 2 2 2 3 2 4 4 2" xfId="50118" xr:uid="{00000000-0005-0000-0000-0000DCA00000}"/>
    <cellStyle name="Normal 4 2 2 2 2 3 2 4 5" xfId="21165" xr:uid="{00000000-0005-0000-0000-0000DDA00000}"/>
    <cellStyle name="Normal 4 2 2 2 2 3 2 4 5 2" xfId="50119" xr:uid="{00000000-0005-0000-0000-0000DEA00000}"/>
    <cellStyle name="Normal 4 2 2 2 2 3 2 4 6" xfId="50114" xr:uid="{00000000-0005-0000-0000-0000DFA00000}"/>
    <cellStyle name="Normal 4 2 2 2 2 3 2 5" xfId="21166" xr:uid="{00000000-0005-0000-0000-0000E0A00000}"/>
    <cellStyle name="Normal 4 2 2 2 2 3 2 5 2" xfId="21167" xr:uid="{00000000-0005-0000-0000-0000E1A00000}"/>
    <cellStyle name="Normal 4 2 2 2 2 3 2 5 2 2" xfId="21168" xr:uid="{00000000-0005-0000-0000-0000E2A00000}"/>
    <cellStyle name="Normal 4 2 2 2 2 3 2 5 2 2 2" xfId="50122" xr:uid="{00000000-0005-0000-0000-0000E3A00000}"/>
    <cellStyle name="Normal 4 2 2 2 2 3 2 5 2 3" xfId="50121" xr:uid="{00000000-0005-0000-0000-0000E4A00000}"/>
    <cellStyle name="Normal 4 2 2 2 2 3 2 5 3" xfId="21169" xr:uid="{00000000-0005-0000-0000-0000E5A00000}"/>
    <cellStyle name="Normal 4 2 2 2 2 3 2 5 3 2" xfId="50123" xr:uid="{00000000-0005-0000-0000-0000E6A00000}"/>
    <cellStyle name="Normal 4 2 2 2 2 3 2 5 4" xfId="21170" xr:uid="{00000000-0005-0000-0000-0000E7A00000}"/>
    <cellStyle name="Normal 4 2 2 2 2 3 2 5 4 2" xfId="50124" xr:uid="{00000000-0005-0000-0000-0000E8A00000}"/>
    <cellStyle name="Normal 4 2 2 2 2 3 2 5 5" xfId="21171" xr:uid="{00000000-0005-0000-0000-0000E9A00000}"/>
    <cellStyle name="Normal 4 2 2 2 2 3 2 5 5 2" xfId="50125" xr:uid="{00000000-0005-0000-0000-0000EAA00000}"/>
    <cellStyle name="Normal 4 2 2 2 2 3 2 5 6" xfId="50120" xr:uid="{00000000-0005-0000-0000-0000EBA00000}"/>
    <cellStyle name="Normal 4 2 2 2 2 3 2 6" xfId="21172" xr:uid="{00000000-0005-0000-0000-0000ECA00000}"/>
    <cellStyle name="Normal 4 2 2 2 2 3 2 6 2" xfId="21173" xr:uid="{00000000-0005-0000-0000-0000EDA00000}"/>
    <cellStyle name="Normal 4 2 2 2 2 3 2 6 2 2" xfId="21174" xr:uid="{00000000-0005-0000-0000-0000EEA00000}"/>
    <cellStyle name="Normal 4 2 2 2 2 3 2 6 2 2 2" xfId="50128" xr:uid="{00000000-0005-0000-0000-0000EFA00000}"/>
    <cellStyle name="Normal 4 2 2 2 2 3 2 6 2 3" xfId="50127" xr:uid="{00000000-0005-0000-0000-0000F0A00000}"/>
    <cellStyle name="Normal 4 2 2 2 2 3 2 6 3" xfId="21175" xr:uid="{00000000-0005-0000-0000-0000F1A00000}"/>
    <cellStyle name="Normal 4 2 2 2 2 3 2 6 3 2" xfId="50129" xr:uid="{00000000-0005-0000-0000-0000F2A00000}"/>
    <cellStyle name="Normal 4 2 2 2 2 3 2 6 4" xfId="21176" xr:uid="{00000000-0005-0000-0000-0000F3A00000}"/>
    <cellStyle name="Normal 4 2 2 2 2 3 2 6 4 2" xfId="50130" xr:uid="{00000000-0005-0000-0000-0000F4A00000}"/>
    <cellStyle name="Normal 4 2 2 2 2 3 2 6 5" xfId="50126" xr:uid="{00000000-0005-0000-0000-0000F5A00000}"/>
    <cellStyle name="Normal 4 2 2 2 2 3 2 7" xfId="21177" xr:uid="{00000000-0005-0000-0000-0000F6A00000}"/>
    <cellStyle name="Normal 4 2 2 2 2 3 2 7 2" xfId="21178" xr:uid="{00000000-0005-0000-0000-0000F7A00000}"/>
    <cellStyle name="Normal 4 2 2 2 2 3 2 7 2 2" xfId="50132" xr:uid="{00000000-0005-0000-0000-0000F8A00000}"/>
    <cellStyle name="Normal 4 2 2 2 2 3 2 7 3" xfId="21179" xr:uid="{00000000-0005-0000-0000-0000F9A00000}"/>
    <cellStyle name="Normal 4 2 2 2 2 3 2 7 3 2" xfId="50133" xr:uid="{00000000-0005-0000-0000-0000FAA00000}"/>
    <cellStyle name="Normal 4 2 2 2 2 3 2 7 4" xfId="50131" xr:uid="{00000000-0005-0000-0000-0000FBA00000}"/>
    <cellStyle name="Normal 4 2 2 2 2 3 2 8" xfId="21180" xr:uid="{00000000-0005-0000-0000-0000FCA00000}"/>
    <cellStyle name="Normal 4 2 2 2 2 3 2 8 2" xfId="50134" xr:uid="{00000000-0005-0000-0000-0000FDA00000}"/>
    <cellStyle name="Normal 4 2 2 2 2 3 2 9" xfId="21181" xr:uid="{00000000-0005-0000-0000-0000FEA00000}"/>
    <cellStyle name="Normal 4 2 2 2 2 3 2 9 2" xfId="50135" xr:uid="{00000000-0005-0000-0000-0000FFA00000}"/>
    <cellStyle name="Normal 4 2 2 2 2 3 3" xfId="21182" xr:uid="{00000000-0005-0000-0000-000000A10000}"/>
    <cellStyle name="Normal 4 2 2 2 2 3 3 2" xfId="21183" xr:uid="{00000000-0005-0000-0000-000001A10000}"/>
    <cellStyle name="Normal 4 2 2 2 2 3 3 2 2" xfId="21184" xr:uid="{00000000-0005-0000-0000-000002A10000}"/>
    <cellStyle name="Normal 4 2 2 2 2 3 3 2 2 2" xfId="21185" xr:uid="{00000000-0005-0000-0000-000003A10000}"/>
    <cellStyle name="Normal 4 2 2 2 2 3 3 2 2 2 2" xfId="50139" xr:uid="{00000000-0005-0000-0000-000004A10000}"/>
    <cellStyle name="Normal 4 2 2 2 2 3 3 2 2 3" xfId="50138" xr:uid="{00000000-0005-0000-0000-000005A10000}"/>
    <cellStyle name="Normal 4 2 2 2 2 3 3 2 3" xfId="21186" xr:uid="{00000000-0005-0000-0000-000006A10000}"/>
    <cellStyle name="Normal 4 2 2 2 2 3 3 2 3 2" xfId="50140" xr:uid="{00000000-0005-0000-0000-000007A10000}"/>
    <cellStyle name="Normal 4 2 2 2 2 3 3 2 4" xfId="21187" xr:uid="{00000000-0005-0000-0000-000008A10000}"/>
    <cellStyle name="Normal 4 2 2 2 2 3 3 2 4 2" xfId="50141" xr:uid="{00000000-0005-0000-0000-000009A10000}"/>
    <cellStyle name="Normal 4 2 2 2 2 3 3 2 5" xfId="21188" xr:uid="{00000000-0005-0000-0000-00000AA10000}"/>
    <cellStyle name="Normal 4 2 2 2 2 3 3 2 5 2" xfId="50142" xr:uid="{00000000-0005-0000-0000-00000BA10000}"/>
    <cellStyle name="Normal 4 2 2 2 2 3 3 2 6" xfId="50137" xr:uid="{00000000-0005-0000-0000-00000CA10000}"/>
    <cellStyle name="Normal 4 2 2 2 2 3 3 3" xfId="21189" xr:uid="{00000000-0005-0000-0000-00000DA10000}"/>
    <cellStyle name="Normal 4 2 2 2 2 3 3 3 2" xfId="21190" xr:uid="{00000000-0005-0000-0000-00000EA10000}"/>
    <cellStyle name="Normal 4 2 2 2 2 3 3 3 2 2" xfId="21191" xr:uid="{00000000-0005-0000-0000-00000FA10000}"/>
    <cellStyle name="Normal 4 2 2 2 2 3 3 3 2 2 2" xfId="50145" xr:uid="{00000000-0005-0000-0000-000010A10000}"/>
    <cellStyle name="Normal 4 2 2 2 2 3 3 3 2 3" xfId="50144" xr:uid="{00000000-0005-0000-0000-000011A10000}"/>
    <cellStyle name="Normal 4 2 2 2 2 3 3 3 3" xfId="21192" xr:uid="{00000000-0005-0000-0000-000012A10000}"/>
    <cellStyle name="Normal 4 2 2 2 2 3 3 3 3 2" xfId="50146" xr:uid="{00000000-0005-0000-0000-000013A10000}"/>
    <cellStyle name="Normal 4 2 2 2 2 3 3 3 4" xfId="21193" xr:uid="{00000000-0005-0000-0000-000014A10000}"/>
    <cellStyle name="Normal 4 2 2 2 2 3 3 3 4 2" xfId="50147" xr:uid="{00000000-0005-0000-0000-000015A10000}"/>
    <cellStyle name="Normal 4 2 2 2 2 3 3 3 5" xfId="21194" xr:uid="{00000000-0005-0000-0000-000016A10000}"/>
    <cellStyle name="Normal 4 2 2 2 2 3 3 3 5 2" xfId="50148" xr:uid="{00000000-0005-0000-0000-000017A10000}"/>
    <cellStyle name="Normal 4 2 2 2 2 3 3 3 6" xfId="50143" xr:uid="{00000000-0005-0000-0000-000018A10000}"/>
    <cellStyle name="Normal 4 2 2 2 2 3 3 4" xfId="21195" xr:uid="{00000000-0005-0000-0000-000019A10000}"/>
    <cellStyle name="Normal 4 2 2 2 2 3 3 4 2" xfId="21196" xr:uid="{00000000-0005-0000-0000-00001AA10000}"/>
    <cellStyle name="Normal 4 2 2 2 2 3 3 4 2 2" xfId="50150" xr:uid="{00000000-0005-0000-0000-00001BA10000}"/>
    <cellStyle name="Normal 4 2 2 2 2 3 3 4 3" xfId="50149" xr:uid="{00000000-0005-0000-0000-00001CA10000}"/>
    <cellStyle name="Normal 4 2 2 2 2 3 3 5" xfId="21197" xr:uid="{00000000-0005-0000-0000-00001DA10000}"/>
    <cellStyle name="Normal 4 2 2 2 2 3 3 5 2" xfId="50151" xr:uid="{00000000-0005-0000-0000-00001EA10000}"/>
    <cellStyle name="Normal 4 2 2 2 2 3 3 6" xfId="21198" xr:uid="{00000000-0005-0000-0000-00001FA10000}"/>
    <cellStyle name="Normal 4 2 2 2 2 3 3 6 2" xfId="50152" xr:uid="{00000000-0005-0000-0000-000020A10000}"/>
    <cellStyle name="Normal 4 2 2 2 2 3 3 7" xfId="21199" xr:uid="{00000000-0005-0000-0000-000021A10000}"/>
    <cellStyle name="Normal 4 2 2 2 2 3 3 7 2" xfId="50153" xr:uid="{00000000-0005-0000-0000-000022A10000}"/>
    <cellStyle name="Normal 4 2 2 2 2 3 3 8" xfId="50136" xr:uid="{00000000-0005-0000-0000-000023A10000}"/>
    <cellStyle name="Normal 4 2 2 2 2 3 4" xfId="21200" xr:uid="{00000000-0005-0000-0000-000024A10000}"/>
    <cellStyle name="Normal 4 2 2 2 2 3 4 2" xfId="21201" xr:uid="{00000000-0005-0000-0000-000025A10000}"/>
    <cellStyle name="Normal 4 2 2 2 2 3 4 2 2" xfId="21202" xr:uid="{00000000-0005-0000-0000-000026A10000}"/>
    <cellStyle name="Normal 4 2 2 2 2 3 4 2 2 2" xfId="21203" xr:uid="{00000000-0005-0000-0000-000027A10000}"/>
    <cellStyle name="Normal 4 2 2 2 2 3 4 2 2 2 2" xfId="50157" xr:uid="{00000000-0005-0000-0000-000028A10000}"/>
    <cellStyle name="Normal 4 2 2 2 2 3 4 2 2 3" xfId="50156" xr:uid="{00000000-0005-0000-0000-000029A10000}"/>
    <cellStyle name="Normal 4 2 2 2 2 3 4 2 3" xfId="21204" xr:uid="{00000000-0005-0000-0000-00002AA10000}"/>
    <cellStyle name="Normal 4 2 2 2 2 3 4 2 3 2" xfId="50158" xr:uid="{00000000-0005-0000-0000-00002BA10000}"/>
    <cellStyle name="Normal 4 2 2 2 2 3 4 2 4" xfId="21205" xr:uid="{00000000-0005-0000-0000-00002CA10000}"/>
    <cellStyle name="Normal 4 2 2 2 2 3 4 2 4 2" xfId="50159" xr:uid="{00000000-0005-0000-0000-00002DA10000}"/>
    <cellStyle name="Normal 4 2 2 2 2 3 4 2 5" xfId="21206" xr:uid="{00000000-0005-0000-0000-00002EA10000}"/>
    <cellStyle name="Normal 4 2 2 2 2 3 4 2 5 2" xfId="50160" xr:uid="{00000000-0005-0000-0000-00002FA10000}"/>
    <cellStyle name="Normal 4 2 2 2 2 3 4 2 6" xfId="50155" xr:uid="{00000000-0005-0000-0000-000030A10000}"/>
    <cellStyle name="Normal 4 2 2 2 2 3 4 3" xfId="21207" xr:uid="{00000000-0005-0000-0000-000031A10000}"/>
    <cellStyle name="Normal 4 2 2 2 2 3 4 3 2" xfId="21208" xr:uid="{00000000-0005-0000-0000-000032A10000}"/>
    <cellStyle name="Normal 4 2 2 2 2 3 4 3 2 2" xfId="50162" xr:uid="{00000000-0005-0000-0000-000033A10000}"/>
    <cellStyle name="Normal 4 2 2 2 2 3 4 3 3" xfId="50161" xr:uid="{00000000-0005-0000-0000-000034A10000}"/>
    <cellStyle name="Normal 4 2 2 2 2 3 4 4" xfId="21209" xr:uid="{00000000-0005-0000-0000-000035A10000}"/>
    <cellStyle name="Normal 4 2 2 2 2 3 4 4 2" xfId="50163" xr:uid="{00000000-0005-0000-0000-000036A10000}"/>
    <cellStyle name="Normal 4 2 2 2 2 3 4 5" xfId="21210" xr:uid="{00000000-0005-0000-0000-000037A10000}"/>
    <cellStyle name="Normal 4 2 2 2 2 3 4 5 2" xfId="50164" xr:uid="{00000000-0005-0000-0000-000038A10000}"/>
    <cellStyle name="Normal 4 2 2 2 2 3 4 6" xfId="21211" xr:uid="{00000000-0005-0000-0000-000039A10000}"/>
    <cellStyle name="Normal 4 2 2 2 2 3 4 6 2" xfId="50165" xr:uid="{00000000-0005-0000-0000-00003AA10000}"/>
    <cellStyle name="Normal 4 2 2 2 2 3 4 7" xfId="50154" xr:uid="{00000000-0005-0000-0000-00003BA10000}"/>
    <cellStyle name="Normal 4 2 2 2 2 3 5" xfId="21212" xr:uid="{00000000-0005-0000-0000-00003CA10000}"/>
    <cellStyle name="Normal 4 2 2 2 2 3 5 2" xfId="21213" xr:uid="{00000000-0005-0000-0000-00003DA10000}"/>
    <cellStyle name="Normal 4 2 2 2 2 3 5 2 2" xfId="21214" xr:uid="{00000000-0005-0000-0000-00003EA10000}"/>
    <cellStyle name="Normal 4 2 2 2 2 3 5 2 2 2" xfId="50168" xr:uid="{00000000-0005-0000-0000-00003FA10000}"/>
    <cellStyle name="Normal 4 2 2 2 2 3 5 2 3" xfId="50167" xr:uid="{00000000-0005-0000-0000-000040A10000}"/>
    <cellStyle name="Normal 4 2 2 2 2 3 5 3" xfId="21215" xr:uid="{00000000-0005-0000-0000-000041A10000}"/>
    <cellStyle name="Normal 4 2 2 2 2 3 5 3 2" xfId="50169" xr:uid="{00000000-0005-0000-0000-000042A10000}"/>
    <cellStyle name="Normal 4 2 2 2 2 3 5 4" xfId="21216" xr:uid="{00000000-0005-0000-0000-000043A10000}"/>
    <cellStyle name="Normal 4 2 2 2 2 3 5 4 2" xfId="50170" xr:uid="{00000000-0005-0000-0000-000044A10000}"/>
    <cellStyle name="Normal 4 2 2 2 2 3 5 5" xfId="21217" xr:uid="{00000000-0005-0000-0000-000045A10000}"/>
    <cellStyle name="Normal 4 2 2 2 2 3 5 5 2" xfId="50171" xr:uid="{00000000-0005-0000-0000-000046A10000}"/>
    <cellStyle name="Normal 4 2 2 2 2 3 5 6" xfId="50166" xr:uid="{00000000-0005-0000-0000-000047A10000}"/>
    <cellStyle name="Normal 4 2 2 2 2 3 6" xfId="21218" xr:uid="{00000000-0005-0000-0000-000048A10000}"/>
    <cellStyle name="Normal 4 2 2 2 2 3 6 2" xfId="21219" xr:uid="{00000000-0005-0000-0000-000049A10000}"/>
    <cellStyle name="Normal 4 2 2 2 2 3 6 2 2" xfId="21220" xr:uid="{00000000-0005-0000-0000-00004AA10000}"/>
    <cellStyle name="Normal 4 2 2 2 2 3 6 2 2 2" xfId="50174" xr:uid="{00000000-0005-0000-0000-00004BA10000}"/>
    <cellStyle name="Normal 4 2 2 2 2 3 6 2 3" xfId="50173" xr:uid="{00000000-0005-0000-0000-00004CA10000}"/>
    <cellStyle name="Normal 4 2 2 2 2 3 6 3" xfId="21221" xr:uid="{00000000-0005-0000-0000-00004DA10000}"/>
    <cellStyle name="Normal 4 2 2 2 2 3 6 3 2" xfId="50175" xr:uid="{00000000-0005-0000-0000-00004EA10000}"/>
    <cellStyle name="Normal 4 2 2 2 2 3 6 4" xfId="21222" xr:uid="{00000000-0005-0000-0000-00004FA10000}"/>
    <cellStyle name="Normal 4 2 2 2 2 3 6 4 2" xfId="50176" xr:uid="{00000000-0005-0000-0000-000050A10000}"/>
    <cellStyle name="Normal 4 2 2 2 2 3 6 5" xfId="21223" xr:uid="{00000000-0005-0000-0000-000051A10000}"/>
    <cellStyle name="Normal 4 2 2 2 2 3 6 5 2" xfId="50177" xr:uid="{00000000-0005-0000-0000-000052A10000}"/>
    <cellStyle name="Normal 4 2 2 2 2 3 6 6" xfId="50172" xr:uid="{00000000-0005-0000-0000-000053A10000}"/>
    <cellStyle name="Normal 4 2 2 2 2 3 7" xfId="21224" xr:uid="{00000000-0005-0000-0000-000054A10000}"/>
    <cellStyle name="Normal 4 2 2 2 2 3 7 2" xfId="21225" xr:uid="{00000000-0005-0000-0000-000055A10000}"/>
    <cellStyle name="Normal 4 2 2 2 2 3 7 2 2" xfId="21226" xr:uid="{00000000-0005-0000-0000-000056A10000}"/>
    <cellStyle name="Normal 4 2 2 2 2 3 7 2 2 2" xfId="50180" xr:uid="{00000000-0005-0000-0000-000057A10000}"/>
    <cellStyle name="Normal 4 2 2 2 2 3 7 2 3" xfId="50179" xr:uid="{00000000-0005-0000-0000-000058A10000}"/>
    <cellStyle name="Normal 4 2 2 2 2 3 7 3" xfId="21227" xr:uid="{00000000-0005-0000-0000-000059A10000}"/>
    <cellStyle name="Normal 4 2 2 2 2 3 7 3 2" xfId="50181" xr:uid="{00000000-0005-0000-0000-00005AA10000}"/>
    <cellStyle name="Normal 4 2 2 2 2 3 7 4" xfId="21228" xr:uid="{00000000-0005-0000-0000-00005BA10000}"/>
    <cellStyle name="Normal 4 2 2 2 2 3 7 4 2" xfId="50182" xr:uid="{00000000-0005-0000-0000-00005CA10000}"/>
    <cellStyle name="Normal 4 2 2 2 2 3 7 5" xfId="50178" xr:uid="{00000000-0005-0000-0000-00005DA10000}"/>
    <cellStyle name="Normal 4 2 2 2 2 3 8" xfId="21229" xr:uid="{00000000-0005-0000-0000-00005EA10000}"/>
    <cellStyle name="Normal 4 2 2 2 2 3 8 2" xfId="21230" xr:uid="{00000000-0005-0000-0000-00005FA10000}"/>
    <cellStyle name="Normal 4 2 2 2 2 3 8 2 2" xfId="50184" xr:uid="{00000000-0005-0000-0000-000060A10000}"/>
    <cellStyle name="Normal 4 2 2 2 2 3 8 3" xfId="21231" xr:uid="{00000000-0005-0000-0000-000061A10000}"/>
    <cellStyle name="Normal 4 2 2 2 2 3 8 3 2" xfId="50185" xr:uid="{00000000-0005-0000-0000-000062A10000}"/>
    <cellStyle name="Normal 4 2 2 2 2 3 8 4" xfId="50183" xr:uid="{00000000-0005-0000-0000-000063A10000}"/>
    <cellStyle name="Normal 4 2 2 2 2 3 9" xfId="21232" xr:uid="{00000000-0005-0000-0000-000064A10000}"/>
    <cellStyle name="Normal 4 2 2 2 2 3 9 2" xfId="50186" xr:uid="{00000000-0005-0000-0000-000065A10000}"/>
    <cellStyle name="Normal 4 2 2 2 2 4" xfId="21233" xr:uid="{00000000-0005-0000-0000-000066A10000}"/>
    <cellStyle name="Normal 4 2 2 2 2 4 10" xfId="21234" xr:uid="{00000000-0005-0000-0000-000067A10000}"/>
    <cellStyle name="Normal 4 2 2 2 2 4 10 2" xfId="50188" xr:uid="{00000000-0005-0000-0000-000068A10000}"/>
    <cellStyle name="Normal 4 2 2 2 2 4 11" xfId="50187" xr:uid="{00000000-0005-0000-0000-000069A10000}"/>
    <cellStyle name="Normal 4 2 2 2 2 4 2" xfId="21235" xr:uid="{00000000-0005-0000-0000-00006AA10000}"/>
    <cellStyle name="Normal 4 2 2 2 2 4 2 2" xfId="21236" xr:uid="{00000000-0005-0000-0000-00006BA10000}"/>
    <cellStyle name="Normal 4 2 2 2 2 4 2 2 2" xfId="21237" xr:uid="{00000000-0005-0000-0000-00006CA10000}"/>
    <cellStyle name="Normal 4 2 2 2 2 4 2 2 2 2" xfId="21238" xr:uid="{00000000-0005-0000-0000-00006DA10000}"/>
    <cellStyle name="Normal 4 2 2 2 2 4 2 2 2 2 2" xfId="50192" xr:uid="{00000000-0005-0000-0000-00006EA10000}"/>
    <cellStyle name="Normal 4 2 2 2 2 4 2 2 2 3" xfId="50191" xr:uid="{00000000-0005-0000-0000-00006FA10000}"/>
    <cellStyle name="Normal 4 2 2 2 2 4 2 2 3" xfId="21239" xr:uid="{00000000-0005-0000-0000-000070A10000}"/>
    <cellStyle name="Normal 4 2 2 2 2 4 2 2 3 2" xfId="50193" xr:uid="{00000000-0005-0000-0000-000071A10000}"/>
    <cellStyle name="Normal 4 2 2 2 2 4 2 2 4" xfId="21240" xr:uid="{00000000-0005-0000-0000-000072A10000}"/>
    <cellStyle name="Normal 4 2 2 2 2 4 2 2 4 2" xfId="50194" xr:uid="{00000000-0005-0000-0000-000073A10000}"/>
    <cellStyle name="Normal 4 2 2 2 2 4 2 2 5" xfId="21241" xr:uid="{00000000-0005-0000-0000-000074A10000}"/>
    <cellStyle name="Normal 4 2 2 2 2 4 2 2 5 2" xfId="50195" xr:uid="{00000000-0005-0000-0000-000075A10000}"/>
    <cellStyle name="Normal 4 2 2 2 2 4 2 2 6" xfId="50190" xr:uid="{00000000-0005-0000-0000-000076A10000}"/>
    <cellStyle name="Normal 4 2 2 2 2 4 2 3" xfId="21242" xr:uid="{00000000-0005-0000-0000-000077A10000}"/>
    <cellStyle name="Normal 4 2 2 2 2 4 2 3 2" xfId="21243" xr:uid="{00000000-0005-0000-0000-000078A10000}"/>
    <cellStyle name="Normal 4 2 2 2 2 4 2 3 2 2" xfId="50197" xr:uid="{00000000-0005-0000-0000-000079A10000}"/>
    <cellStyle name="Normal 4 2 2 2 2 4 2 3 3" xfId="50196" xr:uid="{00000000-0005-0000-0000-00007AA10000}"/>
    <cellStyle name="Normal 4 2 2 2 2 4 2 4" xfId="21244" xr:uid="{00000000-0005-0000-0000-00007BA10000}"/>
    <cellStyle name="Normal 4 2 2 2 2 4 2 4 2" xfId="50198" xr:uid="{00000000-0005-0000-0000-00007CA10000}"/>
    <cellStyle name="Normal 4 2 2 2 2 4 2 5" xfId="21245" xr:uid="{00000000-0005-0000-0000-00007DA10000}"/>
    <cellStyle name="Normal 4 2 2 2 2 4 2 5 2" xfId="50199" xr:uid="{00000000-0005-0000-0000-00007EA10000}"/>
    <cellStyle name="Normal 4 2 2 2 2 4 2 6" xfId="21246" xr:uid="{00000000-0005-0000-0000-00007FA10000}"/>
    <cellStyle name="Normal 4 2 2 2 2 4 2 6 2" xfId="50200" xr:uid="{00000000-0005-0000-0000-000080A10000}"/>
    <cellStyle name="Normal 4 2 2 2 2 4 2 7" xfId="50189" xr:uid="{00000000-0005-0000-0000-000081A10000}"/>
    <cellStyle name="Normal 4 2 2 2 2 4 3" xfId="21247" xr:uid="{00000000-0005-0000-0000-000082A10000}"/>
    <cellStyle name="Normal 4 2 2 2 2 4 3 2" xfId="21248" xr:uid="{00000000-0005-0000-0000-000083A10000}"/>
    <cellStyle name="Normal 4 2 2 2 2 4 3 2 2" xfId="21249" xr:uid="{00000000-0005-0000-0000-000084A10000}"/>
    <cellStyle name="Normal 4 2 2 2 2 4 3 2 2 2" xfId="21250" xr:uid="{00000000-0005-0000-0000-000085A10000}"/>
    <cellStyle name="Normal 4 2 2 2 2 4 3 2 2 2 2" xfId="50204" xr:uid="{00000000-0005-0000-0000-000086A10000}"/>
    <cellStyle name="Normal 4 2 2 2 2 4 3 2 2 3" xfId="50203" xr:uid="{00000000-0005-0000-0000-000087A10000}"/>
    <cellStyle name="Normal 4 2 2 2 2 4 3 2 3" xfId="21251" xr:uid="{00000000-0005-0000-0000-000088A10000}"/>
    <cellStyle name="Normal 4 2 2 2 2 4 3 2 3 2" xfId="50205" xr:uid="{00000000-0005-0000-0000-000089A10000}"/>
    <cellStyle name="Normal 4 2 2 2 2 4 3 2 4" xfId="21252" xr:uid="{00000000-0005-0000-0000-00008AA10000}"/>
    <cellStyle name="Normal 4 2 2 2 2 4 3 2 4 2" xfId="50206" xr:uid="{00000000-0005-0000-0000-00008BA10000}"/>
    <cellStyle name="Normal 4 2 2 2 2 4 3 2 5" xfId="21253" xr:uid="{00000000-0005-0000-0000-00008CA10000}"/>
    <cellStyle name="Normal 4 2 2 2 2 4 3 2 5 2" xfId="50207" xr:uid="{00000000-0005-0000-0000-00008DA10000}"/>
    <cellStyle name="Normal 4 2 2 2 2 4 3 2 6" xfId="50202" xr:uid="{00000000-0005-0000-0000-00008EA10000}"/>
    <cellStyle name="Normal 4 2 2 2 2 4 3 3" xfId="21254" xr:uid="{00000000-0005-0000-0000-00008FA10000}"/>
    <cellStyle name="Normal 4 2 2 2 2 4 3 3 2" xfId="21255" xr:uid="{00000000-0005-0000-0000-000090A10000}"/>
    <cellStyle name="Normal 4 2 2 2 2 4 3 3 2 2" xfId="50209" xr:uid="{00000000-0005-0000-0000-000091A10000}"/>
    <cellStyle name="Normal 4 2 2 2 2 4 3 3 3" xfId="50208" xr:uid="{00000000-0005-0000-0000-000092A10000}"/>
    <cellStyle name="Normal 4 2 2 2 2 4 3 4" xfId="21256" xr:uid="{00000000-0005-0000-0000-000093A10000}"/>
    <cellStyle name="Normal 4 2 2 2 2 4 3 4 2" xfId="50210" xr:uid="{00000000-0005-0000-0000-000094A10000}"/>
    <cellStyle name="Normal 4 2 2 2 2 4 3 5" xfId="21257" xr:uid="{00000000-0005-0000-0000-000095A10000}"/>
    <cellStyle name="Normal 4 2 2 2 2 4 3 5 2" xfId="50211" xr:uid="{00000000-0005-0000-0000-000096A10000}"/>
    <cellStyle name="Normal 4 2 2 2 2 4 3 6" xfId="21258" xr:uid="{00000000-0005-0000-0000-000097A10000}"/>
    <cellStyle name="Normal 4 2 2 2 2 4 3 6 2" xfId="50212" xr:uid="{00000000-0005-0000-0000-000098A10000}"/>
    <cellStyle name="Normal 4 2 2 2 2 4 3 7" xfId="50201" xr:uid="{00000000-0005-0000-0000-000099A10000}"/>
    <cellStyle name="Normal 4 2 2 2 2 4 4" xfId="21259" xr:uid="{00000000-0005-0000-0000-00009AA10000}"/>
    <cellStyle name="Normal 4 2 2 2 2 4 4 2" xfId="21260" xr:uid="{00000000-0005-0000-0000-00009BA10000}"/>
    <cellStyle name="Normal 4 2 2 2 2 4 4 2 2" xfId="21261" xr:uid="{00000000-0005-0000-0000-00009CA10000}"/>
    <cellStyle name="Normal 4 2 2 2 2 4 4 2 2 2" xfId="50215" xr:uid="{00000000-0005-0000-0000-00009DA10000}"/>
    <cellStyle name="Normal 4 2 2 2 2 4 4 2 3" xfId="50214" xr:uid="{00000000-0005-0000-0000-00009EA10000}"/>
    <cellStyle name="Normal 4 2 2 2 2 4 4 3" xfId="21262" xr:uid="{00000000-0005-0000-0000-00009FA10000}"/>
    <cellStyle name="Normal 4 2 2 2 2 4 4 3 2" xfId="50216" xr:uid="{00000000-0005-0000-0000-0000A0A10000}"/>
    <cellStyle name="Normal 4 2 2 2 2 4 4 4" xfId="21263" xr:uid="{00000000-0005-0000-0000-0000A1A10000}"/>
    <cellStyle name="Normal 4 2 2 2 2 4 4 4 2" xfId="50217" xr:uid="{00000000-0005-0000-0000-0000A2A10000}"/>
    <cellStyle name="Normal 4 2 2 2 2 4 4 5" xfId="21264" xr:uid="{00000000-0005-0000-0000-0000A3A10000}"/>
    <cellStyle name="Normal 4 2 2 2 2 4 4 5 2" xfId="50218" xr:uid="{00000000-0005-0000-0000-0000A4A10000}"/>
    <cellStyle name="Normal 4 2 2 2 2 4 4 6" xfId="50213" xr:uid="{00000000-0005-0000-0000-0000A5A10000}"/>
    <cellStyle name="Normal 4 2 2 2 2 4 5" xfId="21265" xr:uid="{00000000-0005-0000-0000-0000A6A10000}"/>
    <cellStyle name="Normal 4 2 2 2 2 4 5 2" xfId="21266" xr:uid="{00000000-0005-0000-0000-0000A7A10000}"/>
    <cellStyle name="Normal 4 2 2 2 2 4 5 2 2" xfId="21267" xr:uid="{00000000-0005-0000-0000-0000A8A10000}"/>
    <cellStyle name="Normal 4 2 2 2 2 4 5 2 2 2" xfId="50221" xr:uid="{00000000-0005-0000-0000-0000A9A10000}"/>
    <cellStyle name="Normal 4 2 2 2 2 4 5 2 3" xfId="50220" xr:uid="{00000000-0005-0000-0000-0000AAA10000}"/>
    <cellStyle name="Normal 4 2 2 2 2 4 5 3" xfId="21268" xr:uid="{00000000-0005-0000-0000-0000ABA10000}"/>
    <cellStyle name="Normal 4 2 2 2 2 4 5 3 2" xfId="50222" xr:uid="{00000000-0005-0000-0000-0000ACA10000}"/>
    <cellStyle name="Normal 4 2 2 2 2 4 5 4" xfId="21269" xr:uid="{00000000-0005-0000-0000-0000ADA10000}"/>
    <cellStyle name="Normal 4 2 2 2 2 4 5 4 2" xfId="50223" xr:uid="{00000000-0005-0000-0000-0000AEA10000}"/>
    <cellStyle name="Normal 4 2 2 2 2 4 5 5" xfId="21270" xr:uid="{00000000-0005-0000-0000-0000AFA10000}"/>
    <cellStyle name="Normal 4 2 2 2 2 4 5 5 2" xfId="50224" xr:uid="{00000000-0005-0000-0000-0000B0A10000}"/>
    <cellStyle name="Normal 4 2 2 2 2 4 5 6" xfId="50219" xr:uid="{00000000-0005-0000-0000-0000B1A10000}"/>
    <cellStyle name="Normal 4 2 2 2 2 4 6" xfId="21271" xr:uid="{00000000-0005-0000-0000-0000B2A10000}"/>
    <cellStyle name="Normal 4 2 2 2 2 4 6 2" xfId="21272" xr:uid="{00000000-0005-0000-0000-0000B3A10000}"/>
    <cellStyle name="Normal 4 2 2 2 2 4 6 2 2" xfId="21273" xr:uid="{00000000-0005-0000-0000-0000B4A10000}"/>
    <cellStyle name="Normal 4 2 2 2 2 4 6 2 2 2" xfId="50227" xr:uid="{00000000-0005-0000-0000-0000B5A10000}"/>
    <cellStyle name="Normal 4 2 2 2 2 4 6 2 3" xfId="50226" xr:uid="{00000000-0005-0000-0000-0000B6A10000}"/>
    <cellStyle name="Normal 4 2 2 2 2 4 6 3" xfId="21274" xr:uid="{00000000-0005-0000-0000-0000B7A10000}"/>
    <cellStyle name="Normal 4 2 2 2 2 4 6 3 2" xfId="50228" xr:uid="{00000000-0005-0000-0000-0000B8A10000}"/>
    <cellStyle name="Normal 4 2 2 2 2 4 6 4" xfId="21275" xr:uid="{00000000-0005-0000-0000-0000B9A10000}"/>
    <cellStyle name="Normal 4 2 2 2 2 4 6 4 2" xfId="50229" xr:uid="{00000000-0005-0000-0000-0000BAA10000}"/>
    <cellStyle name="Normal 4 2 2 2 2 4 6 5" xfId="50225" xr:uid="{00000000-0005-0000-0000-0000BBA10000}"/>
    <cellStyle name="Normal 4 2 2 2 2 4 7" xfId="21276" xr:uid="{00000000-0005-0000-0000-0000BCA10000}"/>
    <cellStyle name="Normal 4 2 2 2 2 4 7 2" xfId="21277" xr:uid="{00000000-0005-0000-0000-0000BDA10000}"/>
    <cellStyle name="Normal 4 2 2 2 2 4 7 2 2" xfId="50231" xr:uid="{00000000-0005-0000-0000-0000BEA10000}"/>
    <cellStyle name="Normal 4 2 2 2 2 4 7 3" xfId="21278" xr:uid="{00000000-0005-0000-0000-0000BFA10000}"/>
    <cellStyle name="Normal 4 2 2 2 2 4 7 3 2" xfId="50232" xr:uid="{00000000-0005-0000-0000-0000C0A10000}"/>
    <cellStyle name="Normal 4 2 2 2 2 4 7 4" xfId="50230" xr:uid="{00000000-0005-0000-0000-0000C1A10000}"/>
    <cellStyle name="Normal 4 2 2 2 2 4 8" xfId="21279" xr:uid="{00000000-0005-0000-0000-0000C2A10000}"/>
    <cellStyle name="Normal 4 2 2 2 2 4 8 2" xfId="50233" xr:uid="{00000000-0005-0000-0000-0000C3A10000}"/>
    <cellStyle name="Normal 4 2 2 2 2 4 9" xfId="21280" xr:uid="{00000000-0005-0000-0000-0000C4A10000}"/>
    <cellStyle name="Normal 4 2 2 2 2 4 9 2" xfId="50234" xr:uid="{00000000-0005-0000-0000-0000C5A10000}"/>
    <cellStyle name="Normal 4 2 2 2 2 5" xfId="21281" xr:uid="{00000000-0005-0000-0000-0000C6A10000}"/>
    <cellStyle name="Normal 4 2 2 2 2 5 2" xfId="21282" xr:uid="{00000000-0005-0000-0000-0000C7A10000}"/>
    <cellStyle name="Normal 4 2 2 2 2 5 2 2" xfId="21283" xr:uid="{00000000-0005-0000-0000-0000C8A10000}"/>
    <cellStyle name="Normal 4 2 2 2 2 5 2 2 2" xfId="21284" xr:uid="{00000000-0005-0000-0000-0000C9A10000}"/>
    <cellStyle name="Normal 4 2 2 2 2 5 2 2 2 2" xfId="50238" xr:uid="{00000000-0005-0000-0000-0000CAA10000}"/>
    <cellStyle name="Normal 4 2 2 2 2 5 2 2 3" xfId="50237" xr:uid="{00000000-0005-0000-0000-0000CBA10000}"/>
    <cellStyle name="Normal 4 2 2 2 2 5 2 3" xfId="21285" xr:uid="{00000000-0005-0000-0000-0000CCA10000}"/>
    <cellStyle name="Normal 4 2 2 2 2 5 2 3 2" xfId="50239" xr:uid="{00000000-0005-0000-0000-0000CDA10000}"/>
    <cellStyle name="Normal 4 2 2 2 2 5 2 4" xfId="21286" xr:uid="{00000000-0005-0000-0000-0000CEA10000}"/>
    <cellStyle name="Normal 4 2 2 2 2 5 2 4 2" xfId="50240" xr:uid="{00000000-0005-0000-0000-0000CFA10000}"/>
    <cellStyle name="Normal 4 2 2 2 2 5 2 5" xfId="21287" xr:uid="{00000000-0005-0000-0000-0000D0A10000}"/>
    <cellStyle name="Normal 4 2 2 2 2 5 2 5 2" xfId="50241" xr:uid="{00000000-0005-0000-0000-0000D1A10000}"/>
    <cellStyle name="Normal 4 2 2 2 2 5 2 6" xfId="50236" xr:uid="{00000000-0005-0000-0000-0000D2A10000}"/>
    <cellStyle name="Normal 4 2 2 2 2 5 3" xfId="21288" xr:uid="{00000000-0005-0000-0000-0000D3A10000}"/>
    <cellStyle name="Normal 4 2 2 2 2 5 3 2" xfId="21289" xr:uid="{00000000-0005-0000-0000-0000D4A10000}"/>
    <cellStyle name="Normal 4 2 2 2 2 5 3 2 2" xfId="21290" xr:uid="{00000000-0005-0000-0000-0000D5A10000}"/>
    <cellStyle name="Normal 4 2 2 2 2 5 3 2 2 2" xfId="50244" xr:uid="{00000000-0005-0000-0000-0000D6A10000}"/>
    <cellStyle name="Normal 4 2 2 2 2 5 3 2 3" xfId="50243" xr:uid="{00000000-0005-0000-0000-0000D7A10000}"/>
    <cellStyle name="Normal 4 2 2 2 2 5 3 3" xfId="21291" xr:uid="{00000000-0005-0000-0000-0000D8A10000}"/>
    <cellStyle name="Normal 4 2 2 2 2 5 3 3 2" xfId="50245" xr:uid="{00000000-0005-0000-0000-0000D9A10000}"/>
    <cellStyle name="Normal 4 2 2 2 2 5 3 4" xfId="21292" xr:uid="{00000000-0005-0000-0000-0000DAA10000}"/>
    <cellStyle name="Normal 4 2 2 2 2 5 3 4 2" xfId="50246" xr:uid="{00000000-0005-0000-0000-0000DBA10000}"/>
    <cellStyle name="Normal 4 2 2 2 2 5 3 5" xfId="21293" xr:uid="{00000000-0005-0000-0000-0000DCA10000}"/>
    <cellStyle name="Normal 4 2 2 2 2 5 3 5 2" xfId="50247" xr:uid="{00000000-0005-0000-0000-0000DDA10000}"/>
    <cellStyle name="Normal 4 2 2 2 2 5 3 6" xfId="50242" xr:uid="{00000000-0005-0000-0000-0000DEA10000}"/>
    <cellStyle name="Normal 4 2 2 2 2 5 4" xfId="21294" xr:uid="{00000000-0005-0000-0000-0000DFA10000}"/>
    <cellStyle name="Normal 4 2 2 2 2 5 4 2" xfId="21295" xr:uid="{00000000-0005-0000-0000-0000E0A10000}"/>
    <cellStyle name="Normal 4 2 2 2 2 5 4 2 2" xfId="50249" xr:uid="{00000000-0005-0000-0000-0000E1A10000}"/>
    <cellStyle name="Normal 4 2 2 2 2 5 4 3" xfId="50248" xr:uid="{00000000-0005-0000-0000-0000E2A10000}"/>
    <cellStyle name="Normal 4 2 2 2 2 5 5" xfId="21296" xr:uid="{00000000-0005-0000-0000-0000E3A10000}"/>
    <cellStyle name="Normal 4 2 2 2 2 5 5 2" xfId="50250" xr:uid="{00000000-0005-0000-0000-0000E4A10000}"/>
    <cellStyle name="Normal 4 2 2 2 2 5 6" xfId="21297" xr:uid="{00000000-0005-0000-0000-0000E5A10000}"/>
    <cellStyle name="Normal 4 2 2 2 2 5 6 2" xfId="50251" xr:uid="{00000000-0005-0000-0000-0000E6A10000}"/>
    <cellStyle name="Normal 4 2 2 2 2 5 7" xfId="21298" xr:uid="{00000000-0005-0000-0000-0000E7A10000}"/>
    <cellStyle name="Normal 4 2 2 2 2 5 7 2" xfId="50252" xr:uid="{00000000-0005-0000-0000-0000E8A10000}"/>
    <cellStyle name="Normal 4 2 2 2 2 5 8" xfId="50235" xr:uid="{00000000-0005-0000-0000-0000E9A10000}"/>
    <cellStyle name="Normal 4 2 2 2 2 6" xfId="21299" xr:uid="{00000000-0005-0000-0000-0000EAA10000}"/>
    <cellStyle name="Normal 4 2 2 2 2 6 2" xfId="21300" xr:uid="{00000000-0005-0000-0000-0000EBA10000}"/>
    <cellStyle name="Normal 4 2 2 2 2 6 2 2" xfId="21301" xr:uid="{00000000-0005-0000-0000-0000ECA10000}"/>
    <cellStyle name="Normal 4 2 2 2 2 6 2 2 2" xfId="21302" xr:uid="{00000000-0005-0000-0000-0000EDA10000}"/>
    <cellStyle name="Normal 4 2 2 2 2 6 2 2 2 2" xfId="50256" xr:uid="{00000000-0005-0000-0000-0000EEA10000}"/>
    <cellStyle name="Normal 4 2 2 2 2 6 2 2 3" xfId="50255" xr:uid="{00000000-0005-0000-0000-0000EFA10000}"/>
    <cellStyle name="Normal 4 2 2 2 2 6 2 3" xfId="21303" xr:uid="{00000000-0005-0000-0000-0000F0A10000}"/>
    <cellStyle name="Normal 4 2 2 2 2 6 2 3 2" xfId="50257" xr:uid="{00000000-0005-0000-0000-0000F1A10000}"/>
    <cellStyle name="Normal 4 2 2 2 2 6 2 4" xfId="21304" xr:uid="{00000000-0005-0000-0000-0000F2A10000}"/>
    <cellStyle name="Normal 4 2 2 2 2 6 2 4 2" xfId="50258" xr:uid="{00000000-0005-0000-0000-0000F3A10000}"/>
    <cellStyle name="Normal 4 2 2 2 2 6 2 5" xfId="21305" xr:uid="{00000000-0005-0000-0000-0000F4A10000}"/>
    <cellStyle name="Normal 4 2 2 2 2 6 2 5 2" xfId="50259" xr:uid="{00000000-0005-0000-0000-0000F5A10000}"/>
    <cellStyle name="Normal 4 2 2 2 2 6 2 6" xfId="50254" xr:uid="{00000000-0005-0000-0000-0000F6A10000}"/>
    <cellStyle name="Normal 4 2 2 2 2 6 3" xfId="21306" xr:uid="{00000000-0005-0000-0000-0000F7A10000}"/>
    <cellStyle name="Normal 4 2 2 2 2 6 3 2" xfId="21307" xr:uid="{00000000-0005-0000-0000-0000F8A10000}"/>
    <cellStyle name="Normal 4 2 2 2 2 6 3 2 2" xfId="50261" xr:uid="{00000000-0005-0000-0000-0000F9A10000}"/>
    <cellStyle name="Normal 4 2 2 2 2 6 3 3" xfId="50260" xr:uid="{00000000-0005-0000-0000-0000FAA10000}"/>
    <cellStyle name="Normal 4 2 2 2 2 6 4" xfId="21308" xr:uid="{00000000-0005-0000-0000-0000FBA10000}"/>
    <cellStyle name="Normal 4 2 2 2 2 6 4 2" xfId="50262" xr:uid="{00000000-0005-0000-0000-0000FCA10000}"/>
    <cellStyle name="Normal 4 2 2 2 2 6 5" xfId="21309" xr:uid="{00000000-0005-0000-0000-0000FDA10000}"/>
    <cellStyle name="Normal 4 2 2 2 2 6 5 2" xfId="50263" xr:uid="{00000000-0005-0000-0000-0000FEA10000}"/>
    <cellStyle name="Normal 4 2 2 2 2 6 6" xfId="21310" xr:uid="{00000000-0005-0000-0000-0000FFA10000}"/>
    <cellStyle name="Normal 4 2 2 2 2 6 6 2" xfId="50264" xr:uid="{00000000-0005-0000-0000-000000A20000}"/>
    <cellStyle name="Normal 4 2 2 2 2 6 7" xfId="50253" xr:uid="{00000000-0005-0000-0000-000001A20000}"/>
    <cellStyle name="Normal 4 2 2 2 2 7" xfId="21311" xr:uid="{00000000-0005-0000-0000-000002A20000}"/>
    <cellStyle name="Normal 4 2 2 2 2 7 2" xfId="21312" xr:uid="{00000000-0005-0000-0000-000003A20000}"/>
    <cellStyle name="Normal 4 2 2 2 2 7 2 2" xfId="21313" xr:uid="{00000000-0005-0000-0000-000004A20000}"/>
    <cellStyle name="Normal 4 2 2 2 2 7 2 2 2" xfId="50267" xr:uid="{00000000-0005-0000-0000-000005A20000}"/>
    <cellStyle name="Normal 4 2 2 2 2 7 2 3" xfId="50266" xr:uid="{00000000-0005-0000-0000-000006A20000}"/>
    <cellStyle name="Normal 4 2 2 2 2 7 3" xfId="21314" xr:uid="{00000000-0005-0000-0000-000007A20000}"/>
    <cellStyle name="Normal 4 2 2 2 2 7 3 2" xfId="50268" xr:uid="{00000000-0005-0000-0000-000008A20000}"/>
    <cellStyle name="Normal 4 2 2 2 2 7 4" xfId="21315" xr:uid="{00000000-0005-0000-0000-000009A20000}"/>
    <cellStyle name="Normal 4 2 2 2 2 7 4 2" xfId="50269" xr:uid="{00000000-0005-0000-0000-00000AA20000}"/>
    <cellStyle name="Normal 4 2 2 2 2 7 5" xfId="21316" xr:uid="{00000000-0005-0000-0000-00000BA20000}"/>
    <cellStyle name="Normal 4 2 2 2 2 7 5 2" xfId="50270" xr:uid="{00000000-0005-0000-0000-00000CA20000}"/>
    <cellStyle name="Normal 4 2 2 2 2 7 6" xfId="50265" xr:uid="{00000000-0005-0000-0000-00000DA20000}"/>
    <cellStyle name="Normal 4 2 2 2 2 8" xfId="21317" xr:uid="{00000000-0005-0000-0000-00000EA20000}"/>
    <cellStyle name="Normal 4 2 2 2 2 8 2" xfId="21318" xr:uid="{00000000-0005-0000-0000-00000FA20000}"/>
    <cellStyle name="Normal 4 2 2 2 2 8 2 2" xfId="21319" xr:uid="{00000000-0005-0000-0000-000010A20000}"/>
    <cellStyle name="Normal 4 2 2 2 2 8 2 2 2" xfId="50273" xr:uid="{00000000-0005-0000-0000-000011A20000}"/>
    <cellStyle name="Normal 4 2 2 2 2 8 2 3" xfId="50272" xr:uid="{00000000-0005-0000-0000-000012A20000}"/>
    <cellStyle name="Normal 4 2 2 2 2 8 3" xfId="21320" xr:uid="{00000000-0005-0000-0000-000013A20000}"/>
    <cellStyle name="Normal 4 2 2 2 2 8 3 2" xfId="50274" xr:uid="{00000000-0005-0000-0000-000014A20000}"/>
    <cellStyle name="Normal 4 2 2 2 2 8 4" xfId="21321" xr:uid="{00000000-0005-0000-0000-000015A20000}"/>
    <cellStyle name="Normal 4 2 2 2 2 8 4 2" xfId="50275" xr:uid="{00000000-0005-0000-0000-000016A20000}"/>
    <cellStyle name="Normal 4 2 2 2 2 8 5" xfId="21322" xr:uid="{00000000-0005-0000-0000-000017A20000}"/>
    <cellStyle name="Normal 4 2 2 2 2 8 5 2" xfId="50276" xr:uid="{00000000-0005-0000-0000-000018A20000}"/>
    <cellStyle name="Normal 4 2 2 2 2 8 6" xfId="50271" xr:uid="{00000000-0005-0000-0000-000019A20000}"/>
    <cellStyle name="Normal 4 2 2 2 2 9" xfId="21323" xr:uid="{00000000-0005-0000-0000-00001AA20000}"/>
    <cellStyle name="Normal 4 2 2 2 2 9 2" xfId="21324" xr:uid="{00000000-0005-0000-0000-00001BA20000}"/>
    <cellStyle name="Normal 4 2 2 2 2 9 2 2" xfId="21325" xr:uid="{00000000-0005-0000-0000-00001CA20000}"/>
    <cellStyle name="Normal 4 2 2 2 2 9 2 2 2" xfId="50279" xr:uid="{00000000-0005-0000-0000-00001DA20000}"/>
    <cellStyle name="Normal 4 2 2 2 2 9 2 3" xfId="50278" xr:uid="{00000000-0005-0000-0000-00001EA20000}"/>
    <cellStyle name="Normal 4 2 2 2 2 9 3" xfId="21326" xr:uid="{00000000-0005-0000-0000-00001FA20000}"/>
    <cellStyle name="Normal 4 2 2 2 2 9 3 2" xfId="50280" xr:uid="{00000000-0005-0000-0000-000020A20000}"/>
    <cellStyle name="Normal 4 2 2 2 2 9 4" xfId="21327" xr:uid="{00000000-0005-0000-0000-000021A20000}"/>
    <cellStyle name="Normal 4 2 2 2 2 9 4 2" xfId="50281" xr:uid="{00000000-0005-0000-0000-000022A20000}"/>
    <cellStyle name="Normal 4 2 2 2 2 9 5" xfId="50277" xr:uid="{00000000-0005-0000-0000-000023A20000}"/>
    <cellStyle name="Normal 4 2 2 2 3" xfId="21328" xr:uid="{00000000-0005-0000-0000-000024A20000}"/>
    <cellStyle name="Normal 4 2 2 2 3 10" xfId="21329" xr:uid="{00000000-0005-0000-0000-000025A20000}"/>
    <cellStyle name="Normal 4 2 2 2 3 10 2" xfId="50283" xr:uid="{00000000-0005-0000-0000-000026A20000}"/>
    <cellStyle name="Normal 4 2 2 2 3 11" xfId="21330" xr:uid="{00000000-0005-0000-0000-000027A20000}"/>
    <cellStyle name="Normal 4 2 2 2 3 11 2" xfId="50284" xr:uid="{00000000-0005-0000-0000-000028A20000}"/>
    <cellStyle name="Normal 4 2 2 2 3 12" xfId="21331" xr:uid="{00000000-0005-0000-0000-000029A20000}"/>
    <cellStyle name="Normal 4 2 2 2 3 12 2" xfId="50285" xr:uid="{00000000-0005-0000-0000-00002AA20000}"/>
    <cellStyle name="Normal 4 2 2 2 3 13" xfId="50282" xr:uid="{00000000-0005-0000-0000-00002BA20000}"/>
    <cellStyle name="Normal 4 2 2 2 3 2" xfId="21332" xr:uid="{00000000-0005-0000-0000-00002CA20000}"/>
    <cellStyle name="Normal 4 2 2 2 3 2 10" xfId="21333" xr:uid="{00000000-0005-0000-0000-00002DA20000}"/>
    <cellStyle name="Normal 4 2 2 2 3 2 10 2" xfId="50287" xr:uid="{00000000-0005-0000-0000-00002EA20000}"/>
    <cellStyle name="Normal 4 2 2 2 3 2 11" xfId="21334" xr:uid="{00000000-0005-0000-0000-00002FA20000}"/>
    <cellStyle name="Normal 4 2 2 2 3 2 11 2" xfId="50288" xr:uid="{00000000-0005-0000-0000-000030A20000}"/>
    <cellStyle name="Normal 4 2 2 2 3 2 12" xfId="50286" xr:uid="{00000000-0005-0000-0000-000031A20000}"/>
    <cellStyle name="Normal 4 2 2 2 3 2 2" xfId="21335" xr:uid="{00000000-0005-0000-0000-000032A20000}"/>
    <cellStyle name="Normal 4 2 2 2 3 2 2 10" xfId="21336" xr:uid="{00000000-0005-0000-0000-000033A20000}"/>
    <cellStyle name="Normal 4 2 2 2 3 2 2 10 2" xfId="50290" xr:uid="{00000000-0005-0000-0000-000034A20000}"/>
    <cellStyle name="Normal 4 2 2 2 3 2 2 11" xfId="50289" xr:uid="{00000000-0005-0000-0000-000035A20000}"/>
    <cellStyle name="Normal 4 2 2 2 3 2 2 2" xfId="21337" xr:uid="{00000000-0005-0000-0000-000036A20000}"/>
    <cellStyle name="Normal 4 2 2 2 3 2 2 2 2" xfId="21338" xr:uid="{00000000-0005-0000-0000-000037A20000}"/>
    <cellStyle name="Normal 4 2 2 2 3 2 2 2 2 2" xfId="21339" xr:uid="{00000000-0005-0000-0000-000038A20000}"/>
    <cellStyle name="Normal 4 2 2 2 3 2 2 2 2 2 2" xfId="21340" xr:uid="{00000000-0005-0000-0000-000039A20000}"/>
    <cellStyle name="Normal 4 2 2 2 3 2 2 2 2 2 2 2" xfId="50294" xr:uid="{00000000-0005-0000-0000-00003AA20000}"/>
    <cellStyle name="Normal 4 2 2 2 3 2 2 2 2 2 3" xfId="50293" xr:uid="{00000000-0005-0000-0000-00003BA20000}"/>
    <cellStyle name="Normal 4 2 2 2 3 2 2 2 2 3" xfId="21341" xr:uid="{00000000-0005-0000-0000-00003CA20000}"/>
    <cellStyle name="Normal 4 2 2 2 3 2 2 2 2 3 2" xfId="50295" xr:uid="{00000000-0005-0000-0000-00003DA20000}"/>
    <cellStyle name="Normal 4 2 2 2 3 2 2 2 2 4" xfId="21342" xr:uid="{00000000-0005-0000-0000-00003EA20000}"/>
    <cellStyle name="Normal 4 2 2 2 3 2 2 2 2 4 2" xfId="50296" xr:uid="{00000000-0005-0000-0000-00003FA20000}"/>
    <cellStyle name="Normal 4 2 2 2 3 2 2 2 2 5" xfId="21343" xr:uid="{00000000-0005-0000-0000-000040A20000}"/>
    <cellStyle name="Normal 4 2 2 2 3 2 2 2 2 5 2" xfId="50297" xr:uid="{00000000-0005-0000-0000-000041A20000}"/>
    <cellStyle name="Normal 4 2 2 2 3 2 2 2 2 6" xfId="50292" xr:uid="{00000000-0005-0000-0000-000042A20000}"/>
    <cellStyle name="Normal 4 2 2 2 3 2 2 2 3" xfId="21344" xr:uid="{00000000-0005-0000-0000-000043A20000}"/>
    <cellStyle name="Normal 4 2 2 2 3 2 2 2 3 2" xfId="21345" xr:uid="{00000000-0005-0000-0000-000044A20000}"/>
    <cellStyle name="Normal 4 2 2 2 3 2 2 2 3 2 2" xfId="50299" xr:uid="{00000000-0005-0000-0000-000045A20000}"/>
    <cellStyle name="Normal 4 2 2 2 3 2 2 2 3 3" xfId="50298" xr:uid="{00000000-0005-0000-0000-000046A20000}"/>
    <cellStyle name="Normal 4 2 2 2 3 2 2 2 4" xfId="21346" xr:uid="{00000000-0005-0000-0000-000047A20000}"/>
    <cellStyle name="Normal 4 2 2 2 3 2 2 2 4 2" xfId="50300" xr:uid="{00000000-0005-0000-0000-000048A20000}"/>
    <cellStyle name="Normal 4 2 2 2 3 2 2 2 5" xfId="21347" xr:uid="{00000000-0005-0000-0000-000049A20000}"/>
    <cellStyle name="Normal 4 2 2 2 3 2 2 2 5 2" xfId="50301" xr:uid="{00000000-0005-0000-0000-00004AA20000}"/>
    <cellStyle name="Normal 4 2 2 2 3 2 2 2 6" xfId="21348" xr:uid="{00000000-0005-0000-0000-00004BA20000}"/>
    <cellStyle name="Normal 4 2 2 2 3 2 2 2 6 2" xfId="50302" xr:uid="{00000000-0005-0000-0000-00004CA20000}"/>
    <cellStyle name="Normal 4 2 2 2 3 2 2 2 7" xfId="50291" xr:uid="{00000000-0005-0000-0000-00004DA20000}"/>
    <cellStyle name="Normal 4 2 2 2 3 2 2 3" xfId="21349" xr:uid="{00000000-0005-0000-0000-00004EA20000}"/>
    <cellStyle name="Normal 4 2 2 2 3 2 2 3 2" xfId="21350" xr:uid="{00000000-0005-0000-0000-00004FA20000}"/>
    <cellStyle name="Normal 4 2 2 2 3 2 2 3 2 2" xfId="21351" xr:uid="{00000000-0005-0000-0000-000050A20000}"/>
    <cellStyle name="Normal 4 2 2 2 3 2 2 3 2 2 2" xfId="21352" xr:uid="{00000000-0005-0000-0000-000051A20000}"/>
    <cellStyle name="Normal 4 2 2 2 3 2 2 3 2 2 2 2" xfId="50306" xr:uid="{00000000-0005-0000-0000-000052A20000}"/>
    <cellStyle name="Normal 4 2 2 2 3 2 2 3 2 2 3" xfId="50305" xr:uid="{00000000-0005-0000-0000-000053A20000}"/>
    <cellStyle name="Normal 4 2 2 2 3 2 2 3 2 3" xfId="21353" xr:uid="{00000000-0005-0000-0000-000054A20000}"/>
    <cellStyle name="Normal 4 2 2 2 3 2 2 3 2 3 2" xfId="50307" xr:uid="{00000000-0005-0000-0000-000055A20000}"/>
    <cellStyle name="Normal 4 2 2 2 3 2 2 3 2 4" xfId="21354" xr:uid="{00000000-0005-0000-0000-000056A20000}"/>
    <cellStyle name="Normal 4 2 2 2 3 2 2 3 2 4 2" xfId="50308" xr:uid="{00000000-0005-0000-0000-000057A20000}"/>
    <cellStyle name="Normal 4 2 2 2 3 2 2 3 2 5" xfId="21355" xr:uid="{00000000-0005-0000-0000-000058A20000}"/>
    <cellStyle name="Normal 4 2 2 2 3 2 2 3 2 5 2" xfId="50309" xr:uid="{00000000-0005-0000-0000-000059A20000}"/>
    <cellStyle name="Normal 4 2 2 2 3 2 2 3 2 6" xfId="50304" xr:uid="{00000000-0005-0000-0000-00005AA20000}"/>
    <cellStyle name="Normal 4 2 2 2 3 2 2 3 3" xfId="21356" xr:uid="{00000000-0005-0000-0000-00005BA20000}"/>
    <cellStyle name="Normal 4 2 2 2 3 2 2 3 3 2" xfId="21357" xr:uid="{00000000-0005-0000-0000-00005CA20000}"/>
    <cellStyle name="Normal 4 2 2 2 3 2 2 3 3 2 2" xfId="50311" xr:uid="{00000000-0005-0000-0000-00005DA20000}"/>
    <cellStyle name="Normal 4 2 2 2 3 2 2 3 3 3" xfId="50310" xr:uid="{00000000-0005-0000-0000-00005EA20000}"/>
    <cellStyle name="Normal 4 2 2 2 3 2 2 3 4" xfId="21358" xr:uid="{00000000-0005-0000-0000-00005FA20000}"/>
    <cellStyle name="Normal 4 2 2 2 3 2 2 3 4 2" xfId="50312" xr:uid="{00000000-0005-0000-0000-000060A20000}"/>
    <cellStyle name="Normal 4 2 2 2 3 2 2 3 5" xfId="21359" xr:uid="{00000000-0005-0000-0000-000061A20000}"/>
    <cellStyle name="Normal 4 2 2 2 3 2 2 3 5 2" xfId="50313" xr:uid="{00000000-0005-0000-0000-000062A20000}"/>
    <cellStyle name="Normal 4 2 2 2 3 2 2 3 6" xfId="21360" xr:uid="{00000000-0005-0000-0000-000063A20000}"/>
    <cellStyle name="Normal 4 2 2 2 3 2 2 3 6 2" xfId="50314" xr:uid="{00000000-0005-0000-0000-000064A20000}"/>
    <cellStyle name="Normal 4 2 2 2 3 2 2 3 7" xfId="50303" xr:uid="{00000000-0005-0000-0000-000065A20000}"/>
    <cellStyle name="Normal 4 2 2 2 3 2 2 4" xfId="21361" xr:uid="{00000000-0005-0000-0000-000066A20000}"/>
    <cellStyle name="Normal 4 2 2 2 3 2 2 4 2" xfId="21362" xr:uid="{00000000-0005-0000-0000-000067A20000}"/>
    <cellStyle name="Normal 4 2 2 2 3 2 2 4 2 2" xfId="21363" xr:uid="{00000000-0005-0000-0000-000068A20000}"/>
    <cellStyle name="Normal 4 2 2 2 3 2 2 4 2 2 2" xfId="50317" xr:uid="{00000000-0005-0000-0000-000069A20000}"/>
    <cellStyle name="Normal 4 2 2 2 3 2 2 4 2 3" xfId="50316" xr:uid="{00000000-0005-0000-0000-00006AA20000}"/>
    <cellStyle name="Normal 4 2 2 2 3 2 2 4 3" xfId="21364" xr:uid="{00000000-0005-0000-0000-00006BA20000}"/>
    <cellStyle name="Normal 4 2 2 2 3 2 2 4 3 2" xfId="50318" xr:uid="{00000000-0005-0000-0000-00006CA20000}"/>
    <cellStyle name="Normal 4 2 2 2 3 2 2 4 4" xfId="21365" xr:uid="{00000000-0005-0000-0000-00006DA20000}"/>
    <cellStyle name="Normal 4 2 2 2 3 2 2 4 4 2" xfId="50319" xr:uid="{00000000-0005-0000-0000-00006EA20000}"/>
    <cellStyle name="Normal 4 2 2 2 3 2 2 4 5" xfId="21366" xr:uid="{00000000-0005-0000-0000-00006FA20000}"/>
    <cellStyle name="Normal 4 2 2 2 3 2 2 4 5 2" xfId="50320" xr:uid="{00000000-0005-0000-0000-000070A20000}"/>
    <cellStyle name="Normal 4 2 2 2 3 2 2 4 6" xfId="50315" xr:uid="{00000000-0005-0000-0000-000071A20000}"/>
    <cellStyle name="Normal 4 2 2 2 3 2 2 5" xfId="21367" xr:uid="{00000000-0005-0000-0000-000072A20000}"/>
    <cellStyle name="Normal 4 2 2 2 3 2 2 5 2" xfId="21368" xr:uid="{00000000-0005-0000-0000-000073A20000}"/>
    <cellStyle name="Normal 4 2 2 2 3 2 2 5 2 2" xfId="21369" xr:uid="{00000000-0005-0000-0000-000074A20000}"/>
    <cellStyle name="Normal 4 2 2 2 3 2 2 5 2 2 2" xfId="50323" xr:uid="{00000000-0005-0000-0000-000075A20000}"/>
    <cellStyle name="Normal 4 2 2 2 3 2 2 5 2 3" xfId="50322" xr:uid="{00000000-0005-0000-0000-000076A20000}"/>
    <cellStyle name="Normal 4 2 2 2 3 2 2 5 3" xfId="21370" xr:uid="{00000000-0005-0000-0000-000077A20000}"/>
    <cellStyle name="Normal 4 2 2 2 3 2 2 5 3 2" xfId="50324" xr:uid="{00000000-0005-0000-0000-000078A20000}"/>
    <cellStyle name="Normal 4 2 2 2 3 2 2 5 4" xfId="21371" xr:uid="{00000000-0005-0000-0000-000079A20000}"/>
    <cellStyle name="Normal 4 2 2 2 3 2 2 5 4 2" xfId="50325" xr:uid="{00000000-0005-0000-0000-00007AA20000}"/>
    <cellStyle name="Normal 4 2 2 2 3 2 2 5 5" xfId="21372" xr:uid="{00000000-0005-0000-0000-00007BA20000}"/>
    <cellStyle name="Normal 4 2 2 2 3 2 2 5 5 2" xfId="50326" xr:uid="{00000000-0005-0000-0000-00007CA20000}"/>
    <cellStyle name="Normal 4 2 2 2 3 2 2 5 6" xfId="50321" xr:uid="{00000000-0005-0000-0000-00007DA20000}"/>
    <cellStyle name="Normal 4 2 2 2 3 2 2 6" xfId="21373" xr:uid="{00000000-0005-0000-0000-00007EA20000}"/>
    <cellStyle name="Normal 4 2 2 2 3 2 2 6 2" xfId="21374" xr:uid="{00000000-0005-0000-0000-00007FA20000}"/>
    <cellStyle name="Normal 4 2 2 2 3 2 2 6 2 2" xfId="21375" xr:uid="{00000000-0005-0000-0000-000080A20000}"/>
    <cellStyle name="Normal 4 2 2 2 3 2 2 6 2 2 2" xfId="50329" xr:uid="{00000000-0005-0000-0000-000081A20000}"/>
    <cellStyle name="Normal 4 2 2 2 3 2 2 6 2 3" xfId="50328" xr:uid="{00000000-0005-0000-0000-000082A20000}"/>
    <cellStyle name="Normal 4 2 2 2 3 2 2 6 3" xfId="21376" xr:uid="{00000000-0005-0000-0000-000083A20000}"/>
    <cellStyle name="Normal 4 2 2 2 3 2 2 6 3 2" xfId="50330" xr:uid="{00000000-0005-0000-0000-000084A20000}"/>
    <cellStyle name="Normal 4 2 2 2 3 2 2 6 4" xfId="21377" xr:uid="{00000000-0005-0000-0000-000085A20000}"/>
    <cellStyle name="Normal 4 2 2 2 3 2 2 6 4 2" xfId="50331" xr:uid="{00000000-0005-0000-0000-000086A20000}"/>
    <cellStyle name="Normal 4 2 2 2 3 2 2 6 5" xfId="50327" xr:uid="{00000000-0005-0000-0000-000087A20000}"/>
    <cellStyle name="Normal 4 2 2 2 3 2 2 7" xfId="21378" xr:uid="{00000000-0005-0000-0000-000088A20000}"/>
    <cellStyle name="Normal 4 2 2 2 3 2 2 7 2" xfId="21379" xr:uid="{00000000-0005-0000-0000-000089A20000}"/>
    <cellStyle name="Normal 4 2 2 2 3 2 2 7 2 2" xfId="50333" xr:uid="{00000000-0005-0000-0000-00008AA20000}"/>
    <cellStyle name="Normal 4 2 2 2 3 2 2 7 3" xfId="21380" xr:uid="{00000000-0005-0000-0000-00008BA20000}"/>
    <cellStyle name="Normal 4 2 2 2 3 2 2 7 3 2" xfId="50334" xr:uid="{00000000-0005-0000-0000-00008CA20000}"/>
    <cellStyle name="Normal 4 2 2 2 3 2 2 7 4" xfId="50332" xr:uid="{00000000-0005-0000-0000-00008DA20000}"/>
    <cellStyle name="Normal 4 2 2 2 3 2 2 8" xfId="21381" xr:uid="{00000000-0005-0000-0000-00008EA20000}"/>
    <cellStyle name="Normal 4 2 2 2 3 2 2 8 2" xfId="50335" xr:uid="{00000000-0005-0000-0000-00008FA20000}"/>
    <cellStyle name="Normal 4 2 2 2 3 2 2 9" xfId="21382" xr:uid="{00000000-0005-0000-0000-000090A20000}"/>
    <cellStyle name="Normal 4 2 2 2 3 2 2 9 2" xfId="50336" xr:uid="{00000000-0005-0000-0000-000091A20000}"/>
    <cellStyle name="Normal 4 2 2 2 3 2 3" xfId="21383" xr:uid="{00000000-0005-0000-0000-000092A20000}"/>
    <cellStyle name="Normal 4 2 2 2 3 2 3 2" xfId="21384" xr:uid="{00000000-0005-0000-0000-000093A20000}"/>
    <cellStyle name="Normal 4 2 2 2 3 2 3 2 2" xfId="21385" xr:uid="{00000000-0005-0000-0000-000094A20000}"/>
    <cellStyle name="Normal 4 2 2 2 3 2 3 2 2 2" xfId="21386" xr:uid="{00000000-0005-0000-0000-000095A20000}"/>
    <cellStyle name="Normal 4 2 2 2 3 2 3 2 2 2 2" xfId="50340" xr:uid="{00000000-0005-0000-0000-000096A20000}"/>
    <cellStyle name="Normal 4 2 2 2 3 2 3 2 2 3" xfId="50339" xr:uid="{00000000-0005-0000-0000-000097A20000}"/>
    <cellStyle name="Normal 4 2 2 2 3 2 3 2 3" xfId="21387" xr:uid="{00000000-0005-0000-0000-000098A20000}"/>
    <cellStyle name="Normal 4 2 2 2 3 2 3 2 3 2" xfId="50341" xr:uid="{00000000-0005-0000-0000-000099A20000}"/>
    <cellStyle name="Normal 4 2 2 2 3 2 3 2 4" xfId="21388" xr:uid="{00000000-0005-0000-0000-00009AA20000}"/>
    <cellStyle name="Normal 4 2 2 2 3 2 3 2 4 2" xfId="50342" xr:uid="{00000000-0005-0000-0000-00009BA20000}"/>
    <cellStyle name="Normal 4 2 2 2 3 2 3 2 5" xfId="21389" xr:uid="{00000000-0005-0000-0000-00009CA20000}"/>
    <cellStyle name="Normal 4 2 2 2 3 2 3 2 5 2" xfId="50343" xr:uid="{00000000-0005-0000-0000-00009DA20000}"/>
    <cellStyle name="Normal 4 2 2 2 3 2 3 2 6" xfId="50338" xr:uid="{00000000-0005-0000-0000-00009EA20000}"/>
    <cellStyle name="Normal 4 2 2 2 3 2 3 3" xfId="21390" xr:uid="{00000000-0005-0000-0000-00009FA20000}"/>
    <cellStyle name="Normal 4 2 2 2 3 2 3 3 2" xfId="21391" xr:uid="{00000000-0005-0000-0000-0000A0A20000}"/>
    <cellStyle name="Normal 4 2 2 2 3 2 3 3 2 2" xfId="21392" xr:uid="{00000000-0005-0000-0000-0000A1A20000}"/>
    <cellStyle name="Normal 4 2 2 2 3 2 3 3 2 2 2" xfId="50346" xr:uid="{00000000-0005-0000-0000-0000A2A20000}"/>
    <cellStyle name="Normal 4 2 2 2 3 2 3 3 2 3" xfId="50345" xr:uid="{00000000-0005-0000-0000-0000A3A20000}"/>
    <cellStyle name="Normal 4 2 2 2 3 2 3 3 3" xfId="21393" xr:uid="{00000000-0005-0000-0000-0000A4A20000}"/>
    <cellStyle name="Normal 4 2 2 2 3 2 3 3 3 2" xfId="50347" xr:uid="{00000000-0005-0000-0000-0000A5A20000}"/>
    <cellStyle name="Normal 4 2 2 2 3 2 3 3 4" xfId="21394" xr:uid="{00000000-0005-0000-0000-0000A6A20000}"/>
    <cellStyle name="Normal 4 2 2 2 3 2 3 3 4 2" xfId="50348" xr:uid="{00000000-0005-0000-0000-0000A7A20000}"/>
    <cellStyle name="Normal 4 2 2 2 3 2 3 3 5" xfId="21395" xr:uid="{00000000-0005-0000-0000-0000A8A20000}"/>
    <cellStyle name="Normal 4 2 2 2 3 2 3 3 5 2" xfId="50349" xr:uid="{00000000-0005-0000-0000-0000A9A20000}"/>
    <cellStyle name="Normal 4 2 2 2 3 2 3 3 6" xfId="50344" xr:uid="{00000000-0005-0000-0000-0000AAA20000}"/>
    <cellStyle name="Normal 4 2 2 2 3 2 3 4" xfId="21396" xr:uid="{00000000-0005-0000-0000-0000ABA20000}"/>
    <cellStyle name="Normal 4 2 2 2 3 2 3 4 2" xfId="21397" xr:uid="{00000000-0005-0000-0000-0000ACA20000}"/>
    <cellStyle name="Normal 4 2 2 2 3 2 3 4 2 2" xfId="50351" xr:uid="{00000000-0005-0000-0000-0000ADA20000}"/>
    <cellStyle name="Normal 4 2 2 2 3 2 3 4 3" xfId="50350" xr:uid="{00000000-0005-0000-0000-0000AEA20000}"/>
    <cellStyle name="Normal 4 2 2 2 3 2 3 5" xfId="21398" xr:uid="{00000000-0005-0000-0000-0000AFA20000}"/>
    <cellStyle name="Normal 4 2 2 2 3 2 3 5 2" xfId="50352" xr:uid="{00000000-0005-0000-0000-0000B0A20000}"/>
    <cellStyle name="Normal 4 2 2 2 3 2 3 6" xfId="21399" xr:uid="{00000000-0005-0000-0000-0000B1A20000}"/>
    <cellStyle name="Normal 4 2 2 2 3 2 3 6 2" xfId="50353" xr:uid="{00000000-0005-0000-0000-0000B2A20000}"/>
    <cellStyle name="Normal 4 2 2 2 3 2 3 7" xfId="21400" xr:uid="{00000000-0005-0000-0000-0000B3A20000}"/>
    <cellStyle name="Normal 4 2 2 2 3 2 3 7 2" xfId="50354" xr:uid="{00000000-0005-0000-0000-0000B4A20000}"/>
    <cellStyle name="Normal 4 2 2 2 3 2 3 8" xfId="50337" xr:uid="{00000000-0005-0000-0000-0000B5A20000}"/>
    <cellStyle name="Normal 4 2 2 2 3 2 4" xfId="21401" xr:uid="{00000000-0005-0000-0000-0000B6A20000}"/>
    <cellStyle name="Normal 4 2 2 2 3 2 4 2" xfId="21402" xr:uid="{00000000-0005-0000-0000-0000B7A20000}"/>
    <cellStyle name="Normal 4 2 2 2 3 2 4 2 2" xfId="21403" xr:uid="{00000000-0005-0000-0000-0000B8A20000}"/>
    <cellStyle name="Normal 4 2 2 2 3 2 4 2 2 2" xfId="21404" xr:uid="{00000000-0005-0000-0000-0000B9A20000}"/>
    <cellStyle name="Normal 4 2 2 2 3 2 4 2 2 2 2" xfId="50358" xr:uid="{00000000-0005-0000-0000-0000BAA20000}"/>
    <cellStyle name="Normal 4 2 2 2 3 2 4 2 2 3" xfId="50357" xr:uid="{00000000-0005-0000-0000-0000BBA20000}"/>
    <cellStyle name="Normal 4 2 2 2 3 2 4 2 3" xfId="21405" xr:uid="{00000000-0005-0000-0000-0000BCA20000}"/>
    <cellStyle name="Normal 4 2 2 2 3 2 4 2 3 2" xfId="50359" xr:uid="{00000000-0005-0000-0000-0000BDA20000}"/>
    <cellStyle name="Normal 4 2 2 2 3 2 4 2 4" xfId="21406" xr:uid="{00000000-0005-0000-0000-0000BEA20000}"/>
    <cellStyle name="Normal 4 2 2 2 3 2 4 2 4 2" xfId="50360" xr:uid="{00000000-0005-0000-0000-0000BFA20000}"/>
    <cellStyle name="Normal 4 2 2 2 3 2 4 2 5" xfId="21407" xr:uid="{00000000-0005-0000-0000-0000C0A20000}"/>
    <cellStyle name="Normal 4 2 2 2 3 2 4 2 5 2" xfId="50361" xr:uid="{00000000-0005-0000-0000-0000C1A20000}"/>
    <cellStyle name="Normal 4 2 2 2 3 2 4 2 6" xfId="50356" xr:uid="{00000000-0005-0000-0000-0000C2A20000}"/>
    <cellStyle name="Normal 4 2 2 2 3 2 4 3" xfId="21408" xr:uid="{00000000-0005-0000-0000-0000C3A20000}"/>
    <cellStyle name="Normal 4 2 2 2 3 2 4 3 2" xfId="21409" xr:uid="{00000000-0005-0000-0000-0000C4A20000}"/>
    <cellStyle name="Normal 4 2 2 2 3 2 4 3 2 2" xfId="50363" xr:uid="{00000000-0005-0000-0000-0000C5A20000}"/>
    <cellStyle name="Normal 4 2 2 2 3 2 4 3 3" xfId="50362" xr:uid="{00000000-0005-0000-0000-0000C6A20000}"/>
    <cellStyle name="Normal 4 2 2 2 3 2 4 4" xfId="21410" xr:uid="{00000000-0005-0000-0000-0000C7A20000}"/>
    <cellStyle name="Normal 4 2 2 2 3 2 4 4 2" xfId="50364" xr:uid="{00000000-0005-0000-0000-0000C8A20000}"/>
    <cellStyle name="Normal 4 2 2 2 3 2 4 5" xfId="21411" xr:uid="{00000000-0005-0000-0000-0000C9A20000}"/>
    <cellStyle name="Normal 4 2 2 2 3 2 4 5 2" xfId="50365" xr:uid="{00000000-0005-0000-0000-0000CAA20000}"/>
    <cellStyle name="Normal 4 2 2 2 3 2 4 6" xfId="21412" xr:uid="{00000000-0005-0000-0000-0000CBA20000}"/>
    <cellStyle name="Normal 4 2 2 2 3 2 4 6 2" xfId="50366" xr:uid="{00000000-0005-0000-0000-0000CCA20000}"/>
    <cellStyle name="Normal 4 2 2 2 3 2 4 7" xfId="50355" xr:uid="{00000000-0005-0000-0000-0000CDA20000}"/>
    <cellStyle name="Normal 4 2 2 2 3 2 5" xfId="21413" xr:uid="{00000000-0005-0000-0000-0000CEA20000}"/>
    <cellStyle name="Normal 4 2 2 2 3 2 5 2" xfId="21414" xr:uid="{00000000-0005-0000-0000-0000CFA20000}"/>
    <cellStyle name="Normal 4 2 2 2 3 2 5 2 2" xfId="21415" xr:uid="{00000000-0005-0000-0000-0000D0A20000}"/>
    <cellStyle name="Normal 4 2 2 2 3 2 5 2 2 2" xfId="50369" xr:uid="{00000000-0005-0000-0000-0000D1A20000}"/>
    <cellStyle name="Normal 4 2 2 2 3 2 5 2 3" xfId="50368" xr:uid="{00000000-0005-0000-0000-0000D2A20000}"/>
    <cellStyle name="Normal 4 2 2 2 3 2 5 3" xfId="21416" xr:uid="{00000000-0005-0000-0000-0000D3A20000}"/>
    <cellStyle name="Normal 4 2 2 2 3 2 5 3 2" xfId="50370" xr:uid="{00000000-0005-0000-0000-0000D4A20000}"/>
    <cellStyle name="Normal 4 2 2 2 3 2 5 4" xfId="21417" xr:uid="{00000000-0005-0000-0000-0000D5A20000}"/>
    <cellStyle name="Normal 4 2 2 2 3 2 5 4 2" xfId="50371" xr:uid="{00000000-0005-0000-0000-0000D6A20000}"/>
    <cellStyle name="Normal 4 2 2 2 3 2 5 5" xfId="21418" xr:uid="{00000000-0005-0000-0000-0000D7A20000}"/>
    <cellStyle name="Normal 4 2 2 2 3 2 5 5 2" xfId="50372" xr:uid="{00000000-0005-0000-0000-0000D8A20000}"/>
    <cellStyle name="Normal 4 2 2 2 3 2 5 6" xfId="50367" xr:uid="{00000000-0005-0000-0000-0000D9A20000}"/>
    <cellStyle name="Normal 4 2 2 2 3 2 6" xfId="21419" xr:uid="{00000000-0005-0000-0000-0000DAA20000}"/>
    <cellStyle name="Normal 4 2 2 2 3 2 6 2" xfId="21420" xr:uid="{00000000-0005-0000-0000-0000DBA20000}"/>
    <cellStyle name="Normal 4 2 2 2 3 2 6 2 2" xfId="21421" xr:uid="{00000000-0005-0000-0000-0000DCA20000}"/>
    <cellStyle name="Normal 4 2 2 2 3 2 6 2 2 2" xfId="50375" xr:uid="{00000000-0005-0000-0000-0000DDA20000}"/>
    <cellStyle name="Normal 4 2 2 2 3 2 6 2 3" xfId="50374" xr:uid="{00000000-0005-0000-0000-0000DEA20000}"/>
    <cellStyle name="Normal 4 2 2 2 3 2 6 3" xfId="21422" xr:uid="{00000000-0005-0000-0000-0000DFA20000}"/>
    <cellStyle name="Normal 4 2 2 2 3 2 6 3 2" xfId="50376" xr:uid="{00000000-0005-0000-0000-0000E0A20000}"/>
    <cellStyle name="Normal 4 2 2 2 3 2 6 4" xfId="21423" xr:uid="{00000000-0005-0000-0000-0000E1A20000}"/>
    <cellStyle name="Normal 4 2 2 2 3 2 6 4 2" xfId="50377" xr:uid="{00000000-0005-0000-0000-0000E2A20000}"/>
    <cellStyle name="Normal 4 2 2 2 3 2 6 5" xfId="21424" xr:uid="{00000000-0005-0000-0000-0000E3A20000}"/>
    <cellStyle name="Normal 4 2 2 2 3 2 6 5 2" xfId="50378" xr:uid="{00000000-0005-0000-0000-0000E4A20000}"/>
    <cellStyle name="Normal 4 2 2 2 3 2 6 6" xfId="50373" xr:uid="{00000000-0005-0000-0000-0000E5A20000}"/>
    <cellStyle name="Normal 4 2 2 2 3 2 7" xfId="21425" xr:uid="{00000000-0005-0000-0000-0000E6A20000}"/>
    <cellStyle name="Normal 4 2 2 2 3 2 7 2" xfId="21426" xr:uid="{00000000-0005-0000-0000-0000E7A20000}"/>
    <cellStyle name="Normal 4 2 2 2 3 2 7 2 2" xfId="21427" xr:uid="{00000000-0005-0000-0000-0000E8A20000}"/>
    <cellStyle name="Normal 4 2 2 2 3 2 7 2 2 2" xfId="50381" xr:uid="{00000000-0005-0000-0000-0000E9A20000}"/>
    <cellStyle name="Normal 4 2 2 2 3 2 7 2 3" xfId="50380" xr:uid="{00000000-0005-0000-0000-0000EAA20000}"/>
    <cellStyle name="Normal 4 2 2 2 3 2 7 3" xfId="21428" xr:uid="{00000000-0005-0000-0000-0000EBA20000}"/>
    <cellStyle name="Normal 4 2 2 2 3 2 7 3 2" xfId="50382" xr:uid="{00000000-0005-0000-0000-0000ECA20000}"/>
    <cellStyle name="Normal 4 2 2 2 3 2 7 4" xfId="21429" xr:uid="{00000000-0005-0000-0000-0000EDA20000}"/>
    <cellStyle name="Normal 4 2 2 2 3 2 7 4 2" xfId="50383" xr:uid="{00000000-0005-0000-0000-0000EEA20000}"/>
    <cellStyle name="Normal 4 2 2 2 3 2 7 5" xfId="50379" xr:uid="{00000000-0005-0000-0000-0000EFA20000}"/>
    <cellStyle name="Normal 4 2 2 2 3 2 8" xfId="21430" xr:uid="{00000000-0005-0000-0000-0000F0A20000}"/>
    <cellStyle name="Normal 4 2 2 2 3 2 8 2" xfId="21431" xr:uid="{00000000-0005-0000-0000-0000F1A20000}"/>
    <cellStyle name="Normal 4 2 2 2 3 2 8 2 2" xfId="50385" xr:uid="{00000000-0005-0000-0000-0000F2A20000}"/>
    <cellStyle name="Normal 4 2 2 2 3 2 8 3" xfId="21432" xr:uid="{00000000-0005-0000-0000-0000F3A20000}"/>
    <cellStyle name="Normal 4 2 2 2 3 2 8 3 2" xfId="50386" xr:uid="{00000000-0005-0000-0000-0000F4A20000}"/>
    <cellStyle name="Normal 4 2 2 2 3 2 8 4" xfId="50384" xr:uid="{00000000-0005-0000-0000-0000F5A20000}"/>
    <cellStyle name="Normal 4 2 2 2 3 2 9" xfId="21433" xr:uid="{00000000-0005-0000-0000-0000F6A20000}"/>
    <cellStyle name="Normal 4 2 2 2 3 2 9 2" xfId="50387" xr:uid="{00000000-0005-0000-0000-0000F7A20000}"/>
    <cellStyle name="Normal 4 2 2 2 3 3" xfId="21434" xr:uid="{00000000-0005-0000-0000-0000F8A20000}"/>
    <cellStyle name="Normal 4 2 2 2 3 3 10" xfId="21435" xr:uid="{00000000-0005-0000-0000-0000F9A20000}"/>
    <cellStyle name="Normal 4 2 2 2 3 3 10 2" xfId="50389" xr:uid="{00000000-0005-0000-0000-0000FAA20000}"/>
    <cellStyle name="Normal 4 2 2 2 3 3 11" xfId="50388" xr:uid="{00000000-0005-0000-0000-0000FBA20000}"/>
    <cellStyle name="Normal 4 2 2 2 3 3 2" xfId="21436" xr:uid="{00000000-0005-0000-0000-0000FCA20000}"/>
    <cellStyle name="Normal 4 2 2 2 3 3 2 2" xfId="21437" xr:uid="{00000000-0005-0000-0000-0000FDA20000}"/>
    <cellStyle name="Normal 4 2 2 2 3 3 2 2 2" xfId="21438" xr:uid="{00000000-0005-0000-0000-0000FEA20000}"/>
    <cellStyle name="Normal 4 2 2 2 3 3 2 2 2 2" xfId="21439" xr:uid="{00000000-0005-0000-0000-0000FFA20000}"/>
    <cellStyle name="Normal 4 2 2 2 3 3 2 2 2 2 2" xfId="50393" xr:uid="{00000000-0005-0000-0000-000000A30000}"/>
    <cellStyle name="Normal 4 2 2 2 3 3 2 2 2 3" xfId="50392" xr:uid="{00000000-0005-0000-0000-000001A30000}"/>
    <cellStyle name="Normal 4 2 2 2 3 3 2 2 3" xfId="21440" xr:uid="{00000000-0005-0000-0000-000002A30000}"/>
    <cellStyle name="Normal 4 2 2 2 3 3 2 2 3 2" xfId="50394" xr:uid="{00000000-0005-0000-0000-000003A30000}"/>
    <cellStyle name="Normal 4 2 2 2 3 3 2 2 4" xfId="21441" xr:uid="{00000000-0005-0000-0000-000004A30000}"/>
    <cellStyle name="Normal 4 2 2 2 3 3 2 2 4 2" xfId="50395" xr:uid="{00000000-0005-0000-0000-000005A30000}"/>
    <cellStyle name="Normal 4 2 2 2 3 3 2 2 5" xfId="21442" xr:uid="{00000000-0005-0000-0000-000006A30000}"/>
    <cellStyle name="Normal 4 2 2 2 3 3 2 2 5 2" xfId="50396" xr:uid="{00000000-0005-0000-0000-000007A30000}"/>
    <cellStyle name="Normal 4 2 2 2 3 3 2 2 6" xfId="50391" xr:uid="{00000000-0005-0000-0000-000008A30000}"/>
    <cellStyle name="Normal 4 2 2 2 3 3 2 3" xfId="21443" xr:uid="{00000000-0005-0000-0000-000009A30000}"/>
    <cellStyle name="Normal 4 2 2 2 3 3 2 3 2" xfId="21444" xr:uid="{00000000-0005-0000-0000-00000AA30000}"/>
    <cellStyle name="Normal 4 2 2 2 3 3 2 3 2 2" xfId="50398" xr:uid="{00000000-0005-0000-0000-00000BA30000}"/>
    <cellStyle name="Normal 4 2 2 2 3 3 2 3 3" xfId="50397" xr:uid="{00000000-0005-0000-0000-00000CA30000}"/>
    <cellStyle name="Normal 4 2 2 2 3 3 2 4" xfId="21445" xr:uid="{00000000-0005-0000-0000-00000DA30000}"/>
    <cellStyle name="Normal 4 2 2 2 3 3 2 4 2" xfId="50399" xr:uid="{00000000-0005-0000-0000-00000EA30000}"/>
    <cellStyle name="Normal 4 2 2 2 3 3 2 5" xfId="21446" xr:uid="{00000000-0005-0000-0000-00000FA30000}"/>
    <cellStyle name="Normal 4 2 2 2 3 3 2 5 2" xfId="50400" xr:uid="{00000000-0005-0000-0000-000010A30000}"/>
    <cellStyle name="Normal 4 2 2 2 3 3 2 6" xfId="21447" xr:uid="{00000000-0005-0000-0000-000011A30000}"/>
    <cellStyle name="Normal 4 2 2 2 3 3 2 6 2" xfId="50401" xr:uid="{00000000-0005-0000-0000-000012A30000}"/>
    <cellStyle name="Normal 4 2 2 2 3 3 2 7" xfId="50390" xr:uid="{00000000-0005-0000-0000-000013A30000}"/>
    <cellStyle name="Normal 4 2 2 2 3 3 3" xfId="21448" xr:uid="{00000000-0005-0000-0000-000014A30000}"/>
    <cellStyle name="Normal 4 2 2 2 3 3 3 2" xfId="21449" xr:uid="{00000000-0005-0000-0000-000015A30000}"/>
    <cellStyle name="Normal 4 2 2 2 3 3 3 2 2" xfId="21450" xr:uid="{00000000-0005-0000-0000-000016A30000}"/>
    <cellStyle name="Normal 4 2 2 2 3 3 3 2 2 2" xfId="21451" xr:uid="{00000000-0005-0000-0000-000017A30000}"/>
    <cellStyle name="Normal 4 2 2 2 3 3 3 2 2 2 2" xfId="50405" xr:uid="{00000000-0005-0000-0000-000018A30000}"/>
    <cellStyle name="Normal 4 2 2 2 3 3 3 2 2 3" xfId="50404" xr:uid="{00000000-0005-0000-0000-000019A30000}"/>
    <cellStyle name="Normal 4 2 2 2 3 3 3 2 3" xfId="21452" xr:uid="{00000000-0005-0000-0000-00001AA30000}"/>
    <cellStyle name="Normal 4 2 2 2 3 3 3 2 3 2" xfId="50406" xr:uid="{00000000-0005-0000-0000-00001BA30000}"/>
    <cellStyle name="Normal 4 2 2 2 3 3 3 2 4" xfId="21453" xr:uid="{00000000-0005-0000-0000-00001CA30000}"/>
    <cellStyle name="Normal 4 2 2 2 3 3 3 2 4 2" xfId="50407" xr:uid="{00000000-0005-0000-0000-00001DA30000}"/>
    <cellStyle name="Normal 4 2 2 2 3 3 3 2 5" xfId="21454" xr:uid="{00000000-0005-0000-0000-00001EA30000}"/>
    <cellStyle name="Normal 4 2 2 2 3 3 3 2 5 2" xfId="50408" xr:uid="{00000000-0005-0000-0000-00001FA30000}"/>
    <cellStyle name="Normal 4 2 2 2 3 3 3 2 6" xfId="50403" xr:uid="{00000000-0005-0000-0000-000020A30000}"/>
    <cellStyle name="Normal 4 2 2 2 3 3 3 3" xfId="21455" xr:uid="{00000000-0005-0000-0000-000021A30000}"/>
    <cellStyle name="Normal 4 2 2 2 3 3 3 3 2" xfId="21456" xr:uid="{00000000-0005-0000-0000-000022A30000}"/>
    <cellStyle name="Normal 4 2 2 2 3 3 3 3 2 2" xfId="50410" xr:uid="{00000000-0005-0000-0000-000023A30000}"/>
    <cellStyle name="Normal 4 2 2 2 3 3 3 3 3" xfId="50409" xr:uid="{00000000-0005-0000-0000-000024A30000}"/>
    <cellStyle name="Normal 4 2 2 2 3 3 3 4" xfId="21457" xr:uid="{00000000-0005-0000-0000-000025A30000}"/>
    <cellStyle name="Normal 4 2 2 2 3 3 3 4 2" xfId="50411" xr:uid="{00000000-0005-0000-0000-000026A30000}"/>
    <cellStyle name="Normal 4 2 2 2 3 3 3 5" xfId="21458" xr:uid="{00000000-0005-0000-0000-000027A30000}"/>
    <cellStyle name="Normal 4 2 2 2 3 3 3 5 2" xfId="50412" xr:uid="{00000000-0005-0000-0000-000028A30000}"/>
    <cellStyle name="Normal 4 2 2 2 3 3 3 6" xfId="21459" xr:uid="{00000000-0005-0000-0000-000029A30000}"/>
    <cellStyle name="Normal 4 2 2 2 3 3 3 6 2" xfId="50413" xr:uid="{00000000-0005-0000-0000-00002AA30000}"/>
    <cellStyle name="Normal 4 2 2 2 3 3 3 7" xfId="50402" xr:uid="{00000000-0005-0000-0000-00002BA30000}"/>
    <cellStyle name="Normal 4 2 2 2 3 3 4" xfId="21460" xr:uid="{00000000-0005-0000-0000-00002CA30000}"/>
    <cellStyle name="Normal 4 2 2 2 3 3 4 2" xfId="21461" xr:uid="{00000000-0005-0000-0000-00002DA30000}"/>
    <cellStyle name="Normal 4 2 2 2 3 3 4 2 2" xfId="21462" xr:uid="{00000000-0005-0000-0000-00002EA30000}"/>
    <cellStyle name="Normal 4 2 2 2 3 3 4 2 2 2" xfId="50416" xr:uid="{00000000-0005-0000-0000-00002FA30000}"/>
    <cellStyle name="Normal 4 2 2 2 3 3 4 2 3" xfId="50415" xr:uid="{00000000-0005-0000-0000-000030A30000}"/>
    <cellStyle name="Normal 4 2 2 2 3 3 4 3" xfId="21463" xr:uid="{00000000-0005-0000-0000-000031A30000}"/>
    <cellStyle name="Normal 4 2 2 2 3 3 4 3 2" xfId="50417" xr:uid="{00000000-0005-0000-0000-000032A30000}"/>
    <cellStyle name="Normal 4 2 2 2 3 3 4 4" xfId="21464" xr:uid="{00000000-0005-0000-0000-000033A30000}"/>
    <cellStyle name="Normal 4 2 2 2 3 3 4 4 2" xfId="50418" xr:uid="{00000000-0005-0000-0000-000034A30000}"/>
    <cellStyle name="Normal 4 2 2 2 3 3 4 5" xfId="21465" xr:uid="{00000000-0005-0000-0000-000035A30000}"/>
    <cellStyle name="Normal 4 2 2 2 3 3 4 5 2" xfId="50419" xr:uid="{00000000-0005-0000-0000-000036A30000}"/>
    <cellStyle name="Normal 4 2 2 2 3 3 4 6" xfId="50414" xr:uid="{00000000-0005-0000-0000-000037A30000}"/>
    <cellStyle name="Normal 4 2 2 2 3 3 5" xfId="21466" xr:uid="{00000000-0005-0000-0000-000038A30000}"/>
    <cellStyle name="Normal 4 2 2 2 3 3 5 2" xfId="21467" xr:uid="{00000000-0005-0000-0000-000039A30000}"/>
    <cellStyle name="Normal 4 2 2 2 3 3 5 2 2" xfId="21468" xr:uid="{00000000-0005-0000-0000-00003AA30000}"/>
    <cellStyle name="Normal 4 2 2 2 3 3 5 2 2 2" xfId="50422" xr:uid="{00000000-0005-0000-0000-00003BA30000}"/>
    <cellStyle name="Normal 4 2 2 2 3 3 5 2 3" xfId="50421" xr:uid="{00000000-0005-0000-0000-00003CA30000}"/>
    <cellStyle name="Normal 4 2 2 2 3 3 5 3" xfId="21469" xr:uid="{00000000-0005-0000-0000-00003DA30000}"/>
    <cellStyle name="Normal 4 2 2 2 3 3 5 3 2" xfId="50423" xr:uid="{00000000-0005-0000-0000-00003EA30000}"/>
    <cellStyle name="Normal 4 2 2 2 3 3 5 4" xfId="21470" xr:uid="{00000000-0005-0000-0000-00003FA30000}"/>
    <cellStyle name="Normal 4 2 2 2 3 3 5 4 2" xfId="50424" xr:uid="{00000000-0005-0000-0000-000040A30000}"/>
    <cellStyle name="Normal 4 2 2 2 3 3 5 5" xfId="21471" xr:uid="{00000000-0005-0000-0000-000041A30000}"/>
    <cellStyle name="Normal 4 2 2 2 3 3 5 5 2" xfId="50425" xr:uid="{00000000-0005-0000-0000-000042A30000}"/>
    <cellStyle name="Normal 4 2 2 2 3 3 5 6" xfId="50420" xr:uid="{00000000-0005-0000-0000-000043A30000}"/>
    <cellStyle name="Normal 4 2 2 2 3 3 6" xfId="21472" xr:uid="{00000000-0005-0000-0000-000044A30000}"/>
    <cellStyle name="Normal 4 2 2 2 3 3 6 2" xfId="21473" xr:uid="{00000000-0005-0000-0000-000045A30000}"/>
    <cellStyle name="Normal 4 2 2 2 3 3 6 2 2" xfId="21474" xr:uid="{00000000-0005-0000-0000-000046A30000}"/>
    <cellStyle name="Normal 4 2 2 2 3 3 6 2 2 2" xfId="50428" xr:uid="{00000000-0005-0000-0000-000047A30000}"/>
    <cellStyle name="Normal 4 2 2 2 3 3 6 2 3" xfId="50427" xr:uid="{00000000-0005-0000-0000-000048A30000}"/>
    <cellStyle name="Normal 4 2 2 2 3 3 6 3" xfId="21475" xr:uid="{00000000-0005-0000-0000-000049A30000}"/>
    <cellStyle name="Normal 4 2 2 2 3 3 6 3 2" xfId="50429" xr:uid="{00000000-0005-0000-0000-00004AA30000}"/>
    <cellStyle name="Normal 4 2 2 2 3 3 6 4" xfId="21476" xr:uid="{00000000-0005-0000-0000-00004BA30000}"/>
    <cellStyle name="Normal 4 2 2 2 3 3 6 4 2" xfId="50430" xr:uid="{00000000-0005-0000-0000-00004CA30000}"/>
    <cellStyle name="Normal 4 2 2 2 3 3 6 5" xfId="50426" xr:uid="{00000000-0005-0000-0000-00004DA30000}"/>
    <cellStyle name="Normal 4 2 2 2 3 3 7" xfId="21477" xr:uid="{00000000-0005-0000-0000-00004EA30000}"/>
    <cellStyle name="Normal 4 2 2 2 3 3 7 2" xfId="21478" xr:uid="{00000000-0005-0000-0000-00004FA30000}"/>
    <cellStyle name="Normal 4 2 2 2 3 3 7 2 2" xfId="50432" xr:uid="{00000000-0005-0000-0000-000050A30000}"/>
    <cellStyle name="Normal 4 2 2 2 3 3 7 3" xfId="21479" xr:uid="{00000000-0005-0000-0000-000051A30000}"/>
    <cellStyle name="Normal 4 2 2 2 3 3 7 3 2" xfId="50433" xr:uid="{00000000-0005-0000-0000-000052A30000}"/>
    <cellStyle name="Normal 4 2 2 2 3 3 7 4" xfId="50431" xr:uid="{00000000-0005-0000-0000-000053A30000}"/>
    <cellStyle name="Normal 4 2 2 2 3 3 8" xfId="21480" xr:uid="{00000000-0005-0000-0000-000054A30000}"/>
    <cellStyle name="Normal 4 2 2 2 3 3 8 2" xfId="50434" xr:uid="{00000000-0005-0000-0000-000055A30000}"/>
    <cellStyle name="Normal 4 2 2 2 3 3 9" xfId="21481" xr:uid="{00000000-0005-0000-0000-000056A30000}"/>
    <cellStyle name="Normal 4 2 2 2 3 3 9 2" xfId="50435" xr:uid="{00000000-0005-0000-0000-000057A30000}"/>
    <cellStyle name="Normal 4 2 2 2 3 4" xfId="21482" xr:uid="{00000000-0005-0000-0000-000058A30000}"/>
    <cellStyle name="Normal 4 2 2 2 3 4 2" xfId="21483" xr:uid="{00000000-0005-0000-0000-000059A30000}"/>
    <cellStyle name="Normal 4 2 2 2 3 4 2 2" xfId="21484" xr:uid="{00000000-0005-0000-0000-00005AA30000}"/>
    <cellStyle name="Normal 4 2 2 2 3 4 2 2 2" xfId="21485" xr:uid="{00000000-0005-0000-0000-00005BA30000}"/>
    <cellStyle name="Normal 4 2 2 2 3 4 2 2 2 2" xfId="50439" xr:uid="{00000000-0005-0000-0000-00005CA30000}"/>
    <cellStyle name="Normal 4 2 2 2 3 4 2 2 3" xfId="50438" xr:uid="{00000000-0005-0000-0000-00005DA30000}"/>
    <cellStyle name="Normal 4 2 2 2 3 4 2 3" xfId="21486" xr:uid="{00000000-0005-0000-0000-00005EA30000}"/>
    <cellStyle name="Normal 4 2 2 2 3 4 2 3 2" xfId="50440" xr:uid="{00000000-0005-0000-0000-00005FA30000}"/>
    <cellStyle name="Normal 4 2 2 2 3 4 2 4" xfId="21487" xr:uid="{00000000-0005-0000-0000-000060A30000}"/>
    <cellStyle name="Normal 4 2 2 2 3 4 2 4 2" xfId="50441" xr:uid="{00000000-0005-0000-0000-000061A30000}"/>
    <cellStyle name="Normal 4 2 2 2 3 4 2 5" xfId="21488" xr:uid="{00000000-0005-0000-0000-000062A30000}"/>
    <cellStyle name="Normal 4 2 2 2 3 4 2 5 2" xfId="50442" xr:uid="{00000000-0005-0000-0000-000063A30000}"/>
    <cellStyle name="Normal 4 2 2 2 3 4 2 6" xfId="50437" xr:uid="{00000000-0005-0000-0000-000064A30000}"/>
    <cellStyle name="Normal 4 2 2 2 3 4 3" xfId="21489" xr:uid="{00000000-0005-0000-0000-000065A30000}"/>
    <cellStyle name="Normal 4 2 2 2 3 4 3 2" xfId="21490" xr:uid="{00000000-0005-0000-0000-000066A30000}"/>
    <cellStyle name="Normal 4 2 2 2 3 4 3 2 2" xfId="21491" xr:uid="{00000000-0005-0000-0000-000067A30000}"/>
    <cellStyle name="Normal 4 2 2 2 3 4 3 2 2 2" xfId="50445" xr:uid="{00000000-0005-0000-0000-000068A30000}"/>
    <cellStyle name="Normal 4 2 2 2 3 4 3 2 3" xfId="50444" xr:uid="{00000000-0005-0000-0000-000069A30000}"/>
    <cellStyle name="Normal 4 2 2 2 3 4 3 3" xfId="21492" xr:uid="{00000000-0005-0000-0000-00006AA30000}"/>
    <cellStyle name="Normal 4 2 2 2 3 4 3 3 2" xfId="50446" xr:uid="{00000000-0005-0000-0000-00006BA30000}"/>
    <cellStyle name="Normal 4 2 2 2 3 4 3 4" xfId="21493" xr:uid="{00000000-0005-0000-0000-00006CA30000}"/>
    <cellStyle name="Normal 4 2 2 2 3 4 3 4 2" xfId="50447" xr:uid="{00000000-0005-0000-0000-00006DA30000}"/>
    <cellStyle name="Normal 4 2 2 2 3 4 3 5" xfId="21494" xr:uid="{00000000-0005-0000-0000-00006EA30000}"/>
    <cellStyle name="Normal 4 2 2 2 3 4 3 5 2" xfId="50448" xr:uid="{00000000-0005-0000-0000-00006FA30000}"/>
    <cellStyle name="Normal 4 2 2 2 3 4 3 6" xfId="50443" xr:uid="{00000000-0005-0000-0000-000070A30000}"/>
    <cellStyle name="Normal 4 2 2 2 3 4 4" xfId="21495" xr:uid="{00000000-0005-0000-0000-000071A30000}"/>
    <cellStyle name="Normal 4 2 2 2 3 4 4 2" xfId="21496" xr:uid="{00000000-0005-0000-0000-000072A30000}"/>
    <cellStyle name="Normal 4 2 2 2 3 4 4 2 2" xfId="50450" xr:uid="{00000000-0005-0000-0000-000073A30000}"/>
    <cellStyle name="Normal 4 2 2 2 3 4 4 3" xfId="50449" xr:uid="{00000000-0005-0000-0000-000074A30000}"/>
    <cellStyle name="Normal 4 2 2 2 3 4 5" xfId="21497" xr:uid="{00000000-0005-0000-0000-000075A30000}"/>
    <cellStyle name="Normal 4 2 2 2 3 4 5 2" xfId="50451" xr:uid="{00000000-0005-0000-0000-000076A30000}"/>
    <cellStyle name="Normal 4 2 2 2 3 4 6" xfId="21498" xr:uid="{00000000-0005-0000-0000-000077A30000}"/>
    <cellStyle name="Normal 4 2 2 2 3 4 6 2" xfId="50452" xr:uid="{00000000-0005-0000-0000-000078A30000}"/>
    <cellStyle name="Normal 4 2 2 2 3 4 7" xfId="21499" xr:uid="{00000000-0005-0000-0000-000079A30000}"/>
    <cellStyle name="Normal 4 2 2 2 3 4 7 2" xfId="50453" xr:uid="{00000000-0005-0000-0000-00007AA30000}"/>
    <cellStyle name="Normal 4 2 2 2 3 4 8" xfId="50436" xr:uid="{00000000-0005-0000-0000-00007BA30000}"/>
    <cellStyle name="Normal 4 2 2 2 3 5" xfId="21500" xr:uid="{00000000-0005-0000-0000-00007CA30000}"/>
    <cellStyle name="Normal 4 2 2 2 3 5 2" xfId="21501" xr:uid="{00000000-0005-0000-0000-00007DA30000}"/>
    <cellStyle name="Normal 4 2 2 2 3 5 2 2" xfId="21502" xr:uid="{00000000-0005-0000-0000-00007EA30000}"/>
    <cellStyle name="Normal 4 2 2 2 3 5 2 2 2" xfId="21503" xr:uid="{00000000-0005-0000-0000-00007FA30000}"/>
    <cellStyle name="Normal 4 2 2 2 3 5 2 2 2 2" xfId="50457" xr:uid="{00000000-0005-0000-0000-000080A30000}"/>
    <cellStyle name="Normal 4 2 2 2 3 5 2 2 3" xfId="50456" xr:uid="{00000000-0005-0000-0000-000081A30000}"/>
    <cellStyle name="Normal 4 2 2 2 3 5 2 3" xfId="21504" xr:uid="{00000000-0005-0000-0000-000082A30000}"/>
    <cellStyle name="Normal 4 2 2 2 3 5 2 3 2" xfId="50458" xr:uid="{00000000-0005-0000-0000-000083A30000}"/>
    <cellStyle name="Normal 4 2 2 2 3 5 2 4" xfId="21505" xr:uid="{00000000-0005-0000-0000-000084A30000}"/>
    <cellStyle name="Normal 4 2 2 2 3 5 2 4 2" xfId="50459" xr:uid="{00000000-0005-0000-0000-000085A30000}"/>
    <cellStyle name="Normal 4 2 2 2 3 5 2 5" xfId="21506" xr:uid="{00000000-0005-0000-0000-000086A30000}"/>
    <cellStyle name="Normal 4 2 2 2 3 5 2 5 2" xfId="50460" xr:uid="{00000000-0005-0000-0000-000087A30000}"/>
    <cellStyle name="Normal 4 2 2 2 3 5 2 6" xfId="50455" xr:uid="{00000000-0005-0000-0000-000088A30000}"/>
    <cellStyle name="Normal 4 2 2 2 3 5 3" xfId="21507" xr:uid="{00000000-0005-0000-0000-000089A30000}"/>
    <cellStyle name="Normal 4 2 2 2 3 5 3 2" xfId="21508" xr:uid="{00000000-0005-0000-0000-00008AA30000}"/>
    <cellStyle name="Normal 4 2 2 2 3 5 3 2 2" xfId="50462" xr:uid="{00000000-0005-0000-0000-00008BA30000}"/>
    <cellStyle name="Normal 4 2 2 2 3 5 3 3" xfId="50461" xr:uid="{00000000-0005-0000-0000-00008CA30000}"/>
    <cellStyle name="Normal 4 2 2 2 3 5 4" xfId="21509" xr:uid="{00000000-0005-0000-0000-00008DA30000}"/>
    <cellStyle name="Normal 4 2 2 2 3 5 4 2" xfId="50463" xr:uid="{00000000-0005-0000-0000-00008EA30000}"/>
    <cellStyle name="Normal 4 2 2 2 3 5 5" xfId="21510" xr:uid="{00000000-0005-0000-0000-00008FA30000}"/>
    <cellStyle name="Normal 4 2 2 2 3 5 5 2" xfId="50464" xr:uid="{00000000-0005-0000-0000-000090A30000}"/>
    <cellStyle name="Normal 4 2 2 2 3 5 6" xfId="21511" xr:uid="{00000000-0005-0000-0000-000091A30000}"/>
    <cellStyle name="Normal 4 2 2 2 3 5 6 2" xfId="50465" xr:uid="{00000000-0005-0000-0000-000092A30000}"/>
    <cellStyle name="Normal 4 2 2 2 3 5 7" xfId="50454" xr:uid="{00000000-0005-0000-0000-000093A30000}"/>
    <cellStyle name="Normal 4 2 2 2 3 6" xfId="21512" xr:uid="{00000000-0005-0000-0000-000094A30000}"/>
    <cellStyle name="Normal 4 2 2 2 3 6 2" xfId="21513" xr:uid="{00000000-0005-0000-0000-000095A30000}"/>
    <cellStyle name="Normal 4 2 2 2 3 6 2 2" xfId="21514" xr:uid="{00000000-0005-0000-0000-000096A30000}"/>
    <cellStyle name="Normal 4 2 2 2 3 6 2 2 2" xfId="50468" xr:uid="{00000000-0005-0000-0000-000097A30000}"/>
    <cellStyle name="Normal 4 2 2 2 3 6 2 3" xfId="50467" xr:uid="{00000000-0005-0000-0000-000098A30000}"/>
    <cellStyle name="Normal 4 2 2 2 3 6 3" xfId="21515" xr:uid="{00000000-0005-0000-0000-000099A30000}"/>
    <cellStyle name="Normal 4 2 2 2 3 6 3 2" xfId="50469" xr:uid="{00000000-0005-0000-0000-00009AA30000}"/>
    <cellStyle name="Normal 4 2 2 2 3 6 4" xfId="21516" xr:uid="{00000000-0005-0000-0000-00009BA30000}"/>
    <cellStyle name="Normal 4 2 2 2 3 6 4 2" xfId="50470" xr:uid="{00000000-0005-0000-0000-00009CA30000}"/>
    <cellStyle name="Normal 4 2 2 2 3 6 5" xfId="21517" xr:uid="{00000000-0005-0000-0000-00009DA30000}"/>
    <cellStyle name="Normal 4 2 2 2 3 6 5 2" xfId="50471" xr:uid="{00000000-0005-0000-0000-00009EA30000}"/>
    <cellStyle name="Normal 4 2 2 2 3 6 6" xfId="50466" xr:uid="{00000000-0005-0000-0000-00009FA30000}"/>
    <cellStyle name="Normal 4 2 2 2 3 7" xfId="21518" xr:uid="{00000000-0005-0000-0000-0000A0A30000}"/>
    <cellStyle name="Normal 4 2 2 2 3 7 2" xfId="21519" xr:uid="{00000000-0005-0000-0000-0000A1A30000}"/>
    <cellStyle name="Normal 4 2 2 2 3 7 2 2" xfId="21520" xr:uid="{00000000-0005-0000-0000-0000A2A30000}"/>
    <cellStyle name="Normal 4 2 2 2 3 7 2 2 2" xfId="50474" xr:uid="{00000000-0005-0000-0000-0000A3A30000}"/>
    <cellStyle name="Normal 4 2 2 2 3 7 2 3" xfId="50473" xr:uid="{00000000-0005-0000-0000-0000A4A30000}"/>
    <cellStyle name="Normal 4 2 2 2 3 7 3" xfId="21521" xr:uid="{00000000-0005-0000-0000-0000A5A30000}"/>
    <cellStyle name="Normal 4 2 2 2 3 7 3 2" xfId="50475" xr:uid="{00000000-0005-0000-0000-0000A6A30000}"/>
    <cellStyle name="Normal 4 2 2 2 3 7 4" xfId="21522" xr:uid="{00000000-0005-0000-0000-0000A7A30000}"/>
    <cellStyle name="Normal 4 2 2 2 3 7 4 2" xfId="50476" xr:uid="{00000000-0005-0000-0000-0000A8A30000}"/>
    <cellStyle name="Normal 4 2 2 2 3 7 5" xfId="21523" xr:uid="{00000000-0005-0000-0000-0000A9A30000}"/>
    <cellStyle name="Normal 4 2 2 2 3 7 5 2" xfId="50477" xr:uid="{00000000-0005-0000-0000-0000AAA30000}"/>
    <cellStyle name="Normal 4 2 2 2 3 7 6" xfId="50472" xr:uid="{00000000-0005-0000-0000-0000ABA30000}"/>
    <cellStyle name="Normal 4 2 2 2 3 8" xfId="21524" xr:uid="{00000000-0005-0000-0000-0000ACA30000}"/>
    <cellStyle name="Normal 4 2 2 2 3 8 2" xfId="21525" xr:uid="{00000000-0005-0000-0000-0000ADA30000}"/>
    <cellStyle name="Normal 4 2 2 2 3 8 2 2" xfId="21526" xr:uid="{00000000-0005-0000-0000-0000AEA30000}"/>
    <cellStyle name="Normal 4 2 2 2 3 8 2 2 2" xfId="50480" xr:uid="{00000000-0005-0000-0000-0000AFA30000}"/>
    <cellStyle name="Normal 4 2 2 2 3 8 2 3" xfId="50479" xr:uid="{00000000-0005-0000-0000-0000B0A30000}"/>
    <cellStyle name="Normal 4 2 2 2 3 8 3" xfId="21527" xr:uid="{00000000-0005-0000-0000-0000B1A30000}"/>
    <cellStyle name="Normal 4 2 2 2 3 8 3 2" xfId="50481" xr:uid="{00000000-0005-0000-0000-0000B2A30000}"/>
    <cellStyle name="Normal 4 2 2 2 3 8 4" xfId="21528" xr:uid="{00000000-0005-0000-0000-0000B3A30000}"/>
    <cellStyle name="Normal 4 2 2 2 3 8 4 2" xfId="50482" xr:uid="{00000000-0005-0000-0000-0000B4A30000}"/>
    <cellStyle name="Normal 4 2 2 2 3 8 5" xfId="50478" xr:uid="{00000000-0005-0000-0000-0000B5A30000}"/>
    <cellStyle name="Normal 4 2 2 2 3 9" xfId="21529" xr:uid="{00000000-0005-0000-0000-0000B6A30000}"/>
    <cellStyle name="Normal 4 2 2 2 3 9 2" xfId="21530" xr:uid="{00000000-0005-0000-0000-0000B7A30000}"/>
    <cellStyle name="Normal 4 2 2 2 3 9 2 2" xfId="50484" xr:uid="{00000000-0005-0000-0000-0000B8A30000}"/>
    <cellStyle name="Normal 4 2 2 2 3 9 3" xfId="21531" xr:uid="{00000000-0005-0000-0000-0000B9A30000}"/>
    <cellStyle name="Normal 4 2 2 2 3 9 3 2" xfId="50485" xr:uid="{00000000-0005-0000-0000-0000BAA30000}"/>
    <cellStyle name="Normal 4 2 2 2 3 9 4" xfId="50483" xr:uid="{00000000-0005-0000-0000-0000BBA30000}"/>
    <cellStyle name="Normal 4 2 2 2 4" xfId="21532" xr:uid="{00000000-0005-0000-0000-0000BCA30000}"/>
    <cellStyle name="Normal 4 2 2 2 4 10" xfId="21533" xr:uid="{00000000-0005-0000-0000-0000BDA30000}"/>
    <cellStyle name="Normal 4 2 2 2 4 10 2" xfId="50487" xr:uid="{00000000-0005-0000-0000-0000BEA30000}"/>
    <cellStyle name="Normal 4 2 2 2 4 11" xfId="21534" xr:uid="{00000000-0005-0000-0000-0000BFA30000}"/>
    <cellStyle name="Normal 4 2 2 2 4 11 2" xfId="50488" xr:uid="{00000000-0005-0000-0000-0000C0A30000}"/>
    <cellStyle name="Normal 4 2 2 2 4 12" xfId="50486" xr:uid="{00000000-0005-0000-0000-0000C1A30000}"/>
    <cellStyle name="Normal 4 2 2 2 4 2" xfId="21535" xr:uid="{00000000-0005-0000-0000-0000C2A30000}"/>
    <cellStyle name="Normal 4 2 2 2 4 2 10" xfId="21536" xr:uid="{00000000-0005-0000-0000-0000C3A30000}"/>
    <cellStyle name="Normal 4 2 2 2 4 2 10 2" xfId="50490" xr:uid="{00000000-0005-0000-0000-0000C4A30000}"/>
    <cellStyle name="Normal 4 2 2 2 4 2 11" xfId="50489" xr:uid="{00000000-0005-0000-0000-0000C5A30000}"/>
    <cellStyle name="Normal 4 2 2 2 4 2 2" xfId="21537" xr:uid="{00000000-0005-0000-0000-0000C6A30000}"/>
    <cellStyle name="Normal 4 2 2 2 4 2 2 2" xfId="21538" xr:uid="{00000000-0005-0000-0000-0000C7A30000}"/>
    <cellStyle name="Normal 4 2 2 2 4 2 2 2 2" xfId="21539" xr:uid="{00000000-0005-0000-0000-0000C8A30000}"/>
    <cellStyle name="Normal 4 2 2 2 4 2 2 2 2 2" xfId="21540" xr:uid="{00000000-0005-0000-0000-0000C9A30000}"/>
    <cellStyle name="Normal 4 2 2 2 4 2 2 2 2 2 2" xfId="50494" xr:uid="{00000000-0005-0000-0000-0000CAA30000}"/>
    <cellStyle name="Normal 4 2 2 2 4 2 2 2 2 3" xfId="50493" xr:uid="{00000000-0005-0000-0000-0000CBA30000}"/>
    <cellStyle name="Normal 4 2 2 2 4 2 2 2 3" xfId="21541" xr:uid="{00000000-0005-0000-0000-0000CCA30000}"/>
    <cellStyle name="Normal 4 2 2 2 4 2 2 2 3 2" xfId="50495" xr:uid="{00000000-0005-0000-0000-0000CDA30000}"/>
    <cellStyle name="Normal 4 2 2 2 4 2 2 2 4" xfId="21542" xr:uid="{00000000-0005-0000-0000-0000CEA30000}"/>
    <cellStyle name="Normal 4 2 2 2 4 2 2 2 4 2" xfId="50496" xr:uid="{00000000-0005-0000-0000-0000CFA30000}"/>
    <cellStyle name="Normal 4 2 2 2 4 2 2 2 5" xfId="21543" xr:uid="{00000000-0005-0000-0000-0000D0A30000}"/>
    <cellStyle name="Normal 4 2 2 2 4 2 2 2 5 2" xfId="50497" xr:uid="{00000000-0005-0000-0000-0000D1A30000}"/>
    <cellStyle name="Normal 4 2 2 2 4 2 2 2 6" xfId="50492" xr:uid="{00000000-0005-0000-0000-0000D2A30000}"/>
    <cellStyle name="Normal 4 2 2 2 4 2 2 3" xfId="21544" xr:uid="{00000000-0005-0000-0000-0000D3A30000}"/>
    <cellStyle name="Normal 4 2 2 2 4 2 2 3 2" xfId="21545" xr:uid="{00000000-0005-0000-0000-0000D4A30000}"/>
    <cellStyle name="Normal 4 2 2 2 4 2 2 3 2 2" xfId="50499" xr:uid="{00000000-0005-0000-0000-0000D5A30000}"/>
    <cellStyle name="Normal 4 2 2 2 4 2 2 3 3" xfId="50498" xr:uid="{00000000-0005-0000-0000-0000D6A30000}"/>
    <cellStyle name="Normal 4 2 2 2 4 2 2 4" xfId="21546" xr:uid="{00000000-0005-0000-0000-0000D7A30000}"/>
    <cellStyle name="Normal 4 2 2 2 4 2 2 4 2" xfId="50500" xr:uid="{00000000-0005-0000-0000-0000D8A30000}"/>
    <cellStyle name="Normal 4 2 2 2 4 2 2 5" xfId="21547" xr:uid="{00000000-0005-0000-0000-0000D9A30000}"/>
    <cellStyle name="Normal 4 2 2 2 4 2 2 5 2" xfId="50501" xr:uid="{00000000-0005-0000-0000-0000DAA30000}"/>
    <cellStyle name="Normal 4 2 2 2 4 2 2 6" xfId="21548" xr:uid="{00000000-0005-0000-0000-0000DBA30000}"/>
    <cellStyle name="Normal 4 2 2 2 4 2 2 6 2" xfId="50502" xr:uid="{00000000-0005-0000-0000-0000DCA30000}"/>
    <cellStyle name="Normal 4 2 2 2 4 2 2 7" xfId="50491" xr:uid="{00000000-0005-0000-0000-0000DDA30000}"/>
    <cellStyle name="Normal 4 2 2 2 4 2 3" xfId="21549" xr:uid="{00000000-0005-0000-0000-0000DEA30000}"/>
    <cellStyle name="Normal 4 2 2 2 4 2 3 2" xfId="21550" xr:uid="{00000000-0005-0000-0000-0000DFA30000}"/>
    <cellStyle name="Normal 4 2 2 2 4 2 3 2 2" xfId="21551" xr:uid="{00000000-0005-0000-0000-0000E0A30000}"/>
    <cellStyle name="Normal 4 2 2 2 4 2 3 2 2 2" xfId="21552" xr:uid="{00000000-0005-0000-0000-0000E1A30000}"/>
    <cellStyle name="Normal 4 2 2 2 4 2 3 2 2 2 2" xfId="50506" xr:uid="{00000000-0005-0000-0000-0000E2A30000}"/>
    <cellStyle name="Normal 4 2 2 2 4 2 3 2 2 3" xfId="50505" xr:uid="{00000000-0005-0000-0000-0000E3A30000}"/>
    <cellStyle name="Normal 4 2 2 2 4 2 3 2 3" xfId="21553" xr:uid="{00000000-0005-0000-0000-0000E4A30000}"/>
    <cellStyle name="Normal 4 2 2 2 4 2 3 2 3 2" xfId="50507" xr:uid="{00000000-0005-0000-0000-0000E5A30000}"/>
    <cellStyle name="Normal 4 2 2 2 4 2 3 2 4" xfId="21554" xr:uid="{00000000-0005-0000-0000-0000E6A30000}"/>
    <cellStyle name="Normal 4 2 2 2 4 2 3 2 4 2" xfId="50508" xr:uid="{00000000-0005-0000-0000-0000E7A30000}"/>
    <cellStyle name="Normal 4 2 2 2 4 2 3 2 5" xfId="21555" xr:uid="{00000000-0005-0000-0000-0000E8A30000}"/>
    <cellStyle name="Normal 4 2 2 2 4 2 3 2 5 2" xfId="50509" xr:uid="{00000000-0005-0000-0000-0000E9A30000}"/>
    <cellStyle name="Normal 4 2 2 2 4 2 3 2 6" xfId="50504" xr:uid="{00000000-0005-0000-0000-0000EAA30000}"/>
    <cellStyle name="Normal 4 2 2 2 4 2 3 3" xfId="21556" xr:uid="{00000000-0005-0000-0000-0000EBA30000}"/>
    <cellStyle name="Normal 4 2 2 2 4 2 3 3 2" xfId="21557" xr:uid="{00000000-0005-0000-0000-0000ECA30000}"/>
    <cellStyle name="Normal 4 2 2 2 4 2 3 3 2 2" xfId="50511" xr:uid="{00000000-0005-0000-0000-0000EDA30000}"/>
    <cellStyle name="Normal 4 2 2 2 4 2 3 3 3" xfId="50510" xr:uid="{00000000-0005-0000-0000-0000EEA30000}"/>
    <cellStyle name="Normal 4 2 2 2 4 2 3 4" xfId="21558" xr:uid="{00000000-0005-0000-0000-0000EFA30000}"/>
    <cellStyle name="Normal 4 2 2 2 4 2 3 4 2" xfId="50512" xr:uid="{00000000-0005-0000-0000-0000F0A30000}"/>
    <cellStyle name="Normal 4 2 2 2 4 2 3 5" xfId="21559" xr:uid="{00000000-0005-0000-0000-0000F1A30000}"/>
    <cellStyle name="Normal 4 2 2 2 4 2 3 5 2" xfId="50513" xr:uid="{00000000-0005-0000-0000-0000F2A30000}"/>
    <cellStyle name="Normal 4 2 2 2 4 2 3 6" xfId="21560" xr:uid="{00000000-0005-0000-0000-0000F3A30000}"/>
    <cellStyle name="Normal 4 2 2 2 4 2 3 6 2" xfId="50514" xr:uid="{00000000-0005-0000-0000-0000F4A30000}"/>
    <cellStyle name="Normal 4 2 2 2 4 2 3 7" xfId="50503" xr:uid="{00000000-0005-0000-0000-0000F5A30000}"/>
    <cellStyle name="Normal 4 2 2 2 4 2 4" xfId="21561" xr:uid="{00000000-0005-0000-0000-0000F6A30000}"/>
    <cellStyle name="Normal 4 2 2 2 4 2 4 2" xfId="21562" xr:uid="{00000000-0005-0000-0000-0000F7A30000}"/>
    <cellStyle name="Normal 4 2 2 2 4 2 4 2 2" xfId="21563" xr:uid="{00000000-0005-0000-0000-0000F8A30000}"/>
    <cellStyle name="Normal 4 2 2 2 4 2 4 2 2 2" xfId="50517" xr:uid="{00000000-0005-0000-0000-0000F9A30000}"/>
    <cellStyle name="Normal 4 2 2 2 4 2 4 2 3" xfId="50516" xr:uid="{00000000-0005-0000-0000-0000FAA30000}"/>
    <cellStyle name="Normal 4 2 2 2 4 2 4 3" xfId="21564" xr:uid="{00000000-0005-0000-0000-0000FBA30000}"/>
    <cellStyle name="Normal 4 2 2 2 4 2 4 3 2" xfId="50518" xr:uid="{00000000-0005-0000-0000-0000FCA30000}"/>
    <cellStyle name="Normal 4 2 2 2 4 2 4 4" xfId="21565" xr:uid="{00000000-0005-0000-0000-0000FDA30000}"/>
    <cellStyle name="Normal 4 2 2 2 4 2 4 4 2" xfId="50519" xr:uid="{00000000-0005-0000-0000-0000FEA30000}"/>
    <cellStyle name="Normal 4 2 2 2 4 2 4 5" xfId="21566" xr:uid="{00000000-0005-0000-0000-0000FFA30000}"/>
    <cellStyle name="Normal 4 2 2 2 4 2 4 5 2" xfId="50520" xr:uid="{00000000-0005-0000-0000-000000A40000}"/>
    <cellStyle name="Normal 4 2 2 2 4 2 4 6" xfId="50515" xr:uid="{00000000-0005-0000-0000-000001A40000}"/>
    <cellStyle name="Normal 4 2 2 2 4 2 5" xfId="21567" xr:uid="{00000000-0005-0000-0000-000002A40000}"/>
    <cellStyle name="Normal 4 2 2 2 4 2 5 2" xfId="21568" xr:uid="{00000000-0005-0000-0000-000003A40000}"/>
    <cellStyle name="Normal 4 2 2 2 4 2 5 2 2" xfId="21569" xr:uid="{00000000-0005-0000-0000-000004A40000}"/>
    <cellStyle name="Normal 4 2 2 2 4 2 5 2 2 2" xfId="50523" xr:uid="{00000000-0005-0000-0000-000005A40000}"/>
    <cellStyle name="Normal 4 2 2 2 4 2 5 2 3" xfId="50522" xr:uid="{00000000-0005-0000-0000-000006A40000}"/>
    <cellStyle name="Normal 4 2 2 2 4 2 5 3" xfId="21570" xr:uid="{00000000-0005-0000-0000-000007A40000}"/>
    <cellStyle name="Normal 4 2 2 2 4 2 5 3 2" xfId="50524" xr:uid="{00000000-0005-0000-0000-000008A40000}"/>
    <cellStyle name="Normal 4 2 2 2 4 2 5 4" xfId="21571" xr:uid="{00000000-0005-0000-0000-000009A40000}"/>
    <cellStyle name="Normal 4 2 2 2 4 2 5 4 2" xfId="50525" xr:uid="{00000000-0005-0000-0000-00000AA40000}"/>
    <cellStyle name="Normal 4 2 2 2 4 2 5 5" xfId="21572" xr:uid="{00000000-0005-0000-0000-00000BA40000}"/>
    <cellStyle name="Normal 4 2 2 2 4 2 5 5 2" xfId="50526" xr:uid="{00000000-0005-0000-0000-00000CA40000}"/>
    <cellStyle name="Normal 4 2 2 2 4 2 5 6" xfId="50521" xr:uid="{00000000-0005-0000-0000-00000DA40000}"/>
    <cellStyle name="Normal 4 2 2 2 4 2 6" xfId="21573" xr:uid="{00000000-0005-0000-0000-00000EA40000}"/>
    <cellStyle name="Normal 4 2 2 2 4 2 6 2" xfId="21574" xr:uid="{00000000-0005-0000-0000-00000FA40000}"/>
    <cellStyle name="Normal 4 2 2 2 4 2 6 2 2" xfId="21575" xr:uid="{00000000-0005-0000-0000-000010A40000}"/>
    <cellStyle name="Normal 4 2 2 2 4 2 6 2 2 2" xfId="50529" xr:uid="{00000000-0005-0000-0000-000011A40000}"/>
    <cellStyle name="Normal 4 2 2 2 4 2 6 2 3" xfId="50528" xr:uid="{00000000-0005-0000-0000-000012A40000}"/>
    <cellStyle name="Normal 4 2 2 2 4 2 6 3" xfId="21576" xr:uid="{00000000-0005-0000-0000-000013A40000}"/>
    <cellStyle name="Normal 4 2 2 2 4 2 6 3 2" xfId="50530" xr:uid="{00000000-0005-0000-0000-000014A40000}"/>
    <cellStyle name="Normal 4 2 2 2 4 2 6 4" xfId="21577" xr:uid="{00000000-0005-0000-0000-000015A40000}"/>
    <cellStyle name="Normal 4 2 2 2 4 2 6 4 2" xfId="50531" xr:uid="{00000000-0005-0000-0000-000016A40000}"/>
    <cellStyle name="Normal 4 2 2 2 4 2 6 5" xfId="50527" xr:uid="{00000000-0005-0000-0000-000017A40000}"/>
    <cellStyle name="Normal 4 2 2 2 4 2 7" xfId="21578" xr:uid="{00000000-0005-0000-0000-000018A40000}"/>
    <cellStyle name="Normal 4 2 2 2 4 2 7 2" xfId="21579" xr:uid="{00000000-0005-0000-0000-000019A40000}"/>
    <cellStyle name="Normal 4 2 2 2 4 2 7 2 2" xfId="50533" xr:uid="{00000000-0005-0000-0000-00001AA40000}"/>
    <cellStyle name="Normal 4 2 2 2 4 2 7 3" xfId="21580" xr:uid="{00000000-0005-0000-0000-00001BA40000}"/>
    <cellStyle name="Normal 4 2 2 2 4 2 7 3 2" xfId="50534" xr:uid="{00000000-0005-0000-0000-00001CA40000}"/>
    <cellStyle name="Normal 4 2 2 2 4 2 7 4" xfId="50532" xr:uid="{00000000-0005-0000-0000-00001DA40000}"/>
    <cellStyle name="Normal 4 2 2 2 4 2 8" xfId="21581" xr:uid="{00000000-0005-0000-0000-00001EA40000}"/>
    <cellStyle name="Normal 4 2 2 2 4 2 8 2" xfId="50535" xr:uid="{00000000-0005-0000-0000-00001FA40000}"/>
    <cellStyle name="Normal 4 2 2 2 4 2 9" xfId="21582" xr:uid="{00000000-0005-0000-0000-000020A40000}"/>
    <cellStyle name="Normal 4 2 2 2 4 2 9 2" xfId="50536" xr:uid="{00000000-0005-0000-0000-000021A40000}"/>
    <cellStyle name="Normal 4 2 2 2 4 3" xfId="21583" xr:uid="{00000000-0005-0000-0000-000022A40000}"/>
    <cellStyle name="Normal 4 2 2 2 4 3 2" xfId="21584" xr:uid="{00000000-0005-0000-0000-000023A40000}"/>
    <cellStyle name="Normal 4 2 2 2 4 3 2 2" xfId="21585" xr:uid="{00000000-0005-0000-0000-000024A40000}"/>
    <cellStyle name="Normal 4 2 2 2 4 3 2 2 2" xfId="21586" xr:uid="{00000000-0005-0000-0000-000025A40000}"/>
    <cellStyle name="Normal 4 2 2 2 4 3 2 2 2 2" xfId="50540" xr:uid="{00000000-0005-0000-0000-000026A40000}"/>
    <cellStyle name="Normal 4 2 2 2 4 3 2 2 3" xfId="50539" xr:uid="{00000000-0005-0000-0000-000027A40000}"/>
    <cellStyle name="Normal 4 2 2 2 4 3 2 3" xfId="21587" xr:uid="{00000000-0005-0000-0000-000028A40000}"/>
    <cellStyle name="Normal 4 2 2 2 4 3 2 3 2" xfId="50541" xr:uid="{00000000-0005-0000-0000-000029A40000}"/>
    <cellStyle name="Normal 4 2 2 2 4 3 2 4" xfId="21588" xr:uid="{00000000-0005-0000-0000-00002AA40000}"/>
    <cellStyle name="Normal 4 2 2 2 4 3 2 4 2" xfId="50542" xr:uid="{00000000-0005-0000-0000-00002BA40000}"/>
    <cellStyle name="Normal 4 2 2 2 4 3 2 5" xfId="21589" xr:uid="{00000000-0005-0000-0000-00002CA40000}"/>
    <cellStyle name="Normal 4 2 2 2 4 3 2 5 2" xfId="50543" xr:uid="{00000000-0005-0000-0000-00002DA40000}"/>
    <cellStyle name="Normal 4 2 2 2 4 3 2 6" xfId="50538" xr:uid="{00000000-0005-0000-0000-00002EA40000}"/>
    <cellStyle name="Normal 4 2 2 2 4 3 3" xfId="21590" xr:uid="{00000000-0005-0000-0000-00002FA40000}"/>
    <cellStyle name="Normal 4 2 2 2 4 3 3 2" xfId="21591" xr:uid="{00000000-0005-0000-0000-000030A40000}"/>
    <cellStyle name="Normal 4 2 2 2 4 3 3 2 2" xfId="21592" xr:uid="{00000000-0005-0000-0000-000031A40000}"/>
    <cellStyle name="Normal 4 2 2 2 4 3 3 2 2 2" xfId="50546" xr:uid="{00000000-0005-0000-0000-000032A40000}"/>
    <cellStyle name="Normal 4 2 2 2 4 3 3 2 3" xfId="50545" xr:uid="{00000000-0005-0000-0000-000033A40000}"/>
    <cellStyle name="Normal 4 2 2 2 4 3 3 3" xfId="21593" xr:uid="{00000000-0005-0000-0000-000034A40000}"/>
    <cellStyle name="Normal 4 2 2 2 4 3 3 3 2" xfId="50547" xr:uid="{00000000-0005-0000-0000-000035A40000}"/>
    <cellStyle name="Normal 4 2 2 2 4 3 3 4" xfId="21594" xr:uid="{00000000-0005-0000-0000-000036A40000}"/>
    <cellStyle name="Normal 4 2 2 2 4 3 3 4 2" xfId="50548" xr:uid="{00000000-0005-0000-0000-000037A40000}"/>
    <cellStyle name="Normal 4 2 2 2 4 3 3 5" xfId="21595" xr:uid="{00000000-0005-0000-0000-000038A40000}"/>
    <cellStyle name="Normal 4 2 2 2 4 3 3 5 2" xfId="50549" xr:uid="{00000000-0005-0000-0000-000039A40000}"/>
    <cellStyle name="Normal 4 2 2 2 4 3 3 6" xfId="50544" xr:uid="{00000000-0005-0000-0000-00003AA40000}"/>
    <cellStyle name="Normal 4 2 2 2 4 3 4" xfId="21596" xr:uid="{00000000-0005-0000-0000-00003BA40000}"/>
    <cellStyle name="Normal 4 2 2 2 4 3 4 2" xfId="21597" xr:uid="{00000000-0005-0000-0000-00003CA40000}"/>
    <cellStyle name="Normal 4 2 2 2 4 3 4 2 2" xfId="50551" xr:uid="{00000000-0005-0000-0000-00003DA40000}"/>
    <cellStyle name="Normal 4 2 2 2 4 3 4 3" xfId="50550" xr:uid="{00000000-0005-0000-0000-00003EA40000}"/>
    <cellStyle name="Normal 4 2 2 2 4 3 5" xfId="21598" xr:uid="{00000000-0005-0000-0000-00003FA40000}"/>
    <cellStyle name="Normal 4 2 2 2 4 3 5 2" xfId="50552" xr:uid="{00000000-0005-0000-0000-000040A40000}"/>
    <cellStyle name="Normal 4 2 2 2 4 3 6" xfId="21599" xr:uid="{00000000-0005-0000-0000-000041A40000}"/>
    <cellStyle name="Normal 4 2 2 2 4 3 6 2" xfId="50553" xr:uid="{00000000-0005-0000-0000-000042A40000}"/>
    <cellStyle name="Normal 4 2 2 2 4 3 7" xfId="21600" xr:uid="{00000000-0005-0000-0000-000043A40000}"/>
    <cellStyle name="Normal 4 2 2 2 4 3 7 2" xfId="50554" xr:uid="{00000000-0005-0000-0000-000044A40000}"/>
    <cellStyle name="Normal 4 2 2 2 4 3 8" xfId="50537" xr:uid="{00000000-0005-0000-0000-000045A40000}"/>
    <cellStyle name="Normal 4 2 2 2 4 4" xfId="21601" xr:uid="{00000000-0005-0000-0000-000046A40000}"/>
    <cellStyle name="Normal 4 2 2 2 4 4 2" xfId="21602" xr:uid="{00000000-0005-0000-0000-000047A40000}"/>
    <cellStyle name="Normal 4 2 2 2 4 4 2 2" xfId="21603" xr:uid="{00000000-0005-0000-0000-000048A40000}"/>
    <cellStyle name="Normal 4 2 2 2 4 4 2 2 2" xfId="21604" xr:uid="{00000000-0005-0000-0000-000049A40000}"/>
    <cellStyle name="Normal 4 2 2 2 4 4 2 2 2 2" xfId="50558" xr:uid="{00000000-0005-0000-0000-00004AA40000}"/>
    <cellStyle name="Normal 4 2 2 2 4 4 2 2 3" xfId="50557" xr:uid="{00000000-0005-0000-0000-00004BA40000}"/>
    <cellStyle name="Normal 4 2 2 2 4 4 2 3" xfId="21605" xr:uid="{00000000-0005-0000-0000-00004CA40000}"/>
    <cellStyle name="Normal 4 2 2 2 4 4 2 3 2" xfId="50559" xr:uid="{00000000-0005-0000-0000-00004DA40000}"/>
    <cellStyle name="Normal 4 2 2 2 4 4 2 4" xfId="21606" xr:uid="{00000000-0005-0000-0000-00004EA40000}"/>
    <cellStyle name="Normal 4 2 2 2 4 4 2 4 2" xfId="50560" xr:uid="{00000000-0005-0000-0000-00004FA40000}"/>
    <cellStyle name="Normal 4 2 2 2 4 4 2 5" xfId="21607" xr:uid="{00000000-0005-0000-0000-000050A40000}"/>
    <cellStyle name="Normal 4 2 2 2 4 4 2 5 2" xfId="50561" xr:uid="{00000000-0005-0000-0000-000051A40000}"/>
    <cellStyle name="Normal 4 2 2 2 4 4 2 6" xfId="50556" xr:uid="{00000000-0005-0000-0000-000052A40000}"/>
    <cellStyle name="Normal 4 2 2 2 4 4 3" xfId="21608" xr:uid="{00000000-0005-0000-0000-000053A40000}"/>
    <cellStyle name="Normal 4 2 2 2 4 4 3 2" xfId="21609" xr:uid="{00000000-0005-0000-0000-000054A40000}"/>
    <cellStyle name="Normal 4 2 2 2 4 4 3 2 2" xfId="50563" xr:uid="{00000000-0005-0000-0000-000055A40000}"/>
    <cellStyle name="Normal 4 2 2 2 4 4 3 3" xfId="50562" xr:uid="{00000000-0005-0000-0000-000056A40000}"/>
    <cellStyle name="Normal 4 2 2 2 4 4 4" xfId="21610" xr:uid="{00000000-0005-0000-0000-000057A40000}"/>
    <cellStyle name="Normal 4 2 2 2 4 4 4 2" xfId="50564" xr:uid="{00000000-0005-0000-0000-000058A40000}"/>
    <cellStyle name="Normal 4 2 2 2 4 4 5" xfId="21611" xr:uid="{00000000-0005-0000-0000-000059A40000}"/>
    <cellStyle name="Normal 4 2 2 2 4 4 5 2" xfId="50565" xr:uid="{00000000-0005-0000-0000-00005AA40000}"/>
    <cellStyle name="Normal 4 2 2 2 4 4 6" xfId="21612" xr:uid="{00000000-0005-0000-0000-00005BA40000}"/>
    <cellStyle name="Normal 4 2 2 2 4 4 6 2" xfId="50566" xr:uid="{00000000-0005-0000-0000-00005CA40000}"/>
    <cellStyle name="Normal 4 2 2 2 4 4 7" xfId="50555" xr:uid="{00000000-0005-0000-0000-00005DA40000}"/>
    <cellStyle name="Normal 4 2 2 2 4 5" xfId="21613" xr:uid="{00000000-0005-0000-0000-00005EA40000}"/>
    <cellStyle name="Normal 4 2 2 2 4 5 2" xfId="21614" xr:uid="{00000000-0005-0000-0000-00005FA40000}"/>
    <cellStyle name="Normal 4 2 2 2 4 5 2 2" xfId="21615" xr:uid="{00000000-0005-0000-0000-000060A40000}"/>
    <cellStyle name="Normal 4 2 2 2 4 5 2 2 2" xfId="50569" xr:uid="{00000000-0005-0000-0000-000061A40000}"/>
    <cellStyle name="Normal 4 2 2 2 4 5 2 3" xfId="50568" xr:uid="{00000000-0005-0000-0000-000062A40000}"/>
    <cellStyle name="Normal 4 2 2 2 4 5 3" xfId="21616" xr:uid="{00000000-0005-0000-0000-000063A40000}"/>
    <cellStyle name="Normal 4 2 2 2 4 5 3 2" xfId="50570" xr:uid="{00000000-0005-0000-0000-000064A40000}"/>
    <cellStyle name="Normal 4 2 2 2 4 5 4" xfId="21617" xr:uid="{00000000-0005-0000-0000-000065A40000}"/>
    <cellStyle name="Normal 4 2 2 2 4 5 4 2" xfId="50571" xr:uid="{00000000-0005-0000-0000-000066A40000}"/>
    <cellStyle name="Normal 4 2 2 2 4 5 5" xfId="21618" xr:uid="{00000000-0005-0000-0000-000067A40000}"/>
    <cellStyle name="Normal 4 2 2 2 4 5 5 2" xfId="50572" xr:uid="{00000000-0005-0000-0000-000068A40000}"/>
    <cellStyle name="Normal 4 2 2 2 4 5 6" xfId="50567" xr:uid="{00000000-0005-0000-0000-000069A40000}"/>
    <cellStyle name="Normal 4 2 2 2 4 6" xfId="21619" xr:uid="{00000000-0005-0000-0000-00006AA40000}"/>
    <cellStyle name="Normal 4 2 2 2 4 6 2" xfId="21620" xr:uid="{00000000-0005-0000-0000-00006BA40000}"/>
    <cellStyle name="Normal 4 2 2 2 4 6 2 2" xfId="21621" xr:uid="{00000000-0005-0000-0000-00006CA40000}"/>
    <cellStyle name="Normal 4 2 2 2 4 6 2 2 2" xfId="50575" xr:uid="{00000000-0005-0000-0000-00006DA40000}"/>
    <cellStyle name="Normal 4 2 2 2 4 6 2 3" xfId="50574" xr:uid="{00000000-0005-0000-0000-00006EA40000}"/>
    <cellStyle name="Normal 4 2 2 2 4 6 3" xfId="21622" xr:uid="{00000000-0005-0000-0000-00006FA40000}"/>
    <cellStyle name="Normal 4 2 2 2 4 6 3 2" xfId="50576" xr:uid="{00000000-0005-0000-0000-000070A40000}"/>
    <cellStyle name="Normal 4 2 2 2 4 6 4" xfId="21623" xr:uid="{00000000-0005-0000-0000-000071A40000}"/>
    <cellStyle name="Normal 4 2 2 2 4 6 4 2" xfId="50577" xr:uid="{00000000-0005-0000-0000-000072A40000}"/>
    <cellStyle name="Normal 4 2 2 2 4 6 5" xfId="21624" xr:uid="{00000000-0005-0000-0000-000073A40000}"/>
    <cellStyle name="Normal 4 2 2 2 4 6 5 2" xfId="50578" xr:uid="{00000000-0005-0000-0000-000074A40000}"/>
    <cellStyle name="Normal 4 2 2 2 4 6 6" xfId="50573" xr:uid="{00000000-0005-0000-0000-000075A40000}"/>
    <cellStyle name="Normal 4 2 2 2 4 7" xfId="21625" xr:uid="{00000000-0005-0000-0000-000076A40000}"/>
    <cellStyle name="Normal 4 2 2 2 4 7 2" xfId="21626" xr:uid="{00000000-0005-0000-0000-000077A40000}"/>
    <cellStyle name="Normal 4 2 2 2 4 7 2 2" xfId="21627" xr:uid="{00000000-0005-0000-0000-000078A40000}"/>
    <cellStyle name="Normal 4 2 2 2 4 7 2 2 2" xfId="50581" xr:uid="{00000000-0005-0000-0000-000079A40000}"/>
    <cellStyle name="Normal 4 2 2 2 4 7 2 3" xfId="50580" xr:uid="{00000000-0005-0000-0000-00007AA40000}"/>
    <cellStyle name="Normal 4 2 2 2 4 7 3" xfId="21628" xr:uid="{00000000-0005-0000-0000-00007BA40000}"/>
    <cellStyle name="Normal 4 2 2 2 4 7 3 2" xfId="50582" xr:uid="{00000000-0005-0000-0000-00007CA40000}"/>
    <cellStyle name="Normal 4 2 2 2 4 7 4" xfId="21629" xr:uid="{00000000-0005-0000-0000-00007DA40000}"/>
    <cellStyle name="Normal 4 2 2 2 4 7 4 2" xfId="50583" xr:uid="{00000000-0005-0000-0000-00007EA40000}"/>
    <cellStyle name="Normal 4 2 2 2 4 7 5" xfId="50579" xr:uid="{00000000-0005-0000-0000-00007FA40000}"/>
    <cellStyle name="Normal 4 2 2 2 4 8" xfId="21630" xr:uid="{00000000-0005-0000-0000-000080A40000}"/>
    <cellStyle name="Normal 4 2 2 2 4 8 2" xfId="21631" xr:uid="{00000000-0005-0000-0000-000081A40000}"/>
    <cellStyle name="Normal 4 2 2 2 4 8 2 2" xfId="50585" xr:uid="{00000000-0005-0000-0000-000082A40000}"/>
    <cellStyle name="Normal 4 2 2 2 4 8 3" xfId="21632" xr:uid="{00000000-0005-0000-0000-000083A40000}"/>
    <cellStyle name="Normal 4 2 2 2 4 8 3 2" xfId="50586" xr:uid="{00000000-0005-0000-0000-000084A40000}"/>
    <cellStyle name="Normal 4 2 2 2 4 8 4" xfId="50584" xr:uid="{00000000-0005-0000-0000-000085A40000}"/>
    <cellStyle name="Normal 4 2 2 2 4 9" xfId="21633" xr:uid="{00000000-0005-0000-0000-000086A40000}"/>
    <cellStyle name="Normal 4 2 2 2 4 9 2" xfId="50587" xr:uid="{00000000-0005-0000-0000-000087A40000}"/>
    <cellStyle name="Normal 4 2 2 2 5" xfId="21634" xr:uid="{00000000-0005-0000-0000-000088A40000}"/>
    <cellStyle name="Normal 4 2 2 2 5 10" xfId="21635" xr:uid="{00000000-0005-0000-0000-000089A40000}"/>
    <cellStyle name="Normal 4 2 2 2 5 10 2" xfId="50589" xr:uid="{00000000-0005-0000-0000-00008AA40000}"/>
    <cellStyle name="Normal 4 2 2 2 5 11" xfId="50588" xr:uid="{00000000-0005-0000-0000-00008BA40000}"/>
    <cellStyle name="Normal 4 2 2 2 5 2" xfId="21636" xr:uid="{00000000-0005-0000-0000-00008CA40000}"/>
    <cellStyle name="Normal 4 2 2 2 5 2 2" xfId="21637" xr:uid="{00000000-0005-0000-0000-00008DA40000}"/>
    <cellStyle name="Normal 4 2 2 2 5 2 2 2" xfId="21638" xr:uid="{00000000-0005-0000-0000-00008EA40000}"/>
    <cellStyle name="Normal 4 2 2 2 5 2 2 2 2" xfId="21639" xr:uid="{00000000-0005-0000-0000-00008FA40000}"/>
    <cellStyle name="Normal 4 2 2 2 5 2 2 2 2 2" xfId="50593" xr:uid="{00000000-0005-0000-0000-000090A40000}"/>
    <cellStyle name="Normal 4 2 2 2 5 2 2 2 3" xfId="50592" xr:uid="{00000000-0005-0000-0000-000091A40000}"/>
    <cellStyle name="Normal 4 2 2 2 5 2 2 3" xfId="21640" xr:uid="{00000000-0005-0000-0000-000092A40000}"/>
    <cellStyle name="Normal 4 2 2 2 5 2 2 3 2" xfId="50594" xr:uid="{00000000-0005-0000-0000-000093A40000}"/>
    <cellStyle name="Normal 4 2 2 2 5 2 2 4" xfId="21641" xr:uid="{00000000-0005-0000-0000-000094A40000}"/>
    <cellStyle name="Normal 4 2 2 2 5 2 2 4 2" xfId="50595" xr:uid="{00000000-0005-0000-0000-000095A40000}"/>
    <cellStyle name="Normal 4 2 2 2 5 2 2 5" xfId="21642" xr:uid="{00000000-0005-0000-0000-000096A40000}"/>
    <cellStyle name="Normal 4 2 2 2 5 2 2 5 2" xfId="50596" xr:uid="{00000000-0005-0000-0000-000097A40000}"/>
    <cellStyle name="Normal 4 2 2 2 5 2 2 6" xfId="50591" xr:uid="{00000000-0005-0000-0000-000098A40000}"/>
    <cellStyle name="Normal 4 2 2 2 5 2 3" xfId="21643" xr:uid="{00000000-0005-0000-0000-000099A40000}"/>
    <cellStyle name="Normal 4 2 2 2 5 2 3 2" xfId="21644" xr:uid="{00000000-0005-0000-0000-00009AA40000}"/>
    <cellStyle name="Normal 4 2 2 2 5 2 3 2 2" xfId="50598" xr:uid="{00000000-0005-0000-0000-00009BA40000}"/>
    <cellStyle name="Normal 4 2 2 2 5 2 3 3" xfId="50597" xr:uid="{00000000-0005-0000-0000-00009CA40000}"/>
    <cellStyle name="Normal 4 2 2 2 5 2 4" xfId="21645" xr:uid="{00000000-0005-0000-0000-00009DA40000}"/>
    <cellStyle name="Normal 4 2 2 2 5 2 4 2" xfId="50599" xr:uid="{00000000-0005-0000-0000-00009EA40000}"/>
    <cellStyle name="Normal 4 2 2 2 5 2 5" xfId="21646" xr:uid="{00000000-0005-0000-0000-00009FA40000}"/>
    <cellStyle name="Normal 4 2 2 2 5 2 5 2" xfId="50600" xr:uid="{00000000-0005-0000-0000-0000A0A40000}"/>
    <cellStyle name="Normal 4 2 2 2 5 2 6" xfId="21647" xr:uid="{00000000-0005-0000-0000-0000A1A40000}"/>
    <cellStyle name="Normal 4 2 2 2 5 2 6 2" xfId="50601" xr:uid="{00000000-0005-0000-0000-0000A2A40000}"/>
    <cellStyle name="Normal 4 2 2 2 5 2 7" xfId="50590" xr:uid="{00000000-0005-0000-0000-0000A3A40000}"/>
    <cellStyle name="Normal 4 2 2 2 5 3" xfId="21648" xr:uid="{00000000-0005-0000-0000-0000A4A40000}"/>
    <cellStyle name="Normal 4 2 2 2 5 3 2" xfId="21649" xr:uid="{00000000-0005-0000-0000-0000A5A40000}"/>
    <cellStyle name="Normal 4 2 2 2 5 3 2 2" xfId="21650" xr:uid="{00000000-0005-0000-0000-0000A6A40000}"/>
    <cellStyle name="Normal 4 2 2 2 5 3 2 2 2" xfId="21651" xr:uid="{00000000-0005-0000-0000-0000A7A40000}"/>
    <cellStyle name="Normal 4 2 2 2 5 3 2 2 2 2" xfId="50605" xr:uid="{00000000-0005-0000-0000-0000A8A40000}"/>
    <cellStyle name="Normal 4 2 2 2 5 3 2 2 3" xfId="50604" xr:uid="{00000000-0005-0000-0000-0000A9A40000}"/>
    <cellStyle name="Normal 4 2 2 2 5 3 2 3" xfId="21652" xr:uid="{00000000-0005-0000-0000-0000AAA40000}"/>
    <cellStyle name="Normal 4 2 2 2 5 3 2 3 2" xfId="50606" xr:uid="{00000000-0005-0000-0000-0000ABA40000}"/>
    <cellStyle name="Normal 4 2 2 2 5 3 2 4" xfId="21653" xr:uid="{00000000-0005-0000-0000-0000ACA40000}"/>
    <cellStyle name="Normal 4 2 2 2 5 3 2 4 2" xfId="50607" xr:uid="{00000000-0005-0000-0000-0000ADA40000}"/>
    <cellStyle name="Normal 4 2 2 2 5 3 2 5" xfId="21654" xr:uid="{00000000-0005-0000-0000-0000AEA40000}"/>
    <cellStyle name="Normal 4 2 2 2 5 3 2 5 2" xfId="50608" xr:uid="{00000000-0005-0000-0000-0000AFA40000}"/>
    <cellStyle name="Normal 4 2 2 2 5 3 2 6" xfId="50603" xr:uid="{00000000-0005-0000-0000-0000B0A40000}"/>
    <cellStyle name="Normal 4 2 2 2 5 3 3" xfId="21655" xr:uid="{00000000-0005-0000-0000-0000B1A40000}"/>
    <cellStyle name="Normal 4 2 2 2 5 3 3 2" xfId="21656" xr:uid="{00000000-0005-0000-0000-0000B2A40000}"/>
    <cellStyle name="Normal 4 2 2 2 5 3 3 2 2" xfId="50610" xr:uid="{00000000-0005-0000-0000-0000B3A40000}"/>
    <cellStyle name="Normal 4 2 2 2 5 3 3 3" xfId="50609" xr:uid="{00000000-0005-0000-0000-0000B4A40000}"/>
    <cellStyle name="Normal 4 2 2 2 5 3 4" xfId="21657" xr:uid="{00000000-0005-0000-0000-0000B5A40000}"/>
    <cellStyle name="Normal 4 2 2 2 5 3 4 2" xfId="50611" xr:uid="{00000000-0005-0000-0000-0000B6A40000}"/>
    <cellStyle name="Normal 4 2 2 2 5 3 5" xfId="21658" xr:uid="{00000000-0005-0000-0000-0000B7A40000}"/>
    <cellStyle name="Normal 4 2 2 2 5 3 5 2" xfId="50612" xr:uid="{00000000-0005-0000-0000-0000B8A40000}"/>
    <cellStyle name="Normal 4 2 2 2 5 3 6" xfId="21659" xr:uid="{00000000-0005-0000-0000-0000B9A40000}"/>
    <cellStyle name="Normal 4 2 2 2 5 3 6 2" xfId="50613" xr:uid="{00000000-0005-0000-0000-0000BAA40000}"/>
    <cellStyle name="Normal 4 2 2 2 5 3 7" xfId="50602" xr:uid="{00000000-0005-0000-0000-0000BBA40000}"/>
    <cellStyle name="Normal 4 2 2 2 5 4" xfId="21660" xr:uid="{00000000-0005-0000-0000-0000BCA40000}"/>
    <cellStyle name="Normal 4 2 2 2 5 4 2" xfId="21661" xr:uid="{00000000-0005-0000-0000-0000BDA40000}"/>
    <cellStyle name="Normal 4 2 2 2 5 4 2 2" xfId="21662" xr:uid="{00000000-0005-0000-0000-0000BEA40000}"/>
    <cellStyle name="Normal 4 2 2 2 5 4 2 2 2" xfId="50616" xr:uid="{00000000-0005-0000-0000-0000BFA40000}"/>
    <cellStyle name="Normal 4 2 2 2 5 4 2 3" xfId="50615" xr:uid="{00000000-0005-0000-0000-0000C0A40000}"/>
    <cellStyle name="Normal 4 2 2 2 5 4 3" xfId="21663" xr:uid="{00000000-0005-0000-0000-0000C1A40000}"/>
    <cellStyle name="Normal 4 2 2 2 5 4 3 2" xfId="50617" xr:uid="{00000000-0005-0000-0000-0000C2A40000}"/>
    <cellStyle name="Normal 4 2 2 2 5 4 4" xfId="21664" xr:uid="{00000000-0005-0000-0000-0000C3A40000}"/>
    <cellStyle name="Normal 4 2 2 2 5 4 4 2" xfId="50618" xr:uid="{00000000-0005-0000-0000-0000C4A40000}"/>
    <cellStyle name="Normal 4 2 2 2 5 4 5" xfId="21665" xr:uid="{00000000-0005-0000-0000-0000C5A40000}"/>
    <cellStyle name="Normal 4 2 2 2 5 4 5 2" xfId="50619" xr:uid="{00000000-0005-0000-0000-0000C6A40000}"/>
    <cellStyle name="Normal 4 2 2 2 5 4 6" xfId="50614" xr:uid="{00000000-0005-0000-0000-0000C7A40000}"/>
    <cellStyle name="Normal 4 2 2 2 5 5" xfId="21666" xr:uid="{00000000-0005-0000-0000-0000C8A40000}"/>
    <cellStyle name="Normal 4 2 2 2 5 5 2" xfId="21667" xr:uid="{00000000-0005-0000-0000-0000C9A40000}"/>
    <cellStyle name="Normal 4 2 2 2 5 5 2 2" xfId="21668" xr:uid="{00000000-0005-0000-0000-0000CAA40000}"/>
    <cellStyle name="Normal 4 2 2 2 5 5 2 2 2" xfId="50622" xr:uid="{00000000-0005-0000-0000-0000CBA40000}"/>
    <cellStyle name="Normal 4 2 2 2 5 5 2 3" xfId="50621" xr:uid="{00000000-0005-0000-0000-0000CCA40000}"/>
    <cellStyle name="Normal 4 2 2 2 5 5 3" xfId="21669" xr:uid="{00000000-0005-0000-0000-0000CDA40000}"/>
    <cellStyle name="Normal 4 2 2 2 5 5 3 2" xfId="50623" xr:uid="{00000000-0005-0000-0000-0000CEA40000}"/>
    <cellStyle name="Normal 4 2 2 2 5 5 4" xfId="21670" xr:uid="{00000000-0005-0000-0000-0000CFA40000}"/>
    <cellStyle name="Normal 4 2 2 2 5 5 4 2" xfId="50624" xr:uid="{00000000-0005-0000-0000-0000D0A40000}"/>
    <cellStyle name="Normal 4 2 2 2 5 5 5" xfId="21671" xr:uid="{00000000-0005-0000-0000-0000D1A40000}"/>
    <cellStyle name="Normal 4 2 2 2 5 5 5 2" xfId="50625" xr:uid="{00000000-0005-0000-0000-0000D2A40000}"/>
    <cellStyle name="Normal 4 2 2 2 5 5 6" xfId="50620" xr:uid="{00000000-0005-0000-0000-0000D3A40000}"/>
    <cellStyle name="Normal 4 2 2 2 5 6" xfId="21672" xr:uid="{00000000-0005-0000-0000-0000D4A40000}"/>
    <cellStyle name="Normal 4 2 2 2 5 6 2" xfId="21673" xr:uid="{00000000-0005-0000-0000-0000D5A40000}"/>
    <cellStyle name="Normal 4 2 2 2 5 6 2 2" xfId="21674" xr:uid="{00000000-0005-0000-0000-0000D6A40000}"/>
    <cellStyle name="Normal 4 2 2 2 5 6 2 2 2" xfId="50628" xr:uid="{00000000-0005-0000-0000-0000D7A40000}"/>
    <cellStyle name="Normal 4 2 2 2 5 6 2 3" xfId="50627" xr:uid="{00000000-0005-0000-0000-0000D8A40000}"/>
    <cellStyle name="Normal 4 2 2 2 5 6 3" xfId="21675" xr:uid="{00000000-0005-0000-0000-0000D9A40000}"/>
    <cellStyle name="Normal 4 2 2 2 5 6 3 2" xfId="50629" xr:uid="{00000000-0005-0000-0000-0000DAA40000}"/>
    <cellStyle name="Normal 4 2 2 2 5 6 4" xfId="21676" xr:uid="{00000000-0005-0000-0000-0000DBA40000}"/>
    <cellStyle name="Normal 4 2 2 2 5 6 4 2" xfId="50630" xr:uid="{00000000-0005-0000-0000-0000DCA40000}"/>
    <cellStyle name="Normal 4 2 2 2 5 6 5" xfId="50626" xr:uid="{00000000-0005-0000-0000-0000DDA40000}"/>
    <cellStyle name="Normal 4 2 2 2 5 7" xfId="21677" xr:uid="{00000000-0005-0000-0000-0000DEA40000}"/>
    <cellStyle name="Normal 4 2 2 2 5 7 2" xfId="21678" xr:uid="{00000000-0005-0000-0000-0000DFA40000}"/>
    <cellStyle name="Normal 4 2 2 2 5 7 2 2" xfId="50632" xr:uid="{00000000-0005-0000-0000-0000E0A40000}"/>
    <cellStyle name="Normal 4 2 2 2 5 7 3" xfId="21679" xr:uid="{00000000-0005-0000-0000-0000E1A40000}"/>
    <cellStyle name="Normal 4 2 2 2 5 7 3 2" xfId="50633" xr:uid="{00000000-0005-0000-0000-0000E2A40000}"/>
    <cellStyle name="Normal 4 2 2 2 5 7 4" xfId="50631" xr:uid="{00000000-0005-0000-0000-0000E3A40000}"/>
    <cellStyle name="Normal 4 2 2 2 5 8" xfId="21680" xr:uid="{00000000-0005-0000-0000-0000E4A40000}"/>
    <cellStyle name="Normal 4 2 2 2 5 8 2" xfId="50634" xr:uid="{00000000-0005-0000-0000-0000E5A40000}"/>
    <cellStyle name="Normal 4 2 2 2 5 9" xfId="21681" xr:uid="{00000000-0005-0000-0000-0000E6A40000}"/>
    <cellStyle name="Normal 4 2 2 2 5 9 2" xfId="50635" xr:uid="{00000000-0005-0000-0000-0000E7A40000}"/>
    <cellStyle name="Normal 4 2 2 2 6" xfId="21682" xr:uid="{00000000-0005-0000-0000-0000E8A40000}"/>
    <cellStyle name="Normal 4 2 2 2 6 2" xfId="21683" xr:uid="{00000000-0005-0000-0000-0000E9A40000}"/>
    <cellStyle name="Normal 4 2 2 2 6 2 2" xfId="21684" xr:uid="{00000000-0005-0000-0000-0000EAA40000}"/>
    <cellStyle name="Normal 4 2 2 2 6 2 2 2" xfId="21685" xr:uid="{00000000-0005-0000-0000-0000EBA40000}"/>
    <cellStyle name="Normal 4 2 2 2 6 2 2 2 2" xfId="50639" xr:uid="{00000000-0005-0000-0000-0000ECA40000}"/>
    <cellStyle name="Normal 4 2 2 2 6 2 2 3" xfId="50638" xr:uid="{00000000-0005-0000-0000-0000EDA40000}"/>
    <cellStyle name="Normal 4 2 2 2 6 2 3" xfId="21686" xr:uid="{00000000-0005-0000-0000-0000EEA40000}"/>
    <cellStyle name="Normal 4 2 2 2 6 2 3 2" xfId="50640" xr:uid="{00000000-0005-0000-0000-0000EFA40000}"/>
    <cellStyle name="Normal 4 2 2 2 6 2 4" xfId="21687" xr:uid="{00000000-0005-0000-0000-0000F0A40000}"/>
    <cellStyle name="Normal 4 2 2 2 6 2 4 2" xfId="50641" xr:uid="{00000000-0005-0000-0000-0000F1A40000}"/>
    <cellStyle name="Normal 4 2 2 2 6 2 5" xfId="21688" xr:uid="{00000000-0005-0000-0000-0000F2A40000}"/>
    <cellStyle name="Normal 4 2 2 2 6 2 5 2" xfId="50642" xr:uid="{00000000-0005-0000-0000-0000F3A40000}"/>
    <cellStyle name="Normal 4 2 2 2 6 2 6" xfId="50637" xr:uid="{00000000-0005-0000-0000-0000F4A40000}"/>
    <cellStyle name="Normal 4 2 2 2 6 3" xfId="21689" xr:uid="{00000000-0005-0000-0000-0000F5A40000}"/>
    <cellStyle name="Normal 4 2 2 2 6 3 2" xfId="21690" xr:uid="{00000000-0005-0000-0000-0000F6A40000}"/>
    <cellStyle name="Normal 4 2 2 2 6 3 2 2" xfId="21691" xr:uid="{00000000-0005-0000-0000-0000F7A40000}"/>
    <cellStyle name="Normal 4 2 2 2 6 3 2 2 2" xfId="50645" xr:uid="{00000000-0005-0000-0000-0000F8A40000}"/>
    <cellStyle name="Normal 4 2 2 2 6 3 2 3" xfId="50644" xr:uid="{00000000-0005-0000-0000-0000F9A40000}"/>
    <cellStyle name="Normal 4 2 2 2 6 3 3" xfId="21692" xr:uid="{00000000-0005-0000-0000-0000FAA40000}"/>
    <cellStyle name="Normal 4 2 2 2 6 3 3 2" xfId="50646" xr:uid="{00000000-0005-0000-0000-0000FBA40000}"/>
    <cellStyle name="Normal 4 2 2 2 6 3 4" xfId="21693" xr:uid="{00000000-0005-0000-0000-0000FCA40000}"/>
    <cellStyle name="Normal 4 2 2 2 6 3 4 2" xfId="50647" xr:uid="{00000000-0005-0000-0000-0000FDA40000}"/>
    <cellStyle name="Normal 4 2 2 2 6 3 5" xfId="21694" xr:uid="{00000000-0005-0000-0000-0000FEA40000}"/>
    <cellStyle name="Normal 4 2 2 2 6 3 5 2" xfId="50648" xr:uid="{00000000-0005-0000-0000-0000FFA40000}"/>
    <cellStyle name="Normal 4 2 2 2 6 3 6" xfId="50643" xr:uid="{00000000-0005-0000-0000-000000A50000}"/>
    <cellStyle name="Normal 4 2 2 2 6 4" xfId="21695" xr:uid="{00000000-0005-0000-0000-000001A50000}"/>
    <cellStyle name="Normal 4 2 2 2 6 4 2" xfId="21696" xr:uid="{00000000-0005-0000-0000-000002A50000}"/>
    <cellStyle name="Normal 4 2 2 2 6 4 2 2" xfId="50650" xr:uid="{00000000-0005-0000-0000-000003A50000}"/>
    <cellStyle name="Normal 4 2 2 2 6 4 3" xfId="50649" xr:uid="{00000000-0005-0000-0000-000004A50000}"/>
    <cellStyle name="Normal 4 2 2 2 6 5" xfId="21697" xr:uid="{00000000-0005-0000-0000-000005A50000}"/>
    <cellStyle name="Normal 4 2 2 2 6 5 2" xfId="50651" xr:uid="{00000000-0005-0000-0000-000006A50000}"/>
    <cellStyle name="Normal 4 2 2 2 6 6" xfId="21698" xr:uid="{00000000-0005-0000-0000-000007A50000}"/>
    <cellStyle name="Normal 4 2 2 2 6 6 2" xfId="50652" xr:uid="{00000000-0005-0000-0000-000008A50000}"/>
    <cellStyle name="Normal 4 2 2 2 6 7" xfId="21699" xr:uid="{00000000-0005-0000-0000-000009A50000}"/>
    <cellStyle name="Normal 4 2 2 2 6 7 2" xfId="50653" xr:uid="{00000000-0005-0000-0000-00000AA50000}"/>
    <cellStyle name="Normal 4 2 2 2 6 8" xfId="50636" xr:uid="{00000000-0005-0000-0000-00000BA50000}"/>
    <cellStyle name="Normal 4 2 2 2 7" xfId="21700" xr:uid="{00000000-0005-0000-0000-00000CA50000}"/>
    <cellStyle name="Normal 4 2 2 2 7 2" xfId="21701" xr:uid="{00000000-0005-0000-0000-00000DA50000}"/>
    <cellStyle name="Normal 4 2 2 2 7 2 2" xfId="21702" xr:uid="{00000000-0005-0000-0000-00000EA50000}"/>
    <cellStyle name="Normal 4 2 2 2 7 2 2 2" xfId="21703" xr:uid="{00000000-0005-0000-0000-00000FA50000}"/>
    <cellStyle name="Normal 4 2 2 2 7 2 2 2 2" xfId="50657" xr:uid="{00000000-0005-0000-0000-000010A50000}"/>
    <cellStyle name="Normal 4 2 2 2 7 2 2 3" xfId="50656" xr:uid="{00000000-0005-0000-0000-000011A50000}"/>
    <cellStyle name="Normal 4 2 2 2 7 2 3" xfId="21704" xr:uid="{00000000-0005-0000-0000-000012A50000}"/>
    <cellStyle name="Normal 4 2 2 2 7 2 3 2" xfId="50658" xr:uid="{00000000-0005-0000-0000-000013A50000}"/>
    <cellStyle name="Normal 4 2 2 2 7 2 4" xfId="21705" xr:uid="{00000000-0005-0000-0000-000014A50000}"/>
    <cellStyle name="Normal 4 2 2 2 7 2 4 2" xfId="50659" xr:uid="{00000000-0005-0000-0000-000015A50000}"/>
    <cellStyle name="Normal 4 2 2 2 7 2 5" xfId="21706" xr:uid="{00000000-0005-0000-0000-000016A50000}"/>
    <cellStyle name="Normal 4 2 2 2 7 2 5 2" xfId="50660" xr:uid="{00000000-0005-0000-0000-000017A50000}"/>
    <cellStyle name="Normal 4 2 2 2 7 2 6" xfId="50655" xr:uid="{00000000-0005-0000-0000-000018A50000}"/>
    <cellStyle name="Normal 4 2 2 2 7 3" xfId="21707" xr:uid="{00000000-0005-0000-0000-000019A50000}"/>
    <cellStyle name="Normal 4 2 2 2 7 3 2" xfId="21708" xr:uid="{00000000-0005-0000-0000-00001AA50000}"/>
    <cellStyle name="Normal 4 2 2 2 7 3 2 2" xfId="50662" xr:uid="{00000000-0005-0000-0000-00001BA50000}"/>
    <cellStyle name="Normal 4 2 2 2 7 3 3" xfId="50661" xr:uid="{00000000-0005-0000-0000-00001CA50000}"/>
    <cellStyle name="Normal 4 2 2 2 7 4" xfId="21709" xr:uid="{00000000-0005-0000-0000-00001DA50000}"/>
    <cellStyle name="Normal 4 2 2 2 7 4 2" xfId="50663" xr:uid="{00000000-0005-0000-0000-00001EA50000}"/>
    <cellStyle name="Normal 4 2 2 2 7 5" xfId="21710" xr:uid="{00000000-0005-0000-0000-00001FA50000}"/>
    <cellStyle name="Normal 4 2 2 2 7 5 2" xfId="50664" xr:uid="{00000000-0005-0000-0000-000020A50000}"/>
    <cellStyle name="Normal 4 2 2 2 7 6" xfId="21711" xr:uid="{00000000-0005-0000-0000-000021A50000}"/>
    <cellStyle name="Normal 4 2 2 2 7 6 2" xfId="50665" xr:uid="{00000000-0005-0000-0000-000022A50000}"/>
    <cellStyle name="Normal 4 2 2 2 7 7" xfId="50654" xr:uid="{00000000-0005-0000-0000-000023A50000}"/>
    <cellStyle name="Normal 4 2 2 2 8" xfId="21712" xr:uid="{00000000-0005-0000-0000-000024A50000}"/>
    <cellStyle name="Normal 4 2 2 2 8 2" xfId="21713" xr:uid="{00000000-0005-0000-0000-000025A50000}"/>
    <cellStyle name="Normal 4 2 2 2 8 2 2" xfId="21714" xr:uid="{00000000-0005-0000-0000-000026A50000}"/>
    <cellStyle name="Normal 4 2 2 2 8 2 2 2" xfId="50668" xr:uid="{00000000-0005-0000-0000-000027A50000}"/>
    <cellStyle name="Normal 4 2 2 2 8 2 3" xfId="50667" xr:uid="{00000000-0005-0000-0000-000028A50000}"/>
    <cellStyle name="Normal 4 2 2 2 8 3" xfId="21715" xr:uid="{00000000-0005-0000-0000-000029A50000}"/>
    <cellStyle name="Normal 4 2 2 2 8 3 2" xfId="50669" xr:uid="{00000000-0005-0000-0000-00002AA50000}"/>
    <cellStyle name="Normal 4 2 2 2 8 4" xfId="21716" xr:uid="{00000000-0005-0000-0000-00002BA50000}"/>
    <cellStyle name="Normal 4 2 2 2 8 4 2" xfId="50670" xr:uid="{00000000-0005-0000-0000-00002CA50000}"/>
    <cellStyle name="Normal 4 2 2 2 8 5" xfId="21717" xr:uid="{00000000-0005-0000-0000-00002DA50000}"/>
    <cellStyle name="Normal 4 2 2 2 8 5 2" xfId="50671" xr:uid="{00000000-0005-0000-0000-00002EA50000}"/>
    <cellStyle name="Normal 4 2 2 2 8 6" xfId="50666" xr:uid="{00000000-0005-0000-0000-00002FA50000}"/>
    <cellStyle name="Normal 4 2 2 2 9" xfId="21718" xr:uid="{00000000-0005-0000-0000-000030A50000}"/>
    <cellStyle name="Normal 4 2 2 2 9 2" xfId="21719" xr:uid="{00000000-0005-0000-0000-000031A50000}"/>
    <cellStyle name="Normal 4 2 2 2 9 2 2" xfId="21720" xr:uid="{00000000-0005-0000-0000-000032A50000}"/>
    <cellStyle name="Normal 4 2 2 2 9 2 2 2" xfId="50674" xr:uid="{00000000-0005-0000-0000-000033A50000}"/>
    <cellStyle name="Normal 4 2 2 2 9 2 3" xfId="50673" xr:uid="{00000000-0005-0000-0000-000034A50000}"/>
    <cellStyle name="Normal 4 2 2 2 9 3" xfId="21721" xr:uid="{00000000-0005-0000-0000-000035A50000}"/>
    <cellStyle name="Normal 4 2 2 2 9 3 2" xfId="50675" xr:uid="{00000000-0005-0000-0000-000036A50000}"/>
    <cellStyle name="Normal 4 2 2 2 9 4" xfId="21722" xr:uid="{00000000-0005-0000-0000-000037A50000}"/>
    <cellStyle name="Normal 4 2 2 2 9 4 2" xfId="50676" xr:uid="{00000000-0005-0000-0000-000038A50000}"/>
    <cellStyle name="Normal 4 2 2 2 9 5" xfId="21723" xr:uid="{00000000-0005-0000-0000-000039A50000}"/>
    <cellStyle name="Normal 4 2 2 2 9 5 2" xfId="50677" xr:uid="{00000000-0005-0000-0000-00003AA50000}"/>
    <cellStyle name="Normal 4 2 2 2 9 6" xfId="50672" xr:uid="{00000000-0005-0000-0000-00003BA50000}"/>
    <cellStyle name="Normal 4 2 2 3" xfId="21724" xr:uid="{00000000-0005-0000-0000-00003CA50000}"/>
    <cellStyle name="Normal 4 2 2 3 10" xfId="21725" xr:uid="{00000000-0005-0000-0000-00003DA50000}"/>
    <cellStyle name="Normal 4 2 2 3 10 2" xfId="21726" xr:uid="{00000000-0005-0000-0000-00003EA50000}"/>
    <cellStyle name="Normal 4 2 2 3 10 2 2" xfId="50680" xr:uid="{00000000-0005-0000-0000-00003FA50000}"/>
    <cellStyle name="Normal 4 2 2 3 10 3" xfId="21727" xr:uid="{00000000-0005-0000-0000-000040A50000}"/>
    <cellStyle name="Normal 4 2 2 3 10 3 2" xfId="50681" xr:uid="{00000000-0005-0000-0000-000041A50000}"/>
    <cellStyle name="Normal 4 2 2 3 10 4" xfId="50679" xr:uid="{00000000-0005-0000-0000-000042A50000}"/>
    <cellStyle name="Normal 4 2 2 3 11" xfId="21728" xr:uid="{00000000-0005-0000-0000-000043A50000}"/>
    <cellStyle name="Normal 4 2 2 3 11 2" xfId="50682" xr:uid="{00000000-0005-0000-0000-000044A50000}"/>
    <cellStyle name="Normal 4 2 2 3 12" xfId="21729" xr:uid="{00000000-0005-0000-0000-000045A50000}"/>
    <cellStyle name="Normal 4 2 2 3 12 2" xfId="50683" xr:uid="{00000000-0005-0000-0000-000046A50000}"/>
    <cellStyle name="Normal 4 2 2 3 13" xfId="21730" xr:uid="{00000000-0005-0000-0000-000047A50000}"/>
    <cellStyle name="Normal 4 2 2 3 13 2" xfId="50684" xr:uid="{00000000-0005-0000-0000-000048A50000}"/>
    <cellStyle name="Normal 4 2 2 3 14" xfId="21731" xr:uid="{00000000-0005-0000-0000-000049A50000}"/>
    <cellStyle name="Normal 4 2 2 3 14 2" xfId="50685" xr:uid="{00000000-0005-0000-0000-00004AA50000}"/>
    <cellStyle name="Normal 4 2 2 3 15" xfId="50678" xr:uid="{00000000-0005-0000-0000-00004BA50000}"/>
    <cellStyle name="Normal 4 2 2 3 2" xfId="21732" xr:uid="{00000000-0005-0000-0000-00004CA50000}"/>
    <cellStyle name="Normal 4 2 2 3 2 10" xfId="21733" xr:uid="{00000000-0005-0000-0000-00004DA50000}"/>
    <cellStyle name="Normal 4 2 2 3 2 10 2" xfId="50687" xr:uid="{00000000-0005-0000-0000-00004EA50000}"/>
    <cellStyle name="Normal 4 2 2 3 2 11" xfId="21734" xr:uid="{00000000-0005-0000-0000-00004FA50000}"/>
    <cellStyle name="Normal 4 2 2 3 2 11 2" xfId="50688" xr:uid="{00000000-0005-0000-0000-000050A50000}"/>
    <cellStyle name="Normal 4 2 2 3 2 12" xfId="21735" xr:uid="{00000000-0005-0000-0000-000051A50000}"/>
    <cellStyle name="Normal 4 2 2 3 2 12 2" xfId="50689" xr:uid="{00000000-0005-0000-0000-000052A50000}"/>
    <cellStyle name="Normal 4 2 2 3 2 13" xfId="50686" xr:uid="{00000000-0005-0000-0000-000053A50000}"/>
    <cellStyle name="Normal 4 2 2 3 2 2" xfId="21736" xr:uid="{00000000-0005-0000-0000-000054A50000}"/>
    <cellStyle name="Normal 4 2 2 3 2 2 10" xfId="21737" xr:uid="{00000000-0005-0000-0000-000055A50000}"/>
    <cellStyle name="Normal 4 2 2 3 2 2 10 2" xfId="50691" xr:uid="{00000000-0005-0000-0000-000056A50000}"/>
    <cellStyle name="Normal 4 2 2 3 2 2 11" xfId="21738" xr:uid="{00000000-0005-0000-0000-000057A50000}"/>
    <cellStyle name="Normal 4 2 2 3 2 2 11 2" xfId="50692" xr:uid="{00000000-0005-0000-0000-000058A50000}"/>
    <cellStyle name="Normal 4 2 2 3 2 2 12" xfId="50690" xr:uid="{00000000-0005-0000-0000-000059A50000}"/>
    <cellStyle name="Normal 4 2 2 3 2 2 2" xfId="21739" xr:uid="{00000000-0005-0000-0000-00005AA50000}"/>
    <cellStyle name="Normal 4 2 2 3 2 2 2 10" xfId="21740" xr:uid="{00000000-0005-0000-0000-00005BA50000}"/>
    <cellStyle name="Normal 4 2 2 3 2 2 2 10 2" xfId="50694" xr:uid="{00000000-0005-0000-0000-00005CA50000}"/>
    <cellStyle name="Normal 4 2 2 3 2 2 2 11" xfId="50693" xr:uid="{00000000-0005-0000-0000-00005DA50000}"/>
    <cellStyle name="Normal 4 2 2 3 2 2 2 2" xfId="21741" xr:uid="{00000000-0005-0000-0000-00005EA50000}"/>
    <cellStyle name="Normal 4 2 2 3 2 2 2 2 2" xfId="21742" xr:uid="{00000000-0005-0000-0000-00005FA50000}"/>
    <cellStyle name="Normal 4 2 2 3 2 2 2 2 2 2" xfId="21743" xr:uid="{00000000-0005-0000-0000-000060A50000}"/>
    <cellStyle name="Normal 4 2 2 3 2 2 2 2 2 2 2" xfId="21744" xr:uid="{00000000-0005-0000-0000-000061A50000}"/>
    <cellStyle name="Normal 4 2 2 3 2 2 2 2 2 2 2 2" xfId="50698" xr:uid="{00000000-0005-0000-0000-000062A50000}"/>
    <cellStyle name="Normal 4 2 2 3 2 2 2 2 2 2 3" xfId="50697" xr:uid="{00000000-0005-0000-0000-000063A50000}"/>
    <cellStyle name="Normal 4 2 2 3 2 2 2 2 2 3" xfId="21745" xr:uid="{00000000-0005-0000-0000-000064A50000}"/>
    <cellStyle name="Normal 4 2 2 3 2 2 2 2 2 3 2" xfId="50699" xr:uid="{00000000-0005-0000-0000-000065A50000}"/>
    <cellStyle name="Normal 4 2 2 3 2 2 2 2 2 4" xfId="21746" xr:uid="{00000000-0005-0000-0000-000066A50000}"/>
    <cellStyle name="Normal 4 2 2 3 2 2 2 2 2 4 2" xfId="50700" xr:uid="{00000000-0005-0000-0000-000067A50000}"/>
    <cellStyle name="Normal 4 2 2 3 2 2 2 2 2 5" xfId="21747" xr:uid="{00000000-0005-0000-0000-000068A50000}"/>
    <cellStyle name="Normal 4 2 2 3 2 2 2 2 2 5 2" xfId="50701" xr:uid="{00000000-0005-0000-0000-000069A50000}"/>
    <cellStyle name="Normal 4 2 2 3 2 2 2 2 2 6" xfId="50696" xr:uid="{00000000-0005-0000-0000-00006AA50000}"/>
    <cellStyle name="Normal 4 2 2 3 2 2 2 2 3" xfId="21748" xr:uid="{00000000-0005-0000-0000-00006BA50000}"/>
    <cellStyle name="Normal 4 2 2 3 2 2 2 2 3 2" xfId="21749" xr:uid="{00000000-0005-0000-0000-00006CA50000}"/>
    <cellStyle name="Normal 4 2 2 3 2 2 2 2 3 2 2" xfId="50703" xr:uid="{00000000-0005-0000-0000-00006DA50000}"/>
    <cellStyle name="Normal 4 2 2 3 2 2 2 2 3 3" xfId="50702" xr:uid="{00000000-0005-0000-0000-00006EA50000}"/>
    <cellStyle name="Normal 4 2 2 3 2 2 2 2 4" xfId="21750" xr:uid="{00000000-0005-0000-0000-00006FA50000}"/>
    <cellStyle name="Normal 4 2 2 3 2 2 2 2 4 2" xfId="50704" xr:uid="{00000000-0005-0000-0000-000070A50000}"/>
    <cellStyle name="Normal 4 2 2 3 2 2 2 2 5" xfId="21751" xr:uid="{00000000-0005-0000-0000-000071A50000}"/>
    <cellStyle name="Normal 4 2 2 3 2 2 2 2 5 2" xfId="50705" xr:uid="{00000000-0005-0000-0000-000072A50000}"/>
    <cellStyle name="Normal 4 2 2 3 2 2 2 2 6" xfId="21752" xr:uid="{00000000-0005-0000-0000-000073A50000}"/>
    <cellStyle name="Normal 4 2 2 3 2 2 2 2 6 2" xfId="50706" xr:uid="{00000000-0005-0000-0000-000074A50000}"/>
    <cellStyle name="Normal 4 2 2 3 2 2 2 2 7" xfId="50695" xr:uid="{00000000-0005-0000-0000-000075A50000}"/>
    <cellStyle name="Normal 4 2 2 3 2 2 2 3" xfId="21753" xr:uid="{00000000-0005-0000-0000-000076A50000}"/>
    <cellStyle name="Normal 4 2 2 3 2 2 2 3 2" xfId="21754" xr:uid="{00000000-0005-0000-0000-000077A50000}"/>
    <cellStyle name="Normal 4 2 2 3 2 2 2 3 2 2" xfId="21755" xr:uid="{00000000-0005-0000-0000-000078A50000}"/>
    <cellStyle name="Normal 4 2 2 3 2 2 2 3 2 2 2" xfId="21756" xr:uid="{00000000-0005-0000-0000-000079A50000}"/>
    <cellStyle name="Normal 4 2 2 3 2 2 2 3 2 2 2 2" xfId="50710" xr:uid="{00000000-0005-0000-0000-00007AA50000}"/>
    <cellStyle name="Normal 4 2 2 3 2 2 2 3 2 2 3" xfId="50709" xr:uid="{00000000-0005-0000-0000-00007BA50000}"/>
    <cellStyle name="Normal 4 2 2 3 2 2 2 3 2 3" xfId="21757" xr:uid="{00000000-0005-0000-0000-00007CA50000}"/>
    <cellStyle name="Normal 4 2 2 3 2 2 2 3 2 3 2" xfId="50711" xr:uid="{00000000-0005-0000-0000-00007DA50000}"/>
    <cellStyle name="Normal 4 2 2 3 2 2 2 3 2 4" xfId="21758" xr:uid="{00000000-0005-0000-0000-00007EA50000}"/>
    <cellStyle name="Normal 4 2 2 3 2 2 2 3 2 4 2" xfId="50712" xr:uid="{00000000-0005-0000-0000-00007FA50000}"/>
    <cellStyle name="Normal 4 2 2 3 2 2 2 3 2 5" xfId="21759" xr:uid="{00000000-0005-0000-0000-000080A50000}"/>
    <cellStyle name="Normal 4 2 2 3 2 2 2 3 2 5 2" xfId="50713" xr:uid="{00000000-0005-0000-0000-000081A50000}"/>
    <cellStyle name="Normal 4 2 2 3 2 2 2 3 2 6" xfId="50708" xr:uid="{00000000-0005-0000-0000-000082A50000}"/>
    <cellStyle name="Normal 4 2 2 3 2 2 2 3 3" xfId="21760" xr:uid="{00000000-0005-0000-0000-000083A50000}"/>
    <cellStyle name="Normal 4 2 2 3 2 2 2 3 3 2" xfId="21761" xr:uid="{00000000-0005-0000-0000-000084A50000}"/>
    <cellStyle name="Normal 4 2 2 3 2 2 2 3 3 2 2" xfId="50715" xr:uid="{00000000-0005-0000-0000-000085A50000}"/>
    <cellStyle name="Normal 4 2 2 3 2 2 2 3 3 3" xfId="50714" xr:uid="{00000000-0005-0000-0000-000086A50000}"/>
    <cellStyle name="Normal 4 2 2 3 2 2 2 3 4" xfId="21762" xr:uid="{00000000-0005-0000-0000-000087A50000}"/>
    <cellStyle name="Normal 4 2 2 3 2 2 2 3 4 2" xfId="50716" xr:uid="{00000000-0005-0000-0000-000088A50000}"/>
    <cellStyle name="Normal 4 2 2 3 2 2 2 3 5" xfId="21763" xr:uid="{00000000-0005-0000-0000-000089A50000}"/>
    <cellStyle name="Normal 4 2 2 3 2 2 2 3 5 2" xfId="50717" xr:uid="{00000000-0005-0000-0000-00008AA50000}"/>
    <cellStyle name="Normal 4 2 2 3 2 2 2 3 6" xfId="21764" xr:uid="{00000000-0005-0000-0000-00008BA50000}"/>
    <cellStyle name="Normal 4 2 2 3 2 2 2 3 6 2" xfId="50718" xr:uid="{00000000-0005-0000-0000-00008CA50000}"/>
    <cellStyle name="Normal 4 2 2 3 2 2 2 3 7" xfId="50707" xr:uid="{00000000-0005-0000-0000-00008DA50000}"/>
    <cellStyle name="Normal 4 2 2 3 2 2 2 4" xfId="21765" xr:uid="{00000000-0005-0000-0000-00008EA50000}"/>
    <cellStyle name="Normal 4 2 2 3 2 2 2 4 2" xfId="21766" xr:uid="{00000000-0005-0000-0000-00008FA50000}"/>
    <cellStyle name="Normal 4 2 2 3 2 2 2 4 2 2" xfId="21767" xr:uid="{00000000-0005-0000-0000-000090A50000}"/>
    <cellStyle name="Normal 4 2 2 3 2 2 2 4 2 2 2" xfId="50721" xr:uid="{00000000-0005-0000-0000-000091A50000}"/>
    <cellStyle name="Normal 4 2 2 3 2 2 2 4 2 3" xfId="50720" xr:uid="{00000000-0005-0000-0000-000092A50000}"/>
    <cellStyle name="Normal 4 2 2 3 2 2 2 4 3" xfId="21768" xr:uid="{00000000-0005-0000-0000-000093A50000}"/>
    <cellStyle name="Normal 4 2 2 3 2 2 2 4 3 2" xfId="50722" xr:uid="{00000000-0005-0000-0000-000094A50000}"/>
    <cellStyle name="Normal 4 2 2 3 2 2 2 4 4" xfId="21769" xr:uid="{00000000-0005-0000-0000-000095A50000}"/>
    <cellStyle name="Normal 4 2 2 3 2 2 2 4 4 2" xfId="50723" xr:uid="{00000000-0005-0000-0000-000096A50000}"/>
    <cellStyle name="Normal 4 2 2 3 2 2 2 4 5" xfId="21770" xr:uid="{00000000-0005-0000-0000-000097A50000}"/>
    <cellStyle name="Normal 4 2 2 3 2 2 2 4 5 2" xfId="50724" xr:uid="{00000000-0005-0000-0000-000098A50000}"/>
    <cellStyle name="Normal 4 2 2 3 2 2 2 4 6" xfId="50719" xr:uid="{00000000-0005-0000-0000-000099A50000}"/>
    <cellStyle name="Normal 4 2 2 3 2 2 2 5" xfId="21771" xr:uid="{00000000-0005-0000-0000-00009AA50000}"/>
    <cellStyle name="Normal 4 2 2 3 2 2 2 5 2" xfId="21772" xr:uid="{00000000-0005-0000-0000-00009BA50000}"/>
    <cellStyle name="Normal 4 2 2 3 2 2 2 5 2 2" xfId="21773" xr:uid="{00000000-0005-0000-0000-00009CA50000}"/>
    <cellStyle name="Normal 4 2 2 3 2 2 2 5 2 2 2" xfId="50727" xr:uid="{00000000-0005-0000-0000-00009DA50000}"/>
    <cellStyle name="Normal 4 2 2 3 2 2 2 5 2 3" xfId="50726" xr:uid="{00000000-0005-0000-0000-00009EA50000}"/>
    <cellStyle name="Normal 4 2 2 3 2 2 2 5 3" xfId="21774" xr:uid="{00000000-0005-0000-0000-00009FA50000}"/>
    <cellStyle name="Normal 4 2 2 3 2 2 2 5 3 2" xfId="50728" xr:uid="{00000000-0005-0000-0000-0000A0A50000}"/>
    <cellStyle name="Normal 4 2 2 3 2 2 2 5 4" xfId="21775" xr:uid="{00000000-0005-0000-0000-0000A1A50000}"/>
    <cellStyle name="Normal 4 2 2 3 2 2 2 5 4 2" xfId="50729" xr:uid="{00000000-0005-0000-0000-0000A2A50000}"/>
    <cellStyle name="Normal 4 2 2 3 2 2 2 5 5" xfId="21776" xr:uid="{00000000-0005-0000-0000-0000A3A50000}"/>
    <cellStyle name="Normal 4 2 2 3 2 2 2 5 5 2" xfId="50730" xr:uid="{00000000-0005-0000-0000-0000A4A50000}"/>
    <cellStyle name="Normal 4 2 2 3 2 2 2 5 6" xfId="50725" xr:uid="{00000000-0005-0000-0000-0000A5A50000}"/>
    <cellStyle name="Normal 4 2 2 3 2 2 2 6" xfId="21777" xr:uid="{00000000-0005-0000-0000-0000A6A50000}"/>
    <cellStyle name="Normal 4 2 2 3 2 2 2 6 2" xfId="21778" xr:uid="{00000000-0005-0000-0000-0000A7A50000}"/>
    <cellStyle name="Normal 4 2 2 3 2 2 2 6 2 2" xfId="21779" xr:uid="{00000000-0005-0000-0000-0000A8A50000}"/>
    <cellStyle name="Normal 4 2 2 3 2 2 2 6 2 2 2" xfId="50733" xr:uid="{00000000-0005-0000-0000-0000A9A50000}"/>
    <cellStyle name="Normal 4 2 2 3 2 2 2 6 2 3" xfId="50732" xr:uid="{00000000-0005-0000-0000-0000AAA50000}"/>
    <cellStyle name="Normal 4 2 2 3 2 2 2 6 3" xfId="21780" xr:uid="{00000000-0005-0000-0000-0000ABA50000}"/>
    <cellStyle name="Normal 4 2 2 3 2 2 2 6 3 2" xfId="50734" xr:uid="{00000000-0005-0000-0000-0000ACA50000}"/>
    <cellStyle name="Normal 4 2 2 3 2 2 2 6 4" xfId="21781" xr:uid="{00000000-0005-0000-0000-0000ADA50000}"/>
    <cellStyle name="Normal 4 2 2 3 2 2 2 6 4 2" xfId="50735" xr:uid="{00000000-0005-0000-0000-0000AEA50000}"/>
    <cellStyle name="Normal 4 2 2 3 2 2 2 6 5" xfId="50731" xr:uid="{00000000-0005-0000-0000-0000AFA50000}"/>
    <cellStyle name="Normal 4 2 2 3 2 2 2 7" xfId="21782" xr:uid="{00000000-0005-0000-0000-0000B0A50000}"/>
    <cellStyle name="Normal 4 2 2 3 2 2 2 7 2" xfId="21783" xr:uid="{00000000-0005-0000-0000-0000B1A50000}"/>
    <cellStyle name="Normal 4 2 2 3 2 2 2 7 2 2" xfId="50737" xr:uid="{00000000-0005-0000-0000-0000B2A50000}"/>
    <cellStyle name="Normal 4 2 2 3 2 2 2 7 3" xfId="21784" xr:uid="{00000000-0005-0000-0000-0000B3A50000}"/>
    <cellStyle name="Normal 4 2 2 3 2 2 2 7 3 2" xfId="50738" xr:uid="{00000000-0005-0000-0000-0000B4A50000}"/>
    <cellStyle name="Normal 4 2 2 3 2 2 2 7 4" xfId="50736" xr:uid="{00000000-0005-0000-0000-0000B5A50000}"/>
    <cellStyle name="Normal 4 2 2 3 2 2 2 8" xfId="21785" xr:uid="{00000000-0005-0000-0000-0000B6A50000}"/>
    <cellStyle name="Normal 4 2 2 3 2 2 2 8 2" xfId="50739" xr:uid="{00000000-0005-0000-0000-0000B7A50000}"/>
    <cellStyle name="Normal 4 2 2 3 2 2 2 9" xfId="21786" xr:uid="{00000000-0005-0000-0000-0000B8A50000}"/>
    <cellStyle name="Normal 4 2 2 3 2 2 2 9 2" xfId="50740" xr:uid="{00000000-0005-0000-0000-0000B9A50000}"/>
    <cellStyle name="Normal 4 2 2 3 2 2 3" xfId="21787" xr:uid="{00000000-0005-0000-0000-0000BAA50000}"/>
    <cellStyle name="Normal 4 2 2 3 2 2 3 2" xfId="21788" xr:uid="{00000000-0005-0000-0000-0000BBA50000}"/>
    <cellStyle name="Normal 4 2 2 3 2 2 3 2 2" xfId="21789" xr:uid="{00000000-0005-0000-0000-0000BCA50000}"/>
    <cellStyle name="Normal 4 2 2 3 2 2 3 2 2 2" xfId="21790" xr:uid="{00000000-0005-0000-0000-0000BDA50000}"/>
    <cellStyle name="Normal 4 2 2 3 2 2 3 2 2 2 2" xfId="50744" xr:uid="{00000000-0005-0000-0000-0000BEA50000}"/>
    <cellStyle name="Normal 4 2 2 3 2 2 3 2 2 3" xfId="50743" xr:uid="{00000000-0005-0000-0000-0000BFA50000}"/>
    <cellStyle name="Normal 4 2 2 3 2 2 3 2 3" xfId="21791" xr:uid="{00000000-0005-0000-0000-0000C0A50000}"/>
    <cellStyle name="Normal 4 2 2 3 2 2 3 2 3 2" xfId="50745" xr:uid="{00000000-0005-0000-0000-0000C1A50000}"/>
    <cellStyle name="Normal 4 2 2 3 2 2 3 2 4" xfId="21792" xr:uid="{00000000-0005-0000-0000-0000C2A50000}"/>
    <cellStyle name="Normal 4 2 2 3 2 2 3 2 4 2" xfId="50746" xr:uid="{00000000-0005-0000-0000-0000C3A50000}"/>
    <cellStyle name="Normal 4 2 2 3 2 2 3 2 5" xfId="21793" xr:uid="{00000000-0005-0000-0000-0000C4A50000}"/>
    <cellStyle name="Normal 4 2 2 3 2 2 3 2 5 2" xfId="50747" xr:uid="{00000000-0005-0000-0000-0000C5A50000}"/>
    <cellStyle name="Normal 4 2 2 3 2 2 3 2 6" xfId="50742" xr:uid="{00000000-0005-0000-0000-0000C6A50000}"/>
    <cellStyle name="Normal 4 2 2 3 2 2 3 3" xfId="21794" xr:uid="{00000000-0005-0000-0000-0000C7A50000}"/>
    <cellStyle name="Normal 4 2 2 3 2 2 3 3 2" xfId="21795" xr:uid="{00000000-0005-0000-0000-0000C8A50000}"/>
    <cellStyle name="Normal 4 2 2 3 2 2 3 3 2 2" xfId="21796" xr:uid="{00000000-0005-0000-0000-0000C9A50000}"/>
    <cellStyle name="Normal 4 2 2 3 2 2 3 3 2 2 2" xfId="50750" xr:uid="{00000000-0005-0000-0000-0000CAA50000}"/>
    <cellStyle name="Normal 4 2 2 3 2 2 3 3 2 3" xfId="50749" xr:uid="{00000000-0005-0000-0000-0000CBA50000}"/>
    <cellStyle name="Normal 4 2 2 3 2 2 3 3 3" xfId="21797" xr:uid="{00000000-0005-0000-0000-0000CCA50000}"/>
    <cellStyle name="Normal 4 2 2 3 2 2 3 3 3 2" xfId="50751" xr:uid="{00000000-0005-0000-0000-0000CDA50000}"/>
    <cellStyle name="Normal 4 2 2 3 2 2 3 3 4" xfId="21798" xr:uid="{00000000-0005-0000-0000-0000CEA50000}"/>
    <cellStyle name="Normal 4 2 2 3 2 2 3 3 4 2" xfId="50752" xr:uid="{00000000-0005-0000-0000-0000CFA50000}"/>
    <cellStyle name="Normal 4 2 2 3 2 2 3 3 5" xfId="21799" xr:uid="{00000000-0005-0000-0000-0000D0A50000}"/>
    <cellStyle name="Normal 4 2 2 3 2 2 3 3 5 2" xfId="50753" xr:uid="{00000000-0005-0000-0000-0000D1A50000}"/>
    <cellStyle name="Normal 4 2 2 3 2 2 3 3 6" xfId="50748" xr:uid="{00000000-0005-0000-0000-0000D2A50000}"/>
    <cellStyle name="Normal 4 2 2 3 2 2 3 4" xfId="21800" xr:uid="{00000000-0005-0000-0000-0000D3A50000}"/>
    <cellStyle name="Normal 4 2 2 3 2 2 3 4 2" xfId="21801" xr:uid="{00000000-0005-0000-0000-0000D4A50000}"/>
    <cellStyle name="Normal 4 2 2 3 2 2 3 4 2 2" xfId="50755" xr:uid="{00000000-0005-0000-0000-0000D5A50000}"/>
    <cellStyle name="Normal 4 2 2 3 2 2 3 4 3" xfId="50754" xr:uid="{00000000-0005-0000-0000-0000D6A50000}"/>
    <cellStyle name="Normal 4 2 2 3 2 2 3 5" xfId="21802" xr:uid="{00000000-0005-0000-0000-0000D7A50000}"/>
    <cellStyle name="Normal 4 2 2 3 2 2 3 5 2" xfId="50756" xr:uid="{00000000-0005-0000-0000-0000D8A50000}"/>
    <cellStyle name="Normal 4 2 2 3 2 2 3 6" xfId="21803" xr:uid="{00000000-0005-0000-0000-0000D9A50000}"/>
    <cellStyle name="Normal 4 2 2 3 2 2 3 6 2" xfId="50757" xr:uid="{00000000-0005-0000-0000-0000DAA50000}"/>
    <cellStyle name="Normal 4 2 2 3 2 2 3 7" xfId="21804" xr:uid="{00000000-0005-0000-0000-0000DBA50000}"/>
    <cellStyle name="Normal 4 2 2 3 2 2 3 7 2" xfId="50758" xr:uid="{00000000-0005-0000-0000-0000DCA50000}"/>
    <cellStyle name="Normal 4 2 2 3 2 2 3 8" xfId="50741" xr:uid="{00000000-0005-0000-0000-0000DDA50000}"/>
    <cellStyle name="Normal 4 2 2 3 2 2 4" xfId="21805" xr:uid="{00000000-0005-0000-0000-0000DEA50000}"/>
    <cellStyle name="Normal 4 2 2 3 2 2 4 2" xfId="21806" xr:uid="{00000000-0005-0000-0000-0000DFA50000}"/>
    <cellStyle name="Normal 4 2 2 3 2 2 4 2 2" xfId="21807" xr:uid="{00000000-0005-0000-0000-0000E0A50000}"/>
    <cellStyle name="Normal 4 2 2 3 2 2 4 2 2 2" xfId="21808" xr:uid="{00000000-0005-0000-0000-0000E1A50000}"/>
    <cellStyle name="Normal 4 2 2 3 2 2 4 2 2 2 2" xfId="50762" xr:uid="{00000000-0005-0000-0000-0000E2A50000}"/>
    <cellStyle name="Normal 4 2 2 3 2 2 4 2 2 3" xfId="50761" xr:uid="{00000000-0005-0000-0000-0000E3A50000}"/>
    <cellStyle name="Normal 4 2 2 3 2 2 4 2 3" xfId="21809" xr:uid="{00000000-0005-0000-0000-0000E4A50000}"/>
    <cellStyle name="Normal 4 2 2 3 2 2 4 2 3 2" xfId="50763" xr:uid="{00000000-0005-0000-0000-0000E5A50000}"/>
    <cellStyle name="Normal 4 2 2 3 2 2 4 2 4" xfId="21810" xr:uid="{00000000-0005-0000-0000-0000E6A50000}"/>
    <cellStyle name="Normal 4 2 2 3 2 2 4 2 4 2" xfId="50764" xr:uid="{00000000-0005-0000-0000-0000E7A50000}"/>
    <cellStyle name="Normal 4 2 2 3 2 2 4 2 5" xfId="21811" xr:uid="{00000000-0005-0000-0000-0000E8A50000}"/>
    <cellStyle name="Normal 4 2 2 3 2 2 4 2 5 2" xfId="50765" xr:uid="{00000000-0005-0000-0000-0000E9A50000}"/>
    <cellStyle name="Normal 4 2 2 3 2 2 4 2 6" xfId="50760" xr:uid="{00000000-0005-0000-0000-0000EAA50000}"/>
    <cellStyle name="Normal 4 2 2 3 2 2 4 3" xfId="21812" xr:uid="{00000000-0005-0000-0000-0000EBA50000}"/>
    <cellStyle name="Normal 4 2 2 3 2 2 4 3 2" xfId="21813" xr:uid="{00000000-0005-0000-0000-0000ECA50000}"/>
    <cellStyle name="Normal 4 2 2 3 2 2 4 3 2 2" xfId="50767" xr:uid="{00000000-0005-0000-0000-0000EDA50000}"/>
    <cellStyle name="Normal 4 2 2 3 2 2 4 3 3" xfId="50766" xr:uid="{00000000-0005-0000-0000-0000EEA50000}"/>
    <cellStyle name="Normal 4 2 2 3 2 2 4 4" xfId="21814" xr:uid="{00000000-0005-0000-0000-0000EFA50000}"/>
    <cellStyle name="Normal 4 2 2 3 2 2 4 4 2" xfId="50768" xr:uid="{00000000-0005-0000-0000-0000F0A50000}"/>
    <cellStyle name="Normal 4 2 2 3 2 2 4 5" xfId="21815" xr:uid="{00000000-0005-0000-0000-0000F1A50000}"/>
    <cellStyle name="Normal 4 2 2 3 2 2 4 5 2" xfId="50769" xr:uid="{00000000-0005-0000-0000-0000F2A50000}"/>
    <cellStyle name="Normal 4 2 2 3 2 2 4 6" xfId="21816" xr:uid="{00000000-0005-0000-0000-0000F3A50000}"/>
    <cellStyle name="Normal 4 2 2 3 2 2 4 6 2" xfId="50770" xr:uid="{00000000-0005-0000-0000-0000F4A50000}"/>
    <cellStyle name="Normal 4 2 2 3 2 2 4 7" xfId="50759" xr:uid="{00000000-0005-0000-0000-0000F5A50000}"/>
    <cellStyle name="Normal 4 2 2 3 2 2 5" xfId="21817" xr:uid="{00000000-0005-0000-0000-0000F6A50000}"/>
    <cellStyle name="Normal 4 2 2 3 2 2 5 2" xfId="21818" xr:uid="{00000000-0005-0000-0000-0000F7A50000}"/>
    <cellStyle name="Normal 4 2 2 3 2 2 5 2 2" xfId="21819" xr:uid="{00000000-0005-0000-0000-0000F8A50000}"/>
    <cellStyle name="Normal 4 2 2 3 2 2 5 2 2 2" xfId="50773" xr:uid="{00000000-0005-0000-0000-0000F9A50000}"/>
    <cellStyle name="Normal 4 2 2 3 2 2 5 2 3" xfId="50772" xr:uid="{00000000-0005-0000-0000-0000FAA50000}"/>
    <cellStyle name="Normal 4 2 2 3 2 2 5 3" xfId="21820" xr:uid="{00000000-0005-0000-0000-0000FBA50000}"/>
    <cellStyle name="Normal 4 2 2 3 2 2 5 3 2" xfId="50774" xr:uid="{00000000-0005-0000-0000-0000FCA50000}"/>
    <cellStyle name="Normal 4 2 2 3 2 2 5 4" xfId="21821" xr:uid="{00000000-0005-0000-0000-0000FDA50000}"/>
    <cellStyle name="Normal 4 2 2 3 2 2 5 4 2" xfId="50775" xr:uid="{00000000-0005-0000-0000-0000FEA50000}"/>
    <cellStyle name="Normal 4 2 2 3 2 2 5 5" xfId="21822" xr:uid="{00000000-0005-0000-0000-0000FFA50000}"/>
    <cellStyle name="Normal 4 2 2 3 2 2 5 5 2" xfId="50776" xr:uid="{00000000-0005-0000-0000-000000A60000}"/>
    <cellStyle name="Normal 4 2 2 3 2 2 5 6" xfId="50771" xr:uid="{00000000-0005-0000-0000-000001A60000}"/>
    <cellStyle name="Normal 4 2 2 3 2 2 6" xfId="21823" xr:uid="{00000000-0005-0000-0000-000002A60000}"/>
    <cellStyle name="Normal 4 2 2 3 2 2 6 2" xfId="21824" xr:uid="{00000000-0005-0000-0000-000003A60000}"/>
    <cellStyle name="Normal 4 2 2 3 2 2 6 2 2" xfId="21825" xr:uid="{00000000-0005-0000-0000-000004A60000}"/>
    <cellStyle name="Normal 4 2 2 3 2 2 6 2 2 2" xfId="50779" xr:uid="{00000000-0005-0000-0000-000005A60000}"/>
    <cellStyle name="Normal 4 2 2 3 2 2 6 2 3" xfId="50778" xr:uid="{00000000-0005-0000-0000-000006A60000}"/>
    <cellStyle name="Normal 4 2 2 3 2 2 6 3" xfId="21826" xr:uid="{00000000-0005-0000-0000-000007A60000}"/>
    <cellStyle name="Normal 4 2 2 3 2 2 6 3 2" xfId="50780" xr:uid="{00000000-0005-0000-0000-000008A60000}"/>
    <cellStyle name="Normal 4 2 2 3 2 2 6 4" xfId="21827" xr:uid="{00000000-0005-0000-0000-000009A60000}"/>
    <cellStyle name="Normal 4 2 2 3 2 2 6 4 2" xfId="50781" xr:uid="{00000000-0005-0000-0000-00000AA60000}"/>
    <cellStyle name="Normal 4 2 2 3 2 2 6 5" xfId="21828" xr:uid="{00000000-0005-0000-0000-00000BA60000}"/>
    <cellStyle name="Normal 4 2 2 3 2 2 6 5 2" xfId="50782" xr:uid="{00000000-0005-0000-0000-00000CA60000}"/>
    <cellStyle name="Normal 4 2 2 3 2 2 6 6" xfId="50777" xr:uid="{00000000-0005-0000-0000-00000DA60000}"/>
    <cellStyle name="Normal 4 2 2 3 2 2 7" xfId="21829" xr:uid="{00000000-0005-0000-0000-00000EA60000}"/>
    <cellStyle name="Normal 4 2 2 3 2 2 7 2" xfId="21830" xr:uid="{00000000-0005-0000-0000-00000FA60000}"/>
    <cellStyle name="Normal 4 2 2 3 2 2 7 2 2" xfId="21831" xr:uid="{00000000-0005-0000-0000-000010A60000}"/>
    <cellStyle name="Normal 4 2 2 3 2 2 7 2 2 2" xfId="50785" xr:uid="{00000000-0005-0000-0000-000011A60000}"/>
    <cellStyle name="Normal 4 2 2 3 2 2 7 2 3" xfId="50784" xr:uid="{00000000-0005-0000-0000-000012A60000}"/>
    <cellStyle name="Normal 4 2 2 3 2 2 7 3" xfId="21832" xr:uid="{00000000-0005-0000-0000-000013A60000}"/>
    <cellStyle name="Normal 4 2 2 3 2 2 7 3 2" xfId="50786" xr:uid="{00000000-0005-0000-0000-000014A60000}"/>
    <cellStyle name="Normal 4 2 2 3 2 2 7 4" xfId="21833" xr:uid="{00000000-0005-0000-0000-000015A60000}"/>
    <cellStyle name="Normal 4 2 2 3 2 2 7 4 2" xfId="50787" xr:uid="{00000000-0005-0000-0000-000016A60000}"/>
    <cellStyle name="Normal 4 2 2 3 2 2 7 5" xfId="50783" xr:uid="{00000000-0005-0000-0000-000017A60000}"/>
    <cellStyle name="Normal 4 2 2 3 2 2 8" xfId="21834" xr:uid="{00000000-0005-0000-0000-000018A60000}"/>
    <cellStyle name="Normal 4 2 2 3 2 2 8 2" xfId="21835" xr:uid="{00000000-0005-0000-0000-000019A60000}"/>
    <cellStyle name="Normal 4 2 2 3 2 2 8 2 2" xfId="50789" xr:uid="{00000000-0005-0000-0000-00001AA60000}"/>
    <cellStyle name="Normal 4 2 2 3 2 2 8 3" xfId="21836" xr:uid="{00000000-0005-0000-0000-00001BA60000}"/>
    <cellStyle name="Normal 4 2 2 3 2 2 8 3 2" xfId="50790" xr:uid="{00000000-0005-0000-0000-00001CA60000}"/>
    <cellStyle name="Normal 4 2 2 3 2 2 8 4" xfId="50788" xr:uid="{00000000-0005-0000-0000-00001DA60000}"/>
    <cellStyle name="Normal 4 2 2 3 2 2 9" xfId="21837" xr:uid="{00000000-0005-0000-0000-00001EA60000}"/>
    <cellStyle name="Normal 4 2 2 3 2 2 9 2" xfId="50791" xr:uid="{00000000-0005-0000-0000-00001FA60000}"/>
    <cellStyle name="Normal 4 2 2 3 2 3" xfId="21838" xr:uid="{00000000-0005-0000-0000-000020A60000}"/>
    <cellStyle name="Normal 4 2 2 3 2 3 10" xfId="21839" xr:uid="{00000000-0005-0000-0000-000021A60000}"/>
    <cellStyle name="Normal 4 2 2 3 2 3 10 2" xfId="50793" xr:uid="{00000000-0005-0000-0000-000022A60000}"/>
    <cellStyle name="Normal 4 2 2 3 2 3 11" xfId="50792" xr:uid="{00000000-0005-0000-0000-000023A60000}"/>
    <cellStyle name="Normal 4 2 2 3 2 3 2" xfId="21840" xr:uid="{00000000-0005-0000-0000-000024A60000}"/>
    <cellStyle name="Normal 4 2 2 3 2 3 2 2" xfId="21841" xr:uid="{00000000-0005-0000-0000-000025A60000}"/>
    <cellStyle name="Normal 4 2 2 3 2 3 2 2 2" xfId="21842" xr:uid="{00000000-0005-0000-0000-000026A60000}"/>
    <cellStyle name="Normal 4 2 2 3 2 3 2 2 2 2" xfId="21843" xr:uid="{00000000-0005-0000-0000-000027A60000}"/>
    <cellStyle name="Normal 4 2 2 3 2 3 2 2 2 2 2" xfId="50797" xr:uid="{00000000-0005-0000-0000-000028A60000}"/>
    <cellStyle name="Normal 4 2 2 3 2 3 2 2 2 3" xfId="50796" xr:uid="{00000000-0005-0000-0000-000029A60000}"/>
    <cellStyle name="Normal 4 2 2 3 2 3 2 2 3" xfId="21844" xr:uid="{00000000-0005-0000-0000-00002AA60000}"/>
    <cellStyle name="Normal 4 2 2 3 2 3 2 2 3 2" xfId="50798" xr:uid="{00000000-0005-0000-0000-00002BA60000}"/>
    <cellStyle name="Normal 4 2 2 3 2 3 2 2 4" xfId="21845" xr:uid="{00000000-0005-0000-0000-00002CA60000}"/>
    <cellStyle name="Normal 4 2 2 3 2 3 2 2 4 2" xfId="50799" xr:uid="{00000000-0005-0000-0000-00002DA60000}"/>
    <cellStyle name="Normal 4 2 2 3 2 3 2 2 5" xfId="21846" xr:uid="{00000000-0005-0000-0000-00002EA60000}"/>
    <cellStyle name="Normal 4 2 2 3 2 3 2 2 5 2" xfId="50800" xr:uid="{00000000-0005-0000-0000-00002FA60000}"/>
    <cellStyle name="Normal 4 2 2 3 2 3 2 2 6" xfId="50795" xr:uid="{00000000-0005-0000-0000-000030A60000}"/>
    <cellStyle name="Normal 4 2 2 3 2 3 2 3" xfId="21847" xr:uid="{00000000-0005-0000-0000-000031A60000}"/>
    <cellStyle name="Normal 4 2 2 3 2 3 2 3 2" xfId="21848" xr:uid="{00000000-0005-0000-0000-000032A60000}"/>
    <cellStyle name="Normal 4 2 2 3 2 3 2 3 2 2" xfId="50802" xr:uid="{00000000-0005-0000-0000-000033A60000}"/>
    <cellStyle name="Normal 4 2 2 3 2 3 2 3 3" xfId="50801" xr:uid="{00000000-0005-0000-0000-000034A60000}"/>
    <cellStyle name="Normal 4 2 2 3 2 3 2 4" xfId="21849" xr:uid="{00000000-0005-0000-0000-000035A60000}"/>
    <cellStyle name="Normal 4 2 2 3 2 3 2 4 2" xfId="50803" xr:uid="{00000000-0005-0000-0000-000036A60000}"/>
    <cellStyle name="Normal 4 2 2 3 2 3 2 5" xfId="21850" xr:uid="{00000000-0005-0000-0000-000037A60000}"/>
    <cellStyle name="Normal 4 2 2 3 2 3 2 5 2" xfId="50804" xr:uid="{00000000-0005-0000-0000-000038A60000}"/>
    <cellStyle name="Normal 4 2 2 3 2 3 2 6" xfId="21851" xr:uid="{00000000-0005-0000-0000-000039A60000}"/>
    <cellStyle name="Normal 4 2 2 3 2 3 2 6 2" xfId="50805" xr:uid="{00000000-0005-0000-0000-00003AA60000}"/>
    <cellStyle name="Normal 4 2 2 3 2 3 2 7" xfId="50794" xr:uid="{00000000-0005-0000-0000-00003BA60000}"/>
    <cellStyle name="Normal 4 2 2 3 2 3 3" xfId="21852" xr:uid="{00000000-0005-0000-0000-00003CA60000}"/>
    <cellStyle name="Normal 4 2 2 3 2 3 3 2" xfId="21853" xr:uid="{00000000-0005-0000-0000-00003DA60000}"/>
    <cellStyle name="Normal 4 2 2 3 2 3 3 2 2" xfId="21854" xr:uid="{00000000-0005-0000-0000-00003EA60000}"/>
    <cellStyle name="Normal 4 2 2 3 2 3 3 2 2 2" xfId="21855" xr:uid="{00000000-0005-0000-0000-00003FA60000}"/>
    <cellStyle name="Normal 4 2 2 3 2 3 3 2 2 2 2" xfId="50809" xr:uid="{00000000-0005-0000-0000-000040A60000}"/>
    <cellStyle name="Normal 4 2 2 3 2 3 3 2 2 3" xfId="50808" xr:uid="{00000000-0005-0000-0000-000041A60000}"/>
    <cellStyle name="Normal 4 2 2 3 2 3 3 2 3" xfId="21856" xr:uid="{00000000-0005-0000-0000-000042A60000}"/>
    <cellStyle name="Normal 4 2 2 3 2 3 3 2 3 2" xfId="50810" xr:uid="{00000000-0005-0000-0000-000043A60000}"/>
    <cellStyle name="Normal 4 2 2 3 2 3 3 2 4" xfId="21857" xr:uid="{00000000-0005-0000-0000-000044A60000}"/>
    <cellStyle name="Normal 4 2 2 3 2 3 3 2 4 2" xfId="50811" xr:uid="{00000000-0005-0000-0000-000045A60000}"/>
    <cellStyle name="Normal 4 2 2 3 2 3 3 2 5" xfId="21858" xr:uid="{00000000-0005-0000-0000-000046A60000}"/>
    <cellStyle name="Normal 4 2 2 3 2 3 3 2 5 2" xfId="50812" xr:uid="{00000000-0005-0000-0000-000047A60000}"/>
    <cellStyle name="Normal 4 2 2 3 2 3 3 2 6" xfId="50807" xr:uid="{00000000-0005-0000-0000-000048A60000}"/>
    <cellStyle name="Normal 4 2 2 3 2 3 3 3" xfId="21859" xr:uid="{00000000-0005-0000-0000-000049A60000}"/>
    <cellStyle name="Normal 4 2 2 3 2 3 3 3 2" xfId="21860" xr:uid="{00000000-0005-0000-0000-00004AA60000}"/>
    <cellStyle name="Normal 4 2 2 3 2 3 3 3 2 2" xfId="50814" xr:uid="{00000000-0005-0000-0000-00004BA60000}"/>
    <cellStyle name="Normal 4 2 2 3 2 3 3 3 3" xfId="50813" xr:uid="{00000000-0005-0000-0000-00004CA60000}"/>
    <cellStyle name="Normal 4 2 2 3 2 3 3 4" xfId="21861" xr:uid="{00000000-0005-0000-0000-00004DA60000}"/>
    <cellStyle name="Normal 4 2 2 3 2 3 3 4 2" xfId="50815" xr:uid="{00000000-0005-0000-0000-00004EA60000}"/>
    <cellStyle name="Normal 4 2 2 3 2 3 3 5" xfId="21862" xr:uid="{00000000-0005-0000-0000-00004FA60000}"/>
    <cellStyle name="Normal 4 2 2 3 2 3 3 5 2" xfId="50816" xr:uid="{00000000-0005-0000-0000-000050A60000}"/>
    <cellStyle name="Normal 4 2 2 3 2 3 3 6" xfId="21863" xr:uid="{00000000-0005-0000-0000-000051A60000}"/>
    <cellStyle name="Normal 4 2 2 3 2 3 3 6 2" xfId="50817" xr:uid="{00000000-0005-0000-0000-000052A60000}"/>
    <cellStyle name="Normal 4 2 2 3 2 3 3 7" xfId="50806" xr:uid="{00000000-0005-0000-0000-000053A60000}"/>
    <cellStyle name="Normal 4 2 2 3 2 3 4" xfId="21864" xr:uid="{00000000-0005-0000-0000-000054A60000}"/>
    <cellStyle name="Normal 4 2 2 3 2 3 4 2" xfId="21865" xr:uid="{00000000-0005-0000-0000-000055A60000}"/>
    <cellStyle name="Normal 4 2 2 3 2 3 4 2 2" xfId="21866" xr:uid="{00000000-0005-0000-0000-000056A60000}"/>
    <cellStyle name="Normal 4 2 2 3 2 3 4 2 2 2" xfId="50820" xr:uid="{00000000-0005-0000-0000-000057A60000}"/>
    <cellStyle name="Normal 4 2 2 3 2 3 4 2 3" xfId="50819" xr:uid="{00000000-0005-0000-0000-000058A60000}"/>
    <cellStyle name="Normal 4 2 2 3 2 3 4 3" xfId="21867" xr:uid="{00000000-0005-0000-0000-000059A60000}"/>
    <cellStyle name="Normal 4 2 2 3 2 3 4 3 2" xfId="50821" xr:uid="{00000000-0005-0000-0000-00005AA60000}"/>
    <cellStyle name="Normal 4 2 2 3 2 3 4 4" xfId="21868" xr:uid="{00000000-0005-0000-0000-00005BA60000}"/>
    <cellStyle name="Normal 4 2 2 3 2 3 4 4 2" xfId="50822" xr:uid="{00000000-0005-0000-0000-00005CA60000}"/>
    <cellStyle name="Normal 4 2 2 3 2 3 4 5" xfId="21869" xr:uid="{00000000-0005-0000-0000-00005DA60000}"/>
    <cellStyle name="Normal 4 2 2 3 2 3 4 5 2" xfId="50823" xr:uid="{00000000-0005-0000-0000-00005EA60000}"/>
    <cellStyle name="Normal 4 2 2 3 2 3 4 6" xfId="50818" xr:uid="{00000000-0005-0000-0000-00005FA60000}"/>
    <cellStyle name="Normal 4 2 2 3 2 3 5" xfId="21870" xr:uid="{00000000-0005-0000-0000-000060A60000}"/>
    <cellStyle name="Normal 4 2 2 3 2 3 5 2" xfId="21871" xr:uid="{00000000-0005-0000-0000-000061A60000}"/>
    <cellStyle name="Normal 4 2 2 3 2 3 5 2 2" xfId="21872" xr:uid="{00000000-0005-0000-0000-000062A60000}"/>
    <cellStyle name="Normal 4 2 2 3 2 3 5 2 2 2" xfId="50826" xr:uid="{00000000-0005-0000-0000-000063A60000}"/>
    <cellStyle name="Normal 4 2 2 3 2 3 5 2 3" xfId="50825" xr:uid="{00000000-0005-0000-0000-000064A60000}"/>
    <cellStyle name="Normal 4 2 2 3 2 3 5 3" xfId="21873" xr:uid="{00000000-0005-0000-0000-000065A60000}"/>
    <cellStyle name="Normal 4 2 2 3 2 3 5 3 2" xfId="50827" xr:uid="{00000000-0005-0000-0000-000066A60000}"/>
    <cellStyle name="Normal 4 2 2 3 2 3 5 4" xfId="21874" xr:uid="{00000000-0005-0000-0000-000067A60000}"/>
    <cellStyle name="Normal 4 2 2 3 2 3 5 4 2" xfId="50828" xr:uid="{00000000-0005-0000-0000-000068A60000}"/>
    <cellStyle name="Normal 4 2 2 3 2 3 5 5" xfId="21875" xr:uid="{00000000-0005-0000-0000-000069A60000}"/>
    <cellStyle name="Normal 4 2 2 3 2 3 5 5 2" xfId="50829" xr:uid="{00000000-0005-0000-0000-00006AA60000}"/>
    <cellStyle name="Normal 4 2 2 3 2 3 5 6" xfId="50824" xr:uid="{00000000-0005-0000-0000-00006BA60000}"/>
    <cellStyle name="Normal 4 2 2 3 2 3 6" xfId="21876" xr:uid="{00000000-0005-0000-0000-00006CA60000}"/>
    <cellStyle name="Normal 4 2 2 3 2 3 6 2" xfId="21877" xr:uid="{00000000-0005-0000-0000-00006DA60000}"/>
    <cellStyle name="Normal 4 2 2 3 2 3 6 2 2" xfId="21878" xr:uid="{00000000-0005-0000-0000-00006EA60000}"/>
    <cellStyle name="Normal 4 2 2 3 2 3 6 2 2 2" xfId="50832" xr:uid="{00000000-0005-0000-0000-00006FA60000}"/>
    <cellStyle name="Normal 4 2 2 3 2 3 6 2 3" xfId="50831" xr:uid="{00000000-0005-0000-0000-000070A60000}"/>
    <cellStyle name="Normal 4 2 2 3 2 3 6 3" xfId="21879" xr:uid="{00000000-0005-0000-0000-000071A60000}"/>
    <cellStyle name="Normal 4 2 2 3 2 3 6 3 2" xfId="50833" xr:uid="{00000000-0005-0000-0000-000072A60000}"/>
    <cellStyle name="Normal 4 2 2 3 2 3 6 4" xfId="21880" xr:uid="{00000000-0005-0000-0000-000073A60000}"/>
    <cellStyle name="Normal 4 2 2 3 2 3 6 4 2" xfId="50834" xr:uid="{00000000-0005-0000-0000-000074A60000}"/>
    <cellStyle name="Normal 4 2 2 3 2 3 6 5" xfId="50830" xr:uid="{00000000-0005-0000-0000-000075A60000}"/>
    <cellStyle name="Normal 4 2 2 3 2 3 7" xfId="21881" xr:uid="{00000000-0005-0000-0000-000076A60000}"/>
    <cellStyle name="Normal 4 2 2 3 2 3 7 2" xfId="21882" xr:uid="{00000000-0005-0000-0000-000077A60000}"/>
    <cellStyle name="Normal 4 2 2 3 2 3 7 2 2" xfId="50836" xr:uid="{00000000-0005-0000-0000-000078A60000}"/>
    <cellStyle name="Normal 4 2 2 3 2 3 7 3" xfId="21883" xr:uid="{00000000-0005-0000-0000-000079A60000}"/>
    <cellStyle name="Normal 4 2 2 3 2 3 7 3 2" xfId="50837" xr:uid="{00000000-0005-0000-0000-00007AA60000}"/>
    <cellStyle name="Normal 4 2 2 3 2 3 7 4" xfId="50835" xr:uid="{00000000-0005-0000-0000-00007BA60000}"/>
    <cellStyle name="Normal 4 2 2 3 2 3 8" xfId="21884" xr:uid="{00000000-0005-0000-0000-00007CA60000}"/>
    <cellStyle name="Normal 4 2 2 3 2 3 8 2" xfId="50838" xr:uid="{00000000-0005-0000-0000-00007DA60000}"/>
    <cellStyle name="Normal 4 2 2 3 2 3 9" xfId="21885" xr:uid="{00000000-0005-0000-0000-00007EA60000}"/>
    <cellStyle name="Normal 4 2 2 3 2 3 9 2" xfId="50839" xr:uid="{00000000-0005-0000-0000-00007FA60000}"/>
    <cellStyle name="Normal 4 2 2 3 2 4" xfId="21886" xr:uid="{00000000-0005-0000-0000-000080A60000}"/>
    <cellStyle name="Normal 4 2 2 3 2 4 2" xfId="21887" xr:uid="{00000000-0005-0000-0000-000081A60000}"/>
    <cellStyle name="Normal 4 2 2 3 2 4 2 2" xfId="21888" xr:uid="{00000000-0005-0000-0000-000082A60000}"/>
    <cellStyle name="Normal 4 2 2 3 2 4 2 2 2" xfId="21889" xr:uid="{00000000-0005-0000-0000-000083A60000}"/>
    <cellStyle name="Normal 4 2 2 3 2 4 2 2 2 2" xfId="50843" xr:uid="{00000000-0005-0000-0000-000084A60000}"/>
    <cellStyle name="Normal 4 2 2 3 2 4 2 2 3" xfId="50842" xr:uid="{00000000-0005-0000-0000-000085A60000}"/>
    <cellStyle name="Normal 4 2 2 3 2 4 2 3" xfId="21890" xr:uid="{00000000-0005-0000-0000-000086A60000}"/>
    <cellStyle name="Normal 4 2 2 3 2 4 2 3 2" xfId="50844" xr:uid="{00000000-0005-0000-0000-000087A60000}"/>
    <cellStyle name="Normal 4 2 2 3 2 4 2 4" xfId="21891" xr:uid="{00000000-0005-0000-0000-000088A60000}"/>
    <cellStyle name="Normal 4 2 2 3 2 4 2 4 2" xfId="50845" xr:uid="{00000000-0005-0000-0000-000089A60000}"/>
    <cellStyle name="Normal 4 2 2 3 2 4 2 5" xfId="21892" xr:uid="{00000000-0005-0000-0000-00008AA60000}"/>
    <cellStyle name="Normal 4 2 2 3 2 4 2 5 2" xfId="50846" xr:uid="{00000000-0005-0000-0000-00008BA60000}"/>
    <cellStyle name="Normal 4 2 2 3 2 4 2 6" xfId="50841" xr:uid="{00000000-0005-0000-0000-00008CA60000}"/>
    <cellStyle name="Normal 4 2 2 3 2 4 3" xfId="21893" xr:uid="{00000000-0005-0000-0000-00008DA60000}"/>
    <cellStyle name="Normal 4 2 2 3 2 4 3 2" xfId="21894" xr:uid="{00000000-0005-0000-0000-00008EA60000}"/>
    <cellStyle name="Normal 4 2 2 3 2 4 3 2 2" xfId="21895" xr:uid="{00000000-0005-0000-0000-00008FA60000}"/>
    <cellStyle name="Normal 4 2 2 3 2 4 3 2 2 2" xfId="50849" xr:uid="{00000000-0005-0000-0000-000090A60000}"/>
    <cellStyle name="Normal 4 2 2 3 2 4 3 2 3" xfId="50848" xr:uid="{00000000-0005-0000-0000-000091A60000}"/>
    <cellStyle name="Normal 4 2 2 3 2 4 3 3" xfId="21896" xr:uid="{00000000-0005-0000-0000-000092A60000}"/>
    <cellStyle name="Normal 4 2 2 3 2 4 3 3 2" xfId="50850" xr:uid="{00000000-0005-0000-0000-000093A60000}"/>
    <cellStyle name="Normal 4 2 2 3 2 4 3 4" xfId="21897" xr:uid="{00000000-0005-0000-0000-000094A60000}"/>
    <cellStyle name="Normal 4 2 2 3 2 4 3 4 2" xfId="50851" xr:uid="{00000000-0005-0000-0000-000095A60000}"/>
    <cellStyle name="Normal 4 2 2 3 2 4 3 5" xfId="21898" xr:uid="{00000000-0005-0000-0000-000096A60000}"/>
    <cellStyle name="Normal 4 2 2 3 2 4 3 5 2" xfId="50852" xr:uid="{00000000-0005-0000-0000-000097A60000}"/>
    <cellStyle name="Normal 4 2 2 3 2 4 3 6" xfId="50847" xr:uid="{00000000-0005-0000-0000-000098A60000}"/>
    <cellStyle name="Normal 4 2 2 3 2 4 4" xfId="21899" xr:uid="{00000000-0005-0000-0000-000099A60000}"/>
    <cellStyle name="Normal 4 2 2 3 2 4 4 2" xfId="21900" xr:uid="{00000000-0005-0000-0000-00009AA60000}"/>
    <cellStyle name="Normal 4 2 2 3 2 4 4 2 2" xfId="50854" xr:uid="{00000000-0005-0000-0000-00009BA60000}"/>
    <cellStyle name="Normal 4 2 2 3 2 4 4 3" xfId="50853" xr:uid="{00000000-0005-0000-0000-00009CA60000}"/>
    <cellStyle name="Normal 4 2 2 3 2 4 5" xfId="21901" xr:uid="{00000000-0005-0000-0000-00009DA60000}"/>
    <cellStyle name="Normal 4 2 2 3 2 4 5 2" xfId="50855" xr:uid="{00000000-0005-0000-0000-00009EA60000}"/>
    <cellStyle name="Normal 4 2 2 3 2 4 6" xfId="21902" xr:uid="{00000000-0005-0000-0000-00009FA60000}"/>
    <cellStyle name="Normal 4 2 2 3 2 4 6 2" xfId="50856" xr:uid="{00000000-0005-0000-0000-0000A0A60000}"/>
    <cellStyle name="Normal 4 2 2 3 2 4 7" xfId="21903" xr:uid="{00000000-0005-0000-0000-0000A1A60000}"/>
    <cellStyle name="Normal 4 2 2 3 2 4 7 2" xfId="50857" xr:uid="{00000000-0005-0000-0000-0000A2A60000}"/>
    <cellStyle name="Normal 4 2 2 3 2 4 8" xfId="50840" xr:uid="{00000000-0005-0000-0000-0000A3A60000}"/>
    <cellStyle name="Normal 4 2 2 3 2 5" xfId="21904" xr:uid="{00000000-0005-0000-0000-0000A4A60000}"/>
    <cellStyle name="Normal 4 2 2 3 2 5 2" xfId="21905" xr:uid="{00000000-0005-0000-0000-0000A5A60000}"/>
    <cellStyle name="Normal 4 2 2 3 2 5 2 2" xfId="21906" xr:uid="{00000000-0005-0000-0000-0000A6A60000}"/>
    <cellStyle name="Normal 4 2 2 3 2 5 2 2 2" xfId="21907" xr:uid="{00000000-0005-0000-0000-0000A7A60000}"/>
    <cellStyle name="Normal 4 2 2 3 2 5 2 2 2 2" xfId="50861" xr:uid="{00000000-0005-0000-0000-0000A8A60000}"/>
    <cellStyle name="Normal 4 2 2 3 2 5 2 2 3" xfId="50860" xr:uid="{00000000-0005-0000-0000-0000A9A60000}"/>
    <cellStyle name="Normal 4 2 2 3 2 5 2 3" xfId="21908" xr:uid="{00000000-0005-0000-0000-0000AAA60000}"/>
    <cellStyle name="Normal 4 2 2 3 2 5 2 3 2" xfId="50862" xr:uid="{00000000-0005-0000-0000-0000ABA60000}"/>
    <cellStyle name="Normal 4 2 2 3 2 5 2 4" xfId="21909" xr:uid="{00000000-0005-0000-0000-0000ACA60000}"/>
    <cellStyle name="Normal 4 2 2 3 2 5 2 4 2" xfId="50863" xr:uid="{00000000-0005-0000-0000-0000ADA60000}"/>
    <cellStyle name="Normal 4 2 2 3 2 5 2 5" xfId="21910" xr:uid="{00000000-0005-0000-0000-0000AEA60000}"/>
    <cellStyle name="Normal 4 2 2 3 2 5 2 5 2" xfId="50864" xr:uid="{00000000-0005-0000-0000-0000AFA60000}"/>
    <cellStyle name="Normal 4 2 2 3 2 5 2 6" xfId="50859" xr:uid="{00000000-0005-0000-0000-0000B0A60000}"/>
    <cellStyle name="Normal 4 2 2 3 2 5 3" xfId="21911" xr:uid="{00000000-0005-0000-0000-0000B1A60000}"/>
    <cellStyle name="Normal 4 2 2 3 2 5 3 2" xfId="21912" xr:uid="{00000000-0005-0000-0000-0000B2A60000}"/>
    <cellStyle name="Normal 4 2 2 3 2 5 3 2 2" xfId="50866" xr:uid="{00000000-0005-0000-0000-0000B3A60000}"/>
    <cellStyle name="Normal 4 2 2 3 2 5 3 3" xfId="50865" xr:uid="{00000000-0005-0000-0000-0000B4A60000}"/>
    <cellStyle name="Normal 4 2 2 3 2 5 4" xfId="21913" xr:uid="{00000000-0005-0000-0000-0000B5A60000}"/>
    <cellStyle name="Normal 4 2 2 3 2 5 4 2" xfId="50867" xr:uid="{00000000-0005-0000-0000-0000B6A60000}"/>
    <cellStyle name="Normal 4 2 2 3 2 5 5" xfId="21914" xr:uid="{00000000-0005-0000-0000-0000B7A60000}"/>
    <cellStyle name="Normal 4 2 2 3 2 5 5 2" xfId="50868" xr:uid="{00000000-0005-0000-0000-0000B8A60000}"/>
    <cellStyle name="Normal 4 2 2 3 2 5 6" xfId="21915" xr:uid="{00000000-0005-0000-0000-0000B9A60000}"/>
    <cellStyle name="Normal 4 2 2 3 2 5 6 2" xfId="50869" xr:uid="{00000000-0005-0000-0000-0000BAA60000}"/>
    <cellStyle name="Normal 4 2 2 3 2 5 7" xfId="50858" xr:uid="{00000000-0005-0000-0000-0000BBA60000}"/>
    <cellStyle name="Normal 4 2 2 3 2 6" xfId="21916" xr:uid="{00000000-0005-0000-0000-0000BCA60000}"/>
    <cellStyle name="Normal 4 2 2 3 2 6 2" xfId="21917" xr:uid="{00000000-0005-0000-0000-0000BDA60000}"/>
    <cellStyle name="Normal 4 2 2 3 2 6 2 2" xfId="21918" xr:uid="{00000000-0005-0000-0000-0000BEA60000}"/>
    <cellStyle name="Normal 4 2 2 3 2 6 2 2 2" xfId="50872" xr:uid="{00000000-0005-0000-0000-0000BFA60000}"/>
    <cellStyle name="Normal 4 2 2 3 2 6 2 3" xfId="50871" xr:uid="{00000000-0005-0000-0000-0000C0A60000}"/>
    <cellStyle name="Normal 4 2 2 3 2 6 3" xfId="21919" xr:uid="{00000000-0005-0000-0000-0000C1A60000}"/>
    <cellStyle name="Normal 4 2 2 3 2 6 3 2" xfId="50873" xr:uid="{00000000-0005-0000-0000-0000C2A60000}"/>
    <cellStyle name="Normal 4 2 2 3 2 6 4" xfId="21920" xr:uid="{00000000-0005-0000-0000-0000C3A60000}"/>
    <cellStyle name="Normal 4 2 2 3 2 6 4 2" xfId="50874" xr:uid="{00000000-0005-0000-0000-0000C4A60000}"/>
    <cellStyle name="Normal 4 2 2 3 2 6 5" xfId="21921" xr:uid="{00000000-0005-0000-0000-0000C5A60000}"/>
    <cellStyle name="Normal 4 2 2 3 2 6 5 2" xfId="50875" xr:uid="{00000000-0005-0000-0000-0000C6A60000}"/>
    <cellStyle name="Normal 4 2 2 3 2 6 6" xfId="50870" xr:uid="{00000000-0005-0000-0000-0000C7A60000}"/>
    <cellStyle name="Normal 4 2 2 3 2 7" xfId="21922" xr:uid="{00000000-0005-0000-0000-0000C8A60000}"/>
    <cellStyle name="Normal 4 2 2 3 2 7 2" xfId="21923" xr:uid="{00000000-0005-0000-0000-0000C9A60000}"/>
    <cellStyle name="Normal 4 2 2 3 2 7 2 2" xfId="21924" xr:uid="{00000000-0005-0000-0000-0000CAA60000}"/>
    <cellStyle name="Normal 4 2 2 3 2 7 2 2 2" xfId="50878" xr:uid="{00000000-0005-0000-0000-0000CBA60000}"/>
    <cellStyle name="Normal 4 2 2 3 2 7 2 3" xfId="50877" xr:uid="{00000000-0005-0000-0000-0000CCA60000}"/>
    <cellStyle name="Normal 4 2 2 3 2 7 3" xfId="21925" xr:uid="{00000000-0005-0000-0000-0000CDA60000}"/>
    <cellStyle name="Normal 4 2 2 3 2 7 3 2" xfId="50879" xr:uid="{00000000-0005-0000-0000-0000CEA60000}"/>
    <cellStyle name="Normal 4 2 2 3 2 7 4" xfId="21926" xr:uid="{00000000-0005-0000-0000-0000CFA60000}"/>
    <cellStyle name="Normal 4 2 2 3 2 7 4 2" xfId="50880" xr:uid="{00000000-0005-0000-0000-0000D0A60000}"/>
    <cellStyle name="Normal 4 2 2 3 2 7 5" xfId="21927" xr:uid="{00000000-0005-0000-0000-0000D1A60000}"/>
    <cellStyle name="Normal 4 2 2 3 2 7 5 2" xfId="50881" xr:uid="{00000000-0005-0000-0000-0000D2A60000}"/>
    <cellStyle name="Normal 4 2 2 3 2 7 6" xfId="50876" xr:uid="{00000000-0005-0000-0000-0000D3A60000}"/>
    <cellStyle name="Normal 4 2 2 3 2 8" xfId="21928" xr:uid="{00000000-0005-0000-0000-0000D4A60000}"/>
    <cellStyle name="Normal 4 2 2 3 2 8 2" xfId="21929" xr:uid="{00000000-0005-0000-0000-0000D5A60000}"/>
    <cellStyle name="Normal 4 2 2 3 2 8 2 2" xfId="21930" xr:uid="{00000000-0005-0000-0000-0000D6A60000}"/>
    <cellStyle name="Normal 4 2 2 3 2 8 2 2 2" xfId="50884" xr:uid="{00000000-0005-0000-0000-0000D7A60000}"/>
    <cellStyle name="Normal 4 2 2 3 2 8 2 3" xfId="50883" xr:uid="{00000000-0005-0000-0000-0000D8A60000}"/>
    <cellStyle name="Normal 4 2 2 3 2 8 3" xfId="21931" xr:uid="{00000000-0005-0000-0000-0000D9A60000}"/>
    <cellStyle name="Normal 4 2 2 3 2 8 3 2" xfId="50885" xr:uid="{00000000-0005-0000-0000-0000DAA60000}"/>
    <cellStyle name="Normal 4 2 2 3 2 8 4" xfId="21932" xr:uid="{00000000-0005-0000-0000-0000DBA60000}"/>
    <cellStyle name="Normal 4 2 2 3 2 8 4 2" xfId="50886" xr:uid="{00000000-0005-0000-0000-0000DCA60000}"/>
    <cellStyle name="Normal 4 2 2 3 2 8 5" xfId="50882" xr:uid="{00000000-0005-0000-0000-0000DDA60000}"/>
    <cellStyle name="Normal 4 2 2 3 2 9" xfId="21933" xr:uid="{00000000-0005-0000-0000-0000DEA60000}"/>
    <cellStyle name="Normal 4 2 2 3 2 9 2" xfId="21934" xr:uid="{00000000-0005-0000-0000-0000DFA60000}"/>
    <cellStyle name="Normal 4 2 2 3 2 9 2 2" xfId="50888" xr:uid="{00000000-0005-0000-0000-0000E0A60000}"/>
    <cellStyle name="Normal 4 2 2 3 2 9 3" xfId="21935" xr:uid="{00000000-0005-0000-0000-0000E1A60000}"/>
    <cellStyle name="Normal 4 2 2 3 2 9 3 2" xfId="50889" xr:uid="{00000000-0005-0000-0000-0000E2A60000}"/>
    <cellStyle name="Normal 4 2 2 3 2 9 4" xfId="50887" xr:uid="{00000000-0005-0000-0000-0000E3A60000}"/>
    <cellStyle name="Normal 4 2 2 3 3" xfId="21936" xr:uid="{00000000-0005-0000-0000-0000E4A60000}"/>
    <cellStyle name="Normal 4 2 2 3 3 10" xfId="21937" xr:uid="{00000000-0005-0000-0000-0000E5A60000}"/>
    <cellStyle name="Normal 4 2 2 3 3 10 2" xfId="50891" xr:uid="{00000000-0005-0000-0000-0000E6A60000}"/>
    <cellStyle name="Normal 4 2 2 3 3 11" xfId="21938" xr:uid="{00000000-0005-0000-0000-0000E7A60000}"/>
    <cellStyle name="Normal 4 2 2 3 3 11 2" xfId="50892" xr:uid="{00000000-0005-0000-0000-0000E8A60000}"/>
    <cellStyle name="Normal 4 2 2 3 3 12" xfId="50890" xr:uid="{00000000-0005-0000-0000-0000E9A60000}"/>
    <cellStyle name="Normal 4 2 2 3 3 2" xfId="21939" xr:uid="{00000000-0005-0000-0000-0000EAA60000}"/>
    <cellStyle name="Normal 4 2 2 3 3 2 10" xfId="21940" xr:uid="{00000000-0005-0000-0000-0000EBA60000}"/>
    <cellStyle name="Normal 4 2 2 3 3 2 10 2" xfId="50894" xr:uid="{00000000-0005-0000-0000-0000ECA60000}"/>
    <cellStyle name="Normal 4 2 2 3 3 2 11" xfId="50893" xr:uid="{00000000-0005-0000-0000-0000EDA60000}"/>
    <cellStyle name="Normal 4 2 2 3 3 2 2" xfId="21941" xr:uid="{00000000-0005-0000-0000-0000EEA60000}"/>
    <cellStyle name="Normal 4 2 2 3 3 2 2 2" xfId="21942" xr:uid="{00000000-0005-0000-0000-0000EFA60000}"/>
    <cellStyle name="Normal 4 2 2 3 3 2 2 2 2" xfId="21943" xr:uid="{00000000-0005-0000-0000-0000F0A60000}"/>
    <cellStyle name="Normal 4 2 2 3 3 2 2 2 2 2" xfId="21944" xr:uid="{00000000-0005-0000-0000-0000F1A60000}"/>
    <cellStyle name="Normal 4 2 2 3 3 2 2 2 2 2 2" xfId="50898" xr:uid="{00000000-0005-0000-0000-0000F2A60000}"/>
    <cellStyle name="Normal 4 2 2 3 3 2 2 2 2 3" xfId="50897" xr:uid="{00000000-0005-0000-0000-0000F3A60000}"/>
    <cellStyle name="Normal 4 2 2 3 3 2 2 2 3" xfId="21945" xr:uid="{00000000-0005-0000-0000-0000F4A60000}"/>
    <cellStyle name="Normal 4 2 2 3 3 2 2 2 3 2" xfId="50899" xr:uid="{00000000-0005-0000-0000-0000F5A60000}"/>
    <cellStyle name="Normal 4 2 2 3 3 2 2 2 4" xfId="21946" xr:uid="{00000000-0005-0000-0000-0000F6A60000}"/>
    <cellStyle name="Normal 4 2 2 3 3 2 2 2 4 2" xfId="50900" xr:uid="{00000000-0005-0000-0000-0000F7A60000}"/>
    <cellStyle name="Normal 4 2 2 3 3 2 2 2 5" xfId="21947" xr:uid="{00000000-0005-0000-0000-0000F8A60000}"/>
    <cellStyle name="Normal 4 2 2 3 3 2 2 2 5 2" xfId="50901" xr:uid="{00000000-0005-0000-0000-0000F9A60000}"/>
    <cellStyle name="Normal 4 2 2 3 3 2 2 2 6" xfId="50896" xr:uid="{00000000-0005-0000-0000-0000FAA60000}"/>
    <cellStyle name="Normal 4 2 2 3 3 2 2 3" xfId="21948" xr:uid="{00000000-0005-0000-0000-0000FBA60000}"/>
    <cellStyle name="Normal 4 2 2 3 3 2 2 3 2" xfId="21949" xr:uid="{00000000-0005-0000-0000-0000FCA60000}"/>
    <cellStyle name="Normal 4 2 2 3 3 2 2 3 2 2" xfId="50903" xr:uid="{00000000-0005-0000-0000-0000FDA60000}"/>
    <cellStyle name="Normal 4 2 2 3 3 2 2 3 3" xfId="50902" xr:uid="{00000000-0005-0000-0000-0000FEA60000}"/>
    <cellStyle name="Normal 4 2 2 3 3 2 2 4" xfId="21950" xr:uid="{00000000-0005-0000-0000-0000FFA60000}"/>
    <cellStyle name="Normal 4 2 2 3 3 2 2 4 2" xfId="50904" xr:uid="{00000000-0005-0000-0000-000000A70000}"/>
    <cellStyle name="Normal 4 2 2 3 3 2 2 5" xfId="21951" xr:uid="{00000000-0005-0000-0000-000001A70000}"/>
    <cellStyle name="Normal 4 2 2 3 3 2 2 5 2" xfId="50905" xr:uid="{00000000-0005-0000-0000-000002A70000}"/>
    <cellStyle name="Normal 4 2 2 3 3 2 2 6" xfId="21952" xr:uid="{00000000-0005-0000-0000-000003A70000}"/>
    <cellStyle name="Normal 4 2 2 3 3 2 2 6 2" xfId="50906" xr:uid="{00000000-0005-0000-0000-000004A70000}"/>
    <cellStyle name="Normal 4 2 2 3 3 2 2 7" xfId="50895" xr:uid="{00000000-0005-0000-0000-000005A70000}"/>
    <cellStyle name="Normal 4 2 2 3 3 2 3" xfId="21953" xr:uid="{00000000-0005-0000-0000-000006A70000}"/>
    <cellStyle name="Normal 4 2 2 3 3 2 3 2" xfId="21954" xr:uid="{00000000-0005-0000-0000-000007A70000}"/>
    <cellStyle name="Normal 4 2 2 3 3 2 3 2 2" xfId="21955" xr:uid="{00000000-0005-0000-0000-000008A70000}"/>
    <cellStyle name="Normal 4 2 2 3 3 2 3 2 2 2" xfId="21956" xr:uid="{00000000-0005-0000-0000-000009A70000}"/>
    <cellStyle name="Normal 4 2 2 3 3 2 3 2 2 2 2" xfId="50910" xr:uid="{00000000-0005-0000-0000-00000AA70000}"/>
    <cellStyle name="Normal 4 2 2 3 3 2 3 2 2 3" xfId="50909" xr:uid="{00000000-0005-0000-0000-00000BA70000}"/>
    <cellStyle name="Normal 4 2 2 3 3 2 3 2 3" xfId="21957" xr:uid="{00000000-0005-0000-0000-00000CA70000}"/>
    <cellStyle name="Normal 4 2 2 3 3 2 3 2 3 2" xfId="50911" xr:uid="{00000000-0005-0000-0000-00000DA70000}"/>
    <cellStyle name="Normal 4 2 2 3 3 2 3 2 4" xfId="21958" xr:uid="{00000000-0005-0000-0000-00000EA70000}"/>
    <cellStyle name="Normal 4 2 2 3 3 2 3 2 4 2" xfId="50912" xr:uid="{00000000-0005-0000-0000-00000FA70000}"/>
    <cellStyle name="Normal 4 2 2 3 3 2 3 2 5" xfId="21959" xr:uid="{00000000-0005-0000-0000-000010A70000}"/>
    <cellStyle name="Normal 4 2 2 3 3 2 3 2 5 2" xfId="50913" xr:uid="{00000000-0005-0000-0000-000011A70000}"/>
    <cellStyle name="Normal 4 2 2 3 3 2 3 2 6" xfId="50908" xr:uid="{00000000-0005-0000-0000-000012A70000}"/>
    <cellStyle name="Normal 4 2 2 3 3 2 3 3" xfId="21960" xr:uid="{00000000-0005-0000-0000-000013A70000}"/>
    <cellStyle name="Normal 4 2 2 3 3 2 3 3 2" xfId="21961" xr:uid="{00000000-0005-0000-0000-000014A70000}"/>
    <cellStyle name="Normal 4 2 2 3 3 2 3 3 2 2" xfId="50915" xr:uid="{00000000-0005-0000-0000-000015A70000}"/>
    <cellStyle name="Normal 4 2 2 3 3 2 3 3 3" xfId="50914" xr:uid="{00000000-0005-0000-0000-000016A70000}"/>
    <cellStyle name="Normal 4 2 2 3 3 2 3 4" xfId="21962" xr:uid="{00000000-0005-0000-0000-000017A70000}"/>
    <cellStyle name="Normal 4 2 2 3 3 2 3 4 2" xfId="50916" xr:uid="{00000000-0005-0000-0000-000018A70000}"/>
    <cellStyle name="Normal 4 2 2 3 3 2 3 5" xfId="21963" xr:uid="{00000000-0005-0000-0000-000019A70000}"/>
    <cellStyle name="Normal 4 2 2 3 3 2 3 5 2" xfId="50917" xr:uid="{00000000-0005-0000-0000-00001AA70000}"/>
    <cellStyle name="Normal 4 2 2 3 3 2 3 6" xfId="21964" xr:uid="{00000000-0005-0000-0000-00001BA70000}"/>
    <cellStyle name="Normal 4 2 2 3 3 2 3 6 2" xfId="50918" xr:uid="{00000000-0005-0000-0000-00001CA70000}"/>
    <cellStyle name="Normal 4 2 2 3 3 2 3 7" xfId="50907" xr:uid="{00000000-0005-0000-0000-00001DA70000}"/>
    <cellStyle name="Normal 4 2 2 3 3 2 4" xfId="21965" xr:uid="{00000000-0005-0000-0000-00001EA70000}"/>
    <cellStyle name="Normal 4 2 2 3 3 2 4 2" xfId="21966" xr:uid="{00000000-0005-0000-0000-00001FA70000}"/>
    <cellStyle name="Normal 4 2 2 3 3 2 4 2 2" xfId="21967" xr:uid="{00000000-0005-0000-0000-000020A70000}"/>
    <cellStyle name="Normal 4 2 2 3 3 2 4 2 2 2" xfId="50921" xr:uid="{00000000-0005-0000-0000-000021A70000}"/>
    <cellStyle name="Normal 4 2 2 3 3 2 4 2 3" xfId="50920" xr:uid="{00000000-0005-0000-0000-000022A70000}"/>
    <cellStyle name="Normal 4 2 2 3 3 2 4 3" xfId="21968" xr:uid="{00000000-0005-0000-0000-000023A70000}"/>
    <cellStyle name="Normal 4 2 2 3 3 2 4 3 2" xfId="50922" xr:uid="{00000000-0005-0000-0000-000024A70000}"/>
    <cellStyle name="Normal 4 2 2 3 3 2 4 4" xfId="21969" xr:uid="{00000000-0005-0000-0000-000025A70000}"/>
    <cellStyle name="Normal 4 2 2 3 3 2 4 4 2" xfId="50923" xr:uid="{00000000-0005-0000-0000-000026A70000}"/>
    <cellStyle name="Normal 4 2 2 3 3 2 4 5" xfId="21970" xr:uid="{00000000-0005-0000-0000-000027A70000}"/>
    <cellStyle name="Normal 4 2 2 3 3 2 4 5 2" xfId="50924" xr:uid="{00000000-0005-0000-0000-000028A70000}"/>
    <cellStyle name="Normal 4 2 2 3 3 2 4 6" xfId="50919" xr:uid="{00000000-0005-0000-0000-000029A70000}"/>
    <cellStyle name="Normal 4 2 2 3 3 2 5" xfId="21971" xr:uid="{00000000-0005-0000-0000-00002AA70000}"/>
    <cellStyle name="Normal 4 2 2 3 3 2 5 2" xfId="21972" xr:uid="{00000000-0005-0000-0000-00002BA70000}"/>
    <cellStyle name="Normal 4 2 2 3 3 2 5 2 2" xfId="21973" xr:uid="{00000000-0005-0000-0000-00002CA70000}"/>
    <cellStyle name="Normal 4 2 2 3 3 2 5 2 2 2" xfId="50927" xr:uid="{00000000-0005-0000-0000-00002DA70000}"/>
    <cellStyle name="Normal 4 2 2 3 3 2 5 2 3" xfId="50926" xr:uid="{00000000-0005-0000-0000-00002EA70000}"/>
    <cellStyle name="Normal 4 2 2 3 3 2 5 3" xfId="21974" xr:uid="{00000000-0005-0000-0000-00002FA70000}"/>
    <cellStyle name="Normal 4 2 2 3 3 2 5 3 2" xfId="50928" xr:uid="{00000000-0005-0000-0000-000030A70000}"/>
    <cellStyle name="Normal 4 2 2 3 3 2 5 4" xfId="21975" xr:uid="{00000000-0005-0000-0000-000031A70000}"/>
    <cellStyle name="Normal 4 2 2 3 3 2 5 4 2" xfId="50929" xr:uid="{00000000-0005-0000-0000-000032A70000}"/>
    <cellStyle name="Normal 4 2 2 3 3 2 5 5" xfId="21976" xr:uid="{00000000-0005-0000-0000-000033A70000}"/>
    <cellStyle name="Normal 4 2 2 3 3 2 5 5 2" xfId="50930" xr:uid="{00000000-0005-0000-0000-000034A70000}"/>
    <cellStyle name="Normal 4 2 2 3 3 2 5 6" xfId="50925" xr:uid="{00000000-0005-0000-0000-000035A70000}"/>
    <cellStyle name="Normal 4 2 2 3 3 2 6" xfId="21977" xr:uid="{00000000-0005-0000-0000-000036A70000}"/>
    <cellStyle name="Normal 4 2 2 3 3 2 6 2" xfId="21978" xr:uid="{00000000-0005-0000-0000-000037A70000}"/>
    <cellStyle name="Normal 4 2 2 3 3 2 6 2 2" xfId="21979" xr:uid="{00000000-0005-0000-0000-000038A70000}"/>
    <cellStyle name="Normal 4 2 2 3 3 2 6 2 2 2" xfId="50933" xr:uid="{00000000-0005-0000-0000-000039A70000}"/>
    <cellStyle name="Normal 4 2 2 3 3 2 6 2 3" xfId="50932" xr:uid="{00000000-0005-0000-0000-00003AA70000}"/>
    <cellStyle name="Normal 4 2 2 3 3 2 6 3" xfId="21980" xr:uid="{00000000-0005-0000-0000-00003BA70000}"/>
    <cellStyle name="Normal 4 2 2 3 3 2 6 3 2" xfId="50934" xr:uid="{00000000-0005-0000-0000-00003CA70000}"/>
    <cellStyle name="Normal 4 2 2 3 3 2 6 4" xfId="21981" xr:uid="{00000000-0005-0000-0000-00003DA70000}"/>
    <cellStyle name="Normal 4 2 2 3 3 2 6 4 2" xfId="50935" xr:uid="{00000000-0005-0000-0000-00003EA70000}"/>
    <cellStyle name="Normal 4 2 2 3 3 2 6 5" xfId="50931" xr:uid="{00000000-0005-0000-0000-00003FA70000}"/>
    <cellStyle name="Normal 4 2 2 3 3 2 7" xfId="21982" xr:uid="{00000000-0005-0000-0000-000040A70000}"/>
    <cellStyle name="Normal 4 2 2 3 3 2 7 2" xfId="21983" xr:uid="{00000000-0005-0000-0000-000041A70000}"/>
    <cellStyle name="Normal 4 2 2 3 3 2 7 2 2" xfId="50937" xr:uid="{00000000-0005-0000-0000-000042A70000}"/>
    <cellStyle name="Normal 4 2 2 3 3 2 7 3" xfId="21984" xr:uid="{00000000-0005-0000-0000-000043A70000}"/>
    <cellStyle name="Normal 4 2 2 3 3 2 7 3 2" xfId="50938" xr:uid="{00000000-0005-0000-0000-000044A70000}"/>
    <cellStyle name="Normal 4 2 2 3 3 2 7 4" xfId="50936" xr:uid="{00000000-0005-0000-0000-000045A70000}"/>
    <cellStyle name="Normal 4 2 2 3 3 2 8" xfId="21985" xr:uid="{00000000-0005-0000-0000-000046A70000}"/>
    <cellStyle name="Normal 4 2 2 3 3 2 8 2" xfId="50939" xr:uid="{00000000-0005-0000-0000-000047A70000}"/>
    <cellStyle name="Normal 4 2 2 3 3 2 9" xfId="21986" xr:uid="{00000000-0005-0000-0000-000048A70000}"/>
    <cellStyle name="Normal 4 2 2 3 3 2 9 2" xfId="50940" xr:uid="{00000000-0005-0000-0000-000049A70000}"/>
    <cellStyle name="Normal 4 2 2 3 3 3" xfId="21987" xr:uid="{00000000-0005-0000-0000-00004AA70000}"/>
    <cellStyle name="Normal 4 2 2 3 3 3 2" xfId="21988" xr:uid="{00000000-0005-0000-0000-00004BA70000}"/>
    <cellStyle name="Normal 4 2 2 3 3 3 2 2" xfId="21989" xr:uid="{00000000-0005-0000-0000-00004CA70000}"/>
    <cellStyle name="Normal 4 2 2 3 3 3 2 2 2" xfId="21990" xr:uid="{00000000-0005-0000-0000-00004DA70000}"/>
    <cellStyle name="Normal 4 2 2 3 3 3 2 2 2 2" xfId="50944" xr:uid="{00000000-0005-0000-0000-00004EA70000}"/>
    <cellStyle name="Normal 4 2 2 3 3 3 2 2 3" xfId="50943" xr:uid="{00000000-0005-0000-0000-00004FA70000}"/>
    <cellStyle name="Normal 4 2 2 3 3 3 2 3" xfId="21991" xr:uid="{00000000-0005-0000-0000-000050A70000}"/>
    <cellStyle name="Normal 4 2 2 3 3 3 2 3 2" xfId="50945" xr:uid="{00000000-0005-0000-0000-000051A70000}"/>
    <cellStyle name="Normal 4 2 2 3 3 3 2 4" xfId="21992" xr:uid="{00000000-0005-0000-0000-000052A70000}"/>
    <cellStyle name="Normal 4 2 2 3 3 3 2 4 2" xfId="50946" xr:uid="{00000000-0005-0000-0000-000053A70000}"/>
    <cellStyle name="Normal 4 2 2 3 3 3 2 5" xfId="21993" xr:uid="{00000000-0005-0000-0000-000054A70000}"/>
    <cellStyle name="Normal 4 2 2 3 3 3 2 5 2" xfId="50947" xr:uid="{00000000-0005-0000-0000-000055A70000}"/>
    <cellStyle name="Normal 4 2 2 3 3 3 2 6" xfId="50942" xr:uid="{00000000-0005-0000-0000-000056A70000}"/>
    <cellStyle name="Normal 4 2 2 3 3 3 3" xfId="21994" xr:uid="{00000000-0005-0000-0000-000057A70000}"/>
    <cellStyle name="Normal 4 2 2 3 3 3 3 2" xfId="21995" xr:uid="{00000000-0005-0000-0000-000058A70000}"/>
    <cellStyle name="Normal 4 2 2 3 3 3 3 2 2" xfId="21996" xr:uid="{00000000-0005-0000-0000-000059A70000}"/>
    <cellStyle name="Normal 4 2 2 3 3 3 3 2 2 2" xfId="50950" xr:uid="{00000000-0005-0000-0000-00005AA70000}"/>
    <cellStyle name="Normal 4 2 2 3 3 3 3 2 3" xfId="50949" xr:uid="{00000000-0005-0000-0000-00005BA70000}"/>
    <cellStyle name="Normal 4 2 2 3 3 3 3 3" xfId="21997" xr:uid="{00000000-0005-0000-0000-00005CA70000}"/>
    <cellStyle name="Normal 4 2 2 3 3 3 3 3 2" xfId="50951" xr:uid="{00000000-0005-0000-0000-00005DA70000}"/>
    <cellStyle name="Normal 4 2 2 3 3 3 3 4" xfId="21998" xr:uid="{00000000-0005-0000-0000-00005EA70000}"/>
    <cellStyle name="Normal 4 2 2 3 3 3 3 4 2" xfId="50952" xr:uid="{00000000-0005-0000-0000-00005FA70000}"/>
    <cellStyle name="Normal 4 2 2 3 3 3 3 5" xfId="21999" xr:uid="{00000000-0005-0000-0000-000060A70000}"/>
    <cellStyle name="Normal 4 2 2 3 3 3 3 5 2" xfId="50953" xr:uid="{00000000-0005-0000-0000-000061A70000}"/>
    <cellStyle name="Normal 4 2 2 3 3 3 3 6" xfId="50948" xr:uid="{00000000-0005-0000-0000-000062A70000}"/>
    <cellStyle name="Normal 4 2 2 3 3 3 4" xfId="22000" xr:uid="{00000000-0005-0000-0000-000063A70000}"/>
    <cellStyle name="Normal 4 2 2 3 3 3 4 2" xfId="22001" xr:uid="{00000000-0005-0000-0000-000064A70000}"/>
    <cellStyle name="Normal 4 2 2 3 3 3 4 2 2" xfId="50955" xr:uid="{00000000-0005-0000-0000-000065A70000}"/>
    <cellStyle name="Normal 4 2 2 3 3 3 4 3" xfId="50954" xr:uid="{00000000-0005-0000-0000-000066A70000}"/>
    <cellStyle name="Normal 4 2 2 3 3 3 5" xfId="22002" xr:uid="{00000000-0005-0000-0000-000067A70000}"/>
    <cellStyle name="Normal 4 2 2 3 3 3 5 2" xfId="50956" xr:uid="{00000000-0005-0000-0000-000068A70000}"/>
    <cellStyle name="Normal 4 2 2 3 3 3 6" xfId="22003" xr:uid="{00000000-0005-0000-0000-000069A70000}"/>
    <cellStyle name="Normal 4 2 2 3 3 3 6 2" xfId="50957" xr:uid="{00000000-0005-0000-0000-00006AA70000}"/>
    <cellStyle name="Normal 4 2 2 3 3 3 7" xfId="22004" xr:uid="{00000000-0005-0000-0000-00006BA70000}"/>
    <cellStyle name="Normal 4 2 2 3 3 3 7 2" xfId="50958" xr:uid="{00000000-0005-0000-0000-00006CA70000}"/>
    <cellStyle name="Normal 4 2 2 3 3 3 8" xfId="50941" xr:uid="{00000000-0005-0000-0000-00006DA70000}"/>
    <cellStyle name="Normal 4 2 2 3 3 4" xfId="22005" xr:uid="{00000000-0005-0000-0000-00006EA70000}"/>
    <cellStyle name="Normal 4 2 2 3 3 4 2" xfId="22006" xr:uid="{00000000-0005-0000-0000-00006FA70000}"/>
    <cellStyle name="Normal 4 2 2 3 3 4 2 2" xfId="22007" xr:uid="{00000000-0005-0000-0000-000070A70000}"/>
    <cellStyle name="Normal 4 2 2 3 3 4 2 2 2" xfId="22008" xr:uid="{00000000-0005-0000-0000-000071A70000}"/>
    <cellStyle name="Normal 4 2 2 3 3 4 2 2 2 2" xfId="50962" xr:uid="{00000000-0005-0000-0000-000072A70000}"/>
    <cellStyle name="Normal 4 2 2 3 3 4 2 2 3" xfId="50961" xr:uid="{00000000-0005-0000-0000-000073A70000}"/>
    <cellStyle name="Normal 4 2 2 3 3 4 2 3" xfId="22009" xr:uid="{00000000-0005-0000-0000-000074A70000}"/>
    <cellStyle name="Normal 4 2 2 3 3 4 2 3 2" xfId="50963" xr:uid="{00000000-0005-0000-0000-000075A70000}"/>
    <cellStyle name="Normal 4 2 2 3 3 4 2 4" xfId="22010" xr:uid="{00000000-0005-0000-0000-000076A70000}"/>
    <cellStyle name="Normal 4 2 2 3 3 4 2 4 2" xfId="50964" xr:uid="{00000000-0005-0000-0000-000077A70000}"/>
    <cellStyle name="Normal 4 2 2 3 3 4 2 5" xfId="22011" xr:uid="{00000000-0005-0000-0000-000078A70000}"/>
    <cellStyle name="Normal 4 2 2 3 3 4 2 5 2" xfId="50965" xr:uid="{00000000-0005-0000-0000-000079A70000}"/>
    <cellStyle name="Normal 4 2 2 3 3 4 2 6" xfId="50960" xr:uid="{00000000-0005-0000-0000-00007AA70000}"/>
    <cellStyle name="Normal 4 2 2 3 3 4 3" xfId="22012" xr:uid="{00000000-0005-0000-0000-00007BA70000}"/>
    <cellStyle name="Normal 4 2 2 3 3 4 3 2" xfId="22013" xr:uid="{00000000-0005-0000-0000-00007CA70000}"/>
    <cellStyle name="Normal 4 2 2 3 3 4 3 2 2" xfId="50967" xr:uid="{00000000-0005-0000-0000-00007DA70000}"/>
    <cellStyle name="Normal 4 2 2 3 3 4 3 3" xfId="50966" xr:uid="{00000000-0005-0000-0000-00007EA70000}"/>
    <cellStyle name="Normal 4 2 2 3 3 4 4" xfId="22014" xr:uid="{00000000-0005-0000-0000-00007FA70000}"/>
    <cellStyle name="Normal 4 2 2 3 3 4 4 2" xfId="50968" xr:uid="{00000000-0005-0000-0000-000080A70000}"/>
    <cellStyle name="Normal 4 2 2 3 3 4 5" xfId="22015" xr:uid="{00000000-0005-0000-0000-000081A70000}"/>
    <cellStyle name="Normal 4 2 2 3 3 4 5 2" xfId="50969" xr:uid="{00000000-0005-0000-0000-000082A70000}"/>
    <cellStyle name="Normal 4 2 2 3 3 4 6" xfId="22016" xr:uid="{00000000-0005-0000-0000-000083A70000}"/>
    <cellStyle name="Normal 4 2 2 3 3 4 6 2" xfId="50970" xr:uid="{00000000-0005-0000-0000-000084A70000}"/>
    <cellStyle name="Normal 4 2 2 3 3 4 7" xfId="50959" xr:uid="{00000000-0005-0000-0000-000085A70000}"/>
    <cellStyle name="Normal 4 2 2 3 3 5" xfId="22017" xr:uid="{00000000-0005-0000-0000-000086A70000}"/>
    <cellStyle name="Normal 4 2 2 3 3 5 2" xfId="22018" xr:uid="{00000000-0005-0000-0000-000087A70000}"/>
    <cellStyle name="Normal 4 2 2 3 3 5 2 2" xfId="22019" xr:uid="{00000000-0005-0000-0000-000088A70000}"/>
    <cellStyle name="Normal 4 2 2 3 3 5 2 2 2" xfId="50973" xr:uid="{00000000-0005-0000-0000-000089A70000}"/>
    <cellStyle name="Normal 4 2 2 3 3 5 2 3" xfId="50972" xr:uid="{00000000-0005-0000-0000-00008AA70000}"/>
    <cellStyle name="Normal 4 2 2 3 3 5 3" xfId="22020" xr:uid="{00000000-0005-0000-0000-00008BA70000}"/>
    <cellStyle name="Normal 4 2 2 3 3 5 3 2" xfId="50974" xr:uid="{00000000-0005-0000-0000-00008CA70000}"/>
    <cellStyle name="Normal 4 2 2 3 3 5 4" xfId="22021" xr:uid="{00000000-0005-0000-0000-00008DA70000}"/>
    <cellStyle name="Normal 4 2 2 3 3 5 4 2" xfId="50975" xr:uid="{00000000-0005-0000-0000-00008EA70000}"/>
    <cellStyle name="Normal 4 2 2 3 3 5 5" xfId="22022" xr:uid="{00000000-0005-0000-0000-00008FA70000}"/>
    <cellStyle name="Normal 4 2 2 3 3 5 5 2" xfId="50976" xr:uid="{00000000-0005-0000-0000-000090A70000}"/>
    <cellStyle name="Normal 4 2 2 3 3 5 6" xfId="50971" xr:uid="{00000000-0005-0000-0000-000091A70000}"/>
    <cellStyle name="Normal 4 2 2 3 3 6" xfId="22023" xr:uid="{00000000-0005-0000-0000-000092A70000}"/>
    <cellStyle name="Normal 4 2 2 3 3 6 2" xfId="22024" xr:uid="{00000000-0005-0000-0000-000093A70000}"/>
    <cellStyle name="Normal 4 2 2 3 3 6 2 2" xfId="22025" xr:uid="{00000000-0005-0000-0000-000094A70000}"/>
    <cellStyle name="Normal 4 2 2 3 3 6 2 2 2" xfId="50979" xr:uid="{00000000-0005-0000-0000-000095A70000}"/>
    <cellStyle name="Normal 4 2 2 3 3 6 2 3" xfId="50978" xr:uid="{00000000-0005-0000-0000-000096A70000}"/>
    <cellStyle name="Normal 4 2 2 3 3 6 3" xfId="22026" xr:uid="{00000000-0005-0000-0000-000097A70000}"/>
    <cellStyle name="Normal 4 2 2 3 3 6 3 2" xfId="50980" xr:uid="{00000000-0005-0000-0000-000098A70000}"/>
    <cellStyle name="Normal 4 2 2 3 3 6 4" xfId="22027" xr:uid="{00000000-0005-0000-0000-000099A70000}"/>
    <cellStyle name="Normal 4 2 2 3 3 6 4 2" xfId="50981" xr:uid="{00000000-0005-0000-0000-00009AA70000}"/>
    <cellStyle name="Normal 4 2 2 3 3 6 5" xfId="22028" xr:uid="{00000000-0005-0000-0000-00009BA70000}"/>
    <cellStyle name="Normal 4 2 2 3 3 6 5 2" xfId="50982" xr:uid="{00000000-0005-0000-0000-00009CA70000}"/>
    <cellStyle name="Normal 4 2 2 3 3 6 6" xfId="50977" xr:uid="{00000000-0005-0000-0000-00009DA70000}"/>
    <cellStyle name="Normal 4 2 2 3 3 7" xfId="22029" xr:uid="{00000000-0005-0000-0000-00009EA70000}"/>
    <cellStyle name="Normal 4 2 2 3 3 7 2" xfId="22030" xr:uid="{00000000-0005-0000-0000-00009FA70000}"/>
    <cellStyle name="Normal 4 2 2 3 3 7 2 2" xfId="22031" xr:uid="{00000000-0005-0000-0000-0000A0A70000}"/>
    <cellStyle name="Normal 4 2 2 3 3 7 2 2 2" xfId="50985" xr:uid="{00000000-0005-0000-0000-0000A1A70000}"/>
    <cellStyle name="Normal 4 2 2 3 3 7 2 3" xfId="50984" xr:uid="{00000000-0005-0000-0000-0000A2A70000}"/>
    <cellStyle name="Normal 4 2 2 3 3 7 3" xfId="22032" xr:uid="{00000000-0005-0000-0000-0000A3A70000}"/>
    <cellStyle name="Normal 4 2 2 3 3 7 3 2" xfId="50986" xr:uid="{00000000-0005-0000-0000-0000A4A70000}"/>
    <cellStyle name="Normal 4 2 2 3 3 7 4" xfId="22033" xr:uid="{00000000-0005-0000-0000-0000A5A70000}"/>
    <cellStyle name="Normal 4 2 2 3 3 7 4 2" xfId="50987" xr:uid="{00000000-0005-0000-0000-0000A6A70000}"/>
    <cellStyle name="Normal 4 2 2 3 3 7 5" xfId="50983" xr:uid="{00000000-0005-0000-0000-0000A7A70000}"/>
    <cellStyle name="Normal 4 2 2 3 3 8" xfId="22034" xr:uid="{00000000-0005-0000-0000-0000A8A70000}"/>
    <cellStyle name="Normal 4 2 2 3 3 8 2" xfId="22035" xr:uid="{00000000-0005-0000-0000-0000A9A70000}"/>
    <cellStyle name="Normal 4 2 2 3 3 8 2 2" xfId="50989" xr:uid="{00000000-0005-0000-0000-0000AAA70000}"/>
    <cellStyle name="Normal 4 2 2 3 3 8 3" xfId="22036" xr:uid="{00000000-0005-0000-0000-0000ABA70000}"/>
    <cellStyle name="Normal 4 2 2 3 3 8 3 2" xfId="50990" xr:uid="{00000000-0005-0000-0000-0000ACA70000}"/>
    <cellStyle name="Normal 4 2 2 3 3 8 4" xfId="50988" xr:uid="{00000000-0005-0000-0000-0000ADA70000}"/>
    <cellStyle name="Normal 4 2 2 3 3 9" xfId="22037" xr:uid="{00000000-0005-0000-0000-0000AEA70000}"/>
    <cellStyle name="Normal 4 2 2 3 3 9 2" xfId="50991" xr:uid="{00000000-0005-0000-0000-0000AFA70000}"/>
    <cellStyle name="Normal 4 2 2 3 4" xfId="22038" xr:uid="{00000000-0005-0000-0000-0000B0A70000}"/>
    <cellStyle name="Normal 4 2 2 3 4 10" xfId="22039" xr:uid="{00000000-0005-0000-0000-0000B1A70000}"/>
    <cellStyle name="Normal 4 2 2 3 4 10 2" xfId="50993" xr:uid="{00000000-0005-0000-0000-0000B2A70000}"/>
    <cellStyle name="Normal 4 2 2 3 4 11" xfId="50992" xr:uid="{00000000-0005-0000-0000-0000B3A70000}"/>
    <cellStyle name="Normal 4 2 2 3 4 2" xfId="22040" xr:uid="{00000000-0005-0000-0000-0000B4A70000}"/>
    <cellStyle name="Normal 4 2 2 3 4 2 2" xfId="22041" xr:uid="{00000000-0005-0000-0000-0000B5A70000}"/>
    <cellStyle name="Normal 4 2 2 3 4 2 2 2" xfId="22042" xr:uid="{00000000-0005-0000-0000-0000B6A70000}"/>
    <cellStyle name="Normal 4 2 2 3 4 2 2 2 2" xfId="22043" xr:uid="{00000000-0005-0000-0000-0000B7A70000}"/>
    <cellStyle name="Normal 4 2 2 3 4 2 2 2 2 2" xfId="50997" xr:uid="{00000000-0005-0000-0000-0000B8A70000}"/>
    <cellStyle name="Normal 4 2 2 3 4 2 2 2 3" xfId="50996" xr:uid="{00000000-0005-0000-0000-0000B9A70000}"/>
    <cellStyle name="Normal 4 2 2 3 4 2 2 3" xfId="22044" xr:uid="{00000000-0005-0000-0000-0000BAA70000}"/>
    <cellStyle name="Normal 4 2 2 3 4 2 2 3 2" xfId="50998" xr:uid="{00000000-0005-0000-0000-0000BBA70000}"/>
    <cellStyle name="Normal 4 2 2 3 4 2 2 4" xfId="22045" xr:uid="{00000000-0005-0000-0000-0000BCA70000}"/>
    <cellStyle name="Normal 4 2 2 3 4 2 2 4 2" xfId="50999" xr:uid="{00000000-0005-0000-0000-0000BDA70000}"/>
    <cellStyle name="Normal 4 2 2 3 4 2 2 5" xfId="22046" xr:uid="{00000000-0005-0000-0000-0000BEA70000}"/>
    <cellStyle name="Normal 4 2 2 3 4 2 2 5 2" xfId="51000" xr:uid="{00000000-0005-0000-0000-0000BFA70000}"/>
    <cellStyle name="Normal 4 2 2 3 4 2 2 6" xfId="50995" xr:uid="{00000000-0005-0000-0000-0000C0A70000}"/>
    <cellStyle name="Normal 4 2 2 3 4 2 3" xfId="22047" xr:uid="{00000000-0005-0000-0000-0000C1A70000}"/>
    <cellStyle name="Normal 4 2 2 3 4 2 3 2" xfId="22048" xr:uid="{00000000-0005-0000-0000-0000C2A70000}"/>
    <cellStyle name="Normal 4 2 2 3 4 2 3 2 2" xfId="51002" xr:uid="{00000000-0005-0000-0000-0000C3A70000}"/>
    <cellStyle name="Normal 4 2 2 3 4 2 3 3" xfId="51001" xr:uid="{00000000-0005-0000-0000-0000C4A70000}"/>
    <cellStyle name="Normal 4 2 2 3 4 2 4" xfId="22049" xr:uid="{00000000-0005-0000-0000-0000C5A70000}"/>
    <cellStyle name="Normal 4 2 2 3 4 2 4 2" xfId="51003" xr:uid="{00000000-0005-0000-0000-0000C6A70000}"/>
    <cellStyle name="Normal 4 2 2 3 4 2 5" xfId="22050" xr:uid="{00000000-0005-0000-0000-0000C7A70000}"/>
    <cellStyle name="Normal 4 2 2 3 4 2 5 2" xfId="51004" xr:uid="{00000000-0005-0000-0000-0000C8A70000}"/>
    <cellStyle name="Normal 4 2 2 3 4 2 6" xfId="22051" xr:uid="{00000000-0005-0000-0000-0000C9A70000}"/>
    <cellStyle name="Normal 4 2 2 3 4 2 6 2" xfId="51005" xr:uid="{00000000-0005-0000-0000-0000CAA70000}"/>
    <cellStyle name="Normal 4 2 2 3 4 2 7" xfId="50994" xr:uid="{00000000-0005-0000-0000-0000CBA70000}"/>
    <cellStyle name="Normal 4 2 2 3 4 3" xfId="22052" xr:uid="{00000000-0005-0000-0000-0000CCA70000}"/>
    <cellStyle name="Normal 4 2 2 3 4 3 2" xfId="22053" xr:uid="{00000000-0005-0000-0000-0000CDA70000}"/>
    <cellStyle name="Normal 4 2 2 3 4 3 2 2" xfId="22054" xr:uid="{00000000-0005-0000-0000-0000CEA70000}"/>
    <cellStyle name="Normal 4 2 2 3 4 3 2 2 2" xfId="22055" xr:uid="{00000000-0005-0000-0000-0000CFA70000}"/>
    <cellStyle name="Normal 4 2 2 3 4 3 2 2 2 2" xfId="51009" xr:uid="{00000000-0005-0000-0000-0000D0A70000}"/>
    <cellStyle name="Normal 4 2 2 3 4 3 2 2 3" xfId="51008" xr:uid="{00000000-0005-0000-0000-0000D1A70000}"/>
    <cellStyle name="Normal 4 2 2 3 4 3 2 3" xfId="22056" xr:uid="{00000000-0005-0000-0000-0000D2A70000}"/>
    <cellStyle name="Normal 4 2 2 3 4 3 2 3 2" xfId="51010" xr:uid="{00000000-0005-0000-0000-0000D3A70000}"/>
    <cellStyle name="Normal 4 2 2 3 4 3 2 4" xfId="22057" xr:uid="{00000000-0005-0000-0000-0000D4A70000}"/>
    <cellStyle name="Normal 4 2 2 3 4 3 2 4 2" xfId="51011" xr:uid="{00000000-0005-0000-0000-0000D5A70000}"/>
    <cellStyle name="Normal 4 2 2 3 4 3 2 5" xfId="22058" xr:uid="{00000000-0005-0000-0000-0000D6A70000}"/>
    <cellStyle name="Normal 4 2 2 3 4 3 2 5 2" xfId="51012" xr:uid="{00000000-0005-0000-0000-0000D7A70000}"/>
    <cellStyle name="Normal 4 2 2 3 4 3 2 6" xfId="51007" xr:uid="{00000000-0005-0000-0000-0000D8A70000}"/>
    <cellStyle name="Normal 4 2 2 3 4 3 3" xfId="22059" xr:uid="{00000000-0005-0000-0000-0000D9A70000}"/>
    <cellStyle name="Normal 4 2 2 3 4 3 3 2" xfId="22060" xr:uid="{00000000-0005-0000-0000-0000DAA70000}"/>
    <cellStyle name="Normal 4 2 2 3 4 3 3 2 2" xfId="51014" xr:uid="{00000000-0005-0000-0000-0000DBA70000}"/>
    <cellStyle name="Normal 4 2 2 3 4 3 3 3" xfId="51013" xr:uid="{00000000-0005-0000-0000-0000DCA70000}"/>
    <cellStyle name="Normal 4 2 2 3 4 3 4" xfId="22061" xr:uid="{00000000-0005-0000-0000-0000DDA70000}"/>
    <cellStyle name="Normal 4 2 2 3 4 3 4 2" xfId="51015" xr:uid="{00000000-0005-0000-0000-0000DEA70000}"/>
    <cellStyle name="Normal 4 2 2 3 4 3 5" xfId="22062" xr:uid="{00000000-0005-0000-0000-0000DFA70000}"/>
    <cellStyle name="Normal 4 2 2 3 4 3 5 2" xfId="51016" xr:uid="{00000000-0005-0000-0000-0000E0A70000}"/>
    <cellStyle name="Normal 4 2 2 3 4 3 6" xfId="22063" xr:uid="{00000000-0005-0000-0000-0000E1A70000}"/>
    <cellStyle name="Normal 4 2 2 3 4 3 6 2" xfId="51017" xr:uid="{00000000-0005-0000-0000-0000E2A70000}"/>
    <cellStyle name="Normal 4 2 2 3 4 3 7" xfId="51006" xr:uid="{00000000-0005-0000-0000-0000E3A70000}"/>
    <cellStyle name="Normal 4 2 2 3 4 4" xfId="22064" xr:uid="{00000000-0005-0000-0000-0000E4A70000}"/>
    <cellStyle name="Normal 4 2 2 3 4 4 2" xfId="22065" xr:uid="{00000000-0005-0000-0000-0000E5A70000}"/>
    <cellStyle name="Normal 4 2 2 3 4 4 2 2" xfId="22066" xr:uid="{00000000-0005-0000-0000-0000E6A70000}"/>
    <cellStyle name="Normal 4 2 2 3 4 4 2 2 2" xfId="51020" xr:uid="{00000000-0005-0000-0000-0000E7A70000}"/>
    <cellStyle name="Normal 4 2 2 3 4 4 2 3" xfId="51019" xr:uid="{00000000-0005-0000-0000-0000E8A70000}"/>
    <cellStyle name="Normal 4 2 2 3 4 4 3" xfId="22067" xr:uid="{00000000-0005-0000-0000-0000E9A70000}"/>
    <cellStyle name="Normal 4 2 2 3 4 4 3 2" xfId="51021" xr:uid="{00000000-0005-0000-0000-0000EAA70000}"/>
    <cellStyle name="Normal 4 2 2 3 4 4 4" xfId="22068" xr:uid="{00000000-0005-0000-0000-0000EBA70000}"/>
    <cellStyle name="Normal 4 2 2 3 4 4 4 2" xfId="51022" xr:uid="{00000000-0005-0000-0000-0000ECA70000}"/>
    <cellStyle name="Normal 4 2 2 3 4 4 5" xfId="22069" xr:uid="{00000000-0005-0000-0000-0000EDA70000}"/>
    <cellStyle name="Normal 4 2 2 3 4 4 5 2" xfId="51023" xr:uid="{00000000-0005-0000-0000-0000EEA70000}"/>
    <cellStyle name="Normal 4 2 2 3 4 4 6" xfId="51018" xr:uid="{00000000-0005-0000-0000-0000EFA70000}"/>
    <cellStyle name="Normal 4 2 2 3 4 5" xfId="22070" xr:uid="{00000000-0005-0000-0000-0000F0A70000}"/>
    <cellStyle name="Normal 4 2 2 3 4 5 2" xfId="22071" xr:uid="{00000000-0005-0000-0000-0000F1A70000}"/>
    <cellStyle name="Normal 4 2 2 3 4 5 2 2" xfId="22072" xr:uid="{00000000-0005-0000-0000-0000F2A70000}"/>
    <cellStyle name="Normal 4 2 2 3 4 5 2 2 2" xfId="51026" xr:uid="{00000000-0005-0000-0000-0000F3A70000}"/>
    <cellStyle name="Normal 4 2 2 3 4 5 2 3" xfId="51025" xr:uid="{00000000-0005-0000-0000-0000F4A70000}"/>
    <cellStyle name="Normal 4 2 2 3 4 5 3" xfId="22073" xr:uid="{00000000-0005-0000-0000-0000F5A70000}"/>
    <cellStyle name="Normal 4 2 2 3 4 5 3 2" xfId="51027" xr:uid="{00000000-0005-0000-0000-0000F6A70000}"/>
    <cellStyle name="Normal 4 2 2 3 4 5 4" xfId="22074" xr:uid="{00000000-0005-0000-0000-0000F7A70000}"/>
    <cellStyle name="Normal 4 2 2 3 4 5 4 2" xfId="51028" xr:uid="{00000000-0005-0000-0000-0000F8A70000}"/>
    <cellStyle name="Normal 4 2 2 3 4 5 5" xfId="22075" xr:uid="{00000000-0005-0000-0000-0000F9A70000}"/>
    <cellStyle name="Normal 4 2 2 3 4 5 5 2" xfId="51029" xr:uid="{00000000-0005-0000-0000-0000FAA70000}"/>
    <cellStyle name="Normal 4 2 2 3 4 5 6" xfId="51024" xr:uid="{00000000-0005-0000-0000-0000FBA70000}"/>
    <cellStyle name="Normal 4 2 2 3 4 6" xfId="22076" xr:uid="{00000000-0005-0000-0000-0000FCA70000}"/>
    <cellStyle name="Normal 4 2 2 3 4 6 2" xfId="22077" xr:uid="{00000000-0005-0000-0000-0000FDA70000}"/>
    <cellStyle name="Normal 4 2 2 3 4 6 2 2" xfId="22078" xr:uid="{00000000-0005-0000-0000-0000FEA70000}"/>
    <cellStyle name="Normal 4 2 2 3 4 6 2 2 2" xfId="51032" xr:uid="{00000000-0005-0000-0000-0000FFA70000}"/>
    <cellStyle name="Normal 4 2 2 3 4 6 2 3" xfId="51031" xr:uid="{00000000-0005-0000-0000-000000A80000}"/>
    <cellStyle name="Normal 4 2 2 3 4 6 3" xfId="22079" xr:uid="{00000000-0005-0000-0000-000001A80000}"/>
    <cellStyle name="Normal 4 2 2 3 4 6 3 2" xfId="51033" xr:uid="{00000000-0005-0000-0000-000002A80000}"/>
    <cellStyle name="Normal 4 2 2 3 4 6 4" xfId="22080" xr:uid="{00000000-0005-0000-0000-000003A80000}"/>
    <cellStyle name="Normal 4 2 2 3 4 6 4 2" xfId="51034" xr:uid="{00000000-0005-0000-0000-000004A80000}"/>
    <cellStyle name="Normal 4 2 2 3 4 6 5" xfId="51030" xr:uid="{00000000-0005-0000-0000-000005A80000}"/>
    <cellStyle name="Normal 4 2 2 3 4 7" xfId="22081" xr:uid="{00000000-0005-0000-0000-000006A80000}"/>
    <cellStyle name="Normal 4 2 2 3 4 7 2" xfId="22082" xr:uid="{00000000-0005-0000-0000-000007A80000}"/>
    <cellStyle name="Normal 4 2 2 3 4 7 2 2" xfId="51036" xr:uid="{00000000-0005-0000-0000-000008A80000}"/>
    <cellStyle name="Normal 4 2 2 3 4 7 3" xfId="22083" xr:uid="{00000000-0005-0000-0000-000009A80000}"/>
    <cellStyle name="Normal 4 2 2 3 4 7 3 2" xfId="51037" xr:uid="{00000000-0005-0000-0000-00000AA80000}"/>
    <cellStyle name="Normal 4 2 2 3 4 7 4" xfId="51035" xr:uid="{00000000-0005-0000-0000-00000BA80000}"/>
    <cellStyle name="Normal 4 2 2 3 4 8" xfId="22084" xr:uid="{00000000-0005-0000-0000-00000CA80000}"/>
    <cellStyle name="Normal 4 2 2 3 4 8 2" xfId="51038" xr:uid="{00000000-0005-0000-0000-00000DA80000}"/>
    <cellStyle name="Normal 4 2 2 3 4 9" xfId="22085" xr:uid="{00000000-0005-0000-0000-00000EA80000}"/>
    <cellStyle name="Normal 4 2 2 3 4 9 2" xfId="51039" xr:uid="{00000000-0005-0000-0000-00000FA80000}"/>
    <cellStyle name="Normal 4 2 2 3 5" xfId="22086" xr:uid="{00000000-0005-0000-0000-000010A80000}"/>
    <cellStyle name="Normal 4 2 2 3 5 2" xfId="22087" xr:uid="{00000000-0005-0000-0000-000011A80000}"/>
    <cellStyle name="Normal 4 2 2 3 5 2 2" xfId="22088" xr:uid="{00000000-0005-0000-0000-000012A80000}"/>
    <cellStyle name="Normal 4 2 2 3 5 2 2 2" xfId="22089" xr:uid="{00000000-0005-0000-0000-000013A80000}"/>
    <cellStyle name="Normal 4 2 2 3 5 2 2 2 2" xfId="51043" xr:uid="{00000000-0005-0000-0000-000014A80000}"/>
    <cellStyle name="Normal 4 2 2 3 5 2 2 3" xfId="51042" xr:uid="{00000000-0005-0000-0000-000015A80000}"/>
    <cellStyle name="Normal 4 2 2 3 5 2 3" xfId="22090" xr:uid="{00000000-0005-0000-0000-000016A80000}"/>
    <cellStyle name="Normal 4 2 2 3 5 2 3 2" xfId="51044" xr:uid="{00000000-0005-0000-0000-000017A80000}"/>
    <cellStyle name="Normal 4 2 2 3 5 2 4" xfId="22091" xr:uid="{00000000-0005-0000-0000-000018A80000}"/>
    <cellStyle name="Normal 4 2 2 3 5 2 4 2" xfId="51045" xr:uid="{00000000-0005-0000-0000-000019A80000}"/>
    <cellStyle name="Normal 4 2 2 3 5 2 5" xfId="22092" xr:uid="{00000000-0005-0000-0000-00001AA80000}"/>
    <cellStyle name="Normal 4 2 2 3 5 2 5 2" xfId="51046" xr:uid="{00000000-0005-0000-0000-00001BA80000}"/>
    <cellStyle name="Normal 4 2 2 3 5 2 6" xfId="51041" xr:uid="{00000000-0005-0000-0000-00001CA80000}"/>
    <cellStyle name="Normal 4 2 2 3 5 3" xfId="22093" xr:uid="{00000000-0005-0000-0000-00001DA80000}"/>
    <cellStyle name="Normal 4 2 2 3 5 3 2" xfId="22094" xr:uid="{00000000-0005-0000-0000-00001EA80000}"/>
    <cellStyle name="Normal 4 2 2 3 5 3 2 2" xfId="22095" xr:uid="{00000000-0005-0000-0000-00001FA80000}"/>
    <cellStyle name="Normal 4 2 2 3 5 3 2 2 2" xfId="51049" xr:uid="{00000000-0005-0000-0000-000020A80000}"/>
    <cellStyle name="Normal 4 2 2 3 5 3 2 3" xfId="51048" xr:uid="{00000000-0005-0000-0000-000021A80000}"/>
    <cellStyle name="Normal 4 2 2 3 5 3 3" xfId="22096" xr:uid="{00000000-0005-0000-0000-000022A80000}"/>
    <cellStyle name="Normal 4 2 2 3 5 3 3 2" xfId="51050" xr:uid="{00000000-0005-0000-0000-000023A80000}"/>
    <cellStyle name="Normal 4 2 2 3 5 3 4" xfId="22097" xr:uid="{00000000-0005-0000-0000-000024A80000}"/>
    <cellStyle name="Normal 4 2 2 3 5 3 4 2" xfId="51051" xr:uid="{00000000-0005-0000-0000-000025A80000}"/>
    <cellStyle name="Normal 4 2 2 3 5 3 5" xfId="22098" xr:uid="{00000000-0005-0000-0000-000026A80000}"/>
    <cellStyle name="Normal 4 2 2 3 5 3 5 2" xfId="51052" xr:uid="{00000000-0005-0000-0000-000027A80000}"/>
    <cellStyle name="Normal 4 2 2 3 5 3 6" xfId="51047" xr:uid="{00000000-0005-0000-0000-000028A80000}"/>
    <cellStyle name="Normal 4 2 2 3 5 4" xfId="22099" xr:uid="{00000000-0005-0000-0000-000029A80000}"/>
    <cellStyle name="Normal 4 2 2 3 5 4 2" xfId="22100" xr:uid="{00000000-0005-0000-0000-00002AA80000}"/>
    <cellStyle name="Normal 4 2 2 3 5 4 2 2" xfId="51054" xr:uid="{00000000-0005-0000-0000-00002BA80000}"/>
    <cellStyle name="Normal 4 2 2 3 5 4 3" xfId="51053" xr:uid="{00000000-0005-0000-0000-00002CA80000}"/>
    <cellStyle name="Normal 4 2 2 3 5 5" xfId="22101" xr:uid="{00000000-0005-0000-0000-00002DA80000}"/>
    <cellStyle name="Normal 4 2 2 3 5 5 2" xfId="51055" xr:uid="{00000000-0005-0000-0000-00002EA80000}"/>
    <cellStyle name="Normal 4 2 2 3 5 6" xfId="22102" xr:uid="{00000000-0005-0000-0000-00002FA80000}"/>
    <cellStyle name="Normal 4 2 2 3 5 6 2" xfId="51056" xr:uid="{00000000-0005-0000-0000-000030A80000}"/>
    <cellStyle name="Normal 4 2 2 3 5 7" xfId="22103" xr:uid="{00000000-0005-0000-0000-000031A80000}"/>
    <cellStyle name="Normal 4 2 2 3 5 7 2" xfId="51057" xr:uid="{00000000-0005-0000-0000-000032A80000}"/>
    <cellStyle name="Normal 4 2 2 3 5 8" xfId="51040" xr:uid="{00000000-0005-0000-0000-000033A80000}"/>
    <cellStyle name="Normal 4 2 2 3 6" xfId="22104" xr:uid="{00000000-0005-0000-0000-000034A80000}"/>
    <cellStyle name="Normal 4 2 2 3 6 2" xfId="22105" xr:uid="{00000000-0005-0000-0000-000035A80000}"/>
    <cellStyle name="Normal 4 2 2 3 6 2 2" xfId="22106" xr:uid="{00000000-0005-0000-0000-000036A80000}"/>
    <cellStyle name="Normal 4 2 2 3 6 2 2 2" xfId="22107" xr:uid="{00000000-0005-0000-0000-000037A80000}"/>
    <cellStyle name="Normal 4 2 2 3 6 2 2 2 2" xfId="51061" xr:uid="{00000000-0005-0000-0000-000038A80000}"/>
    <cellStyle name="Normal 4 2 2 3 6 2 2 3" xfId="51060" xr:uid="{00000000-0005-0000-0000-000039A80000}"/>
    <cellStyle name="Normal 4 2 2 3 6 2 3" xfId="22108" xr:uid="{00000000-0005-0000-0000-00003AA80000}"/>
    <cellStyle name="Normal 4 2 2 3 6 2 3 2" xfId="51062" xr:uid="{00000000-0005-0000-0000-00003BA80000}"/>
    <cellStyle name="Normal 4 2 2 3 6 2 4" xfId="22109" xr:uid="{00000000-0005-0000-0000-00003CA80000}"/>
    <cellStyle name="Normal 4 2 2 3 6 2 4 2" xfId="51063" xr:uid="{00000000-0005-0000-0000-00003DA80000}"/>
    <cellStyle name="Normal 4 2 2 3 6 2 5" xfId="22110" xr:uid="{00000000-0005-0000-0000-00003EA80000}"/>
    <cellStyle name="Normal 4 2 2 3 6 2 5 2" xfId="51064" xr:uid="{00000000-0005-0000-0000-00003FA80000}"/>
    <cellStyle name="Normal 4 2 2 3 6 2 6" xfId="51059" xr:uid="{00000000-0005-0000-0000-000040A80000}"/>
    <cellStyle name="Normal 4 2 2 3 6 3" xfId="22111" xr:uid="{00000000-0005-0000-0000-000041A80000}"/>
    <cellStyle name="Normal 4 2 2 3 6 3 2" xfId="22112" xr:uid="{00000000-0005-0000-0000-000042A80000}"/>
    <cellStyle name="Normal 4 2 2 3 6 3 2 2" xfId="51066" xr:uid="{00000000-0005-0000-0000-000043A80000}"/>
    <cellStyle name="Normal 4 2 2 3 6 3 3" xfId="51065" xr:uid="{00000000-0005-0000-0000-000044A80000}"/>
    <cellStyle name="Normal 4 2 2 3 6 4" xfId="22113" xr:uid="{00000000-0005-0000-0000-000045A80000}"/>
    <cellStyle name="Normal 4 2 2 3 6 4 2" xfId="51067" xr:uid="{00000000-0005-0000-0000-000046A80000}"/>
    <cellStyle name="Normal 4 2 2 3 6 5" xfId="22114" xr:uid="{00000000-0005-0000-0000-000047A80000}"/>
    <cellStyle name="Normal 4 2 2 3 6 5 2" xfId="51068" xr:uid="{00000000-0005-0000-0000-000048A80000}"/>
    <cellStyle name="Normal 4 2 2 3 6 6" xfId="22115" xr:uid="{00000000-0005-0000-0000-000049A80000}"/>
    <cellStyle name="Normal 4 2 2 3 6 6 2" xfId="51069" xr:uid="{00000000-0005-0000-0000-00004AA80000}"/>
    <cellStyle name="Normal 4 2 2 3 6 7" xfId="51058" xr:uid="{00000000-0005-0000-0000-00004BA80000}"/>
    <cellStyle name="Normal 4 2 2 3 7" xfId="22116" xr:uid="{00000000-0005-0000-0000-00004CA80000}"/>
    <cellStyle name="Normal 4 2 2 3 7 2" xfId="22117" xr:uid="{00000000-0005-0000-0000-00004DA80000}"/>
    <cellStyle name="Normal 4 2 2 3 7 2 2" xfId="22118" xr:uid="{00000000-0005-0000-0000-00004EA80000}"/>
    <cellStyle name="Normal 4 2 2 3 7 2 2 2" xfId="51072" xr:uid="{00000000-0005-0000-0000-00004FA80000}"/>
    <cellStyle name="Normal 4 2 2 3 7 2 3" xfId="51071" xr:uid="{00000000-0005-0000-0000-000050A80000}"/>
    <cellStyle name="Normal 4 2 2 3 7 3" xfId="22119" xr:uid="{00000000-0005-0000-0000-000051A80000}"/>
    <cellStyle name="Normal 4 2 2 3 7 3 2" xfId="51073" xr:uid="{00000000-0005-0000-0000-000052A80000}"/>
    <cellStyle name="Normal 4 2 2 3 7 4" xfId="22120" xr:uid="{00000000-0005-0000-0000-000053A80000}"/>
    <cellStyle name="Normal 4 2 2 3 7 4 2" xfId="51074" xr:uid="{00000000-0005-0000-0000-000054A80000}"/>
    <cellStyle name="Normal 4 2 2 3 7 5" xfId="22121" xr:uid="{00000000-0005-0000-0000-000055A80000}"/>
    <cellStyle name="Normal 4 2 2 3 7 5 2" xfId="51075" xr:uid="{00000000-0005-0000-0000-000056A80000}"/>
    <cellStyle name="Normal 4 2 2 3 7 6" xfId="51070" xr:uid="{00000000-0005-0000-0000-000057A80000}"/>
    <cellStyle name="Normal 4 2 2 3 8" xfId="22122" xr:uid="{00000000-0005-0000-0000-000058A80000}"/>
    <cellStyle name="Normal 4 2 2 3 8 2" xfId="22123" xr:uid="{00000000-0005-0000-0000-000059A80000}"/>
    <cellStyle name="Normal 4 2 2 3 8 2 2" xfId="22124" xr:uid="{00000000-0005-0000-0000-00005AA80000}"/>
    <cellStyle name="Normal 4 2 2 3 8 2 2 2" xfId="51078" xr:uid="{00000000-0005-0000-0000-00005BA80000}"/>
    <cellStyle name="Normal 4 2 2 3 8 2 3" xfId="51077" xr:uid="{00000000-0005-0000-0000-00005CA80000}"/>
    <cellStyle name="Normal 4 2 2 3 8 3" xfId="22125" xr:uid="{00000000-0005-0000-0000-00005DA80000}"/>
    <cellStyle name="Normal 4 2 2 3 8 3 2" xfId="51079" xr:uid="{00000000-0005-0000-0000-00005EA80000}"/>
    <cellStyle name="Normal 4 2 2 3 8 4" xfId="22126" xr:uid="{00000000-0005-0000-0000-00005FA80000}"/>
    <cellStyle name="Normal 4 2 2 3 8 4 2" xfId="51080" xr:uid="{00000000-0005-0000-0000-000060A80000}"/>
    <cellStyle name="Normal 4 2 2 3 8 5" xfId="22127" xr:uid="{00000000-0005-0000-0000-000061A80000}"/>
    <cellStyle name="Normal 4 2 2 3 8 5 2" xfId="51081" xr:uid="{00000000-0005-0000-0000-000062A80000}"/>
    <cellStyle name="Normal 4 2 2 3 8 6" xfId="51076" xr:uid="{00000000-0005-0000-0000-000063A80000}"/>
    <cellStyle name="Normal 4 2 2 3 9" xfId="22128" xr:uid="{00000000-0005-0000-0000-000064A80000}"/>
    <cellStyle name="Normal 4 2 2 3 9 2" xfId="22129" xr:uid="{00000000-0005-0000-0000-000065A80000}"/>
    <cellStyle name="Normal 4 2 2 3 9 2 2" xfId="22130" xr:uid="{00000000-0005-0000-0000-000066A80000}"/>
    <cellStyle name="Normal 4 2 2 3 9 2 2 2" xfId="51084" xr:uid="{00000000-0005-0000-0000-000067A80000}"/>
    <cellStyle name="Normal 4 2 2 3 9 2 3" xfId="51083" xr:uid="{00000000-0005-0000-0000-000068A80000}"/>
    <cellStyle name="Normal 4 2 2 3 9 3" xfId="22131" xr:uid="{00000000-0005-0000-0000-000069A80000}"/>
    <cellStyle name="Normal 4 2 2 3 9 3 2" xfId="51085" xr:uid="{00000000-0005-0000-0000-00006AA80000}"/>
    <cellStyle name="Normal 4 2 2 3 9 4" xfId="22132" xr:uid="{00000000-0005-0000-0000-00006BA80000}"/>
    <cellStyle name="Normal 4 2 2 3 9 4 2" xfId="51086" xr:uid="{00000000-0005-0000-0000-00006CA80000}"/>
    <cellStyle name="Normal 4 2 2 3 9 5" xfId="51082" xr:uid="{00000000-0005-0000-0000-00006DA80000}"/>
    <cellStyle name="Normal 4 2 2 4" xfId="22133" xr:uid="{00000000-0005-0000-0000-00006EA80000}"/>
    <cellStyle name="Normal 4 2 2 4 10" xfId="22134" xr:uid="{00000000-0005-0000-0000-00006FA80000}"/>
    <cellStyle name="Normal 4 2 2 4 10 2" xfId="51088" xr:uid="{00000000-0005-0000-0000-000070A80000}"/>
    <cellStyle name="Normal 4 2 2 4 11" xfId="22135" xr:uid="{00000000-0005-0000-0000-000071A80000}"/>
    <cellStyle name="Normal 4 2 2 4 11 2" xfId="51089" xr:uid="{00000000-0005-0000-0000-000072A80000}"/>
    <cellStyle name="Normal 4 2 2 4 12" xfId="22136" xr:uid="{00000000-0005-0000-0000-000073A80000}"/>
    <cellStyle name="Normal 4 2 2 4 12 2" xfId="51090" xr:uid="{00000000-0005-0000-0000-000074A80000}"/>
    <cellStyle name="Normal 4 2 2 4 13" xfId="51087" xr:uid="{00000000-0005-0000-0000-000075A80000}"/>
    <cellStyle name="Normal 4 2 2 4 2" xfId="22137" xr:uid="{00000000-0005-0000-0000-000076A80000}"/>
    <cellStyle name="Normal 4 2 2 4 2 10" xfId="22138" xr:uid="{00000000-0005-0000-0000-000077A80000}"/>
    <cellStyle name="Normal 4 2 2 4 2 10 2" xfId="51092" xr:uid="{00000000-0005-0000-0000-000078A80000}"/>
    <cellStyle name="Normal 4 2 2 4 2 11" xfId="22139" xr:uid="{00000000-0005-0000-0000-000079A80000}"/>
    <cellStyle name="Normal 4 2 2 4 2 11 2" xfId="51093" xr:uid="{00000000-0005-0000-0000-00007AA80000}"/>
    <cellStyle name="Normal 4 2 2 4 2 12" xfId="51091" xr:uid="{00000000-0005-0000-0000-00007BA80000}"/>
    <cellStyle name="Normal 4 2 2 4 2 2" xfId="22140" xr:uid="{00000000-0005-0000-0000-00007CA80000}"/>
    <cellStyle name="Normal 4 2 2 4 2 2 10" xfId="22141" xr:uid="{00000000-0005-0000-0000-00007DA80000}"/>
    <cellStyle name="Normal 4 2 2 4 2 2 10 2" xfId="51095" xr:uid="{00000000-0005-0000-0000-00007EA80000}"/>
    <cellStyle name="Normal 4 2 2 4 2 2 11" xfId="51094" xr:uid="{00000000-0005-0000-0000-00007FA80000}"/>
    <cellStyle name="Normal 4 2 2 4 2 2 2" xfId="22142" xr:uid="{00000000-0005-0000-0000-000080A80000}"/>
    <cellStyle name="Normal 4 2 2 4 2 2 2 2" xfId="22143" xr:uid="{00000000-0005-0000-0000-000081A80000}"/>
    <cellStyle name="Normal 4 2 2 4 2 2 2 2 2" xfId="22144" xr:uid="{00000000-0005-0000-0000-000082A80000}"/>
    <cellStyle name="Normal 4 2 2 4 2 2 2 2 2 2" xfId="22145" xr:uid="{00000000-0005-0000-0000-000083A80000}"/>
    <cellStyle name="Normal 4 2 2 4 2 2 2 2 2 2 2" xfId="51099" xr:uid="{00000000-0005-0000-0000-000084A80000}"/>
    <cellStyle name="Normal 4 2 2 4 2 2 2 2 2 3" xfId="51098" xr:uid="{00000000-0005-0000-0000-000085A80000}"/>
    <cellStyle name="Normal 4 2 2 4 2 2 2 2 3" xfId="22146" xr:uid="{00000000-0005-0000-0000-000086A80000}"/>
    <cellStyle name="Normal 4 2 2 4 2 2 2 2 3 2" xfId="51100" xr:uid="{00000000-0005-0000-0000-000087A80000}"/>
    <cellStyle name="Normal 4 2 2 4 2 2 2 2 4" xfId="22147" xr:uid="{00000000-0005-0000-0000-000088A80000}"/>
    <cellStyle name="Normal 4 2 2 4 2 2 2 2 4 2" xfId="51101" xr:uid="{00000000-0005-0000-0000-000089A80000}"/>
    <cellStyle name="Normal 4 2 2 4 2 2 2 2 5" xfId="22148" xr:uid="{00000000-0005-0000-0000-00008AA80000}"/>
    <cellStyle name="Normal 4 2 2 4 2 2 2 2 5 2" xfId="51102" xr:uid="{00000000-0005-0000-0000-00008BA80000}"/>
    <cellStyle name="Normal 4 2 2 4 2 2 2 2 6" xfId="51097" xr:uid="{00000000-0005-0000-0000-00008CA80000}"/>
    <cellStyle name="Normal 4 2 2 4 2 2 2 3" xfId="22149" xr:uid="{00000000-0005-0000-0000-00008DA80000}"/>
    <cellStyle name="Normal 4 2 2 4 2 2 2 3 2" xfId="22150" xr:uid="{00000000-0005-0000-0000-00008EA80000}"/>
    <cellStyle name="Normal 4 2 2 4 2 2 2 3 2 2" xfId="51104" xr:uid="{00000000-0005-0000-0000-00008FA80000}"/>
    <cellStyle name="Normal 4 2 2 4 2 2 2 3 3" xfId="51103" xr:uid="{00000000-0005-0000-0000-000090A80000}"/>
    <cellStyle name="Normal 4 2 2 4 2 2 2 4" xfId="22151" xr:uid="{00000000-0005-0000-0000-000091A80000}"/>
    <cellStyle name="Normal 4 2 2 4 2 2 2 4 2" xfId="51105" xr:uid="{00000000-0005-0000-0000-000092A80000}"/>
    <cellStyle name="Normal 4 2 2 4 2 2 2 5" xfId="22152" xr:uid="{00000000-0005-0000-0000-000093A80000}"/>
    <cellStyle name="Normal 4 2 2 4 2 2 2 5 2" xfId="51106" xr:uid="{00000000-0005-0000-0000-000094A80000}"/>
    <cellStyle name="Normal 4 2 2 4 2 2 2 6" xfId="22153" xr:uid="{00000000-0005-0000-0000-000095A80000}"/>
    <cellStyle name="Normal 4 2 2 4 2 2 2 6 2" xfId="51107" xr:uid="{00000000-0005-0000-0000-000096A80000}"/>
    <cellStyle name="Normal 4 2 2 4 2 2 2 7" xfId="51096" xr:uid="{00000000-0005-0000-0000-000097A80000}"/>
    <cellStyle name="Normal 4 2 2 4 2 2 3" xfId="22154" xr:uid="{00000000-0005-0000-0000-000098A80000}"/>
    <cellStyle name="Normal 4 2 2 4 2 2 3 2" xfId="22155" xr:uid="{00000000-0005-0000-0000-000099A80000}"/>
    <cellStyle name="Normal 4 2 2 4 2 2 3 2 2" xfId="22156" xr:uid="{00000000-0005-0000-0000-00009AA80000}"/>
    <cellStyle name="Normal 4 2 2 4 2 2 3 2 2 2" xfId="22157" xr:uid="{00000000-0005-0000-0000-00009BA80000}"/>
    <cellStyle name="Normal 4 2 2 4 2 2 3 2 2 2 2" xfId="51111" xr:uid="{00000000-0005-0000-0000-00009CA80000}"/>
    <cellStyle name="Normal 4 2 2 4 2 2 3 2 2 3" xfId="51110" xr:uid="{00000000-0005-0000-0000-00009DA80000}"/>
    <cellStyle name="Normal 4 2 2 4 2 2 3 2 3" xfId="22158" xr:uid="{00000000-0005-0000-0000-00009EA80000}"/>
    <cellStyle name="Normal 4 2 2 4 2 2 3 2 3 2" xfId="51112" xr:uid="{00000000-0005-0000-0000-00009FA80000}"/>
    <cellStyle name="Normal 4 2 2 4 2 2 3 2 4" xfId="22159" xr:uid="{00000000-0005-0000-0000-0000A0A80000}"/>
    <cellStyle name="Normal 4 2 2 4 2 2 3 2 4 2" xfId="51113" xr:uid="{00000000-0005-0000-0000-0000A1A80000}"/>
    <cellStyle name="Normal 4 2 2 4 2 2 3 2 5" xfId="22160" xr:uid="{00000000-0005-0000-0000-0000A2A80000}"/>
    <cellStyle name="Normal 4 2 2 4 2 2 3 2 5 2" xfId="51114" xr:uid="{00000000-0005-0000-0000-0000A3A80000}"/>
    <cellStyle name="Normal 4 2 2 4 2 2 3 2 6" xfId="51109" xr:uid="{00000000-0005-0000-0000-0000A4A80000}"/>
    <cellStyle name="Normal 4 2 2 4 2 2 3 3" xfId="22161" xr:uid="{00000000-0005-0000-0000-0000A5A80000}"/>
    <cellStyle name="Normal 4 2 2 4 2 2 3 3 2" xfId="22162" xr:uid="{00000000-0005-0000-0000-0000A6A80000}"/>
    <cellStyle name="Normal 4 2 2 4 2 2 3 3 2 2" xfId="51116" xr:uid="{00000000-0005-0000-0000-0000A7A80000}"/>
    <cellStyle name="Normal 4 2 2 4 2 2 3 3 3" xfId="51115" xr:uid="{00000000-0005-0000-0000-0000A8A80000}"/>
    <cellStyle name="Normal 4 2 2 4 2 2 3 4" xfId="22163" xr:uid="{00000000-0005-0000-0000-0000A9A80000}"/>
    <cellStyle name="Normal 4 2 2 4 2 2 3 4 2" xfId="51117" xr:uid="{00000000-0005-0000-0000-0000AAA80000}"/>
    <cellStyle name="Normal 4 2 2 4 2 2 3 5" xfId="22164" xr:uid="{00000000-0005-0000-0000-0000ABA80000}"/>
    <cellStyle name="Normal 4 2 2 4 2 2 3 5 2" xfId="51118" xr:uid="{00000000-0005-0000-0000-0000ACA80000}"/>
    <cellStyle name="Normal 4 2 2 4 2 2 3 6" xfId="22165" xr:uid="{00000000-0005-0000-0000-0000ADA80000}"/>
    <cellStyle name="Normal 4 2 2 4 2 2 3 6 2" xfId="51119" xr:uid="{00000000-0005-0000-0000-0000AEA80000}"/>
    <cellStyle name="Normal 4 2 2 4 2 2 3 7" xfId="51108" xr:uid="{00000000-0005-0000-0000-0000AFA80000}"/>
    <cellStyle name="Normal 4 2 2 4 2 2 4" xfId="22166" xr:uid="{00000000-0005-0000-0000-0000B0A80000}"/>
    <cellStyle name="Normal 4 2 2 4 2 2 4 2" xfId="22167" xr:uid="{00000000-0005-0000-0000-0000B1A80000}"/>
    <cellStyle name="Normal 4 2 2 4 2 2 4 2 2" xfId="22168" xr:uid="{00000000-0005-0000-0000-0000B2A80000}"/>
    <cellStyle name="Normal 4 2 2 4 2 2 4 2 2 2" xfId="51122" xr:uid="{00000000-0005-0000-0000-0000B3A80000}"/>
    <cellStyle name="Normal 4 2 2 4 2 2 4 2 3" xfId="51121" xr:uid="{00000000-0005-0000-0000-0000B4A80000}"/>
    <cellStyle name="Normal 4 2 2 4 2 2 4 3" xfId="22169" xr:uid="{00000000-0005-0000-0000-0000B5A80000}"/>
    <cellStyle name="Normal 4 2 2 4 2 2 4 3 2" xfId="51123" xr:uid="{00000000-0005-0000-0000-0000B6A80000}"/>
    <cellStyle name="Normal 4 2 2 4 2 2 4 4" xfId="22170" xr:uid="{00000000-0005-0000-0000-0000B7A80000}"/>
    <cellStyle name="Normal 4 2 2 4 2 2 4 4 2" xfId="51124" xr:uid="{00000000-0005-0000-0000-0000B8A80000}"/>
    <cellStyle name="Normal 4 2 2 4 2 2 4 5" xfId="22171" xr:uid="{00000000-0005-0000-0000-0000B9A80000}"/>
    <cellStyle name="Normal 4 2 2 4 2 2 4 5 2" xfId="51125" xr:uid="{00000000-0005-0000-0000-0000BAA80000}"/>
    <cellStyle name="Normal 4 2 2 4 2 2 4 6" xfId="51120" xr:uid="{00000000-0005-0000-0000-0000BBA80000}"/>
    <cellStyle name="Normal 4 2 2 4 2 2 5" xfId="22172" xr:uid="{00000000-0005-0000-0000-0000BCA80000}"/>
    <cellStyle name="Normal 4 2 2 4 2 2 5 2" xfId="22173" xr:uid="{00000000-0005-0000-0000-0000BDA80000}"/>
    <cellStyle name="Normal 4 2 2 4 2 2 5 2 2" xfId="22174" xr:uid="{00000000-0005-0000-0000-0000BEA80000}"/>
    <cellStyle name="Normal 4 2 2 4 2 2 5 2 2 2" xfId="51128" xr:uid="{00000000-0005-0000-0000-0000BFA80000}"/>
    <cellStyle name="Normal 4 2 2 4 2 2 5 2 3" xfId="51127" xr:uid="{00000000-0005-0000-0000-0000C0A80000}"/>
    <cellStyle name="Normal 4 2 2 4 2 2 5 3" xfId="22175" xr:uid="{00000000-0005-0000-0000-0000C1A80000}"/>
    <cellStyle name="Normal 4 2 2 4 2 2 5 3 2" xfId="51129" xr:uid="{00000000-0005-0000-0000-0000C2A80000}"/>
    <cellStyle name="Normal 4 2 2 4 2 2 5 4" xfId="22176" xr:uid="{00000000-0005-0000-0000-0000C3A80000}"/>
    <cellStyle name="Normal 4 2 2 4 2 2 5 4 2" xfId="51130" xr:uid="{00000000-0005-0000-0000-0000C4A80000}"/>
    <cellStyle name="Normal 4 2 2 4 2 2 5 5" xfId="22177" xr:uid="{00000000-0005-0000-0000-0000C5A80000}"/>
    <cellStyle name="Normal 4 2 2 4 2 2 5 5 2" xfId="51131" xr:uid="{00000000-0005-0000-0000-0000C6A80000}"/>
    <cellStyle name="Normal 4 2 2 4 2 2 5 6" xfId="51126" xr:uid="{00000000-0005-0000-0000-0000C7A80000}"/>
    <cellStyle name="Normal 4 2 2 4 2 2 6" xfId="22178" xr:uid="{00000000-0005-0000-0000-0000C8A80000}"/>
    <cellStyle name="Normal 4 2 2 4 2 2 6 2" xfId="22179" xr:uid="{00000000-0005-0000-0000-0000C9A80000}"/>
    <cellStyle name="Normal 4 2 2 4 2 2 6 2 2" xfId="22180" xr:uid="{00000000-0005-0000-0000-0000CAA80000}"/>
    <cellStyle name="Normal 4 2 2 4 2 2 6 2 2 2" xfId="51134" xr:uid="{00000000-0005-0000-0000-0000CBA80000}"/>
    <cellStyle name="Normal 4 2 2 4 2 2 6 2 3" xfId="51133" xr:uid="{00000000-0005-0000-0000-0000CCA80000}"/>
    <cellStyle name="Normal 4 2 2 4 2 2 6 3" xfId="22181" xr:uid="{00000000-0005-0000-0000-0000CDA80000}"/>
    <cellStyle name="Normal 4 2 2 4 2 2 6 3 2" xfId="51135" xr:uid="{00000000-0005-0000-0000-0000CEA80000}"/>
    <cellStyle name="Normal 4 2 2 4 2 2 6 4" xfId="22182" xr:uid="{00000000-0005-0000-0000-0000CFA80000}"/>
    <cellStyle name="Normal 4 2 2 4 2 2 6 4 2" xfId="51136" xr:uid="{00000000-0005-0000-0000-0000D0A80000}"/>
    <cellStyle name="Normal 4 2 2 4 2 2 6 5" xfId="51132" xr:uid="{00000000-0005-0000-0000-0000D1A80000}"/>
    <cellStyle name="Normal 4 2 2 4 2 2 7" xfId="22183" xr:uid="{00000000-0005-0000-0000-0000D2A80000}"/>
    <cellStyle name="Normal 4 2 2 4 2 2 7 2" xfId="22184" xr:uid="{00000000-0005-0000-0000-0000D3A80000}"/>
    <cellStyle name="Normal 4 2 2 4 2 2 7 2 2" xfId="51138" xr:uid="{00000000-0005-0000-0000-0000D4A80000}"/>
    <cellStyle name="Normal 4 2 2 4 2 2 7 3" xfId="22185" xr:uid="{00000000-0005-0000-0000-0000D5A80000}"/>
    <cellStyle name="Normal 4 2 2 4 2 2 7 3 2" xfId="51139" xr:uid="{00000000-0005-0000-0000-0000D6A80000}"/>
    <cellStyle name="Normal 4 2 2 4 2 2 7 4" xfId="51137" xr:uid="{00000000-0005-0000-0000-0000D7A80000}"/>
    <cellStyle name="Normal 4 2 2 4 2 2 8" xfId="22186" xr:uid="{00000000-0005-0000-0000-0000D8A80000}"/>
    <cellStyle name="Normal 4 2 2 4 2 2 8 2" xfId="51140" xr:uid="{00000000-0005-0000-0000-0000D9A80000}"/>
    <cellStyle name="Normal 4 2 2 4 2 2 9" xfId="22187" xr:uid="{00000000-0005-0000-0000-0000DAA80000}"/>
    <cellStyle name="Normal 4 2 2 4 2 2 9 2" xfId="51141" xr:uid="{00000000-0005-0000-0000-0000DBA80000}"/>
    <cellStyle name="Normal 4 2 2 4 2 3" xfId="22188" xr:uid="{00000000-0005-0000-0000-0000DCA80000}"/>
    <cellStyle name="Normal 4 2 2 4 2 3 2" xfId="22189" xr:uid="{00000000-0005-0000-0000-0000DDA80000}"/>
    <cellStyle name="Normal 4 2 2 4 2 3 2 2" xfId="22190" xr:uid="{00000000-0005-0000-0000-0000DEA80000}"/>
    <cellStyle name="Normal 4 2 2 4 2 3 2 2 2" xfId="22191" xr:uid="{00000000-0005-0000-0000-0000DFA80000}"/>
    <cellStyle name="Normal 4 2 2 4 2 3 2 2 2 2" xfId="51145" xr:uid="{00000000-0005-0000-0000-0000E0A80000}"/>
    <cellStyle name="Normal 4 2 2 4 2 3 2 2 3" xfId="51144" xr:uid="{00000000-0005-0000-0000-0000E1A80000}"/>
    <cellStyle name="Normal 4 2 2 4 2 3 2 3" xfId="22192" xr:uid="{00000000-0005-0000-0000-0000E2A80000}"/>
    <cellStyle name="Normal 4 2 2 4 2 3 2 3 2" xfId="51146" xr:uid="{00000000-0005-0000-0000-0000E3A80000}"/>
    <cellStyle name="Normal 4 2 2 4 2 3 2 4" xfId="22193" xr:uid="{00000000-0005-0000-0000-0000E4A80000}"/>
    <cellStyle name="Normal 4 2 2 4 2 3 2 4 2" xfId="51147" xr:uid="{00000000-0005-0000-0000-0000E5A80000}"/>
    <cellStyle name="Normal 4 2 2 4 2 3 2 5" xfId="22194" xr:uid="{00000000-0005-0000-0000-0000E6A80000}"/>
    <cellStyle name="Normal 4 2 2 4 2 3 2 5 2" xfId="51148" xr:uid="{00000000-0005-0000-0000-0000E7A80000}"/>
    <cellStyle name="Normal 4 2 2 4 2 3 2 6" xfId="51143" xr:uid="{00000000-0005-0000-0000-0000E8A80000}"/>
    <cellStyle name="Normal 4 2 2 4 2 3 3" xfId="22195" xr:uid="{00000000-0005-0000-0000-0000E9A80000}"/>
    <cellStyle name="Normal 4 2 2 4 2 3 3 2" xfId="22196" xr:uid="{00000000-0005-0000-0000-0000EAA80000}"/>
    <cellStyle name="Normal 4 2 2 4 2 3 3 2 2" xfId="22197" xr:uid="{00000000-0005-0000-0000-0000EBA80000}"/>
    <cellStyle name="Normal 4 2 2 4 2 3 3 2 2 2" xfId="51151" xr:uid="{00000000-0005-0000-0000-0000ECA80000}"/>
    <cellStyle name="Normal 4 2 2 4 2 3 3 2 3" xfId="51150" xr:uid="{00000000-0005-0000-0000-0000EDA80000}"/>
    <cellStyle name="Normal 4 2 2 4 2 3 3 3" xfId="22198" xr:uid="{00000000-0005-0000-0000-0000EEA80000}"/>
    <cellStyle name="Normal 4 2 2 4 2 3 3 3 2" xfId="51152" xr:uid="{00000000-0005-0000-0000-0000EFA80000}"/>
    <cellStyle name="Normal 4 2 2 4 2 3 3 4" xfId="22199" xr:uid="{00000000-0005-0000-0000-0000F0A80000}"/>
    <cellStyle name="Normal 4 2 2 4 2 3 3 4 2" xfId="51153" xr:uid="{00000000-0005-0000-0000-0000F1A80000}"/>
    <cellStyle name="Normal 4 2 2 4 2 3 3 5" xfId="22200" xr:uid="{00000000-0005-0000-0000-0000F2A80000}"/>
    <cellStyle name="Normal 4 2 2 4 2 3 3 5 2" xfId="51154" xr:uid="{00000000-0005-0000-0000-0000F3A80000}"/>
    <cellStyle name="Normal 4 2 2 4 2 3 3 6" xfId="51149" xr:uid="{00000000-0005-0000-0000-0000F4A80000}"/>
    <cellStyle name="Normal 4 2 2 4 2 3 4" xfId="22201" xr:uid="{00000000-0005-0000-0000-0000F5A80000}"/>
    <cellStyle name="Normal 4 2 2 4 2 3 4 2" xfId="22202" xr:uid="{00000000-0005-0000-0000-0000F6A80000}"/>
    <cellStyle name="Normal 4 2 2 4 2 3 4 2 2" xfId="51156" xr:uid="{00000000-0005-0000-0000-0000F7A80000}"/>
    <cellStyle name="Normal 4 2 2 4 2 3 4 3" xfId="51155" xr:uid="{00000000-0005-0000-0000-0000F8A80000}"/>
    <cellStyle name="Normal 4 2 2 4 2 3 5" xfId="22203" xr:uid="{00000000-0005-0000-0000-0000F9A80000}"/>
    <cellStyle name="Normal 4 2 2 4 2 3 5 2" xfId="51157" xr:uid="{00000000-0005-0000-0000-0000FAA80000}"/>
    <cellStyle name="Normal 4 2 2 4 2 3 6" xfId="22204" xr:uid="{00000000-0005-0000-0000-0000FBA80000}"/>
    <cellStyle name="Normal 4 2 2 4 2 3 6 2" xfId="51158" xr:uid="{00000000-0005-0000-0000-0000FCA80000}"/>
    <cellStyle name="Normal 4 2 2 4 2 3 7" xfId="22205" xr:uid="{00000000-0005-0000-0000-0000FDA80000}"/>
    <cellStyle name="Normal 4 2 2 4 2 3 7 2" xfId="51159" xr:uid="{00000000-0005-0000-0000-0000FEA80000}"/>
    <cellStyle name="Normal 4 2 2 4 2 3 8" xfId="51142" xr:uid="{00000000-0005-0000-0000-0000FFA80000}"/>
    <cellStyle name="Normal 4 2 2 4 2 4" xfId="22206" xr:uid="{00000000-0005-0000-0000-000000A90000}"/>
    <cellStyle name="Normal 4 2 2 4 2 4 2" xfId="22207" xr:uid="{00000000-0005-0000-0000-000001A90000}"/>
    <cellStyle name="Normal 4 2 2 4 2 4 2 2" xfId="22208" xr:uid="{00000000-0005-0000-0000-000002A90000}"/>
    <cellStyle name="Normal 4 2 2 4 2 4 2 2 2" xfId="22209" xr:uid="{00000000-0005-0000-0000-000003A90000}"/>
    <cellStyle name="Normal 4 2 2 4 2 4 2 2 2 2" xfId="51163" xr:uid="{00000000-0005-0000-0000-000004A90000}"/>
    <cellStyle name="Normal 4 2 2 4 2 4 2 2 3" xfId="51162" xr:uid="{00000000-0005-0000-0000-000005A90000}"/>
    <cellStyle name="Normal 4 2 2 4 2 4 2 3" xfId="22210" xr:uid="{00000000-0005-0000-0000-000006A90000}"/>
    <cellStyle name="Normal 4 2 2 4 2 4 2 3 2" xfId="51164" xr:uid="{00000000-0005-0000-0000-000007A90000}"/>
    <cellStyle name="Normal 4 2 2 4 2 4 2 4" xfId="22211" xr:uid="{00000000-0005-0000-0000-000008A90000}"/>
    <cellStyle name="Normal 4 2 2 4 2 4 2 4 2" xfId="51165" xr:uid="{00000000-0005-0000-0000-000009A90000}"/>
    <cellStyle name="Normal 4 2 2 4 2 4 2 5" xfId="22212" xr:uid="{00000000-0005-0000-0000-00000AA90000}"/>
    <cellStyle name="Normal 4 2 2 4 2 4 2 5 2" xfId="51166" xr:uid="{00000000-0005-0000-0000-00000BA90000}"/>
    <cellStyle name="Normal 4 2 2 4 2 4 2 6" xfId="51161" xr:uid="{00000000-0005-0000-0000-00000CA90000}"/>
    <cellStyle name="Normal 4 2 2 4 2 4 3" xfId="22213" xr:uid="{00000000-0005-0000-0000-00000DA90000}"/>
    <cellStyle name="Normal 4 2 2 4 2 4 3 2" xfId="22214" xr:uid="{00000000-0005-0000-0000-00000EA90000}"/>
    <cellStyle name="Normal 4 2 2 4 2 4 3 2 2" xfId="51168" xr:uid="{00000000-0005-0000-0000-00000FA90000}"/>
    <cellStyle name="Normal 4 2 2 4 2 4 3 3" xfId="51167" xr:uid="{00000000-0005-0000-0000-000010A90000}"/>
    <cellStyle name="Normal 4 2 2 4 2 4 4" xfId="22215" xr:uid="{00000000-0005-0000-0000-000011A90000}"/>
    <cellStyle name="Normal 4 2 2 4 2 4 4 2" xfId="51169" xr:uid="{00000000-0005-0000-0000-000012A90000}"/>
    <cellStyle name="Normal 4 2 2 4 2 4 5" xfId="22216" xr:uid="{00000000-0005-0000-0000-000013A90000}"/>
    <cellStyle name="Normal 4 2 2 4 2 4 5 2" xfId="51170" xr:uid="{00000000-0005-0000-0000-000014A90000}"/>
    <cellStyle name="Normal 4 2 2 4 2 4 6" xfId="22217" xr:uid="{00000000-0005-0000-0000-000015A90000}"/>
    <cellStyle name="Normal 4 2 2 4 2 4 6 2" xfId="51171" xr:uid="{00000000-0005-0000-0000-000016A90000}"/>
    <cellStyle name="Normal 4 2 2 4 2 4 7" xfId="51160" xr:uid="{00000000-0005-0000-0000-000017A90000}"/>
    <cellStyle name="Normal 4 2 2 4 2 5" xfId="22218" xr:uid="{00000000-0005-0000-0000-000018A90000}"/>
    <cellStyle name="Normal 4 2 2 4 2 5 2" xfId="22219" xr:uid="{00000000-0005-0000-0000-000019A90000}"/>
    <cellStyle name="Normal 4 2 2 4 2 5 2 2" xfId="22220" xr:uid="{00000000-0005-0000-0000-00001AA90000}"/>
    <cellStyle name="Normal 4 2 2 4 2 5 2 2 2" xfId="51174" xr:uid="{00000000-0005-0000-0000-00001BA90000}"/>
    <cellStyle name="Normal 4 2 2 4 2 5 2 3" xfId="51173" xr:uid="{00000000-0005-0000-0000-00001CA90000}"/>
    <cellStyle name="Normal 4 2 2 4 2 5 3" xfId="22221" xr:uid="{00000000-0005-0000-0000-00001DA90000}"/>
    <cellStyle name="Normal 4 2 2 4 2 5 3 2" xfId="51175" xr:uid="{00000000-0005-0000-0000-00001EA90000}"/>
    <cellStyle name="Normal 4 2 2 4 2 5 4" xfId="22222" xr:uid="{00000000-0005-0000-0000-00001FA90000}"/>
    <cellStyle name="Normal 4 2 2 4 2 5 4 2" xfId="51176" xr:uid="{00000000-0005-0000-0000-000020A90000}"/>
    <cellStyle name="Normal 4 2 2 4 2 5 5" xfId="22223" xr:uid="{00000000-0005-0000-0000-000021A90000}"/>
    <cellStyle name="Normal 4 2 2 4 2 5 5 2" xfId="51177" xr:uid="{00000000-0005-0000-0000-000022A90000}"/>
    <cellStyle name="Normal 4 2 2 4 2 5 6" xfId="51172" xr:uid="{00000000-0005-0000-0000-000023A90000}"/>
    <cellStyle name="Normal 4 2 2 4 2 6" xfId="22224" xr:uid="{00000000-0005-0000-0000-000024A90000}"/>
    <cellStyle name="Normal 4 2 2 4 2 6 2" xfId="22225" xr:uid="{00000000-0005-0000-0000-000025A90000}"/>
    <cellStyle name="Normal 4 2 2 4 2 6 2 2" xfId="22226" xr:uid="{00000000-0005-0000-0000-000026A90000}"/>
    <cellStyle name="Normal 4 2 2 4 2 6 2 2 2" xfId="51180" xr:uid="{00000000-0005-0000-0000-000027A90000}"/>
    <cellStyle name="Normal 4 2 2 4 2 6 2 3" xfId="51179" xr:uid="{00000000-0005-0000-0000-000028A90000}"/>
    <cellStyle name="Normal 4 2 2 4 2 6 3" xfId="22227" xr:uid="{00000000-0005-0000-0000-000029A90000}"/>
    <cellStyle name="Normal 4 2 2 4 2 6 3 2" xfId="51181" xr:uid="{00000000-0005-0000-0000-00002AA90000}"/>
    <cellStyle name="Normal 4 2 2 4 2 6 4" xfId="22228" xr:uid="{00000000-0005-0000-0000-00002BA90000}"/>
    <cellStyle name="Normal 4 2 2 4 2 6 4 2" xfId="51182" xr:uid="{00000000-0005-0000-0000-00002CA90000}"/>
    <cellStyle name="Normal 4 2 2 4 2 6 5" xfId="22229" xr:uid="{00000000-0005-0000-0000-00002DA90000}"/>
    <cellStyle name="Normal 4 2 2 4 2 6 5 2" xfId="51183" xr:uid="{00000000-0005-0000-0000-00002EA90000}"/>
    <cellStyle name="Normal 4 2 2 4 2 6 6" xfId="51178" xr:uid="{00000000-0005-0000-0000-00002FA90000}"/>
    <cellStyle name="Normal 4 2 2 4 2 7" xfId="22230" xr:uid="{00000000-0005-0000-0000-000030A90000}"/>
    <cellStyle name="Normal 4 2 2 4 2 7 2" xfId="22231" xr:uid="{00000000-0005-0000-0000-000031A90000}"/>
    <cellStyle name="Normal 4 2 2 4 2 7 2 2" xfId="22232" xr:uid="{00000000-0005-0000-0000-000032A90000}"/>
    <cellStyle name="Normal 4 2 2 4 2 7 2 2 2" xfId="51186" xr:uid="{00000000-0005-0000-0000-000033A90000}"/>
    <cellStyle name="Normal 4 2 2 4 2 7 2 3" xfId="51185" xr:uid="{00000000-0005-0000-0000-000034A90000}"/>
    <cellStyle name="Normal 4 2 2 4 2 7 3" xfId="22233" xr:uid="{00000000-0005-0000-0000-000035A90000}"/>
    <cellStyle name="Normal 4 2 2 4 2 7 3 2" xfId="51187" xr:uid="{00000000-0005-0000-0000-000036A90000}"/>
    <cellStyle name="Normal 4 2 2 4 2 7 4" xfId="22234" xr:uid="{00000000-0005-0000-0000-000037A90000}"/>
    <cellStyle name="Normal 4 2 2 4 2 7 4 2" xfId="51188" xr:uid="{00000000-0005-0000-0000-000038A90000}"/>
    <cellStyle name="Normal 4 2 2 4 2 7 5" xfId="51184" xr:uid="{00000000-0005-0000-0000-000039A90000}"/>
    <cellStyle name="Normal 4 2 2 4 2 8" xfId="22235" xr:uid="{00000000-0005-0000-0000-00003AA90000}"/>
    <cellStyle name="Normal 4 2 2 4 2 8 2" xfId="22236" xr:uid="{00000000-0005-0000-0000-00003BA90000}"/>
    <cellStyle name="Normal 4 2 2 4 2 8 2 2" xfId="51190" xr:uid="{00000000-0005-0000-0000-00003CA90000}"/>
    <cellStyle name="Normal 4 2 2 4 2 8 3" xfId="22237" xr:uid="{00000000-0005-0000-0000-00003DA90000}"/>
    <cellStyle name="Normal 4 2 2 4 2 8 3 2" xfId="51191" xr:uid="{00000000-0005-0000-0000-00003EA90000}"/>
    <cellStyle name="Normal 4 2 2 4 2 8 4" xfId="51189" xr:uid="{00000000-0005-0000-0000-00003FA90000}"/>
    <cellStyle name="Normal 4 2 2 4 2 9" xfId="22238" xr:uid="{00000000-0005-0000-0000-000040A90000}"/>
    <cellStyle name="Normal 4 2 2 4 2 9 2" xfId="51192" xr:uid="{00000000-0005-0000-0000-000041A90000}"/>
    <cellStyle name="Normal 4 2 2 4 3" xfId="22239" xr:uid="{00000000-0005-0000-0000-000042A90000}"/>
    <cellStyle name="Normal 4 2 2 4 3 10" xfId="22240" xr:uid="{00000000-0005-0000-0000-000043A90000}"/>
    <cellStyle name="Normal 4 2 2 4 3 10 2" xfId="51194" xr:uid="{00000000-0005-0000-0000-000044A90000}"/>
    <cellStyle name="Normal 4 2 2 4 3 11" xfId="51193" xr:uid="{00000000-0005-0000-0000-000045A90000}"/>
    <cellStyle name="Normal 4 2 2 4 3 2" xfId="22241" xr:uid="{00000000-0005-0000-0000-000046A90000}"/>
    <cellStyle name="Normal 4 2 2 4 3 2 2" xfId="22242" xr:uid="{00000000-0005-0000-0000-000047A90000}"/>
    <cellStyle name="Normal 4 2 2 4 3 2 2 2" xfId="22243" xr:uid="{00000000-0005-0000-0000-000048A90000}"/>
    <cellStyle name="Normal 4 2 2 4 3 2 2 2 2" xfId="22244" xr:uid="{00000000-0005-0000-0000-000049A90000}"/>
    <cellStyle name="Normal 4 2 2 4 3 2 2 2 2 2" xfId="51198" xr:uid="{00000000-0005-0000-0000-00004AA90000}"/>
    <cellStyle name="Normal 4 2 2 4 3 2 2 2 3" xfId="51197" xr:uid="{00000000-0005-0000-0000-00004BA90000}"/>
    <cellStyle name="Normal 4 2 2 4 3 2 2 3" xfId="22245" xr:uid="{00000000-0005-0000-0000-00004CA90000}"/>
    <cellStyle name="Normal 4 2 2 4 3 2 2 3 2" xfId="51199" xr:uid="{00000000-0005-0000-0000-00004DA90000}"/>
    <cellStyle name="Normal 4 2 2 4 3 2 2 4" xfId="22246" xr:uid="{00000000-0005-0000-0000-00004EA90000}"/>
    <cellStyle name="Normal 4 2 2 4 3 2 2 4 2" xfId="51200" xr:uid="{00000000-0005-0000-0000-00004FA90000}"/>
    <cellStyle name="Normal 4 2 2 4 3 2 2 5" xfId="22247" xr:uid="{00000000-0005-0000-0000-000050A90000}"/>
    <cellStyle name="Normal 4 2 2 4 3 2 2 5 2" xfId="51201" xr:uid="{00000000-0005-0000-0000-000051A90000}"/>
    <cellStyle name="Normal 4 2 2 4 3 2 2 6" xfId="51196" xr:uid="{00000000-0005-0000-0000-000052A90000}"/>
    <cellStyle name="Normal 4 2 2 4 3 2 3" xfId="22248" xr:uid="{00000000-0005-0000-0000-000053A90000}"/>
    <cellStyle name="Normal 4 2 2 4 3 2 3 2" xfId="22249" xr:uid="{00000000-0005-0000-0000-000054A90000}"/>
    <cellStyle name="Normal 4 2 2 4 3 2 3 2 2" xfId="51203" xr:uid="{00000000-0005-0000-0000-000055A90000}"/>
    <cellStyle name="Normal 4 2 2 4 3 2 3 3" xfId="51202" xr:uid="{00000000-0005-0000-0000-000056A90000}"/>
    <cellStyle name="Normal 4 2 2 4 3 2 4" xfId="22250" xr:uid="{00000000-0005-0000-0000-000057A90000}"/>
    <cellStyle name="Normal 4 2 2 4 3 2 4 2" xfId="51204" xr:uid="{00000000-0005-0000-0000-000058A90000}"/>
    <cellStyle name="Normal 4 2 2 4 3 2 5" xfId="22251" xr:uid="{00000000-0005-0000-0000-000059A90000}"/>
    <cellStyle name="Normal 4 2 2 4 3 2 5 2" xfId="51205" xr:uid="{00000000-0005-0000-0000-00005AA90000}"/>
    <cellStyle name="Normal 4 2 2 4 3 2 6" xfId="22252" xr:uid="{00000000-0005-0000-0000-00005BA90000}"/>
    <cellStyle name="Normal 4 2 2 4 3 2 6 2" xfId="51206" xr:uid="{00000000-0005-0000-0000-00005CA90000}"/>
    <cellStyle name="Normal 4 2 2 4 3 2 7" xfId="51195" xr:uid="{00000000-0005-0000-0000-00005DA90000}"/>
    <cellStyle name="Normal 4 2 2 4 3 3" xfId="22253" xr:uid="{00000000-0005-0000-0000-00005EA90000}"/>
    <cellStyle name="Normal 4 2 2 4 3 3 2" xfId="22254" xr:uid="{00000000-0005-0000-0000-00005FA90000}"/>
    <cellStyle name="Normal 4 2 2 4 3 3 2 2" xfId="22255" xr:uid="{00000000-0005-0000-0000-000060A90000}"/>
    <cellStyle name="Normal 4 2 2 4 3 3 2 2 2" xfId="22256" xr:uid="{00000000-0005-0000-0000-000061A90000}"/>
    <cellStyle name="Normal 4 2 2 4 3 3 2 2 2 2" xfId="51210" xr:uid="{00000000-0005-0000-0000-000062A90000}"/>
    <cellStyle name="Normal 4 2 2 4 3 3 2 2 3" xfId="51209" xr:uid="{00000000-0005-0000-0000-000063A90000}"/>
    <cellStyle name="Normal 4 2 2 4 3 3 2 3" xfId="22257" xr:uid="{00000000-0005-0000-0000-000064A90000}"/>
    <cellStyle name="Normal 4 2 2 4 3 3 2 3 2" xfId="51211" xr:uid="{00000000-0005-0000-0000-000065A90000}"/>
    <cellStyle name="Normal 4 2 2 4 3 3 2 4" xfId="22258" xr:uid="{00000000-0005-0000-0000-000066A90000}"/>
    <cellStyle name="Normal 4 2 2 4 3 3 2 4 2" xfId="51212" xr:uid="{00000000-0005-0000-0000-000067A90000}"/>
    <cellStyle name="Normal 4 2 2 4 3 3 2 5" xfId="22259" xr:uid="{00000000-0005-0000-0000-000068A90000}"/>
    <cellStyle name="Normal 4 2 2 4 3 3 2 5 2" xfId="51213" xr:uid="{00000000-0005-0000-0000-000069A90000}"/>
    <cellStyle name="Normal 4 2 2 4 3 3 2 6" xfId="51208" xr:uid="{00000000-0005-0000-0000-00006AA90000}"/>
    <cellStyle name="Normal 4 2 2 4 3 3 3" xfId="22260" xr:uid="{00000000-0005-0000-0000-00006BA90000}"/>
    <cellStyle name="Normal 4 2 2 4 3 3 3 2" xfId="22261" xr:uid="{00000000-0005-0000-0000-00006CA90000}"/>
    <cellStyle name="Normal 4 2 2 4 3 3 3 2 2" xfId="51215" xr:uid="{00000000-0005-0000-0000-00006DA90000}"/>
    <cellStyle name="Normal 4 2 2 4 3 3 3 3" xfId="51214" xr:uid="{00000000-0005-0000-0000-00006EA90000}"/>
    <cellStyle name="Normal 4 2 2 4 3 3 4" xfId="22262" xr:uid="{00000000-0005-0000-0000-00006FA90000}"/>
    <cellStyle name="Normal 4 2 2 4 3 3 4 2" xfId="51216" xr:uid="{00000000-0005-0000-0000-000070A90000}"/>
    <cellStyle name="Normal 4 2 2 4 3 3 5" xfId="22263" xr:uid="{00000000-0005-0000-0000-000071A90000}"/>
    <cellStyle name="Normal 4 2 2 4 3 3 5 2" xfId="51217" xr:uid="{00000000-0005-0000-0000-000072A90000}"/>
    <cellStyle name="Normal 4 2 2 4 3 3 6" xfId="22264" xr:uid="{00000000-0005-0000-0000-000073A90000}"/>
    <cellStyle name="Normal 4 2 2 4 3 3 6 2" xfId="51218" xr:uid="{00000000-0005-0000-0000-000074A90000}"/>
    <cellStyle name="Normal 4 2 2 4 3 3 7" xfId="51207" xr:uid="{00000000-0005-0000-0000-000075A90000}"/>
    <cellStyle name="Normal 4 2 2 4 3 4" xfId="22265" xr:uid="{00000000-0005-0000-0000-000076A90000}"/>
    <cellStyle name="Normal 4 2 2 4 3 4 2" xfId="22266" xr:uid="{00000000-0005-0000-0000-000077A90000}"/>
    <cellStyle name="Normal 4 2 2 4 3 4 2 2" xfId="22267" xr:uid="{00000000-0005-0000-0000-000078A90000}"/>
    <cellStyle name="Normal 4 2 2 4 3 4 2 2 2" xfId="51221" xr:uid="{00000000-0005-0000-0000-000079A90000}"/>
    <cellStyle name="Normal 4 2 2 4 3 4 2 3" xfId="51220" xr:uid="{00000000-0005-0000-0000-00007AA90000}"/>
    <cellStyle name="Normal 4 2 2 4 3 4 3" xfId="22268" xr:uid="{00000000-0005-0000-0000-00007BA90000}"/>
    <cellStyle name="Normal 4 2 2 4 3 4 3 2" xfId="51222" xr:uid="{00000000-0005-0000-0000-00007CA90000}"/>
    <cellStyle name="Normal 4 2 2 4 3 4 4" xfId="22269" xr:uid="{00000000-0005-0000-0000-00007DA90000}"/>
    <cellStyle name="Normal 4 2 2 4 3 4 4 2" xfId="51223" xr:uid="{00000000-0005-0000-0000-00007EA90000}"/>
    <cellStyle name="Normal 4 2 2 4 3 4 5" xfId="22270" xr:uid="{00000000-0005-0000-0000-00007FA90000}"/>
    <cellStyle name="Normal 4 2 2 4 3 4 5 2" xfId="51224" xr:uid="{00000000-0005-0000-0000-000080A90000}"/>
    <cellStyle name="Normal 4 2 2 4 3 4 6" xfId="51219" xr:uid="{00000000-0005-0000-0000-000081A90000}"/>
    <cellStyle name="Normal 4 2 2 4 3 5" xfId="22271" xr:uid="{00000000-0005-0000-0000-000082A90000}"/>
    <cellStyle name="Normal 4 2 2 4 3 5 2" xfId="22272" xr:uid="{00000000-0005-0000-0000-000083A90000}"/>
    <cellStyle name="Normal 4 2 2 4 3 5 2 2" xfId="22273" xr:uid="{00000000-0005-0000-0000-000084A90000}"/>
    <cellStyle name="Normal 4 2 2 4 3 5 2 2 2" xfId="51227" xr:uid="{00000000-0005-0000-0000-000085A90000}"/>
    <cellStyle name="Normal 4 2 2 4 3 5 2 3" xfId="51226" xr:uid="{00000000-0005-0000-0000-000086A90000}"/>
    <cellStyle name="Normal 4 2 2 4 3 5 3" xfId="22274" xr:uid="{00000000-0005-0000-0000-000087A90000}"/>
    <cellStyle name="Normal 4 2 2 4 3 5 3 2" xfId="51228" xr:uid="{00000000-0005-0000-0000-000088A90000}"/>
    <cellStyle name="Normal 4 2 2 4 3 5 4" xfId="22275" xr:uid="{00000000-0005-0000-0000-000089A90000}"/>
    <cellStyle name="Normal 4 2 2 4 3 5 4 2" xfId="51229" xr:uid="{00000000-0005-0000-0000-00008AA90000}"/>
    <cellStyle name="Normal 4 2 2 4 3 5 5" xfId="22276" xr:uid="{00000000-0005-0000-0000-00008BA90000}"/>
    <cellStyle name="Normal 4 2 2 4 3 5 5 2" xfId="51230" xr:uid="{00000000-0005-0000-0000-00008CA90000}"/>
    <cellStyle name="Normal 4 2 2 4 3 5 6" xfId="51225" xr:uid="{00000000-0005-0000-0000-00008DA90000}"/>
    <cellStyle name="Normal 4 2 2 4 3 6" xfId="22277" xr:uid="{00000000-0005-0000-0000-00008EA90000}"/>
    <cellStyle name="Normal 4 2 2 4 3 6 2" xfId="22278" xr:uid="{00000000-0005-0000-0000-00008FA90000}"/>
    <cellStyle name="Normal 4 2 2 4 3 6 2 2" xfId="22279" xr:uid="{00000000-0005-0000-0000-000090A90000}"/>
    <cellStyle name="Normal 4 2 2 4 3 6 2 2 2" xfId="51233" xr:uid="{00000000-0005-0000-0000-000091A90000}"/>
    <cellStyle name="Normal 4 2 2 4 3 6 2 3" xfId="51232" xr:uid="{00000000-0005-0000-0000-000092A90000}"/>
    <cellStyle name="Normal 4 2 2 4 3 6 3" xfId="22280" xr:uid="{00000000-0005-0000-0000-000093A90000}"/>
    <cellStyle name="Normal 4 2 2 4 3 6 3 2" xfId="51234" xr:uid="{00000000-0005-0000-0000-000094A90000}"/>
    <cellStyle name="Normal 4 2 2 4 3 6 4" xfId="22281" xr:uid="{00000000-0005-0000-0000-000095A90000}"/>
    <cellStyle name="Normal 4 2 2 4 3 6 4 2" xfId="51235" xr:uid="{00000000-0005-0000-0000-000096A90000}"/>
    <cellStyle name="Normal 4 2 2 4 3 6 5" xfId="51231" xr:uid="{00000000-0005-0000-0000-000097A90000}"/>
    <cellStyle name="Normal 4 2 2 4 3 7" xfId="22282" xr:uid="{00000000-0005-0000-0000-000098A90000}"/>
    <cellStyle name="Normal 4 2 2 4 3 7 2" xfId="22283" xr:uid="{00000000-0005-0000-0000-000099A90000}"/>
    <cellStyle name="Normal 4 2 2 4 3 7 2 2" xfId="51237" xr:uid="{00000000-0005-0000-0000-00009AA90000}"/>
    <cellStyle name="Normal 4 2 2 4 3 7 3" xfId="22284" xr:uid="{00000000-0005-0000-0000-00009BA90000}"/>
    <cellStyle name="Normal 4 2 2 4 3 7 3 2" xfId="51238" xr:uid="{00000000-0005-0000-0000-00009CA90000}"/>
    <cellStyle name="Normal 4 2 2 4 3 7 4" xfId="51236" xr:uid="{00000000-0005-0000-0000-00009DA90000}"/>
    <cellStyle name="Normal 4 2 2 4 3 8" xfId="22285" xr:uid="{00000000-0005-0000-0000-00009EA90000}"/>
    <cellStyle name="Normal 4 2 2 4 3 8 2" xfId="51239" xr:uid="{00000000-0005-0000-0000-00009FA90000}"/>
    <cellStyle name="Normal 4 2 2 4 3 9" xfId="22286" xr:uid="{00000000-0005-0000-0000-0000A0A90000}"/>
    <cellStyle name="Normal 4 2 2 4 3 9 2" xfId="51240" xr:uid="{00000000-0005-0000-0000-0000A1A90000}"/>
    <cellStyle name="Normal 4 2 2 4 4" xfId="22287" xr:uid="{00000000-0005-0000-0000-0000A2A90000}"/>
    <cellStyle name="Normal 4 2 2 4 4 2" xfId="22288" xr:uid="{00000000-0005-0000-0000-0000A3A90000}"/>
    <cellStyle name="Normal 4 2 2 4 4 2 2" xfId="22289" xr:uid="{00000000-0005-0000-0000-0000A4A90000}"/>
    <cellStyle name="Normal 4 2 2 4 4 2 2 2" xfId="22290" xr:uid="{00000000-0005-0000-0000-0000A5A90000}"/>
    <cellStyle name="Normal 4 2 2 4 4 2 2 2 2" xfId="51244" xr:uid="{00000000-0005-0000-0000-0000A6A90000}"/>
    <cellStyle name="Normal 4 2 2 4 4 2 2 3" xfId="51243" xr:uid="{00000000-0005-0000-0000-0000A7A90000}"/>
    <cellStyle name="Normal 4 2 2 4 4 2 3" xfId="22291" xr:uid="{00000000-0005-0000-0000-0000A8A90000}"/>
    <cellStyle name="Normal 4 2 2 4 4 2 3 2" xfId="51245" xr:uid="{00000000-0005-0000-0000-0000A9A90000}"/>
    <cellStyle name="Normal 4 2 2 4 4 2 4" xfId="22292" xr:uid="{00000000-0005-0000-0000-0000AAA90000}"/>
    <cellStyle name="Normal 4 2 2 4 4 2 4 2" xfId="51246" xr:uid="{00000000-0005-0000-0000-0000ABA90000}"/>
    <cellStyle name="Normal 4 2 2 4 4 2 5" xfId="22293" xr:uid="{00000000-0005-0000-0000-0000ACA90000}"/>
    <cellStyle name="Normal 4 2 2 4 4 2 5 2" xfId="51247" xr:uid="{00000000-0005-0000-0000-0000ADA90000}"/>
    <cellStyle name="Normal 4 2 2 4 4 2 6" xfId="51242" xr:uid="{00000000-0005-0000-0000-0000AEA90000}"/>
    <cellStyle name="Normal 4 2 2 4 4 3" xfId="22294" xr:uid="{00000000-0005-0000-0000-0000AFA90000}"/>
    <cellStyle name="Normal 4 2 2 4 4 3 2" xfId="22295" xr:uid="{00000000-0005-0000-0000-0000B0A90000}"/>
    <cellStyle name="Normal 4 2 2 4 4 3 2 2" xfId="22296" xr:uid="{00000000-0005-0000-0000-0000B1A90000}"/>
    <cellStyle name="Normal 4 2 2 4 4 3 2 2 2" xfId="51250" xr:uid="{00000000-0005-0000-0000-0000B2A90000}"/>
    <cellStyle name="Normal 4 2 2 4 4 3 2 3" xfId="51249" xr:uid="{00000000-0005-0000-0000-0000B3A90000}"/>
    <cellStyle name="Normal 4 2 2 4 4 3 3" xfId="22297" xr:uid="{00000000-0005-0000-0000-0000B4A90000}"/>
    <cellStyle name="Normal 4 2 2 4 4 3 3 2" xfId="51251" xr:uid="{00000000-0005-0000-0000-0000B5A90000}"/>
    <cellStyle name="Normal 4 2 2 4 4 3 4" xfId="22298" xr:uid="{00000000-0005-0000-0000-0000B6A90000}"/>
    <cellStyle name="Normal 4 2 2 4 4 3 4 2" xfId="51252" xr:uid="{00000000-0005-0000-0000-0000B7A90000}"/>
    <cellStyle name="Normal 4 2 2 4 4 3 5" xfId="22299" xr:uid="{00000000-0005-0000-0000-0000B8A90000}"/>
    <cellStyle name="Normal 4 2 2 4 4 3 5 2" xfId="51253" xr:uid="{00000000-0005-0000-0000-0000B9A90000}"/>
    <cellStyle name="Normal 4 2 2 4 4 3 6" xfId="51248" xr:uid="{00000000-0005-0000-0000-0000BAA90000}"/>
    <cellStyle name="Normal 4 2 2 4 4 4" xfId="22300" xr:uid="{00000000-0005-0000-0000-0000BBA90000}"/>
    <cellStyle name="Normal 4 2 2 4 4 4 2" xfId="22301" xr:uid="{00000000-0005-0000-0000-0000BCA90000}"/>
    <cellStyle name="Normal 4 2 2 4 4 4 2 2" xfId="51255" xr:uid="{00000000-0005-0000-0000-0000BDA90000}"/>
    <cellStyle name="Normal 4 2 2 4 4 4 3" xfId="51254" xr:uid="{00000000-0005-0000-0000-0000BEA90000}"/>
    <cellStyle name="Normal 4 2 2 4 4 5" xfId="22302" xr:uid="{00000000-0005-0000-0000-0000BFA90000}"/>
    <cellStyle name="Normal 4 2 2 4 4 5 2" xfId="51256" xr:uid="{00000000-0005-0000-0000-0000C0A90000}"/>
    <cellStyle name="Normal 4 2 2 4 4 6" xfId="22303" xr:uid="{00000000-0005-0000-0000-0000C1A90000}"/>
    <cellStyle name="Normal 4 2 2 4 4 6 2" xfId="51257" xr:uid="{00000000-0005-0000-0000-0000C2A90000}"/>
    <cellStyle name="Normal 4 2 2 4 4 7" xfId="22304" xr:uid="{00000000-0005-0000-0000-0000C3A90000}"/>
    <cellStyle name="Normal 4 2 2 4 4 7 2" xfId="51258" xr:uid="{00000000-0005-0000-0000-0000C4A90000}"/>
    <cellStyle name="Normal 4 2 2 4 4 8" xfId="51241" xr:uid="{00000000-0005-0000-0000-0000C5A90000}"/>
    <cellStyle name="Normal 4 2 2 4 5" xfId="22305" xr:uid="{00000000-0005-0000-0000-0000C6A90000}"/>
    <cellStyle name="Normal 4 2 2 4 5 2" xfId="22306" xr:uid="{00000000-0005-0000-0000-0000C7A90000}"/>
    <cellStyle name="Normal 4 2 2 4 5 2 2" xfId="22307" xr:uid="{00000000-0005-0000-0000-0000C8A90000}"/>
    <cellStyle name="Normal 4 2 2 4 5 2 2 2" xfId="22308" xr:uid="{00000000-0005-0000-0000-0000C9A90000}"/>
    <cellStyle name="Normal 4 2 2 4 5 2 2 2 2" xfId="51262" xr:uid="{00000000-0005-0000-0000-0000CAA90000}"/>
    <cellStyle name="Normal 4 2 2 4 5 2 2 3" xfId="51261" xr:uid="{00000000-0005-0000-0000-0000CBA90000}"/>
    <cellStyle name="Normal 4 2 2 4 5 2 3" xfId="22309" xr:uid="{00000000-0005-0000-0000-0000CCA90000}"/>
    <cellStyle name="Normal 4 2 2 4 5 2 3 2" xfId="51263" xr:uid="{00000000-0005-0000-0000-0000CDA90000}"/>
    <cellStyle name="Normal 4 2 2 4 5 2 4" xfId="22310" xr:uid="{00000000-0005-0000-0000-0000CEA90000}"/>
    <cellStyle name="Normal 4 2 2 4 5 2 4 2" xfId="51264" xr:uid="{00000000-0005-0000-0000-0000CFA90000}"/>
    <cellStyle name="Normal 4 2 2 4 5 2 5" xfId="22311" xr:uid="{00000000-0005-0000-0000-0000D0A90000}"/>
    <cellStyle name="Normal 4 2 2 4 5 2 5 2" xfId="51265" xr:uid="{00000000-0005-0000-0000-0000D1A90000}"/>
    <cellStyle name="Normal 4 2 2 4 5 2 6" xfId="51260" xr:uid="{00000000-0005-0000-0000-0000D2A90000}"/>
    <cellStyle name="Normal 4 2 2 4 5 3" xfId="22312" xr:uid="{00000000-0005-0000-0000-0000D3A90000}"/>
    <cellStyle name="Normal 4 2 2 4 5 3 2" xfId="22313" xr:uid="{00000000-0005-0000-0000-0000D4A90000}"/>
    <cellStyle name="Normal 4 2 2 4 5 3 2 2" xfId="51267" xr:uid="{00000000-0005-0000-0000-0000D5A90000}"/>
    <cellStyle name="Normal 4 2 2 4 5 3 3" xfId="51266" xr:uid="{00000000-0005-0000-0000-0000D6A90000}"/>
    <cellStyle name="Normal 4 2 2 4 5 4" xfId="22314" xr:uid="{00000000-0005-0000-0000-0000D7A90000}"/>
    <cellStyle name="Normal 4 2 2 4 5 4 2" xfId="51268" xr:uid="{00000000-0005-0000-0000-0000D8A90000}"/>
    <cellStyle name="Normal 4 2 2 4 5 5" xfId="22315" xr:uid="{00000000-0005-0000-0000-0000D9A90000}"/>
    <cellStyle name="Normal 4 2 2 4 5 5 2" xfId="51269" xr:uid="{00000000-0005-0000-0000-0000DAA90000}"/>
    <cellStyle name="Normal 4 2 2 4 5 6" xfId="22316" xr:uid="{00000000-0005-0000-0000-0000DBA90000}"/>
    <cellStyle name="Normal 4 2 2 4 5 6 2" xfId="51270" xr:uid="{00000000-0005-0000-0000-0000DCA90000}"/>
    <cellStyle name="Normal 4 2 2 4 5 7" xfId="51259" xr:uid="{00000000-0005-0000-0000-0000DDA90000}"/>
    <cellStyle name="Normal 4 2 2 4 6" xfId="22317" xr:uid="{00000000-0005-0000-0000-0000DEA90000}"/>
    <cellStyle name="Normal 4 2 2 4 6 2" xfId="22318" xr:uid="{00000000-0005-0000-0000-0000DFA90000}"/>
    <cellStyle name="Normal 4 2 2 4 6 2 2" xfId="22319" xr:uid="{00000000-0005-0000-0000-0000E0A90000}"/>
    <cellStyle name="Normal 4 2 2 4 6 2 2 2" xfId="51273" xr:uid="{00000000-0005-0000-0000-0000E1A90000}"/>
    <cellStyle name="Normal 4 2 2 4 6 2 3" xfId="51272" xr:uid="{00000000-0005-0000-0000-0000E2A90000}"/>
    <cellStyle name="Normal 4 2 2 4 6 3" xfId="22320" xr:uid="{00000000-0005-0000-0000-0000E3A90000}"/>
    <cellStyle name="Normal 4 2 2 4 6 3 2" xfId="51274" xr:uid="{00000000-0005-0000-0000-0000E4A90000}"/>
    <cellStyle name="Normal 4 2 2 4 6 4" xfId="22321" xr:uid="{00000000-0005-0000-0000-0000E5A90000}"/>
    <cellStyle name="Normal 4 2 2 4 6 4 2" xfId="51275" xr:uid="{00000000-0005-0000-0000-0000E6A90000}"/>
    <cellStyle name="Normal 4 2 2 4 6 5" xfId="22322" xr:uid="{00000000-0005-0000-0000-0000E7A90000}"/>
    <cellStyle name="Normal 4 2 2 4 6 5 2" xfId="51276" xr:uid="{00000000-0005-0000-0000-0000E8A90000}"/>
    <cellStyle name="Normal 4 2 2 4 6 6" xfId="51271" xr:uid="{00000000-0005-0000-0000-0000E9A90000}"/>
    <cellStyle name="Normal 4 2 2 4 7" xfId="22323" xr:uid="{00000000-0005-0000-0000-0000EAA90000}"/>
    <cellStyle name="Normal 4 2 2 4 7 2" xfId="22324" xr:uid="{00000000-0005-0000-0000-0000EBA90000}"/>
    <cellStyle name="Normal 4 2 2 4 7 2 2" xfId="22325" xr:uid="{00000000-0005-0000-0000-0000ECA90000}"/>
    <cellStyle name="Normal 4 2 2 4 7 2 2 2" xfId="51279" xr:uid="{00000000-0005-0000-0000-0000EDA90000}"/>
    <cellStyle name="Normal 4 2 2 4 7 2 3" xfId="51278" xr:uid="{00000000-0005-0000-0000-0000EEA90000}"/>
    <cellStyle name="Normal 4 2 2 4 7 3" xfId="22326" xr:uid="{00000000-0005-0000-0000-0000EFA90000}"/>
    <cellStyle name="Normal 4 2 2 4 7 3 2" xfId="51280" xr:uid="{00000000-0005-0000-0000-0000F0A90000}"/>
    <cellStyle name="Normal 4 2 2 4 7 4" xfId="22327" xr:uid="{00000000-0005-0000-0000-0000F1A90000}"/>
    <cellStyle name="Normal 4 2 2 4 7 4 2" xfId="51281" xr:uid="{00000000-0005-0000-0000-0000F2A90000}"/>
    <cellStyle name="Normal 4 2 2 4 7 5" xfId="22328" xr:uid="{00000000-0005-0000-0000-0000F3A90000}"/>
    <cellStyle name="Normal 4 2 2 4 7 5 2" xfId="51282" xr:uid="{00000000-0005-0000-0000-0000F4A90000}"/>
    <cellStyle name="Normal 4 2 2 4 7 6" xfId="51277" xr:uid="{00000000-0005-0000-0000-0000F5A90000}"/>
    <cellStyle name="Normal 4 2 2 4 8" xfId="22329" xr:uid="{00000000-0005-0000-0000-0000F6A90000}"/>
    <cellStyle name="Normal 4 2 2 4 8 2" xfId="22330" xr:uid="{00000000-0005-0000-0000-0000F7A90000}"/>
    <cellStyle name="Normal 4 2 2 4 8 2 2" xfId="22331" xr:uid="{00000000-0005-0000-0000-0000F8A90000}"/>
    <cellStyle name="Normal 4 2 2 4 8 2 2 2" xfId="51285" xr:uid="{00000000-0005-0000-0000-0000F9A90000}"/>
    <cellStyle name="Normal 4 2 2 4 8 2 3" xfId="51284" xr:uid="{00000000-0005-0000-0000-0000FAA90000}"/>
    <cellStyle name="Normal 4 2 2 4 8 3" xfId="22332" xr:uid="{00000000-0005-0000-0000-0000FBA90000}"/>
    <cellStyle name="Normal 4 2 2 4 8 3 2" xfId="51286" xr:uid="{00000000-0005-0000-0000-0000FCA90000}"/>
    <cellStyle name="Normal 4 2 2 4 8 4" xfId="22333" xr:uid="{00000000-0005-0000-0000-0000FDA90000}"/>
    <cellStyle name="Normal 4 2 2 4 8 4 2" xfId="51287" xr:uid="{00000000-0005-0000-0000-0000FEA90000}"/>
    <cellStyle name="Normal 4 2 2 4 8 5" xfId="51283" xr:uid="{00000000-0005-0000-0000-0000FFA90000}"/>
    <cellStyle name="Normal 4 2 2 4 9" xfId="22334" xr:uid="{00000000-0005-0000-0000-000000AA0000}"/>
    <cellStyle name="Normal 4 2 2 4 9 2" xfId="22335" xr:uid="{00000000-0005-0000-0000-000001AA0000}"/>
    <cellStyle name="Normal 4 2 2 4 9 2 2" xfId="51289" xr:uid="{00000000-0005-0000-0000-000002AA0000}"/>
    <cellStyle name="Normal 4 2 2 4 9 3" xfId="22336" xr:uid="{00000000-0005-0000-0000-000003AA0000}"/>
    <cellStyle name="Normal 4 2 2 4 9 3 2" xfId="51290" xr:uid="{00000000-0005-0000-0000-000004AA0000}"/>
    <cellStyle name="Normal 4 2 2 4 9 4" xfId="51288" xr:uid="{00000000-0005-0000-0000-000005AA0000}"/>
    <cellStyle name="Normal 4 2 2 5" xfId="22337" xr:uid="{00000000-0005-0000-0000-000006AA0000}"/>
    <cellStyle name="Normal 4 2 2 5 10" xfId="22338" xr:uid="{00000000-0005-0000-0000-000007AA0000}"/>
    <cellStyle name="Normal 4 2 2 5 10 2" xfId="51292" xr:uid="{00000000-0005-0000-0000-000008AA0000}"/>
    <cellStyle name="Normal 4 2 2 5 11" xfId="22339" xr:uid="{00000000-0005-0000-0000-000009AA0000}"/>
    <cellStyle name="Normal 4 2 2 5 11 2" xfId="51293" xr:uid="{00000000-0005-0000-0000-00000AAA0000}"/>
    <cellStyle name="Normal 4 2 2 5 12" xfId="51291" xr:uid="{00000000-0005-0000-0000-00000BAA0000}"/>
    <cellStyle name="Normal 4 2 2 5 2" xfId="22340" xr:uid="{00000000-0005-0000-0000-00000CAA0000}"/>
    <cellStyle name="Normal 4 2 2 5 2 10" xfId="22341" xr:uid="{00000000-0005-0000-0000-00000DAA0000}"/>
    <cellStyle name="Normal 4 2 2 5 2 10 2" xfId="51295" xr:uid="{00000000-0005-0000-0000-00000EAA0000}"/>
    <cellStyle name="Normal 4 2 2 5 2 11" xfId="51294" xr:uid="{00000000-0005-0000-0000-00000FAA0000}"/>
    <cellStyle name="Normal 4 2 2 5 2 2" xfId="22342" xr:uid="{00000000-0005-0000-0000-000010AA0000}"/>
    <cellStyle name="Normal 4 2 2 5 2 2 2" xfId="22343" xr:uid="{00000000-0005-0000-0000-000011AA0000}"/>
    <cellStyle name="Normal 4 2 2 5 2 2 2 2" xfId="22344" xr:uid="{00000000-0005-0000-0000-000012AA0000}"/>
    <cellStyle name="Normal 4 2 2 5 2 2 2 2 2" xfId="22345" xr:uid="{00000000-0005-0000-0000-000013AA0000}"/>
    <cellStyle name="Normal 4 2 2 5 2 2 2 2 2 2" xfId="51299" xr:uid="{00000000-0005-0000-0000-000014AA0000}"/>
    <cellStyle name="Normal 4 2 2 5 2 2 2 2 3" xfId="51298" xr:uid="{00000000-0005-0000-0000-000015AA0000}"/>
    <cellStyle name="Normal 4 2 2 5 2 2 2 3" xfId="22346" xr:uid="{00000000-0005-0000-0000-000016AA0000}"/>
    <cellStyle name="Normal 4 2 2 5 2 2 2 3 2" xfId="51300" xr:uid="{00000000-0005-0000-0000-000017AA0000}"/>
    <cellStyle name="Normal 4 2 2 5 2 2 2 4" xfId="22347" xr:uid="{00000000-0005-0000-0000-000018AA0000}"/>
    <cellStyle name="Normal 4 2 2 5 2 2 2 4 2" xfId="51301" xr:uid="{00000000-0005-0000-0000-000019AA0000}"/>
    <cellStyle name="Normal 4 2 2 5 2 2 2 5" xfId="22348" xr:uid="{00000000-0005-0000-0000-00001AAA0000}"/>
    <cellStyle name="Normal 4 2 2 5 2 2 2 5 2" xfId="51302" xr:uid="{00000000-0005-0000-0000-00001BAA0000}"/>
    <cellStyle name="Normal 4 2 2 5 2 2 2 6" xfId="51297" xr:uid="{00000000-0005-0000-0000-00001CAA0000}"/>
    <cellStyle name="Normal 4 2 2 5 2 2 3" xfId="22349" xr:uid="{00000000-0005-0000-0000-00001DAA0000}"/>
    <cellStyle name="Normal 4 2 2 5 2 2 3 2" xfId="22350" xr:uid="{00000000-0005-0000-0000-00001EAA0000}"/>
    <cellStyle name="Normal 4 2 2 5 2 2 3 2 2" xfId="51304" xr:uid="{00000000-0005-0000-0000-00001FAA0000}"/>
    <cellStyle name="Normal 4 2 2 5 2 2 3 3" xfId="51303" xr:uid="{00000000-0005-0000-0000-000020AA0000}"/>
    <cellStyle name="Normal 4 2 2 5 2 2 4" xfId="22351" xr:uid="{00000000-0005-0000-0000-000021AA0000}"/>
    <cellStyle name="Normal 4 2 2 5 2 2 4 2" xfId="51305" xr:uid="{00000000-0005-0000-0000-000022AA0000}"/>
    <cellStyle name="Normal 4 2 2 5 2 2 5" xfId="22352" xr:uid="{00000000-0005-0000-0000-000023AA0000}"/>
    <cellStyle name="Normal 4 2 2 5 2 2 5 2" xfId="51306" xr:uid="{00000000-0005-0000-0000-000024AA0000}"/>
    <cellStyle name="Normal 4 2 2 5 2 2 6" xfId="22353" xr:uid="{00000000-0005-0000-0000-000025AA0000}"/>
    <cellStyle name="Normal 4 2 2 5 2 2 6 2" xfId="51307" xr:uid="{00000000-0005-0000-0000-000026AA0000}"/>
    <cellStyle name="Normal 4 2 2 5 2 2 7" xfId="51296" xr:uid="{00000000-0005-0000-0000-000027AA0000}"/>
    <cellStyle name="Normal 4 2 2 5 2 3" xfId="22354" xr:uid="{00000000-0005-0000-0000-000028AA0000}"/>
    <cellStyle name="Normal 4 2 2 5 2 3 2" xfId="22355" xr:uid="{00000000-0005-0000-0000-000029AA0000}"/>
    <cellStyle name="Normal 4 2 2 5 2 3 2 2" xfId="22356" xr:uid="{00000000-0005-0000-0000-00002AAA0000}"/>
    <cellStyle name="Normal 4 2 2 5 2 3 2 2 2" xfId="22357" xr:uid="{00000000-0005-0000-0000-00002BAA0000}"/>
    <cellStyle name="Normal 4 2 2 5 2 3 2 2 2 2" xfId="51311" xr:uid="{00000000-0005-0000-0000-00002CAA0000}"/>
    <cellStyle name="Normal 4 2 2 5 2 3 2 2 3" xfId="51310" xr:uid="{00000000-0005-0000-0000-00002DAA0000}"/>
    <cellStyle name="Normal 4 2 2 5 2 3 2 3" xfId="22358" xr:uid="{00000000-0005-0000-0000-00002EAA0000}"/>
    <cellStyle name="Normal 4 2 2 5 2 3 2 3 2" xfId="51312" xr:uid="{00000000-0005-0000-0000-00002FAA0000}"/>
    <cellStyle name="Normal 4 2 2 5 2 3 2 4" xfId="22359" xr:uid="{00000000-0005-0000-0000-000030AA0000}"/>
    <cellStyle name="Normal 4 2 2 5 2 3 2 4 2" xfId="51313" xr:uid="{00000000-0005-0000-0000-000031AA0000}"/>
    <cellStyle name="Normal 4 2 2 5 2 3 2 5" xfId="22360" xr:uid="{00000000-0005-0000-0000-000032AA0000}"/>
    <cellStyle name="Normal 4 2 2 5 2 3 2 5 2" xfId="51314" xr:uid="{00000000-0005-0000-0000-000033AA0000}"/>
    <cellStyle name="Normal 4 2 2 5 2 3 2 6" xfId="51309" xr:uid="{00000000-0005-0000-0000-000034AA0000}"/>
    <cellStyle name="Normal 4 2 2 5 2 3 3" xfId="22361" xr:uid="{00000000-0005-0000-0000-000035AA0000}"/>
    <cellStyle name="Normal 4 2 2 5 2 3 3 2" xfId="22362" xr:uid="{00000000-0005-0000-0000-000036AA0000}"/>
    <cellStyle name="Normal 4 2 2 5 2 3 3 2 2" xfId="51316" xr:uid="{00000000-0005-0000-0000-000037AA0000}"/>
    <cellStyle name="Normal 4 2 2 5 2 3 3 3" xfId="51315" xr:uid="{00000000-0005-0000-0000-000038AA0000}"/>
    <cellStyle name="Normal 4 2 2 5 2 3 4" xfId="22363" xr:uid="{00000000-0005-0000-0000-000039AA0000}"/>
    <cellStyle name="Normal 4 2 2 5 2 3 4 2" xfId="51317" xr:uid="{00000000-0005-0000-0000-00003AAA0000}"/>
    <cellStyle name="Normal 4 2 2 5 2 3 5" xfId="22364" xr:uid="{00000000-0005-0000-0000-00003BAA0000}"/>
    <cellStyle name="Normal 4 2 2 5 2 3 5 2" xfId="51318" xr:uid="{00000000-0005-0000-0000-00003CAA0000}"/>
    <cellStyle name="Normal 4 2 2 5 2 3 6" xfId="22365" xr:uid="{00000000-0005-0000-0000-00003DAA0000}"/>
    <cellStyle name="Normal 4 2 2 5 2 3 6 2" xfId="51319" xr:uid="{00000000-0005-0000-0000-00003EAA0000}"/>
    <cellStyle name="Normal 4 2 2 5 2 3 7" xfId="51308" xr:uid="{00000000-0005-0000-0000-00003FAA0000}"/>
    <cellStyle name="Normal 4 2 2 5 2 4" xfId="22366" xr:uid="{00000000-0005-0000-0000-000040AA0000}"/>
    <cellStyle name="Normal 4 2 2 5 2 4 2" xfId="22367" xr:uid="{00000000-0005-0000-0000-000041AA0000}"/>
    <cellStyle name="Normal 4 2 2 5 2 4 2 2" xfId="22368" xr:uid="{00000000-0005-0000-0000-000042AA0000}"/>
    <cellStyle name="Normal 4 2 2 5 2 4 2 2 2" xfId="51322" xr:uid="{00000000-0005-0000-0000-000043AA0000}"/>
    <cellStyle name="Normal 4 2 2 5 2 4 2 3" xfId="51321" xr:uid="{00000000-0005-0000-0000-000044AA0000}"/>
    <cellStyle name="Normal 4 2 2 5 2 4 3" xfId="22369" xr:uid="{00000000-0005-0000-0000-000045AA0000}"/>
    <cellStyle name="Normal 4 2 2 5 2 4 3 2" xfId="51323" xr:uid="{00000000-0005-0000-0000-000046AA0000}"/>
    <cellStyle name="Normal 4 2 2 5 2 4 4" xfId="22370" xr:uid="{00000000-0005-0000-0000-000047AA0000}"/>
    <cellStyle name="Normal 4 2 2 5 2 4 4 2" xfId="51324" xr:uid="{00000000-0005-0000-0000-000048AA0000}"/>
    <cellStyle name="Normal 4 2 2 5 2 4 5" xfId="22371" xr:uid="{00000000-0005-0000-0000-000049AA0000}"/>
    <cellStyle name="Normal 4 2 2 5 2 4 5 2" xfId="51325" xr:uid="{00000000-0005-0000-0000-00004AAA0000}"/>
    <cellStyle name="Normal 4 2 2 5 2 4 6" xfId="51320" xr:uid="{00000000-0005-0000-0000-00004BAA0000}"/>
    <cellStyle name="Normal 4 2 2 5 2 5" xfId="22372" xr:uid="{00000000-0005-0000-0000-00004CAA0000}"/>
    <cellStyle name="Normal 4 2 2 5 2 5 2" xfId="22373" xr:uid="{00000000-0005-0000-0000-00004DAA0000}"/>
    <cellStyle name="Normal 4 2 2 5 2 5 2 2" xfId="22374" xr:uid="{00000000-0005-0000-0000-00004EAA0000}"/>
    <cellStyle name="Normal 4 2 2 5 2 5 2 2 2" xfId="51328" xr:uid="{00000000-0005-0000-0000-00004FAA0000}"/>
    <cellStyle name="Normal 4 2 2 5 2 5 2 3" xfId="51327" xr:uid="{00000000-0005-0000-0000-000050AA0000}"/>
    <cellStyle name="Normal 4 2 2 5 2 5 3" xfId="22375" xr:uid="{00000000-0005-0000-0000-000051AA0000}"/>
    <cellStyle name="Normal 4 2 2 5 2 5 3 2" xfId="51329" xr:uid="{00000000-0005-0000-0000-000052AA0000}"/>
    <cellStyle name="Normal 4 2 2 5 2 5 4" xfId="22376" xr:uid="{00000000-0005-0000-0000-000053AA0000}"/>
    <cellStyle name="Normal 4 2 2 5 2 5 4 2" xfId="51330" xr:uid="{00000000-0005-0000-0000-000054AA0000}"/>
    <cellStyle name="Normal 4 2 2 5 2 5 5" xfId="22377" xr:uid="{00000000-0005-0000-0000-000055AA0000}"/>
    <cellStyle name="Normal 4 2 2 5 2 5 5 2" xfId="51331" xr:uid="{00000000-0005-0000-0000-000056AA0000}"/>
    <cellStyle name="Normal 4 2 2 5 2 5 6" xfId="51326" xr:uid="{00000000-0005-0000-0000-000057AA0000}"/>
    <cellStyle name="Normal 4 2 2 5 2 6" xfId="22378" xr:uid="{00000000-0005-0000-0000-000058AA0000}"/>
    <cellStyle name="Normal 4 2 2 5 2 6 2" xfId="22379" xr:uid="{00000000-0005-0000-0000-000059AA0000}"/>
    <cellStyle name="Normal 4 2 2 5 2 6 2 2" xfId="22380" xr:uid="{00000000-0005-0000-0000-00005AAA0000}"/>
    <cellStyle name="Normal 4 2 2 5 2 6 2 2 2" xfId="51334" xr:uid="{00000000-0005-0000-0000-00005BAA0000}"/>
    <cellStyle name="Normal 4 2 2 5 2 6 2 3" xfId="51333" xr:uid="{00000000-0005-0000-0000-00005CAA0000}"/>
    <cellStyle name="Normal 4 2 2 5 2 6 3" xfId="22381" xr:uid="{00000000-0005-0000-0000-00005DAA0000}"/>
    <cellStyle name="Normal 4 2 2 5 2 6 3 2" xfId="51335" xr:uid="{00000000-0005-0000-0000-00005EAA0000}"/>
    <cellStyle name="Normal 4 2 2 5 2 6 4" xfId="22382" xr:uid="{00000000-0005-0000-0000-00005FAA0000}"/>
    <cellStyle name="Normal 4 2 2 5 2 6 4 2" xfId="51336" xr:uid="{00000000-0005-0000-0000-000060AA0000}"/>
    <cellStyle name="Normal 4 2 2 5 2 6 5" xfId="51332" xr:uid="{00000000-0005-0000-0000-000061AA0000}"/>
    <cellStyle name="Normal 4 2 2 5 2 7" xfId="22383" xr:uid="{00000000-0005-0000-0000-000062AA0000}"/>
    <cellStyle name="Normal 4 2 2 5 2 7 2" xfId="22384" xr:uid="{00000000-0005-0000-0000-000063AA0000}"/>
    <cellStyle name="Normal 4 2 2 5 2 7 2 2" xfId="51338" xr:uid="{00000000-0005-0000-0000-000064AA0000}"/>
    <cellStyle name="Normal 4 2 2 5 2 7 3" xfId="22385" xr:uid="{00000000-0005-0000-0000-000065AA0000}"/>
    <cellStyle name="Normal 4 2 2 5 2 7 3 2" xfId="51339" xr:uid="{00000000-0005-0000-0000-000066AA0000}"/>
    <cellStyle name="Normal 4 2 2 5 2 7 4" xfId="51337" xr:uid="{00000000-0005-0000-0000-000067AA0000}"/>
    <cellStyle name="Normal 4 2 2 5 2 8" xfId="22386" xr:uid="{00000000-0005-0000-0000-000068AA0000}"/>
    <cellStyle name="Normal 4 2 2 5 2 8 2" xfId="51340" xr:uid="{00000000-0005-0000-0000-000069AA0000}"/>
    <cellStyle name="Normal 4 2 2 5 2 9" xfId="22387" xr:uid="{00000000-0005-0000-0000-00006AAA0000}"/>
    <cellStyle name="Normal 4 2 2 5 2 9 2" xfId="51341" xr:uid="{00000000-0005-0000-0000-00006BAA0000}"/>
    <cellStyle name="Normal 4 2 2 5 3" xfId="22388" xr:uid="{00000000-0005-0000-0000-00006CAA0000}"/>
    <cellStyle name="Normal 4 2 2 5 3 2" xfId="22389" xr:uid="{00000000-0005-0000-0000-00006DAA0000}"/>
    <cellStyle name="Normal 4 2 2 5 3 2 2" xfId="22390" xr:uid="{00000000-0005-0000-0000-00006EAA0000}"/>
    <cellStyle name="Normal 4 2 2 5 3 2 2 2" xfId="22391" xr:uid="{00000000-0005-0000-0000-00006FAA0000}"/>
    <cellStyle name="Normal 4 2 2 5 3 2 2 2 2" xfId="51345" xr:uid="{00000000-0005-0000-0000-000070AA0000}"/>
    <cellStyle name="Normal 4 2 2 5 3 2 2 3" xfId="51344" xr:uid="{00000000-0005-0000-0000-000071AA0000}"/>
    <cellStyle name="Normal 4 2 2 5 3 2 3" xfId="22392" xr:uid="{00000000-0005-0000-0000-000072AA0000}"/>
    <cellStyle name="Normal 4 2 2 5 3 2 3 2" xfId="51346" xr:uid="{00000000-0005-0000-0000-000073AA0000}"/>
    <cellStyle name="Normal 4 2 2 5 3 2 4" xfId="22393" xr:uid="{00000000-0005-0000-0000-000074AA0000}"/>
    <cellStyle name="Normal 4 2 2 5 3 2 4 2" xfId="51347" xr:uid="{00000000-0005-0000-0000-000075AA0000}"/>
    <cellStyle name="Normal 4 2 2 5 3 2 5" xfId="22394" xr:uid="{00000000-0005-0000-0000-000076AA0000}"/>
    <cellStyle name="Normal 4 2 2 5 3 2 5 2" xfId="51348" xr:uid="{00000000-0005-0000-0000-000077AA0000}"/>
    <cellStyle name="Normal 4 2 2 5 3 2 6" xfId="51343" xr:uid="{00000000-0005-0000-0000-000078AA0000}"/>
    <cellStyle name="Normal 4 2 2 5 3 3" xfId="22395" xr:uid="{00000000-0005-0000-0000-000079AA0000}"/>
    <cellStyle name="Normal 4 2 2 5 3 3 2" xfId="22396" xr:uid="{00000000-0005-0000-0000-00007AAA0000}"/>
    <cellStyle name="Normal 4 2 2 5 3 3 2 2" xfId="22397" xr:uid="{00000000-0005-0000-0000-00007BAA0000}"/>
    <cellStyle name="Normal 4 2 2 5 3 3 2 2 2" xfId="51351" xr:uid="{00000000-0005-0000-0000-00007CAA0000}"/>
    <cellStyle name="Normal 4 2 2 5 3 3 2 3" xfId="51350" xr:uid="{00000000-0005-0000-0000-00007DAA0000}"/>
    <cellStyle name="Normal 4 2 2 5 3 3 3" xfId="22398" xr:uid="{00000000-0005-0000-0000-00007EAA0000}"/>
    <cellStyle name="Normal 4 2 2 5 3 3 3 2" xfId="51352" xr:uid="{00000000-0005-0000-0000-00007FAA0000}"/>
    <cellStyle name="Normal 4 2 2 5 3 3 4" xfId="22399" xr:uid="{00000000-0005-0000-0000-000080AA0000}"/>
    <cellStyle name="Normal 4 2 2 5 3 3 4 2" xfId="51353" xr:uid="{00000000-0005-0000-0000-000081AA0000}"/>
    <cellStyle name="Normal 4 2 2 5 3 3 5" xfId="22400" xr:uid="{00000000-0005-0000-0000-000082AA0000}"/>
    <cellStyle name="Normal 4 2 2 5 3 3 5 2" xfId="51354" xr:uid="{00000000-0005-0000-0000-000083AA0000}"/>
    <cellStyle name="Normal 4 2 2 5 3 3 6" xfId="51349" xr:uid="{00000000-0005-0000-0000-000084AA0000}"/>
    <cellStyle name="Normal 4 2 2 5 3 4" xfId="22401" xr:uid="{00000000-0005-0000-0000-000085AA0000}"/>
    <cellStyle name="Normal 4 2 2 5 3 4 2" xfId="22402" xr:uid="{00000000-0005-0000-0000-000086AA0000}"/>
    <cellStyle name="Normal 4 2 2 5 3 4 2 2" xfId="51356" xr:uid="{00000000-0005-0000-0000-000087AA0000}"/>
    <cellStyle name="Normal 4 2 2 5 3 4 3" xfId="51355" xr:uid="{00000000-0005-0000-0000-000088AA0000}"/>
    <cellStyle name="Normal 4 2 2 5 3 5" xfId="22403" xr:uid="{00000000-0005-0000-0000-000089AA0000}"/>
    <cellStyle name="Normal 4 2 2 5 3 5 2" xfId="51357" xr:uid="{00000000-0005-0000-0000-00008AAA0000}"/>
    <cellStyle name="Normal 4 2 2 5 3 6" xfId="22404" xr:uid="{00000000-0005-0000-0000-00008BAA0000}"/>
    <cellStyle name="Normal 4 2 2 5 3 6 2" xfId="51358" xr:uid="{00000000-0005-0000-0000-00008CAA0000}"/>
    <cellStyle name="Normal 4 2 2 5 3 7" xfId="22405" xr:uid="{00000000-0005-0000-0000-00008DAA0000}"/>
    <cellStyle name="Normal 4 2 2 5 3 7 2" xfId="51359" xr:uid="{00000000-0005-0000-0000-00008EAA0000}"/>
    <cellStyle name="Normal 4 2 2 5 3 8" xfId="51342" xr:uid="{00000000-0005-0000-0000-00008FAA0000}"/>
    <cellStyle name="Normal 4 2 2 5 4" xfId="22406" xr:uid="{00000000-0005-0000-0000-000090AA0000}"/>
    <cellStyle name="Normal 4 2 2 5 4 2" xfId="22407" xr:uid="{00000000-0005-0000-0000-000091AA0000}"/>
    <cellStyle name="Normal 4 2 2 5 4 2 2" xfId="22408" xr:uid="{00000000-0005-0000-0000-000092AA0000}"/>
    <cellStyle name="Normal 4 2 2 5 4 2 2 2" xfId="22409" xr:uid="{00000000-0005-0000-0000-000093AA0000}"/>
    <cellStyle name="Normal 4 2 2 5 4 2 2 2 2" xfId="51363" xr:uid="{00000000-0005-0000-0000-000094AA0000}"/>
    <cellStyle name="Normal 4 2 2 5 4 2 2 3" xfId="51362" xr:uid="{00000000-0005-0000-0000-000095AA0000}"/>
    <cellStyle name="Normal 4 2 2 5 4 2 3" xfId="22410" xr:uid="{00000000-0005-0000-0000-000096AA0000}"/>
    <cellStyle name="Normal 4 2 2 5 4 2 3 2" xfId="51364" xr:uid="{00000000-0005-0000-0000-000097AA0000}"/>
    <cellStyle name="Normal 4 2 2 5 4 2 4" xfId="22411" xr:uid="{00000000-0005-0000-0000-000098AA0000}"/>
    <cellStyle name="Normal 4 2 2 5 4 2 4 2" xfId="51365" xr:uid="{00000000-0005-0000-0000-000099AA0000}"/>
    <cellStyle name="Normal 4 2 2 5 4 2 5" xfId="22412" xr:uid="{00000000-0005-0000-0000-00009AAA0000}"/>
    <cellStyle name="Normal 4 2 2 5 4 2 5 2" xfId="51366" xr:uid="{00000000-0005-0000-0000-00009BAA0000}"/>
    <cellStyle name="Normal 4 2 2 5 4 2 6" xfId="51361" xr:uid="{00000000-0005-0000-0000-00009CAA0000}"/>
    <cellStyle name="Normal 4 2 2 5 4 3" xfId="22413" xr:uid="{00000000-0005-0000-0000-00009DAA0000}"/>
    <cellStyle name="Normal 4 2 2 5 4 3 2" xfId="22414" xr:uid="{00000000-0005-0000-0000-00009EAA0000}"/>
    <cellStyle name="Normal 4 2 2 5 4 3 2 2" xfId="51368" xr:uid="{00000000-0005-0000-0000-00009FAA0000}"/>
    <cellStyle name="Normal 4 2 2 5 4 3 3" xfId="51367" xr:uid="{00000000-0005-0000-0000-0000A0AA0000}"/>
    <cellStyle name="Normal 4 2 2 5 4 4" xfId="22415" xr:uid="{00000000-0005-0000-0000-0000A1AA0000}"/>
    <cellStyle name="Normal 4 2 2 5 4 4 2" xfId="51369" xr:uid="{00000000-0005-0000-0000-0000A2AA0000}"/>
    <cellStyle name="Normal 4 2 2 5 4 5" xfId="22416" xr:uid="{00000000-0005-0000-0000-0000A3AA0000}"/>
    <cellStyle name="Normal 4 2 2 5 4 5 2" xfId="51370" xr:uid="{00000000-0005-0000-0000-0000A4AA0000}"/>
    <cellStyle name="Normal 4 2 2 5 4 6" xfId="22417" xr:uid="{00000000-0005-0000-0000-0000A5AA0000}"/>
    <cellStyle name="Normal 4 2 2 5 4 6 2" xfId="51371" xr:uid="{00000000-0005-0000-0000-0000A6AA0000}"/>
    <cellStyle name="Normal 4 2 2 5 4 7" xfId="51360" xr:uid="{00000000-0005-0000-0000-0000A7AA0000}"/>
    <cellStyle name="Normal 4 2 2 5 5" xfId="22418" xr:uid="{00000000-0005-0000-0000-0000A8AA0000}"/>
    <cellStyle name="Normal 4 2 2 5 5 2" xfId="22419" xr:uid="{00000000-0005-0000-0000-0000A9AA0000}"/>
    <cellStyle name="Normal 4 2 2 5 5 2 2" xfId="22420" xr:uid="{00000000-0005-0000-0000-0000AAAA0000}"/>
    <cellStyle name="Normal 4 2 2 5 5 2 2 2" xfId="51374" xr:uid="{00000000-0005-0000-0000-0000ABAA0000}"/>
    <cellStyle name="Normal 4 2 2 5 5 2 3" xfId="51373" xr:uid="{00000000-0005-0000-0000-0000ACAA0000}"/>
    <cellStyle name="Normal 4 2 2 5 5 3" xfId="22421" xr:uid="{00000000-0005-0000-0000-0000ADAA0000}"/>
    <cellStyle name="Normal 4 2 2 5 5 3 2" xfId="51375" xr:uid="{00000000-0005-0000-0000-0000AEAA0000}"/>
    <cellStyle name="Normal 4 2 2 5 5 4" xfId="22422" xr:uid="{00000000-0005-0000-0000-0000AFAA0000}"/>
    <cellStyle name="Normal 4 2 2 5 5 4 2" xfId="51376" xr:uid="{00000000-0005-0000-0000-0000B0AA0000}"/>
    <cellStyle name="Normal 4 2 2 5 5 5" xfId="22423" xr:uid="{00000000-0005-0000-0000-0000B1AA0000}"/>
    <cellStyle name="Normal 4 2 2 5 5 5 2" xfId="51377" xr:uid="{00000000-0005-0000-0000-0000B2AA0000}"/>
    <cellStyle name="Normal 4 2 2 5 5 6" xfId="51372" xr:uid="{00000000-0005-0000-0000-0000B3AA0000}"/>
    <cellStyle name="Normal 4 2 2 5 6" xfId="22424" xr:uid="{00000000-0005-0000-0000-0000B4AA0000}"/>
    <cellStyle name="Normal 4 2 2 5 6 2" xfId="22425" xr:uid="{00000000-0005-0000-0000-0000B5AA0000}"/>
    <cellStyle name="Normal 4 2 2 5 6 2 2" xfId="22426" xr:uid="{00000000-0005-0000-0000-0000B6AA0000}"/>
    <cellStyle name="Normal 4 2 2 5 6 2 2 2" xfId="51380" xr:uid="{00000000-0005-0000-0000-0000B7AA0000}"/>
    <cellStyle name="Normal 4 2 2 5 6 2 3" xfId="51379" xr:uid="{00000000-0005-0000-0000-0000B8AA0000}"/>
    <cellStyle name="Normal 4 2 2 5 6 3" xfId="22427" xr:uid="{00000000-0005-0000-0000-0000B9AA0000}"/>
    <cellStyle name="Normal 4 2 2 5 6 3 2" xfId="51381" xr:uid="{00000000-0005-0000-0000-0000BAAA0000}"/>
    <cellStyle name="Normal 4 2 2 5 6 4" xfId="22428" xr:uid="{00000000-0005-0000-0000-0000BBAA0000}"/>
    <cellStyle name="Normal 4 2 2 5 6 4 2" xfId="51382" xr:uid="{00000000-0005-0000-0000-0000BCAA0000}"/>
    <cellStyle name="Normal 4 2 2 5 6 5" xfId="22429" xr:uid="{00000000-0005-0000-0000-0000BDAA0000}"/>
    <cellStyle name="Normal 4 2 2 5 6 5 2" xfId="51383" xr:uid="{00000000-0005-0000-0000-0000BEAA0000}"/>
    <cellStyle name="Normal 4 2 2 5 6 6" xfId="51378" xr:uid="{00000000-0005-0000-0000-0000BFAA0000}"/>
    <cellStyle name="Normal 4 2 2 5 7" xfId="22430" xr:uid="{00000000-0005-0000-0000-0000C0AA0000}"/>
    <cellStyle name="Normal 4 2 2 5 7 2" xfId="22431" xr:uid="{00000000-0005-0000-0000-0000C1AA0000}"/>
    <cellStyle name="Normal 4 2 2 5 7 2 2" xfId="22432" xr:uid="{00000000-0005-0000-0000-0000C2AA0000}"/>
    <cellStyle name="Normal 4 2 2 5 7 2 2 2" xfId="51386" xr:uid="{00000000-0005-0000-0000-0000C3AA0000}"/>
    <cellStyle name="Normal 4 2 2 5 7 2 3" xfId="51385" xr:uid="{00000000-0005-0000-0000-0000C4AA0000}"/>
    <cellStyle name="Normal 4 2 2 5 7 3" xfId="22433" xr:uid="{00000000-0005-0000-0000-0000C5AA0000}"/>
    <cellStyle name="Normal 4 2 2 5 7 3 2" xfId="51387" xr:uid="{00000000-0005-0000-0000-0000C6AA0000}"/>
    <cellStyle name="Normal 4 2 2 5 7 4" xfId="22434" xr:uid="{00000000-0005-0000-0000-0000C7AA0000}"/>
    <cellStyle name="Normal 4 2 2 5 7 4 2" xfId="51388" xr:uid="{00000000-0005-0000-0000-0000C8AA0000}"/>
    <cellStyle name="Normal 4 2 2 5 7 5" xfId="51384" xr:uid="{00000000-0005-0000-0000-0000C9AA0000}"/>
    <cellStyle name="Normal 4 2 2 5 8" xfId="22435" xr:uid="{00000000-0005-0000-0000-0000CAAA0000}"/>
    <cellStyle name="Normal 4 2 2 5 8 2" xfId="22436" xr:uid="{00000000-0005-0000-0000-0000CBAA0000}"/>
    <cellStyle name="Normal 4 2 2 5 8 2 2" xfId="51390" xr:uid="{00000000-0005-0000-0000-0000CCAA0000}"/>
    <cellStyle name="Normal 4 2 2 5 8 3" xfId="22437" xr:uid="{00000000-0005-0000-0000-0000CDAA0000}"/>
    <cellStyle name="Normal 4 2 2 5 8 3 2" xfId="51391" xr:uid="{00000000-0005-0000-0000-0000CEAA0000}"/>
    <cellStyle name="Normal 4 2 2 5 8 4" xfId="51389" xr:uid="{00000000-0005-0000-0000-0000CFAA0000}"/>
    <cellStyle name="Normal 4 2 2 5 9" xfId="22438" xr:uid="{00000000-0005-0000-0000-0000D0AA0000}"/>
    <cellStyle name="Normal 4 2 2 5 9 2" xfId="51392" xr:uid="{00000000-0005-0000-0000-0000D1AA0000}"/>
    <cellStyle name="Normal 4 2 2 6" xfId="22439" xr:uid="{00000000-0005-0000-0000-0000D2AA0000}"/>
    <cellStyle name="Normal 4 2 2 6 10" xfId="22440" xr:uid="{00000000-0005-0000-0000-0000D3AA0000}"/>
    <cellStyle name="Normal 4 2 2 6 10 2" xfId="51394" xr:uid="{00000000-0005-0000-0000-0000D4AA0000}"/>
    <cellStyle name="Normal 4 2 2 6 11" xfId="51393" xr:uid="{00000000-0005-0000-0000-0000D5AA0000}"/>
    <cellStyle name="Normal 4 2 2 6 2" xfId="22441" xr:uid="{00000000-0005-0000-0000-0000D6AA0000}"/>
    <cellStyle name="Normal 4 2 2 6 2 2" xfId="22442" xr:uid="{00000000-0005-0000-0000-0000D7AA0000}"/>
    <cellStyle name="Normal 4 2 2 6 2 2 2" xfId="22443" xr:uid="{00000000-0005-0000-0000-0000D8AA0000}"/>
    <cellStyle name="Normal 4 2 2 6 2 2 2 2" xfId="22444" xr:uid="{00000000-0005-0000-0000-0000D9AA0000}"/>
    <cellStyle name="Normal 4 2 2 6 2 2 2 2 2" xfId="51398" xr:uid="{00000000-0005-0000-0000-0000DAAA0000}"/>
    <cellStyle name="Normal 4 2 2 6 2 2 2 3" xfId="51397" xr:uid="{00000000-0005-0000-0000-0000DBAA0000}"/>
    <cellStyle name="Normal 4 2 2 6 2 2 3" xfId="22445" xr:uid="{00000000-0005-0000-0000-0000DCAA0000}"/>
    <cellStyle name="Normal 4 2 2 6 2 2 3 2" xfId="51399" xr:uid="{00000000-0005-0000-0000-0000DDAA0000}"/>
    <cellStyle name="Normal 4 2 2 6 2 2 4" xfId="22446" xr:uid="{00000000-0005-0000-0000-0000DEAA0000}"/>
    <cellStyle name="Normal 4 2 2 6 2 2 4 2" xfId="51400" xr:uid="{00000000-0005-0000-0000-0000DFAA0000}"/>
    <cellStyle name="Normal 4 2 2 6 2 2 5" xfId="22447" xr:uid="{00000000-0005-0000-0000-0000E0AA0000}"/>
    <cellStyle name="Normal 4 2 2 6 2 2 5 2" xfId="51401" xr:uid="{00000000-0005-0000-0000-0000E1AA0000}"/>
    <cellStyle name="Normal 4 2 2 6 2 2 6" xfId="51396" xr:uid="{00000000-0005-0000-0000-0000E2AA0000}"/>
    <cellStyle name="Normal 4 2 2 6 2 3" xfId="22448" xr:uid="{00000000-0005-0000-0000-0000E3AA0000}"/>
    <cellStyle name="Normal 4 2 2 6 2 3 2" xfId="22449" xr:uid="{00000000-0005-0000-0000-0000E4AA0000}"/>
    <cellStyle name="Normal 4 2 2 6 2 3 2 2" xfId="51403" xr:uid="{00000000-0005-0000-0000-0000E5AA0000}"/>
    <cellStyle name="Normal 4 2 2 6 2 3 3" xfId="51402" xr:uid="{00000000-0005-0000-0000-0000E6AA0000}"/>
    <cellStyle name="Normal 4 2 2 6 2 4" xfId="22450" xr:uid="{00000000-0005-0000-0000-0000E7AA0000}"/>
    <cellStyle name="Normal 4 2 2 6 2 4 2" xfId="51404" xr:uid="{00000000-0005-0000-0000-0000E8AA0000}"/>
    <cellStyle name="Normal 4 2 2 6 2 5" xfId="22451" xr:uid="{00000000-0005-0000-0000-0000E9AA0000}"/>
    <cellStyle name="Normal 4 2 2 6 2 5 2" xfId="51405" xr:uid="{00000000-0005-0000-0000-0000EAAA0000}"/>
    <cellStyle name="Normal 4 2 2 6 2 6" xfId="22452" xr:uid="{00000000-0005-0000-0000-0000EBAA0000}"/>
    <cellStyle name="Normal 4 2 2 6 2 6 2" xfId="51406" xr:uid="{00000000-0005-0000-0000-0000ECAA0000}"/>
    <cellStyle name="Normal 4 2 2 6 2 7" xfId="51395" xr:uid="{00000000-0005-0000-0000-0000EDAA0000}"/>
    <cellStyle name="Normal 4 2 2 6 3" xfId="22453" xr:uid="{00000000-0005-0000-0000-0000EEAA0000}"/>
    <cellStyle name="Normal 4 2 2 6 3 2" xfId="22454" xr:uid="{00000000-0005-0000-0000-0000EFAA0000}"/>
    <cellStyle name="Normal 4 2 2 6 3 2 2" xfId="22455" xr:uid="{00000000-0005-0000-0000-0000F0AA0000}"/>
    <cellStyle name="Normal 4 2 2 6 3 2 2 2" xfId="22456" xr:uid="{00000000-0005-0000-0000-0000F1AA0000}"/>
    <cellStyle name="Normal 4 2 2 6 3 2 2 2 2" xfId="51410" xr:uid="{00000000-0005-0000-0000-0000F2AA0000}"/>
    <cellStyle name="Normal 4 2 2 6 3 2 2 3" xfId="51409" xr:uid="{00000000-0005-0000-0000-0000F3AA0000}"/>
    <cellStyle name="Normal 4 2 2 6 3 2 3" xfId="22457" xr:uid="{00000000-0005-0000-0000-0000F4AA0000}"/>
    <cellStyle name="Normal 4 2 2 6 3 2 3 2" xfId="51411" xr:uid="{00000000-0005-0000-0000-0000F5AA0000}"/>
    <cellStyle name="Normal 4 2 2 6 3 2 4" xfId="22458" xr:uid="{00000000-0005-0000-0000-0000F6AA0000}"/>
    <cellStyle name="Normal 4 2 2 6 3 2 4 2" xfId="51412" xr:uid="{00000000-0005-0000-0000-0000F7AA0000}"/>
    <cellStyle name="Normal 4 2 2 6 3 2 5" xfId="22459" xr:uid="{00000000-0005-0000-0000-0000F8AA0000}"/>
    <cellStyle name="Normal 4 2 2 6 3 2 5 2" xfId="51413" xr:uid="{00000000-0005-0000-0000-0000F9AA0000}"/>
    <cellStyle name="Normal 4 2 2 6 3 2 6" xfId="51408" xr:uid="{00000000-0005-0000-0000-0000FAAA0000}"/>
    <cellStyle name="Normal 4 2 2 6 3 3" xfId="22460" xr:uid="{00000000-0005-0000-0000-0000FBAA0000}"/>
    <cellStyle name="Normal 4 2 2 6 3 3 2" xfId="22461" xr:uid="{00000000-0005-0000-0000-0000FCAA0000}"/>
    <cellStyle name="Normal 4 2 2 6 3 3 2 2" xfId="51415" xr:uid="{00000000-0005-0000-0000-0000FDAA0000}"/>
    <cellStyle name="Normal 4 2 2 6 3 3 3" xfId="51414" xr:uid="{00000000-0005-0000-0000-0000FEAA0000}"/>
    <cellStyle name="Normal 4 2 2 6 3 4" xfId="22462" xr:uid="{00000000-0005-0000-0000-0000FFAA0000}"/>
    <cellStyle name="Normal 4 2 2 6 3 4 2" xfId="51416" xr:uid="{00000000-0005-0000-0000-000000AB0000}"/>
    <cellStyle name="Normal 4 2 2 6 3 5" xfId="22463" xr:uid="{00000000-0005-0000-0000-000001AB0000}"/>
    <cellStyle name="Normal 4 2 2 6 3 5 2" xfId="51417" xr:uid="{00000000-0005-0000-0000-000002AB0000}"/>
    <cellStyle name="Normal 4 2 2 6 3 6" xfId="22464" xr:uid="{00000000-0005-0000-0000-000003AB0000}"/>
    <cellStyle name="Normal 4 2 2 6 3 6 2" xfId="51418" xr:uid="{00000000-0005-0000-0000-000004AB0000}"/>
    <cellStyle name="Normal 4 2 2 6 3 7" xfId="51407" xr:uid="{00000000-0005-0000-0000-000005AB0000}"/>
    <cellStyle name="Normal 4 2 2 6 4" xfId="22465" xr:uid="{00000000-0005-0000-0000-000006AB0000}"/>
    <cellStyle name="Normal 4 2 2 6 4 2" xfId="22466" xr:uid="{00000000-0005-0000-0000-000007AB0000}"/>
    <cellStyle name="Normal 4 2 2 6 4 2 2" xfId="22467" xr:uid="{00000000-0005-0000-0000-000008AB0000}"/>
    <cellStyle name="Normal 4 2 2 6 4 2 2 2" xfId="51421" xr:uid="{00000000-0005-0000-0000-000009AB0000}"/>
    <cellStyle name="Normal 4 2 2 6 4 2 3" xfId="51420" xr:uid="{00000000-0005-0000-0000-00000AAB0000}"/>
    <cellStyle name="Normal 4 2 2 6 4 3" xfId="22468" xr:uid="{00000000-0005-0000-0000-00000BAB0000}"/>
    <cellStyle name="Normal 4 2 2 6 4 3 2" xfId="51422" xr:uid="{00000000-0005-0000-0000-00000CAB0000}"/>
    <cellStyle name="Normal 4 2 2 6 4 4" xfId="22469" xr:uid="{00000000-0005-0000-0000-00000DAB0000}"/>
    <cellStyle name="Normal 4 2 2 6 4 4 2" xfId="51423" xr:uid="{00000000-0005-0000-0000-00000EAB0000}"/>
    <cellStyle name="Normal 4 2 2 6 4 5" xfId="22470" xr:uid="{00000000-0005-0000-0000-00000FAB0000}"/>
    <cellStyle name="Normal 4 2 2 6 4 5 2" xfId="51424" xr:uid="{00000000-0005-0000-0000-000010AB0000}"/>
    <cellStyle name="Normal 4 2 2 6 4 6" xfId="51419" xr:uid="{00000000-0005-0000-0000-000011AB0000}"/>
    <cellStyle name="Normal 4 2 2 6 5" xfId="22471" xr:uid="{00000000-0005-0000-0000-000012AB0000}"/>
    <cellStyle name="Normal 4 2 2 6 5 2" xfId="22472" xr:uid="{00000000-0005-0000-0000-000013AB0000}"/>
    <cellStyle name="Normal 4 2 2 6 5 2 2" xfId="22473" xr:uid="{00000000-0005-0000-0000-000014AB0000}"/>
    <cellStyle name="Normal 4 2 2 6 5 2 2 2" xfId="51427" xr:uid="{00000000-0005-0000-0000-000015AB0000}"/>
    <cellStyle name="Normal 4 2 2 6 5 2 3" xfId="51426" xr:uid="{00000000-0005-0000-0000-000016AB0000}"/>
    <cellStyle name="Normal 4 2 2 6 5 3" xfId="22474" xr:uid="{00000000-0005-0000-0000-000017AB0000}"/>
    <cellStyle name="Normal 4 2 2 6 5 3 2" xfId="51428" xr:uid="{00000000-0005-0000-0000-000018AB0000}"/>
    <cellStyle name="Normal 4 2 2 6 5 4" xfId="22475" xr:uid="{00000000-0005-0000-0000-000019AB0000}"/>
    <cellStyle name="Normal 4 2 2 6 5 4 2" xfId="51429" xr:uid="{00000000-0005-0000-0000-00001AAB0000}"/>
    <cellStyle name="Normal 4 2 2 6 5 5" xfId="22476" xr:uid="{00000000-0005-0000-0000-00001BAB0000}"/>
    <cellStyle name="Normal 4 2 2 6 5 5 2" xfId="51430" xr:uid="{00000000-0005-0000-0000-00001CAB0000}"/>
    <cellStyle name="Normal 4 2 2 6 5 6" xfId="51425" xr:uid="{00000000-0005-0000-0000-00001DAB0000}"/>
    <cellStyle name="Normal 4 2 2 6 6" xfId="22477" xr:uid="{00000000-0005-0000-0000-00001EAB0000}"/>
    <cellStyle name="Normal 4 2 2 6 6 2" xfId="22478" xr:uid="{00000000-0005-0000-0000-00001FAB0000}"/>
    <cellStyle name="Normal 4 2 2 6 6 2 2" xfId="22479" xr:uid="{00000000-0005-0000-0000-000020AB0000}"/>
    <cellStyle name="Normal 4 2 2 6 6 2 2 2" xfId="51433" xr:uid="{00000000-0005-0000-0000-000021AB0000}"/>
    <cellStyle name="Normal 4 2 2 6 6 2 3" xfId="51432" xr:uid="{00000000-0005-0000-0000-000022AB0000}"/>
    <cellStyle name="Normal 4 2 2 6 6 3" xfId="22480" xr:uid="{00000000-0005-0000-0000-000023AB0000}"/>
    <cellStyle name="Normal 4 2 2 6 6 3 2" xfId="51434" xr:uid="{00000000-0005-0000-0000-000024AB0000}"/>
    <cellStyle name="Normal 4 2 2 6 6 4" xfId="22481" xr:uid="{00000000-0005-0000-0000-000025AB0000}"/>
    <cellStyle name="Normal 4 2 2 6 6 4 2" xfId="51435" xr:uid="{00000000-0005-0000-0000-000026AB0000}"/>
    <cellStyle name="Normal 4 2 2 6 6 5" xfId="51431" xr:uid="{00000000-0005-0000-0000-000027AB0000}"/>
    <cellStyle name="Normal 4 2 2 6 7" xfId="22482" xr:uid="{00000000-0005-0000-0000-000028AB0000}"/>
    <cellStyle name="Normal 4 2 2 6 7 2" xfId="22483" xr:uid="{00000000-0005-0000-0000-000029AB0000}"/>
    <cellStyle name="Normal 4 2 2 6 7 2 2" xfId="51437" xr:uid="{00000000-0005-0000-0000-00002AAB0000}"/>
    <cellStyle name="Normal 4 2 2 6 7 3" xfId="22484" xr:uid="{00000000-0005-0000-0000-00002BAB0000}"/>
    <cellStyle name="Normal 4 2 2 6 7 3 2" xfId="51438" xr:uid="{00000000-0005-0000-0000-00002CAB0000}"/>
    <cellStyle name="Normal 4 2 2 6 7 4" xfId="51436" xr:uid="{00000000-0005-0000-0000-00002DAB0000}"/>
    <cellStyle name="Normal 4 2 2 6 8" xfId="22485" xr:uid="{00000000-0005-0000-0000-00002EAB0000}"/>
    <cellStyle name="Normal 4 2 2 6 8 2" xfId="51439" xr:uid="{00000000-0005-0000-0000-00002FAB0000}"/>
    <cellStyle name="Normal 4 2 2 6 9" xfId="22486" xr:uid="{00000000-0005-0000-0000-000030AB0000}"/>
    <cellStyle name="Normal 4 2 2 6 9 2" xfId="51440" xr:uid="{00000000-0005-0000-0000-000031AB0000}"/>
    <cellStyle name="Normal 4 2 2 7" xfId="22487" xr:uid="{00000000-0005-0000-0000-000032AB0000}"/>
    <cellStyle name="Normal 4 2 2 7 2" xfId="22488" xr:uid="{00000000-0005-0000-0000-000033AB0000}"/>
    <cellStyle name="Normal 4 2 2 7 2 2" xfId="22489" xr:uid="{00000000-0005-0000-0000-000034AB0000}"/>
    <cellStyle name="Normal 4 2 2 7 2 2 2" xfId="22490" xr:uid="{00000000-0005-0000-0000-000035AB0000}"/>
    <cellStyle name="Normal 4 2 2 7 2 2 2 2" xfId="51444" xr:uid="{00000000-0005-0000-0000-000036AB0000}"/>
    <cellStyle name="Normal 4 2 2 7 2 2 3" xfId="51443" xr:uid="{00000000-0005-0000-0000-000037AB0000}"/>
    <cellStyle name="Normal 4 2 2 7 2 3" xfId="22491" xr:uid="{00000000-0005-0000-0000-000038AB0000}"/>
    <cellStyle name="Normal 4 2 2 7 2 3 2" xfId="51445" xr:uid="{00000000-0005-0000-0000-000039AB0000}"/>
    <cellStyle name="Normal 4 2 2 7 2 4" xfId="22492" xr:uid="{00000000-0005-0000-0000-00003AAB0000}"/>
    <cellStyle name="Normal 4 2 2 7 2 4 2" xfId="51446" xr:uid="{00000000-0005-0000-0000-00003BAB0000}"/>
    <cellStyle name="Normal 4 2 2 7 2 5" xfId="22493" xr:uid="{00000000-0005-0000-0000-00003CAB0000}"/>
    <cellStyle name="Normal 4 2 2 7 2 5 2" xfId="51447" xr:uid="{00000000-0005-0000-0000-00003DAB0000}"/>
    <cellStyle name="Normal 4 2 2 7 2 6" xfId="51442" xr:uid="{00000000-0005-0000-0000-00003EAB0000}"/>
    <cellStyle name="Normal 4 2 2 7 3" xfId="22494" xr:uid="{00000000-0005-0000-0000-00003FAB0000}"/>
    <cellStyle name="Normal 4 2 2 7 3 2" xfId="22495" xr:uid="{00000000-0005-0000-0000-000040AB0000}"/>
    <cellStyle name="Normal 4 2 2 7 3 2 2" xfId="22496" xr:uid="{00000000-0005-0000-0000-000041AB0000}"/>
    <cellStyle name="Normal 4 2 2 7 3 2 2 2" xfId="51450" xr:uid="{00000000-0005-0000-0000-000042AB0000}"/>
    <cellStyle name="Normal 4 2 2 7 3 2 3" xfId="51449" xr:uid="{00000000-0005-0000-0000-000043AB0000}"/>
    <cellStyle name="Normal 4 2 2 7 3 3" xfId="22497" xr:uid="{00000000-0005-0000-0000-000044AB0000}"/>
    <cellStyle name="Normal 4 2 2 7 3 3 2" xfId="51451" xr:uid="{00000000-0005-0000-0000-000045AB0000}"/>
    <cellStyle name="Normal 4 2 2 7 3 4" xfId="22498" xr:uid="{00000000-0005-0000-0000-000046AB0000}"/>
    <cellStyle name="Normal 4 2 2 7 3 4 2" xfId="51452" xr:uid="{00000000-0005-0000-0000-000047AB0000}"/>
    <cellStyle name="Normal 4 2 2 7 3 5" xfId="22499" xr:uid="{00000000-0005-0000-0000-000048AB0000}"/>
    <cellStyle name="Normal 4 2 2 7 3 5 2" xfId="51453" xr:uid="{00000000-0005-0000-0000-000049AB0000}"/>
    <cellStyle name="Normal 4 2 2 7 3 6" xfId="51448" xr:uid="{00000000-0005-0000-0000-00004AAB0000}"/>
    <cellStyle name="Normal 4 2 2 7 4" xfId="22500" xr:uid="{00000000-0005-0000-0000-00004BAB0000}"/>
    <cellStyle name="Normal 4 2 2 7 4 2" xfId="22501" xr:uid="{00000000-0005-0000-0000-00004CAB0000}"/>
    <cellStyle name="Normal 4 2 2 7 4 2 2" xfId="51455" xr:uid="{00000000-0005-0000-0000-00004DAB0000}"/>
    <cellStyle name="Normal 4 2 2 7 4 3" xfId="51454" xr:uid="{00000000-0005-0000-0000-00004EAB0000}"/>
    <cellStyle name="Normal 4 2 2 7 5" xfId="22502" xr:uid="{00000000-0005-0000-0000-00004FAB0000}"/>
    <cellStyle name="Normal 4 2 2 7 5 2" xfId="51456" xr:uid="{00000000-0005-0000-0000-000050AB0000}"/>
    <cellStyle name="Normal 4 2 2 7 6" xfId="22503" xr:uid="{00000000-0005-0000-0000-000051AB0000}"/>
    <cellStyle name="Normal 4 2 2 7 6 2" xfId="51457" xr:uid="{00000000-0005-0000-0000-000052AB0000}"/>
    <cellStyle name="Normal 4 2 2 7 7" xfId="22504" xr:uid="{00000000-0005-0000-0000-000053AB0000}"/>
    <cellStyle name="Normal 4 2 2 7 7 2" xfId="51458" xr:uid="{00000000-0005-0000-0000-000054AB0000}"/>
    <cellStyle name="Normal 4 2 2 7 8" xfId="51441" xr:uid="{00000000-0005-0000-0000-000055AB0000}"/>
    <cellStyle name="Normal 4 2 2 8" xfId="22505" xr:uid="{00000000-0005-0000-0000-000056AB0000}"/>
    <cellStyle name="Normal 4 2 2 8 2" xfId="22506" xr:uid="{00000000-0005-0000-0000-000057AB0000}"/>
    <cellStyle name="Normal 4 2 2 8 2 2" xfId="22507" xr:uid="{00000000-0005-0000-0000-000058AB0000}"/>
    <cellStyle name="Normal 4 2 2 8 2 2 2" xfId="22508" xr:uid="{00000000-0005-0000-0000-000059AB0000}"/>
    <cellStyle name="Normal 4 2 2 8 2 2 2 2" xfId="51462" xr:uid="{00000000-0005-0000-0000-00005AAB0000}"/>
    <cellStyle name="Normal 4 2 2 8 2 2 3" xfId="51461" xr:uid="{00000000-0005-0000-0000-00005BAB0000}"/>
    <cellStyle name="Normal 4 2 2 8 2 3" xfId="22509" xr:uid="{00000000-0005-0000-0000-00005CAB0000}"/>
    <cellStyle name="Normal 4 2 2 8 2 3 2" xfId="51463" xr:uid="{00000000-0005-0000-0000-00005DAB0000}"/>
    <cellStyle name="Normal 4 2 2 8 2 4" xfId="22510" xr:uid="{00000000-0005-0000-0000-00005EAB0000}"/>
    <cellStyle name="Normal 4 2 2 8 2 4 2" xfId="51464" xr:uid="{00000000-0005-0000-0000-00005FAB0000}"/>
    <cellStyle name="Normal 4 2 2 8 2 5" xfId="22511" xr:uid="{00000000-0005-0000-0000-000060AB0000}"/>
    <cellStyle name="Normal 4 2 2 8 2 5 2" xfId="51465" xr:uid="{00000000-0005-0000-0000-000061AB0000}"/>
    <cellStyle name="Normal 4 2 2 8 2 6" xfId="51460" xr:uid="{00000000-0005-0000-0000-000062AB0000}"/>
    <cellStyle name="Normal 4 2 2 8 3" xfId="22512" xr:uid="{00000000-0005-0000-0000-000063AB0000}"/>
    <cellStyle name="Normal 4 2 2 8 3 2" xfId="22513" xr:uid="{00000000-0005-0000-0000-000064AB0000}"/>
    <cellStyle name="Normal 4 2 2 8 3 2 2" xfId="51467" xr:uid="{00000000-0005-0000-0000-000065AB0000}"/>
    <cellStyle name="Normal 4 2 2 8 3 3" xfId="51466" xr:uid="{00000000-0005-0000-0000-000066AB0000}"/>
    <cellStyle name="Normal 4 2 2 8 4" xfId="22514" xr:uid="{00000000-0005-0000-0000-000067AB0000}"/>
    <cellStyle name="Normal 4 2 2 8 4 2" xfId="51468" xr:uid="{00000000-0005-0000-0000-000068AB0000}"/>
    <cellStyle name="Normal 4 2 2 8 5" xfId="22515" xr:uid="{00000000-0005-0000-0000-000069AB0000}"/>
    <cellStyle name="Normal 4 2 2 8 5 2" xfId="51469" xr:uid="{00000000-0005-0000-0000-00006AAB0000}"/>
    <cellStyle name="Normal 4 2 2 8 6" xfId="22516" xr:uid="{00000000-0005-0000-0000-00006BAB0000}"/>
    <cellStyle name="Normal 4 2 2 8 6 2" xfId="51470" xr:uid="{00000000-0005-0000-0000-00006CAB0000}"/>
    <cellStyle name="Normal 4 2 2 8 7" xfId="51459" xr:uid="{00000000-0005-0000-0000-00006DAB0000}"/>
    <cellStyle name="Normal 4 2 2 9" xfId="22517" xr:uid="{00000000-0005-0000-0000-00006EAB0000}"/>
    <cellStyle name="Normal 4 2 2 9 2" xfId="22518" xr:uid="{00000000-0005-0000-0000-00006FAB0000}"/>
    <cellStyle name="Normal 4 2 2 9 2 2" xfId="22519" xr:uid="{00000000-0005-0000-0000-000070AB0000}"/>
    <cellStyle name="Normal 4 2 2 9 2 2 2" xfId="51473" xr:uid="{00000000-0005-0000-0000-000071AB0000}"/>
    <cellStyle name="Normal 4 2 2 9 2 3" xfId="51472" xr:uid="{00000000-0005-0000-0000-000072AB0000}"/>
    <cellStyle name="Normal 4 2 2 9 3" xfId="22520" xr:uid="{00000000-0005-0000-0000-000073AB0000}"/>
    <cellStyle name="Normal 4 2 2 9 3 2" xfId="51474" xr:uid="{00000000-0005-0000-0000-000074AB0000}"/>
    <cellStyle name="Normal 4 2 2 9 4" xfId="22521" xr:uid="{00000000-0005-0000-0000-000075AB0000}"/>
    <cellStyle name="Normal 4 2 2 9 4 2" xfId="51475" xr:uid="{00000000-0005-0000-0000-000076AB0000}"/>
    <cellStyle name="Normal 4 2 2 9 5" xfId="22522" xr:uid="{00000000-0005-0000-0000-000077AB0000}"/>
    <cellStyle name="Normal 4 2 2 9 5 2" xfId="51476" xr:uid="{00000000-0005-0000-0000-000078AB0000}"/>
    <cellStyle name="Normal 4 2 2 9 6" xfId="51471" xr:uid="{00000000-0005-0000-0000-000079AB0000}"/>
    <cellStyle name="Normal 4 2 3" xfId="287" xr:uid="{00000000-0005-0000-0000-00007AAB0000}"/>
    <cellStyle name="Normal 4 2 3 10" xfId="22523" xr:uid="{00000000-0005-0000-0000-00007BAB0000}"/>
    <cellStyle name="Normal 4 2 3 10 2" xfId="22524" xr:uid="{00000000-0005-0000-0000-00007CAB0000}"/>
    <cellStyle name="Normal 4 2 3 10 2 2" xfId="22525" xr:uid="{00000000-0005-0000-0000-00007DAB0000}"/>
    <cellStyle name="Normal 4 2 3 10 2 2 2" xfId="51479" xr:uid="{00000000-0005-0000-0000-00007EAB0000}"/>
    <cellStyle name="Normal 4 2 3 10 2 3" xfId="51478" xr:uid="{00000000-0005-0000-0000-00007FAB0000}"/>
    <cellStyle name="Normal 4 2 3 10 3" xfId="22526" xr:uid="{00000000-0005-0000-0000-000080AB0000}"/>
    <cellStyle name="Normal 4 2 3 10 3 2" xfId="51480" xr:uid="{00000000-0005-0000-0000-000081AB0000}"/>
    <cellStyle name="Normal 4 2 3 10 4" xfId="22527" xr:uid="{00000000-0005-0000-0000-000082AB0000}"/>
    <cellStyle name="Normal 4 2 3 10 4 2" xfId="51481" xr:uid="{00000000-0005-0000-0000-000083AB0000}"/>
    <cellStyle name="Normal 4 2 3 10 5" xfId="51477" xr:uid="{00000000-0005-0000-0000-000084AB0000}"/>
    <cellStyle name="Normal 4 2 3 11" xfId="22528" xr:uid="{00000000-0005-0000-0000-000085AB0000}"/>
    <cellStyle name="Normal 4 2 3 11 2" xfId="22529" xr:uid="{00000000-0005-0000-0000-000086AB0000}"/>
    <cellStyle name="Normal 4 2 3 11 2 2" xfId="51483" xr:uid="{00000000-0005-0000-0000-000087AB0000}"/>
    <cellStyle name="Normal 4 2 3 11 3" xfId="22530" xr:uid="{00000000-0005-0000-0000-000088AB0000}"/>
    <cellStyle name="Normal 4 2 3 11 3 2" xfId="51484" xr:uid="{00000000-0005-0000-0000-000089AB0000}"/>
    <cellStyle name="Normal 4 2 3 11 4" xfId="51482" xr:uid="{00000000-0005-0000-0000-00008AAB0000}"/>
    <cellStyle name="Normal 4 2 3 12" xfId="22531" xr:uid="{00000000-0005-0000-0000-00008BAB0000}"/>
    <cellStyle name="Normal 4 2 3 12 2" xfId="51485" xr:uid="{00000000-0005-0000-0000-00008CAB0000}"/>
    <cellStyle name="Normal 4 2 3 13" xfId="22532" xr:uid="{00000000-0005-0000-0000-00008DAB0000}"/>
    <cellStyle name="Normal 4 2 3 13 2" xfId="51486" xr:uid="{00000000-0005-0000-0000-00008EAB0000}"/>
    <cellStyle name="Normal 4 2 3 14" xfId="22533" xr:uid="{00000000-0005-0000-0000-00008FAB0000}"/>
    <cellStyle name="Normal 4 2 3 14 2" xfId="51487" xr:uid="{00000000-0005-0000-0000-000090AB0000}"/>
    <cellStyle name="Normal 4 2 3 15" xfId="22534" xr:uid="{00000000-0005-0000-0000-000091AB0000}"/>
    <cellStyle name="Normal 4 2 3 2" xfId="22535" xr:uid="{00000000-0005-0000-0000-000092AB0000}"/>
    <cellStyle name="Normal 4 2 3 2 10" xfId="22536" xr:uid="{00000000-0005-0000-0000-000093AB0000}"/>
    <cellStyle name="Normal 4 2 3 2 10 2" xfId="22537" xr:uid="{00000000-0005-0000-0000-000094AB0000}"/>
    <cellStyle name="Normal 4 2 3 2 10 2 2" xfId="51490" xr:uid="{00000000-0005-0000-0000-000095AB0000}"/>
    <cellStyle name="Normal 4 2 3 2 10 3" xfId="22538" xr:uid="{00000000-0005-0000-0000-000096AB0000}"/>
    <cellStyle name="Normal 4 2 3 2 10 3 2" xfId="51491" xr:uid="{00000000-0005-0000-0000-000097AB0000}"/>
    <cellStyle name="Normal 4 2 3 2 10 4" xfId="51489" xr:uid="{00000000-0005-0000-0000-000098AB0000}"/>
    <cellStyle name="Normal 4 2 3 2 11" xfId="22539" xr:uid="{00000000-0005-0000-0000-000099AB0000}"/>
    <cellStyle name="Normal 4 2 3 2 11 2" xfId="51492" xr:uid="{00000000-0005-0000-0000-00009AAB0000}"/>
    <cellStyle name="Normal 4 2 3 2 12" xfId="22540" xr:uid="{00000000-0005-0000-0000-00009BAB0000}"/>
    <cellStyle name="Normal 4 2 3 2 12 2" xfId="51493" xr:uid="{00000000-0005-0000-0000-00009CAB0000}"/>
    <cellStyle name="Normal 4 2 3 2 13" xfId="22541" xr:uid="{00000000-0005-0000-0000-00009DAB0000}"/>
    <cellStyle name="Normal 4 2 3 2 13 2" xfId="51494" xr:uid="{00000000-0005-0000-0000-00009EAB0000}"/>
    <cellStyle name="Normal 4 2 3 2 14" xfId="51488" xr:uid="{00000000-0005-0000-0000-00009FAB0000}"/>
    <cellStyle name="Normal 4 2 3 2 2" xfId="22542" xr:uid="{00000000-0005-0000-0000-0000A0AB0000}"/>
    <cellStyle name="Normal 4 2 3 2 2 10" xfId="22543" xr:uid="{00000000-0005-0000-0000-0000A1AB0000}"/>
    <cellStyle name="Normal 4 2 3 2 2 10 2" xfId="51496" xr:uid="{00000000-0005-0000-0000-0000A2AB0000}"/>
    <cellStyle name="Normal 4 2 3 2 2 11" xfId="22544" xr:uid="{00000000-0005-0000-0000-0000A3AB0000}"/>
    <cellStyle name="Normal 4 2 3 2 2 11 2" xfId="51497" xr:uid="{00000000-0005-0000-0000-0000A4AB0000}"/>
    <cellStyle name="Normal 4 2 3 2 2 12" xfId="22545" xr:uid="{00000000-0005-0000-0000-0000A5AB0000}"/>
    <cellStyle name="Normal 4 2 3 2 2 12 2" xfId="51498" xr:uid="{00000000-0005-0000-0000-0000A6AB0000}"/>
    <cellStyle name="Normal 4 2 3 2 2 13" xfId="51495" xr:uid="{00000000-0005-0000-0000-0000A7AB0000}"/>
    <cellStyle name="Normal 4 2 3 2 2 2" xfId="22546" xr:uid="{00000000-0005-0000-0000-0000A8AB0000}"/>
    <cellStyle name="Normal 4 2 3 2 2 2 10" xfId="22547" xr:uid="{00000000-0005-0000-0000-0000A9AB0000}"/>
    <cellStyle name="Normal 4 2 3 2 2 2 10 2" xfId="51500" xr:uid="{00000000-0005-0000-0000-0000AAAB0000}"/>
    <cellStyle name="Normal 4 2 3 2 2 2 11" xfId="22548" xr:uid="{00000000-0005-0000-0000-0000ABAB0000}"/>
    <cellStyle name="Normal 4 2 3 2 2 2 11 2" xfId="51501" xr:uid="{00000000-0005-0000-0000-0000ACAB0000}"/>
    <cellStyle name="Normal 4 2 3 2 2 2 12" xfId="51499" xr:uid="{00000000-0005-0000-0000-0000ADAB0000}"/>
    <cellStyle name="Normal 4 2 3 2 2 2 2" xfId="22549" xr:uid="{00000000-0005-0000-0000-0000AEAB0000}"/>
    <cellStyle name="Normal 4 2 3 2 2 2 2 10" xfId="22550" xr:uid="{00000000-0005-0000-0000-0000AFAB0000}"/>
    <cellStyle name="Normal 4 2 3 2 2 2 2 10 2" xfId="51503" xr:uid="{00000000-0005-0000-0000-0000B0AB0000}"/>
    <cellStyle name="Normal 4 2 3 2 2 2 2 11" xfId="51502" xr:uid="{00000000-0005-0000-0000-0000B1AB0000}"/>
    <cellStyle name="Normal 4 2 3 2 2 2 2 2" xfId="22551" xr:uid="{00000000-0005-0000-0000-0000B2AB0000}"/>
    <cellStyle name="Normal 4 2 3 2 2 2 2 2 2" xfId="22552" xr:uid="{00000000-0005-0000-0000-0000B3AB0000}"/>
    <cellStyle name="Normal 4 2 3 2 2 2 2 2 2 2" xfId="22553" xr:uid="{00000000-0005-0000-0000-0000B4AB0000}"/>
    <cellStyle name="Normal 4 2 3 2 2 2 2 2 2 2 2" xfId="22554" xr:uid="{00000000-0005-0000-0000-0000B5AB0000}"/>
    <cellStyle name="Normal 4 2 3 2 2 2 2 2 2 2 2 2" xfId="51507" xr:uid="{00000000-0005-0000-0000-0000B6AB0000}"/>
    <cellStyle name="Normal 4 2 3 2 2 2 2 2 2 2 3" xfId="51506" xr:uid="{00000000-0005-0000-0000-0000B7AB0000}"/>
    <cellStyle name="Normal 4 2 3 2 2 2 2 2 2 3" xfId="22555" xr:uid="{00000000-0005-0000-0000-0000B8AB0000}"/>
    <cellStyle name="Normal 4 2 3 2 2 2 2 2 2 3 2" xfId="51508" xr:uid="{00000000-0005-0000-0000-0000B9AB0000}"/>
    <cellStyle name="Normal 4 2 3 2 2 2 2 2 2 4" xfId="22556" xr:uid="{00000000-0005-0000-0000-0000BAAB0000}"/>
    <cellStyle name="Normal 4 2 3 2 2 2 2 2 2 4 2" xfId="51509" xr:uid="{00000000-0005-0000-0000-0000BBAB0000}"/>
    <cellStyle name="Normal 4 2 3 2 2 2 2 2 2 5" xfId="22557" xr:uid="{00000000-0005-0000-0000-0000BCAB0000}"/>
    <cellStyle name="Normal 4 2 3 2 2 2 2 2 2 5 2" xfId="51510" xr:uid="{00000000-0005-0000-0000-0000BDAB0000}"/>
    <cellStyle name="Normal 4 2 3 2 2 2 2 2 2 6" xfId="51505" xr:uid="{00000000-0005-0000-0000-0000BEAB0000}"/>
    <cellStyle name="Normal 4 2 3 2 2 2 2 2 3" xfId="22558" xr:uid="{00000000-0005-0000-0000-0000BFAB0000}"/>
    <cellStyle name="Normal 4 2 3 2 2 2 2 2 3 2" xfId="22559" xr:uid="{00000000-0005-0000-0000-0000C0AB0000}"/>
    <cellStyle name="Normal 4 2 3 2 2 2 2 2 3 2 2" xfId="51512" xr:uid="{00000000-0005-0000-0000-0000C1AB0000}"/>
    <cellStyle name="Normal 4 2 3 2 2 2 2 2 3 3" xfId="51511" xr:uid="{00000000-0005-0000-0000-0000C2AB0000}"/>
    <cellStyle name="Normal 4 2 3 2 2 2 2 2 4" xfId="22560" xr:uid="{00000000-0005-0000-0000-0000C3AB0000}"/>
    <cellStyle name="Normal 4 2 3 2 2 2 2 2 4 2" xfId="51513" xr:uid="{00000000-0005-0000-0000-0000C4AB0000}"/>
    <cellStyle name="Normal 4 2 3 2 2 2 2 2 5" xfId="22561" xr:uid="{00000000-0005-0000-0000-0000C5AB0000}"/>
    <cellStyle name="Normal 4 2 3 2 2 2 2 2 5 2" xfId="51514" xr:uid="{00000000-0005-0000-0000-0000C6AB0000}"/>
    <cellStyle name="Normal 4 2 3 2 2 2 2 2 6" xfId="22562" xr:uid="{00000000-0005-0000-0000-0000C7AB0000}"/>
    <cellStyle name="Normal 4 2 3 2 2 2 2 2 6 2" xfId="51515" xr:uid="{00000000-0005-0000-0000-0000C8AB0000}"/>
    <cellStyle name="Normal 4 2 3 2 2 2 2 2 7" xfId="51504" xr:uid="{00000000-0005-0000-0000-0000C9AB0000}"/>
    <cellStyle name="Normal 4 2 3 2 2 2 2 3" xfId="22563" xr:uid="{00000000-0005-0000-0000-0000CAAB0000}"/>
    <cellStyle name="Normal 4 2 3 2 2 2 2 3 2" xfId="22564" xr:uid="{00000000-0005-0000-0000-0000CBAB0000}"/>
    <cellStyle name="Normal 4 2 3 2 2 2 2 3 2 2" xfId="22565" xr:uid="{00000000-0005-0000-0000-0000CCAB0000}"/>
    <cellStyle name="Normal 4 2 3 2 2 2 2 3 2 2 2" xfId="22566" xr:uid="{00000000-0005-0000-0000-0000CDAB0000}"/>
    <cellStyle name="Normal 4 2 3 2 2 2 2 3 2 2 2 2" xfId="51519" xr:uid="{00000000-0005-0000-0000-0000CEAB0000}"/>
    <cellStyle name="Normal 4 2 3 2 2 2 2 3 2 2 3" xfId="51518" xr:uid="{00000000-0005-0000-0000-0000CFAB0000}"/>
    <cellStyle name="Normal 4 2 3 2 2 2 2 3 2 3" xfId="22567" xr:uid="{00000000-0005-0000-0000-0000D0AB0000}"/>
    <cellStyle name="Normal 4 2 3 2 2 2 2 3 2 3 2" xfId="51520" xr:uid="{00000000-0005-0000-0000-0000D1AB0000}"/>
    <cellStyle name="Normal 4 2 3 2 2 2 2 3 2 4" xfId="22568" xr:uid="{00000000-0005-0000-0000-0000D2AB0000}"/>
    <cellStyle name="Normal 4 2 3 2 2 2 2 3 2 4 2" xfId="51521" xr:uid="{00000000-0005-0000-0000-0000D3AB0000}"/>
    <cellStyle name="Normal 4 2 3 2 2 2 2 3 2 5" xfId="22569" xr:uid="{00000000-0005-0000-0000-0000D4AB0000}"/>
    <cellStyle name="Normal 4 2 3 2 2 2 2 3 2 5 2" xfId="51522" xr:uid="{00000000-0005-0000-0000-0000D5AB0000}"/>
    <cellStyle name="Normal 4 2 3 2 2 2 2 3 2 6" xfId="51517" xr:uid="{00000000-0005-0000-0000-0000D6AB0000}"/>
    <cellStyle name="Normal 4 2 3 2 2 2 2 3 3" xfId="22570" xr:uid="{00000000-0005-0000-0000-0000D7AB0000}"/>
    <cellStyle name="Normal 4 2 3 2 2 2 2 3 3 2" xfId="22571" xr:uid="{00000000-0005-0000-0000-0000D8AB0000}"/>
    <cellStyle name="Normal 4 2 3 2 2 2 2 3 3 2 2" xfId="51524" xr:uid="{00000000-0005-0000-0000-0000D9AB0000}"/>
    <cellStyle name="Normal 4 2 3 2 2 2 2 3 3 3" xfId="51523" xr:uid="{00000000-0005-0000-0000-0000DAAB0000}"/>
    <cellStyle name="Normal 4 2 3 2 2 2 2 3 4" xfId="22572" xr:uid="{00000000-0005-0000-0000-0000DBAB0000}"/>
    <cellStyle name="Normal 4 2 3 2 2 2 2 3 4 2" xfId="51525" xr:uid="{00000000-0005-0000-0000-0000DCAB0000}"/>
    <cellStyle name="Normal 4 2 3 2 2 2 2 3 5" xfId="22573" xr:uid="{00000000-0005-0000-0000-0000DDAB0000}"/>
    <cellStyle name="Normal 4 2 3 2 2 2 2 3 5 2" xfId="51526" xr:uid="{00000000-0005-0000-0000-0000DEAB0000}"/>
    <cellStyle name="Normal 4 2 3 2 2 2 2 3 6" xfId="22574" xr:uid="{00000000-0005-0000-0000-0000DFAB0000}"/>
    <cellStyle name="Normal 4 2 3 2 2 2 2 3 6 2" xfId="51527" xr:uid="{00000000-0005-0000-0000-0000E0AB0000}"/>
    <cellStyle name="Normal 4 2 3 2 2 2 2 3 7" xfId="51516" xr:uid="{00000000-0005-0000-0000-0000E1AB0000}"/>
    <cellStyle name="Normal 4 2 3 2 2 2 2 4" xfId="22575" xr:uid="{00000000-0005-0000-0000-0000E2AB0000}"/>
    <cellStyle name="Normal 4 2 3 2 2 2 2 4 2" xfId="22576" xr:uid="{00000000-0005-0000-0000-0000E3AB0000}"/>
    <cellStyle name="Normal 4 2 3 2 2 2 2 4 2 2" xfId="22577" xr:uid="{00000000-0005-0000-0000-0000E4AB0000}"/>
    <cellStyle name="Normal 4 2 3 2 2 2 2 4 2 2 2" xfId="51530" xr:uid="{00000000-0005-0000-0000-0000E5AB0000}"/>
    <cellStyle name="Normal 4 2 3 2 2 2 2 4 2 3" xfId="51529" xr:uid="{00000000-0005-0000-0000-0000E6AB0000}"/>
    <cellStyle name="Normal 4 2 3 2 2 2 2 4 3" xfId="22578" xr:uid="{00000000-0005-0000-0000-0000E7AB0000}"/>
    <cellStyle name="Normal 4 2 3 2 2 2 2 4 3 2" xfId="51531" xr:uid="{00000000-0005-0000-0000-0000E8AB0000}"/>
    <cellStyle name="Normal 4 2 3 2 2 2 2 4 4" xfId="22579" xr:uid="{00000000-0005-0000-0000-0000E9AB0000}"/>
    <cellStyle name="Normal 4 2 3 2 2 2 2 4 4 2" xfId="51532" xr:uid="{00000000-0005-0000-0000-0000EAAB0000}"/>
    <cellStyle name="Normal 4 2 3 2 2 2 2 4 5" xfId="22580" xr:uid="{00000000-0005-0000-0000-0000EBAB0000}"/>
    <cellStyle name="Normal 4 2 3 2 2 2 2 4 5 2" xfId="51533" xr:uid="{00000000-0005-0000-0000-0000ECAB0000}"/>
    <cellStyle name="Normal 4 2 3 2 2 2 2 4 6" xfId="51528" xr:uid="{00000000-0005-0000-0000-0000EDAB0000}"/>
    <cellStyle name="Normal 4 2 3 2 2 2 2 5" xfId="22581" xr:uid="{00000000-0005-0000-0000-0000EEAB0000}"/>
    <cellStyle name="Normal 4 2 3 2 2 2 2 5 2" xfId="22582" xr:uid="{00000000-0005-0000-0000-0000EFAB0000}"/>
    <cellStyle name="Normal 4 2 3 2 2 2 2 5 2 2" xfId="22583" xr:uid="{00000000-0005-0000-0000-0000F0AB0000}"/>
    <cellStyle name="Normal 4 2 3 2 2 2 2 5 2 2 2" xfId="51536" xr:uid="{00000000-0005-0000-0000-0000F1AB0000}"/>
    <cellStyle name="Normal 4 2 3 2 2 2 2 5 2 3" xfId="51535" xr:uid="{00000000-0005-0000-0000-0000F2AB0000}"/>
    <cellStyle name="Normal 4 2 3 2 2 2 2 5 3" xfId="22584" xr:uid="{00000000-0005-0000-0000-0000F3AB0000}"/>
    <cellStyle name="Normal 4 2 3 2 2 2 2 5 3 2" xfId="51537" xr:uid="{00000000-0005-0000-0000-0000F4AB0000}"/>
    <cellStyle name="Normal 4 2 3 2 2 2 2 5 4" xfId="22585" xr:uid="{00000000-0005-0000-0000-0000F5AB0000}"/>
    <cellStyle name="Normal 4 2 3 2 2 2 2 5 4 2" xfId="51538" xr:uid="{00000000-0005-0000-0000-0000F6AB0000}"/>
    <cellStyle name="Normal 4 2 3 2 2 2 2 5 5" xfId="22586" xr:uid="{00000000-0005-0000-0000-0000F7AB0000}"/>
    <cellStyle name="Normal 4 2 3 2 2 2 2 5 5 2" xfId="51539" xr:uid="{00000000-0005-0000-0000-0000F8AB0000}"/>
    <cellStyle name="Normal 4 2 3 2 2 2 2 5 6" xfId="51534" xr:uid="{00000000-0005-0000-0000-0000F9AB0000}"/>
    <cellStyle name="Normal 4 2 3 2 2 2 2 6" xfId="22587" xr:uid="{00000000-0005-0000-0000-0000FAAB0000}"/>
    <cellStyle name="Normal 4 2 3 2 2 2 2 6 2" xfId="22588" xr:uid="{00000000-0005-0000-0000-0000FBAB0000}"/>
    <cellStyle name="Normal 4 2 3 2 2 2 2 6 2 2" xfId="22589" xr:uid="{00000000-0005-0000-0000-0000FCAB0000}"/>
    <cellStyle name="Normal 4 2 3 2 2 2 2 6 2 2 2" xfId="51542" xr:uid="{00000000-0005-0000-0000-0000FDAB0000}"/>
    <cellStyle name="Normal 4 2 3 2 2 2 2 6 2 3" xfId="51541" xr:uid="{00000000-0005-0000-0000-0000FEAB0000}"/>
    <cellStyle name="Normal 4 2 3 2 2 2 2 6 3" xfId="22590" xr:uid="{00000000-0005-0000-0000-0000FFAB0000}"/>
    <cellStyle name="Normal 4 2 3 2 2 2 2 6 3 2" xfId="51543" xr:uid="{00000000-0005-0000-0000-000000AC0000}"/>
    <cellStyle name="Normal 4 2 3 2 2 2 2 6 4" xfId="22591" xr:uid="{00000000-0005-0000-0000-000001AC0000}"/>
    <cellStyle name="Normal 4 2 3 2 2 2 2 6 4 2" xfId="51544" xr:uid="{00000000-0005-0000-0000-000002AC0000}"/>
    <cellStyle name="Normal 4 2 3 2 2 2 2 6 5" xfId="51540" xr:uid="{00000000-0005-0000-0000-000003AC0000}"/>
    <cellStyle name="Normal 4 2 3 2 2 2 2 7" xfId="22592" xr:uid="{00000000-0005-0000-0000-000004AC0000}"/>
    <cellStyle name="Normal 4 2 3 2 2 2 2 7 2" xfId="22593" xr:uid="{00000000-0005-0000-0000-000005AC0000}"/>
    <cellStyle name="Normal 4 2 3 2 2 2 2 7 2 2" xfId="51546" xr:uid="{00000000-0005-0000-0000-000006AC0000}"/>
    <cellStyle name="Normal 4 2 3 2 2 2 2 7 3" xfId="22594" xr:uid="{00000000-0005-0000-0000-000007AC0000}"/>
    <cellStyle name="Normal 4 2 3 2 2 2 2 7 3 2" xfId="51547" xr:uid="{00000000-0005-0000-0000-000008AC0000}"/>
    <cellStyle name="Normal 4 2 3 2 2 2 2 7 4" xfId="51545" xr:uid="{00000000-0005-0000-0000-000009AC0000}"/>
    <cellStyle name="Normal 4 2 3 2 2 2 2 8" xfId="22595" xr:uid="{00000000-0005-0000-0000-00000AAC0000}"/>
    <cellStyle name="Normal 4 2 3 2 2 2 2 8 2" xfId="51548" xr:uid="{00000000-0005-0000-0000-00000BAC0000}"/>
    <cellStyle name="Normal 4 2 3 2 2 2 2 9" xfId="22596" xr:uid="{00000000-0005-0000-0000-00000CAC0000}"/>
    <cellStyle name="Normal 4 2 3 2 2 2 2 9 2" xfId="51549" xr:uid="{00000000-0005-0000-0000-00000DAC0000}"/>
    <cellStyle name="Normal 4 2 3 2 2 2 3" xfId="22597" xr:uid="{00000000-0005-0000-0000-00000EAC0000}"/>
    <cellStyle name="Normal 4 2 3 2 2 2 3 2" xfId="22598" xr:uid="{00000000-0005-0000-0000-00000FAC0000}"/>
    <cellStyle name="Normal 4 2 3 2 2 2 3 2 2" xfId="22599" xr:uid="{00000000-0005-0000-0000-000010AC0000}"/>
    <cellStyle name="Normal 4 2 3 2 2 2 3 2 2 2" xfId="22600" xr:uid="{00000000-0005-0000-0000-000011AC0000}"/>
    <cellStyle name="Normal 4 2 3 2 2 2 3 2 2 2 2" xfId="51553" xr:uid="{00000000-0005-0000-0000-000012AC0000}"/>
    <cellStyle name="Normal 4 2 3 2 2 2 3 2 2 3" xfId="51552" xr:uid="{00000000-0005-0000-0000-000013AC0000}"/>
    <cellStyle name="Normal 4 2 3 2 2 2 3 2 3" xfId="22601" xr:uid="{00000000-0005-0000-0000-000014AC0000}"/>
    <cellStyle name="Normal 4 2 3 2 2 2 3 2 3 2" xfId="51554" xr:uid="{00000000-0005-0000-0000-000015AC0000}"/>
    <cellStyle name="Normal 4 2 3 2 2 2 3 2 4" xfId="22602" xr:uid="{00000000-0005-0000-0000-000016AC0000}"/>
    <cellStyle name="Normal 4 2 3 2 2 2 3 2 4 2" xfId="51555" xr:uid="{00000000-0005-0000-0000-000017AC0000}"/>
    <cellStyle name="Normal 4 2 3 2 2 2 3 2 5" xfId="22603" xr:uid="{00000000-0005-0000-0000-000018AC0000}"/>
    <cellStyle name="Normal 4 2 3 2 2 2 3 2 5 2" xfId="51556" xr:uid="{00000000-0005-0000-0000-000019AC0000}"/>
    <cellStyle name="Normal 4 2 3 2 2 2 3 2 6" xfId="51551" xr:uid="{00000000-0005-0000-0000-00001AAC0000}"/>
    <cellStyle name="Normal 4 2 3 2 2 2 3 3" xfId="22604" xr:uid="{00000000-0005-0000-0000-00001BAC0000}"/>
    <cellStyle name="Normal 4 2 3 2 2 2 3 3 2" xfId="22605" xr:uid="{00000000-0005-0000-0000-00001CAC0000}"/>
    <cellStyle name="Normal 4 2 3 2 2 2 3 3 2 2" xfId="22606" xr:uid="{00000000-0005-0000-0000-00001DAC0000}"/>
    <cellStyle name="Normal 4 2 3 2 2 2 3 3 2 2 2" xfId="51559" xr:uid="{00000000-0005-0000-0000-00001EAC0000}"/>
    <cellStyle name="Normal 4 2 3 2 2 2 3 3 2 3" xfId="51558" xr:uid="{00000000-0005-0000-0000-00001FAC0000}"/>
    <cellStyle name="Normal 4 2 3 2 2 2 3 3 3" xfId="22607" xr:uid="{00000000-0005-0000-0000-000020AC0000}"/>
    <cellStyle name="Normal 4 2 3 2 2 2 3 3 3 2" xfId="51560" xr:uid="{00000000-0005-0000-0000-000021AC0000}"/>
    <cellStyle name="Normal 4 2 3 2 2 2 3 3 4" xfId="22608" xr:uid="{00000000-0005-0000-0000-000022AC0000}"/>
    <cellStyle name="Normal 4 2 3 2 2 2 3 3 4 2" xfId="51561" xr:uid="{00000000-0005-0000-0000-000023AC0000}"/>
    <cellStyle name="Normal 4 2 3 2 2 2 3 3 5" xfId="22609" xr:uid="{00000000-0005-0000-0000-000024AC0000}"/>
    <cellStyle name="Normal 4 2 3 2 2 2 3 3 5 2" xfId="51562" xr:uid="{00000000-0005-0000-0000-000025AC0000}"/>
    <cellStyle name="Normal 4 2 3 2 2 2 3 3 6" xfId="51557" xr:uid="{00000000-0005-0000-0000-000026AC0000}"/>
    <cellStyle name="Normal 4 2 3 2 2 2 3 4" xfId="22610" xr:uid="{00000000-0005-0000-0000-000027AC0000}"/>
    <cellStyle name="Normal 4 2 3 2 2 2 3 4 2" xfId="22611" xr:uid="{00000000-0005-0000-0000-000028AC0000}"/>
    <cellStyle name="Normal 4 2 3 2 2 2 3 4 2 2" xfId="51564" xr:uid="{00000000-0005-0000-0000-000029AC0000}"/>
    <cellStyle name="Normal 4 2 3 2 2 2 3 4 3" xfId="51563" xr:uid="{00000000-0005-0000-0000-00002AAC0000}"/>
    <cellStyle name="Normal 4 2 3 2 2 2 3 5" xfId="22612" xr:uid="{00000000-0005-0000-0000-00002BAC0000}"/>
    <cellStyle name="Normal 4 2 3 2 2 2 3 5 2" xfId="51565" xr:uid="{00000000-0005-0000-0000-00002CAC0000}"/>
    <cellStyle name="Normal 4 2 3 2 2 2 3 6" xfId="22613" xr:uid="{00000000-0005-0000-0000-00002DAC0000}"/>
    <cellStyle name="Normal 4 2 3 2 2 2 3 6 2" xfId="51566" xr:uid="{00000000-0005-0000-0000-00002EAC0000}"/>
    <cellStyle name="Normal 4 2 3 2 2 2 3 7" xfId="22614" xr:uid="{00000000-0005-0000-0000-00002FAC0000}"/>
    <cellStyle name="Normal 4 2 3 2 2 2 3 7 2" xfId="51567" xr:uid="{00000000-0005-0000-0000-000030AC0000}"/>
    <cellStyle name="Normal 4 2 3 2 2 2 3 8" xfId="51550" xr:uid="{00000000-0005-0000-0000-000031AC0000}"/>
    <cellStyle name="Normal 4 2 3 2 2 2 4" xfId="22615" xr:uid="{00000000-0005-0000-0000-000032AC0000}"/>
    <cellStyle name="Normal 4 2 3 2 2 2 4 2" xfId="22616" xr:uid="{00000000-0005-0000-0000-000033AC0000}"/>
    <cellStyle name="Normal 4 2 3 2 2 2 4 2 2" xfId="22617" xr:uid="{00000000-0005-0000-0000-000034AC0000}"/>
    <cellStyle name="Normal 4 2 3 2 2 2 4 2 2 2" xfId="22618" xr:uid="{00000000-0005-0000-0000-000035AC0000}"/>
    <cellStyle name="Normal 4 2 3 2 2 2 4 2 2 2 2" xfId="51571" xr:uid="{00000000-0005-0000-0000-000036AC0000}"/>
    <cellStyle name="Normal 4 2 3 2 2 2 4 2 2 3" xfId="51570" xr:uid="{00000000-0005-0000-0000-000037AC0000}"/>
    <cellStyle name="Normal 4 2 3 2 2 2 4 2 3" xfId="22619" xr:uid="{00000000-0005-0000-0000-000038AC0000}"/>
    <cellStyle name="Normal 4 2 3 2 2 2 4 2 3 2" xfId="51572" xr:uid="{00000000-0005-0000-0000-000039AC0000}"/>
    <cellStyle name="Normal 4 2 3 2 2 2 4 2 4" xfId="22620" xr:uid="{00000000-0005-0000-0000-00003AAC0000}"/>
    <cellStyle name="Normal 4 2 3 2 2 2 4 2 4 2" xfId="51573" xr:uid="{00000000-0005-0000-0000-00003BAC0000}"/>
    <cellStyle name="Normal 4 2 3 2 2 2 4 2 5" xfId="22621" xr:uid="{00000000-0005-0000-0000-00003CAC0000}"/>
    <cellStyle name="Normal 4 2 3 2 2 2 4 2 5 2" xfId="51574" xr:uid="{00000000-0005-0000-0000-00003DAC0000}"/>
    <cellStyle name="Normal 4 2 3 2 2 2 4 2 6" xfId="51569" xr:uid="{00000000-0005-0000-0000-00003EAC0000}"/>
    <cellStyle name="Normal 4 2 3 2 2 2 4 3" xfId="22622" xr:uid="{00000000-0005-0000-0000-00003FAC0000}"/>
    <cellStyle name="Normal 4 2 3 2 2 2 4 3 2" xfId="22623" xr:uid="{00000000-0005-0000-0000-000040AC0000}"/>
    <cellStyle name="Normal 4 2 3 2 2 2 4 3 2 2" xfId="51576" xr:uid="{00000000-0005-0000-0000-000041AC0000}"/>
    <cellStyle name="Normal 4 2 3 2 2 2 4 3 3" xfId="51575" xr:uid="{00000000-0005-0000-0000-000042AC0000}"/>
    <cellStyle name="Normal 4 2 3 2 2 2 4 4" xfId="22624" xr:uid="{00000000-0005-0000-0000-000043AC0000}"/>
    <cellStyle name="Normal 4 2 3 2 2 2 4 4 2" xfId="51577" xr:uid="{00000000-0005-0000-0000-000044AC0000}"/>
    <cellStyle name="Normal 4 2 3 2 2 2 4 5" xfId="22625" xr:uid="{00000000-0005-0000-0000-000045AC0000}"/>
    <cellStyle name="Normal 4 2 3 2 2 2 4 5 2" xfId="51578" xr:uid="{00000000-0005-0000-0000-000046AC0000}"/>
    <cellStyle name="Normal 4 2 3 2 2 2 4 6" xfId="22626" xr:uid="{00000000-0005-0000-0000-000047AC0000}"/>
    <cellStyle name="Normal 4 2 3 2 2 2 4 6 2" xfId="51579" xr:uid="{00000000-0005-0000-0000-000048AC0000}"/>
    <cellStyle name="Normal 4 2 3 2 2 2 4 7" xfId="51568" xr:uid="{00000000-0005-0000-0000-000049AC0000}"/>
    <cellStyle name="Normal 4 2 3 2 2 2 5" xfId="22627" xr:uid="{00000000-0005-0000-0000-00004AAC0000}"/>
    <cellStyle name="Normal 4 2 3 2 2 2 5 2" xfId="22628" xr:uid="{00000000-0005-0000-0000-00004BAC0000}"/>
    <cellStyle name="Normal 4 2 3 2 2 2 5 2 2" xfId="22629" xr:uid="{00000000-0005-0000-0000-00004CAC0000}"/>
    <cellStyle name="Normal 4 2 3 2 2 2 5 2 2 2" xfId="51582" xr:uid="{00000000-0005-0000-0000-00004DAC0000}"/>
    <cellStyle name="Normal 4 2 3 2 2 2 5 2 3" xfId="51581" xr:uid="{00000000-0005-0000-0000-00004EAC0000}"/>
    <cellStyle name="Normal 4 2 3 2 2 2 5 3" xfId="22630" xr:uid="{00000000-0005-0000-0000-00004FAC0000}"/>
    <cellStyle name="Normal 4 2 3 2 2 2 5 3 2" xfId="51583" xr:uid="{00000000-0005-0000-0000-000050AC0000}"/>
    <cellStyle name="Normal 4 2 3 2 2 2 5 4" xfId="22631" xr:uid="{00000000-0005-0000-0000-000051AC0000}"/>
    <cellStyle name="Normal 4 2 3 2 2 2 5 4 2" xfId="51584" xr:uid="{00000000-0005-0000-0000-000052AC0000}"/>
    <cellStyle name="Normal 4 2 3 2 2 2 5 5" xfId="22632" xr:uid="{00000000-0005-0000-0000-000053AC0000}"/>
    <cellStyle name="Normal 4 2 3 2 2 2 5 5 2" xfId="51585" xr:uid="{00000000-0005-0000-0000-000054AC0000}"/>
    <cellStyle name="Normal 4 2 3 2 2 2 5 6" xfId="51580" xr:uid="{00000000-0005-0000-0000-000055AC0000}"/>
    <cellStyle name="Normal 4 2 3 2 2 2 6" xfId="22633" xr:uid="{00000000-0005-0000-0000-000056AC0000}"/>
    <cellStyle name="Normal 4 2 3 2 2 2 6 2" xfId="22634" xr:uid="{00000000-0005-0000-0000-000057AC0000}"/>
    <cellStyle name="Normal 4 2 3 2 2 2 6 2 2" xfId="22635" xr:uid="{00000000-0005-0000-0000-000058AC0000}"/>
    <cellStyle name="Normal 4 2 3 2 2 2 6 2 2 2" xfId="51588" xr:uid="{00000000-0005-0000-0000-000059AC0000}"/>
    <cellStyle name="Normal 4 2 3 2 2 2 6 2 3" xfId="51587" xr:uid="{00000000-0005-0000-0000-00005AAC0000}"/>
    <cellStyle name="Normal 4 2 3 2 2 2 6 3" xfId="22636" xr:uid="{00000000-0005-0000-0000-00005BAC0000}"/>
    <cellStyle name="Normal 4 2 3 2 2 2 6 3 2" xfId="51589" xr:uid="{00000000-0005-0000-0000-00005CAC0000}"/>
    <cellStyle name="Normal 4 2 3 2 2 2 6 4" xfId="22637" xr:uid="{00000000-0005-0000-0000-00005DAC0000}"/>
    <cellStyle name="Normal 4 2 3 2 2 2 6 4 2" xfId="51590" xr:uid="{00000000-0005-0000-0000-00005EAC0000}"/>
    <cellStyle name="Normal 4 2 3 2 2 2 6 5" xfId="22638" xr:uid="{00000000-0005-0000-0000-00005FAC0000}"/>
    <cellStyle name="Normal 4 2 3 2 2 2 6 5 2" xfId="51591" xr:uid="{00000000-0005-0000-0000-000060AC0000}"/>
    <cellStyle name="Normal 4 2 3 2 2 2 6 6" xfId="51586" xr:uid="{00000000-0005-0000-0000-000061AC0000}"/>
    <cellStyle name="Normal 4 2 3 2 2 2 7" xfId="22639" xr:uid="{00000000-0005-0000-0000-000062AC0000}"/>
    <cellStyle name="Normal 4 2 3 2 2 2 7 2" xfId="22640" xr:uid="{00000000-0005-0000-0000-000063AC0000}"/>
    <cellStyle name="Normal 4 2 3 2 2 2 7 2 2" xfId="22641" xr:uid="{00000000-0005-0000-0000-000064AC0000}"/>
    <cellStyle name="Normal 4 2 3 2 2 2 7 2 2 2" xfId="51594" xr:uid="{00000000-0005-0000-0000-000065AC0000}"/>
    <cellStyle name="Normal 4 2 3 2 2 2 7 2 3" xfId="51593" xr:uid="{00000000-0005-0000-0000-000066AC0000}"/>
    <cellStyle name="Normal 4 2 3 2 2 2 7 3" xfId="22642" xr:uid="{00000000-0005-0000-0000-000067AC0000}"/>
    <cellStyle name="Normal 4 2 3 2 2 2 7 3 2" xfId="51595" xr:uid="{00000000-0005-0000-0000-000068AC0000}"/>
    <cellStyle name="Normal 4 2 3 2 2 2 7 4" xfId="22643" xr:uid="{00000000-0005-0000-0000-000069AC0000}"/>
    <cellStyle name="Normal 4 2 3 2 2 2 7 4 2" xfId="51596" xr:uid="{00000000-0005-0000-0000-00006AAC0000}"/>
    <cellStyle name="Normal 4 2 3 2 2 2 7 5" xfId="51592" xr:uid="{00000000-0005-0000-0000-00006BAC0000}"/>
    <cellStyle name="Normal 4 2 3 2 2 2 8" xfId="22644" xr:uid="{00000000-0005-0000-0000-00006CAC0000}"/>
    <cellStyle name="Normal 4 2 3 2 2 2 8 2" xfId="22645" xr:uid="{00000000-0005-0000-0000-00006DAC0000}"/>
    <cellStyle name="Normal 4 2 3 2 2 2 8 2 2" xfId="51598" xr:uid="{00000000-0005-0000-0000-00006EAC0000}"/>
    <cellStyle name="Normal 4 2 3 2 2 2 8 3" xfId="22646" xr:uid="{00000000-0005-0000-0000-00006FAC0000}"/>
    <cellStyle name="Normal 4 2 3 2 2 2 8 3 2" xfId="51599" xr:uid="{00000000-0005-0000-0000-000070AC0000}"/>
    <cellStyle name="Normal 4 2 3 2 2 2 8 4" xfId="51597" xr:uid="{00000000-0005-0000-0000-000071AC0000}"/>
    <cellStyle name="Normal 4 2 3 2 2 2 9" xfId="22647" xr:uid="{00000000-0005-0000-0000-000072AC0000}"/>
    <cellStyle name="Normal 4 2 3 2 2 2 9 2" xfId="51600" xr:uid="{00000000-0005-0000-0000-000073AC0000}"/>
    <cellStyle name="Normal 4 2 3 2 2 3" xfId="22648" xr:uid="{00000000-0005-0000-0000-000074AC0000}"/>
    <cellStyle name="Normal 4 2 3 2 2 3 10" xfId="22649" xr:uid="{00000000-0005-0000-0000-000075AC0000}"/>
    <cellStyle name="Normal 4 2 3 2 2 3 10 2" xfId="51602" xr:uid="{00000000-0005-0000-0000-000076AC0000}"/>
    <cellStyle name="Normal 4 2 3 2 2 3 11" xfId="51601" xr:uid="{00000000-0005-0000-0000-000077AC0000}"/>
    <cellStyle name="Normal 4 2 3 2 2 3 2" xfId="22650" xr:uid="{00000000-0005-0000-0000-000078AC0000}"/>
    <cellStyle name="Normal 4 2 3 2 2 3 2 2" xfId="22651" xr:uid="{00000000-0005-0000-0000-000079AC0000}"/>
    <cellStyle name="Normal 4 2 3 2 2 3 2 2 2" xfId="22652" xr:uid="{00000000-0005-0000-0000-00007AAC0000}"/>
    <cellStyle name="Normal 4 2 3 2 2 3 2 2 2 2" xfId="22653" xr:uid="{00000000-0005-0000-0000-00007BAC0000}"/>
    <cellStyle name="Normal 4 2 3 2 2 3 2 2 2 2 2" xfId="51606" xr:uid="{00000000-0005-0000-0000-00007CAC0000}"/>
    <cellStyle name="Normal 4 2 3 2 2 3 2 2 2 3" xfId="51605" xr:uid="{00000000-0005-0000-0000-00007DAC0000}"/>
    <cellStyle name="Normal 4 2 3 2 2 3 2 2 3" xfId="22654" xr:uid="{00000000-0005-0000-0000-00007EAC0000}"/>
    <cellStyle name="Normal 4 2 3 2 2 3 2 2 3 2" xfId="51607" xr:uid="{00000000-0005-0000-0000-00007FAC0000}"/>
    <cellStyle name="Normal 4 2 3 2 2 3 2 2 4" xfId="22655" xr:uid="{00000000-0005-0000-0000-000080AC0000}"/>
    <cellStyle name="Normal 4 2 3 2 2 3 2 2 4 2" xfId="51608" xr:uid="{00000000-0005-0000-0000-000081AC0000}"/>
    <cellStyle name="Normal 4 2 3 2 2 3 2 2 5" xfId="22656" xr:uid="{00000000-0005-0000-0000-000082AC0000}"/>
    <cellStyle name="Normal 4 2 3 2 2 3 2 2 5 2" xfId="51609" xr:uid="{00000000-0005-0000-0000-000083AC0000}"/>
    <cellStyle name="Normal 4 2 3 2 2 3 2 2 6" xfId="51604" xr:uid="{00000000-0005-0000-0000-000084AC0000}"/>
    <cellStyle name="Normal 4 2 3 2 2 3 2 3" xfId="22657" xr:uid="{00000000-0005-0000-0000-000085AC0000}"/>
    <cellStyle name="Normal 4 2 3 2 2 3 2 3 2" xfId="22658" xr:uid="{00000000-0005-0000-0000-000086AC0000}"/>
    <cellStyle name="Normal 4 2 3 2 2 3 2 3 2 2" xfId="51611" xr:uid="{00000000-0005-0000-0000-000087AC0000}"/>
    <cellStyle name="Normal 4 2 3 2 2 3 2 3 3" xfId="51610" xr:uid="{00000000-0005-0000-0000-000088AC0000}"/>
    <cellStyle name="Normal 4 2 3 2 2 3 2 4" xfId="22659" xr:uid="{00000000-0005-0000-0000-000089AC0000}"/>
    <cellStyle name="Normal 4 2 3 2 2 3 2 4 2" xfId="51612" xr:uid="{00000000-0005-0000-0000-00008AAC0000}"/>
    <cellStyle name="Normal 4 2 3 2 2 3 2 5" xfId="22660" xr:uid="{00000000-0005-0000-0000-00008BAC0000}"/>
    <cellStyle name="Normal 4 2 3 2 2 3 2 5 2" xfId="51613" xr:uid="{00000000-0005-0000-0000-00008CAC0000}"/>
    <cellStyle name="Normal 4 2 3 2 2 3 2 6" xfId="22661" xr:uid="{00000000-0005-0000-0000-00008DAC0000}"/>
    <cellStyle name="Normal 4 2 3 2 2 3 2 6 2" xfId="51614" xr:uid="{00000000-0005-0000-0000-00008EAC0000}"/>
    <cellStyle name="Normal 4 2 3 2 2 3 2 7" xfId="51603" xr:uid="{00000000-0005-0000-0000-00008FAC0000}"/>
    <cellStyle name="Normal 4 2 3 2 2 3 3" xfId="22662" xr:uid="{00000000-0005-0000-0000-000090AC0000}"/>
    <cellStyle name="Normal 4 2 3 2 2 3 3 2" xfId="22663" xr:uid="{00000000-0005-0000-0000-000091AC0000}"/>
    <cellStyle name="Normal 4 2 3 2 2 3 3 2 2" xfId="22664" xr:uid="{00000000-0005-0000-0000-000092AC0000}"/>
    <cellStyle name="Normal 4 2 3 2 2 3 3 2 2 2" xfId="22665" xr:uid="{00000000-0005-0000-0000-000093AC0000}"/>
    <cellStyle name="Normal 4 2 3 2 2 3 3 2 2 2 2" xfId="51618" xr:uid="{00000000-0005-0000-0000-000094AC0000}"/>
    <cellStyle name="Normal 4 2 3 2 2 3 3 2 2 3" xfId="51617" xr:uid="{00000000-0005-0000-0000-000095AC0000}"/>
    <cellStyle name="Normal 4 2 3 2 2 3 3 2 3" xfId="22666" xr:uid="{00000000-0005-0000-0000-000096AC0000}"/>
    <cellStyle name="Normal 4 2 3 2 2 3 3 2 3 2" xfId="51619" xr:uid="{00000000-0005-0000-0000-000097AC0000}"/>
    <cellStyle name="Normal 4 2 3 2 2 3 3 2 4" xfId="22667" xr:uid="{00000000-0005-0000-0000-000098AC0000}"/>
    <cellStyle name="Normal 4 2 3 2 2 3 3 2 4 2" xfId="51620" xr:uid="{00000000-0005-0000-0000-000099AC0000}"/>
    <cellStyle name="Normal 4 2 3 2 2 3 3 2 5" xfId="22668" xr:uid="{00000000-0005-0000-0000-00009AAC0000}"/>
    <cellStyle name="Normal 4 2 3 2 2 3 3 2 5 2" xfId="51621" xr:uid="{00000000-0005-0000-0000-00009BAC0000}"/>
    <cellStyle name="Normal 4 2 3 2 2 3 3 2 6" xfId="51616" xr:uid="{00000000-0005-0000-0000-00009CAC0000}"/>
    <cellStyle name="Normal 4 2 3 2 2 3 3 3" xfId="22669" xr:uid="{00000000-0005-0000-0000-00009DAC0000}"/>
    <cellStyle name="Normal 4 2 3 2 2 3 3 3 2" xfId="22670" xr:uid="{00000000-0005-0000-0000-00009EAC0000}"/>
    <cellStyle name="Normal 4 2 3 2 2 3 3 3 2 2" xfId="51623" xr:uid="{00000000-0005-0000-0000-00009FAC0000}"/>
    <cellStyle name="Normal 4 2 3 2 2 3 3 3 3" xfId="51622" xr:uid="{00000000-0005-0000-0000-0000A0AC0000}"/>
    <cellStyle name="Normal 4 2 3 2 2 3 3 4" xfId="22671" xr:uid="{00000000-0005-0000-0000-0000A1AC0000}"/>
    <cellStyle name="Normal 4 2 3 2 2 3 3 4 2" xfId="51624" xr:uid="{00000000-0005-0000-0000-0000A2AC0000}"/>
    <cellStyle name="Normal 4 2 3 2 2 3 3 5" xfId="22672" xr:uid="{00000000-0005-0000-0000-0000A3AC0000}"/>
    <cellStyle name="Normal 4 2 3 2 2 3 3 5 2" xfId="51625" xr:uid="{00000000-0005-0000-0000-0000A4AC0000}"/>
    <cellStyle name="Normal 4 2 3 2 2 3 3 6" xfId="22673" xr:uid="{00000000-0005-0000-0000-0000A5AC0000}"/>
    <cellStyle name="Normal 4 2 3 2 2 3 3 6 2" xfId="51626" xr:uid="{00000000-0005-0000-0000-0000A6AC0000}"/>
    <cellStyle name="Normal 4 2 3 2 2 3 3 7" xfId="51615" xr:uid="{00000000-0005-0000-0000-0000A7AC0000}"/>
    <cellStyle name="Normal 4 2 3 2 2 3 4" xfId="22674" xr:uid="{00000000-0005-0000-0000-0000A8AC0000}"/>
    <cellStyle name="Normal 4 2 3 2 2 3 4 2" xfId="22675" xr:uid="{00000000-0005-0000-0000-0000A9AC0000}"/>
    <cellStyle name="Normal 4 2 3 2 2 3 4 2 2" xfId="22676" xr:uid="{00000000-0005-0000-0000-0000AAAC0000}"/>
    <cellStyle name="Normal 4 2 3 2 2 3 4 2 2 2" xfId="51629" xr:uid="{00000000-0005-0000-0000-0000ABAC0000}"/>
    <cellStyle name="Normal 4 2 3 2 2 3 4 2 3" xfId="51628" xr:uid="{00000000-0005-0000-0000-0000ACAC0000}"/>
    <cellStyle name="Normal 4 2 3 2 2 3 4 3" xfId="22677" xr:uid="{00000000-0005-0000-0000-0000ADAC0000}"/>
    <cellStyle name="Normal 4 2 3 2 2 3 4 3 2" xfId="51630" xr:uid="{00000000-0005-0000-0000-0000AEAC0000}"/>
    <cellStyle name="Normal 4 2 3 2 2 3 4 4" xfId="22678" xr:uid="{00000000-0005-0000-0000-0000AFAC0000}"/>
    <cellStyle name="Normal 4 2 3 2 2 3 4 4 2" xfId="51631" xr:uid="{00000000-0005-0000-0000-0000B0AC0000}"/>
    <cellStyle name="Normal 4 2 3 2 2 3 4 5" xfId="22679" xr:uid="{00000000-0005-0000-0000-0000B1AC0000}"/>
    <cellStyle name="Normal 4 2 3 2 2 3 4 5 2" xfId="51632" xr:uid="{00000000-0005-0000-0000-0000B2AC0000}"/>
    <cellStyle name="Normal 4 2 3 2 2 3 4 6" xfId="51627" xr:uid="{00000000-0005-0000-0000-0000B3AC0000}"/>
    <cellStyle name="Normal 4 2 3 2 2 3 5" xfId="22680" xr:uid="{00000000-0005-0000-0000-0000B4AC0000}"/>
    <cellStyle name="Normal 4 2 3 2 2 3 5 2" xfId="22681" xr:uid="{00000000-0005-0000-0000-0000B5AC0000}"/>
    <cellStyle name="Normal 4 2 3 2 2 3 5 2 2" xfId="22682" xr:uid="{00000000-0005-0000-0000-0000B6AC0000}"/>
    <cellStyle name="Normal 4 2 3 2 2 3 5 2 2 2" xfId="51635" xr:uid="{00000000-0005-0000-0000-0000B7AC0000}"/>
    <cellStyle name="Normal 4 2 3 2 2 3 5 2 3" xfId="51634" xr:uid="{00000000-0005-0000-0000-0000B8AC0000}"/>
    <cellStyle name="Normal 4 2 3 2 2 3 5 3" xfId="22683" xr:uid="{00000000-0005-0000-0000-0000B9AC0000}"/>
    <cellStyle name="Normal 4 2 3 2 2 3 5 3 2" xfId="51636" xr:uid="{00000000-0005-0000-0000-0000BAAC0000}"/>
    <cellStyle name="Normal 4 2 3 2 2 3 5 4" xfId="22684" xr:uid="{00000000-0005-0000-0000-0000BBAC0000}"/>
    <cellStyle name="Normal 4 2 3 2 2 3 5 4 2" xfId="51637" xr:uid="{00000000-0005-0000-0000-0000BCAC0000}"/>
    <cellStyle name="Normal 4 2 3 2 2 3 5 5" xfId="22685" xr:uid="{00000000-0005-0000-0000-0000BDAC0000}"/>
    <cellStyle name="Normal 4 2 3 2 2 3 5 5 2" xfId="51638" xr:uid="{00000000-0005-0000-0000-0000BEAC0000}"/>
    <cellStyle name="Normal 4 2 3 2 2 3 5 6" xfId="51633" xr:uid="{00000000-0005-0000-0000-0000BFAC0000}"/>
    <cellStyle name="Normal 4 2 3 2 2 3 6" xfId="22686" xr:uid="{00000000-0005-0000-0000-0000C0AC0000}"/>
    <cellStyle name="Normal 4 2 3 2 2 3 6 2" xfId="22687" xr:uid="{00000000-0005-0000-0000-0000C1AC0000}"/>
    <cellStyle name="Normal 4 2 3 2 2 3 6 2 2" xfId="22688" xr:uid="{00000000-0005-0000-0000-0000C2AC0000}"/>
    <cellStyle name="Normal 4 2 3 2 2 3 6 2 2 2" xfId="51641" xr:uid="{00000000-0005-0000-0000-0000C3AC0000}"/>
    <cellStyle name="Normal 4 2 3 2 2 3 6 2 3" xfId="51640" xr:uid="{00000000-0005-0000-0000-0000C4AC0000}"/>
    <cellStyle name="Normal 4 2 3 2 2 3 6 3" xfId="22689" xr:uid="{00000000-0005-0000-0000-0000C5AC0000}"/>
    <cellStyle name="Normal 4 2 3 2 2 3 6 3 2" xfId="51642" xr:uid="{00000000-0005-0000-0000-0000C6AC0000}"/>
    <cellStyle name="Normal 4 2 3 2 2 3 6 4" xfId="22690" xr:uid="{00000000-0005-0000-0000-0000C7AC0000}"/>
    <cellStyle name="Normal 4 2 3 2 2 3 6 4 2" xfId="51643" xr:uid="{00000000-0005-0000-0000-0000C8AC0000}"/>
    <cellStyle name="Normal 4 2 3 2 2 3 6 5" xfId="51639" xr:uid="{00000000-0005-0000-0000-0000C9AC0000}"/>
    <cellStyle name="Normal 4 2 3 2 2 3 7" xfId="22691" xr:uid="{00000000-0005-0000-0000-0000CAAC0000}"/>
    <cellStyle name="Normal 4 2 3 2 2 3 7 2" xfId="22692" xr:uid="{00000000-0005-0000-0000-0000CBAC0000}"/>
    <cellStyle name="Normal 4 2 3 2 2 3 7 2 2" xfId="51645" xr:uid="{00000000-0005-0000-0000-0000CCAC0000}"/>
    <cellStyle name="Normal 4 2 3 2 2 3 7 3" xfId="22693" xr:uid="{00000000-0005-0000-0000-0000CDAC0000}"/>
    <cellStyle name="Normal 4 2 3 2 2 3 7 3 2" xfId="51646" xr:uid="{00000000-0005-0000-0000-0000CEAC0000}"/>
    <cellStyle name="Normal 4 2 3 2 2 3 7 4" xfId="51644" xr:uid="{00000000-0005-0000-0000-0000CFAC0000}"/>
    <cellStyle name="Normal 4 2 3 2 2 3 8" xfId="22694" xr:uid="{00000000-0005-0000-0000-0000D0AC0000}"/>
    <cellStyle name="Normal 4 2 3 2 2 3 8 2" xfId="51647" xr:uid="{00000000-0005-0000-0000-0000D1AC0000}"/>
    <cellStyle name="Normal 4 2 3 2 2 3 9" xfId="22695" xr:uid="{00000000-0005-0000-0000-0000D2AC0000}"/>
    <cellStyle name="Normal 4 2 3 2 2 3 9 2" xfId="51648" xr:uid="{00000000-0005-0000-0000-0000D3AC0000}"/>
    <cellStyle name="Normal 4 2 3 2 2 4" xfId="22696" xr:uid="{00000000-0005-0000-0000-0000D4AC0000}"/>
    <cellStyle name="Normal 4 2 3 2 2 4 2" xfId="22697" xr:uid="{00000000-0005-0000-0000-0000D5AC0000}"/>
    <cellStyle name="Normal 4 2 3 2 2 4 2 2" xfId="22698" xr:uid="{00000000-0005-0000-0000-0000D6AC0000}"/>
    <cellStyle name="Normal 4 2 3 2 2 4 2 2 2" xfId="22699" xr:uid="{00000000-0005-0000-0000-0000D7AC0000}"/>
    <cellStyle name="Normal 4 2 3 2 2 4 2 2 2 2" xfId="51652" xr:uid="{00000000-0005-0000-0000-0000D8AC0000}"/>
    <cellStyle name="Normal 4 2 3 2 2 4 2 2 3" xfId="51651" xr:uid="{00000000-0005-0000-0000-0000D9AC0000}"/>
    <cellStyle name="Normal 4 2 3 2 2 4 2 3" xfId="22700" xr:uid="{00000000-0005-0000-0000-0000DAAC0000}"/>
    <cellStyle name="Normal 4 2 3 2 2 4 2 3 2" xfId="51653" xr:uid="{00000000-0005-0000-0000-0000DBAC0000}"/>
    <cellStyle name="Normal 4 2 3 2 2 4 2 4" xfId="22701" xr:uid="{00000000-0005-0000-0000-0000DCAC0000}"/>
    <cellStyle name="Normal 4 2 3 2 2 4 2 4 2" xfId="51654" xr:uid="{00000000-0005-0000-0000-0000DDAC0000}"/>
    <cellStyle name="Normal 4 2 3 2 2 4 2 5" xfId="22702" xr:uid="{00000000-0005-0000-0000-0000DEAC0000}"/>
    <cellStyle name="Normal 4 2 3 2 2 4 2 5 2" xfId="51655" xr:uid="{00000000-0005-0000-0000-0000DFAC0000}"/>
    <cellStyle name="Normal 4 2 3 2 2 4 2 6" xfId="51650" xr:uid="{00000000-0005-0000-0000-0000E0AC0000}"/>
    <cellStyle name="Normal 4 2 3 2 2 4 3" xfId="22703" xr:uid="{00000000-0005-0000-0000-0000E1AC0000}"/>
    <cellStyle name="Normal 4 2 3 2 2 4 3 2" xfId="22704" xr:uid="{00000000-0005-0000-0000-0000E2AC0000}"/>
    <cellStyle name="Normal 4 2 3 2 2 4 3 2 2" xfId="22705" xr:uid="{00000000-0005-0000-0000-0000E3AC0000}"/>
    <cellStyle name="Normal 4 2 3 2 2 4 3 2 2 2" xfId="51658" xr:uid="{00000000-0005-0000-0000-0000E4AC0000}"/>
    <cellStyle name="Normal 4 2 3 2 2 4 3 2 3" xfId="51657" xr:uid="{00000000-0005-0000-0000-0000E5AC0000}"/>
    <cellStyle name="Normal 4 2 3 2 2 4 3 3" xfId="22706" xr:uid="{00000000-0005-0000-0000-0000E6AC0000}"/>
    <cellStyle name="Normal 4 2 3 2 2 4 3 3 2" xfId="51659" xr:uid="{00000000-0005-0000-0000-0000E7AC0000}"/>
    <cellStyle name="Normal 4 2 3 2 2 4 3 4" xfId="22707" xr:uid="{00000000-0005-0000-0000-0000E8AC0000}"/>
    <cellStyle name="Normal 4 2 3 2 2 4 3 4 2" xfId="51660" xr:uid="{00000000-0005-0000-0000-0000E9AC0000}"/>
    <cellStyle name="Normal 4 2 3 2 2 4 3 5" xfId="22708" xr:uid="{00000000-0005-0000-0000-0000EAAC0000}"/>
    <cellStyle name="Normal 4 2 3 2 2 4 3 5 2" xfId="51661" xr:uid="{00000000-0005-0000-0000-0000EBAC0000}"/>
    <cellStyle name="Normal 4 2 3 2 2 4 3 6" xfId="51656" xr:uid="{00000000-0005-0000-0000-0000ECAC0000}"/>
    <cellStyle name="Normal 4 2 3 2 2 4 4" xfId="22709" xr:uid="{00000000-0005-0000-0000-0000EDAC0000}"/>
    <cellStyle name="Normal 4 2 3 2 2 4 4 2" xfId="22710" xr:uid="{00000000-0005-0000-0000-0000EEAC0000}"/>
    <cellStyle name="Normal 4 2 3 2 2 4 4 2 2" xfId="51663" xr:uid="{00000000-0005-0000-0000-0000EFAC0000}"/>
    <cellStyle name="Normal 4 2 3 2 2 4 4 3" xfId="51662" xr:uid="{00000000-0005-0000-0000-0000F0AC0000}"/>
    <cellStyle name="Normal 4 2 3 2 2 4 5" xfId="22711" xr:uid="{00000000-0005-0000-0000-0000F1AC0000}"/>
    <cellStyle name="Normal 4 2 3 2 2 4 5 2" xfId="51664" xr:uid="{00000000-0005-0000-0000-0000F2AC0000}"/>
    <cellStyle name="Normal 4 2 3 2 2 4 6" xfId="22712" xr:uid="{00000000-0005-0000-0000-0000F3AC0000}"/>
    <cellStyle name="Normal 4 2 3 2 2 4 6 2" xfId="51665" xr:uid="{00000000-0005-0000-0000-0000F4AC0000}"/>
    <cellStyle name="Normal 4 2 3 2 2 4 7" xfId="22713" xr:uid="{00000000-0005-0000-0000-0000F5AC0000}"/>
    <cellStyle name="Normal 4 2 3 2 2 4 7 2" xfId="51666" xr:uid="{00000000-0005-0000-0000-0000F6AC0000}"/>
    <cellStyle name="Normal 4 2 3 2 2 4 8" xfId="51649" xr:uid="{00000000-0005-0000-0000-0000F7AC0000}"/>
    <cellStyle name="Normal 4 2 3 2 2 5" xfId="22714" xr:uid="{00000000-0005-0000-0000-0000F8AC0000}"/>
    <cellStyle name="Normal 4 2 3 2 2 5 2" xfId="22715" xr:uid="{00000000-0005-0000-0000-0000F9AC0000}"/>
    <cellStyle name="Normal 4 2 3 2 2 5 2 2" xfId="22716" xr:uid="{00000000-0005-0000-0000-0000FAAC0000}"/>
    <cellStyle name="Normal 4 2 3 2 2 5 2 2 2" xfId="22717" xr:uid="{00000000-0005-0000-0000-0000FBAC0000}"/>
    <cellStyle name="Normal 4 2 3 2 2 5 2 2 2 2" xfId="51670" xr:uid="{00000000-0005-0000-0000-0000FCAC0000}"/>
    <cellStyle name="Normal 4 2 3 2 2 5 2 2 3" xfId="51669" xr:uid="{00000000-0005-0000-0000-0000FDAC0000}"/>
    <cellStyle name="Normal 4 2 3 2 2 5 2 3" xfId="22718" xr:uid="{00000000-0005-0000-0000-0000FEAC0000}"/>
    <cellStyle name="Normal 4 2 3 2 2 5 2 3 2" xfId="51671" xr:uid="{00000000-0005-0000-0000-0000FFAC0000}"/>
    <cellStyle name="Normal 4 2 3 2 2 5 2 4" xfId="22719" xr:uid="{00000000-0005-0000-0000-000000AD0000}"/>
    <cellStyle name="Normal 4 2 3 2 2 5 2 4 2" xfId="51672" xr:uid="{00000000-0005-0000-0000-000001AD0000}"/>
    <cellStyle name="Normal 4 2 3 2 2 5 2 5" xfId="22720" xr:uid="{00000000-0005-0000-0000-000002AD0000}"/>
    <cellStyle name="Normal 4 2 3 2 2 5 2 5 2" xfId="51673" xr:uid="{00000000-0005-0000-0000-000003AD0000}"/>
    <cellStyle name="Normal 4 2 3 2 2 5 2 6" xfId="51668" xr:uid="{00000000-0005-0000-0000-000004AD0000}"/>
    <cellStyle name="Normal 4 2 3 2 2 5 3" xfId="22721" xr:uid="{00000000-0005-0000-0000-000005AD0000}"/>
    <cellStyle name="Normal 4 2 3 2 2 5 3 2" xfId="22722" xr:uid="{00000000-0005-0000-0000-000006AD0000}"/>
    <cellStyle name="Normal 4 2 3 2 2 5 3 2 2" xfId="51675" xr:uid="{00000000-0005-0000-0000-000007AD0000}"/>
    <cellStyle name="Normal 4 2 3 2 2 5 3 3" xfId="51674" xr:uid="{00000000-0005-0000-0000-000008AD0000}"/>
    <cellStyle name="Normal 4 2 3 2 2 5 4" xfId="22723" xr:uid="{00000000-0005-0000-0000-000009AD0000}"/>
    <cellStyle name="Normal 4 2 3 2 2 5 4 2" xfId="51676" xr:uid="{00000000-0005-0000-0000-00000AAD0000}"/>
    <cellStyle name="Normal 4 2 3 2 2 5 5" xfId="22724" xr:uid="{00000000-0005-0000-0000-00000BAD0000}"/>
    <cellStyle name="Normal 4 2 3 2 2 5 5 2" xfId="51677" xr:uid="{00000000-0005-0000-0000-00000CAD0000}"/>
    <cellStyle name="Normal 4 2 3 2 2 5 6" xfId="22725" xr:uid="{00000000-0005-0000-0000-00000DAD0000}"/>
    <cellStyle name="Normal 4 2 3 2 2 5 6 2" xfId="51678" xr:uid="{00000000-0005-0000-0000-00000EAD0000}"/>
    <cellStyle name="Normal 4 2 3 2 2 5 7" xfId="51667" xr:uid="{00000000-0005-0000-0000-00000FAD0000}"/>
    <cellStyle name="Normal 4 2 3 2 2 6" xfId="22726" xr:uid="{00000000-0005-0000-0000-000010AD0000}"/>
    <cellStyle name="Normal 4 2 3 2 2 6 2" xfId="22727" xr:uid="{00000000-0005-0000-0000-000011AD0000}"/>
    <cellStyle name="Normal 4 2 3 2 2 6 2 2" xfId="22728" xr:uid="{00000000-0005-0000-0000-000012AD0000}"/>
    <cellStyle name="Normal 4 2 3 2 2 6 2 2 2" xfId="51681" xr:uid="{00000000-0005-0000-0000-000013AD0000}"/>
    <cellStyle name="Normal 4 2 3 2 2 6 2 3" xfId="51680" xr:uid="{00000000-0005-0000-0000-000014AD0000}"/>
    <cellStyle name="Normal 4 2 3 2 2 6 3" xfId="22729" xr:uid="{00000000-0005-0000-0000-000015AD0000}"/>
    <cellStyle name="Normal 4 2 3 2 2 6 3 2" xfId="51682" xr:uid="{00000000-0005-0000-0000-000016AD0000}"/>
    <cellStyle name="Normal 4 2 3 2 2 6 4" xfId="22730" xr:uid="{00000000-0005-0000-0000-000017AD0000}"/>
    <cellStyle name="Normal 4 2 3 2 2 6 4 2" xfId="51683" xr:uid="{00000000-0005-0000-0000-000018AD0000}"/>
    <cellStyle name="Normal 4 2 3 2 2 6 5" xfId="22731" xr:uid="{00000000-0005-0000-0000-000019AD0000}"/>
    <cellStyle name="Normal 4 2 3 2 2 6 5 2" xfId="51684" xr:uid="{00000000-0005-0000-0000-00001AAD0000}"/>
    <cellStyle name="Normal 4 2 3 2 2 6 6" xfId="51679" xr:uid="{00000000-0005-0000-0000-00001BAD0000}"/>
    <cellStyle name="Normal 4 2 3 2 2 7" xfId="22732" xr:uid="{00000000-0005-0000-0000-00001CAD0000}"/>
    <cellStyle name="Normal 4 2 3 2 2 7 2" xfId="22733" xr:uid="{00000000-0005-0000-0000-00001DAD0000}"/>
    <cellStyle name="Normal 4 2 3 2 2 7 2 2" xfId="22734" xr:uid="{00000000-0005-0000-0000-00001EAD0000}"/>
    <cellStyle name="Normal 4 2 3 2 2 7 2 2 2" xfId="51687" xr:uid="{00000000-0005-0000-0000-00001FAD0000}"/>
    <cellStyle name="Normal 4 2 3 2 2 7 2 3" xfId="51686" xr:uid="{00000000-0005-0000-0000-000020AD0000}"/>
    <cellStyle name="Normal 4 2 3 2 2 7 3" xfId="22735" xr:uid="{00000000-0005-0000-0000-000021AD0000}"/>
    <cellStyle name="Normal 4 2 3 2 2 7 3 2" xfId="51688" xr:uid="{00000000-0005-0000-0000-000022AD0000}"/>
    <cellStyle name="Normal 4 2 3 2 2 7 4" xfId="22736" xr:uid="{00000000-0005-0000-0000-000023AD0000}"/>
    <cellStyle name="Normal 4 2 3 2 2 7 4 2" xfId="51689" xr:uid="{00000000-0005-0000-0000-000024AD0000}"/>
    <cellStyle name="Normal 4 2 3 2 2 7 5" xfId="22737" xr:uid="{00000000-0005-0000-0000-000025AD0000}"/>
    <cellStyle name="Normal 4 2 3 2 2 7 5 2" xfId="51690" xr:uid="{00000000-0005-0000-0000-000026AD0000}"/>
    <cellStyle name="Normal 4 2 3 2 2 7 6" xfId="51685" xr:uid="{00000000-0005-0000-0000-000027AD0000}"/>
    <cellStyle name="Normal 4 2 3 2 2 8" xfId="22738" xr:uid="{00000000-0005-0000-0000-000028AD0000}"/>
    <cellStyle name="Normal 4 2 3 2 2 8 2" xfId="22739" xr:uid="{00000000-0005-0000-0000-000029AD0000}"/>
    <cellStyle name="Normal 4 2 3 2 2 8 2 2" xfId="22740" xr:uid="{00000000-0005-0000-0000-00002AAD0000}"/>
    <cellStyle name="Normal 4 2 3 2 2 8 2 2 2" xfId="51693" xr:uid="{00000000-0005-0000-0000-00002BAD0000}"/>
    <cellStyle name="Normal 4 2 3 2 2 8 2 3" xfId="51692" xr:uid="{00000000-0005-0000-0000-00002CAD0000}"/>
    <cellStyle name="Normal 4 2 3 2 2 8 3" xfId="22741" xr:uid="{00000000-0005-0000-0000-00002DAD0000}"/>
    <cellStyle name="Normal 4 2 3 2 2 8 3 2" xfId="51694" xr:uid="{00000000-0005-0000-0000-00002EAD0000}"/>
    <cellStyle name="Normal 4 2 3 2 2 8 4" xfId="22742" xr:uid="{00000000-0005-0000-0000-00002FAD0000}"/>
    <cellStyle name="Normal 4 2 3 2 2 8 4 2" xfId="51695" xr:uid="{00000000-0005-0000-0000-000030AD0000}"/>
    <cellStyle name="Normal 4 2 3 2 2 8 5" xfId="51691" xr:uid="{00000000-0005-0000-0000-000031AD0000}"/>
    <cellStyle name="Normal 4 2 3 2 2 9" xfId="22743" xr:uid="{00000000-0005-0000-0000-000032AD0000}"/>
    <cellStyle name="Normal 4 2 3 2 2 9 2" xfId="22744" xr:uid="{00000000-0005-0000-0000-000033AD0000}"/>
    <cellStyle name="Normal 4 2 3 2 2 9 2 2" xfId="51697" xr:uid="{00000000-0005-0000-0000-000034AD0000}"/>
    <cellStyle name="Normal 4 2 3 2 2 9 3" xfId="22745" xr:uid="{00000000-0005-0000-0000-000035AD0000}"/>
    <cellStyle name="Normal 4 2 3 2 2 9 3 2" xfId="51698" xr:uid="{00000000-0005-0000-0000-000036AD0000}"/>
    <cellStyle name="Normal 4 2 3 2 2 9 4" xfId="51696" xr:uid="{00000000-0005-0000-0000-000037AD0000}"/>
    <cellStyle name="Normal 4 2 3 2 3" xfId="22746" xr:uid="{00000000-0005-0000-0000-000038AD0000}"/>
    <cellStyle name="Normal 4 2 3 2 3 10" xfId="22747" xr:uid="{00000000-0005-0000-0000-000039AD0000}"/>
    <cellStyle name="Normal 4 2 3 2 3 10 2" xfId="51700" xr:uid="{00000000-0005-0000-0000-00003AAD0000}"/>
    <cellStyle name="Normal 4 2 3 2 3 11" xfId="22748" xr:uid="{00000000-0005-0000-0000-00003BAD0000}"/>
    <cellStyle name="Normal 4 2 3 2 3 11 2" xfId="51701" xr:uid="{00000000-0005-0000-0000-00003CAD0000}"/>
    <cellStyle name="Normal 4 2 3 2 3 12" xfId="51699" xr:uid="{00000000-0005-0000-0000-00003DAD0000}"/>
    <cellStyle name="Normal 4 2 3 2 3 2" xfId="22749" xr:uid="{00000000-0005-0000-0000-00003EAD0000}"/>
    <cellStyle name="Normal 4 2 3 2 3 2 10" xfId="22750" xr:uid="{00000000-0005-0000-0000-00003FAD0000}"/>
    <cellStyle name="Normal 4 2 3 2 3 2 10 2" xfId="51703" xr:uid="{00000000-0005-0000-0000-000040AD0000}"/>
    <cellStyle name="Normal 4 2 3 2 3 2 11" xfId="51702" xr:uid="{00000000-0005-0000-0000-000041AD0000}"/>
    <cellStyle name="Normal 4 2 3 2 3 2 2" xfId="22751" xr:uid="{00000000-0005-0000-0000-000042AD0000}"/>
    <cellStyle name="Normal 4 2 3 2 3 2 2 2" xfId="22752" xr:uid="{00000000-0005-0000-0000-000043AD0000}"/>
    <cellStyle name="Normal 4 2 3 2 3 2 2 2 2" xfId="22753" xr:uid="{00000000-0005-0000-0000-000044AD0000}"/>
    <cellStyle name="Normal 4 2 3 2 3 2 2 2 2 2" xfId="22754" xr:uid="{00000000-0005-0000-0000-000045AD0000}"/>
    <cellStyle name="Normal 4 2 3 2 3 2 2 2 2 2 2" xfId="51707" xr:uid="{00000000-0005-0000-0000-000046AD0000}"/>
    <cellStyle name="Normal 4 2 3 2 3 2 2 2 2 3" xfId="51706" xr:uid="{00000000-0005-0000-0000-000047AD0000}"/>
    <cellStyle name="Normal 4 2 3 2 3 2 2 2 3" xfId="22755" xr:uid="{00000000-0005-0000-0000-000048AD0000}"/>
    <cellStyle name="Normal 4 2 3 2 3 2 2 2 3 2" xfId="51708" xr:uid="{00000000-0005-0000-0000-000049AD0000}"/>
    <cellStyle name="Normal 4 2 3 2 3 2 2 2 4" xfId="22756" xr:uid="{00000000-0005-0000-0000-00004AAD0000}"/>
    <cellStyle name="Normal 4 2 3 2 3 2 2 2 4 2" xfId="51709" xr:uid="{00000000-0005-0000-0000-00004BAD0000}"/>
    <cellStyle name="Normal 4 2 3 2 3 2 2 2 5" xfId="22757" xr:uid="{00000000-0005-0000-0000-00004CAD0000}"/>
    <cellStyle name="Normal 4 2 3 2 3 2 2 2 5 2" xfId="51710" xr:uid="{00000000-0005-0000-0000-00004DAD0000}"/>
    <cellStyle name="Normal 4 2 3 2 3 2 2 2 6" xfId="51705" xr:uid="{00000000-0005-0000-0000-00004EAD0000}"/>
    <cellStyle name="Normal 4 2 3 2 3 2 2 3" xfId="22758" xr:uid="{00000000-0005-0000-0000-00004FAD0000}"/>
    <cellStyle name="Normal 4 2 3 2 3 2 2 3 2" xfId="22759" xr:uid="{00000000-0005-0000-0000-000050AD0000}"/>
    <cellStyle name="Normal 4 2 3 2 3 2 2 3 2 2" xfId="51712" xr:uid="{00000000-0005-0000-0000-000051AD0000}"/>
    <cellStyle name="Normal 4 2 3 2 3 2 2 3 3" xfId="51711" xr:uid="{00000000-0005-0000-0000-000052AD0000}"/>
    <cellStyle name="Normal 4 2 3 2 3 2 2 4" xfId="22760" xr:uid="{00000000-0005-0000-0000-000053AD0000}"/>
    <cellStyle name="Normal 4 2 3 2 3 2 2 4 2" xfId="51713" xr:uid="{00000000-0005-0000-0000-000054AD0000}"/>
    <cellStyle name="Normal 4 2 3 2 3 2 2 5" xfId="22761" xr:uid="{00000000-0005-0000-0000-000055AD0000}"/>
    <cellStyle name="Normal 4 2 3 2 3 2 2 5 2" xfId="51714" xr:uid="{00000000-0005-0000-0000-000056AD0000}"/>
    <cellStyle name="Normal 4 2 3 2 3 2 2 6" xfId="22762" xr:uid="{00000000-0005-0000-0000-000057AD0000}"/>
    <cellStyle name="Normal 4 2 3 2 3 2 2 6 2" xfId="51715" xr:uid="{00000000-0005-0000-0000-000058AD0000}"/>
    <cellStyle name="Normal 4 2 3 2 3 2 2 7" xfId="51704" xr:uid="{00000000-0005-0000-0000-000059AD0000}"/>
    <cellStyle name="Normal 4 2 3 2 3 2 3" xfId="22763" xr:uid="{00000000-0005-0000-0000-00005AAD0000}"/>
    <cellStyle name="Normal 4 2 3 2 3 2 3 2" xfId="22764" xr:uid="{00000000-0005-0000-0000-00005BAD0000}"/>
    <cellStyle name="Normal 4 2 3 2 3 2 3 2 2" xfId="22765" xr:uid="{00000000-0005-0000-0000-00005CAD0000}"/>
    <cellStyle name="Normal 4 2 3 2 3 2 3 2 2 2" xfId="22766" xr:uid="{00000000-0005-0000-0000-00005DAD0000}"/>
    <cellStyle name="Normal 4 2 3 2 3 2 3 2 2 2 2" xfId="51719" xr:uid="{00000000-0005-0000-0000-00005EAD0000}"/>
    <cellStyle name="Normal 4 2 3 2 3 2 3 2 2 3" xfId="51718" xr:uid="{00000000-0005-0000-0000-00005FAD0000}"/>
    <cellStyle name="Normal 4 2 3 2 3 2 3 2 3" xfId="22767" xr:uid="{00000000-0005-0000-0000-000060AD0000}"/>
    <cellStyle name="Normal 4 2 3 2 3 2 3 2 3 2" xfId="51720" xr:uid="{00000000-0005-0000-0000-000061AD0000}"/>
    <cellStyle name="Normal 4 2 3 2 3 2 3 2 4" xfId="22768" xr:uid="{00000000-0005-0000-0000-000062AD0000}"/>
    <cellStyle name="Normal 4 2 3 2 3 2 3 2 4 2" xfId="51721" xr:uid="{00000000-0005-0000-0000-000063AD0000}"/>
    <cellStyle name="Normal 4 2 3 2 3 2 3 2 5" xfId="22769" xr:uid="{00000000-0005-0000-0000-000064AD0000}"/>
    <cellStyle name="Normal 4 2 3 2 3 2 3 2 5 2" xfId="51722" xr:uid="{00000000-0005-0000-0000-000065AD0000}"/>
    <cellStyle name="Normal 4 2 3 2 3 2 3 2 6" xfId="51717" xr:uid="{00000000-0005-0000-0000-000066AD0000}"/>
    <cellStyle name="Normal 4 2 3 2 3 2 3 3" xfId="22770" xr:uid="{00000000-0005-0000-0000-000067AD0000}"/>
    <cellStyle name="Normal 4 2 3 2 3 2 3 3 2" xfId="22771" xr:uid="{00000000-0005-0000-0000-000068AD0000}"/>
    <cellStyle name="Normal 4 2 3 2 3 2 3 3 2 2" xfId="51724" xr:uid="{00000000-0005-0000-0000-000069AD0000}"/>
    <cellStyle name="Normal 4 2 3 2 3 2 3 3 3" xfId="51723" xr:uid="{00000000-0005-0000-0000-00006AAD0000}"/>
    <cellStyle name="Normal 4 2 3 2 3 2 3 4" xfId="22772" xr:uid="{00000000-0005-0000-0000-00006BAD0000}"/>
    <cellStyle name="Normal 4 2 3 2 3 2 3 4 2" xfId="51725" xr:uid="{00000000-0005-0000-0000-00006CAD0000}"/>
    <cellStyle name="Normal 4 2 3 2 3 2 3 5" xfId="22773" xr:uid="{00000000-0005-0000-0000-00006DAD0000}"/>
    <cellStyle name="Normal 4 2 3 2 3 2 3 5 2" xfId="51726" xr:uid="{00000000-0005-0000-0000-00006EAD0000}"/>
    <cellStyle name="Normal 4 2 3 2 3 2 3 6" xfId="22774" xr:uid="{00000000-0005-0000-0000-00006FAD0000}"/>
    <cellStyle name="Normal 4 2 3 2 3 2 3 6 2" xfId="51727" xr:uid="{00000000-0005-0000-0000-000070AD0000}"/>
    <cellStyle name="Normal 4 2 3 2 3 2 3 7" xfId="51716" xr:uid="{00000000-0005-0000-0000-000071AD0000}"/>
    <cellStyle name="Normal 4 2 3 2 3 2 4" xfId="22775" xr:uid="{00000000-0005-0000-0000-000072AD0000}"/>
    <cellStyle name="Normal 4 2 3 2 3 2 4 2" xfId="22776" xr:uid="{00000000-0005-0000-0000-000073AD0000}"/>
    <cellStyle name="Normal 4 2 3 2 3 2 4 2 2" xfId="22777" xr:uid="{00000000-0005-0000-0000-000074AD0000}"/>
    <cellStyle name="Normal 4 2 3 2 3 2 4 2 2 2" xfId="51730" xr:uid="{00000000-0005-0000-0000-000075AD0000}"/>
    <cellStyle name="Normal 4 2 3 2 3 2 4 2 3" xfId="51729" xr:uid="{00000000-0005-0000-0000-000076AD0000}"/>
    <cellStyle name="Normal 4 2 3 2 3 2 4 3" xfId="22778" xr:uid="{00000000-0005-0000-0000-000077AD0000}"/>
    <cellStyle name="Normal 4 2 3 2 3 2 4 3 2" xfId="51731" xr:uid="{00000000-0005-0000-0000-000078AD0000}"/>
    <cellStyle name="Normal 4 2 3 2 3 2 4 4" xfId="22779" xr:uid="{00000000-0005-0000-0000-000079AD0000}"/>
    <cellStyle name="Normal 4 2 3 2 3 2 4 4 2" xfId="51732" xr:uid="{00000000-0005-0000-0000-00007AAD0000}"/>
    <cellStyle name="Normal 4 2 3 2 3 2 4 5" xfId="22780" xr:uid="{00000000-0005-0000-0000-00007BAD0000}"/>
    <cellStyle name="Normal 4 2 3 2 3 2 4 5 2" xfId="51733" xr:uid="{00000000-0005-0000-0000-00007CAD0000}"/>
    <cellStyle name="Normal 4 2 3 2 3 2 4 6" xfId="51728" xr:uid="{00000000-0005-0000-0000-00007DAD0000}"/>
    <cellStyle name="Normal 4 2 3 2 3 2 5" xfId="22781" xr:uid="{00000000-0005-0000-0000-00007EAD0000}"/>
    <cellStyle name="Normal 4 2 3 2 3 2 5 2" xfId="22782" xr:uid="{00000000-0005-0000-0000-00007FAD0000}"/>
    <cellStyle name="Normal 4 2 3 2 3 2 5 2 2" xfId="22783" xr:uid="{00000000-0005-0000-0000-000080AD0000}"/>
    <cellStyle name="Normal 4 2 3 2 3 2 5 2 2 2" xfId="51736" xr:uid="{00000000-0005-0000-0000-000081AD0000}"/>
    <cellStyle name="Normal 4 2 3 2 3 2 5 2 3" xfId="51735" xr:uid="{00000000-0005-0000-0000-000082AD0000}"/>
    <cellStyle name="Normal 4 2 3 2 3 2 5 3" xfId="22784" xr:uid="{00000000-0005-0000-0000-000083AD0000}"/>
    <cellStyle name="Normal 4 2 3 2 3 2 5 3 2" xfId="51737" xr:uid="{00000000-0005-0000-0000-000084AD0000}"/>
    <cellStyle name="Normal 4 2 3 2 3 2 5 4" xfId="22785" xr:uid="{00000000-0005-0000-0000-000085AD0000}"/>
    <cellStyle name="Normal 4 2 3 2 3 2 5 4 2" xfId="51738" xr:uid="{00000000-0005-0000-0000-000086AD0000}"/>
    <cellStyle name="Normal 4 2 3 2 3 2 5 5" xfId="22786" xr:uid="{00000000-0005-0000-0000-000087AD0000}"/>
    <cellStyle name="Normal 4 2 3 2 3 2 5 5 2" xfId="51739" xr:uid="{00000000-0005-0000-0000-000088AD0000}"/>
    <cellStyle name="Normal 4 2 3 2 3 2 5 6" xfId="51734" xr:uid="{00000000-0005-0000-0000-000089AD0000}"/>
    <cellStyle name="Normal 4 2 3 2 3 2 6" xfId="22787" xr:uid="{00000000-0005-0000-0000-00008AAD0000}"/>
    <cellStyle name="Normal 4 2 3 2 3 2 6 2" xfId="22788" xr:uid="{00000000-0005-0000-0000-00008BAD0000}"/>
    <cellStyle name="Normal 4 2 3 2 3 2 6 2 2" xfId="22789" xr:uid="{00000000-0005-0000-0000-00008CAD0000}"/>
    <cellStyle name="Normal 4 2 3 2 3 2 6 2 2 2" xfId="51742" xr:uid="{00000000-0005-0000-0000-00008DAD0000}"/>
    <cellStyle name="Normal 4 2 3 2 3 2 6 2 3" xfId="51741" xr:uid="{00000000-0005-0000-0000-00008EAD0000}"/>
    <cellStyle name="Normal 4 2 3 2 3 2 6 3" xfId="22790" xr:uid="{00000000-0005-0000-0000-00008FAD0000}"/>
    <cellStyle name="Normal 4 2 3 2 3 2 6 3 2" xfId="51743" xr:uid="{00000000-0005-0000-0000-000090AD0000}"/>
    <cellStyle name="Normal 4 2 3 2 3 2 6 4" xfId="22791" xr:uid="{00000000-0005-0000-0000-000091AD0000}"/>
    <cellStyle name="Normal 4 2 3 2 3 2 6 4 2" xfId="51744" xr:uid="{00000000-0005-0000-0000-000092AD0000}"/>
    <cellStyle name="Normal 4 2 3 2 3 2 6 5" xfId="51740" xr:uid="{00000000-0005-0000-0000-000093AD0000}"/>
    <cellStyle name="Normal 4 2 3 2 3 2 7" xfId="22792" xr:uid="{00000000-0005-0000-0000-000094AD0000}"/>
    <cellStyle name="Normal 4 2 3 2 3 2 7 2" xfId="22793" xr:uid="{00000000-0005-0000-0000-000095AD0000}"/>
    <cellStyle name="Normal 4 2 3 2 3 2 7 2 2" xfId="51746" xr:uid="{00000000-0005-0000-0000-000096AD0000}"/>
    <cellStyle name="Normal 4 2 3 2 3 2 7 3" xfId="22794" xr:uid="{00000000-0005-0000-0000-000097AD0000}"/>
    <cellStyle name="Normal 4 2 3 2 3 2 7 3 2" xfId="51747" xr:uid="{00000000-0005-0000-0000-000098AD0000}"/>
    <cellStyle name="Normal 4 2 3 2 3 2 7 4" xfId="51745" xr:uid="{00000000-0005-0000-0000-000099AD0000}"/>
    <cellStyle name="Normal 4 2 3 2 3 2 8" xfId="22795" xr:uid="{00000000-0005-0000-0000-00009AAD0000}"/>
    <cellStyle name="Normal 4 2 3 2 3 2 8 2" xfId="51748" xr:uid="{00000000-0005-0000-0000-00009BAD0000}"/>
    <cellStyle name="Normal 4 2 3 2 3 2 9" xfId="22796" xr:uid="{00000000-0005-0000-0000-00009CAD0000}"/>
    <cellStyle name="Normal 4 2 3 2 3 2 9 2" xfId="51749" xr:uid="{00000000-0005-0000-0000-00009DAD0000}"/>
    <cellStyle name="Normal 4 2 3 2 3 3" xfId="22797" xr:uid="{00000000-0005-0000-0000-00009EAD0000}"/>
    <cellStyle name="Normal 4 2 3 2 3 3 2" xfId="22798" xr:uid="{00000000-0005-0000-0000-00009FAD0000}"/>
    <cellStyle name="Normal 4 2 3 2 3 3 2 2" xfId="22799" xr:uid="{00000000-0005-0000-0000-0000A0AD0000}"/>
    <cellStyle name="Normal 4 2 3 2 3 3 2 2 2" xfId="22800" xr:uid="{00000000-0005-0000-0000-0000A1AD0000}"/>
    <cellStyle name="Normal 4 2 3 2 3 3 2 2 2 2" xfId="51753" xr:uid="{00000000-0005-0000-0000-0000A2AD0000}"/>
    <cellStyle name="Normal 4 2 3 2 3 3 2 2 3" xfId="51752" xr:uid="{00000000-0005-0000-0000-0000A3AD0000}"/>
    <cellStyle name="Normal 4 2 3 2 3 3 2 3" xfId="22801" xr:uid="{00000000-0005-0000-0000-0000A4AD0000}"/>
    <cellStyle name="Normal 4 2 3 2 3 3 2 3 2" xfId="51754" xr:uid="{00000000-0005-0000-0000-0000A5AD0000}"/>
    <cellStyle name="Normal 4 2 3 2 3 3 2 4" xfId="22802" xr:uid="{00000000-0005-0000-0000-0000A6AD0000}"/>
    <cellStyle name="Normal 4 2 3 2 3 3 2 4 2" xfId="51755" xr:uid="{00000000-0005-0000-0000-0000A7AD0000}"/>
    <cellStyle name="Normal 4 2 3 2 3 3 2 5" xfId="22803" xr:uid="{00000000-0005-0000-0000-0000A8AD0000}"/>
    <cellStyle name="Normal 4 2 3 2 3 3 2 5 2" xfId="51756" xr:uid="{00000000-0005-0000-0000-0000A9AD0000}"/>
    <cellStyle name="Normal 4 2 3 2 3 3 2 6" xfId="51751" xr:uid="{00000000-0005-0000-0000-0000AAAD0000}"/>
    <cellStyle name="Normal 4 2 3 2 3 3 3" xfId="22804" xr:uid="{00000000-0005-0000-0000-0000ABAD0000}"/>
    <cellStyle name="Normal 4 2 3 2 3 3 3 2" xfId="22805" xr:uid="{00000000-0005-0000-0000-0000ACAD0000}"/>
    <cellStyle name="Normal 4 2 3 2 3 3 3 2 2" xfId="22806" xr:uid="{00000000-0005-0000-0000-0000ADAD0000}"/>
    <cellStyle name="Normal 4 2 3 2 3 3 3 2 2 2" xfId="51759" xr:uid="{00000000-0005-0000-0000-0000AEAD0000}"/>
    <cellStyle name="Normal 4 2 3 2 3 3 3 2 3" xfId="51758" xr:uid="{00000000-0005-0000-0000-0000AFAD0000}"/>
    <cellStyle name="Normal 4 2 3 2 3 3 3 3" xfId="22807" xr:uid="{00000000-0005-0000-0000-0000B0AD0000}"/>
    <cellStyle name="Normal 4 2 3 2 3 3 3 3 2" xfId="51760" xr:uid="{00000000-0005-0000-0000-0000B1AD0000}"/>
    <cellStyle name="Normal 4 2 3 2 3 3 3 4" xfId="22808" xr:uid="{00000000-0005-0000-0000-0000B2AD0000}"/>
    <cellStyle name="Normal 4 2 3 2 3 3 3 4 2" xfId="51761" xr:uid="{00000000-0005-0000-0000-0000B3AD0000}"/>
    <cellStyle name="Normal 4 2 3 2 3 3 3 5" xfId="22809" xr:uid="{00000000-0005-0000-0000-0000B4AD0000}"/>
    <cellStyle name="Normal 4 2 3 2 3 3 3 5 2" xfId="51762" xr:uid="{00000000-0005-0000-0000-0000B5AD0000}"/>
    <cellStyle name="Normal 4 2 3 2 3 3 3 6" xfId="51757" xr:uid="{00000000-0005-0000-0000-0000B6AD0000}"/>
    <cellStyle name="Normal 4 2 3 2 3 3 4" xfId="22810" xr:uid="{00000000-0005-0000-0000-0000B7AD0000}"/>
    <cellStyle name="Normal 4 2 3 2 3 3 4 2" xfId="22811" xr:uid="{00000000-0005-0000-0000-0000B8AD0000}"/>
    <cellStyle name="Normal 4 2 3 2 3 3 4 2 2" xfId="51764" xr:uid="{00000000-0005-0000-0000-0000B9AD0000}"/>
    <cellStyle name="Normal 4 2 3 2 3 3 4 3" xfId="51763" xr:uid="{00000000-0005-0000-0000-0000BAAD0000}"/>
    <cellStyle name="Normal 4 2 3 2 3 3 5" xfId="22812" xr:uid="{00000000-0005-0000-0000-0000BBAD0000}"/>
    <cellStyle name="Normal 4 2 3 2 3 3 5 2" xfId="51765" xr:uid="{00000000-0005-0000-0000-0000BCAD0000}"/>
    <cellStyle name="Normal 4 2 3 2 3 3 6" xfId="22813" xr:uid="{00000000-0005-0000-0000-0000BDAD0000}"/>
    <cellStyle name="Normal 4 2 3 2 3 3 6 2" xfId="51766" xr:uid="{00000000-0005-0000-0000-0000BEAD0000}"/>
    <cellStyle name="Normal 4 2 3 2 3 3 7" xfId="22814" xr:uid="{00000000-0005-0000-0000-0000BFAD0000}"/>
    <cellStyle name="Normal 4 2 3 2 3 3 7 2" xfId="51767" xr:uid="{00000000-0005-0000-0000-0000C0AD0000}"/>
    <cellStyle name="Normal 4 2 3 2 3 3 8" xfId="51750" xr:uid="{00000000-0005-0000-0000-0000C1AD0000}"/>
    <cellStyle name="Normal 4 2 3 2 3 4" xfId="22815" xr:uid="{00000000-0005-0000-0000-0000C2AD0000}"/>
    <cellStyle name="Normal 4 2 3 2 3 4 2" xfId="22816" xr:uid="{00000000-0005-0000-0000-0000C3AD0000}"/>
    <cellStyle name="Normal 4 2 3 2 3 4 2 2" xfId="22817" xr:uid="{00000000-0005-0000-0000-0000C4AD0000}"/>
    <cellStyle name="Normal 4 2 3 2 3 4 2 2 2" xfId="22818" xr:uid="{00000000-0005-0000-0000-0000C5AD0000}"/>
    <cellStyle name="Normal 4 2 3 2 3 4 2 2 2 2" xfId="51771" xr:uid="{00000000-0005-0000-0000-0000C6AD0000}"/>
    <cellStyle name="Normal 4 2 3 2 3 4 2 2 3" xfId="51770" xr:uid="{00000000-0005-0000-0000-0000C7AD0000}"/>
    <cellStyle name="Normal 4 2 3 2 3 4 2 3" xfId="22819" xr:uid="{00000000-0005-0000-0000-0000C8AD0000}"/>
    <cellStyle name="Normal 4 2 3 2 3 4 2 3 2" xfId="51772" xr:uid="{00000000-0005-0000-0000-0000C9AD0000}"/>
    <cellStyle name="Normal 4 2 3 2 3 4 2 4" xfId="22820" xr:uid="{00000000-0005-0000-0000-0000CAAD0000}"/>
    <cellStyle name="Normal 4 2 3 2 3 4 2 4 2" xfId="51773" xr:uid="{00000000-0005-0000-0000-0000CBAD0000}"/>
    <cellStyle name="Normal 4 2 3 2 3 4 2 5" xfId="22821" xr:uid="{00000000-0005-0000-0000-0000CCAD0000}"/>
    <cellStyle name="Normal 4 2 3 2 3 4 2 5 2" xfId="51774" xr:uid="{00000000-0005-0000-0000-0000CDAD0000}"/>
    <cellStyle name="Normal 4 2 3 2 3 4 2 6" xfId="51769" xr:uid="{00000000-0005-0000-0000-0000CEAD0000}"/>
    <cellStyle name="Normal 4 2 3 2 3 4 3" xfId="22822" xr:uid="{00000000-0005-0000-0000-0000CFAD0000}"/>
    <cellStyle name="Normal 4 2 3 2 3 4 3 2" xfId="22823" xr:uid="{00000000-0005-0000-0000-0000D0AD0000}"/>
    <cellStyle name="Normal 4 2 3 2 3 4 3 2 2" xfId="51776" xr:uid="{00000000-0005-0000-0000-0000D1AD0000}"/>
    <cellStyle name="Normal 4 2 3 2 3 4 3 3" xfId="51775" xr:uid="{00000000-0005-0000-0000-0000D2AD0000}"/>
    <cellStyle name="Normal 4 2 3 2 3 4 4" xfId="22824" xr:uid="{00000000-0005-0000-0000-0000D3AD0000}"/>
    <cellStyle name="Normal 4 2 3 2 3 4 4 2" xfId="51777" xr:uid="{00000000-0005-0000-0000-0000D4AD0000}"/>
    <cellStyle name="Normal 4 2 3 2 3 4 5" xfId="22825" xr:uid="{00000000-0005-0000-0000-0000D5AD0000}"/>
    <cellStyle name="Normal 4 2 3 2 3 4 5 2" xfId="51778" xr:uid="{00000000-0005-0000-0000-0000D6AD0000}"/>
    <cellStyle name="Normal 4 2 3 2 3 4 6" xfId="22826" xr:uid="{00000000-0005-0000-0000-0000D7AD0000}"/>
    <cellStyle name="Normal 4 2 3 2 3 4 6 2" xfId="51779" xr:uid="{00000000-0005-0000-0000-0000D8AD0000}"/>
    <cellStyle name="Normal 4 2 3 2 3 4 7" xfId="51768" xr:uid="{00000000-0005-0000-0000-0000D9AD0000}"/>
    <cellStyle name="Normal 4 2 3 2 3 5" xfId="22827" xr:uid="{00000000-0005-0000-0000-0000DAAD0000}"/>
    <cellStyle name="Normal 4 2 3 2 3 5 2" xfId="22828" xr:uid="{00000000-0005-0000-0000-0000DBAD0000}"/>
    <cellStyle name="Normal 4 2 3 2 3 5 2 2" xfId="22829" xr:uid="{00000000-0005-0000-0000-0000DCAD0000}"/>
    <cellStyle name="Normal 4 2 3 2 3 5 2 2 2" xfId="51782" xr:uid="{00000000-0005-0000-0000-0000DDAD0000}"/>
    <cellStyle name="Normal 4 2 3 2 3 5 2 3" xfId="51781" xr:uid="{00000000-0005-0000-0000-0000DEAD0000}"/>
    <cellStyle name="Normal 4 2 3 2 3 5 3" xfId="22830" xr:uid="{00000000-0005-0000-0000-0000DFAD0000}"/>
    <cellStyle name="Normal 4 2 3 2 3 5 3 2" xfId="51783" xr:uid="{00000000-0005-0000-0000-0000E0AD0000}"/>
    <cellStyle name="Normal 4 2 3 2 3 5 4" xfId="22831" xr:uid="{00000000-0005-0000-0000-0000E1AD0000}"/>
    <cellStyle name="Normal 4 2 3 2 3 5 4 2" xfId="51784" xr:uid="{00000000-0005-0000-0000-0000E2AD0000}"/>
    <cellStyle name="Normal 4 2 3 2 3 5 5" xfId="22832" xr:uid="{00000000-0005-0000-0000-0000E3AD0000}"/>
    <cellStyle name="Normal 4 2 3 2 3 5 5 2" xfId="51785" xr:uid="{00000000-0005-0000-0000-0000E4AD0000}"/>
    <cellStyle name="Normal 4 2 3 2 3 5 6" xfId="51780" xr:uid="{00000000-0005-0000-0000-0000E5AD0000}"/>
    <cellStyle name="Normal 4 2 3 2 3 6" xfId="22833" xr:uid="{00000000-0005-0000-0000-0000E6AD0000}"/>
    <cellStyle name="Normal 4 2 3 2 3 6 2" xfId="22834" xr:uid="{00000000-0005-0000-0000-0000E7AD0000}"/>
    <cellStyle name="Normal 4 2 3 2 3 6 2 2" xfId="22835" xr:uid="{00000000-0005-0000-0000-0000E8AD0000}"/>
    <cellStyle name="Normal 4 2 3 2 3 6 2 2 2" xfId="51788" xr:uid="{00000000-0005-0000-0000-0000E9AD0000}"/>
    <cellStyle name="Normal 4 2 3 2 3 6 2 3" xfId="51787" xr:uid="{00000000-0005-0000-0000-0000EAAD0000}"/>
    <cellStyle name="Normal 4 2 3 2 3 6 3" xfId="22836" xr:uid="{00000000-0005-0000-0000-0000EBAD0000}"/>
    <cellStyle name="Normal 4 2 3 2 3 6 3 2" xfId="51789" xr:uid="{00000000-0005-0000-0000-0000ECAD0000}"/>
    <cellStyle name="Normal 4 2 3 2 3 6 4" xfId="22837" xr:uid="{00000000-0005-0000-0000-0000EDAD0000}"/>
    <cellStyle name="Normal 4 2 3 2 3 6 4 2" xfId="51790" xr:uid="{00000000-0005-0000-0000-0000EEAD0000}"/>
    <cellStyle name="Normal 4 2 3 2 3 6 5" xfId="22838" xr:uid="{00000000-0005-0000-0000-0000EFAD0000}"/>
    <cellStyle name="Normal 4 2 3 2 3 6 5 2" xfId="51791" xr:uid="{00000000-0005-0000-0000-0000F0AD0000}"/>
    <cellStyle name="Normal 4 2 3 2 3 6 6" xfId="51786" xr:uid="{00000000-0005-0000-0000-0000F1AD0000}"/>
    <cellStyle name="Normal 4 2 3 2 3 7" xfId="22839" xr:uid="{00000000-0005-0000-0000-0000F2AD0000}"/>
    <cellStyle name="Normal 4 2 3 2 3 7 2" xfId="22840" xr:uid="{00000000-0005-0000-0000-0000F3AD0000}"/>
    <cellStyle name="Normal 4 2 3 2 3 7 2 2" xfId="22841" xr:uid="{00000000-0005-0000-0000-0000F4AD0000}"/>
    <cellStyle name="Normal 4 2 3 2 3 7 2 2 2" xfId="51794" xr:uid="{00000000-0005-0000-0000-0000F5AD0000}"/>
    <cellStyle name="Normal 4 2 3 2 3 7 2 3" xfId="51793" xr:uid="{00000000-0005-0000-0000-0000F6AD0000}"/>
    <cellStyle name="Normal 4 2 3 2 3 7 3" xfId="22842" xr:uid="{00000000-0005-0000-0000-0000F7AD0000}"/>
    <cellStyle name="Normal 4 2 3 2 3 7 3 2" xfId="51795" xr:uid="{00000000-0005-0000-0000-0000F8AD0000}"/>
    <cellStyle name="Normal 4 2 3 2 3 7 4" xfId="22843" xr:uid="{00000000-0005-0000-0000-0000F9AD0000}"/>
    <cellStyle name="Normal 4 2 3 2 3 7 4 2" xfId="51796" xr:uid="{00000000-0005-0000-0000-0000FAAD0000}"/>
    <cellStyle name="Normal 4 2 3 2 3 7 5" xfId="51792" xr:uid="{00000000-0005-0000-0000-0000FBAD0000}"/>
    <cellStyle name="Normal 4 2 3 2 3 8" xfId="22844" xr:uid="{00000000-0005-0000-0000-0000FCAD0000}"/>
    <cellStyle name="Normal 4 2 3 2 3 8 2" xfId="22845" xr:uid="{00000000-0005-0000-0000-0000FDAD0000}"/>
    <cellStyle name="Normal 4 2 3 2 3 8 2 2" xfId="51798" xr:uid="{00000000-0005-0000-0000-0000FEAD0000}"/>
    <cellStyle name="Normal 4 2 3 2 3 8 3" xfId="22846" xr:uid="{00000000-0005-0000-0000-0000FFAD0000}"/>
    <cellStyle name="Normal 4 2 3 2 3 8 3 2" xfId="51799" xr:uid="{00000000-0005-0000-0000-000000AE0000}"/>
    <cellStyle name="Normal 4 2 3 2 3 8 4" xfId="51797" xr:uid="{00000000-0005-0000-0000-000001AE0000}"/>
    <cellStyle name="Normal 4 2 3 2 3 9" xfId="22847" xr:uid="{00000000-0005-0000-0000-000002AE0000}"/>
    <cellStyle name="Normal 4 2 3 2 3 9 2" xfId="51800" xr:uid="{00000000-0005-0000-0000-000003AE0000}"/>
    <cellStyle name="Normal 4 2 3 2 4" xfId="22848" xr:uid="{00000000-0005-0000-0000-000004AE0000}"/>
    <cellStyle name="Normal 4 2 3 2 4 10" xfId="22849" xr:uid="{00000000-0005-0000-0000-000005AE0000}"/>
    <cellStyle name="Normal 4 2 3 2 4 10 2" xfId="51802" xr:uid="{00000000-0005-0000-0000-000006AE0000}"/>
    <cellStyle name="Normal 4 2 3 2 4 11" xfId="51801" xr:uid="{00000000-0005-0000-0000-000007AE0000}"/>
    <cellStyle name="Normal 4 2 3 2 4 2" xfId="22850" xr:uid="{00000000-0005-0000-0000-000008AE0000}"/>
    <cellStyle name="Normal 4 2 3 2 4 2 2" xfId="22851" xr:uid="{00000000-0005-0000-0000-000009AE0000}"/>
    <cellStyle name="Normal 4 2 3 2 4 2 2 2" xfId="22852" xr:uid="{00000000-0005-0000-0000-00000AAE0000}"/>
    <cellStyle name="Normal 4 2 3 2 4 2 2 2 2" xfId="22853" xr:uid="{00000000-0005-0000-0000-00000BAE0000}"/>
    <cellStyle name="Normal 4 2 3 2 4 2 2 2 2 2" xfId="51806" xr:uid="{00000000-0005-0000-0000-00000CAE0000}"/>
    <cellStyle name="Normal 4 2 3 2 4 2 2 2 3" xfId="51805" xr:uid="{00000000-0005-0000-0000-00000DAE0000}"/>
    <cellStyle name="Normal 4 2 3 2 4 2 2 3" xfId="22854" xr:uid="{00000000-0005-0000-0000-00000EAE0000}"/>
    <cellStyle name="Normal 4 2 3 2 4 2 2 3 2" xfId="51807" xr:uid="{00000000-0005-0000-0000-00000FAE0000}"/>
    <cellStyle name="Normal 4 2 3 2 4 2 2 4" xfId="22855" xr:uid="{00000000-0005-0000-0000-000010AE0000}"/>
    <cellStyle name="Normal 4 2 3 2 4 2 2 4 2" xfId="51808" xr:uid="{00000000-0005-0000-0000-000011AE0000}"/>
    <cellStyle name="Normal 4 2 3 2 4 2 2 5" xfId="22856" xr:uid="{00000000-0005-0000-0000-000012AE0000}"/>
    <cellStyle name="Normal 4 2 3 2 4 2 2 5 2" xfId="51809" xr:uid="{00000000-0005-0000-0000-000013AE0000}"/>
    <cellStyle name="Normal 4 2 3 2 4 2 2 6" xfId="51804" xr:uid="{00000000-0005-0000-0000-000014AE0000}"/>
    <cellStyle name="Normal 4 2 3 2 4 2 3" xfId="22857" xr:uid="{00000000-0005-0000-0000-000015AE0000}"/>
    <cellStyle name="Normal 4 2 3 2 4 2 3 2" xfId="22858" xr:uid="{00000000-0005-0000-0000-000016AE0000}"/>
    <cellStyle name="Normal 4 2 3 2 4 2 3 2 2" xfId="51811" xr:uid="{00000000-0005-0000-0000-000017AE0000}"/>
    <cellStyle name="Normal 4 2 3 2 4 2 3 3" xfId="51810" xr:uid="{00000000-0005-0000-0000-000018AE0000}"/>
    <cellStyle name="Normal 4 2 3 2 4 2 4" xfId="22859" xr:uid="{00000000-0005-0000-0000-000019AE0000}"/>
    <cellStyle name="Normal 4 2 3 2 4 2 4 2" xfId="51812" xr:uid="{00000000-0005-0000-0000-00001AAE0000}"/>
    <cellStyle name="Normal 4 2 3 2 4 2 5" xfId="22860" xr:uid="{00000000-0005-0000-0000-00001BAE0000}"/>
    <cellStyle name="Normal 4 2 3 2 4 2 5 2" xfId="51813" xr:uid="{00000000-0005-0000-0000-00001CAE0000}"/>
    <cellStyle name="Normal 4 2 3 2 4 2 6" xfId="22861" xr:uid="{00000000-0005-0000-0000-00001DAE0000}"/>
    <cellStyle name="Normal 4 2 3 2 4 2 6 2" xfId="51814" xr:uid="{00000000-0005-0000-0000-00001EAE0000}"/>
    <cellStyle name="Normal 4 2 3 2 4 2 7" xfId="51803" xr:uid="{00000000-0005-0000-0000-00001FAE0000}"/>
    <cellStyle name="Normal 4 2 3 2 4 3" xfId="22862" xr:uid="{00000000-0005-0000-0000-000020AE0000}"/>
    <cellStyle name="Normal 4 2 3 2 4 3 2" xfId="22863" xr:uid="{00000000-0005-0000-0000-000021AE0000}"/>
    <cellStyle name="Normal 4 2 3 2 4 3 2 2" xfId="22864" xr:uid="{00000000-0005-0000-0000-000022AE0000}"/>
    <cellStyle name="Normal 4 2 3 2 4 3 2 2 2" xfId="22865" xr:uid="{00000000-0005-0000-0000-000023AE0000}"/>
    <cellStyle name="Normal 4 2 3 2 4 3 2 2 2 2" xfId="51818" xr:uid="{00000000-0005-0000-0000-000024AE0000}"/>
    <cellStyle name="Normal 4 2 3 2 4 3 2 2 3" xfId="51817" xr:uid="{00000000-0005-0000-0000-000025AE0000}"/>
    <cellStyle name="Normal 4 2 3 2 4 3 2 3" xfId="22866" xr:uid="{00000000-0005-0000-0000-000026AE0000}"/>
    <cellStyle name="Normal 4 2 3 2 4 3 2 3 2" xfId="51819" xr:uid="{00000000-0005-0000-0000-000027AE0000}"/>
    <cellStyle name="Normal 4 2 3 2 4 3 2 4" xfId="22867" xr:uid="{00000000-0005-0000-0000-000028AE0000}"/>
    <cellStyle name="Normal 4 2 3 2 4 3 2 4 2" xfId="51820" xr:uid="{00000000-0005-0000-0000-000029AE0000}"/>
    <cellStyle name="Normal 4 2 3 2 4 3 2 5" xfId="22868" xr:uid="{00000000-0005-0000-0000-00002AAE0000}"/>
    <cellStyle name="Normal 4 2 3 2 4 3 2 5 2" xfId="51821" xr:uid="{00000000-0005-0000-0000-00002BAE0000}"/>
    <cellStyle name="Normal 4 2 3 2 4 3 2 6" xfId="51816" xr:uid="{00000000-0005-0000-0000-00002CAE0000}"/>
    <cellStyle name="Normal 4 2 3 2 4 3 3" xfId="22869" xr:uid="{00000000-0005-0000-0000-00002DAE0000}"/>
    <cellStyle name="Normal 4 2 3 2 4 3 3 2" xfId="22870" xr:uid="{00000000-0005-0000-0000-00002EAE0000}"/>
    <cellStyle name="Normal 4 2 3 2 4 3 3 2 2" xfId="51823" xr:uid="{00000000-0005-0000-0000-00002FAE0000}"/>
    <cellStyle name="Normal 4 2 3 2 4 3 3 3" xfId="51822" xr:uid="{00000000-0005-0000-0000-000030AE0000}"/>
    <cellStyle name="Normal 4 2 3 2 4 3 4" xfId="22871" xr:uid="{00000000-0005-0000-0000-000031AE0000}"/>
    <cellStyle name="Normal 4 2 3 2 4 3 4 2" xfId="51824" xr:uid="{00000000-0005-0000-0000-000032AE0000}"/>
    <cellStyle name="Normal 4 2 3 2 4 3 5" xfId="22872" xr:uid="{00000000-0005-0000-0000-000033AE0000}"/>
    <cellStyle name="Normal 4 2 3 2 4 3 5 2" xfId="51825" xr:uid="{00000000-0005-0000-0000-000034AE0000}"/>
    <cellStyle name="Normal 4 2 3 2 4 3 6" xfId="22873" xr:uid="{00000000-0005-0000-0000-000035AE0000}"/>
    <cellStyle name="Normal 4 2 3 2 4 3 6 2" xfId="51826" xr:uid="{00000000-0005-0000-0000-000036AE0000}"/>
    <cellStyle name="Normal 4 2 3 2 4 3 7" xfId="51815" xr:uid="{00000000-0005-0000-0000-000037AE0000}"/>
    <cellStyle name="Normal 4 2 3 2 4 4" xfId="22874" xr:uid="{00000000-0005-0000-0000-000038AE0000}"/>
    <cellStyle name="Normal 4 2 3 2 4 4 2" xfId="22875" xr:uid="{00000000-0005-0000-0000-000039AE0000}"/>
    <cellStyle name="Normal 4 2 3 2 4 4 2 2" xfId="22876" xr:uid="{00000000-0005-0000-0000-00003AAE0000}"/>
    <cellStyle name="Normal 4 2 3 2 4 4 2 2 2" xfId="51829" xr:uid="{00000000-0005-0000-0000-00003BAE0000}"/>
    <cellStyle name="Normal 4 2 3 2 4 4 2 3" xfId="51828" xr:uid="{00000000-0005-0000-0000-00003CAE0000}"/>
    <cellStyle name="Normal 4 2 3 2 4 4 3" xfId="22877" xr:uid="{00000000-0005-0000-0000-00003DAE0000}"/>
    <cellStyle name="Normal 4 2 3 2 4 4 3 2" xfId="51830" xr:uid="{00000000-0005-0000-0000-00003EAE0000}"/>
    <cellStyle name="Normal 4 2 3 2 4 4 4" xfId="22878" xr:uid="{00000000-0005-0000-0000-00003FAE0000}"/>
    <cellStyle name="Normal 4 2 3 2 4 4 4 2" xfId="51831" xr:uid="{00000000-0005-0000-0000-000040AE0000}"/>
    <cellStyle name="Normal 4 2 3 2 4 4 5" xfId="22879" xr:uid="{00000000-0005-0000-0000-000041AE0000}"/>
    <cellStyle name="Normal 4 2 3 2 4 4 5 2" xfId="51832" xr:uid="{00000000-0005-0000-0000-000042AE0000}"/>
    <cellStyle name="Normal 4 2 3 2 4 4 6" xfId="51827" xr:uid="{00000000-0005-0000-0000-000043AE0000}"/>
    <cellStyle name="Normal 4 2 3 2 4 5" xfId="22880" xr:uid="{00000000-0005-0000-0000-000044AE0000}"/>
    <cellStyle name="Normal 4 2 3 2 4 5 2" xfId="22881" xr:uid="{00000000-0005-0000-0000-000045AE0000}"/>
    <cellStyle name="Normal 4 2 3 2 4 5 2 2" xfId="22882" xr:uid="{00000000-0005-0000-0000-000046AE0000}"/>
    <cellStyle name="Normal 4 2 3 2 4 5 2 2 2" xfId="51835" xr:uid="{00000000-0005-0000-0000-000047AE0000}"/>
    <cellStyle name="Normal 4 2 3 2 4 5 2 3" xfId="51834" xr:uid="{00000000-0005-0000-0000-000048AE0000}"/>
    <cellStyle name="Normal 4 2 3 2 4 5 3" xfId="22883" xr:uid="{00000000-0005-0000-0000-000049AE0000}"/>
    <cellStyle name="Normal 4 2 3 2 4 5 3 2" xfId="51836" xr:uid="{00000000-0005-0000-0000-00004AAE0000}"/>
    <cellStyle name="Normal 4 2 3 2 4 5 4" xfId="22884" xr:uid="{00000000-0005-0000-0000-00004BAE0000}"/>
    <cellStyle name="Normal 4 2 3 2 4 5 4 2" xfId="51837" xr:uid="{00000000-0005-0000-0000-00004CAE0000}"/>
    <cellStyle name="Normal 4 2 3 2 4 5 5" xfId="22885" xr:uid="{00000000-0005-0000-0000-00004DAE0000}"/>
    <cellStyle name="Normal 4 2 3 2 4 5 5 2" xfId="51838" xr:uid="{00000000-0005-0000-0000-00004EAE0000}"/>
    <cellStyle name="Normal 4 2 3 2 4 5 6" xfId="51833" xr:uid="{00000000-0005-0000-0000-00004FAE0000}"/>
    <cellStyle name="Normal 4 2 3 2 4 6" xfId="22886" xr:uid="{00000000-0005-0000-0000-000050AE0000}"/>
    <cellStyle name="Normal 4 2 3 2 4 6 2" xfId="22887" xr:uid="{00000000-0005-0000-0000-000051AE0000}"/>
    <cellStyle name="Normal 4 2 3 2 4 6 2 2" xfId="22888" xr:uid="{00000000-0005-0000-0000-000052AE0000}"/>
    <cellStyle name="Normal 4 2 3 2 4 6 2 2 2" xfId="51841" xr:uid="{00000000-0005-0000-0000-000053AE0000}"/>
    <cellStyle name="Normal 4 2 3 2 4 6 2 3" xfId="51840" xr:uid="{00000000-0005-0000-0000-000054AE0000}"/>
    <cellStyle name="Normal 4 2 3 2 4 6 3" xfId="22889" xr:uid="{00000000-0005-0000-0000-000055AE0000}"/>
    <cellStyle name="Normal 4 2 3 2 4 6 3 2" xfId="51842" xr:uid="{00000000-0005-0000-0000-000056AE0000}"/>
    <cellStyle name="Normal 4 2 3 2 4 6 4" xfId="22890" xr:uid="{00000000-0005-0000-0000-000057AE0000}"/>
    <cellStyle name="Normal 4 2 3 2 4 6 4 2" xfId="51843" xr:uid="{00000000-0005-0000-0000-000058AE0000}"/>
    <cellStyle name="Normal 4 2 3 2 4 6 5" xfId="51839" xr:uid="{00000000-0005-0000-0000-000059AE0000}"/>
    <cellStyle name="Normal 4 2 3 2 4 7" xfId="22891" xr:uid="{00000000-0005-0000-0000-00005AAE0000}"/>
    <cellStyle name="Normal 4 2 3 2 4 7 2" xfId="22892" xr:uid="{00000000-0005-0000-0000-00005BAE0000}"/>
    <cellStyle name="Normal 4 2 3 2 4 7 2 2" xfId="51845" xr:uid="{00000000-0005-0000-0000-00005CAE0000}"/>
    <cellStyle name="Normal 4 2 3 2 4 7 3" xfId="22893" xr:uid="{00000000-0005-0000-0000-00005DAE0000}"/>
    <cellStyle name="Normal 4 2 3 2 4 7 3 2" xfId="51846" xr:uid="{00000000-0005-0000-0000-00005EAE0000}"/>
    <cellStyle name="Normal 4 2 3 2 4 7 4" xfId="51844" xr:uid="{00000000-0005-0000-0000-00005FAE0000}"/>
    <cellStyle name="Normal 4 2 3 2 4 8" xfId="22894" xr:uid="{00000000-0005-0000-0000-000060AE0000}"/>
    <cellStyle name="Normal 4 2 3 2 4 8 2" xfId="51847" xr:uid="{00000000-0005-0000-0000-000061AE0000}"/>
    <cellStyle name="Normal 4 2 3 2 4 9" xfId="22895" xr:uid="{00000000-0005-0000-0000-000062AE0000}"/>
    <cellStyle name="Normal 4 2 3 2 4 9 2" xfId="51848" xr:uid="{00000000-0005-0000-0000-000063AE0000}"/>
    <cellStyle name="Normal 4 2 3 2 5" xfId="22896" xr:uid="{00000000-0005-0000-0000-000064AE0000}"/>
    <cellStyle name="Normal 4 2 3 2 5 2" xfId="22897" xr:uid="{00000000-0005-0000-0000-000065AE0000}"/>
    <cellStyle name="Normal 4 2 3 2 5 2 2" xfId="22898" xr:uid="{00000000-0005-0000-0000-000066AE0000}"/>
    <cellStyle name="Normal 4 2 3 2 5 2 2 2" xfId="22899" xr:uid="{00000000-0005-0000-0000-000067AE0000}"/>
    <cellStyle name="Normal 4 2 3 2 5 2 2 2 2" xfId="51852" xr:uid="{00000000-0005-0000-0000-000068AE0000}"/>
    <cellStyle name="Normal 4 2 3 2 5 2 2 3" xfId="51851" xr:uid="{00000000-0005-0000-0000-000069AE0000}"/>
    <cellStyle name="Normal 4 2 3 2 5 2 3" xfId="22900" xr:uid="{00000000-0005-0000-0000-00006AAE0000}"/>
    <cellStyle name="Normal 4 2 3 2 5 2 3 2" xfId="51853" xr:uid="{00000000-0005-0000-0000-00006BAE0000}"/>
    <cellStyle name="Normal 4 2 3 2 5 2 4" xfId="22901" xr:uid="{00000000-0005-0000-0000-00006CAE0000}"/>
    <cellStyle name="Normal 4 2 3 2 5 2 4 2" xfId="51854" xr:uid="{00000000-0005-0000-0000-00006DAE0000}"/>
    <cellStyle name="Normal 4 2 3 2 5 2 5" xfId="22902" xr:uid="{00000000-0005-0000-0000-00006EAE0000}"/>
    <cellStyle name="Normal 4 2 3 2 5 2 5 2" xfId="51855" xr:uid="{00000000-0005-0000-0000-00006FAE0000}"/>
    <cellStyle name="Normal 4 2 3 2 5 2 6" xfId="51850" xr:uid="{00000000-0005-0000-0000-000070AE0000}"/>
    <cellStyle name="Normal 4 2 3 2 5 3" xfId="22903" xr:uid="{00000000-0005-0000-0000-000071AE0000}"/>
    <cellStyle name="Normal 4 2 3 2 5 3 2" xfId="22904" xr:uid="{00000000-0005-0000-0000-000072AE0000}"/>
    <cellStyle name="Normal 4 2 3 2 5 3 2 2" xfId="22905" xr:uid="{00000000-0005-0000-0000-000073AE0000}"/>
    <cellStyle name="Normal 4 2 3 2 5 3 2 2 2" xfId="51858" xr:uid="{00000000-0005-0000-0000-000074AE0000}"/>
    <cellStyle name="Normal 4 2 3 2 5 3 2 3" xfId="51857" xr:uid="{00000000-0005-0000-0000-000075AE0000}"/>
    <cellStyle name="Normal 4 2 3 2 5 3 3" xfId="22906" xr:uid="{00000000-0005-0000-0000-000076AE0000}"/>
    <cellStyle name="Normal 4 2 3 2 5 3 3 2" xfId="51859" xr:uid="{00000000-0005-0000-0000-000077AE0000}"/>
    <cellStyle name="Normal 4 2 3 2 5 3 4" xfId="22907" xr:uid="{00000000-0005-0000-0000-000078AE0000}"/>
    <cellStyle name="Normal 4 2 3 2 5 3 4 2" xfId="51860" xr:uid="{00000000-0005-0000-0000-000079AE0000}"/>
    <cellStyle name="Normal 4 2 3 2 5 3 5" xfId="22908" xr:uid="{00000000-0005-0000-0000-00007AAE0000}"/>
    <cellStyle name="Normal 4 2 3 2 5 3 5 2" xfId="51861" xr:uid="{00000000-0005-0000-0000-00007BAE0000}"/>
    <cellStyle name="Normal 4 2 3 2 5 3 6" xfId="51856" xr:uid="{00000000-0005-0000-0000-00007CAE0000}"/>
    <cellStyle name="Normal 4 2 3 2 5 4" xfId="22909" xr:uid="{00000000-0005-0000-0000-00007DAE0000}"/>
    <cellStyle name="Normal 4 2 3 2 5 4 2" xfId="22910" xr:uid="{00000000-0005-0000-0000-00007EAE0000}"/>
    <cellStyle name="Normal 4 2 3 2 5 4 2 2" xfId="51863" xr:uid="{00000000-0005-0000-0000-00007FAE0000}"/>
    <cellStyle name="Normal 4 2 3 2 5 4 3" xfId="51862" xr:uid="{00000000-0005-0000-0000-000080AE0000}"/>
    <cellStyle name="Normal 4 2 3 2 5 5" xfId="22911" xr:uid="{00000000-0005-0000-0000-000081AE0000}"/>
    <cellStyle name="Normal 4 2 3 2 5 5 2" xfId="51864" xr:uid="{00000000-0005-0000-0000-000082AE0000}"/>
    <cellStyle name="Normal 4 2 3 2 5 6" xfId="22912" xr:uid="{00000000-0005-0000-0000-000083AE0000}"/>
    <cellStyle name="Normal 4 2 3 2 5 6 2" xfId="51865" xr:uid="{00000000-0005-0000-0000-000084AE0000}"/>
    <cellStyle name="Normal 4 2 3 2 5 7" xfId="22913" xr:uid="{00000000-0005-0000-0000-000085AE0000}"/>
    <cellStyle name="Normal 4 2 3 2 5 7 2" xfId="51866" xr:uid="{00000000-0005-0000-0000-000086AE0000}"/>
    <cellStyle name="Normal 4 2 3 2 5 8" xfId="51849" xr:uid="{00000000-0005-0000-0000-000087AE0000}"/>
    <cellStyle name="Normal 4 2 3 2 6" xfId="22914" xr:uid="{00000000-0005-0000-0000-000088AE0000}"/>
    <cellStyle name="Normal 4 2 3 2 6 2" xfId="22915" xr:uid="{00000000-0005-0000-0000-000089AE0000}"/>
    <cellStyle name="Normal 4 2 3 2 6 2 2" xfId="22916" xr:uid="{00000000-0005-0000-0000-00008AAE0000}"/>
    <cellStyle name="Normal 4 2 3 2 6 2 2 2" xfId="22917" xr:uid="{00000000-0005-0000-0000-00008BAE0000}"/>
    <cellStyle name="Normal 4 2 3 2 6 2 2 2 2" xfId="51870" xr:uid="{00000000-0005-0000-0000-00008CAE0000}"/>
    <cellStyle name="Normal 4 2 3 2 6 2 2 3" xfId="51869" xr:uid="{00000000-0005-0000-0000-00008DAE0000}"/>
    <cellStyle name="Normal 4 2 3 2 6 2 3" xfId="22918" xr:uid="{00000000-0005-0000-0000-00008EAE0000}"/>
    <cellStyle name="Normal 4 2 3 2 6 2 3 2" xfId="51871" xr:uid="{00000000-0005-0000-0000-00008FAE0000}"/>
    <cellStyle name="Normal 4 2 3 2 6 2 4" xfId="22919" xr:uid="{00000000-0005-0000-0000-000090AE0000}"/>
    <cellStyle name="Normal 4 2 3 2 6 2 4 2" xfId="51872" xr:uid="{00000000-0005-0000-0000-000091AE0000}"/>
    <cellStyle name="Normal 4 2 3 2 6 2 5" xfId="22920" xr:uid="{00000000-0005-0000-0000-000092AE0000}"/>
    <cellStyle name="Normal 4 2 3 2 6 2 5 2" xfId="51873" xr:uid="{00000000-0005-0000-0000-000093AE0000}"/>
    <cellStyle name="Normal 4 2 3 2 6 2 6" xfId="51868" xr:uid="{00000000-0005-0000-0000-000094AE0000}"/>
    <cellStyle name="Normal 4 2 3 2 6 3" xfId="22921" xr:uid="{00000000-0005-0000-0000-000095AE0000}"/>
    <cellStyle name="Normal 4 2 3 2 6 3 2" xfId="22922" xr:uid="{00000000-0005-0000-0000-000096AE0000}"/>
    <cellStyle name="Normal 4 2 3 2 6 3 2 2" xfId="51875" xr:uid="{00000000-0005-0000-0000-000097AE0000}"/>
    <cellStyle name="Normal 4 2 3 2 6 3 3" xfId="51874" xr:uid="{00000000-0005-0000-0000-000098AE0000}"/>
    <cellStyle name="Normal 4 2 3 2 6 4" xfId="22923" xr:uid="{00000000-0005-0000-0000-000099AE0000}"/>
    <cellStyle name="Normal 4 2 3 2 6 4 2" xfId="51876" xr:uid="{00000000-0005-0000-0000-00009AAE0000}"/>
    <cellStyle name="Normal 4 2 3 2 6 5" xfId="22924" xr:uid="{00000000-0005-0000-0000-00009BAE0000}"/>
    <cellStyle name="Normal 4 2 3 2 6 5 2" xfId="51877" xr:uid="{00000000-0005-0000-0000-00009CAE0000}"/>
    <cellStyle name="Normal 4 2 3 2 6 6" xfId="22925" xr:uid="{00000000-0005-0000-0000-00009DAE0000}"/>
    <cellStyle name="Normal 4 2 3 2 6 6 2" xfId="51878" xr:uid="{00000000-0005-0000-0000-00009EAE0000}"/>
    <cellStyle name="Normal 4 2 3 2 6 7" xfId="51867" xr:uid="{00000000-0005-0000-0000-00009FAE0000}"/>
    <cellStyle name="Normal 4 2 3 2 7" xfId="22926" xr:uid="{00000000-0005-0000-0000-0000A0AE0000}"/>
    <cellStyle name="Normal 4 2 3 2 7 2" xfId="22927" xr:uid="{00000000-0005-0000-0000-0000A1AE0000}"/>
    <cellStyle name="Normal 4 2 3 2 7 2 2" xfId="22928" xr:uid="{00000000-0005-0000-0000-0000A2AE0000}"/>
    <cellStyle name="Normal 4 2 3 2 7 2 2 2" xfId="51881" xr:uid="{00000000-0005-0000-0000-0000A3AE0000}"/>
    <cellStyle name="Normal 4 2 3 2 7 2 3" xfId="51880" xr:uid="{00000000-0005-0000-0000-0000A4AE0000}"/>
    <cellStyle name="Normal 4 2 3 2 7 3" xfId="22929" xr:uid="{00000000-0005-0000-0000-0000A5AE0000}"/>
    <cellStyle name="Normal 4 2 3 2 7 3 2" xfId="51882" xr:uid="{00000000-0005-0000-0000-0000A6AE0000}"/>
    <cellStyle name="Normal 4 2 3 2 7 4" xfId="22930" xr:uid="{00000000-0005-0000-0000-0000A7AE0000}"/>
    <cellStyle name="Normal 4 2 3 2 7 4 2" xfId="51883" xr:uid="{00000000-0005-0000-0000-0000A8AE0000}"/>
    <cellStyle name="Normal 4 2 3 2 7 5" xfId="22931" xr:uid="{00000000-0005-0000-0000-0000A9AE0000}"/>
    <cellStyle name="Normal 4 2 3 2 7 5 2" xfId="51884" xr:uid="{00000000-0005-0000-0000-0000AAAE0000}"/>
    <cellStyle name="Normal 4 2 3 2 7 6" xfId="51879" xr:uid="{00000000-0005-0000-0000-0000ABAE0000}"/>
    <cellStyle name="Normal 4 2 3 2 8" xfId="22932" xr:uid="{00000000-0005-0000-0000-0000ACAE0000}"/>
    <cellStyle name="Normal 4 2 3 2 8 2" xfId="22933" xr:uid="{00000000-0005-0000-0000-0000ADAE0000}"/>
    <cellStyle name="Normal 4 2 3 2 8 2 2" xfId="22934" xr:uid="{00000000-0005-0000-0000-0000AEAE0000}"/>
    <cellStyle name="Normal 4 2 3 2 8 2 2 2" xfId="51887" xr:uid="{00000000-0005-0000-0000-0000AFAE0000}"/>
    <cellStyle name="Normal 4 2 3 2 8 2 3" xfId="51886" xr:uid="{00000000-0005-0000-0000-0000B0AE0000}"/>
    <cellStyle name="Normal 4 2 3 2 8 3" xfId="22935" xr:uid="{00000000-0005-0000-0000-0000B1AE0000}"/>
    <cellStyle name="Normal 4 2 3 2 8 3 2" xfId="51888" xr:uid="{00000000-0005-0000-0000-0000B2AE0000}"/>
    <cellStyle name="Normal 4 2 3 2 8 4" xfId="22936" xr:uid="{00000000-0005-0000-0000-0000B3AE0000}"/>
    <cellStyle name="Normal 4 2 3 2 8 4 2" xfId="51889" xr:uid="{00000000-0005-0000-0000-0000B4AE0000}"/>
    <cellStyle name="Normal 4 2 3 2 8 5" xfId="22937" xr:uid="{00000000-0005-0000-0000-0000B5AE0000}"/>
    <cellStyle name="Normal 4 2 3 2 8 5 2" xfId="51890" xr:uid="{00000000-0005-0000-0000-0000B6AE0000}"/>
    <cellStyle name="Normal 4 2 3 2 8 6" xfId="51885" xr:uid="{00000000-0005-0000-0000-0000B7AE0000}"/>
    <cellStyle name="Normal 4 2 3 2 9" xfId="22938" xr:uid="{00000000-0005-0000-0000-0000B8AE0000}"/>
    <cellStyle name="Normal 4 2 3 2 9 2" xfId="22939" xr:uid="{00000000-0005-0000-0000-0000B9AE0000}"/>
    <cellStyle name="Normal 4 2 3 2 9 2 2" xfId="22940" xr:uid="{00000000-0005-0000-0000-0000BAAE0000}"/>
    <cellStyle name="Normal 4 2 3 2 9 2 2 2" xfId="51893" xr:uid="{00000000-0005-0000-0000-0000BBAE0000}"/>
    <cellStyle name="Normal 4 2 3 2 9 2 3" xfId="51892" xr:uid="{00000000-0005-0000-0000-0000BCAE0000}"/>
    <cellStyle name="Normal 4 2 3 2 9 3" xfId="22941" xr:uid="{00000000-0005-0000-0000-0000BDAE0000}"/>
    <cellStyle name="Normal 4 2 3 2 9 3 2" xfId="51894" xr:uid="{00000000-0005-0000-0000-0000BEAE0000}"/>
    <cellStyle name="Normal 4 2 3 2 9 4" xfId="22942" xr:uid="{00000000-0005-0000-0000-0000BFAE0000}"/>
    <cellStyle name="Normal 4 2 3 2 9 4 2" xfId="51895" xr:uid="{00000000-0005-0000-0000-0000C0AE0000}"/>
    <cellStyle name="Normal 4 2 3 2 9 5" xfId="51891" xr:uid="{00000000-0005-0000-0000-0000C1AE0000}"/>
    <cellStyle name="Normal 4 2 3 3" xfId="22943" xr:uid="{00000000-0005-0000-0000-0000C2AE0000}"/>
    <cellStyle name="Normal 4 2 3 3 10" xfId="22944" xr:uid="{00000000-0005-0000-0000-0000C3AE0000}"/>
    <cellStyle name="Normal 4 2 3 3 10 2" xfId="51897" xr:uid="{00000000-0005-0000-0000-0000C4AE0000}"/>
    <cellStyle name="Normal 4 2 3 3 11" xfId="22945" xr:uid="{00000000-0005-0000-0000-0000C5AE0000}"/>
    <cellStyle name="Normal 4 2 3 3 11 2" xfId="51898" xr:uid="{00000000-0005-0000-0000-0000C6AE0000}"/>
    <cellStyle name="Normal 4 2 3 3 12" xfId="22946" xr:uid="{00000000-0005-0000-0000-0000C7AE0000}"/>
    <cellStyle name="Normal 4 2 3 3 12 2" xfId="51899" xr:uid="{00000000-0005-0000-0000-0000C8AE0000}"/>
    <cellStyle name="Normal 4 2 3 3 13" xfId="51896" xr:uid="{00000000-0005-0000-0000-0000C9AE0000}"/>
    <cellStyle name="Normal 4 2 3 3 2" xfId="22947" xr:uid="{00000000-0005-0000-0000-0000CAAE0000}"/>
    <cellStyle name="Normal 4 2 3 3 2 10" xfId="22948" xr:uid="{00000000-0005-0000-0000-0000CBAE0000}"/>
    <cellStyle name="Normal 4 2 3 3 2 10 2" xfId="51901" xr:uid="{00000000-0005-0000-0000-0000CCAE0000}"/>
    <cellStyle name="Normal 4 2 3 3 2 11" xfId="22949" xr:uid="{00000000-0005-0000-0000-0000CDAE0000}"/>
    <cellStyle name="Normal 4 2 3 3 2 11 2" xfId="51902" xr:uid="{00000000-0005-0000-0000-0000CEAE0000}"/>
    <cellStyle name="Normal 4 2 3 3 2 12" xfId="51900" xr:uid="{00000000-0005-0000-0000-0000CFAE0000}"/>
    <cellStyle name="Normal 4 2 3 3 2 2" xfId="22950" xr:uid="{00000000-0005-0000-0000-0000D0AE0000}"/>
    <cellStyle name="Normal 4 2 3 3 2 2 10" xfId="22951" xr:uid="{00000000-0005-0000-0000-0000D1AE0000}"/>
    <cellStyle name="Normal 4 2 3 3 2 2 10 2" xfId="51904" xr:uid="{00000000-0005-0000-0000-0000D2AE0000}"/>
    <cellStyle name="Normal 4 2 3 3 2 2 11" xfId="51903" xr:uid="{00000000-0005-0000-0000-0000D3AE0000}"/>
    <cellStyle name="Normal 4 2 3 3 2 2 2" xfId="22952" xr:uid="{00000000-0005-0000-0000-0000D4AE0000}"/>
    <cellStyle name="Normal 4 2 3 3 2 2 2 2" xfId="22953" xr:uid="{00000000-0005-0000-0000-0000D5AE0000}"/>
    <cellStyle name="Normal 4 2 3 3 2 2 2 2 2" xfId="22954" xr:uid="{00000000-0005-0000-0000-0000D6AE0000}"/>
    <cellStyle name="Normal 4 2 3 3 2 2 2 2 2 2" xfId="22955" xr:uid="{00000000-0005-0000-0000-0000D7AE0000}"/>
    <cellStyle name="Normal 4 2 3 3 2 2 2 2 2 2 2" xfId="51908" xr:uid="{00000000-0005-0000-0000-0000D8AE0000}"/>
    <cellStyle name="Normal 4 2 3 3 2 2 2 2 2 3" xfId="51907" xr:uid="{00000000-0005-0000-0000-0000D9AE0000}"/>
    <cellStyle name="Normal 4 2 3 3 2 2 2 2 3" xfId="22956" xr:uid="{00000000-0005-0000-0000-0000DAAE0000}"/>
    <cellStyle name="Normal 4 2 3 3 2 2 2 2 3 2" xfId="51909" xr:uid="{00000000-0005-0000-0000-0000DBAE0000}"/>
    <cellStyle name="Normal 4 2 3 3 2 2 2 2 4" xfId="22957" xr:uid="{00000000-0005-0000-0000-0000DCAE0000}"/>
    <cellStyle name="Normal 4 2 3 3 2 2 2 2 4 2" xfId="51910" xr:uid="{00000000-0005-0000-0000-0000DDAE0000}"/>
    <cellStyle name="Normal 4 2 3 3 2 2 2 2 5" xfId="22958" xr:uid="{00000000-0005-0000-0000-0000DEAE0000}"/>
    <cellStyle name="Normal 4 2 3 3 2 2 2 2 5 2" xfId="51911" xr:uid="{00000000-0005-0000-0000-0000DFAE0000}"/>
    <cellStyle name="Normal 4 2 3 3 2 2 2 2 6" xfId="51906" xr:uid="{00000000-0005-0000-0000-0000E0AE0000}"/>
    <cellStyle name="Normal 4 2 3 3 2 2 2 3" xfId="22959" xr:uid="{00000000-0005-0000-0000-0000E1AE0000}"/>
    <cellStyle name="Normal 4 2 3 3 2 2 2 3 2" xfId="22960" xr:uid="{00000000-0005-0000-0000-0000E2AE0000}"/>
    <cellStyle name="Normal 4 2 3 3 2 2 2 3 2 2" xfId="51913" xr:uid="{00000000-0005-0000-0000-0000E3AE0000}"/>
    <cellStyle name="Normal 4 2 3 3 2 2 2 3 3" xfId="51912" xr:uid="{00000000-0005-0000-0000-0000E4AE0000}"/>
    <cellStyle name="Normal 4 2 3 3 2 2 2 4" xfId="22961" xr:uid="{00000000-0005-0000-0000-0000E5AE0000}"/>
    <cellStyle name="Normal 4 2 3 3 2 2 2 4 2" xfId="51914" xr:uid="{00000000-0005-0000-0000-0000E6AE0000}"/>
    <cellStyle name="Normal 4 2 3 3 2 2 2 5" xfId="22962" xr:uid="{00000000-0005-0000-0000-0000E7AE0000}"/>
    <cellStyle name="Normal 4 2 3 3 2 2 2 5 2" xfId="51915" xr:uid="{00000000-0005-0000-0000-0000E8AE0000}"/>
    <cellStyle name="Normal 4 2 3 3 2 2 2 6" xfId="22963" xr:uid="{00000000-0005-0000-0000-0000E9AE0000}"/>
    <cellStyle name="Normal 4 2 3 3 2 2 2 6 2" xfId="51916" xr:uid="{00000000-0005-0000-0000-0000EAAE0000}"/>
    <cellStyle name="Normal 4 2 3 3 2 2 2 7" xfId="51905" xr:uid="{00000000-0005-0000-0000-0000EBAE0000}"/>
    <cellStyle name="Normal 4 2 3 3 2 2 3" xfId="22964" xr:uid="{00000000-0005-0000-0000-0000ECAE0000}"/>
    <cellStyle name="Normal 4 2 3 3 2 2 3 2" xfId="22965" xr:uid="{00000000-0005-0000-0000-0000EDAE0000}"/>
    <cellStyle name="Normal 4 2 3 3 2 2 3 2 2" xfId="22966" xr:uid="{00000000-0005-0000-0000-0000EEAE0000}"/>
    <cellStyle name="Normal 4 2 3 3 2 2 3 2 2 2" xfId="22967" xr:uid="{00000000-0005-0000-0000-0000EFAE0000}"/>
    <cellStyle name="Normal 4 2 3 3 2 2 3 2 2 2 2" xfId="51920" xr:uid="{00000000-0005-0000-0000-0000F0AE0000}"/>
    <cellStyle name="Normal 4 2 3 3 2 2 3 2 2 3" xfId="51919" xr:uid="{00000000-0005-0000-0000-0000F1AE0000}"/>
    <cellStyle name="Normal 4 2 3 3 2 2 3 2 3" xfId="22968" xr:uid="{00000000-0005-0000-0000-0000F2AE0000}"/>
    <cellStyle name="Normal 4 2 3 3 2 2 3 2 3 2" xfId="51921" xr:uid="{00000000-0005-0000-0000-0000F3AE0000}"/>
    <cellStyle name="Normal 4 2 3 3 2 2 3 2 4" xfId="22969" xr:uid="{00000000-0005-0000-0000-0000F4AE0000}"/>
    <cellStyle name="Normal 4 2 3 3 2 2 3 2 4 2" xfId="51922" xr:uid="{00000000-0005-0000-0000-0000F5AE0000}"/>
    <cellStyle name="Normal 4 2 3 3 2 2 3 2 5" xfId="22970" xr:uid="{00000000-0005-0000-0000-0000F6AE0000}"/>
    <cellStyle name="Normal 4 2 3 3 2 2 3 2 5 2" xfId="51923" xr:uid="{00000000-0005-0000-0000-0000F7AE0000}"/>
    <cellStyle name="Normal 4 2 3 3 2 2 3 2 6" xfId="51918" xr:uid="{00000000-0005-0000-0000-0000F8AE0000}"/>
    <cellStyle name="Normal 4 2 3 3 2 2 3 3" xfId="22971" xr:uid="{00000000-0005-0000-0000-0000F9AE0000}"/>
    <cellStyle name="Normal 4 2 3 3 2 2 3 3 2" xfId="22972" xr:uid="{00000000-0005-0000-0000-0000FAAE0000}"/>
    <cellStyle name="Normal 4 2 3 3 2 2 3 3 2 2" xfId="51925" xr:uid="{00000000-0005-0000-0000-0000FBAE0000}"/>
    <cellStyle name="Normal 4 2 3 3 2 2 3 3 3" xfId="51924" xr:uid="{00000000-0005-0000-0000-0000FCAE0000}"/>
    <cellStyle name="Normal 4 2 3 3 2 2 3 4" xfId="22973" xr:uid="{00000000-0005-0000-0000-0000FDAE0000}"/>
    <cellStyle name="Normal 4 2 3 3 2 2 3 4 2" xfId="51926" xr:uid="{00000000-0005-0000-0000-0000FEAE0000}"/>
    <cellStyle name="Normal 4 2 3 3 2 2 3 5" xfId="22974" xr:uid="{00000000-0005-0000-0000-0000FFAE0000}"/>
    <cellStyle name="Normal 4 2 3 3 2 2 3 5 2" xfId="51927" xr:uid="{00000000-0005-0000-0000-000000AF0000}"/>
    <cellStyle name="Normal 4 2 3 3 2 2 3 6" xfId="22975" xr:uid="{00000000-0005-0000-0000-000001AF0000}"/>
    <cellStyle name="Normal 4 2 3 3 2 2 3 6 2" xfId="51928" xr:uid="{00000000-0005-0000-0000-000002AF0000}"/>
    <cellStyle name="Normal 4 2 3 3 2 2 3 7" xfId="51917" xr:uid="{00000000-0005-0000-0000-000003AF0000}"/>
    <cellStyle name="Normal 4 2 3 3 2 2 4" xfId="22976" xr:uid="{00000000-0005-0000-0000-000004AF0000}"/>
    <cellStyle name="Normal 4 2 3 3 2 2 4 2" xfId="22977" xr:uid="{00000000-0005-0000-0000-000005AF0000}"/>
    <cellStyle name="Normal 4 2 3 3 2 2 4 2 2" xfId="22978" xr:uid="{00000000-0005-0000-0000-000006AF0000}"/>
    <cellStyle name="Normal 4 2 3 3 2 2 4 2 2 2" xfId="51931" xr:uid="{00000000-0005-0000-0000-000007AF0000}"/>
    <cellStyle name="Normal 4 2 3 3 2 2 4 2 3" xfId="51930" xr:uid="{00000000-0005-0000-0000-000008AF0000}"/>
    <cellStyle name="Normal 4 2 3 3 2 2 4 3" xfId="22979" xr:uid="{00000000-0005-0000-0000-000009AF0000}"/>
    <cellStyle name="Normal 4 2 3 3 2 2 4 3 2" xfId="51932" xr:uid="{00000000-0005-0000-0000-00000AAF0000}"/>
    <cellStyle name="Normal 4 2 3 3 2 2 4 4" xfId="22980" xr:uid="{00000000-0005-0000-0000-00000BAF0000}"/>
    <cellStyle name="Normal 4 2 3 3 2 2 4 4 2" xfId="51933" xr:uid="{00000000-0005-0000-0000-00000CAF0000}"/>
    <cellStyle name="Normal 4 2 3 3 2 2 4 5" xfId="22981" xr:uid="{00000000-0005-0000-0000-00000DAF0000}"/>
    <cellStyle name="Normal 4 2 3 3 2 2 4 5 2" xfId="51934" xr:uid="{00000000-0005-0000-0000-00000EAF0000}"/>
    <cellStyle name="Normal 4 2 3 3 2 2 4 6" xfId="51929" xr:uid="{00000000-0005-0000-0000-00000FAF0000}"/>
    <cellStyle name="Normal 4 2 3 3 2 2 5" xfId="22982" xr:uid="{00000000-0005-0000-0000-000010AF0000}"/>
    <cellStyle name="Normal 4 2 3 3 2 2 5 2" xfId="22983" xr:uid="{00000000-0005-0000-0000-000011AF0000}"/>
    <cellStyle name="Normal 4 2 3 3 2 2 5 2 2" xfId="22984" xr:uid="{00000000-0005-0000-0000-000012AF0000}"/>
    <cellStyle name="Normal 4 2 3 3 2 2 5 2 2 2" xfId="51937" xr:uid="{00000000-0005-0000-0000-000013AF0000}"/>
    <cellStyle name="Normal 4 2 3 3 2 2 5 2 3" xfId="51936" xr:uid="{00000000-0005-0000-0000-000014AF0000}"/>
    <cellStyle name="Normal 4 2 3 3 2 2 5 3" xfId="22985" xr:uid="{00000000-0005-0000-0000-000015AF0000}"/>
    <cellStyle name="Normal 4 2 3 3 2 2 5 3 2" xfId="51938" xr:uid="{00000000-0005-0000-0000-000016AF0000}"/>
    <cellStyle name="Normal 4 2 3 3 2 2 5 4" xfId="22986" xr:uid="{00000000-0005-0000-0000-000017AF0000}"/>
    <cellStyle name="Normal 4 2 3 3 2 2 5 4 2" xfId="51939" xr:uid="{00000000-0005-0000-0000-000018AF0000}"/>
    <cellStyle name="Normal 4 2 3 3 2 2 5 5" xfId="22987" xr:uid="{00000000-0005-0000-0000-000019AF0000}"/>
    <cellStyle name="Normal 4 2 3 3 2 2 5 5 2" xfId="51940" xr:uid="{00000000-0005-0000-0000-00001AAF0000}"/>
    <cellStyle name="Normal 4 2 3 3 2 2 5 6" xfId="51935" xr:uid="{00000000-0005-0000-0000-00001BAF0000}"/>
    <cellStyle name="Normal 4 2 3 3 2 2 6" xfId="22988" xr:uid="{00000000-0005-0000-0000-00001CAF0000}"/>
    <cellStyle name="Normal 4 2 3 3 2 2 6 2" xfId="22989" xr:uid="{00000000-0005-0000-0000-00001DAF0000}"/>
    <cellStyle name="Normal 4 2 3 3 2 2 6 2 2" xfId="22990" xr:uid="{00000000-0005-0000-0000-00001EAF0000}"/>
    <cellStyle name="Normal 4 2 3 3 2 2 6 2 2 2" xfId="51943" xr:uid="{00000000-0005-0000-0000-00001FAF0000}"/>
    <cellStyle name="Normal 4 2 3 3 2 2 6 2 3" xfId="51942" xr:uid="{00000000-0005-0000-0000-000020AF0000}"/>
    <cellStyle name="Normal 4 2 3 3 2 2 6 3" xfId="22991" xr:uid="{00000000-0005-0000-0000-000021AF0000}"/>
    <cellStyle name="Normal 4 2 3 3 2 2 6 3 2" xfId="51944" xr:uid="{00000000-0005-0000-0000-000022AF0000}"/>
    <cellStyle name="Normal 4 2 3 3 2 2 6 4" xfId="22992" xr:uid="{00000000-0005-0000-0000-000023AF0000}"/>
    <cellStyle name="Normal 4 2 3 3 2 2 6 4 2" xfId="51945" xr:uid="{00000000-0005-0000-0000-000024AF0000}"/>
    <cellStyle name="Normal 4 2 3 3 2 2 6 5" xfId="51941" xr:uid="{00000000-0005-0000-0000-000025AF0000}"/>
    <cellStyle name="Normal 4 2 3 3 2 2 7" xfId="22993" xr:uid="{00000000-0005-0000-0000-000026AF0000}"/>
    <cellStyle name="Normal 4 2 3 3 2 2 7 2" xfId="22994" xr:uid="{00000000-0005-0000-0000-000027AF0000}"/>
    <cellStyle name="Normal 4 2 3 3 2 2 7 2 2" xfId="51947" xr:uid="{00000000-0005-0000-0000-000028AF0000}"/>
    <cellStyle name="Normal 4 2 3 3 2 2 7 3" xfId="22995" xr:uid="{00000000-0005-0000-0000-000029AF0000}"/>
    <cellStyle name="Normal 4 2 3 3 2 2 7 3 2" xfId="51948" xr:uid="{00000000-0005-0000-0000-00002AAF0000}"/>
    <cellStyle name="Normal 4 2 3 3 2 2 7 4" xfId="51946" xr:uid="{00000000-0005-0000-0000-00002BAF0000}"/>
    <cellStyle name="Normal 4 2 3 3 2 2 8" xfId="22996" xr:uid="{00000000-0005-0000-0000-00002CAF0000}"/>
    <cellStyle name="Normal 4 2 3 3 2 2 8 2" xfId="51949" xr:uid="{00000000-0005-0000-0000-00002DAF0000}"/>
    <cellStyle name="Normal 4 2 3 3 2 2 9" xfId="22997" xr:uid="{00000000-0005-0000-0000-00002EAF0000}"/>
    <cellStyle name="Normal 4 2 3 3 2 2 9 2" xfId="51950" xr:uid="{00000000-0005-0000-0000-00002FAF0000}"/>
    <cellStyle name="Normal 4 2 3 3 2 3" xfId="22998" xr:uid="{00000000-0005-0000-0000-000030AF0000}"/>
    <cellStyle name="Normal 4 2 3 3 2 3 2" xfId="22999" xr:uid="{00000000-0005-0000-0000-000031AF0000}"/>
    <cellStyle name="Normal 4 2 3 3 2 3 2 2" xfId="23000" xr:uid="{00000000-0005-0000-0000-000032AF0000}"/>
    <cellStyle name="Normal 4 2 3 3 2 3 2 2 2" xfId="23001" xr:uid="{00000000-0005-0000-0000-000033AF0000}"/>
    <cellStyle name="Normal 4 2 3 3 2 3 2 2 2 2" xfId="51954" xr:uid="{00000000-0005-0000-0000-000034AF0000}"/>
    <cellStyle name="Normal 4 2 3 3 2 3 2 2 3" xfId="51953" xr:uid="{00000000-0005-0000-0000-000035AF0000}"/>
    <cellStyle name="Normal 4 2 3 3 2 3 2 3" xfId="23002" xr:uid="{00000000-0005-0000-0000-000036AF0000}"/>
    <cellStyle name="Normal 4 2 3 3 2 3 2 3 2" xfId="51955" xr:uid="{00000000-0005-0000-0000-000037AF0000}"/>
    <cellStyle name="Normal 4 2 3 3 2 3 2 4" xfId="23003" xr:uid="{00000000-0005-0000-0000-000038AF0000}"/>
    <cellStyle name="Normal 4 2 3 3 2 3 2 4 2" xfId="51956" xr:uid="{00000000-0005-0000-0000-000039AF0000}"/>
    <cellStyle name="Normal 4 2 3 3 2 3 2 5" xfId="23004" xr:uid="{00000000-0005-0000-0000-00003AAF0000}"/>
    <cellStyle name="Normal 4 2 3 3 2 3 2 5 2" xfId="51957" xr:uid="{00000000-0005-0000-0000-00003BAF0000}"/>
    <cellStyle name="Normal 4 2 3 3 2 3 2 6" xfId="51952" xr:uid="{00000000-0005-0000-0000-00003CAF0000}"/>
    <cellStyle name="Normal 4 2 3 3 2 3 3" xfId="23005" xr:uid="{00000000-0005-0000-0000-00003DAF0000}"/>
    <cellStyle name="Normal 4 2 3 3 2 3 3 2" xfId="23006" xr:uid="{00000000-0005-0000-0000-00003EAF0000}"/>
    <cellStyle name="Normal 4 2 3 3 2 3 3 2 2" xfId="23007" xr:uid="{00000000-0005-0000-0000-00003FAF0000}"/>
    <cellStyle name="Normal 4 2 3 3 2 3 3 2 2 2" xfId="51960" xr:uid="{00000000-0005-0000-0000-000040AF0000}"/>
    <cellStyle name="Normal 4 2 3 3 2 3 3 2 3" xfId="51959" xr:uid="{00000000-0005-0000-0000-000041AF0000}"/>
    <cellStyle name="Normal 4 2 3 3 2 3 3 3" xfId="23008" xr:uid="{00000000-0005-0000-0000-000042AF0000}"/>
    <cellStyle name="Normal 4 2 3 3 2 3 3 3 2" xfId="51961" xr:uid="{00000000-0005-0000-0000-000043AF0000}"/>
    <cellStyle name="Normal 4 2 3 3 2 3 3 4" xfId="23009" xr:uid="{00000000-0005-0000-0000-000044AF0000}"/>
    <cellStyle name="Normal 4 2 3 3 2 3 3 4 2" xfId="51962" xr:uid="{00000000-0005-0000-0000-000045AF0000}"/>
    <cellStyle name="Normal 4 2 3 3 2 3 3 5" xfId="23010" xr:uid="{00000000-0005-0000-0000-000046AF0000}"/>
    <cellStyle name="Normal 4 2 3 3 2 3 3 5 2" xfId="51963" xr:uid="{00000000-0005-0000-0000-000047AF0000}"/>
    <cellStyle name="Normal 4 2 3 3 2 3 3 6" xfId="51958" xr:uid="{00000000-0005-0000-0000-000048AF0000}"/>
    <cellStyle name="Normal 4 2 3 3 2 3 4" xfId="23011" xr:uid="{00000000-0005-0000-0000-000049AF0000}"/>
    <cellStyle name="Normal 4 2 3 3 2 3 4 2" xfId="23012" xr:uid="{00000000-0005-0000-0000-00004AAF0000}"/>
    <cellStyle name="Normal 4 2 3 3 2 3 4 2 2" xfId="51965" xr:uid="{00000000-0005-0000-0000-00004BAF0000}"/>
    <cellStyle name="Normal 4 2 3 3 2 3 4 3" xfId="51964" xr:uid="{00000000-0005-0000-0000-00004CAF0000}"/>
    <cellStyle name="Normal 4 2 3 3 2 3 5" xfId="23013" xr:uid="{00000000-0005-0000-0000-00004DAF0000}"/>
    <cellStyle name="Normal 4 2 3 3 2 3 5 2" xfId="51966" xr:uid="{00000000-0005-0000-0000-00004EAF0000}"/>
    <cellStyle name="Normal 4 2 3 3 2 3 6" xfId="23014" xr:uid="{00000000-0005-0000-0000-00004FAF0000}"/>
    <cellStyle name="Normal 4 2 3 3 2 3 6 2" xfId="51967" xr:uid="{00000000-0005-0000-0000-000050AF0000}"/>
    <cellStyle name="Normal 4 2 3 3 2 3 7" xfId="23015" xr:uid="{00000000-0005-0000-0000-000051AF0000}"/>
    <cellStyle name="Normal 4 2 3 3 2 3 7 2" xfId="51968" xr:uid="{00000000-0005-0000-0000-000052AF0000}"/>
    <cellStyle name="Normal 4 2 3 3 2 3 8" xfId="51951" xr:uid="{00000000-0005-0000-0000-000053AF0000}"/>
    <cellStyle name="Normal 4 2 3 3 2 4" xfId="23016" xr:uid="{00000000-0005-0000-0000-000054AF0000}"/>
    <cellStyle name="Normal 4 2 3 3 2 4 2" xfId="23017" xr:uid="{00000000-0005-0000-0000-000055AF0000}"/>
    <cellStyle name="Normal 4 2 3 3 2 4 2 2" xfId="23018" xr:uid="{00000000-0005-0000-0000-000056AF0000}"/>
    <cellStyle name="Normal 4 2 3 3 2 4 2 2 2" xfId="23019" xr:uid="{00000000-0005-0000-0000-000057AF0000}"/>
    <cellStyle name="Normal 4 2 3 3 2 4 2 2 2 2" xfId="51972" xr:uid="{00000000-0005-0000-0000-000058AF0000}"/>
    <cellStyle name="Normal 4 2 3 3 2 4 2 2 3" xfId="51971" xr:uid="{00000000-0005-0000-0000-000059AF0000}"/>
    <cellStyle name="Normal 4 2 3 3 2 4 2 3" xfId="23020" xr:uid="{00000000-0005-0000-0000-00005AAF0000}"/>
    <cellStyle name="Normal 4 2 3 3 2 4 2 3 2" xfId="51973" xr:uid="{00000000-0005-0000-0000-00005BAF0000}"/>
    <cellStyle name="Normal 4 2 3 3 2 4 2 4" xfId="23021" xr:uid="{00000000-0005-0000-0000-00005CAF0000}"/>
    <cellStyle name="Normal 4 2 3 3 2 4 2 4 2" xfId="51974" xr:uid="{00000000-0005-0000-0000-00005DAF0000}"/>
    <cellStyle name="Normal 4 2 3 3 2 4 2 5" xfId="23022" xr:uid="{00000000-0005-0000-0000-00005EAF0000}"/>
    <cellStyle name="Normal 4 2 3 3 2 4 2 5 2" xfId="51975" xr:uid="{00000000-0005-0000-0000-00005FAF0000}"/>
    <cellStyle name="Normal 4 2 3 3 2 4 2 6" xfId="51970" xr:uid="{00000000-0005-0000-0000-000060AF0000}"/>
    <cellStyle name="Normal 4 2 3 3 2 4 3" xfId="23023" xr:uid="{00000000-0005-0000-0000-000061AF0000}"/>
    <cellStyle name="Normal 4 2 3 3 2 4 3 2" xfId="23024" xr:uid="{00000000-0005-0000-0000-000062AF0000}"/>
    <cellStyle name="Normal 4 2 3 3 2 4 3 2 2" xfId="51977" xr:uid="{00000000-0005-0000-0000-000063AF0000}"/>
    <cellStyle name="Normal 4 2 3 3 2 4 3 3" xfId="51976" xr:uid="{00000000-0005-0000-0000-000064AF0000}"/>
    <cellStyle name="Normal 4 2 3 3 2 4 4" xfId="23025" xr:uid="{00000000-0005-0000-0000-000065AF0000}"/>
    <cellStyle name="Normal 4 2 3 3 2 4 4 2" xfId="51978" xr:uid="{00000000-0005-0000-0000-000066AF0000}"/>
    <cellStyle name="Normal 4 2 3 3 2 4 5" xfId="23026" xr:uid="{00000000-0005-0000-0000-000067AF0000}"/>
    <cellStyle name="Normal 4 2 3 3 2 4 5 2" xfId="51979" xr:uid="{00000000-0005-0000-0000-000068AF0000}"/>
    <cellStyle name="Normal 4 2 3 3 2 4 6" xfId="23027" xr:uid="{00000000-0005-0000-0000-000069AF0000}"/>
    <cellStyle name="Normal 4 2 3 3 2 4 6 2" xfId="51980" xr:uid="{00000000-0005-0000-0000-00006AAF0000}"/>
    <cellStyle name="Normal 4 2 3 3 2 4 7" xfId="51969" xr:uid="{00000000-0005-0000-0000-00006BAF0000}"/>
    <cellStyle name="Normal 4 2 3 3 2 5" xfId="23028" xr:uid="{00000000-0005-0000-0000-00006CAF0000}"/>
    <cellStyle name="Normal 4 2 3 3 2 5 2" xfId="23029" xr:uid="{00000000-0005-0000-0000-00006DAF0000}"/>
    <cellStyle name="Normal 4 2 3 3 2 5 2 2" xfId="23030" xr:uid="{00000000-0005-0000-0000-00006EAF0000}"/>
    <cellStyle name="Normal 4 2 3 3 2 5 2 2 2" xfId="51983" xr:uid="{00000000-0005-0000-0000-00006FAF0000}"/>
    <cellStyle name="Normal 4 2 3 3 2 5 2 3" xfId="51982" xr:uid="{00000000-0005-0000-0000-000070AF0000}"/>
    <cellStyle name="Normal 4 2 3 3 2 5 3" xfId="23031" xr:uid="{00000000-0005-0000-0000-000071AF0000}"/>
    <cellStyle name="Normal 4 2 3 3 2 5 3 2" xfId="51984" xr:uid="{00000000-0005-0000-0000-000072AF0000}"/>
    <cellStyle name="Normal 4 2 3 3 2 5 4" xfId="23032" xr:uid="{00000000-0005-0000-0000-000073AF0000}"/>
    <cellStyle name="Normal 4 2 3 3 2 5 4 2" xfId="51985" xr:uid="{00000000-0005-0000-0000-000074AF0000}"/>
    <cellStyle name="Normal 4 2 3 3 2 5 5" xfId="23033" xr:uid="{00000000-0005-0000-0000-000075AF0000}"/>
    <cellStyle name="Normal 4 2 3 3 2 5 5 2" xfId="51986" xr:uid="{00000000-0005-0000-0000-000076AF0000}"/>
    <cellStyle name="Normal 4 2 3 3 2 5 6" xfId="51981" xr:uid="{00000000-0005-0000-0000-000077AF0000}"/>
    <cellStyle name="Normal 4 2 3 3 2 6" xfId="23034" xr:uid="{00000000-0005-0000-0000-000078AF0000}"/>
    <cellStyle name="Normal 4 2 3 3 2 6 2" xfId="23035" xr:uid="{00000000-0005-0000-0000-000079AF0000}"/>
    <cellStyle name="Normal 4 2 3 3 2 6 2 2" xfId="23036" xr:uid="{00000000-0005-0000-0000-00007AAF0000}"/>
    <cellStyle name="Normal 4 2 3 3 2 6 2 2 2" xfId="51989" xr:uid="{00000000-0005-0000-0000-00007BAF0000}"/>
    <cellStyle name="Normal 4 2 3 3 2 6 2 3" xfId="51988" xr:uid="{00000000-0005-0000-0000-00007CAF0000}"/>
    <cellStyle name="Normal 4 2 3 3 2 6 3" xfId="23037" xr:uid="{00000000-0005-0000-0000-00007DAF0000}"/>
    <cellStyle name="Normal 4 2 3 3 2 6 3 2" xfId="51990" xr:uid="{00000000-0005-0000-0000-00007EAF0000}"/>
    <cellStyle name="Normal 4 2 3 3 2 6 4" xfId="23038" xr:uid="{00000000-0005-0000-0000-00007FAF0000}"/>
    <cellStyle name="Normal 4 2 3 3 2 6 4 2" xfId="51991" xr:uid="{00000000-0005-0000-0000-000080AF0000}"/>
    <cellStyle name="Normal 4 2 3 3 2 6 5" xfId="23039" xr:uid="{00000000-0005-0000-0000-000081AF0000}"/>
    <cellStyle name="Normal 4 2 3 3 2 6 5 2" xfId="51992" xr:uid="{00000000-0005-0000-0000-000082AF0000}"/>
    <cellStyle name="Normal 4 2 3 3 2 6 6" xfId="51987" xr:uid="{00000000-0005-0000-0000-000083AF0000}"/>
    <cellStyle name="Normal 4 2 3 3 2 7" xfId="23040" xr:uid="{00000000-0005-0000-0000-000084AF0000}"/>
    <cellStyle name="Normal 4 2 3 3 2 7 2" xfId="23041" xr:uid="{00000000-0005-0000-0000-000085AF0000}"/>
    <cellStyle name="Normal 4 2 3 3 2 7 2 2" xfId="23042" xr:uid="{00000000-0005-0000-0000-000086AF0000}"/>
    <cellStyle name="Normal 4 2 3 3 2 7 2 2 2" xfId="51995" xr:uid="{00000000-0005-0000-0000-000087AF0000}"/>
    <cellStyle name="Normal 4 2 3 3 2 7 2 3" xfId="51994" xr:uid="{00000000-0005-0000-0000-000088AF0000}"/>
    <cellStyle name="Normal 4 2 3 3 2 7 3" xfId="23043" xr:uid="{00000000-0005-0000-0000-000089AF0000}"/>
    <cellStyle name="Normal 4 2 3 3 2 7 3 2" xfId="51996" xr:uid="{00000000-0005-0000-0000-00008AAF0000}"/>
    <cellStyle name="Normal 4 2 3 3 2 7 4" xfId="23044" xr:uid="{00000000-0005-0000-0000-00008BAF0000}"/>
    <cellStyle name="Normal 4 2 3 3 2 7 4 2" xfId="51997" xr:uid="{00000000-0005-0000-0000-00008CAF0000}"/>
    <cellStyle name="Normal 4 2 3 3 2 7 5" xfId="51993" xr:uid="{00000000-0005-0000-0000-00008DAF0000}"/>
    <cellStyle name="Normal 4 2 3 3 2 8" xfId="23045" xr:uid="{00000000-0005-0000-0000-00008EAF0000}"/>
    <cellStyle name="Normal 4 2 3 3 2 8 2" xfId="23046" xr:uid="{00000000-0005-0000-0000-00008FAF0000}"/>
    <cellStyle name="Normal 4 2 3 3 2 8 2 2" xfId="51999" xr:uid="{00000000-0005-0000-0000-000090AF0000}"/>
    <cellStyle name="Normal 4 2 3 3 2 8 3" xfId="23047" xr:uid="{00000000-0005-0000-0000-000091AF0000}"/>
    <cellStyle name="Normal 4 2 3 3 2 8 3 2" xfId="52000" xr:uid="{00000000-0005-0000-0000-000092AF0000}"/>
    <cellStyle name="Normal 4 2 3 3 2 8 4" xfId="51998" xr:uid="{00000000-0005-0000-0000-000093AF0000}"/>
    <cellStyle name="Normal 4 2 3 3 2 9" xfId="23048" xr:uid="{00000000-0005-0000-0000-000094AF0000}"/>
    <cellStyle name="Normal 4 2 3 3 2 9 2" xfId="52001" xr:uid="{00000000-0005-0000-0000-000095AF0000}"/>
    <cellStyle name="Normal 4 2 3 3 3" xfId="23049" xr:uid="{00000000-0005-0000-0000-000096AF0000}"/>
    <cellStyle name="Normal 4 2 3 3 3 10" xfId="23050" xr:uid="{00000000-0005-0000-0000-000097AF0000}"/>
    <cellStyle name="Normal 4 2 3 3 3 10 2" xfId="52003" xr:uid="{00000000-0005-0000-0000-000098AF0000}"/>
    <cellStyle name="Normal 4 2 3 3 3 11" xfId="52002" xr:uid="{00000000-0005-0000-0000-000099AF0000}"/>
    <cellStyle name="Normal 4 2 3 3 3 2" xfId="23051" xr:uid="{00000000-0005-0000-0000-00009AAF0000}"/>
    <cellStyle name="Normal 4 2 3 3 3 2 2" xfId="23052" xr:uid="{00000000-0005-0000-0000-00009BAF0000}"/>
    <cellStyle name="Normal 4 2 3 3 3 2 2 2" xfId="23053" xr:uid="{00000000-0005-0000-0000-00009CAF0000}"/>
    <cellStyle name="Normal 4 2 3 3 3 2 2 2 2" xfId="23054" xr:uid="{00000000-0005-0000-0000-00009DAF0000}"/>
    <cellStyle name="Normal 4 2 3 3 3 2 2 2 2 2" xfId="52007" xr:uid="{00000000-0005-0000-0000-00009EAF0000}"/>
    <cellStyle name="Normal 4 2 3 3 3 2 2 2 3" xfId="52006" xr:uid="{00000000-0005-0000-0000-00009FAF0000}"/>
    <cellStyle name="Normal 4 2 3 3 3 2 2 3" xfId="23055" xr:uid="{00000000-0005-0000-0000-0000A0AF0000}"/>
    <cellStyle name="Normal 4 2 3 3 3 2 2 3 2" xfId="52008" xr:uid="{00000000-0005-0000-0000-0000A1AF0000}"/>
    <cellStyle name="Normal 4 2 3 3 3 2 2 4" xfId="23056" xr:uid="{00000000-0005-0000-0000-0000A2AF0000}"/>
    <cellStyle name="Normal 4 2 3 3 3 2 2 4 2" xfId="52009" xr:uid="{00000000-0005-0000-0000-0000A3AF0000}"/>
    <cellStyle name="Normal 4 2 3 3 3 2 2 5" xfId="23057" xr:uid="{00000000-0005-0000-0000-0000A4AF0000}"/>
    <cellStyle name="Normal 4 2 3 3 3 2 2 5 2" xfId="52010" xr:uid="{00000000-0005-0000-0000-0000A5AF0000}"/>
    <cellStyle name="Normal 4 2 3 3 3 2 2 6" xfId="52005" xr:uid="{00000000-0005-0000-0000-0000A6AF0000}"/>
    <cellStyle name="Normal 4 2 3 3 3 2 3" xfId="23058" xr:uid="{00000000-0005-0000-0000-0000A7AF0000}"/>
    <cellStyle name="Normal 4 2 3 3 3 2 3 2" xfId="23059" xr:uid="{00000000-0005-0000-0000-0000A8AF0000}"/>
    <cellStyle name="Normal 4 2 3 3 3 2 3 2 2" xfId="52012" xr:uid="{00000000-0005-0000-0000-0000A9AF0000}"/>
    <cellStyle name="Normal 4 2 3 3 3 2 3 3" xfId="52011" xr:uid="{00000000-0005-0000-0000-0000AAAF0000}"/>
    <cellStyle name="Normal 4 2 3 3 3 2 4" xfId="23060" xr:uid="{00000000-0005-0000-0000-0000ABAF0000}"/>
    <cellStyle name="Normal 4 2 3 3 3 2 4 2" xfId="52013" xr:uid="{00000000-0005-0000-0000-0000ACAF0000}"/>
    <cellStyle name="Normal 4 2 3 3 3 2 5" xfId="23061" xr:uid="{00000000-0005-0000-0000-0000ADAF0000}"/>
    <cellStyle name="Normal 4 2 3 3 3 2 5 2" xfId="52014" xr:uid="{00000000-0005-0000-0000-0000AEAF0000}"/>
    <cellStyle name="Normal 4 2 3 3 3 2 6" xfId="23062" xr:uid="{00000000-0005-0000-0000-0000AFAF0000}"/>
    <cellStyle name="Normal 4 2 3 3 3 2 6 2" xfId="52015" xr:uid="{00000000-0005-0000-0000-0000B0AF0000}"/>
    <cellStyle name="Normal 4 2 3 3 3 2 7" xfId="52004" xr:uid="{00000000-0005-0000-0000-0000B1AF0000}"/>
    <cellStyle name="Normal 4 2 3 3 3 3" xfId="23063" xr:uid="{00000000-0005-0000-0000-0000B2AF0000}"/>
    <cellStyle name="Normal 4 2 3 3 3 3 2" xfId="23064" xr:uid="{00000000-0005-0000-0000-0000B3AF0000}"/>
    <cellStyle name="Normal 4 2 3 3 3 3 2 2" xfId="23065" xr:uid="{00000000-0005-0000-0000-0000B4AF0000}"/>
    <cellStyle name="Normal 4 2 3 3 3 3 2 2 2" xfId="23066" xr:uid="{00000000-0005-0000-0000-0000B5AF0000}"/>
    <cellStyle name="Normal 4 2 3 3 3 3 2 2 2 2" xfId="52019" xr:uid="{00000000-0005-0000-0000-0000B6AF0000}"/>
    <cellStyle name="Normal 4 2 3 3 3 3 2 2 3" xfId="52018" xr:uid="{00000000-0005-0000-0000-0000B7AF0000}"/>
    <cellStyle name="Normal 4 2 3 3 3 3 2 3" xfId="23067" xr:uid="{00000000-0005-0000-0000-0000B8AF0000}"/>
    <cellStyle name="Normal 4 2 3 3 3 3 2 3 2" xfId="52020" xr:uid="{00000000-0005-0000-0000-0000B9AF0000}"/>
    <cellStyle name="Normal 4 2 3 3 3 3 2 4" xfId="23068" xr:uid="{00000000-0005-0000-0000-0000BAAF0000}"/>
    <cellStyle name="Normal 4 2 3 3 3 3 2 4 2" xfId="52021" xr:uid="{00000000-0005-0000-0000-0000BBAF0000}"/>
    <cellStyle name="Normal 4 2 3 3 3 3 2 5" xfId="23069" xr:uid="{00000000-0005-0000-0000-0000BCAF0000}"/>
    <cellStyle name="Normal 4 2 3 3 3 3 2 5 2" xfId="52022" xr:uid="{00000000-0005-0000-0000-0000BDAF0000}"/>
    <cellStyle name="Normal 4 2 3 3 3 3 2 6" xfId="52017" xr:uid="{00000000-0005-0000-0000-0000BEAF0000}"/>
    <cellStyle name="Normal 4 2 3 3 3 3 3" xfId="23070" xr:uid="{00000000-0005-0000-0000-0000BFAF0000}"/>
    <cellStyle name="Normal 4 2 3 3 3 3 3 2" xfId="23071" xr:uid="{00000000-0005-0000-0000-0000C0AF0000}"/>
    <cellStyle name="Normal 4 2 3 3 3 3 3 2 2" xfId="52024" xr:uid="{00000000-0005-0000-0000-0000C1AF0000}"/>
    <cellStyle name="Normal 4 2 3 3 3 3 3 3" xfId="52023" xr:uid="{00000000-0005-0000-0000-0000C2AF0000}"/>
    <cellStyle name="Normal 4 2 3 3 3 3 4" xfId="23072" xr:uid="{00000000-0005-0000-0000-0000C3AF0000}"/>
    <cellStyle name="Normal 4 2 3 3 3 3 4 2" xfId="52025" xr:uid="{00000000-0005-0000-0000-0000C4AF0000}"/>
    <cellStyle name="Normal 4 2 3 3 3 3 5" xfId="23073" xr:uid="{00000000-0005-0000-0000-0000C5AF0000}"/>
    <cellStyle name="Normal 4 2 3 3 3 3 5 2" xfId="52026" xr:uid="{00000000-0005-0000-0000-0000C6AF0000}"/>
    <cellStyle name="Normal 4 2 3 3 3 3 6" xfId="23074" xr:uid="{00000000-0005-0000-0000-0000C7AF0000}"/>
    <cellStyle name="Normal 4 2 3 3 3 3 6 2" xfId="52027" xr:uid="{00000000-0005-0000-0000-0000C8AF0000}"/>
    <cellStyle name="Normal 4 2 3 3 3 3 7" xfId="52016" xr:uid="{00000000-0005-0000-0000-0000C9AF0000}"/>
    <cellStyle name="Normal 4 2 3 3 3 4" xfId="23075" xr:uid="{00000000-0005-0000-0000-0000CAAF0000}"/>
    <cellStyle name="Normal 4 2 3 3 3 4 2" xfId="23076" xr:uid="{00000000-0005-0000-0000-0000CBAF0000}"/>
    <cellStyle name="Normal 4 2 3 3 3 4 2 2" xfId="23077" xr:uid="{00000000-0005-0000-0000-0000CCAF0000}"/>
    <cellStyle name="Normal 4 2 3 3 3 4 2 2 2" xfId="52030" xr:uid="{00000000-0005-0000-0000-0000CDAF0000}"/>
    <cellStyle name="Normal 4 2 3 3 3 4 2 3" xfId="52029" xr:uid="{00000000-0005-0000-0000-0000CEAF0000}"/>
    <cellStyle name="Normal 4 2 3 3 3 4 3" xfId="23078" xr:uid="{00000000-0005-0000-0000-0000CFAF0000}"/>
    <cellStyle name="Normal 4 2 3 3 3 4 3 2" xfId="52031" xr:uid="{00000000-0005-0000-0000-0000D0AF0000}"/>
    <cellStyle name="Normal 4 2 3 3 3 4 4" xfId="23079" xr:uid="{00000000-0005-0000-0000-0000D1AF0000}"/>
    <cellStyle name="Normal 4 2 3 3 3 4 4 2" xfId="52032" xr:uid="{00000000-0005-0000-0000-0000D2AF0000}"/>
    <cellStyle name="Normal 4 2 3 3 3 4 5" xfId="23080" xr:uid="{00000000-0005-0000-0000-0000D3AF0000}"/>
    <cellStyle name="Normal 4 2 3 3 3 4 5 2" xfId="52033" xr:uid="{00000000-0005-0000-0000-0000D4AF0000}"/>
    <cellStyle name="Normal 4 2 3 3 3 4 6" xfId="52028" xr:uid="{00000000-0005-0000-0000-0000D5AF0000}"/>
    <cellStyle name="Normal 4 2 3 3 3 5" xfId="23081" xr:uid="{00000000-0005-0000-0000-0000D6AF0000}"/>
    <cellStyle name="Normal 4 2 3 3 3 5 2" xfId="23082" xr:uid="{00000000-0005-0000-0000-0000D7AF0000}"/>
    <cellStyle name="Normal 4 2 3 3 3 5 2 2" xfId="23083" xr:uid="{00000000-0005-0000-0000-0000D8AF0000}"/>
    <cellStyle name="Normal 4 2 3 3 3 5 2 2 2" xfId="52036" xr:uid="{00000000-0005-0000-0000-0000D9AF0000}"/>
    <cellStyle name="Normal 4 2 3 3 3 5 2 3" xfId="52035" xr:uid="{00000000-0005-0000-0000-0000DAAF0000}"/>
    <cellStyle name="Normal 4 2 3 3 3 5 3" xfId="23084" xr:uid="{00000000-0005-0000-0000-0000DBAF0000}"/>
    <cellStyle name="Normal 4 2 3 3 3 5 3 2" xfId="52037" xr:uid="{00000000-0005-0000-0000-0000DCAF0000}"/>
    <cellStyle name="Normal 4 2 3 3 3 5 4" xfId="23085" xr:uid="{00000000-0005-0000-0000-0000DDAF0000}"/>
    <cellStyle name="Normal 4 2 3 3 3 5 4 2" xfId="52038" xr:uid="{00000000-0005-0000-0000-0000DEAF0000}"/>
    <cellStyle name="Normal 4 2 3 3 3 5 5" xfId="23086" xr:uid="{00000000-0005-0000-0000-0000DFAF0000}"/>
    <cellStyle name="Normal 4 2 3 3 3 5 5 2" xfId="52039" xr:uid="{00000000-0005-0000-0000-0000E0AF0000}"/>
    <cellStyle name="Normal 4 2 3 3 3 5 6" xfId="52034" xr:uid="{00000000-0005-0000-0000-0000E1AF0000}"/>
    <cellStyle name="Normal 4 2 3 3 3 6" xfId="23087" xr:uid="{00000000-0005-0000-0000-0000E2AF0000}"/>
    <cellStyle name="Normal 4 2 3 3 3 6 2" xfId="23088" xr:uid="{00000000-0005-0000-0000-0000E3AF0000}"/>
    <cellStyle name="Normal 4 2 3 3 3 6 2 2" xfId="23089" xr:uid="{00000000-0005-0000-0000-0000E4AF0000}"/>
    <cellStyle name="Normal 4 2 3 3 3 6 2 2 2" xfId="52042" xr:uid="{00000000-0005-0000-0000-0000E5AF0000}"/>
    <cellStyle name="Normal 4 2 3 3 3 6 2 3" xfId="52041" xr:uid="{00000000-0005-0000-0000-0000E6AF0000}"/>
    <cellStyle name="Normal 4 2 3 3 3 6 3" xfId="23090" xr:uid="{00000000-0005-0000-0000-0000E7AF0000}"/>
    <cellStyle name="Normal 4 2 3 3 3 6 3 2" xfId="52043" xr:uid="{00000000-0005-0000-0000-0000E8AF0000}"/>
    <cellStyle name="Normal 4 2 3 3 3 6 4" xfId="23091" xr:uid="{00000000-0005-0000-0000-0000E9AF0000}"/>
    <cellStyle name="Normal 4 2 3 3 3 6 4 2" xfId="52044" xr:uid="{00000000-0005-0000-0000-0000EAAF0000}"/>
    <cellStyle name="Normal 4 2 3 3 3 6 5" xfId="52040" xr:uid="{00000000-0005-0000-0000-0000EBAF0000}"/>
    <cellStyle name="Normal 4 2 3 3 3 7" xfId="23092" xr:uid="{00000000-0005-0000-0000-0000ECAF0000}"/>
    <cellStyle name="Normal 4 2 3 3 3 7 2" xfId="23093" xr:uid="{00000000-0005-0000-0000-0000EDAF0000}"/>
    <cellStyle name="Normal 4 2 3 3 3 7 2 2" xfId="52046" xr:uid="{00000000-0005-0000-0000-0000EEAF0000}"/>
    <cellStyle name="Normal 4 2 3 3 3 7 3" xfId="23094" xr:uid="{00000000-0005-0000-0000-0000EFAF0000}"/>
    <cellStyle name="Normal 4 2 3 3 3 7 3 2" xfId="52047" xr:uid="{00000000-0005-0000-0000-0000F0AF0000}"/>
    <cellStyle name="Normal 4 2 3 3 3 7 4" xfId="52045" xr:uid="{00000000-0005-0000-0000-0000F1AF0000}"/>
    <cellStyle name="Normal 4 2 3 3 3 8" xfId="23095" xr:uid="{00000000-0005-0000-0000-0000F2AF0000}"/>
    <cellStyle name="Normal 4 2 3 3 3 8 2" xfId="52048" xr:uid="{00000000-0005-0000-0000-0000F3AF0000}"/>
    <cellStyle name="Normal 4 2 3 3 3 9" xfId="23096" xr:uid="{00000000-0005-0000-0000-0000F4AF0000}"/>
    <cellStyle name="Normal 4 2 3 3 3 9 2" xfId="52049" xr:uid="{00000000-0005-0000-0000-0000F5AF0000}"/>
    <cellStyle name="Normal 4 2 3 3 4" xfId="23097" xr:uid="{00000000-0005-0000-0000-0000F6AF0000}"/>
    <cellStyle name="Normal 4 2 3 3 4 2" xfId="23098" xr:uid="{00000000-0005-0000-0000-0000F7AF0000}"/>
    <cellStyle name="Normal 4 2 3 3 4 2 2" xfId="23099" xr:uid="{00000000-0005-0000-0000-0000F8AF0000}"/>
    <cellStyle name="Normal 4 2 3 3 4 2 2 2" xfId="23100" xr:uid="{00000000-0005-0000-0000-0000F9AF0000}"/>
    <cellStyle name="Normal 4 2 3 3 4 2 2 2 2" xfId="52053" xr:uid="{00000000-0005-0000-0000-0000FAAF0000}"/>
    <cellStyle name="Normal 4 2 3 3 4 2 2 3" xfId="52052" xr:uid="{00000000-0005-0000-0000-0000FBAF0000}"/>
    <cellStyle name="Normal 4 2 3 3 4 2 3" xfId="23101" xr:uid="{00000000-0005-0000-0000-0000FCAF0000}"/>
    <cellStyle name="Normal 4 2 3 3 4 2 3 2" xfId="52054" xr:uid="{00000000-0005-0000-0000-0000FDAF0000}"/>
    <cellStyle name="Normal 4 2 3 3 4 2 4" xfId="23102" xr:uid="{00000000-0005-0000-0000-0000FEAF0000}"/>
    <cellStyle name="Normal 4 2 3 3 4 2 4 2" xfId="52055" xr:uid="{00000000-0005-0000-0000-0000FFAF0000}"/>
    <cellStyle name="Normal 4 2 3 3 4 2 5" xfId="23103" xr:uid="{00000000-0005-0000-0000-000000B00000}"/>
    <cellStyle name="Normal 4 2 3 3 4 2 5 2" xfId="52056" xr:uid="{00000000-0005-0000-0000-000001B00000}"/>
    <cellStyle name="Normal 4 2 3 3 4 2 6" xfId="52051" xr:uid="{00000000-0005-0000-0000-000002B00000}"/>
    <cellStyle name="Normal 4 2 3 3 4 3" xfId="23104" xr:uid="{00000000-0005-0000-0000-000003B00000}"/>
    <cellStyle name="Normal 4 2 3 3 4 3 2" xfId="23105" xr:uid="{00000000-0005-0000-0000-000004B00000}"/>
    <cellStyle name="Normal 4 2 3 3 4 3 2 2" xfId="23106" xr:uid="{00000000-0005-0000-0000-000005B00000}"/>
    <cellStyle name="Normal 4 2 3 3 4 3 2 2 2" xfId="52059" xr:uid="{00000000-0005-0000-0000-000006B00000}"/>
    <cellStyle name="Normal 4 2 3 3 4 3 2 3" xfId="52058" xr:uid="{00000000-0005-0000-0000-000007B00000}"/>
    <cellStyle name="Normal 4 2 3 3 4 3 3" xfId="23107" xr:uid="{00000000-0005-0000-0000-000008B00000}"/>
    <cellStyle name="Normal 4 2 3 3 4 3 3 2" xfId="52060" xr:uid="{00000000-0005-0000-0000-000009B00000}"/>
    <cellStyle name="Normal 4 2 3 3 4 3 4" xfId="23108" xr:uid="{00000000-0005-0000-0000-00000AB00000}"/>
    <cellStyle name="Normal 4 2 3 3 4 3 4 2" xfId="52061" xr:uid="{00000000-0005-0000-0000-00000BB00000}"/>
    <cellStyle name="Normal 4 2 3 3 4 3 5" xfId="23109" xr:uid="{00000000-0005-0000-0000-00000CB00000}"/>
    <cellStyle name="Normal 4 2 3 3 4 3 5 2" xfId="52062" xr:uid="{00000000-0005-0000-0000-00000DB00000}"/>
    <cellStyle name="Normal 4 2 3 3 4 3 6" xfId="52057" xr:uid="{00000000-0005-0000-0000-00000EB00000}"/>
    <cellStyle name="Normal 4 2 3 3 4 4" xfId="23110" xr:uid="{00000000-0005-0000-0000-00000FB00000}"/>
    <cellStyle name="Normal 4 2 3 3 4 4 2" xfId="23111" xr:uid="{00000000-0005-0000-0000-000010B00000}"/>
    <cellStyle name="Normal 4 2 3 3 4 4 2 2" xfId="52064" xr:uid="{00000000-0005-0000-0000-000011B00000}"/>
    <cellStyle name="Normal 4 2 3 3 4 4 3" xfId="52063" xr:uid="{00000000-0005-0000-0000-000012B00000}"/>
    <cellStyle name="Normal 4 2 3 3 4 5" xfId="23112" xr:uid="{00000000-0005-0000-0000-000013B00000}"/>
    <cellStyle name="Normal 4 2 3 3 4 5 2" xfId="52065" xr:uid="{00000000-0005-0000-0000-000014B00000}"/>
    <cellStyle name="Normal 4 2 3 3 4 6" xfId="23113" xr:uid="{00000000-0005-0000-0000-000015B00000}"/>
    <cellStyle name="Normal 4 2 3 3 4 6 2" xfId="52066" xr:uid="{00000000-0005-0000-0000-000016B00000}"/>
    <cellStyle name="Normal 4 2 3 3 4 7" xfId="23114" xr:uid="{00000000-0005-0000-0000-000017B00000}"/>
    <cellStyle name="Normal 4 2 3 3 4 7 2" xfId="52067" xr:uid="{00000000-0005-0000-0000-000018B00000}"/>
    <cellStyle name="Normal 4 2 3 3 4 8" xfId="52050" xr:uid="{00000000-0005-0000-0000-000019B00000}"/>
    <cellStyle name="Normal 4 2 3 3 5" xfId="23115" xr:uid="{00000000-0005-0000-0000-00001AB00000}"/>
    <cellStyle name="Normal 4 2 3 3 5 2" xfId="23116" xr:uid="{00000000-0005-0000-0000-00001BB00000}"/>
    <cellStyle name="Normal 4 2 3 3 5 2 2" xfId="23117" xr:uid="{00000000-0005-0000-0000-00001CB00000}"/>
    <cellStyle name="Normal 4 2 3 3 5 2 2 2" xfId="23118" xr:uid="{00000000-0005-0000-0000-00001DB00000}"/>
    <cellStyle name="Normal 4 2 3 3 5 2 2 2 2" xfId="52071" xr:uid="{00000000-0005-0000-0000-00001EB00000}"/>
    <cellStyle name="Normal 4 2 3 3 5 2 2 3" xfId="52070" xr:uid="{00000000-0005-0000-0000-00001FB00000}"/>
    <cellStyle name="Normal 4 2 3 3 5 2 3" xfId="23119" xr:uid="{00000000-0005-0000-0000-000020B00000}"/>
    <cellStyle name="Normal 4 2 3 3 5 2 3 2" xfId="52072" xr:uid="{00000000-0005-0000-0000-000021B00000}"/>
    <cellStyle name="Normal 4 2 3 3 5 2 4" xfId="23120" xr:uid="{00000000-0005-0000-0000-000022B00000}"/>
    <cellStyle name="Normal 4 2 3 3 5 2 4 2" xfId="52073" xr:uid="{00000000-0005-0000-0000-000023B00000}"/>
    <cellStyle name="Normal 4 2 3 3 5 2 5" xfId="23121" xr:uid="{00000000-0005-0000-0000-000024B00000}"/>
    <cellStyle name="Normal 4 2 3 3 5 2 5 2" xfId="52074" xr:uid="{00000000-0005-0000-0000-000025B00000}"/>
    <cellStyle name="Normal 4 2 3 3 5 2 6" xfId="52069" xr:uid="{00000000-0005-0000-0000-000026B00000}"/>
    <cellStyle name="Normal 4 2 3 3 5 3" xfId="23122" xr:uid="{00000000-0005-0000-0000-000027B00000}"/>
    <cellStyle name="Normal 4 2 3 3 5 3 2" xfId="23123" xr:uid="{00000000-0005-0000-0000-000028B00000}"/>
    <cellStyle name="Normal 4 2 3 3 5 3 2 2" xfId="52076" xr:uid="{00000000-0005-0000-0000-000029B00000}"/>
    <cellStyle name="Normal 4 2 3 3 5 3 3" xfId="52075" xr:uid="{00000000-0005-0000-0000-00002AB00000}"/>
    <cellStyle name="Normal 4 2 3 3 5 4" xfId="23124" xr:uid="{00000000-0005-0000-0000-00002BB00000}"/>
    <cellStyle name="Normal 4 2 3 3 5 4 2" xfId="52077" xr:uid="{00000000-0005-0000-0000-00002CB00000}"/>
    <cellStyle name="Normal 4 2 3 3 5 5" xfId="23125" xr:uid="{00000000-0005-0000-0000-00002DB00000}"/>
    <cellStyle name="Normal 4 2 3 3 5 5 2" xfId="52078" xr:uid="{00000000-0005-0000-0000-00002EB00000}"/>
    <cellStyle name="Normal 4 2 3 3 5 6" xfId="23126" xr:uid="{00000000-0005-0000-0000-00002FB00000}"/>
    <cellStyle name="Normal 4 2 3 3 5 6 2" xfId="52079" xr:uid="{00000000-0005-0000-0000-000030B00000}"/>
    <cellStyle name="Normal 4 2 3 3 5 7" xfId="52068" xr:uid="{00000000-0005-0000-0000-000031B00000}"/>
    <cellStyle name="Normal 4 2 3 3 6" xfId="23127" xr:uid="{00000000-0005-0000-0000-000032B00000}"/>
    <cellStyle name="Normal 4 2 3 3 6 2" xfId="23128" xr:uid="{00000000-0005-0000-0000-000033B00000}"/>
    <cellStyle name="Normal 4 2 3 3 6 2 2" xfId="23129" xr:uid="{00000000-0005-0000-0000-000034B00000}"/>
    <cellStyle name="Normal 4 2 3 3 6 2 2 2" xfId="52082" xr:uid="{00000000-0005-0000-0000-000035B00000}"/>
    <cellStyle name="Normal 4 2 3 3 6 2 3" xfId="52081" xr:uid="{00000000-0005-0000-0000-000036B00000}"/>
    <cellStyle name="Normal 4 2 3 3 6 3" xfId="23130" xr:uid="{00000000-0005-0000-0000-000037B00000}"/>
    <cellStyle name="Normal 4 2 3 3 6 3 2" xfId="52083" xr:uid="{00000000-0005-0000-0000-000038B00000}"/>
    <cellStyle name="Normal 4 2 3 3 6 4" xfId="23131" xr:uid="{00000000-0005-0000-0000-000039B00000}"/>
    <cellStyle name="Normal 4 2 3 3 6 4 2" xfId="52084" xr:uid="{00000000-0005-0000-0000-00003AB00000}"/>
    <cellStyle name="Normal 4 2 3 3 6 5" xfId="23132" xr:uid="{00000000-0005-0000-0000-00003BB00000}"/>
    <cellStyle name="Normal 4 2 3 3 6 5 2" xfId="52085" xr:uid="{00000000-0005-0000-0000-00003CB00000}"/>
    <cellStyle name="Normal 4 2 3 3 6 6" xfId="52080" xr:uid="{00000000-0005-0000-0000-00003DB00000}"/>
    <cellStyle name="Normal 4 2 3 3 7" xfId="23133" xr:uid="{00000000-0005-0000-0000-00003EB00000}"/>
    <cellStyle name="Normal 4 2 3 3 7 2" xfId="23134" xr:uid="{00000000-0005-0000-0000-00003FB00000}"/>
    <cellStyle name="Normal 4 2 3 3 7 2 2" xfId="23135" xr:uid="{00000000-0005-0000-0000-000040B00000}"/>
    <cellStyle name="Normal 4 2 3 3 7 2 2 2" xfId="52088" xr:uid="{00000000-0005-0000-0000-000041B00000}"/>
    <cellStyle name="Normal 4 2 3 3 7 2 3" xfId="52087" xr:uid="{00000000-0005-0000-0000-000042B00000}"/>
    <cellStyle name="Normal 4 2 3 3 7 3" xfId="23136" xr:uid="{00000000-0005-0000-0000-000043B00000}"/>
    <cellStyle name="Normal 4 2 3 3 7 3 2" xfId="52089" xr:uid="{00000000-0005-0000-0000-000044B00000}"/>
    <cellStyle name="Normal 4 2 3 3 7 4" xfId="23137" xr:uid="{00000000-0005-0000-0000-000045B00000}"/>
    <cellStyle name="Normal 4 2 3 3 7 4 2" xfId="52090" xr:uid="{00000000-0005-0000-0000-000046B00000}"/>
    <cellStyle name="Normal 4 2 3 3 7 5" xfId="23138" xr:uid="{00000000-0005-0000-0000-000047B00000}"/>
    <cellStyle name="Normal 4 2 3 3 7 5 2" xfId="52091" xr:uid="{00000000-0005-0000-0000-000048B00000}"/>
    <cellStyle name="Normal 4 2 3 3 7 6" xfId="52086" xr:uid="{00000000-0005-0000-0000-000049B00000}"/>
    <cellStyle name="Normal 4 2 3 3 8" xfId="23139" xr:uid="{00000000-0005-0000-0000-00004AB00000}"/>
    <cellStyle name="Normal 4 2 3 3 8 2" xfId="23140" xr:uid="{00000000-0005-0000-0000-00004BB00000}"/>
    <cellStyle name="Normal 4 2 3 3 8 2 2" xfId="23141" xr:uid="{00000000-0005-0000-0000-00004CB00000}"/>
    <cellStyle name="Normal 4 2 3 3 8 2 2 2" xfId="52094" xr:uid="{00000000-0005-0000-0000-00004DB00000}"/>
    <cellStyle name="Normal 4 2 3 3 8 2 3" xfId="52093" xr:uid="{00000000-0005-0000-0000-00004EB00000}"/>
    <cellStyle name="Normal 4 2 3 3 8 3" xfId="23142" xr:uid="{00000000-0005-0000-0000-00004FB00000}"/>
    <cellStyle name="Normal 4 2 3 3 8 3 2" xfId="52095" xr:uid="{00000000-0005-0000-0000-000050B00000}"/>
    <cellStyle name="Normal 4 2 3 3 8 4" xfId="23143" xr:uid="{00000000-0005-0000-0000-000051B00000}"/>
    <cellStyle name="Normal 4 2 3 3 8 4 2" xfId="52096" xr:uid="{00000000-0005-0000-0000-000052B00000}"/>
    <cellStyle name="Normal 4 2 3 3 8 5" xfId="52092" xr:uid="{00000000-0005-0000-0000-000053B00000}"/>
    <cellStyle name="Normal 4 2 3 3 9" xfId="23144" xr:uid="{00000000-0005-0000-0000-000054B00000}"/>
    <cellStyle name="Normal 4 2 3 3 9 2" xfId="23145" xr:uid="{00000000-0005-0000-0000-000055B00000}"/>
    <cellStyle name="Normal 4 2 3 3 9 2 2" xfId="52098" xr:uid="{00000000-0005-0000-0000-000056B00000}"/>
    <cellStyle name="Normal 4 2 3 3 9 3" xfId="23146" xr:uid="{00000000-0005-0000-0000-000057B00000}"/>
    <cellStyle name="Normal 4 2 3 3 9 3 2" xfId="52099" xr:uid="{00000000-0005-0000-0000-000058B00000}"/>
    <cellStyle name="Normal 4 2 3 3 9 4" xfId="52097" xr:uid="{00000000-0005-0000-0000-000059B00000}"/>
    <cellStyle name="Normal 4 2 3 4" xfId="23147" xr:uid="{00000000-0005-0000-0000-00005AB00000}"/>
    <cellStyle name="Normal 4 2 3 4 10" xfId="23148" xr:uid="{00000000-0005-0000-0000-00005BB00000}"/>
    <cellStyle name="Normal 4 2 3 4 10 2" xfId="52101" xr:uid="{00000000-0005-0000-0000-00005CB00000}"/>
    <cellStyle name="Normal 4 2 3 4 11" xfId="23149" xr:uid="{00000000-0005-0000-0000-00005DB00000}"/>
    <cellStyle name="Normal 4 2 3 4 11 2" xfId="52102" xr:uid="{00000000-0005-0000-0000-00005EB00000}"/>
    <cellStyle name="Normal 4 2 3 4 12" xfId="52100" xr:uid="{00000000-0005-0000-0000-00005FB00000}"/>
    <cellStyle name="Normal 4 2 3 4 2" xfId="23150" xr:uid="{00000000-0005-0000-0000-000060B00000}"/>
    <cellStyle name="Normal 4 2 3 4 2 10" xfId="23151" xr:uid="{00000000-0005-0000-0000-000061B00000}"/>
    <cellStyle name="Normal 4 2 3 4 2 10 2" xfId="52104" xr:uid="{00000000-0005-0000-0000-000062B00000}"/>
    <cellStyle name="Normal 4 2 3 4 2 11" xfId="52103" xr:uid="{00000000-0005-0000-0000-000063B00000}"/>
    <cellStyle name="Normal 4 2 3 4 2 2" xfId="23152" xr:uid="{00000000-0005-0000-0000-000064B00000}"/>
    <cellStyle name="Normal 4 2 3 4 2 2 2" xfId="23153" xr:uid="{00000000-0005-0000-0000-000065B00000}"/>
    <cellStyle name="Normal 4 2 3 4 2 2 2 2" xfId="23154" xr:uid="{00000000-0005-0000-0000-000066B00000}"/>
    <cellStyle name="Normal 4 2 3 4 2 2 2 2 2" xfId="23155" xr:uid="{00000000-0005-0000-0000-000067B00000}"/>
    <cellStyle name="Normal 4 2 3 4 2 2 2 2 2 2" xfId="52108" xr:uid="{00000000-0005-0000-0000-000068B00000}"/>
    <cellStyle name="Normal 4 2 3 4 2 2 2 2 3" xfId="52107" xr:uid="{00000000-0005-0000-0000-000069B00000}"/>
    <cellStyle name="Normal 4 2 3 4 2 2 2 3" xfId="23156" xr:uid="{00000000-0005-0000-0000-00006AB00000}"/>
    <cellStyle name="Normal 4 2 3 4 2 2 2 3 2" xfId="52109" xr:uid="{00000000-0005-0000-0000-00006BB00000}"/>
    <cellStyle name="Normal 4 2 3 4 2 2 2 4" xfId="23157" xr:uid="{00000000-0005-0000-0000-00006CB00000}"/>
    <cellStyle name="Normal 4 2 3 4 2 2 2 4 2" xfId="52110" xr:uid="{00000000-0005-0000-0000-00006DB00000}"/>
    <cellStyle name="Normal 4 2 3 4 2 2 2 5" xfId="23158" xr:uid="{00000000-0005-0000-0000-00006EB00000}"/>
    <cellStyle name="Normal 4 2 3 4 2 2 2 5 2" xfId="52111" xr:uid="{00000000-0005-0000-0000-00006FB00000}"/>
    <cellStyle name="Normal 4 2 3 4 2 2 2 6" xfId="52106" xr:uid="{00000000-0005-0000-0000-000070B00000}"/>
    <cellStyle name="Normal 4 2 3 4 2 2 3" xfId="23159" xr:uid="{00000000-0005-0000-0000-000071B00000}"/>
    <cellStyle name="Normal 4 2 3 4 2 2 3 2" xfId="23160" xr:uid="{00000000-0005-0000-0000-000072B00000}"/>
    <cellStyle name="Normal 4 2 3 4 2 2 3 2 2" xfId="52113" xr:uid="{00000000-0005-0000-0000-000073B00000}"/>
    <cellStyle name="Normal 4 2 3 4 2 2 3 3" xfId="52112" xr:uid="{00000000-0005-0000-0000-000074B00000}"/>
    <cellStyle name="Normal 4 2 3 4 2 2 4" xfId="23161" xr:uid="{00000000-0005-0000-0000-000075B00000}"/>
    <cellStyle name="Normal 4 2 3 4 2 2 4 2" xfId="52114" xr:uid="{00000000-0005-0000-0000-000076B00000}"/>
    <cellStyle name="Normal 4 2 3 4 2 2 5" xfId="23162" xr:uid="{00000000-0005-0000-0000-000077B00000}"/>
    <cellStyle name="Normal 4 2 3 4 2 2 5 2" xfId="52115" xr:uid="{00000000-0005-0000-0000-000078B00000}"/>
    <cellStyle name="Normal 4 2 3 4 2 2 6" xfId="23163" xr:uid="{00000000-0005-0000-0000-000079B00000}"/>
    <cellStyle name="Normal 4 2 3 4 2 2 6 2" xfId="52116" xr:uid="{00000000-0005-0000-0000-00007AB00000}"/>
    <cellStyle name="Normal 4 2 3 4 2 2 7" xfId="52105" xr:uid="{00000000-0005-0000-0000-00007BB00000}"/>
    <cellStyle name="Normal 4 2 3 4 2 3" xfId="23164" xr:uid="{00000000-0005-0000-0000-00007CB00000}"/>
    <cellStyle name="Normal 4 2 3 4 2 3 2" xfId="23165" xr:uid="{00000000-0005-0000-0000-00007DB00000}"/>
    <cellStyle name="Normal 4 2 3 4 2 3 2 2" xfId="23166" xr:uid="{00000000-0005-0000-0000-00007EB00000}"/>
    <cellStyle name="Normal 4 2 3 4 2 3 2 2 2" xfId="23167" xr:uid="{00000000-0005-0000-0000-00007FB00000}"/>
    <cellStyle name="Normal 4 2 3 4 2 3 2 2 2 2" xfId="52120" xr:uid="{00000000-0005-0000-0000-000080B00000}"/>
    <cellStyle name="Normal 4 2 3 4 2 3 2 2 3" xfId="52119" xr:uid="{00000000-0005-0000-0000-000081B00000}"/>
    <cellStyle name="Normal 4 2 3 4 2 3 2 3" xfId="23168" xr:uid="{00000000-0005-0000-0000-000082B00000}"/>
    <cellStyle name="Normal 4 2 3 4 2 3 2 3 2" xfId="52121" xr:uid="{00000000-0005-0000-0000-000083B00000}"/>
    <cellStyle name="Normal 4 2 3 4 2 3 2 4" xfId="23169" xr:uid="{00000000-0005-0000-0000-000084B00000}"/>
    <cellStyle name="Normal 4 2 3 4 2 3 2 4 2" xfId="52122" xr:uid="{00000000-0005-0000-0000-000085B00000}"/>
    <cellStyle name="Normal 4 2 3 4 2 3 2 5" xfId="23170" xr:uid="{00000000-0005-0000-0000-000086B00000}"/>
    <cellStyle name="Normal 4 2 3 4 2 3 2 5 2" xfId="52123" xr:uid="{00000000-0005-0000-0000-000087B00000}"/>
    <cellStyle name="Normal 4 2 3 4 2 3 2 6" xfId="52118" xr:uid="{00000000-0005-0000-0000-000088B00000}"/>
    <cellStyle name="Normal 4 2 3 4 2 3 3" xfId="23171" xr:uid="{00000000-0005-0000-0000-000089B00000}"/>
    <cellStyle name="Normal 4 2 3 4 2 3 3 2" xfId="23172" xr:uid="{00000000-0005-0000-0000-00008AB00000}"/>
    <cellStyle name="Normal 4 2 3 4 2 3 3 2 2" xfId="52125" xr:uid="{00000000-0005-0000-0000-00008BB00000}"/>
    <cellStyle name="Normal 4 2 3 4 2 3 3 3" xfId="52124" xr:uid="{00000000-0005-0000-0000-00008CB00000}"/>
    <cellStyle name="Normal 4 2 3 4 2 3 4" xfId="23173" xr:uid="{00000000-0005-0000-0000-00008DB00000}"/>
    <cellStyle name="Normal 4 2 3 4 2 3 4 2" xfId="52126" xr:uid="{00000000-0005-0000-0000-00008EB00000}"/>
    <cellStyle name="Normal 4 2 3 4 2 3 5" xfId="23174" xr:uid="{00000000-0005-0000-0000-00008FB00000}"/>
    <cellStyle name="Normal 4 2 3 4 2 3 5 2" xfId="52127" xr:uid="{00000000-0005-0000-0000-000090B00000}"/>
    <cellStyle name="Normal 4 2 3 4 2 3 6" xfId="23175" xr:uid="{00000000-0005-0000-0000-000091B00000}"/>
    <cellStyle name="Normal 4 2 3 4 2 3 6 2" xfId="52128" xr:uid="{00000000-0005-0000-0000-000092B00000}"/>
    <cellStyle name="Normal 4 2 3 4 2 3 7" xfId="52117" xr:uid="{00000000-0005-0000-0000-000093B00000}"/>
    <cellStyle name="Normal 4 2 3 4 2 4" xfId="23176" xr:uid="{00000000-0005-0000-0000-000094B00000}"/>
    <cellStyle name="Normal 4 2 3 4 2 4 2" xfId="23177" xr:uid="{00000000-0005-0000-0000-000095B00000}"/>
    <cellStyle name="Normal 4 2 3 4 2 4 2 2" xfId="23178" xr:uid="{00000000-0005-0000-0000-000096B00000}"/>
    <cellStyle name="Normal 4 2 3 4 2 4 2 2 2" xfId="52131" xr:uid="{00000000-0005-0000-0000-000097B00000}"/>
    <cellStyle name="Normal 4 2 3 4 2 4 2 3" xfId="52130" xr:uid="{00000000-0005-0000-0000-000098B00000}"/>
    <cellStyle name="Normal 4 2 3 4 2 4 3" xfId="23179" xr:uid="{00000000-0005-0000-0000-000099B00000}"/>
    <cellStyle name="Normal 4 2 3 4 2 4 3 2" xfId="52132" xr:uid="{00000000-0005-0000-0000-00009AB00000}"/>
    <cellStyle name="Normal 4 2 3 4 2 4 4" xfId="23180" xr:uid="{00000000-0005-0000-0000-00009BB00000}"/>
    <cellStyle name="Normal 4 2 3 4 2 4 4 2" xfId="52133" xr:uid="{00000000-0005-0000-0000-00009CB00000}"/>
    <cellStyle name="Normal 4 2 3 4 2 4 5" xfId="23181" xr:uid="{00000000-0005-0000-0000-00009DB00000}"/>
    <cellStyle name="Normal 4 2 3 4 2 4 5 2" xfId="52134" xr:uid="{00000000-0005-0000-0000-00009EB00000}"/>
    <cellStyle name="Normal 4 2 3 4 2 4 6" xfId="52129" xr:uid="{00000000-0005-0000-0000-00009FB00000}"/>
    <cellStyle name="Normal 4 2 3 4 2 5" xfId="23182" xr:uid="{00000000-0005-0000-0000-0000A0B00000}"/>
    <cellStyle name="Normal 4 2 3 4 2 5 2" xfId="23183" xr:uid="{00000000-0005-0000-0000-0000A1B00000}"/>
    <cellStyle name="Normal 4 2 3 4 2 5 2 2" xfId="23184" xr:uid="{00000000-0005-0000-0000-0000A2B00000}"/>
    <cellStyle name="Normal 4 2 3 4 2 5 2 2 2" xfId="52137" xr:uid="{00000000-0005-0000-0000-0000A3B00000}"/>
    <cellStyle name="Normal 4 2 3 4 2 5 2 3" xfId="52136" xr:uid="{00000000-0005-0000-0000-0000A4B00000}"/>
    <cellStyle name="Normal 4 2 3 4 2 5 3" xfId="23185" xr:uid="{00000000-0005-0000-0000-0000A5B00000}"/>
    <cellStyle name="Normal 4 2 3 4 2 5 3 2" xfId="52138" xr:uid="{00000000-0005-0000-0000-0000A6B00000}"/>
    <cellStyle name="Normal 4 2 3 4 2 5 4" xfId="23186" xr:uid="{00000000-0005-0000-0000-0000A7B00000}"/>
    <cellStyle name="Normal 4 2 3 4 2 5 4 2" xfId="52139" xr:uid="{00000000-0005-0000-0000-0000A8B00000}"/>
    <cellStyle name="Normal 4 2 3 4 2 5 5" xfId="23187" xr:uid="{00000000-0005-0000-0000-0000A9B00000}"/>
    <cellStyle name="Normal 4 2 3 4 2 5 5 2" xfId="52140" xr:uid="{00000000-0005-0000-0000-0000AAB00000}"/>
    <cellStyle name="Normal 4 2 3 4 2 5 6" xfId="52135" xr:uid="{00000000-0005-0000-0000-0000ABB00000}"/>
    <cellStyle name="Normal 4 2 3 4 2 6" xfId="23188" xr:uid="{00000000-0005-0000-0000-0000ACB00000}"/>
    <cellStyle name="Normal 4 2 3 4 2 6 2" xfId="23189" xr:uid="{00000000-0005-0000-0000-0000ADB00000}"/>
    <cellStyle name="Normal 4 2 3 4 2 6 2 2" xfId="23190" xr:uid="{00000000-0005-0000-0000-0000AEB00000}"/>
    <cellStyle name="Normal 4 2 3 4 2 6 2 2 2" xfId="52143" xr:uid="{00000000-0005-0000-0000-0000AFB00000}"/>
    <cellStyle name="Normal 4 2 3 4 2 6 2 3" xfId="52142" xr:uid="{00000000-0005-0000-0000-0000B0B00000}"/>
    <cellStyle name="Normal 4 2 3 4 2 6 3" xfId="23191" xr:uid="{00000000-0005-0000-0000-0000B1B00000}"/>
    <cellStyle name="Normal 4 2 3 4 2 6 3 2" xfId="52144" xr:uid="{00000000-0005-0000-0000-0000B2B00000}"/>
    <cellStyle name="Normal 4 2 3 4 2 6 4" xfId="23192" xr:uid="{00000000-0005-0000-0000-0000B3B00000}"/>
    <cellStyle name="Normal 4 2 3 4 2 6 4 2" xfId="52145" xr:uid="{00000000-0005-0000-0000-0000B4B00000}"/>
    <cellStyle name="Normal 4 2 3 4 2 6 5" xfId="52141" xr:uid="{00000000-0005-0000-0000-0000B5B00000}"/>
    <cellStyle name="Normal 4 2 3 4 2 7" xfId="23193" xr:uid="{00000000-0005-0000-0000-0000B6B00000}"/>
    <cellStyle name="Normal 4 2 3 4 2 7 2" xfId="23194" xr:uid="{00000000-0005-0000-0000-0000B7B00000}"/>
    <cellStyle name="Normal 4 2 3 4 2 7 2 2" xfId="52147" xr:uid="{00000000-0005-0000-0000-0000B8B00000}"/>
    <cellStyle name="Normal 4 2 3 4 2 7 3" xfId="23195" xr:uid="{00000000-0005-0000-0000-0000B9B00000}"/>
    <cellStyle name="Normal 4 2 3 4 2 7 3 2" xfId="52148" xr:uid="{00000000-0005-0000-0000-0000BAB00000}"/>
    <cellStyle name="Normal 4 2 3 4 2 7 4" xfId="52146" xr:uid="{00000000-0005-0000-0000-0000BBB00000}"/>
    <cellStyle name="Normal 4 2 3 4 2 8" xfId="23196" xr:uid="{00000000-0005-0000-0000-0000BCB00000}"/>
    <cellStyle name="Normal 4 2 3 4 2 8 2" xfId="52149" xr:uid="{00000000-0005-0000-0000-0000BDB00000}"/>
    <cellStyle name="Normal 4 2 3 4 2 9" xfId="23197" xr:uid="{00000000-0005-0000-0000-0000BEB00000}"/>
    <cellStyle name="Normal 4 2 3 4 2 9 2" xfId="52150" xr:uid="{00000000-0005-0000-0000-0000BFB00000}"/>
    <cellStyle name="Normal 4 2 3 4 3" xfId="23198" xr:uid="{00000000-0005-0000-0000-0000C0B00000}"/>
    <cellStyle name="Normal 4 2 3 4 3 2" xfId="23199" xr:uid="{00000000-0005-0000-0000-0000C1B00000}"/>
    <cellStyle name="Normal 4 2 3 4 3 2 2" xfId="23200" xr:uid="{00000000-0005-0000-0000-0000C2B00000}"/>
    <cellStyle name="Normal 4 2 3 4 3 2 2 2" xfId="23201" xr:uid="{00000000-0005-0000-0000-0000C3B00000}"/>
    <cellStyle name="Normal 4 2 3 4 3 2 2 2 2" xfId="52154" xr:uid="{00000000-0005-0000-0000-0000C4B00000}"/>
    <cellStyle name="Normal 4 2 3 4 3 2 2 3" xfId="52153" xr:uid="{00000000-0005-0000-0000-0000C5B00000}"/>
    <cellStyle name="Normal 4 2 3 4 3 2 3" xfId="23202" xr:uid="{00000000-0005-0000-0000-0000C6B00000}"/>
    <cellStyle name="Normal 4 2 3 4 3 2 3 2" xfId="52155" xr:uid="{00000000-0005-0000-0000-0000C7B00000}"/>
    <cellStyle name="Normal 4 2 3 4 3 2 4" xfId="23203" xr:uid="{00000000-0005-0000-0000-0000C8B00000}"/>
    <cellStyle name="Normal 4 2 3 4 3 2 4 2" xfId="52156" xr:uid="{00000000-0005-0000-0000-0000C9B00000}"/>
    <cellStyle name="Normal 4 2 3 4 3 2 5" xfId="23204" xr:uid="{00000000-0005-0000-0000-0000CAB00000}"/>
    <cellStyle name="Normal 4 2 3 4 3 2 5 2" xfId="52157" xr:uid="{00000000-0005-0000-0000-0000CBB00000}"/>
    <cellStyle name="Normal 4 2 3 4 3 2 6" xfId="52152" xr:uid="{00000000-0005-0000-0000-0000CCB00000}"/>
    <cellStyle name="Normal 4 2 3 4 3 3" xfId="23205" xr:uid="{00000000-0005-0000-0000-0000CDB00000}"/>
    <cellStyle name="Normal 4 2 3 4 3 3 2" xfId="23206" xr:uid="{00000000-0005-0000-0000-0000CEB00000}"/>
    <cellStyle name="Normal 4 2 3 4 3 3 2 2" xfId="23207" xr:uid="{00000000-0005-0000-0000-0000CFB00000}"/>
    <cellStyle name="Normal 4 2 3 4 3 3 2 2 2" xfId="52160" xr:uid="{00000000-0005-0000-0000-0000D0B00000}"/>
    <cellStyle name="Normal 4 2 3 4 3 3 2 3" xfId="52159" xr:uid="{00000000-0005-0000-0000-0000D1B00000}"/>
    <cellStyle name="Normal 4 2 3 4 3 3 3" xfId="23208" xr:uid="{00000000-0005-0000-0000-0000D2B00000}"/>
    <cellStyle name="Normal 4 2 3 4 3 3 3 2" xfId="52161" xr:uid="{00000000-0005-0000-0000-0000D3B00000}"/>
    <cellStyle name="Normal 4 2 3 4 3 3 4" xfId="23209" xr:uid="{00000000-0005-0000-0000-0000D4B00000}"/>
    <cellStyle name="Normal 4 2 3 4 3 3 4 2" xfId="52162" xr:uid="{00000000-0005-0000-0000-0000D5B00000}"/>
    <cellStyle name="Normal 4 2 3 4 3 3 5" xfId="23210" xr:uid="{00000000-0005-0000-0000-0000D6B00000}"/>
    <cellStyle name="Normal 4 2 3 4 3 3 5 2" xfId="52163" xr:uid="{00000000-0005-0000-0000-0000D7B00000}"/>
    <cellStyle name="Normal 4 2 3 4 3 3 6" xfId="52158" xr:uid="{00000000-0005-0000-0000-0000D8B00000}"/>
    <cellStyle name="Normal 4 2 3 4 3 4" xfId="23211" xr:uid="{00000000-0005-0000-0000-0000D9B00000}"/>
    <cellStyle name="Normal 4 2 3 4 3 4 2" xfId="23212" xr:uid="{00000000-0005-0000-0000-0000DAB00000}"/>
    <cellStyle name="Normal 4 2 3 4 3 4 2 2" xfId="52165" xr:uid="{00000000-0005-0000-0000-0000DBB00000}"/>
    <cellStyle name="Normal 4 2 3 4 3 4 3" xfId="52164" xr:uid="{00000000-0005-0000-0000-0000DCB00000}"/>
    <cellStyle name="Normal 4 2 3 4 3 5" xfId="23213" xr:uid="{00000000-0005-0000-0000-0000DDB00000}"/>
    <cellStyle name="Normal 4 2 3 4 3 5 2" xfId="52166" xr:uid="{00000000-0005-0000-0000-0000DEB00000}"/>
    <cellStyle name="Normal 4 2 3 4 3 6" xfId="23214" xr:uid="{00000000-0005-0000-0000-0000DFB00000}"/>
    <cellStyle name="Normal 4 2 3 4 3 6 2" xfId="52167" xr:uid="{00000000-0005-0000-0000-0000E0B00000}"/>
    <cellStyle name="Normal 4 2 3 4 3 7" xfId="23215" xr:uid="{00000000-0005-0000-0000-0000E1B00000}"/>
    <cellStyle name="Normal 4 2 3 4 3 7 2" xfId="52168" xr:uid="{00000000-0005-0000-0000-0000E2B00000}"/>
    <cellStyle name="Normal 4 2 3 4 3 8" xfId="52151" xr:uid="{00000000-0005-0000-0000-0000E3B00000}"/>
    <cellStyle name="Normal 4 2 3 4 4" xfId="23216" xr:uid="{00000000-0005-0000-0000-0000E4B00000}"/>
    <cellStyle name="Normal 4 2 3 4 4 2" xfId="23217" xr:uid="{00000000-0005-0000-0000-0000E5B00000}"/>
    <cellStyle name="Normal 4 2 3 4 4 2 2" xfId="23218" xr:uid="{00000000-0005-0000-0000-0000E6B00000}"/>
    <cellStyle name="Normal 4 2 3 4 4 2 2 2" xfId="23219" xr:uid="{00000000-0005-0000-0000-0000E7B00000}"/>
    <cellStyle name="Normal 4 2 3 4 4 2 2 2 2" xfId="52172" xr:uid="{00000000-0005-0000-0000-0000E8B00000}"/>
    <cellStyle name="Normal 4 2 3 4 4 2 2 3" xfId="52171" xr:uid="{00000000-0005-0000-0000-0000E9B00000}"/>
    <cellStyle name="Normal 4 2 3 4 4 2 3" xfId="23220" xr:uid="{00000000-0005-0000-0000-0000EAB00000}"/>
    <cellStyle name="Normal 4 2 3 4 4 2 3 2" xfId="52173" xr:uid="{00000000-0005-0000-0000-0000EBB00000}"/>
    <cellStyle name="Normal 4 2 3 4 4 2 4" xfId="23221" xr:uid="{00000000-0005-0000-0000-0000ECB00000}"/>
    <cellStyle name="Normal 4 2 3 4 4 2 4 2" xfId="52174" xr:uid="{00000000-0005-0000-0000-0000EDB00000}"/>
    <cellStyle name="Normal 4 2 3 4 4 2 5" xfId="23222" xr:uid="{00000000-0005-0000-0000-0000EEB00000}"/>
    <cellStyle name="Normal 4 2 3 4 4 2 5 2" xfId="52175" xr:uid="{00000000-0005-0000-0000-0000EFB00000}"/>
    <cellStyle name="Normal 4 2 3 4 4 2 6" xfId="52170" xr:uid="{00000000-0005-0000-0000-0000F0B00000}"/>
    <cellStyle name="Normal 4 2 3 4 4 3" xfId="23223" xr:uid="{00000000-0005-0000-0000-0000F1B00000}"/>
    <cellStyle name="Normal 4 2 3 4 4 3 2" xfId="23224" xr:uid="{00000000-0005-0000-0000-0000F2B00000}"/>
    <cellStyle name="Normal 4 2 3 4 4 3 2 2" xfId="52177" xr:uid="{00000000-0005-0000-0000-0000F3B00000}"/>
    <cellStyle name="Normal 4 2 3 4 4 3 3" xfId="52176" xr:uid="{00000000-0005-0000-0000-0000F4B00000}"/>
    <cellStyle name="Normal 4 2 3 4 4 4" xfId="23225" xr:uid="{00000000-0005-0000-0000-0000F5B00000}"/>
    <cellStyle name="Normal 4 2 3 4 4 4 2" xfId="52178" xr:uid="{00000000-0005-0000-0000-0000F6B00000}"/>
    <cellStyle name="Normal 4 2 3 4 4 5" xfId="23226" xr:uid="{00000000-0005-0000-0000-0000F7B00000}"/>
    <cellStyle name="Normal 4 2 3 4 4 5 2" xfId="52179" xr:uid="{00000000-0005-0000-0000-0000F8B00000}"/>
    <cellStyle name="Normal 4 2 3 4 4 6" xfId="23227" xr:uid="{00000000-0005-0000-0000-0000F9B00000}"/>
    <cellStyle name="Normal 4 2 3 4 4 6 2" xfId="52180" xr:uid="{00000000-0005-0000-0000-0000FAB00000}"/>
    <cellStyle name="Normal 4 2 3 4 4 7" xfId="52169" xr:uid="{00000000-0005-0000-0000-0000FBB00000}"/>
    <cellStyle name="Normal 4 2 3 4 5" xfId="23228" xr:uid="{00000000-0005-0000-0000-0000FCB00000}"/>
    <cellStyle name="Normal 4 2 3 4 5 2" xfId="23229" xr:uid="{00000000-0005-0000-0000-0000FDB00000}"/>
    <cellStyle name="Normal 4 2 3 4 5 2 2" xfId="23230" xr:uid="{00000000-0005-0000-0000-0000FEB00000}"/>
    <cellStyle name="Normal 4 2 3 4 5 2 2 2" xfId="52183" xr:uid="{00000000-0005-0000-0000-0000FFB00000}"/>
    <cellStyle name="Normal 4 2 3 4 5 2 3" xfId="52182" xr:uid="{00000000-0005-0000-0000-000000B10000}"/>
    <cellStyle name="Normal 4 2 3 4 5 3" xfId="23231" xr:uid="{00000000-0005-0000-0000-000001B10000}"/>
    <cellStyle name="Normal 4 2 3 4 5 3 2" xfId="52184" xr:uid="{00000000-0005-0000-0000-000002B10000}"/>
    <cellStyle name="Normal 4 2 3 4 5 4" xfId="23232" xr:uid="{00000000-0005-0000-0000-000003B10000}"/>
    <cellStyle name="Normal 4 2 3 4 5 4 2" xfId="52185" xr:uid="{00000000-0005-0000-0000-000004B10000}"/>
    <cellStyle name="Normal 4 2 3 4 5 5" xfId="23233" xr:uid="{00000000-0005-0000-0000-000005B10000}"/>
    <cellStyle name="Normal 4 2 3 4 5 5 2" xfId="52186" xr:uid="{00000000-0005-0000-0000-000006B10000}"/>
    <cellStyle name="Normal 4 2 3 4 5 6" xfId="52181" xr:uid="{00000000-0005-0000-0000-000007B10000}"/>
    <cellStyle name="Normal 4 2 3 4 6" xfId="23234" xr:uid="{00000000-0005-0000-0000-000008B10000}"/>
    <cellStyle name="Normal 4 2 3 4 6 2" xfId="23235" xr:uid="{00000000-0005-0000-0000-000009B10000}"/>
    <cellStyle name="Normal 4 2 3 4 6 2 2" xfId="23236" xr:uid="{00000000-0005-0000-0000-00000AB10000}"/>
    <cellStyle name="Normal 4 2 3 4 6 2 2 2" xfId="52189" xr:uid="{00000000-0005-0000-0000-00000BB10000}"/>
    <cellStyle name="Normal 4 2 3 4 6 2 3" xfId="52188" xr:uid="{00000000-0005-0000-0000-00000CB10000}"/>
    <cellStyle name="Normal 4 2 3 4 6 3" xfId="23237" xr:uid="{00000000-0005-0000-0000-00000DB10000}"/>
    <cellStyle name="Normal 4 2 3 4 6 3 2" xfId="52190" xr:uid="{00000000-0005-0000-0000-00000EB10000}"/>
    <cellStyle name="Normal 4 2 3 4 6 4" xfId="23238" xr:uid="{00000000-0005-0000-0000-00000FB10000}"/>
    <cellStyle name="Normal 4 2 3 4 6 4 2" xfId="52191" xr:uid="{00000000-0005-0000-0000-000010B10000}"/>
    <cellStyle name="Normal 4 2 3 4 6 5" xfId="23239" xr:uid="{00000000-0005-0000-0000-000011B10000}"/>
    <cellStyle name="Normal 4 2 3 4 6 5 2" xfId="52192" xr:uid="{00000000-0005-0000-0000-000012B10000}"/>
    <cellStyle name="Normal 4 2 3 4 6 6" xfId="52187" xr:uid="{00000000-0005-0000-0000-000013B10000}"/>
    <cellStyle name="Normal 4 2 3 4 7" xfId="23240" xr:uid="{00000000-0005-0000-0000-000014B10000}"/>
    <cellStyle name="Normal 4 2 3 4 7 2" xfId="23241" xr:uid="{00000000-0005-0000-0000-000015B10000}"/>
    <cellStyle name="Normal 4 2 3 4 7 2 2" xfId="23242" xr:uid="{00000000-0005-0000-0000-000016B10000}"/>
    <cellStyle name="Normal 4 2 3 4 7 2 2 2" xfId="52195" xr:uid="{00000000-0005-0000-0000-000017B10000}"/>
    <cellStyle name="Normal 4 2 3 4 7 2 3" xfId="52194" xr:uid="{00000000-0005-0000-0000-000018B10000}"/>
    <cellStyle name="Normal 4 2 3 4 7 3" xfId="23243" xr:uid="{00000000-0005-0000-0000-000019B10000}"/>
    <cellStyle name="Normal 4 2 3 4 7 3 2" xfId="52196" xr:uid="{00000000-0005-0000-0000-00001AB10000}"/>
    <cellStyle name="Normal 4 2 3 4 7 4" xfId="23244" xr:uid="{00000000-0005-0000-0000-00001BB10000}"/>
    <cellStyle name="Normal 4 2 3 4 7 4 2" xfId="52197" xr:uid="{00000000-0005-0000-0000-00001CB10000}"/>
    <cellStyle name="Normal 4 2 3 4 7 5" xfId="52193" xr:uid="{00000000-0005-0000-0000-00001DB10000}"/>
    <cellStyle name="Normal 4 2 3 4 8" xfId="23245" xr:uid="{00000000-0005-0000-0000-00001EB10000}"/>
    <cellStyle name="Normal 4 2 3 4 8 2" xfId="23246" xr:uid="{00000000-0005-0000-0000-00001FB10000}"/>
    <cellStyle name="Normal 4 2 3 4 8 2 2" xfId="52199" xr:uid="{00000000-0005-0000-0000-000020B10000}"/>
    <cellStyle name="Normal 4 2 3 4 8 3" xfId="23247" xr:uid="{00000000-0005-0000-0000-000021B10000}"/>
    <cellStyle name="Normal 4 2 3 4 8 3 2" xfId="52200" xr:uid="{00000000-0005-0000-0000-000022B10000}"/>
    <cellStyle name="Normal 4 2 3 4 8 4" xfId="52198" xr:uid="{00000000-0005-0000-0000-000023B10000}"/>
    <cellStyle name="Normal 4 2 3 4 9" xfId="23248" xr:uid="{00000000-0005-0000-0000-000024B10000}"/>
    <cellStyle name="Normal 4 2 3 4 9 2" xfId="52201" xr:uid="{00000000-0005-0000-0000-000025B10000}"/>
    <cellStyle name="Normal 4 2 3 5" xfId="23249" xr:uid="{00000000-0005-0000-0000-000026B10000}"/>
    <cellStyle name="Normal 4 2 3 5 10" xfId="23250" xr:uid="{00000000-0005-0000-0000-000027B10000}"/>
    <cellStyle name="Normal 4 2 3 5 10 2" xfId="52203" xr:uid="{00000000-0005-0000-0000-000028B10000}"/>
    <cellStyle name="Normal 4 2 3 5 11" xfId="52202" xr:uid="{00000000-0005-0000-0000-000029B10000}"/>
    <cellStyle name="Normal 4 2 3 5 2" xfId="23251" xr:uid="{00000000-0005-0000-0000-00002AB10000}"/>
    <cellStyle name="Normal 4 2 3 5 2 2" xfId="23252" xr:uid="{00000000-0005-0000-0000-00002BB10000}"/>
    <cellStyle name="Normal 4 2 3 5 2 2 2" xfId="23253" xr:uid="{00000000-0005-0000-0000-00002CB10000}"/>
    <cellStyle name="Normal 4 2 3 5 2 2 2 2" xfId="23254" xr:uid="{00000000-0005-0000-0000-00002DB10000}"/>
    <cellStyle name="Normal 4 2 3 5 2 2 2 2 2" xfId="52207" xr:uid="{00000000-0005-0000-0000-00002EB10000}"/>
    <cellStyle name="Normal 4 2 3 5 2 2 2 3" xfId="52206" xr:uid="{00000000-0005-0000-0000-00002FB10000}"/>
    <cellStyle name="Normal 4 2 3 5 2 2 3" xfId="23255" xr:uid="{00000000-0005-0000-0000-000030B10000}"/>
    <cellStyle name="Normal 4 2 3 5 2 2 3 2" xfId="52208" xr:uid="{00000000-0005-0000-0000-000031B10000}"/>
    <cellStyle name="Normal 4 2 3 5 2 2 4" xfId="23256" xr:uid="{00000000-0005-0000-0000-000032B10000}"/>
    <cellStyle name="Normal 4 2 3 5 2 2 4 2" xfId="52209" xr:uid="{00000000-0005-0000-0000-000033B10000}"/>
    <cellStyle name="Normal 4 2 3 5 2 2 5" xfId="23257" xr:uid="{00000000-0005-0000-0000-000034B10000}"/>
    <cellStyle name="Normal 4 2 3 5 2 2 5 2" xfId="52210" xr:uid="{00000000-0005-0000-0000-000035B10000}"/>
    <cellStyle name="Normal 4 2 3 5 2 2 6" xfId="52205" xr:uid="{00000000-0005-0000-0000-000036B10000}"/>
    <cellStyle name="Normal 4 2 3 5 2 3" xfId="23258" xr:uid="{00000000-0005-0000-0000-000037B10000}"/>
    <cellStyle name="Normal 4 2 3 5 2 3 2" xfId="23259" xr:uid="{00000000-0005-0000-0000-000038B10000}"/>
    <cellStyle name="Normal 4 2 3 5 2 3 2 2" xfId="52212" xr:uid="{00000000-0005-0000-0000-000039B10000}"/>
    <cellStyle name="Normal 4 2 3 5 2 3 3" xfId="52211" xr:uid="{00000000-0005-0000-0000-00003AB10000}"/>
    <cellStyle name="Normal 4 2 3 5 2 4" xfId="23260" xr:uid="{00000000-0005-0000-0000-00003BB10000}"/>
    <cellStyle name="Normal 4 2 3 5 2 4 2" xfId="52213" xr:uid="{00000000-0005-0000-0000-00003CB10000}"/>
    <cellStyle name="Normal 4 2 3 5 2 5" xfId="23261" xr:uid="{00000000-0005-0000-0000-00003DB10000}"/>
    <cellStyle name="Normal 4 2 3 5 2 5 2" xfId="52214" xr:uid="{00000000-0005-0000-0000-00003EB10000}"/>
    <cellStyle name="Normal 4 2 3 5 2 6" xfId="23262" xr:uid="{00000000-0005-0000-0000-00003FB10000}"/>
    <cellStyle name="Normal 4 2 3 5 2 6 2" xfId="52215" xr:uid="{00000000-0005-0000-0000-000040B10000}"/>
    <cellStyle name="Normal 4 2 3 5 2 7" xfId="52204" xr:uid="{00000000-0005-0000-0000-000041B10000}"/>
    <cellStyle name="Normal 4 2 3 5 3" xfId="23263" xr:uid="{00000000-0005-0000-0000-000042B10000}"/>
    <cellStyle name="Normal 4 2 3 5 3 2" xfId="23264" xr:uid="{00000000-0005-0000-0000-000043B10000}"/>
    <cellStyle name="Normal 4 2 3 5 3 2 2" xfId="23265" xr:uid="{00000000-0005-0000-0000-000044B10000}"/>
    <cellStyle name="Normal 4 2 3 5 3 2 2 2" xfId="23266" xr:uid="{00000000-0005-0000-0000-000045B10000}"/>
    <cellStyle name="Normal 4 2 3 5 3 2 2 2 2" xfId="52219" xr:uid="{00000000-0005-0000-0000-000046B10000}"/>
    <cellStyle name="Normal 4 2 3 5 3 2 2 3" xfId="52218" xr:uid="{00000000-0005-0000-0000-000047B10000}"/>
    <cellStyle name="Normal 4 2 3 5 3 2 3" xfId="23267" xr:uid="{00000000-0005-0000-0000-000048B10000}"/>
    <cellStyle name="Normal 4 2 3 5 3 2 3 2" xfId="52220" xr:uid="{00000000-0005-0000-0000-000049B10000}"/>
    <cellStyle name="Normal 4 2 3 5 3 2 4" xfId="23268" xr:uid="{00000000-0005-0000-0000-00004AB10000}"/>
    <cellStyle name="Normal 4 2 3 5 3 2 4 2" xfId="52221" xr:uid="{00000000-0005-0000-0000-00004BB10000}"/>
    <cellStyle name="Normal 4 2 3 5 3 2 5" xfId="23269" xr:uid="{00000000-0005-0000-0000-00004CB10000}"/>
    <cellStyle name="Normal 4 2 3 5 3 2 5 2" xfId="52222" xr:uid="{00000000-0005-0000-0000-00004DB10000}"/>
    <cellStyle name="Normal 4 2 3 5 3 2 6" xfId="52217" xr:uid="{00000000-0005-0000-0000-00004EB10000}"/>
    <cellStyle name="Normal 4 2 3 5 3 3" xfId="23270" xr:uid="{00000000-0005-0000-0000-00004FB10000}"/>
    <cellStyle name="Normal 4 2 3 5 3 3 2" xfId="23271" xr:uid="{00000000-0005-0000-0000-000050B10000}"/>
    <cellStyle name="Normal 4 2 3 5 3 3 2 2" xfId="52224" xr:uid="{00000000-0005-0000-0000-000051B10000}"/>
    <cellStyle name="Normal 4 2 3 5 3 3 3" xfId="52223" xr:uid="{00000000-0005-0000-0000-000052B10000}"/>
    <cellStyle name="Normal 4 2 3 5 3 4" xfId="23272" xr:uid="{00000000-0005-0000-0000-000053B10000}"/>
    <cellStyle name="Normal 4 2 3 5 3 4 2" xfId="52225" xr:uid="{00000000-0005-0000-0000-000054B10000}"/>
    <cellStyle name="Normal 4 2 3 5 3 5" xfId="23273" xr:uid="{00000000-0005-0000-0000-000055B10000}"/>
    <cellStyle name="Normal 4 2 3 5 3 5 2" xfId="52226" xr:uid="{00000000-0005-0000-0000-000056B10000}"/>
    <cellStyle name="Normal 4 2 3 5 3 6" xfId="23274" xr:uid="{00000000-0005-0000-0000-000057B10000}"/>
    <cellStyle name="Normal 4 2 3 5 3 6 2" xfId="52227" xr:uid="{00000000-0005-0000-0000-000058B10000}"/>
    <cellStyle name="Normal 4 2 3 5 3 7" xfId="52216" xr:uid="{00000000-0005-0000-0000-000059B10000}"/>
    <cellStyle name="Normal 4 2 3 5 4" xfId="23275" xr:uid="{00000000-0005-0000-0000-00005AB10000}"/>
    <cellStyle name="Normal 4 2 3 5 4 2" xfId="23276" xr:uid="{00000000-0005-0000-0000-00005BB10000}"/>
    <cellStyle name="Normal 4 2 3 5 4 2 2" xfId="23277" xr:uid="{00000000-0005-0000-0000-00005CB10000}"/>
    <cellStyle name="Normal 4 2 3 5 4 2 2 2" xfId="52230" xr:uid="{00000000-0005-0000-0000-00005DB10000}"/>
    <cellStyle name="Normal 4 2 3 5 4 2 3" xfId="52229" xr:uid="{00000000-0005-0000-0000-00005EB10000}"/>
    <cellStyle name="Normal 4 2 3 5 4 3" xfId="23278" xr:uid="{00000000-0005-0000-0000-00005FB10000}"/>
    <cellStyle name="Normal 4 2 3 5 4 3 2" xfId="52231" xr:uid="{00000000-0005-0000-0000-000060B10000}"/>
    <cellStyle name="Normal 4 2 3 5 4 4" xfId="23279" xr:uid="{00000000-0005-0000-0000-000061B10000}"/>
    <cellStyle name="Normal 4 2 3 5 4 4 2" xfId="52232" xr:uid="{00000000-0005-0000-0000-000062B10000}"/>
    <cellStyle name="Normal 4 2 3 5 4 5" xfId="23280" xr:uid="{00000000-0005-0000-0000-000063B10000}"/>
    <cellStyle name="Normal 4 2 3 5 4 5 2" xfId="52233" xr:uid="{00000000-0005-0000-0000-000064B10000}"/>
    <cellStyle name="Normal 4 2 3 5 4 6" xfId="52228" xr:uid="{00000000-0005-0000-0000-000065B10000}"/>
    <cellStyle name="Normal 4 2 3 5 5" xfId="23281" xr:uid="{00000000-0005-0000-0000-000066B10000}"/>
    <cellStyle name="Normal 4 2 3 5 5 2" xfId="23282" xr:uid="{00000000-0005-0000-0000-000067B10000}"/>
    <cellStyle name="Normal 4 2 3 5 5 2 2" xfId="23283" xr:uid="{00000000-0005-0000-0000-000068B10000}"/>
    <cellStyle name="Normal 4 2 3 5 5 2 2 2" xfId="52236" xr:uid="{00000000-0005-0000-0000-000069B10000}"/>
    <cellStyle name="Normal 4 2 3 5 5 2 3" xfId="52235" xr:uid="{00000000-0005-0000-0000-00006AB10000}"/>
    <cellStyle name="Normal 4 2 3 5 5 3" xfId="23284" xr:uid="{00000000-0005-0000-0000-00006BB10000}"/>
    <cellStyle name="Normal 4 2 3 5 5 3 2" xfId="52237" xr:uid="{00000000-0005-0000-0000-00006CB10000}"/>
    <cellStyle name="Normal 4 2 3 5 5 4" xfId="23285" xr:uid="{00000000-0005-0000-0000-00006DB10000}"/>
    <cellStyle name="Normal 4 2 3 5 5 4 2" xfId="52238" xr:uid="{00000000-0005-0000-0000-00006EB10000}"/>
    <cellStyle name="Normal 4 2 3 5 5 5" xfId="23286" xr:uid="{00000000-0005-0000-0000-00006FB10000}"/>
    <cellStyle name="Normal 4 2 3 5 5 5 2" xfId="52239" xr:uid="{00000000-0005-0000-0000-000070B10000}"/>
    <cellStyle name="Normal 4 2 3 5 5 6" xfId="52234" xr:uid="{00000000-0005-0000-0000-000071B10000}"/>
    <cellStyle name="Normal 4 2 3 5 6" xfId="23287" xr:uid="{00000000-0005-0000-0000-000072B10000}"/>
    <cellStyle name="Normal 4 2 3 5 6 2" xfId="23288" xr:uid="{00000000-0005-0000-0000-000073B10000}"/>
    <cellStyle name="Normal 4 2 3 5 6 2 2" xfId="23289" xr:uid="{00000000-0005-0000-0000-000074B10000}"/>
    <cellStyle name="Normal 4 2 3 5 6 2 2 2" xfId="52242" xr:uid="{00000000-0005-0000-0000-000075B10000}"/>
    <cellStyle name="Normal 4 2 3 5 6 2 3" xfId="52241" xr:uid="{00000000-0005-0000-0000-000076B10000}"/>
    <cellStyle name="Normal 4 2 3 5 6 3" xfId="23290" xr:uid="{00000000-0005-0000-0000-000077B10000}"/>
    <cellStyle name="Normal 4 2 3 5 6 3 2" xfId="52243" xr:uid="{00000000-0005-0000-0000-000078B10000}"/>
    <cellStyle name="Normal 4 2 3 5 6 4" xfId="23291" xr:uid="{00000000-0005-0000-0000-000079B10000}"/>
    <cellStyle name="Normal 4 2 3 5 6 4 2" xfId="52244" xr:uid="{00000000-0005-0000-0000-00007AB10000}"/>
    <cellStyle name="Normal 4 2 3 5 6 5" xfId="52240" xr:uid="{00000000-0005-0000-0000-00007BB10000}"/>
    <cellStyle name="Normal 4 2 3 5 7" xfId="23292" xr:uid="{00000000-0005-0000-0000-00007CB10000}"/>
    <cellStyle name="Normal 4 2 3 5 7 2" xfId="23293" xr:uid="{00000000-0005-0000-0000-00007DB10000}"/>
    <cellStyle name="Normal 4 2 3 5 7 2 2" xfId="52246" xr:uid="{00000000-0005-0000-0000-00007EB10000}"/>
    <cellStyle name="Normal 4 2 3 5 7 3" xfId="23294" xr:uid="{00000000-0005-0000-0000-00007FB10000}"/>
    <cellStyle name="Normal 4 2 3 5 7 3 2" xfId="52247" xr:uid="{00000000-0005-0000-0000-000080B10000}"/>
    <cellStyle name="Normal 4 2 3 5 7 4" xfId="52245" xr:uid="{00000000-0005-0000-0000-000081B10000}"/>
    <cellStyle name="Normal 4 2 3 5 8" xfId="23295" xr:uid="{00000000-0005-0000-0000-000082B10000}"/>
    <cellStyle name="Normal 4 2 3 5 8 2" xfId="52248" xr:uid="{00000000-0005-0000-0000-000083B10000}"/>
    <cellStyle name="Normal 4 2 3 5 9" xfId="23296" xr:uid="{00000000-0005-0000-0000-000084B10000}"/>
    <cellStyle name="Normal 4 2 3 5 9 2" xfId="52249" xr:uid="{00000000-0005-0000-0000-000085B10000}"/>
    <cellStyle name="Normal 4 2 3 6" xfId="23297" xr:uid="{00000000-0005-0000-0000-000086B10000}"/>
    <cellStyle name="Normal 4 2 3 6 2" xfId="23298" xr:uid="{00000000-0005-0000-0000-000087B10000}"/>
    <cellStyle name="Normal 4 2 3 6 2 2" xfId="23299" xr:uid="{00000000-0005-0000-0000-000088B10000}"/>
    <cellStyle name="Normal 4 2 3 6 2 2 2" xfId="23300" xr:uid="{00000000-0005-0000-0000-000089B10000}"/>
    <cellStyle name="Normal 4 2 3 6 2 2 2 2" xfId="52253" xr:uid="{00000000-0005-0000-0000-00008AB10000}"/>
    <cellStyle name="Normal 4 2 3 6 2 2 3" xfId="52252" xr:uid="{00000000-0005-0000-0000-00008BB10000}"/>
    <cellStyle name="Normal 4 2 3 6 2 3" xfId="23301" xr:uid="{00000000-0005-0000-0000-00008CB10000}"/>
    <cellStyle name="Normal 4 2 3 6 2 3 2" xfId="52254" xr:uid="{00000000-0005-0000-0000-00008DB10000}"/>
    <cellStyle name="Normal 4 2 3 6 2 4" xfId="23302" xr:uid="{00000000-0005-0000-0000-00008EB10000}"/>
    <cellStyle name="Normal 4 2 3 6 2 4 2" xfId="52255" xr:uid="{00000000-0005-0000-0000-00008FB10000}"/>
    <cellStyle name="Normal 4 2 3 6 2 5" xfId="23303" xr:uid="{00000000-0005-0000-0000-000090B10000}"/>
    <cellStyle name="Normal 4 2 3 6 2 5 2" xfId="52256" xr:uid="{00000000-0005-0000-0000-000091B10000}"/>
    <cellStyle name="Normal 4 2 3 6 2 6" xfId="52251" xr:uid="{00000000-0005-0000-0000-000092B10000}"/>
    <cellStyle name="Normal 4 2 3 6 3" xfId="23304" xr:uid="{00000000-0005-0000-0000-000093B10000}"/>
    <cellStyle name="Normal 4 2 3 6 3 2" xfId="23305" xr:uid="{00000000-0005-0000-0000-000094B10000}"/>
    <cellStyle name="Normal 4 2 3 6 3 2 2" xfId="23306" xr:uid="{00000000-0005-0000-0000-000095B10000}"/>
    <cellStyle name="Normal 4 2 3 6 3 2 2 2" xfId="52259" xr:uid="{00000000-0005-0000-0000-000096B10000}"/>
    <cellStyle name="Normal 4 2 3 6 3 2 3" xfId="52258" xr:uid="{00000000-0005-0000-0000-000097B10000}"/>
    <cellStyle name="Normal 4 2 3 6 3 3" xfId="23307" xr:uid="{00000000-0005-0000-0000-000098B10000}"/>
    <cellStyle name="Normal 4 2 3 6 3 3 2" xfId="52260" xr:uid="{00000000-0005-0000-0000-000099B10000}"/>
    <cellStyle name="Normal 4 2 3 6 3 4" xfId="23308" xr:uid="{00000000-0005-0000-0000-00009AB10000}"/>
    <cellStyle name="Normal 4 2 3 6 3 4 2" xfId="52261" xr:uid="{00000000-0005-0000-0000-00009BB10000}"/>
    <cellStyle name="Normal 4 2 3 6 3 5" xfId="23309" xr:uid="{00000000-0005-0000-0000-00009CB10000}"/>
    <cellStyle name="Normal 4 2 3 6 3 5 2" xfId="52262" xr:uid="{00000000-0005-0000-0000-00009DB10000}"/>
    <cellStyle name="Normal 4 2 3 6 3 6" xfId="52257" xr:uid="{00000000-0005-0000-0000-00009EB10000}"/>
    <cellStyle name="Normal 4 2 3 6 4" xfId="23310" xr:uid="{00000000-0005-0000-0000-00009FB10000}"/>
    <cellStyle name="Normal 4 2 3 6 4 2" xfId="23311" xr:uid="{00000000-0005-0000-0000-0000A0B10000}"/>
    <cellStyle name="Normal 4 2 3 6 4 2 2" xfId="52264" xr:uid="{00000000-0005-0000-0000-0000A1B10000}"/>
    <cellStyle name="Normal 4 2 3 6 4 3" xfId="52263" xr:uid="{00000000-0005-0000-0000-0000A2B10000}"/>
    <cellStyle name="Normal 4 2 3 6 5" xfId="23312" xr:uid="{00000000-0005-0000-0000-0000A3B10000}"/>
    <cellStyle name="Normal 4 2 3 6 5 2" xfId="52265" xr:uid="{00000000-0005-0000-0000-0000A4B10000}"/>
    <cellStyle name="Normal 4 2 3 6 6" xfId="23313" xr:uid="{00000000-0005-0000-0000-0000A5B10000}"/>
    <cellStyle name="Normal 4 2 3 6 6 2" xfId="52266" xr:uid="{00000000-0005-0000-0000-0000A6B10000}"/>
    <cellStyle name="Normal 4 2 3 6 7" xfId="23314" xr:uid="{00000000-0005-0000-0000-0000A7B10000}"/>
    <cellStyle name="Normal 4 2 3 6 7 2" xfId="52267" xr:uid="{00000000-0005-0000-0000-0000A8B10000}"/>
    <cellStyle name="Normal 4 2 3 6 8" xfId="52250" xr:uid="{00000000-0005-0000-0000-0000A9B10000}"/>
    <cellStyle name="Normal 4 2 3 7" xfId="23315" xr:uid="{00000000-0005-0000-0000-0000AAB10000}"/>
    <cellStyle name="Normal 4 2 3 7 2" xfId="23316" xr:uid="{00000000-0005-0000-0000-0000ABB10000}"/>
    <cellStyle name="Normal 4 2 3 7 2 2" xfId="23317" xr:uid="{00000000-0005-0000-0000-0000ACB10000}"/>
    <cellStyle name="Normal 4 2 3 7 2 2 2" xfId="23318" xr:uid="{00000000-0005-0000-0000-0000ADB10000}"/>
    <cellStyle name="Normal 4 2 3 7 2 2 2 2" xfId="52271" xr:uid="{00000000-0005-0000-0000-0000AEB10000}"/>
    <cellStyle name="Normal 4 2 3 7 2 2 3" xfId="52270" xr:uid="{00000000-0005-0000-0000-0000AFB10000}"/>
    <cellStyle name="Normal 4 2 3 7 2 3" xfId="23319" xr:uid="{00000000-0005-0000-0000-0000B0B10000}"/>
    <cellStyle name="Normal 4 2 3 7 2 3 2" xfId="52272" xr:uid="{00000000-0005-0000-0000-0000B1B10000}"/>
    <cellStyle name="Normal 4 2 3 7 2 4" xfId="23320" xr:uid="{00000000-0005-0000-0000-0000B2B10000}"/>
    <cellStyle name="Normal 4 2 3 7 2 4 2" xfId="52273" xr:uid="{00000000-0005-0000-0000-0000B3B10000}"/>
    <cellStyle name="Normal 4 2 3 7 2 5" xfId="23321" xr:uid="{00000000-0005-0000-0000-0000B4B10000}"/>
    <cellStyle name="Normal 4 2 3 7 2 5 2" xfId="52274" xr:uid="{00000000-0005-0000-0000-0000B5B10000}"/>
    <cellStyle name="Normal 4 2 3 7 2 6" xfId="52269" xr:uid="{00000000-0005-0000-0000-0000B6B10000}"/>
    <cellStyle name="Normal 4 2 3 7 3" xfId="23322" xr:uid="{00000000-0005-0000-0000-0000B7B10000}"/>
    <cellStyle name="Normal 4 2 3 7 3 2" xfId="23323" xr:uid="{00000000-0005-0000-0000-0000B8B10000}"/>
    <cellStyle name="Normal 4 2 3 7 3 2 2" xfId="52276" xr:uid="{00000000-0005-0000-0000-0000B9B10000}"/>
    <cellStyle name="Normal 4 2 3 7 3 3" xfId="52275" xr:uid="{00000000-0005-0000-0000-0000BAB10000}"/>
    <cellStyle name="Normal 4 2 3 7 4" xfId="23324" xr:uid="{00000000-0005-0000-0000-0000BBB10000}"/>
    <cellStyle name="Normal 4 2 3 7 4 2" xfId="52277" xr:uid="{00000000-0005-0000-0000-0000BCB10000}"/>
    <cellStyle name="Normal 4 2 3 7 5" xfId="23325" xr:uid="{00000000-0005-0000-0000-0000BDB10000}"/>
    <cellStyle name="Normal 4 2 3 7 5 2" xfId="52278" xr:uid="{00000000-0005-0000-0000-0000BEB10000}"/>
    <cellStyle name="Normal 4 2 3 7 6" xfId="23326" xr:uid="{00000000-0005-0000-0000-0000BFB10000}"/>
    <cellStyle name="Normal 4 2 3 7 6 2" xfId="52279" xr:uid="{00000000-0005-0000-0000-0000C0B10000}"/>
    <cellStyle name="Normal 4 2 3 7 7" xfId="52268" xr:uid="{00000000-0005-0000-0000-0000C1B10000}"/>
    <cellStyle name="Normal 4 2 3 8" xfId="23327" xr:uid="{00000000-0005-0000-0000-0000C2B10000}"/>
    <cellStyle name="Normal 4 2 3 8 2" xfId="23328" xr:uid="{00000000-0005-0000-0000-0000C3B10000}"/>
    <cellStyle name="Normal 4 2 3 8 2 2" xfId="23329" xr:uid="{00000000-0005-0000-0000-0000C4B10000}"/>
    <cellStyle name="Normal 4 2 3 8 2 2 2" xfId="52282" xr:uid="{00000000-0005-0000-0000-0000C5B10000}"/>
    <cellStyle name="Normal 4 2 3 8 2 3" xfId="52281" xr:uid="{00000000-0005-0000-0000-0000C6B10000}"/>
    <cellStyle name="Normal 4 2 3 8 3" xfId="23330" xr:uid="{00000000-0005-0000-0000-0000C7B10000}"/>
    <cellStyle name="Normal 4 2 3 8 3 2" xfId="52283" xr:uid="{00000000-0005-0000-0000-0000C8B10000}"/>
    <cellStyle name="Normal 4 2 3 8 4" xfId="23331" xr:uid="{00000000-0005-0000-0000-0000C9B10000}"/>
    <cellStyle name="Normal 4 2 3 8 4 2" xfId="52284" xr:uid="{00000000-0005-0000-0000-0000CAB10000}"/>
    <cellStyle name="Normal 4 2 3 8 5" xfId="23332" xr:uid="{00000000-0005-0000-0000-0000CBB10000}"/>
    <cellStyle name="Normal 4 2 3 8 5 2" xfId="52285" xr:uid="{00000000-0005-0000-0000-0000CCB10000}"/>
    <cellStyle name="Normal 4 2 3 8 6" xfId="52280" xr:uid="{00000000-0005-0000-0000-0000CDB10000}"/>
    <cellStyle name="Normal 4 2 3 9" xfId="23333" xr:uid="{00000000-0005-0000-0000-0000CEB10000}"/>
    <cellStyle name="Normal 4 2 3 9 2" xfId="23334" xr:uid="{00000000-0005-0000-0000-0000CFB10000}"/>
    <cellStyle name="Normal 4 2 3 9 2 2" xfId="23335" xr:uid="{00000000-0005-0000-0000-0000D0B10000}"/>
    <cellStyle name="Normal 4 2 3 9 2 2 2" xfId="52288" xr:uid="{00000000-0005-0000-0000-0000D1B10000}"/>
    <cellStyle name="Normal 4 2 3 9 2 3" xfId="52287" xr:uid="{00000000-0005-0000-0000-0000D2B10000}"/>
    <cellStyle name="Normal 4 2 3 9 3" xfId="23336" xr:uid="{00000000-0005-0000-0000-0000D3B10000}"/>
    <cellStyle name="Normal 4 2 3 9 3 2" xfId="52289" xr:uid="{00000000-0005-0000-0000-0000D4B10000}"/>
    <cellStyle name="Normal 4 2 3 9 4" xfId="23337" xr:uid="{00000000-0005-0000-0000-0000D5B10000}"/>
    <cellStyle name="Normal 4 2 3 9 4 2" xfId="52290" xr:uid="{00000000-0005-0000-0000-0000D6B10000}"/>
    <cellStyle name="Normal 4 2 3 9 5" xfId="23338" xr:uid="{00000000-0005-0000-0000-0000D7B10000}"/>
    <cellStyle name="Normal 4 2 3 9 5 2" xfId="52291" xr:uid="{00000000-0005-0000-0000-0000D8B10000}"/>
    <cellStyle name="Normal 4 2 3 9 6" xfId="52286" xr:uid="{00000000-0005-0000-0000-0000D9B10000}"/>
    <cellStyle name="Normal 4 2 4" xfId="288" xr:uid="{00000000-0005-0000-0000-0000DAB10000}"/>
    <cellStyle name="Normal 4 2 4 10" xfId="23339" xr:uid="{00000000-0005-0000-0000-0000DBB10000}"/>
    <cellStyle name="Normal 4 2 4 10 2" xfId="23340" xr:uid="{00000000-0005-0000-0000-0000DCB10000}"/>
    <cellStyle name="Normal 4 2 4 10 2 2" xfId="52293" xr:uid="{00000000-0005-0000-0000-0000DDB10000}"/>
    <cellStyle name="Normal 4 2 4 10 3" xfId="23341" xr:uid="{00000000-0005-0000-0000-0000DEB10000}"/>
    <cellStyle name="Normal 4 2 4 10 3 2" xfId="52294" xr:uid="{00000000-0005-0000-0000-0000DFB10000}"/>
    <cellStyle name="Normal 4 2 4 10 4" xfId="52292" xr:uid="{00000000-0005-0000-0000-0000E0B10000}"/>
    <cellStyle name="Normal 4 2 4 11" xfId="23342" xr:uid="{00000000-0005-0000-0000-0000E1B10000}"/>
    <cellStyle name="Normal 4 2 4 11 2" xfId="52295" xr:uid="{00000000-0005-0000-0000-0000E2B10000}"/>
    <cellStyle name="Normal 4 2 4 12" xfId="23343" xr:uid="{00000000-0005-0000-0000-0000E3B10000}"/>
    <cellStyle name="Normal 4 2 4 12 2" xfId="52296" xr:uid="{00000000-0005-0000-0000-0000E4B10000}"/>
    <cellStyle name="Normal 4 2 4 13" xfId="23344" xr:uid="{00000000-0005-0000-0000-0000E5B10000}"/>
    <cellStyle name="Normal 4 2 4 13 2" xfId="52297" xr:uid="{00000000-0005-0000-0000-0000E6B10000}"/>
    <cellStyle name="Normal 4 2 4 14" xfId="23345" xr:uid="{00000000-0005-0000-0000-0000E7B10000}"/>
    <cellStyle name="Normal 4 2 4 15" xfId="30165" xr:uid="{00000000-0005-0000-0000-0000E8B10000}"/>
    <cellStyle name="Normal 4 2 4 2" xfId="23346" xr:uid="{00000000-0005-0000-0000-0000E9B10000}"/>
    <cellStyle name="Normal 4 2 4 2 10" xfId="23347" xr:uid="{00000000-0005-0000-0000-0000EAB10000}"/>
    <cellStyle name="Normal 4 2 4 2 10 2" xfId="52299" xr:uid="{00000000-0005-0000-0000-0000EBB10000}"/>
    <cellStyle name="Normal 4 2 4 2 11" xfId="23348" xr:uid="{00000000-0005-0000-0000-0000ECB10000}"/>
    <cellStyle name="Normal 4 2 4 2 11 2" xfId="52300" xr:uid="{00000000-0005-0000-0000-0000EDB10000}"/>
    <cellStyle name="Normal 4 2 4 2 12" xfId="23349" xr:uid="{00000000-0005-0000-0000-0000EEB10000}"/>
    <cellStyle name="Normal 4 2 4 2 12 2" xfId="52301" xr:uid="{00000000-0005-0000-0000-0000EFB10000}"/>
    <cellStyle name="Normal 4 2 4 2 13" xfId="52298" xr:uid="{00000000-0005-0000-0000-0000F0B10000}"/>
    <cellStyle name="Normal 4 2 4 2 2" xfId="23350" xr:uid="{00000000-0005-0000-0000-0000F1B10000}"/>
    <cellStyle name="Normal 4 2 4 2 2 10" xfId="23351" xr:uid="{00000000-0005-0000-0000-0000F2B10000}"/>
    <cellStyle name="Normal 4 2 4 2 2 10 2" xfId="52303" xr:uid="{00000000-0005-0000-0000-0000F3B10000}"/>
    <cellStyle name="Normal 4 2 4 2 2 11" xfId="23352" xr:uid="{00000000-0005-0000-0000-0000F4B10000}"/>
    <cellStyle name="Normal 4 2 4 2 2 11 2" xfId="52304" xr:uid="{00000000-0005-0000-0000-0000F5B10000}"/>
    <cellStyle name="Normal 4 2 4 2 2 12" xfId="52302" xr:uid="{00000000-0005-0000-0000-0000F6B10000}"/>
    <cellStyle name="Normal 4 2 4 2 2 2" xfId="23353" xr:uid="{00000000-0005-0000-0000-0000F7B10000}"/>
    <cellStyle name="Normal 4 2 4 2 2 2 10" xfId="23354" xr:uid="{00000000-0005-0000-0000-0000F8B10000}"/>
    <cellStyle name="Normal 4 2 4 2 2 2 10 2" xfId="52306" xr:uid="{00000000-0005-0000-0000-0000F9B10000}"/>
    <cellStyle name="Normal 4 2 4 2 2 2 11" xfId="52305" xr:uid="{00000000-0005-0000-0000-0000FAB10000}"/>
    <cellStyle name="Normal 4 2 4 2 2 2 2" xfId="23355" xr:uid="{00000000-0005-0000-0000-0000FBB10000}"/>
    <cellStyle name="Normal 4 2 4 2 2 2 2 2" xfId="23356" xr:uid="{00000000-0005-0000-0000-0000FCB10000}"/>
    <cellStyle name="Normal 4 2 4 2 2 2 2 2 2" xfId="23357" xr:uid="{00000000-0005-0000-0000-0000FDB10000}"/>
    <cellStyle name="Normal 4 2 4 2 2 2 2 2 2 2" xfId="23358" xr:uid="{00000000-0005-0000-0000-0000FEB10000}"/>
    <cellStyle name="Normal 4 2 4 2 2 2 2 2 2 2 2" xfId="52310" xr:uid="{00000000-0005-0000-0000-0000FFB10000}"/>
    <cellStyle name="Normal 4 2 4 2 2 2 2 2 2 3" xfId="52309" xr:uid="{00000000-0005-0000-0000-000000B20000}"/>
    <cellStyle name="Normal 4 2 4 2 2 2 2 2 3" xfId="23359" xr:uid="{00000000-0005-0000-0000-000001B20000}"/>
    <cellStyle name="Normal 4 2 4 2 2 2 2 2 3 2" xfId="52311" xr:uid="{00000000-0005-0000-0000-000002B20000}"/>
    <cellStyle name="Normal 4 2 4 2 2 2 2 2 4" xfId="23360" xr:uid="{00000000-0005-0000-0000-000003B20000}"/>
    <cellStyle name="Normal 4 2 4 2 2 2 2 2 4 2" xfId="52312" xr:uid="{00000000-0005-0000-0000-000004B20000}"/>
    <cellStyle name="Normal 4 2 4 2 2 2 2 2 5" xfId="23361" xr:uid="{00000000-0005-0000-0000-000005B20000}"/>
    <cellStyle name="Normal 4 2 4 2 2 2 2 2 5 2" xfId="52313" xr:uid="{00000000-0005-0000-0000-000006B20000}"/>
    <cellStyle name="Normal 4 2 4 2 2 2 2 2 6" xfId="52308" xr:uid="{00000000-0005-0000-0000-000007B20000}"/>
    <cellStyle name="Normal 4 2 4 2 2 2 2 3" xfId="23362" xr:uid="{00000000-0005-0000-0000-000008B20000}"/>
    <cellStyle name="Normal 4 2 4 2 2 2 2 3 2" xfId="23363" xr:uid="{00000000-0005-0000-0000-000009B20000}"/>
    <cellStyle name="Normal 4 2 4 2 2 2 2 3 2 2" xfId="52315" xr:uid="{00000000-0005-0000-0000-00000AB20000}"/>
    <cellStyle name="Normal 4 2 4 2 2 2 2 3 3" xfId="52314" xr:uid="{00000000-0005-0000-0000-00000BB20000}"/>
    <cellStyle name="Normal 4 2 4 2 2 2 2 4" xfId="23364" xr:uid="{00000000-0005-0000-0000-00000CB20000}"/>
    <cellStyle name="Normal 4 2 4 2 2 2 2 4 2" xfId="52316" xr:uid="{00000000-0005-0000-0000-00000DB20000}"/>
    <cellStyle name="Normal 4 2 4 2 2 2 2 5" xfId="23365" xr:uid="{00000000-0005-0000-0000-00000EB20000}"/>
    <cellStyle name="Normal 4 2 4 2 2 2 2 5 2" xfId="52317" xr:uid="{00000000-0005-0000-0000-00000FB20000}"/>
    <cellStyle name="Normal 4 2 4 2 2 2 2 6" xfId="23366" xr:uid="{00000000-0005-0000-0000-000010B20000}"/>
    <cellStyle name="Normal 4 2 4 2 2 2 2 6 2" xfId="52318" xr:uid="{00000000-0005-0000-0000-000011B20000}"/>
    <cellStyle name="Normal 4 2 4 2 2 2 2 7" xfId="52307" xr:uid="{00000000-0005-0000-0000-000012B20000}"/>
    <cellStyle name="Normal 4 2 4 2 2 2 3" xfId="23367" xr:uid="{00000000-0005-0000-0000-000013B20000}"/>
    <cellStyle name="Normal 4 2 4 2 2 2 3 2" xfId="23368" xr:uid="{00000000-0005-0000-0000-000014B20000}"/>
    <cellStyle name="Normal 4 2 4 2 2 2 3 2 2" xfId="23369" xr:uid="{00000000-0005-0000-0000-000015B20000}"/>
    <cellStyle name="Normal 4 2 4 2 2 2 3 2 2 2" xfId="23370" xr:uid="{00000000-0005-0000-0000-000016B20000}"/>
    <cellStyle name="Normal 4 2 4 2 2 2 3 2 2 2 2" xfId="52322" xr:uid="{00000000-0005-0000-0000-000017B20000}"/>
    <cellStyle name="Normal 4 2 4 2 2 2 3 2 2 3" xfId="52321" xr:uid="{00000000-0005-0000-0000-000018B20000}"/>
    <cellStyle name="Normal 4 2 4 2 2 2 3 2 3" xfId="23371" xr:uid="{00000000-0005-0000-0000-000019B20000}"/>
    <cellStyle name="Normal 4 2 4 2 2 2 3 2 3 2" xfId="52323" xr:uid="{00000000-0005-0000-0000-00001AB20000}"/>
    <cellStyle name="Normal 4 2 4 2 2 2 3 2 4" xfId="23372" xr:uid="{00000000-0005-0000-0000-00001BB20000}"/>
    <cellStyle name="Normal 4 2 4 2 2 2 3 2 4 2" xfId="52324" xr:uid="{00000000-0005-0000-0000-00001CB20000}"/>
    <cellStyle name="Normal 4 2 4 2 2 2 3 2 5" xfId="23373" xr:uid="{00000000-0005-0000-0000-00001DB20000}"/>
    <cellStyle name="Normal 4 2 4 2 2 2 3 2 5 2" xfId="52325" xr:uid="{00000000-0005-0000-0000-00001EB20000}"/>
    <cellStyle name="Normal 4 2 4 2 2 2 3 2 6" xfId="52320" xr:uid="{00000000-0005-0000-0000-00001FB20000}"/>
    <cellStyle name="Normal 4 2 4 2 2 2 3 3" xfId="23374" xr:uid="{00000000-0005-0000-0000-000020B20000}"/>
    <cellStyle name="Normal 4 2 4 2 2 2 3 3 2" xfId="23375" xr:uid="{00000000-0005-0000-0000-000021B20000}"/>
    <cellStyle name="Normal 4 2 4 2 2 2 3 3 2 2" xfId="52327" xr:uid="{00000000-0005-0000-0000-000022B20000}"/>
    <cellStyle name="Normal 4 2 4 2 2 2 3 3 3" xfId="52326" xr:uid="{00000000-0005-0000-0000-000023B20000}"/>
    <cellStyle name="Normal 4 2 4 2 2 2 3 4" xfId="23376" xr:uid="{00000000-0005-0000-0000-000024B20000}"/>
    <cellStyle name="Normal 4 2 4 2 2 2 3 4 2" xfId="52328" xr:uid="{00000000-0005-0000-0000-000025B20000}"/>
    <cellStyle name="Normal 4 2 4 2 2 2 3 5" xfId="23377" xr:uid="{00000000-0005-0000-0000-000026B20000}"/>
    <cellStyle name="Normal 4 2 4 2 2 2 3 5 2" xfId="52329" xr:uid="{00000000-0005-0000-0000-000027B20000}"/>
    <cellStyle name="Normal 4 2 4 2 2 2 3 6" xfId="23378" xr:uid="{00000000-0005-0000-0000-000028B20000}"/>
    <cellStyle name="Normal 4 2 4 2 2 2 3 6 2" xfId="52330" xr:uid="{00000000-0005-0000-0000-000029B20000}"/>
    <cellStyle name="Normal 4 2 4 2 2 2 3 7" xfId="52319" xr:uid="{00000000-0005-0000-0000-00002AB20000}"/>
    <cellStyle name="Normal 4 2 4 2 2 2 4" xfId="23379" xr:uid="{00000000-0005-0000-0000-00002BB20000}"/>
    <cellStyle name="Normal 4 2 4 2 2 2 4 2" xfId="23380" xr:uid="{00000000-0005-0000-0000-00002CB20000}"/>
    <cellStyle name="Normal 4 2 4 2 2 2 4 2 2" xfId="23381" xr:uid="{00000000-0005-0000-0000-00002DB20000}"/>
    <cellStyle name="Normal 4 2 4 2 2 2 4 2 2 2" xfId="52333" xr:uid="{00000000-0005-0000-0000-00002EB20000}"/>
    <cellStyle name="Normal 4 2 4 2 2 2 4 2 3" xfId="52332" xr:uid="{00000000-0005-0000-0000-00002FB20000}"/>
    <cellStyle name="Normal 4 2 4 2 2 2 4 3" xfId="23382" xr:uid="{00000000-0005-0000-0000-000030B20000}"/>
    <cellStyle name="Normal 4 2 4 2 2 2 4 3 2" xfId="52334" xr:uid="{00000000-0005-0000-0000-000031B20000}"/>
    <cellStyle name="Normal 4 2 4 2 2 2 4 4" xfId="23383" xr:uid="{00000000-0005-0000-0000-000032B20000}"/>
    <cellStyle name="Normal 4 2 4 2 2 2 4 4 2" xfId="52335" xr:uid="{00000000-0005-0000-0000-000033B20000}"/>
    <cellStyle name="Normal 4 2 4 2 2 2 4 5" xfId="23384" xr:uid="{00000000-0005-0000-0000-000034B20000}"/>
    <cellStyle name="Normal 4 2 4 2 2 2 4 5 2" xfId="52336" xr:uid="{00000000-0005-0000-0000-000035B20000}"/>
    <cellStyle name="Normal 4 2 4 2 2 2 4 6" xfId="52331" xr:uid="{00000000-0005-0000-0000-000036B20000}"/>
    <cellStyle name="Normal 4 2 4 2 2 2 5" xfId="23385" xr:uid="{00000000-0005-0000-0000-000037B20000}"/>
    <cellStyle name="Normal 4 2 4 2 2 2 5 2" xfId="23386" xr:uid="{00000000-0005-0000-0000-000038B20000}"/>
    <cellStyle name="Normal 4 2 4 2 2 2 5 2 2" xfId="23387" xr:uid="{00000000-0005-0000-0000-000039B20000}"/>
    <cellStyle name="Normal 4 2 4 2 2 2 5 2 2 2" xfId="52339" xr:uid="{00000000-0005-0000-0000-00003AB20000}"/>
    <cellStyle name="Normal 4 2 4 2 2 2 5 2 3" xfId="52338" xr:uid="{00000000-0005-0000-0000-00003BB20000}"/>
    <cellStyle name="Normal 4 2 4 2 2 2 5 3" xfId="23388" xr:uid="{00000000-0005-0000-0000-00003CB20000}"/>
    <cellStyle name="Normal 4 2 4 2 2 2 5 3 2" xfId="52340" xr:uid="{00000000-0005-0000-0000-00003DB20000}"/>
    <cellStyle name="Normal 4 2 4 2 2 2 5 4" xfId="23389" xr:uid="{00000000-0005-0000-0000-00003EB20000}"/>
    <cellStyle name="Normal 4 2 4 2 2 2 5 4 2" xfId="52341" xr:uid="{00000000-0005-0000-0000-00003FB20000}"/>
    <cellStyle name="Normal 4 2 4 2 2 2 5 5" xfId="23390" xr:uid="{00000000-0005-0000-0000-000040B20000}"/>
    <cellStyle name="Normal 4 2 4 2 2 2 5 5 2" xfId="52342" xr:uid="{00000000-0005-0000-0000-000041B20000}"/>
    <cellStyle name="Normal 4 2 4 2 2 2 5 6" xfId="52337" xr:uid="{00000000-0005-0000-0000-000042B20000}"/>
    <cellStyle name="Normal 4 2 4 2 2 2 6" xfId="23391" xr:uid="{00000000-0005-0000-0000-000043B20000}"/>
    <cellStyle name="Normal 4 2 4 2 2 2 6 2" xfId="23392" xr:uid="{00000000-0005-0000-0000-000044B20000}"/>
    <cellStyle name="Normal 4 2 4 2 2 2 6 2 2" xfId="23393" xr:uid="{00000000-0005-0000-0000-000045B20000}"/>
    <cellStyle name="Normal 4 2 4 2 2 2 6 2 2 2" xfId="52345" xr:uid="{00000000-0005-0000-0000-000046B20000}"/>
    <cellStyle name="Normal 4 2 4 2 2 2 6 2 3" xfId="52344" xr:uid="{00000000-0005-0000-0000-000047B20000}"/>
    <cellStyle name="Normal 4 2 4 2 2 2 6 3" xfId="23394" xr:uid="{00000000-0005-0000-0000-000048B20000}"/>
    <cellStyle name="Normal 4 2 4 2 2 2 6 3 2" xfId="52346" xr:uid="{00000000-0005-0000-0000-000049B20000}"/>
    <cellStyle name="Normal 4 2 4 2 2 2 6 4" xfId="23395" xr:uid="{00000000-0005-0000-0000-00004AB20000}"/>
    <cellStyle name="Normal 4 2 4 2 2 2 6 4 2" xfId="52347" xr:uid="{00000000-0005-0000-0000-00004BB20000}"/>
    <cellStyle name="Normal 4 2 4 2 2 2 6 5" xfId="52343" xr:uid="{00000000-0005-0000-0000-00004CB20000}"/>
    <cellStyle name="Normal 4 2 4 2 2 2 7" xfId="23396" xr:uid="{00000000-0005-0000-0000-00004DB20000}"/>
    <cellStyle name="Normal 4 2 4 2 2 2 7 2" xfId="23397" xr:uid="{00000000-0005-0000-0000-00004EB20000}"/>
    <cellStyle name="Normal 4 2 4 2 2 2 7 2 2" xfId="52349" xr:uid="{00000000-0005-0000-0000-00004FB20000}"/>
    <cellStyle name="Normal 4 2 4 2 2 2 7 3" xfId="23398" xr:uid="{00000000-0005-0000-0000-000050B20000}"/>
    <cellStyle name="Normal 4 2 4 2 2 2 7 3 2" xfId="52350" xr:uid="{00000000-0005-0000-0000-000051B20000}"/>
    <cellStyle name="Normal 4 2 4 2 2 2 7 4" xfId="52348" xr:uid="{00000000-0005-0000-0000-000052B20000}"/>
    <cellStyle name="Normal 4 2 4 2 2 2 8" xfId="23399" xr:uid="{00000000-0005-0000-0000-000053B20000}"/>
    <cellStyle name="Normal 4 2 4 2 2 2 8 2" xfId="52351" xr:uid="{00000000-0005-0000-0000-000054B20000}"/>
    <cellStyle name="Normal 4 2 4 2 2 2 9" xfId="23400" xr:uid="{00000000-0005-0000-0000-000055B20000}"/>
    <cellStyle name="Normal 4 2 4 2 2 2 9 2" xfId="52352" xr:uid="{00000000-0005-0000-0000-000056B20000}"/>
    <cellStyle name="Normal 4 2 4 2 2 3" xfId="23401" xr:uid="{00000000-0005-0000-0000-000057B20000}"/>
    <cellStyle name="Normal 4 2 4 2 2 3 2" xfId="23402" xr:uid="{00000000-0005-0000-0000-000058B20000}"/>
    <cellStyle name="Normal 4 2 4 2 2 3 2 2" xfId="23403" xr:uid="{00000000-0005-0000-0000-000059B20000}"/>
    <cellStyle name="Normal 4 2 4 2 2 3 2 2 2" xfId="23404" xr:uid="{00000000-0005-0000-0000-00005AB20000}"/>
    <cellStyle name="Normal 4 2 4 2 2 3 2 2 2 2" xfId="52356" xr:uid="{00000000-0005-0000-0000-00005BB20000}"/>
    <cellStyle name="Normal 4 2 4 2 2 3 2 2 3" xfId="52355" xr:uid="{00000000-0005-0000-0000-00005CB20000}"/>
    <cellStyle name="Normal 4 2 4 2 2 3 2 3" xfId="23405" xr:uid="{00000000-0005-0000-0000-00005DB20000}"/>
    <cellStyle name="Normal 4 2 4 2 2 3 2 3 2" xfId="52357" xr:uid="{00000000-0005-0000-0000-00005EB20000}"/>
    <cellStyle name="Normal 4 2 4 2 2 3 2 4" xfId="23406" xr:uid="{00000000-0005-0000-0000-00005FB20000}"/>
    <cellStyle name="Normal 4 2 4 2 2 3 2 4 2" xfId="52358" xr:uid="{00000000-0005-0000-0000-000060B20000}"/>
    <cellStyle name="Normal 4 2 4 2 2 3 2 5" xfId="23407" xr:uid="{00000000-0005-0000-0000-000061B20000}"/>
    <cellStyle name="Normal 4 2 4 2 2 3 2 5 2" xfId="52359" xr:uid="{00000000-0005-0000-0000-000062B20000}"/>
    <cellStyle name="Normal 4 2 4 2 2 3 2 6" xfId="52354" xr:uid="{00000000-0005-0000-0000-000063B20000}"/>
    <cellStyle name="Normal 4 2 4 2 2 3 3" xfId="23408" xr:uid="{00000000-0005-0000-0000-000064B20000}"/>
    <cellStyle name="Normal 4 2 4 2 2 3 3 2" xfId="23409" xr:uid="{00000000-0005-0000-0000-000065B20000}"/>
    <cellStyle name="Normal 4 2 4 2 2 3 3 2 2" xfId="23410" xr:uid="{00000000-0005-0000-0000-000066B20000}"/>
    <cellStyle name="Normal 4 2 4 2 2 3 3 2 2 2" xfId="52362" xr:uid="{00000000-0005-0000-0000-000067B20000}"/>
    <cellStyle name="Normal 4 2 4 2 2 3 3 2 3" xfId="52361" xr:uid="{00000000-0005-0000-0000-000068B20000}"/>
    <cellStyle name="Normal 4 2 4 2 2 3 3 3" xfId="23411" xr:uid="{00000000-0005-0000-0000-000069B20000}"/>
    <cellStyle name="Normal 4 2 4 2 2 3 3 3 2" xfId="52363" xr:uid="{00000000-0005-0000-0000-00006AB20000}"/>
    <cellStyle name="Normal 4 2 4 2 2 3 3 4" xfId="23412" xr:uid="{00000000-0005-0000-0000-00006BB20000}"/>
    <cellStyle name="Normal 4 2 4 2 2 3 3 4 2" xfId="52364" xr:uid="{00000000-0005-0000-0000-00006CB20000}"/>
    <cellStyle name="Normal 4 2 4 2 2 3 3 5" xfId="23413" xr:uid="{00000000-0005-0000-0000-00006DB20000}"/>
    <cellStyle name="Normal 4 2 4 2 2 3 3 5 2" xfId="52365" xr:uid="{00000000-0005-0000-0000-00006EB20000}"/>
    <cellStyle name="Normal 4 2 4 2 2 3 3 6" xfId="52360" xr:uid="{00000000-0005-0000-0000-00006FB20000}"/>
    <cellStyle name="Normal 4 2 4 2 2 3 4" xfId="23414" xr:uid="{00000000-0005-0000-0000-000070B20000}"/>
    <cellStyle name="Normal 4 2 4 2 2 3 4 2" xfId="23415" xr:uid="{00000000-0005-0000-0000-000071B20000}"/>
    <cellStyle name="Normal 4 2 4 2 2 3 4 2 2" xfId="52367" xr:uid="{00000000-0005-0000-0000-000072B20000}"/>
    <cellStyle name="Normal 4 2 4 2 2 3 4 3" xfId="52366" xr:uid="{00000000-0005-0000-0000-000073B20000}"/>
    <cellStyle name="Normal 4 2 4 2 2 3 5" xfId="23416" xr:uid="{00000000-0005-0000-0000-000074B20000}"/>
    <cellStyle name="Normal 4 2 4 2 2 3 5 2" xfId="52368" xr:uid="{00000000-0005-0000-0000-000075B20000}"/>
    <cellStyle name="Normal 4 2 4 2 2 3 6" xfId="23417" xr:uid="{00000000-0005-0000-0000-000076B20000}"/>
    <cellStyle name="Normal 4 2 4 2 2 3 6 2" xfId="52369" xr:uid="{00000000-0005-0000-0000-000077B20000}"/>
    <cellStyle name="Normal 4 2 4 2 2 3 7" xfId="23418" xr:uid="{00000000-0005-0000-0000-000078B20000}"/>
    <cellStyle name="Normal 4 2 4 2 2 3 7 2" xfId="52370" xr:uid="{00000000-0005-0000-0000-000079B20000}"/>
    <cellStyle name="Normal 4 2 4 2 2 3 8" xfId="52353" xr:uid="{00000000-0005-0000-0000-00007AB20000}"/>
    <cellStyle name="Normal 4 2 4 2 2 4" xfId="23419" xr:uid="{00000000-0005-0000-0000-00007BB20000}"/>
    <cellStyle name="Normal 4 2 4 2 2 4 2" xfId="23420" xr:uid="{00000000-0005-0000-0000-00007CB20000}"/>
    <cellStyle name="Normal 4 2 4 2 2 4 2 2" xfId="23421" xr:uid="{00000000-0005-0000-0000-00007DB20000}"/>
    <cellStyle name="Normal 4 2 4 2 2 4 2 2 2" xfId="23422" xr:uid="{00000000-0005-0000-0000-00007EB20000}"/>
    <cellStyle name="Normal 4 2 4 2 2 4 2 2 2 2" xfId="52374" xr:uid="{00000000-0005-0000-0000-00007FB20000}"/>
    <cellStyle name="Normal 4 2 4 2 2 4 2 2 3" xfId="52373" xr:uid="{00000000-0005-0000-0000-000080B20000}"/>
    <cellStyle name="Normal 4 2 4 2 2 4 2 3" xfId="23423" xr:uid="{00000000-0005-0000-0000-000081B20000}"/>
    <cellStyle name="Normal 4 2 4 2 2 4 2 3 2" xfId="52375" xr:uid="{00000000-0005-0000-0000-000082B20000}"/>
    <cellStyle name="Normal 4 2 4 2 2 4 2 4" xfId="23424" xr:uid="{00000000-0005-0000-0000-000083B20000}"/>
    <cellStyle name="Normal 4 2 4 2 2 4 2 4 2" xfId="52376" xr:uid="{00000000-0005-0000-0000-000084B20000}"/>
    <cellStyle name="Normal 4 2 4 2 2 4 2 5" xfId="23425" xr:uid="{00000000-0005-0000-0000-000085B20000}"/>
    <cellStyle name="Normal 4 2 4 2 2 4 2 5 2" xfId="52377" xr:uid="{00000000-0005-0000-0000-000086B20000}"/>
    <cellStyle name="Normal 4 2 4 2 2 4 2 6" xfId="52372" xr:uid="{00000000-0005-0000-0000-000087B20000}"/>
    <cellStyle name="Normal 4 2 4 2 2 4 3" xfId="23426" xr:uid="{00000000-0005-0000-0000-000088B20000}"/>
    <cellStyle name="Normal 4 2 4 2 2 4 3 2" xfId="23427" xr:uid="{00000000-0005-0000-0000-000089B20000}"/>
    <cellStyle name="Normal 4 2 4 2 2 4 3 2 2" xfId="52379" xr:uid="{00000000-0005-0000-0000-00008AB20000}"/>
    <cellStyle name="Normal 4 2 4 2 2 4 3 3" xfId="52378" xr:uid="{00000000-0005-0000-0000-00008BB20000}"/>
    <cellStyle name="Normal 4 2 4 2 2 4 4" xfId="23428" xr:uid="{00000000-0005-0000-0000-00008CB20000}"/>
    <cellStyle name="Normal 4 2 4 2 2 4 4 2" xfId="52380" xr:uid="{00000000-0005-0000-0000-00008DB20000}"/>
    <cellStyle name="Normal 4 2 4 2 2 4 5" xfId="23429" xr:uid="{00000000-0005-0000-0000-00008EB20000}"/>
    <cellStyle name="Normal 4 2 4 2 2 4 5 2" xfId="52381" xr:uid="{00000000-0005-0000-0000-00008FB20000}"/>
    <cellStyle name="Normal 4 2 4 2 2 4 6" xfId="23430" xr:uid="{00000000-0005-0000-0000-000090B20000}"/>
    <cellStyle name="Normal 4 2 4 2 2 4 6 2" xfId="52382" xr:uid="{00000000-0005-0000-0000-000091B20000}"/>
    <cellStyle name="Normal 4 2 4 2 2 4 7" xfId="52371" xr:uid="{00000000-0005-0000-0000-000092B20000}"/>
    <cellStyle name="Normal 4 2 4 2 2 5" xfId="23431" xr:uid="{00000000-0005-0000-0000-000093B20000}"/>
    <cellStyle name="Normal 4 2 4 2 2 5 2" xfId="23432" xr:uid="{00000000-0005-0000-0000-000094B20000}"/>
    <cellStyle name="Normal 4 2 4 2 2 5 2 2" xfId="23433" xr:uid="{00000000-0005-0000-0000-000095B20000}"/>
    <cellStyle name="Normal 4 2 4 2 2 5 2 2 2" xfId="52385" xr:uid="{00000000-0005-0000-0000-000096B20000}"/>
    <cellStyle name="Normal 4 2 4 2 2 5 2 3" xfId="52384" xr:uid="{00000000-0005-0000-0000-000097B20000}"/>
    <cellStyle name="Normal 4 2 4 2 2 5 3" xfId="23434" xr:uid="{00000000-0005-0000-0000-000098B20000}"/>
    <cellStyle name="Normal 4 2 4 2 2 5 3 2" xfId="52386" xr:uid="{00000000-0005-0000-0000-000099B20000}"/>
    <cellStyle name="Normal 4 2 4 2 2 5 4" xfId="23435" xr:uid="{00000000-0005-0000-0000-00009AB20000}"/>
    <cellStyle name="Normal 4 2 4 2 2 5 4 2" xfId="52387" xr:uid="{00000000-0005-0000-0000-00009BB20000}"/>
    <cellStyle name="Normal 4 2 4 2 2 5 5" xfId="23436" xr:uid="{00000000-0005-0000-0000-00009CB20000}"/>
    <cellStyle name="Normal 4 2 4 2 2 5 5 2" xfId="52388" xr:uid="{00000000-0005-0000-0000-00009DB20000}"/>
    <cellStyle name="Normal 4 2 4 2 2 5 6" xfId="52383" xr:uid="{00000000-0005-0000-0000-00009EB20000}"/>
    <cellStyle name="Normal 4 2 4 2 2 6" xfId="23437" xr:uid="{00000000-0005-0000-0000-00009FB20000}"/>
    <cellStyle name="Normal 4 2 4 2 2 6 2" xfId="23438" xr:uid="{00000000-0005-0000-0000-0000A0B20000}"/>
    <cellStyle name="Normal 4 2 4 2 2 6 2 2" xfId="23439" xr:uid="{00000000-0005-0000-0000-0000A1B20000}"/>
    <cellStyle name="Normal 4 2 4 2 2 6 2 2 2" xfId="52391" xr:uid="{00000000-0005-0000-0000-0000A2B20000}"/>
    <cellStyle name="Normal 4 2 4 2 2 6 2 3" xfId="52390" xr:uid="{00000000-0005-0000-0000-0000A3B20000}"/>
    <cellStyle name="Normal 4 2 4 2 2 6 3" xfId="23440" xr:uid="{00000000-0005-0000-0000-0000A4B20000}"/>
    <cellStyle name="Normal 4 2 4 2 2 6 3 2" xfId="52392" xr:uid="{00000000-0005-0000-0000-0000A5B20000}"/>
    <cellStyle name="Normal 4 2 4 2 2 6 4" xfId="23441" xr:uid="{00000000-0005-0000-0000-0000A6B20000}"/>
    <cellStyle name="Normal 4 2 4 2 2 6 4 2" xfId="52393" xr:uid="{00000000-0005-0000-0000-0000A7B20000}"/>
    <cellStyle name="Normal 4 2 4 2 2 6 5" xfId="23442" xr:uid="{00000000-0005-0000-0000-0000A8B20000}"/>
    <cellStyle name="Normal 4 2 4 2 2 6 5 2" xfId="52394" xr:uid="{00000000-0005-0000-0000-0000A9B20000}"/>
    <cellStyle name="Normal 4 2 4 2 2 6 6" xfId="52389" xr:uid="{00000000-0005-0000-0000-0000AAB20000}"/>
    <cellStyle name="Normal 4 2 4 2 2 7" xfId="23443" xr:uid="{00000000-0005-0000-0000-0000ABB20000}"/>
    <cellStyle name="Normal 4 2 4 2 2 7 2" xfId="23444" xr:uid="{00000000-0005-0000-0000-0000ACB20000}"/>
    <cellStyle name="Normal 4 2 4 2 2 7 2 2" xfId="23445" xr:uid="{00000000-0005-0000-0000-0000ADB20000}"/>
    <cellStyle name="Normal 4 2 4 2 2 7 2 2 2" xfId="52397" xr:uid="{00000000-0005-0000-0000-0000AEB20000}"/>
    <cellStyle name="Normal 4 2 4 2 2 7 2 3" xfId="52396" xr:uid="{00000000-0005-0000-0000-0000AFB20000}"/>
    <cellStyle name="Normal 4 2 4 2 2 7 3" xfId="23446" xr:uid="{00000000-0005-0000-0000-0000B0B20000}"/>
    <cellStyle name="Normal 4 2 4 2 2 7 3 2" xfId="52398" xr:uid="{00000000-0005-0000-0000-0000B1B20000}"/>
    <cellStyle name="Normal 4 2 4 2 2 7 4" xfId="23447" xr:uid="{00000000-0005-0000-0000-0000B2B20000}"/>
    <cellStyle name="Normal 4 2 4 2 2 7 4 2" xfId="52399" xr:uid="{00000000-0005-0000-0000-0000B3B20000}"/>
    <cellStyle name="Normal 4 2 4 2 2 7 5" xfId="52395" xr:uid="{00000000-0005-0000-0000-0000B4B20000}"/>
    <cellStyle name="Normal 4 2 4 2 2 8" xfId="23448" xr:uid="{00000000-0005-0000-0000-0000B5B20000}"/>
    <cellStyle name="Normal 4 2 4 2 2 8 2" xfId="23449" xr:uid="{00000000-0005-0000-0000-0000B6B20000}"/>
    <cellStyle name="Normal 4 2 4 2 2 8 2 2" xfId="52401" xr:uid="{00000000-0005-0000-0000-0000B7B20000}"/>
    <cellStyle name="Normal 4 2 4 2 2 8 3" xfId="23450" xr:uid="{00000000-0005-0000-0000-0000B8B20000}"/>
    <cellStyle name="Normal 4 2 4 2 2 8 3 2" xfId="52402" xr:uid="{00000000-0005-0000-0000-0000B9B20000}"/>
    <cellStyle name="Normal 4 2 4 2 2 8 4" xfId="52400" xr:uid="{00000000-0005-0000-0000-0000BAB20000}"/>
    <cellStyle name="Normal 4 2 4 2 2 9" xfId="23451" xr:uid="{00000000-0005-0000-0000-0000BBB20000}"/>
    <cellStyle name="Normal 4 2 4 2 2 9 2" xfId="52403" xr:uid="{00000000-0005-0000-0000-0000BCB20000}"/>
    <cellStyle name="Normal 4 2 4 2 3" xfId="23452" xr:uid="{00000000-0005-0000-0000-0000BDB20000}"/>
    <cellStyle name="Normal 4 2 4 2 3 10" xfId="23453" xr:uid="{00000000-0005-0000-0000-0000BEB20000}"/>
    <cellStyle name="Normal 4 2 4 2 3 10 2" xfId="52405" xr:uid="{00000000-0005-0000-0000-0000BFB20000}"/>
    <cellStyle name="Normal 4 2 4 2 3 11" xfId="52404" xr:uid="{00000000-0005-0000-0000-0000C0B20000}"/>
    <cellStyle name="Normal 4 2 4 2 3 2" xfId="23454" xr:uid="{00000000-0005-0000-0000-0000C1B20000}"/>
    <cellStyle name="Normal 4 2 4 2 3 2 2" xfId="23455" xr:uid="{00000000-0005-0000-0000-0000C2B20000}"/>
    <cellStyle name="Normal 4 2 4 2 3 2 2 2" xfId="23456" xr:uid="{00000000-0005-0000-0000-0000C3B20000}"/>
    <cellStyle name="Normal 4 2 4 2 3 2 2 2 2" xfId="23457" xr:uid="{00000000-0005-0000-0000-0000C4B20000}"/>
    <cellStyle name="Normal 4 2 4 2 3 2 2 2 2 2" xfId="52409" xr:uid="{00000000-0005-0000-0000-0000C5B20000}"/>
    <cellStyle name="Normal 4 2 4 2 3 2 2 2 3" xfId="52408" xr:uid="{00000000-0005-0000-0000-0000C6B20000}"/>
    <cellStyle name="Normal 4 2 4 2 3 2 2 3" xfId="23458" xr:uid="{00000000-0005-0000-0000-0000C7B20000}"/>
    <cellStyle name="Normal 4 2 4 2 3 2 2 3 2" xfId="52410" xr:uid="{00000000-0005-0000-0000-0000C8B20000}"/>
    <cellStyle name="Normal 4 2 4 2 3 2 2 4" xfId="23459" xr:uid="{00000000-0005-0000-0000-0000C9B20000}"/>
    <cellStyle name="Normal 4 2 4 2 3 2 2 4 2" xfId="52411" xr:uid="{00000000-0005-0000-0000-0000CAB20000}"/>
    <cellStyle name="Normal 4 2 4 2 3 2 2 5" xfId="23460" xr:uid="{00000000-0005-0000-0000-0000CBB20000}"/>
    <cellStyle name="Normal 4 2 4 2 3 2 2 5 2" xfId="52412" xr:uid="{00000000-0005-0000-0000-0000CCB20000}"/>
    <cellStyle name="Normal 4 2 4 2 3 2 2 6" xfId="52407" xr:uid="{00000000-0005-0000-0000-0000CDB20000}"/>
    <cellStyle name="Normal 4 2 4 2 3 2 3" xfId="23461" xr:uid="{00000000-0005-0000-0000-0000CEB20000}"/>
    <cellStyle name="Normal 4 2 4 2 3 2 3 2" xfId="23462" xr:uid="{00000000-0005-0000-0000-0000CFB20000}"/>
    <cellStyle name="Normal 4 2 4 2 3 2 3 2 2" xfId="52414" xr:uid="{00000000-0005-0000-0000-0000D0B20000}"/>
    <cellStyle name="Normal 4 2 4 2 3 2 3 3" xfId="52413" xr:uid="{00000000-0005-0000-0000-0000D1B20000}"/>
    <cellStyle name="Normal 4 2 4 2 3 2 4" xfId="23463" xr:uid="{00000000-0005-0000-0000-0000D2B20000}"/>
    <cellStyle name="Normal 4 2 4 2 3 2 4 2" xfId="52415" xr:uid="{00000000-0005-0000-0000-0000D3B20000}"/>
    <cellStyle name="Normal 4 2 4 2 3 2 5" xfId="23464" xr:uid="{00000000-0005-0000-0000-0000D4B20000}"/>
    <cellStyle name="Normal 4 2 4 2 3 2 5 2" xfId="52416" xr:uid="{00000000-0005-0000-0000-0000D5B20000}"/>
    <cellStyle name="Normal 4 2 4 2 3 2 6" xfId="23465" xr:uid="{00000000-0005-0000-0000-0000D6B20000}"/>
    <cellStyle name="Normal 4 2 4 2 3 2 6 2" xfId="52417" xr:uid="{00000000-0005-0000-0000-0000D7B20000}"/>
    <cellStyle name="Normal 4 2 4 2 3 2 7" xfId="52406" xr:uid="{00000000-0005-0000-0000-0000D8B20000}"/>
    <cellStyle name="Normal 4 2 4 2 3 3" xfId="23466" xr:uid="{00000000-0005-0000-0000-0000D9B20000}"/>
    <cellStyle name="Normal 4 2 4 2 3 3 2" xfId="23467" xr:uid="{00000000-0005-0000-0000-0000DAB20000}"/>
    <cellStyle name="Normal 4 2 4 2 3 3 2 2" xfId="23468" xr:uid="{00000000-0005-0000-0000-0000DBB20000}"/>
    <cellStyle name="Normal 4 2 4 2 3 3 2 2 2" xfId="23469" xr:uid="{00000000-0005-0000-0000-0000DCB20000}"/>
    <cellStyle name="Normal 4 2 4 2 3 3 2 2 2 2" xfId="52421" xr:uid="{00000000-0005-0000-0000-0000DDB20000}"/>
    <cellStyle name="Normal 4 2 4 2 3 3 2 2 3" xfId="52420" xr:uid="{00000000-0005-0000-0000-0000DEB20000}"/>
    <cellStyle name="Normal 4 2 4 2 3 3 2 3" xfId="23470" xr:uid="{00000000-0005-0000-0000-0000DFB20000}"/>
    <cellStyle name="Normal 4 2 4 2 3 3 2 3 2" xfId="52422" xr:uid="{00000000-0005-0000-0000-0000E0B20000}"/>
    <cellStyle name="Normal 4 2 4 2 3 3 2 4" xfId="23471" xr:uid="{00000000-0005-0000-0000-0000E1B20000}"/>
    <cellStyle name="Normal 4 2 4 2 3 3 2 4 2" xfId="52423" xr:uid="{00000000-0005-0000-0000-0000E2B20000}"/>
    <cellStyle name="Normal 4 2 4 2 3 3 2 5" xfId="23472" xr:uid="{00000000-0005-0000-0000-0000E3B20000}"/>
    <cellStyle name="Normal 4 2 4 2 3 3 2 5 2" xfId="52424" xr:uid="{00000000-0005-0000-0000-0000E4B20000}"/>
    <cellStyle name="Normal 4 2 4 2 3 3 2 6" xfId="52419" xr:uid="{00000000-0005-0000-0000-0000E5B20000}"/>
    <cellStyle name="Normal 4 2 4 2 3 3 3" xfId="23473" xr:uid="{00000000-0005-0000-0000-0000E6B20000}"/>
    <cellStyle name="Normal 4 2 4 2 3 3 3 2" xfId="23474" xr:uid="{00000000-0005-0000-0000-0000E7B20000}"/>
    <cellStyle name="Normal 4 2 4 2 3 3 3 2 2" xfId="52426" xr:uid="{00000000-0005-0000-0000-0000E8B20000}"/>
    <cellStyle name="Normal 4 2 4 2 3 3 3 3" xfId="52425" xr:uid="{00000000-0005-0000-0000-0000E9B20000}"/>
    <cellStyle name="Normal 4 2 4 2 3 3 4" xfId="23475" xr:uid="{00000000-0005-0000-0000-0000EAB20000}"/>
    <cellStyle name="Normal 4 2 4 2 3 3 4 2" xfId="52427" xr:uid="{00000000-0005-0000-0000-0000EBB20000}"/>
    <cellStyle name="Normal 4 2 4 2 3 3 5" xfId="23476" xr:uid="{00000000-0005-0000-0000-0000ECB20000}"/>
    <cellStyle name="Normal 4 2 4 2 3 3 5 2" xfId="52428" xr:uid="{00000000-0005-0000-0000-0000EDB20000}"/>
    <cellStyle name="Normal 4 2 4 2 3 3 6" xfId="23477" xr:uid="{00000000-0005-0000-0000-0000EEB20000}"/>
    <cellStyle name="Normal 4 2 4 2 3 3 6 2" xfId="52429" xr:uid="{00000000-0005-0000-0000-0000EFB20000}"/>
    <cellStyle name="Normal 4 2 4 2 3 3 7" xfId="52418" xr:uid="{00000000-0005-0000-0000-0000F0B20000}"/>
    <cellStyle name="Normal 4 2 4 2 3 4" xfId="23478" xr:uid="{00000000-0005-0000-0000-0000F1B20000}"/>
    <cellStyle name="Normal 4 2 4 2 3 4 2" xfId="23479" xr:uid="{00000000-0005-0000-0000-0000F2B20000}"/>
    <cellStyle name="Normal 4 2 4 2 3 4 2 2" xfId="23480" xr:uid="{00000000-0005-0000-0000-0000F3B20000}"/>
    <cellStyle name="Normal 4 2 4 2 3 4 2 2 2" xfId="52432" xr:uid="{00000000-0005-0000-0000-0000F4B20000}"/>
    <cellStyle name="Normal 4 2 4 2 3 4 2 3" xfId="52431" xr:uid="{00000000-0005-0000-0000-0000F5B20000}"/>
    <cellStyle name="Normal 4 2 4 2 3 4 3" xfId="23481" xr:uid="{00000000-0005-0000-0000-0000F6B20000}"/>
    <cellStyle name="Normal 4 2 4 2 3 4 3 2" xfId="52433" xr:uid="{00000000-0005-0000-0000-0000F7B20000}"/>
    <cellStyle name="Normal 4 2 4 2 3 4 4" xfId="23482" xr:uid="{00000000-0005-0000-0000-0000F8B20000}"/>
    <cellStyle name="Normal 4 2 4 2 3 4 4 2" xfId="52434" xr:uid="{00000000-0005-0000-0000-0000F9B20000}"/>
    <cellStyle name="Normal 4 2 4 2 3 4 5" xfId="23483" xr:uid="{00000000-0005-0000-0000-0000FAB20000}"/>
    <cellStyle name="Normal 4 2 4 2 3 4 5 2" xfId="52435" xr:uid="{00000000-0005-0000-0000-0000FBB20000}"/>
    <cellStyle name="Normal 4 2 4 2 3 4 6" xfId="52430" xr:uid="{00000000-0005-0000-0000-0000FCB20000}"/>
    <cellStyle name="Normal 4 2 4 2 3 5" xfId="23484" xr:uid="{00000000-0005-0000-0000-0000FDB20000}"/>
    <cellStyle name="Normal 4 2 4 2 3 5 2" xfId="23485" xr:uid="{00000000-0005-0000-0000-0000FEB20000}"/>
    <cellStyle name="Normal 4 2 4 2 3 5 2 2" xfId="23486" xr:uid="{00000000-0005-0000-0000-0000FFB20000}"/>
    <cellStyle name="Normal 4 2 4 2 3 5 2 2 2" xfId="52438" xr:uid="{00000000-0005-0000-0000-000000B30000}"/>
    <cellStyle name="Normal 4 2 4 2 3 5 2 3" xfId="52437" xr:uid="{00000000-0005-0000-0000-000001B30000}"/>
    <cellStyle name="Normal 4 2 4 2 3 5 3" xfId="23487" xr:uid="{00000000-0005-0000-0000-000002B30000}"/>
    <cellStyle name="Normal 4 2 4 2 3 5 3 2" xfId="52439" xr:uid="{00000000-0005-0000-0000-000003B30000}"/>
    <cellStyle name="Normal 4 2 4 2 3 5 4" xfId="23488" xr:uid="{00000000-0005-0000-0000-000004B30000}"/>
    <cellStyle name="Normal 4 2 4 2 3 5 4 2" xfId="52440" xr:uid="{00000000-0005-0000-0000-000005B30000}"/>
    <cellStyle name="Normal 4 2 4 2 3 5 5" xfId="23489" xr:uid="{00000000-0005-0000-0000-000006B30000}"/>
    <cellStyle name="Normal 4 2 4 2 3 5 5 2" xfId="52441" xr:uid="{00000000-0005-0000-0000-000007B30000}"/>
    <cellStyle name="Normal 4 2 4 2 3 5 6" xfId="52436" xr:uid="{00000000-0005-0000-0000-000008B30000}"/>
    <cellStyle name="Normal 4 2 4 2 3 6" xfId="23490" xr:uid="{00000000-0005-0000-0000-000009B30000}"/>
    <cellStyle name="Normal 4 2 4 2 3 6 2" xfId="23491" xr:uid="{00000000-0005-0000-0000-00000AB30000}"/>
    <cellStyle name="Normal 4 2 4 2 3 6 2 2" xfId="23492" xr:uid="{00000000-0005-0000-0000-00000BB30000}"/>
    <cellStyle name="Normal 4 2 4 2 3 6 2 2 2" xfId="52444" xr:uid="{00000000-0005-0000-0000-00000CB30000}"/>
    <cellStyle name="Normal 4 2 4 2 3 6 2 3" xfId="52443" xr:uid="{00000000-0005-0000-0000-00000DB30000}"/>
    <cellStyle name="Normal 4 2 4 2 3 6 3" xfId="23493" xr:uid="{00000000-0005-0000-0000-00000EB30000}"/>
    <cellStyle name="Normal 4 2 4 2 3 6 3 2" xfId="52445" xr:uid="{00000000-0005-0000-0000-00000FB30000}"/>
    <cellStyle name="Normal 4 2 4 2 3 6 4" xfId="23494" xr:uid="{00000000-0005-0000-0000-000010B30000}"/>
    <cellStyle name="Normal 4 2 4 2 3 6 4 2" xfId="52446" xr:uid="{00000000-0005-0000-0000-000011B30000}"/>
    <cellStyle name="Normal 4 2 4 2 3 6 5" xfId="52442" xr:uid="{00000000-0005-0000-0000-000012B30000}"/>
    <cellStyle name="Normal 4 2 4 2 3 7" xfId="23495" xr:uid="{00000000-0005-0000-0000-000013B30000}"/>
    <cellStyle name="Normal 4 2 4 2 3 7 2" xfId="23496" xr:uid="{00000000-0005-0000-0000-000014B30000}"/>
    <cellStyle name="Normal 4 2 4 2 3 7 2 2" xfId="52448" xr:uid="{00000000-0005-0000-0000-000015B30000}"/>
    <cellStyle name="Normal 4 2 4 2 3 7 3" xfId="23497" xr:uid="{00000000-0005-0000-0000-000016B30000}"/>
    <cellStyle name="Normal 4 2 4 2 3 7 3 2" xfId="52449" xr:uid="{00000000-0005-0000-0000-000017B30000}"/>
    <cellStyle name="Normal 4 2 4 2 3 7 4" xfId="52447" xr:uid="{00000000-0005-0000-0000-000018B30000}"/>
    <cellStyle name="Normal 4 2 4 2 3 8" xfId="23498" xr:uid="{00000000-0005-0000-0000-000019B30000}"/>
    <cellStyle name="Normal 4 2 4 2 3 8 2" xfId="52450" xr:uid="{00000000-0005-0000-0000-00001AB30000}"/>
    <cellStyle name="Normal 4 2 4 2 3 9" xfId="23499" xr:uid="{00000000-0005-0000-0000-00001BB30000}"/>
    <cellStyle name="Normal 4 2 4 2 3 9 2" xfId="52451" xr:uid="{00000000-0005-0000-0000-00001CB30000}"/>
    <cellStyle name="Normal 4 2 4 2 4" xfId="23500" xr:uid="{00000000-0005-0000-0000-00001DB30000}"/>
    <cellStyle name="Normal 4 2 4 2 4 2" xfId="23501" xr:uid="{00000000-0005-0000-0000-00001EB30000}"/>
    <cellStyle name="Normal 4 2 4 2 4 2 2" xfId="23502" xr:uid="{00000000-0005-0000-0000-00001FB30000}"/>
    <cellStyle name="Normal 4 2 4 2 4 2 2 2" xfId="23503" xr:uid="{00000000-0005-0000-0000-000020B30000}"/>
    <cellStyle name="Normal 4 2 4 2 4 2 2 2 2" xfId="52455" xr:uid="{00000000-0005-0000-0000-000021B30000}"/>
    <cellStyle name="Normal 4 2 4 2 4 2 2 3" xfId="52454" xr:uid="{00000000-0005-0000-0000-000022B30000}"/>
    <cellStyle name="Normal 4 2 4 2 4 2 3" xfId="23504" xr:uid="{00000000-0005-0000-0000-000023B30000}"/>
    <cellStyle name="Normal 4 2 4 2 4 2 3 2" xfId="52456" xr:uid="{00000000-0005-0000-0000-000024B30000}"/>
    <cellStyle name="Normal 4 2 4 2 4 2 4" xfId="23505" xr:uid="{00000000-0005-0000-0000-000025B30000}"/>
    <cellStyle name="Normal 4 2 4 2 4 2 4 2" xfId="52457" xr:uid="{00000000-0005-0000-0000-000026B30000}"/>
    <cellStyle name="Normal 4 2 4 2 4 2 5" xfId="23506" xr:uid="{00000000-0005-0000-0000-000027B30000}"/>
    <cellStyle name="Normal 4 2 4 2 4 2 5 2" xfId="52458" xr:uid="{00000000-0005-0000-0000-000028B30000}"/>
    <cellStyle name="Normal 4 2 4 2 4 2 6" xfId="52453" xr:uid="{00000000-0005-0000-0000-000029B30000}"/>
    <cellStyle name="Normal 4 2 4 2 4 3" xfId="23507" xr:uid="{00000000-0005-0000-0000-00002AB30000}"/>
    <cellStyle name="Normal 4 2 4 2 4 3 2" xfId="23508" xr:uid="{00000000-0005-0000-0000-00002BB30000}"/>
    <cellStyle name="Normal 4 2 4 2 4 3 2 2" xfId="23509" xr:uid="{00000000-0005-0000-0000-00002CB30000}"/>
    <cellStyle name="Normal 4 2 4 2 4 3 2 2 2" xfId="52461" xr:uid="{00000000-0005-0000-0000-00002DB30000}"/>
    <cellStyle name="Normal 4 2 4 2 4 3 2 3" xfId="52460" xr:uid="{00000000-0005-0000-0000-00002EB30000}"/>
    <cellStyle name="Normal 4 2 4 2 4 3 3" xfId="23510" xr:uid="{00000000-0005-0000-0000-00002FB30000}"/>
    <cellStyle name="Normal 4 2 4 2 4 3 3 2" xfId="52462" xr:uid="{00000000-0005-0000-0000-000030B30000}"/>
    <cellStyle name="Normal 4 2 4 2 4 3 4" xfId="23511" xr:uid="{00000000-0005-0000-0000-000031B30000}"/>
    <cellStyle name="Normal 4 2 4 2 4 3 4 2" xfId="52463" xr:uid="{00000000-0005-0000-0000-000032B30000}"/>
    <cellStyle name="Normal 4 2 4 2 4 3 5" xfId="23512" xr:uid="{00000000-0005-0000-0000-000033B30000}"/>
    <cellStyle name="Normal 4 2 4 2 4 3 5 2" xfId="52464" xr:uid="{00000000-0005-0000-0000-000034B30000}"/>
    <cellStyle name="Normal 4 2 4 2 4 3 6" xfId="52459" xr:uid="{00000000-0005-0000-0000-000035B30000}"/>
    <cellStyle name="Normal 4 2 4 2 4 4" xfId="23513" xr:uid="{00000000-0005-0000-0000-000036B30000}"/>
    <cellStyle name="Normal 4 2 4 2 4 4 2" xfId="23514" xr:uid="{00000000-0005-0000-0000-000037B30000}"/>
    <cellStyle name="Normal 4 2 4 2 4 4 2 2" xfId="52466" xr:uid="{00000000-0005-0000-0000-000038B30000}"/>
    <cellStyle name="Normal 4 2 4 2 4 4 3" xfId="52465" xr:uid="{00000000-0005-0000-0000-000039B30000}"/>
    <cellStyle name="Normal 4 2 4 2 4 5" xfId="23515" xr:uid="{00000000-0005-0000-0000-00003AB30000}"/>
    <cellStyle name="Normal 4 2 4 2 4 5 2" xfId="52467" xr:uid="{00000000-0005-0000-0000-00003BB30000}"/>
    <cellStyle name="Normal 4 2 4 2 4 6" xfId="23516" xr:uid="{00000000-0005-0000-0000-00003CB30000}"/>
    <cellStyle name="Normal 4 2 4 2 4 6 2" xfId="52468" xr:uid="{00000000-0005-0000-0000-00003DB30000}"/>
    <cellStyle name="Normal 4 2 4 2 4 7" xfId="23517" xr:uid="{00000000-0005-0000-0000-00003EB30000}"/>
    <cellStyle name="Normal 4 2 4 2 4 7 2" xfId="52469" xr:uid="{00000000-0005-0000-0000-00003FB30000}"/>
    <cellStyle name="Normal 4 2 4 2 4 8" xfId="52452" xr:uid="{00000000-0005-0000-0000-000040B30000}"/>
    <cellStyle name="Normal 4 2 4 2 5" xfId="23518" xr:uid="{00000000-0005-0000-0000-000041B30000}"/>
    <cellStyle name="Normal 4 2 4 2 5 2" xfId="23519" xr:uid="{00000000-0005-0000-0000-000042B30000}"/>
    <cellStyle name="Normal 4 2 4 2 5 2 2" xfId="23520" xr:uid="{00000000-0005-0000-0000-000043B30000}"/>
    <cellStyle name="Normal 4 2 4 2 5 2 2 2" xfId="23521" xr:uid="{00000000-0005-0000-0000-000044B30000}"/>
    <cellStyle name="Normal 4 2 4 2 5 2 2 2 2" xfId="52473" xr:uid="{00000000-0005-0000-0000-000045B30000}"/>
    <cellStyle name="Normal 4 2 4 2 5 2 2 3" xfId="52472" xr:uid="{00000000-0005-0000-0000-000046B30000}"/>
    <cellStyle name="Normal 4 2 4 2 5 2 3" xfId="23522" xr:uid="{00000000-0005-0000-0000-000047B30000}"/>
    <cellStyle name="Normal 4 2 4 2 5 2 3 2" xfId="52474" xr:uid="{00000000-0005-0000-0000-000048B30000}"/>
    <cellStyle name="Normal 4 2 4 2 5 2 4" xfId="23523" xr:uid="{00000000-0005-0000-0000-000049B30000}"/>
    <cellStyle name="Normal 4 2 4 2 5 2 4 2" xfId="52475" xr:uid="{00000000-0005-0000-0000-00004AB30000}"/>
    <cellStyle name="Normal 4 2 4 2 5 2 5" xfId="23524" xr:uid="{00000000-0005-0000-0000-00004BB30000}"/>
    <cellStyle name="Normal 4 2 4 2 5 2 5 2" xfId="52476" xr:uid="{00000000-0005-0000-0000-00004CB30000}"/>
    <cellStyle name="Normal 4 2 4 2 5 2 6" xfId="52471" xr:uid="{00000000-0005-0000-0000-00004DB30000}"/>
    <cellStyle name="Normal 4 2 4 2 5 3" xfId="23525" xr:uid="{00000000-0005-0000-0000-00004EB30000}"/>
    <cellStyle name="Normal 4 2 4 2 5 3 2" xfId="23526" xr:uid="{00000000-0005-0000-0000-00004FB30000}"/>
    <cellStyle name="Normal 4 2 4 2 5 3 2 2" xfId="52478" xr:uid="{00000000-0005-0000-0000-000050B30000}"/>
    <cellStyle name="Normal 4 2 4 2 5 3 3" xfId="52477" xr:uid="{00000000-0005-0000-0000-000051B30000}"/>
    <cellStyle name="Normal 4 2 4 2 5 4" xfId="23527" xr:uid="{00000000-0005-0000-0000-000052B30000}"/>
    <cellStyle name="Normal 4 2 4 2 5 4 2" xfId="52479" xr:uid="{00000000-0005-0000-0000-000053B30000}"/>
    <cellStyle name="Normal 4 2 4 2 5 5" xfId="23528" xr:uid="{00000000-0005-0000-0000-000054B30000}"/>
    <cellStyle name="Normal 4 2 4 2 5 5 2" xfId="52480" xr:uid="{00000000-0005-0000-0000-000055B30000}"/>
    <cellStyle name="Normal 4 2 4 2 5 6" xfId="23529" xr:uid="{00000000-0005-0000-0000-000056B30000}"/>
    <cellStyle name="Normal 4 2 4 2 5 6 2" xfId="52481" xr:uid="{00000000-0005-0000-0000-000057B30000}"/>
    <cellStyle name="Normal 4 2 4 2 5 7" xfId="52470" xr:uid="{00000000-0005-0000-0000-000058B30000}"/>
    <cellStyle name="Normal 4 2 4 2 6" xfId="23530" xr:uid="{00000000-0005-0000-0000-000059B30000}"/>
    <cellStyle name="Normal 4 2 4 2 6 2" xfId="23531" xr:uid="{00000000-0005-0000-0000-00005AB30000}"/>
    <cellStyle name="Normal 4 2 4 2 6 2 2" xfId="23532" xr:uid="{00000000-0005-0000-0000-00005BB30000}"/>
    <cellStyle name="Normal 4 2 4 2 6 2 2 2" xfId="52484" xr:uid="{00000000-0005-0000-0000-00005CB30000}"/>
    <cellStyle name="Normal 4 2 4 2 6 2 3" xfId="52483" xr:uid="{00000000-0005-0000-0000-00005DB30000}"/>
    <cellStyle name="Normal 4 2 4 2 6 3" xfId="23533" xr:uid="{00000000-0005-0000-0000-00005EB30000}"/>
    <cellStyle name="Normal 4 2 4 2 6 3 2" xfId="52485" xr:uid="{00000000-0005-0000-0000-00005FB30000}"/>
    <cellStyle name="Normal 4 2 4 2 6 4" xfId="23534" xr:uid="{00000000-0005-0000-0000-000060B30000}"/>
    <cellStyle name="Normal 4 2 4 2 6 4 2" xfId="52486" xr:uid="{00000000-0005-0000-0000-000061B30000}"/>
    <cellStyle name="Normal 4 2 4 2 6 5" xfId="23535" xr:uid="{00000000-0005-0000-0000-000062B30000}"/>
    <cellStyle name="Normal 4 2 4 2 6 5 2" xfId="52487" xr:uid="{00000000-0005-0000-0000-000063B30000}"/>
    <cellStyle name="Normal 4 2 4 2 6 6" xfId="52482" xr:uid="{00000000-0005-0000-0000-000064B30000}"/>
    <cellStyle name="Normal 4 2 4 2 7" xfId="23536" xr:uid="{00000000-0005-0000-0000-000065B30000}"/>
    <cellStyle name="Normal 4 2 4 2 7 2" xfId="23537" xr:uid="{00000000-0005-0000-0000-000066B30000}"/>
    <cellStyle name="Normal 4 2 4 2 7 2 2" xfId="23538" xr:uid="{00000000-0005-0000-0000-000067B30000}"/>
    <cellStyle name="Normal 4 2 4 2 7 2 2 2" xfId="52490" xr:uid="{00000000-0005-0000-0000-000068B30000}"/>
    <cellStyle name="Normal 4 2 4 2 7 2 3" xfId="52489" xr:uid="{00000000-0005-0000-0000-000069B30000}"/>
    <cellStyle name="Normal 4 2 4 2 7 3" xfId="23539" xr:uid="{00000000-0005-0000-0000-00006AB30000}"/>
    <cellStyle name="Normal 4 2 4 2 7 3 2" xfId="52491" xr:uid="{00000000-0005-0000-0000-00006BB30000}"/>
    <cellStyle name="Normal 4 2 4 2 7 4" xfId="23540" xr:uid="{00000000-0005-0000-0000-00006CB30000}"/>
    <cellStyle name="Normal 4 2 4 2 7 4 2" xfId="52492" xr:uid="{00000000-0005-0000-0000-00006DB30000}"/>
    <cellStyle name="Normal 4 2 4 2 7 5" xfId="23541" xr:uid="{00000000-0005-0000-0000-00006EB30000}"/>
    <cellStyle name="Normal 4 2 4 2 7 5 2" xfId="52493" xr:uid="{00000000-0005-0000-0000-00006FB30000}"/>
    <cellStyle name="Normal 4 2 4 2 7 6" xfId="52488" xr:uid="{00000000-0005-0000-0000-000070B30000}"/>
    <cellStyle name="Normal 4 2 4 2 8" xfId="23542" xr:uid="{00000000-0005-0000-0000-000071B30000}"/>
    <cellStyle name="Normal 4 2 4 2 8 2" xfId="23543" xr:uid="{00000000-0005-0000-0000-000072B30000}"/>
    <cellStyle name="Normal 4 2 4 2 8 2 2" xfId="23544" xr:uid="{00000000-0005-0000-0000-000073B30000}"/>
    <cellStyle name="Normal 4 2 4 2 8 2 2 2" xfId="52496" xr:uid="{00000000-0005-0000-0000-000074B30000}"/>
    <cellStyle name="Normal 4 2 4 2 8 2 3" xfId="52495" xr:uid="{00000000-0005-0000-0000-000075B30000}"/>
    <cellStyle name="Normal 4 2 4 2 8 3" xfId="23545" xr:uid="{00000000-0005-0000-0000-000076B30000}"/>
    <cellStyle name="Normal 4 2 4 2 8 3 2" xfId="52497" xr:uid="{00000000-0005-0000-0000-000077B30000}"/>
    <cellStyle name="Normal 4 2 4 2 8 4" xfId="23546" xr:uid="{00000000-0005-0000-0000-000078B30000}"/>
    <cellStyle name="Normal 4 2 4 2 8 4 2" xfId="52498" xr:uid="{00000000-0005-0000-0000-000079B30000}"/>
    <cellStyle name="Normal 4 2 4 2 8 5" xfId="52494" xr:uid="{00000000-0005-0000-0000-00007AB30000}"/>
    <cellStyle name="Normal 4 2 4 2 9" xfId="23547" xr:uid="{00000000-0005-0000-0000-00007BB30000}"/>
    <cellStyle name="Normal 4 2 4 2 9 2" xfId="23548" xr:uid="{00000000-0005-0000-0000-00007CB30000}"/>
    <cellStyle name="Normal 4 2 4 2 9 2 2" xfId="52500" xr:uid="{00000000-0005-0000-0000-00007DB30000}"/>
    <cellStyle name="Normal 4 2 4 2 9 3" xfId="23549" xr:uid="{00000000-0005-0000-0000-00007EB30000}"/>
    <cellStyle name="Normal 4 2 4 2 9 3 2" xfId="52501" xr:uid="{00000000-0005-0000-0000-00007FB30000}"/>
    <cellStyle name="Normal 4 2 4 2 9 4" xfId="52499" xr:uid="{00000000-0005-0000-0000-000080B30000}"/>
    <cellStyle name="Normal 4 2 4 3" xfId="23550" xr:uid="{00000000-0005-0000-0000-000081B30000}"/>
    <cellStyle name="Normal 4 2 4 3 10" xfId="23551" xr:uid="{00000000-0005-0000-0000-000082B30000}"/>
    <cellStyle name="Normal 4 2 4 3 10 2" xfId="52503" xr:uid="{00000000-0005-0000-0000-000083B30000}"/>
    <cellStyle name="Normal 4 2 4 3 11" xfId="23552" xr:uid="{00000000-0005-0000-0000-000084B30000}"/>
    <cellStyle name="Normal 4 2 4 3 11 2" xfId="52504" xr:uid="{00000000-0005-0000-0000-000085B30000}"/>
    <cellStyle name="Normal 4 2 4 3 12" xfId="52502" xr:uid="{00000000-0005-0000-0000-000086B30000}"/>
    <cellStyle name="Normal 4 2 4 3 2" xfId="23553" xr:uid="{00000000-0005-0000-0000-000087B30000}"/>
    <cellStyle name="Normal 4 2 4 3 2 10" xfId="23554" xr:uid="{00000000-0005-0000-0000-000088B30000}"/>
    <cellStyle name="Normal 4 2 4 3 2 10 2" xfId="52506" xr:uid="{00000000-0005-0000-0000-000089B30000}"/>
    <cellStyle name="Normal 4 2 4 3 2 11" xfId="52505" xr:uid="{00000000-0005-0000-0000-00008AB30000}"/>
    <cellStyle name="Normal 4 2 4 3 2 2" xfId="23555" xr:uid="{00000000-0005-0000-0000-00008BB30000}"/>
    <cellStyle name="Normal 4 2 4 3 2 2 2" xfId="23556" xr:uid="{00000000-0005-0000-0000-00008CB30000}"/>
    <cellStyle name="Normal 4 2 4 3 2 2 2 2" xfId="23557" xr:uid="{00000000-0005-0000-0000-00008DB30000}"/>
    <cellStyle name="Normal 4 2 4 3 2 2 2 2 2" xfId="23558" xr:uid="{00000000-0005-0000-0000-00008EB30000}"/>
    <cellStyle name="Normal 4 2 4 3 2 2 2 2 2 2" xfId="52510" xr:uid="{00000000-0005-0000-0000-00008FB30000}"/>
    <cellStyle name="Normal 4 2 4 3 2 2 2 2 3" xfId="52509" xr:uid="{00000000-0005-0000-0000-000090B30000}"/>
    <cellStyle name="Normal 4 2 4 3 2 2 2 3" xfId="23559" xr:uid="{00000000-0005-0000-0000-000091B30000}"/>
    <cellStyle name="Normal 4 2 4 3 2 2 2 3 2" xfId="52511" xr:uid="{00000000-0005-0000-0000-000092B30000}"/>
    <cellStyle name="Normal 4 2 4 3 2 2 2 4" xfId="23560" xr:uid="{00000000-0005-0000-0000-000093B30000}"/>
    <cellStyle name="Normal 4 2 4 3 2 2 2 4 2" xfId="52512" xr:uid="{00000000-0005-0000-0000-000094B30000}"/>
    <cellStyle name="Normal 4 2 4 3 2 2 2 5" xfId="23561" xr:uid="{00000000-0005-0000-0000-000095B30000}"/>
    <cellStyle name="Normal 4 2 4 3 2 2 2 5 2" xfId="52513" xr:uid="{00000000-0005-0000-0000-000096B30000}"/>
    <cellStyle name="Normal 4 2 4 3 2 2 2 6" xfId="52508" xr:uid="{00000000-0005-0000-0000-000097B30000}"/>
    <cellStyle name="Normal 4 2 4 3 2 2 3" xfId="23562" xr:uid="{00000000-0005-0000-0000-000098B30000}"/>
    <cellStyle name="Normal 4 2 4 3 2 2 3 2" xfId="23563" xr:uid="{00000000-0005-0000-0000-000099B30000}"/>
    <cellStyle name="Normal 4 2 4 3 2 2 3 2 2" xfId="52515" xr:uid="{00000000-0005-0000-0000-00009AB30000}"/>
    <cellStyle name="Normal 4 2 4 3 2 2 3 3" xfId="52514" xr:uid="{00000000-0005-0000-0000-00009BB30000}"/>
    <cellStyle name="Normal 4 2 4 3 2 2 4" xfId="23564" xr:uid="{00000000-0005-0000-0000-00009CB30000}"/>
    <cellStyle name="Normal 4 2 4 3 2 2 4 2" xfId="52516" xr:uid="{00000000-0005-0000-0000-00009DB30000}"/>
    <cellStyle name="Normal 4 2 4 3 2 2 5" xfId="23565" xr:uid="{00000000-0005-0000-0000-00009EB30000}"/>
    <cellStyle name="Normal 4 2 4 3 2 2 5 2" xfId="52517" xr:uid="{00000000-0005-0000-0000-00009FB30000}"/>
    <cellStyle name="Normal 4 2 4 3 2 2 6" xfId="23566" xr:uid="{00000000-0005-0000-0000-0000A0B30000}"/>
    <cellStyle name="Normal 4 2 4 3 2 2 6 2" xfId="52518" xr:uid="{00000000-0005-0000-0000-0000A1B30000}"/>
    <cellStyle name="Normal 4 2 4 3 2 2 7" xfId="52507" xr:uid="{00000000-0005-0000-0000-0000A2B30000}"/>
    <cellStyle name="Normal 4 2 4 3 2 3" xfId="23567" xr:uid="{00000000-0005-0000-0000-0000A3B30000}"/>
    <cellStyle name="Normal 4 2 4 3 2 3 2" xfId="23568" xr:uid="{00000000-0005-0000-0000-0000A4B30000}"/>
    <cellStyle name="Normal 4 2 4 3 2 3 2 2" xfId="23569" xr:uid="{00000000-0005-0000-0000-0000A5B30000}"/>
    <cellStyle name="Normal 4 2 4 3 2 3 2 2 2" xfId="23570" xr:uid="{00000000-0005-0000-0000-0000A6B30000}"/>
    <cellStyle name="Normal 4 2 4 3 2 3 2 2 2 2" xfId="52522" xr:uid="{00000000-0005-0000-0000-0000A7B30000}"/>
    <cellStyle name="Normal 4 2 4 3 2 3 2 2 3" xfId="52521" xr:uid="{00000000-0005-0000-0000-0000A8B30000}"/>
    <cellStyle name="Normal 4 2 4 3 2 3 2 3" xfId="23571" xr:uid="{00000000-0005-0000-0000-0000A9B30000}"/>
    <cellStyle name="Normal 4 2 4 3 2 3 2 3 2" xfId="52523" xr:uid="{00000000-0005-0000-0000-0000AAB30000}"/>
    <cellStyle name="Normal 4 2 4 3 2 3 2 4" xfId="23572" xr:uid="{00000000-0005-0000-0000-0000ABB30000}"/>
    <cellStyle name="Normal 4 2 4 3 2 3 2 4 2" xfId="52524" xr:uid="{00000000-0005-0000-0000-0000ACB30000}"/>
    <cellStyle name="Normal 4 2 4 3 2 3 2 5" xfId="23573" xr:uid="{00000000-0005-0000-0000-0000ADB30000}"/>
    <cellStyle name="Normal 4 2 4 3 2 3 2 5 2" xfId="52525" xr:uid="{00000000-0005-0000-0000-0000AEB30000}"/>
    <cellStyle name="Normal 4 2 4 3 2 3 2 6" xfId="52520" xr:uid="{00000000-0005-0000-0000-0000AFB30000}"/>
    <cellStyle name="Normal 4 2 4 3 2 3 3" xfId="23574" xr:uid="{00000000-0005-0000-0000-0000B0B30000}"/>
    <cellStyle name="Normal 4 2 4 3 2 3 3 2" xfId="23575" xr:uid="{00000000-0005-0000-0000-0000B1B30000}"/>
    <cellStyle name="Normal 4 2 4 3 2 3 3 2 2" xfId="52527" xr:uid="{00000000-0005-0000-0000-0000B2B30000}"/>
    <cellStyle name="Normal 4 2 4 3 2 3 3 3" xfId="52526" xr:uid="{00000000-0005-0000-0000-0000B3B30000}"/>
    <cellStyle name="Normal 4 2 4 3 2 3 4" xfId="23576" xr:uid="{00000000-0005-0000-0000-0000B4B30000}"/>
    <cellStyle name="Normal 4 2 4 3 2 3 4 2" xfId="52528" xr:uid="{00000000-0005-0000-0000-0000B5B30000}"/>
    <cellStyle name="Normal 4 2 4 3 2 3 5" xfId="23577" xr:uid="{00000000-0005-0000-0000-0000B6B30000}"/>
    <cellStyle name="Normal 4 2 4 3 2 3 5 2" xfId="52529" xr:uid="{00000000-0005-0000-0000-0000B7B30000}"/>
    <cellStyle name="Normal 4 2 4 3 2 3 6" xfId="23578" xr:uid="{00000000-0005-0000-0000-0000B8B30000}"/>
    <cellStyle name="Normal 4 2 4 3 2 3 6 2" xfId="52530" xr:uid="{00000000-0005-0000-0000-0000B9B30000}"/>
    <cellStyle name="Normal 4 2 4 3 2 3 7" xfId="52519" xr:uid="{00000000-0005-0000-0000-0000BAB30000}"/>
    <cellStyle name="Normal 4 2 4 3 2 4" xfId="23579" xr:uid="{00000000-0005-0000-0000-0000BBB30000}"/>
    <cellStyle name="Normal 4 2 4 3 2 4 2" xfId="23580" xr:uid="{00000000-0005-0000-0000-0000BCB30000}"/>
    <cellStyle name="Normal 4 2 4 3 2 4 2 2" xfId="23581" xr:uid="{00000000-0005-0000-0000-0000BDB30000}"/>
    <cellStyle name="Normal 4 2 4 3 2 4 2 2 2" xfId="52533" xr:uid="{00000000-0005-0000-0000-0000BEB30000}"/>
    <cellStyle name="Normal 4 2 4 3 2 4 2 3" xfId="52532" xr:uid="{00000000-0005-0000-0000-0000BFB30000}"/>
    <cellStyle name="Normal 4 2 4 3 2 4 3" xfId="23582" xr:uid="{00000000-0005-0000-0000-0000C0B30000}"/>
    <cellStyle name="Normal 4 2 4 3 2 4 3 2" xfId="52534" xr:uid="{00000000-0005-0000-0000-0000C1B30000}"/>
    <cellStyle name="Normal 4 2 4 3 2 4 4" xfId="23583" xr:uid="{00000000-0005-0000-0000-0000C2B30000}"/>
    <cellStyle name="Normal 4 2 4 3 2 4 4 2" xfId="52535" xr:uid="{00000000-0005-0000-0000-0000C3B30000}"/>
    <cellStyle name="Normal 4 2 4 3 2 4 5" xfId="23584" xr:uid="{00000000-0005-0000-0000-0000C4B30000}"/>
    <cellStyle name="Normal 4 2 4 3 2 4 5 2" xfId="52536" xr:uid="{00000000-0005-0000-0000-0000C5B30000}"/>
    <cellStyle name="Normal 4 2 4 3 2 4 6" xfId="52531" xr:uid="{00000000-0005-0000-0000-0000C6B30000}"/>
    <cellStyle name="Normal 4 2 4 3 2 5" xfId="23585" xr:uid="{00000000-0005-0000-0000-0000C7B30000}"/>
    <cellStyle name="Normal 4 2 4 3 2 5 2" xfId="23586" xr:uid="{00000000-0005-0000-0000-0000C8B30000}"/>
    <cellStyle name="Normal 4 2 4 3 2 5 2 2" xfId="23587" xr:uid="{00000000-0005-0000-0000-0000C9B30000}"/>
    <cellStyle name="Normal 4 2 4 3 2 5 2 2 2" xfId="52539" xr:uid="{00000000-0005-0000-0000-0000CAB30000}"/>
    <cellStyle name="Normal 4 2 4 3 2 5 2 3" xfId="52538" xr:uid="{00000000-0005-0000-0000-0000CBB30000}"/>
    <cellStyle name="Normal 4 2 4 3 2 5 3" xfId="23588" xr:uid="{00000000-0005-0000-0000-0000CCB30000}"/>
    <cellStyle name="Normal 4 2 4 3 2 5 3 2" xfId="52540" xr:uid="{00000000-0005-0000-0000-0000CDB30000}"/>
    <cellStyle name="Normal 4 2 4 3 2 5 4" xfId="23589" xr:uid="{00000000-0005-0000-0000-0000CEB30000}"/>
    <cellStyle name="Normal 4 2 4 3 2 5 4 2" xfId="52541" xr:uid="{00000000-0005-0000-0000-0000CFB30000}"/>
    <cellStyle name="Normal 4 2 4 3 2 5 5" xfId="23590" xr:uid="{00000000-0005-0000-0000-0000D0B30000}"/>
    <cellStyle name="Normal 4 2 4 3 2 5 5 2" xfId="52542" xr:uid="{00000000-0005-0000-0000-0000D1B30000}"/>
    <cellStyle name="Normal 4 2 4 3 2 5 6" xfId="52537" xr:uid="{00000000-0005-0000-0000-0000D2B30000}"/>
    <cellStyle name="Normal 4 2 4 3 2 6" xfId="23591" xr:uid="{00000000-0005-0000-0000-0000D3B30000}"/>
    <cellStyle name="Normal 4 2 4 3 2 6 2" xfId="23592" xr:uid="{00000000-0005-0000-0000-0000D4B30000}"/>
    <cellStyle name="Normal 4 2 4 3 2 6 2 2" xfId="23593" xr:uid="{00000000-0005-0000-0000-0000D5B30000}"/>
    <cellStyle name="Normal 4 2 4 3 2 6 2 2 2" xfId="52545" xr:uid="{00000000-0005-0000-0000-0000D6B30000}"/>
    <cellStyle name="Normal 4 2 4 3 2 6 2 3" xfId="52544" xr:uid="{00000000-0005-0000-0000-0000D7B30000}"/>
    <cellStyle name="Normal 4 2 4 3 2 6 3" xfId="23594" xr:uid="{00000000-0005-0000-0000-0000D8B30000}"/>
    <cellStyle name="Normal 4 2 4 3 2 6 3 2" xfId="52546" xr:uid="{00000000-0005-0000-0000-0000D9B30000}"/>
    <cellStyle name="Normal 4 2 4 3 2 6 4" xfId="23595" xr:uid="{00000000-0005-0000-0000-0000DAB30000}"/>
    <cellStyle name="Normal 4 2 4 3 2 6 4 2" xfId="52547" xr:uid="{00000000-0005-0000-0000-0000DBB30000}"/>
    <cellStyle name="Normal 4 2 4 3 2 6 5" xfId="52543" xr:uid="{00000000-0005-0000-0000-0000DCB30000}"/>
    <cellStyle name="Normal 4 2 4 3 2 7" xfId="23596" xr:uid="{00000000-0005-0000-0000-0000DDB30000}"/>
    <cellStyle name="Normal 4 2 4 3 2 7 2" xfId="23597" xr:uid="{00000000-0005-0000-0000-0000DEB30000}"/>
    <cellStyle name="Normal 4 2 4 3 2 7 2 2" xfId="52549" xr:uid="{00000000-0005-0000-0000-0000DFB30000}"/>
    <cellStyle name="Normal 4 2 4 3 2 7 3" xfId="23598" xr:uid="{00000000-0005-0000-0000-0000E0B30000}"/>
    <cellStyle name="Normal 4 2 4 3 2 7 3 2" xfId="52550" xr:uid="{00000000-0005-0000-0000-0000E1B30000}"/>
    <cellStyle name="Normal 4 2 4 3 2 7 4" xfId="52548" xr:uid="{00000000-0005-0000-0000-0000E2B30000}"/>
    <cellStyle name="Normal 4 2 4 3 2 8" xfId="23599" xr:uid="{00000000-0005-0000-0000-0000E3B30000}"/>
    <cellStyle name="Normal 4 2 4 3 2 8 2" xfId="52551" xr:uid="{00000000-0005-0000-0000-0000E4B30000}"/>
    <cellStyle name="Normal 4 2 4 3 2 9" xfId="23600" xr:uid="{00000000-0005-0000-0000-0000E5B30000}"/>
    <cellStyle name="Normal 4 2 4 3 2 9 2" xfId="52552" xr:uid="{00000000-0005-0000-0000-0000E6B30000}"/>
    <cellStyle name="Normal 4 2 4 3 3" xfId="23601" xr:uid="{00000000-0005-0000-0000-0000E7B30000}"/>
    <cellStyle name="Normal 4 2 4 3 3 2" xfId="23602" xr:uid="{00000000-0005-0000-0000-0000E8B30000}"/>
    <cellStyle name="Normal 4 2 4 3 3 2 2" xfId="23603" xr:uid="{00000000-0005-0000-0000-0000E9B30000}"/>
    <cellStyle name="Normal 4 2 4 3 3 2 2 2" xfId="23604" xr:uid="{00000000-0005-0000-0000-0000EAB30000}"/>
    <cellStyle name="Normal 4 2 4 3 3 2 2 2 2" xfId="52556" xr:uid="{00000000-0005-0000-0000-0000EBB30000}"/>
    <cellStyle name="Normal 4 2 4 3 3 2 2 3" xfId="52555" xr:uid="{00000000-0005-0000-0000-0000ECB30000}"/>
    <cellStyle name="Normal 4 2 4 3 3 2 3" xfId="23605" xr:uid="{00000000-0005-0000-0000-0000EDB30000}"/>
    <cellStyle name="Normal 4 2 4 3 3 2 3 2" xfId="52557" xr:uid="{00000000-0005-0000-0000-0000EEB30000}"/>
    <cellStyle name="Normal 4 2 4 3 3 2 4" xfId="23606" xr:uid="{00000000-0005-0000-0000-0000EFB30000}"/>
    <cellStyle name="Normal 4 2 4 3 3 2 4 2" xfId="52558" xr:uid="{00000000-0005-0000-0000-0000F0B30000}"/>
    <cellStyle name="Normal 4 2 4 3 3 2 5" xfId="23607" xr:uid="{00000000-0005-0000-0000-0000F1B30000}"/>
    <cellStyle name="Normal 4 2 4 3 3 2 5 2" xfId="52559" xr:uid="{00000000-0005-0000-0000-0000F2B30000}"/>
    <cellStyle name="Normal 4 2 4 3 3 2 6" xfId="52554" xr:uid="{00000000-0005-0000-0000-0000F3B30000}"/>
    <cellStyle name="Normal 4 2 4 3 3 3" xfId="23608" xr:uid="{00000000-0005-0000-0000-0000F4B30000}"/>
    <cellStyle name="Normal 4 2 4 3 3 3 2" xfId="23609" xr:uid="{00000000-0005-0000-0000-0000F5B30000}"/>
    <cellStyle name="Normal 4 2 4 3 3 3 2 2" xfId="23610" xr:uid="{00000000-0005-0000-0000-0000F6B30000}"/>
    <cellStyle name="Normal 4 2 4 3 3 3 2 2 2" xfId="52562" xr:uid="{00000000-0005-0000-0000-0000F7B30000}"/>
    <cellStyle name="Normal 4 2 4 3 3 3 2 3" xfId="52561" xr:uid="{00000000-0005-0000-0000-0000F8B30000}"/>
    <cellStyle name="Normal 4 2 4 3 3 3 3" xfId="23611" xr:uid="{00000000-0005-0000-0000-0000F9B30000}"/>
    <cellStyle name="Normal 4 2 4 3 3 3 3 2" xfId="52563" xr:uid="{00000000-0005-0000-0000-0000FAB30000}"/>
    <cellStyle name="Normal 4 2 4 3 3 3 4" xfId="23612" xr:uid="{00000000-0005-0000-0000-0000FBB30000}"/>
    <cellStyle name="Normal 4 2 4 3 3 3 4 2" xfId="52564" xr:uid="{00000000-0005-0000-0000-0000FCB30000}"/>
    <cellStyle name="Normal 4 2 4 3 3 3 5" xfId="23613" xr:uid="{00000000-0005-0000-0000-0000FDB30000}"/>
    <cellStyle name="Normal 4 2 4 3 3 3 5 2" xfId="52565" xr:uid="{00000000-0005-0000-0000-0000FEB30000}"/>
    <cellStyle name="Normal 4 2 4 3 3 3 6" xfId="52560" xr:uid="{00000000-0005-0000-0000-0000FFB30000}"/>
    <cellStyle name="Normal 4 2 4 3 3 4" xfId="23614" xr:uid="{00000000-0005-0000-0000-000000B40000}"/>
    <cellStyle name="Normal 4 2 4 3 3 4 2" xfId="23615" xr:uid="{00000000-0005-0000-0000-000001B40000}"/>
    <cellStyle name="Normal 4 2 4 3 3 4 2 2" xfId="52567" xr:uid="{00000000-0005-0000-0000-000002B40000}"/>
    <cellStyle name="Normal 4 2 4 3 3 4 3" xfId="52566" xr:uid="{00000000-0005-0000-0000-000003B40000}"/>
    <cellStyle name="Normal 4 2 4 3 3 5" xfId="23616" xr:uid="{00000000-0005-0000-0000-000004B40000}"/>
    <cellStyle name="Normal 4 2 4 3 3 5 2" xfId="52568" xr:uid="{00000000-0005-0000-0000-000005B40000}"/>
    <cellStyle name="Normal 4 2 4 3 3 6" xfId="23617" xr:uid="{00000000-0005-0000-0000-000006B40000}"/>
    <cellStyle name="Normal 4 2 4 3 3 6 2" xfId="52569" xr:uid="{00000000-0005-0000-0000-000007B40000}"/>
    <cellStyle name="Normal 4 2 4 3 3 7" xfId="23618" xr:uid="{00000000-0005-0000-0000-000008B40000}"/>
    <cellStyle name="Normal 4 2 4 3 3 7 2" xfId="52570" xr:uid="{00000000-0005-0000-0000-000009B40000}"/>
    <cellStyle name="Normal 4 2 4 3 3 8" xfId="52553" xr:uid="{00000000-0005-0000-0000-00000AB40000}"/>
    <cellStyle name="Normal 4 2 4 3 4" xfId="23619" xr:uid="{00000000-0005-0000-0000-00000BB40000}"/>
    <cellStyle name="Normal 4 2 4 3 4 2" xfId="23620" xr:uid="{00000000-0005-0000-0000-00000CB40000}"/>
    <cellStyle name="Normal 4 2 4 3 4 2 2" xfId="23621" xr:uid="{00000000-0005-0000-0000-00000DB40000}"/>
    <cellStyle name="Normal 4 2 4 3 4 2 2 2" xfId="23622" xr:uid="{00000000-0005-0000-0000-00000EB40000}"/>
    <cellStyle name="Normal 4 2 4 3 4 2 2 2 2" xfId="52574" xr:uid="{00000000-0005-0000-0000-00000FB40000}"/>
    <cellStyle name="Normal 4 2 4 3 4 2 2 3" xfId="52573" xr:uid="{00000000-0005-0000-0000-000010B40000}"/>
    <cellStyle name="Normal 4 2 4 3 4 2 3" xfId="23623" xr:uid="{00000000-0005-0000-0000-000011B40000}"/>
    <cellStyle name="Normal 4 2 4 3 4 2 3 2" xfId="52575" xr:uid="{00000000-0005-0000-0000-000012B40000}"/>
    <cellStyle name="Normal 4 2 4 3 4 2 4" xfId="23624" xr:uid="{00000000-0005-0000-0000-000013B40000}"/>
    <cellStyle name="Normal 4 2 4 3 4 2 4 2" xfId="52576" xr:uid="{00000000-0005-0000-0000-000014B40000}"/>
    <cellStyle name="Normal 4 2 4 3 4 2 5" xfId="23625" xr:uid="{00000000-0005-0000-0000-000015B40000}"/>
    <cellStyle name="Normal 4 2 4 3 4 2 5 2" xfId="52577" xr:uid="{00000000-0005-0000-0000-000016B40000}"/>
    <cellStyle name="Normal 4 2 4 3 4 2 6" xfId="52572" xr:uid="{00000000-0005-0000-0000-000017B40000}"/>
    <cellStyle name="Normal 4 2 4 3 4 3" xfId="23626" xr:uid="{00000000-0005-0000-0000-000018B40000}"/>
    <cellStyle name="Normal 4 2 4 3 4 3 2" xfId="23627" xr:uid="{00000000-0005-0000-0000-000019B40000}"/>
    <cellStyle name="Normal 4 2 4 3 4 3 2 2" xfId="52579" xr:uid="{00000000-0005-0000-0000-00001AB40000}"/>
    <cellStyle name="Normal 4 2 4 3 4 3 3" xfId="52578" xr:uid="{00000000-0005-0000-0000-00001BB40000}"/>
    <cellStyle name="Normal 4 2 4 3 4 4" xfId="23628" xr:uid="{00000000-0005-0000-0000-00001CB40000}"/>
    <cellStyle name="Normal 4 2 4 3 4 4 2" xfId="52580" xr:uid="{00000000-0005-0000-0000-00001DB40000}"/>
    <cellStyle name="Normal 4 2 4 3 4 5" xfId="23629" xr:uid="{00000000-0005-0000-0000-00001EB40000}"/>
    <cellStyle name="Normal 4 2 4 3 4 5 2" xfId="52581" xr:uid="{00000000-0005-0000-0000-00001FB40000}"/>
    <cellStyle name="Normal 4 2 4 3 4 6" xfId="23630" xr:uid="{00000000-0005-0000-0000-000020B40000}"/>
    <cellStyle name="Normal 4 2 4 3 4 6 2" xfId="52582" xr:uid="{00000000-0005-0000-0000-000021B40000}"/>
    <cellStyle name="Normal 4 2 4 3 4 7" xfId="52571" xr:uid="{00000000-0005-0000-0000-000022B40000}"/>
    <cellStyle name="Normal 4 2 4 3 5" xfId="23631" xr:uid="{00000000-0005-0000-0000-000023B40000}"/>
    <cellStyle name="Normal 4 2 4 3 5 2" xfId="23632" xr:uid="{00000000-0005-0000-0000-000024B40000}"/>
    <cellStyle name="Normal 4 2 4 3 5 2 2" xfId="23633" xr:uid="{00000000-0005-0000-0000-000025B40000}"/>
    <cellStyle name="Normal 4 2 4 3 5 2 2 2" xfId="52585" xr:uid="{00000000-0005-0000-0000-000026B40000}"/>
    <cellStyle name="Normal 4 2 4 3 5 2 3" xfId="52584" xr:uid="{00000000-0005-0000-0000-000027B40000}"/>
    <cellStyle name="Normal 4 2 4 3 5 3" xfId="23634" xr:uid="{00000000-0005-0000-0000-000028B40000}"/>
    <cellStyle name="Normal 4 2 4 3 5 3 2" xfId="52586" xr:uid="{00000000-0005-0000-0000-000029B40000}"/>
    <cellStyle name="Normal 4 2 4 3 5 4" xfId="23635" xr:uid="{00000000-0005-0000-0000-00002AB40000}"/>
    <cellStyle name="Normal 4 2 4 3 5 4 2" xfId="52587" xr:uid="{00000000-0005-0000-0000-00002BB40000}"/>
    <cellStyle name="Normal 4 2 4 3 5 5" xfId="23636" xr:uid="{00000000-0005-0000-0000-00002CB40000}"/>
    <cellStyle name="Normal 4 2 4 3 5 5 2" xfId="52588" xr:uid="{00000000-0005-0000-0000-00002DB40000}"/>
    <cellStyle name="Normal 4 2 4 3 5 6" xfId="52583" xr:uid="{00000000-0005-0000-0000-00002EB40000}"/>
    <cellStyle name="Normal 4 2 4 3 6" xfId="23637" xr:uid="{00000000-0005-0000-0000-00002FB40000}"/>
    <cellStyle name="Normal 4 2 4 3 6 2" xfId="23638" xr:uid="{00000000-0005-0000-0000-000030B40000}"/>
    <cellStyle name="Normal 4 2 4 3 6 2 2" xfId="23639" xr:uid="{00000000-0005-0000-0000-000031B40000}"/>
    <cellStyle name="Normal 4 2 4 3 6 2 2 2" xfId="52591" xr:uid="{00000000-0005-0000-0000-000032B40000}"/>
    <cellStyle name="Normal 4 2 4 3 6 2 3" xfId="52590" xr:uid="{00000000-0005-0000-0000-000033B40000}"/>
    <cellStyle name="Normal 4 2 4 3 6 3" xfId="23640" xr:uid="{00000000-0005-0000-0000-000034B40000}"/>
    <cellStyle name="Normal 4 2 4 3 6 3 2" xfId="52592" xr:uid="{00000000-0005-0000-0000-000035B40000}"/>
    <cellStyle name="Normal 4 2 4 3 6 4" xfId="23641" xr:uid="{00000000-0005-0000-0000-000036B40000}"/>
    <cellStyle name="Normal 4 2 4 3 6 4 2" xfId="52593" xr:uid="{00000000-0005-0000-0000-000037B40000}"/>
    <cellStyle name="Normal 4 2 4 3 6 5" xfId="23642" xr:uid="{00000000-0005-0000-0000-000038B40000}"/>
    <cellStyle name="Normal 4 2 4 3 6 5 2" xfId="52594" xr:uid="{00000000-0005-0000-0000-000039B40000}"/>
    <cellStyle name="Normal 4 2 4 3 6 6" xfId="52589" xr:uid="{00000000-0005-0000-0000-00003AB40000}"/>
    <cellStyle name="Normal 4 2 4 3 7" xfId="23643" xr:uid="{00000000-0005-0000-0000-00003BB40000}"/>
    <cellStyle name="Normal 4 2 4 3 7 2" xfId="23644" xr:uid="{00000000-0005-0000-0000-00003CB40000}"/>
    <cellStyle name="Normal 4 2 4 3 7 2 2" xfId="23645" xr:uid="{00000000-0005-0000-0000-00003DB40000}"/>
    <cellStyle name="Normal 4 2 4 3 7 2 2 2" xfId="52597" xr:uid="{00000000-0005-0000-0000-00003EB40000}"/>
    <cellStyle name="Normal 4 2 4 3 7 2 3" xfId="52596" xr:uid="{00000000-0005-0000-0000-00003FB40000}"/>
    <cellStyle name="Normal 4 2 4 3 7 3" xfId="23646" xr:uid="{00000000-0005-0000-0000-000040B40000}"/>
    <cellStyle name="Normal 4 2 4 3 7 3 2" xfId="52598" xr:uid="{00000000-0005-0000-0000-000041B40000}"/>
    <cellStyle name="Normal 4 2 4 3 7 4" xfId="23647" xr:uid="{00000000-0005-0000-0000-000042B40000}"/>
    <cellStyle name="Normal 4 2 4 3 7 4 2" xfId="52599" xr:uid="{00000000-0005-0000-0000-000043B40000}"/>
    <cellStyle name="Normal 4 2 4 3 7 5" xfId="52595" xr:uid="{00000000-0005-0000-0000-000044B40000}"/>
    <cellStyle name="Normal 4 2 4 3 8" xfId="23648" xr:uid="{00000000-0005-0000-0000-000045B40000}"/>
    <cellStyle name="Normal 4 2 4 3 8 2" xfId="23649" xr:uid="{00000000-0005-0000-0000-000046B40000}"/>
    <cellStyle name="Normal 4 2 4 3 8 2 2" xfId="52601" xr:uid="{00000000-0005-0000-0000-000047B40000}"/>
    <cellStyle name="Normal 4 2 4 3 8 3" xfId="23650" xr:uid="{00000000-0005-0000-0000-000048B40000}"/>
    <cellStyle name="Normal 4 2 4 3 8 3 2" xfId="52602" xr:uid="{00000000-0005-0000-0000-000049B40000}"/>
    <cellStyle name="Normal 4 2 4 3 8 4" xfId="52600" xr:uid="{00000000-0005-0000-0000-00004AB40000}"/>
    <cellStyle name="Normal 4 2 4 3 9" xfId="23651" xr:uid="{00000000-0005-0000-0000-00004BB40000}"/>
    <cellStyle name="Normal 4 2 4 3 9 2" xfId="52603" xr:uid="{00000000-0005-0000-0000-00004CB40000}"/>
    <cellStyle name="Normal 4 2 4 4" xfId="23652" xr:uid="{00000000-0005-0000-0000-00004DB40000}"/>
    <cellStyle name="Normal 4 2 4 4 10" xfId="23653" xr:uid="{00000000-0005-0000-0000-00004EB40000}"/>
    <cellStyle name="Normal 4 2 4 4 10 2" xfId="52605" xr:uid="{00000000-0005-0000-0000-00004FB40000}"/>
    <cellStyle name="Normal 4 2 4 4 11" xfId="52604" xr:uid="{00000000-0005-0000-0000-000050B40000}"/>
    <cellStyle name="Normal 4 2 4 4 2" xfId="23654" xr:uid="{00000000-0005-0000-0000-000051B40000}"/>
    <cellStyle name="Normal 4 2 4 4 2 2" xfId="23655" xr:uid="{00000000-0005-0000-0000-000052B40000}"/>
    <cellStyle name="Normal 4 2 4 4 2 2 2" xfId="23656" xr:uid="{00000000-0005-0000-0000-000053B40000}"/>
    <cellStyle name="Normal 4 2 4 4 2 2 2 2" xfId="23657" xr:uid="{00000000-0005-0000-0000-000054B40000}"/>
    <cellStyle name="Normal 4 2 4 4 2 2 2 2 2" xfId="52609" xr:uid="{00000000-0005-0000-0000-000055B40000}"/>
    <cellStyle name="Normal 4 2 4 4 2 2 2 3" xfId="52608" xr:uid="{00000000-0005-0000-0000-000056B40000}"/>
    <cellStyle name="Normal 4 2 4 4 2 2 3" xfId="23658" xr:uid="{00000000-0005-0000-0000-000057B40000}"/>
    <cellStyle name="Normal 4 2 4 4 2 2 3 2" xfId="52610" xr:uid="{00000000-0005-0000-0000-000058B40000}"/>
    <cellStyle name="Normal 4 2 4 4 2 2 4" xfId="23659" xr:uid="{00000000-0005-0000-0000-000059B40000}"/>
    <cellStyle name="Normal 4 2 4 4 2 2 4 2" xfId="52611" xr:uid="{00000000-0005-0000-0000-00005AB40000}"/>
    <cellStyle name="Normal 4 2 4 4 2 2 5" xfId="23660" xr:uid="{00000000-0005-0000-0000-00005BB40000}"/>
    <cellStyle name="Normal 4 2 4 4 2 2 5 2" xfId="52612" xr:uid="{00000000-0005-0000-0000-00005CB40000}"/>
    <cellStyle name="Normal 4 2 4 4 2 2 6" xfId="52607" xr:uid="{00000000-0005-0000-0000-00005DB40000}"/>
    <cellStyle name="Normal 4 2 4 4 2 3" xfId="23661" xr:uid="{00000000-0005-0000-0000-00005EB40000}"/>
    <cellStyle name="Normal 4 2 4 4 2 3 2" xfId="23662" xr:uid="{00000000-0005-0000-0000-00005FB40000}"/>
    <cellStyle name="Normal 4 2 4 4 2 3 2 2" xfId="52614" xr:uid="{00000000-0005-0000-0000-000060B40000}"/>
    <cellStyle name="Normal 4 2 4 4 2 3 3" xfId="52613" xr:uid="{00000000-0005-0000-0000-000061B40000}"/>
    <cellStyle name="Normal 4 2 4 4 2 4" xfId="23663" xr:uid="{00000000-0005-0000-0000-000062B40000}"/>
    <cellStyle name="Normal 4 2 4 4 2 4 2" xfId="52615" xr:uid="{00000000-0005-0000-0000-000063B40000}"/>
    <cellStyle name="Normal 4 2 4 4 2 5" xfId="23664" xr:uid="{00000000-0005-0000-0000-000064B40000}"/>
    <cellStyle name="Normal 4 2 4 4 2 5 2" xfId="52616" xr:uid="{00000000-0005-0000-0000-000065B40000}"/>
    <cellStyle name="Normal 4 2 4 4 2 6" xfId="23665" xr:uid="{00000000-0005-0000-0000-000066B40000}"/>
    <cellStyle name="Normal 4 2 4 4 2 6 2" xfId="52617" xr:uid="{00000000-0005-0000-0000-000067B40000}"/>
    <cellStyle name="Normal 4 2 4 4 2 7" xfId="52606" xr:uid="{00000000-0005-0000-0000-000068B40000}"/>
    <cellStyle name="Normal 4 2 4 4 3" xfId="23666" xr:uid="{00000000-0005-0000-0000-000069B40000}"/>
    <cellStyle name="Normal 4 2 4 4 3 2" xfId="23667" xr:uid="{00000000-0005-0000-0000-00006AB40000}"/>
    <cellStyle name="Normal 4 2 4 4 3 2 2" xfId="23668" xr:uid="{00000000-0005-0000-0000-00006BB40000}"/>
    <cellStyle name="Normal 4 2 4 4 3 2 2 2" xfId="23669" xr:uid="{00000000-0005-0000-0000-00006CB40000}"/>
    <cellStyle name="Normal 4 2 4 4 3 2 2 2 2" xfId="52621" xr:uid="{00000000-0005-0000-0000-00006DB40000}"/>
    <cellStyle name="Normal 4 2 4 4 3 2 2 3" xfId="52620" xr:uid="{00000000-0005-0000-0000-00006EB40000}"/>
    <cellStyle name="Normal 4 2 4 4 3 2 3" xfId="23670" xr:uid="{00000000-0005-0000-0000-00006FB40000}"/>
    <cellStyle name="Normal 4 2 4 4 3 2 3 2" xfId="52622" xr:uid="{00000000-0005-0000-0000-000070B40000}"/>
    <cellStyle name="Normal 4 2 4 4 3 2 4" xfId="23671" xr:uid="{00000000-0005-0000-0000-000071B40000}"/>
    <cellStyle name="Normal 4 2 4 4 3 2 4 2" xfId="52623" xr:uid="{00000000-0005-0000-0000-000072B40000}"/>
    <cellStyle name="Normal 4 2 4 4 3 2 5" xfId="23672" xr:uid="{00000000-0005-0000-0000-000073B40000}"/>
    <cellStyle name="Normal 4 2 4 4 3 2 5 2" xfId="52624" xr:uid="{00000000-0005-0000-0000-000074B40000}"/>
    <cellStyle name="Normal 4 2 4 4 3 2 6" xfId="52619" xr:uid="{00000000-0005-0000-0000-000075B40000}"/>
    <cellStyle name="Normal 4 2 4 4 3 3" xfId="23673" xr:uid="{00000000-0005-0000-0000-000076B40000}"/>
    <cellStyle name="Normal 4 2 4 4 3 3 2" xfId="23674" xr:uid="{00000000-0005-0000-0000-000077B40000}"/>
    <cellStyle name="Normal 4 2 4 4 3 3 2 2" xfId="52626" xr:uid="{00000000-0005-0000-0000-000078B40000}"/>
    <cellStyle name="Normal 4 2 4 4 3 3 3" xfId="52625" xr:uid="{00000000-0005-0000-0000-000079B40000}"/>
    <cellStyle name="Normal 4 2 4 4 3 4" xfId="23675" xr:uid="{00000000-0005-0000-0000-00007AB40000}"/>
    <cellStyle name="Normal 4 2 4 4 3 4 2" xfId="52627" xr:uid="{00000000-0005-0000-0000-00007BB40000}"/>
    <cellStyle name="Normal 4 2 4 4 3 5" xfId="23676" xr:uid="{00000000-0005-0000-0000-00007CB40000}"/>
    <cellStyle name="Normal 4 2 4 4 3 5 2" xfId="52628" xr:uid="{00000000-0005-0000-0000-00007DB40000}"/>
    <cellStyle name="Normal 4 2 4 4 3 6" xfId="23677" xr:uid="{00000000-0005-0000-0000-00007EB40000}"/>
    <cellStyle name="Normal 4 2 4 4 3 6 2" xfId="52629" xr:uid="{00000000-0005-0000-0000-00007FB40000}"/>
    <cellStyle name="Normal 4 2 4 4 3 7" xfId="52618" xr:uid="{00000000-0005-0000-0000-000080B40000}"/>
    <cellStyle name="Normal 4 2 4 4 4" xfId="23678" xr:uid="{00000000-0005-0000-0000-000081B40000}"/>
    <cellStyle name="Normal 4 2 4 4 4 2" xfId="23679" xr:uid="{00000000-0005-0000-0000-000082B40000}"/>
    <cellStyle name="Normal 4 2 4 4 4 2 2" xfId="23680" xr:uid="{00000000-0005-0000-0000-000083B40000}"/>
    <cellStyle name="Normal 4 2 4 4 4 2 2 2" xfId="52632" xr:uid="{00000000-0005-0000-0000-000084B40000}"/>
    <cellStyle name="Normal 4 2 4 4 4 2 3" xfId="52631" xr:uid="{00000000-0005-0000-0000-000085B40000}"/>
    <cellStyle name="Normal 4 2 4 4 4 3" xfId="23681" xr:uid="{00000000-0005-0000-0000-000086B40000}"/>
    <cellStyle name="Normal 4 2 4 4 4 3 2" xfId="52633" xr:uid="{00000000-0005-0000-0000-000087B40000}"/>
    <cellStyle name="Normal 4 2 4 4 4 4" xfId="23682" xr:uid="{00000000-0005-0000-0000-000088B40000}"/>
    <cellStyle name="Normal 4 2 4 4 4 4 2" xfId="52634" xr:uid="{00000000-0005-0000-0000-000089B40000}"/>
    <cellStyle name="Normal 4 2 4 4 4 5" xfId="23683" xr:uid="{00000000-0005-0000-0000-00008AB40000}"/>
    <cellStyle name="Normal 4 2 4 4 4 5 2" xfId="52635" xr:uid="{00000000-0005-0000-0000-00008BB40000}"/>
    <cellStyle name="Normal 4 2 4 4 4 6" xfId="52630" xr:uid="{00000000-0005-0000-0000-00008CB40000}"/>
    <cellStyle name="Normal 4 2 4 4 5" xfId="23684" xr:uid="{00000000-0005-0000-0000-00008DB40000}"/>
    <cellStyle name="Normal 4 2 4 4 5 2" xfId="23685" xr:uid="{00000000-0005-0000-0000-00008EB40000}"/>
    <cellStyle name="Normal 4 2 4 4 5 2 2" xfId="23686" xr:uid="{00000000-0005-0000-0000-00008FB40000}"/>
    <cellStyle name="Normal 4 2 4 4 5 2 2 2" xfId="52638" xr:uid="{00000000-0005-0000-0000-000090B40000}"/>
    <cellStyle name="Normal 4 2 4 4 5 2 3" xfId="52637" xr:uid="{00000000-0005-0000-0000-000091B40000}"/>
    <cellStyle name="Normal 4 2 4 4 5 3" xfId="23687" xr:uid="{00000000-0005-0000-0000-000092B40000}"/>
    <cellStyle name="Normal 4 2 4 4 5 3 2" xfId="52639" xr:uid="{00000000-0005-0000-0000-000093B40000}"/>
    <cellStyle name="Normal 4 2 4 4 5 4" xfId="23688" xr:uid="{00000000-0005-0000-0000-000094B40000}"/>
    <cellStyle name="Normal 4 2 4 4 5 4 2" xfId="52640" xr:uid="{00000000-0005-0000-0000-000095B40000}"/>
    <cellStyle name="Normal 4 2 4 4 5 5" xfId="23689" xr:uid="{00000000-0005-0000-0000-000096B40000}"/>
    <cellStyle name="Normal 4 2 4 4 5 5 2" xfId="52641" xr:uid="{00000000-0005-0000-0000-000097B40000}"/>
    <cellStyle name="Normal 4 2 4 4 5 6" xfId="52636" xr:uid="{00000000-0005-0000-0000-000098B40000}"/>
    <cellStyle name="Normal 4 2 4 4 6" xfId="23690" xr:uid="{00000000-0005-0000-0000-000099B40000}"/>
    <cellStyle name="Normal 4 2 4 4 6 2" xfId="23691" xr:uid="{00000000-0005-0000-0000-00009AB40000}"/>
    <cellStyle name="Normal 4 2 4 4 6 2 2" xfId="23692" xr:uid="{00000000-0005-0000-0000-00009BB40000}"/>
    <cellStyle name="Normal 4 2 4 4 6 2 2 2" xfId="52644" xr:uid="{00000000-0005-0000-0000-00009CB40000}"/>
    <cellStyle name="Normal 4 2 4 4 6 2 3" xfId="52643" xr:uid="{00000000-0005-0000-0000-00009DB40000}"/>
    <cellStyle name="Normal 4 2 4 4 6 3" xfId="23693" xr:uid="{00000000-0005-0000-0000-00009EB40000}"/>
    <cellStyle name="Normal 4 2 4 4 6 3 2" xfId="52645" xr:uid="{00000000-0005-0000-0000-00009FB40000}"/>
    <cellStyle name="Normal 4 2 4 4 6 4" xfId="23694" xr:uid="{00000000-0005-0000-0000-0000A0B40000}"/>
    <cellStyle name="Normal 4 2 4 4 6 4 2" xfId="52646" xr:uid="{00000000-0005-0000-0000-0000A1B40000}"/>
    <cellStyle name="Normal 4 2 4 4 6 5" xfId="52642" xr:uid="{00000000-0005-0000-0000-0000A2B40000}"/>
    <cellStyle name="Normal 4 2 4 4 7" xfId="23695" xr:uid="{00000000-0005-0000-0000-0000A3B40000}"/>
    <cellStyle name="Normal 4 2 4 4 7 2" xfId="23696" xr:uid="{00000000-0005-0000-0000-0000A4B40000}"/>
    <cellStyle name="Normal 4 2 4 4 7 2 2" xfId="52648" xr:uid="{00000000-0005-0000-0000-0000A5B40000}"/>
    <cellStyle name="Normal 4 2 4 4 7 3" xfId="23697" xr:uid="{00000000-0005-0000-0000-0000A6B40000}"/>
    <cellStyle name="Normal 4 2 4 4 7 3 2" xfId="52649" xr:uid="{00000000-0005-0000-0000-0000A7B40000}"/>
    <cellStyle name="Normal 4 2 4 4 7 4" xfId="52647" xr:uid="{00000000-0005-0000-0000-0000A8B40000}"/>
    <cellStyle name="Normal 4 2 4 4 8" xfId="23698" xr:uid="{00000000-0005-0000-0000-0000A9B40000}"/>
    <cellStyle name="Normal 4 2 4 4 8 2" xfId="52650" xr:uid="{00000000-0005-0000-0000-0000AAB40000}"/>
    <cellStyle name="Normal 4 2 4 4 9" xfId="23699" xr:uid="{00000000-0005-0000-0000-0000ABB40000}"/>
    <cellStyle name="Normal 4 2 4 4 9 2" xfId="52651" xr:uid="{00000000-0005-0000-0000-0000ACB40000}"/>
    <cellStyle name="Normal 4 2 4 5" xfId="23700" xr:uid="{00000000-0005-0000-0000-0000ADB40000}"/>
    <cellStyle name="Normal 4 2 4 5 2" xfId="23701" xr:uid="{00000000-0005-0000-0000-0000AEB40000}"/>
    <cellStyle name="Normal 4 2 4 5 2 2" xfId="23702" xr:uid="{00000000-0005-0000-0000-0000AFB40000}"/>
    <cellStyle name="Normal 4 2 4 5 2 2 2" xfId="23703" xr:uid="{00000000-0005-0000-0000-0000B0B40000}"/>
    <cellStyle name="Normal 4 2 4 5 2 2 2 2" xfId="52655" xr:uid="{00000000-0005-0000-0000-0000B1B40000}"/>
    <cellStyle name="Normal 4 2 4 5 2 2 3" xfId="52654" xr:uid="{00000000-0005-0000-0000-0000B2B40000}"/>
    <cellStyle name="Normal 4 2 4 5 2 3" xfId="23704" xr:uid="{00000000-0005-0000-0000-0000B3B40000}"/>
    <cellStyle name="Normal 4 2 4 5 2 3 2" xfId="52656" xr:uid="{00000000-0005-0000-0000-0000B4B40000}"/>
    <cellStyle name="Normal 4 2 4 5 2 4" xfId="23705" xr:uid="{00000000-0005-0000-0000-0000B5B40000}"/>
    <cellStyle name="Normal 4 2 4 5 2 4 2" xfId="52657" xr:uid="{00000000-0005-0000-0000-0000B6B40000}"/>
    <cellStyle name="Normal 4 2 4 5 2 5" xfId="23706" xr:uid="{00000000-0005-0000-0000-0000B7B40000}"/>
    <cellStyle name="Normal 4 2 4 5 2 5 2" xfId="52658" xr:uid="{00000000-0005-0000-0000-0000B8B40000}"/>
    <cellStyle name="Normal 4 2 4 5 2 6" xfId="52653" xr:uid="{00000000-0005-0000-0000-0000B9B40000}"/>
    <cellStyle name="Normal 4 2 4 5 3" xfId="23707" xr:uid="{00000000-0005-0000-0000-0000BAB40000}"/>
    <cellStyle name="Normal 4 2 4 5 3 2" xfId="23708" xr:uid="{00000000-0005-0000-0000-0000BBB40000}"/>
    <cellStyle name="Normal 4 2 4 5 3 2 2" xfId="23709" xr:uid="{00000000-0005-0000-0000-0000BCB40000}"/>
    <cellStyle name="Normal 4 2 4 5 3 2 2 2" xfId="52661" xr:uid="{00000000-0005-0000-0000-0000BDB40000}"/>
    <cellStyle name="Normal 4 2 4 5 3 2 3" xfId="52660" xr:uid="{00000000-0005-0000-0000-0000BEB40000}"/>
    <cellStyle name="Normal 4 2 4 5 3 3" xfId="23710" xr:uid="{00000000-0005-0000-0000-0000BFB40000}"/>
    <cellStyle name="Normal 4 2 4 5 3 3 2" xfId="52662" xr:uid="{00000000-0005-0000-0000-0000C0B40000}"/>
    <cellStyle name="Normal 4 2 4 5 3 4" xfId="23711" xr:uid="{00000000-0005-0000-0000-0000C1B40000}"/>
    <cellStyle name="Normal 4 2 4 5 3 4 2" xfId="52663" xr:uid="{00000000-0005-0000-0000-0000C2B40000}"/>
    <cellStyle name="Normal 4 2 4 5 3 5" xfId="23712" xr:uid="{00000000-0005-0000-0000-0000C3B40000}"/>
    <cellStyle name="Normal 4 2 4 5 3 5 2" xfId="52664" xr:uid="{00000000-0005-0000-0000-0000C4B40000}"/>
    <cellStyle name="Normal 4 2 4 5 3 6" xfId="52659" xr:uid="{00000000-0005-0000-0000-0000C5B40000}"/>
    <cellStyle name="Normal 4 2 4 5 4" xfId="23713" xr:uid="{00000000-0005-0000-0000-0000C6B40000}"/>
    <cellStyle name="Normal 4 2 4 5 4 2" xfId="23714" xr:uid="{00000000-0005-0000-0000-0000C7B40000}"/>
    <cellStyle name="Normal 4 2 4 5 4 2 2" xfId="52666" xr:uid="{00000000-0005-0000-0000-0000C8B40000}"/>
    <cellStyle name="Normal 4 2 4 5 4 3" xfId="52665" xr:uid="{00000000-0005-0000-0000-0000C9B40000}"/>
    <cellStyle name="Normal 4 2 4 5 5" xfId="23715" xr:uid="{00000000-0005-0000-0000-0000CAB40000}"/>
    <cellStyle name="Normal 4 2 4 5 5 2" xfId="52667" xr:uid="{00000000-0005-0000-0000-0000CBB40000}"/>
    <cellStyle name="Normal 4 2 4 5 6" xfId="23716" xr:uid="{00000000-0005-0000-0000-0000CCB40000}"/>
    <cellStyle name="Normal 4 2 4 5 6 2" xfId="52668" xr:uid="{00000000-0005-0000-0000-0000CDB40000}"/>
    <cellStyle name="Normal 4 2 4 5 7" xfId="23717" xr:uid="{00000000-0005-0000-0000-0000CEB40000}"/>
    <cellStyle name="Normal 4 2 4 5 7 2" xfId="52669" xr:uid="{00000000-0005-0000-0000-0000CFB40000}"/>
    <cellStyle name="Normal 4 2 4 5 8" xfId="52652" xr:uid="{00000000-0005-0000-0000-0000D0B40000}"/>
    <cellStyle name="Normal 4 2 4 6" xfId="23718" xr:uid="{00000000-0005-0000-0000-0000D1B40000}"/>
    <cellStyle name="Normal 4 2 4 6 2" xfId="23719" xr:uid="{00000000-0005-0000-0000-0000D2B40000}"/>
    <cellStyle name="Normal 4 2 4 6 2 2" xfId="23720" xr:uid="{00000000-0005-0000-0000-0000D3B40000}"/>
    <cellStyle name="Normal 4 2 4 6 2 2 2" xfId="23721" xr:uid="{00000000-0005-0000-0000-0000D4B40000}"/>
    <cellStyle name="Normal 4 2 4 6 2 2 2 2" xfId="52673" xr:uid="{00000000-0005-0000-0000-0000D5B40000}"/>
    <cellStyle name="Normal 4 2 4 6 2 2 3" xfId="52672" xr:uid="{00000000-0005-0000-0000-0000D6B40000}"/>
    <cellStyle name="Normal 4 2 4 6 2 3" xfId="23722" xr:uid="{00000000-0005-0000-0000-0000D7B40000}"/>
    <cellStyle name="Normal 4 2 4 6 2 3 2" xfId="52674" xr:uid="{00000000-0005-0000-0000-0000D8B40000}"/>
    <cellStyle name="Normal 4 2 4 6 2 4" xfId="23723" xr:uid="{00000000-0005-0000-0000-0000D9B40000}"/>
    <cellStyle name="Normal 4 2 4 6 2 4 2" xfId="52675" xr:uid="{00000000-0005-0000-0000-0000DAB40000}"/>
    <cellStyle name="Normal 4 2 4 6 2 5" xfId="23724" xr:uid="{00000000-0005-0000-0000-0000DBB40000}"/>
    <cellStyle name="Normal 4 2 4 6 2 5 2" xfId="52676" xr:uid="{00000000-0005-0000-0000-0000DCB40000}"/>
    <cellStyle name="Normal 4 2 4 6 2 6" xfId="52671" xr:uid="{00000000-0005-0000-0000-0000DDB40000}"/>
    <cellStyle name="Normal 4 2 4 6 3" xfId="23725" xr:uid="{00000000-0005-0000-0000-0000DEB40000}"/>
    <cellStyle name="Normal 4 2 4 6 3 2" xfId="23726" xr:uid="{00000000-0005-0000-0000-0000DFB40000}"/>
    <cellStyle name="Normal 4 2 4 6 3 2 2" xfId="52678" xr:uid="{00000000-0005-0000-0000-0000E0B40000}"/>
    <cellStyle name="Normal 4 2 4 6 3 3" xfId="52677" xr:uid="{00000000-0005-0000-0000-0000E1B40000}"/>
    <cellStyle name="Normal 4 2 4 6 4" xfId="23727" xr:uid="{00000000-0005-0000-0000-0000E2B40000}"/>
    <cellStyle name="Normal 4 2 4 6 4 2" xfId="52679" xr:uid="{00000000-0005-0000-0000-0000E3B40000}"/>
    <cellStyle name="Normal 4 2 4 6 5" xfId="23728" xr:uid="{00000000-0005-0000-0000-0000E4B40000}"/>
    <cellStyle name="Normal 4 2 4 6 5 2" xfId="52680" xr:uid="{00000000-0005-0000-0000-0000E5B40000}"/>
    <cellStyle name="Normal 4 2 4 6 6" xfId="23729" xr:uid="{00000000-0005-0000-0000-0000E6B40000}"/>
    <cellStyle name="Normal 4 2 4 6 6 2" xfId="52681" xr:uid="{00000000-0005-0000-0000-0000E7B40000}"/>
    <cellStyle name="Normal 4 2 4 6 7" xfId="52670" xr:uid="{00000000-0005-0000-0000-0000E8B40000}"/>
    <cellStyle name="Normal 4 2 4 7" xfId="23730" xr:uid="{00000000-0005-0000-0000-0000E9B40000}"/>
    <cellStyle name="Normal 4 2 4 7 2" xfId="23731" xr:uid="{00000000-0005-0000-0000-0000EAB40000}"/>
    <cellStyle name="Normal 4 2 4 7 2 2" xfId="23732" xr:uid="{00000000-0005-0000-0000-0000EBB40000}"/>
    <cellStyle name="Normal 4 2 4 7 2 2 2" xfId="52684" xr:uid="{00000000-0005-0000-0000-0000ECB40000}"/>
    <cellStyle name="Normal 4 2 4 7 2 3" xfId="52683" xr:uid="{00000000-0005-0000-0000-0000EDB40000}"/>
    <cellStyle name="Normal 4 2 4 7 3" xfId="23733" xr:uid="{00000000-0005-0000-0000-0000EEB40000}"/>
    <cellStyle name="Normal 4 2 4 7 3 2" xfId="52685" xr:uid="{00000000-0005-0000-0000-0000EFB40000}"/>
    <cellStyle name="Normal 4 2 4 7 4" xfId="23734" xr:uid="{00000000-0005-0000-0000-0000F0B40000}"/>
    <cellStyle name="Normal 4 2 4 7 4 2" xfId="52686" xr:uid="{00000000-0005-0000-0000-0000F1B40000}"/>
    <cellStyle name="Normal 4 2 4 7 5" xfId="23735" xr:uid="{00000000-0005-0000-0000-0000F2B40000}"/>
    <cellStyle name="Normal 4 2 4 7 5 2" xfId="52687" xr:uid="{00000000-0005-0000-0000-0000F3B40000}"/>
    <cellStyle name="Normal 4 2 4 7 6" xfId="52682" xr:uid="{00000000-0005-0000-0000-0000F4B40000}"/>
    <cellStyle name="Normal 4 2 4 8" xfId="23736" xr:uid="{00000000-0005-0000-0000-0000F5B40000}"/>
    <cellStyle name="Normal 4 2 4 8 2" xfId="23737" xr:uid="{00000000-0005-0000-0000-0000F6B40000}"/>
    <cellStyle name="Normal 4 2 4 8 2 2" xfId="23738" xr:uid="{00000000-0005-0000-0000-0000F7B40000}"/>
    <cellStyle name="Normal 4 2 4 8 2 2 2" xfId="52690" xr:uid="{00000000-0005-0000-0000-0000F8B40000}"/>
    <cellStyle name="Normal 4 2 4 8 2 3" xfId="52689" xr:uid="{00000000-0005-0000-0000-0000F9B40000}"/>
    <cellStyle name="Normal 4 2 4 8 3" xfId="23739" xr:uid="{00000000-0005-0000-0000-0000FAB40000}"/>
    <cellStyle name="Normal 4 2 4 8 3 2" xfId="52691" xr:uid="{00000000-0005-0000-0000-0000FBB40000}"/>
    <cellStyle name="Normal 4 2 4 8 4" xfId="23740" xr:uid="{00000000-0005-0000-0000-0000FCB40000}"/>
    <cellStyle name="Normal 4 2 4 8 4 2" xfId="52692" xr:uid="{00000000-0005-0000-0000-0000FDB40000}"/>
    <cellStyle name="Normal 4 2 4 8 5" xfId="23741" xr:uid="{00000000-0005-0000-0000-0000FEB40000}"/>
    <cellStyle name="Normal 4 2 4 8 5 2" xfId="52693" xr:uid="{00000000-0005-0000-0000-0000FFB40000}"/>
    <cellStyle name="Normal 4 2 4 8 6" xfId="52688" xr:uid="{00000000-0005-0000-0000-000000B50000}"/>
    <cellStyle name="Normal 4 2 4 9" xfId="23742" xr:uid="{00000000-0005-0000-0000-000001B50000}"/>
    <cellStyle name="Normal 4 2 4 9 2" xfId="23743" xr:uid="{00000000-0005-0000-0000-000002B50000}"/>
    <cellStyle name="Normal 4 2 4 9 2 2" xfId="23744" xr:uid="{00000000-0005-0000-0000-000003B50000}"/>
    <cellStyle name="Normal 4 2 4 9 2 2 2" xfId="52696" xr:uid="{00000000-0005-0000-0000-000004B50000}"/>
    <cellStyle name="Normal 4 2 4 9 2 3" xfId="52695" xr:uid="{00000000-0005-0000-0000-000005B50000}"/>
    <cellStyle name="Normal 4 2 4 9 3" xfId="23745" xr:uid="{00000000-0005-0000-0000-000006B50000}"/>
    <cellStyle name="Normal 4 2 4 9 3 2" xfId="52697" xr:uid="{00000000-0005-0000-0000-000007B50000}"/>
    <cellStyle name="Normal 4 2 4 9 4" xfId="23746" xr:uid="{00000000-0005-0000-0000-000008B50000}"/>
    <cellStyle name="Normal 4 2 4 9 4 2" xfId="52698" xr:uid="{00000000-0005-0000-0000-000009B50000}"/>
    <cellStyle name="Normal 4 2 4 9 5" xfId="52694" xr:uid="{00000000-0005-0000-0000-00000AB50000}"/>
    <cellStyle name="Normal 4 2 5" xfId="23747" xr:uid="{00000000-0005-0000-0000-00000BB50000}"/>
    <cellStyle name="Normal 4 2 5 10" xfId="23748" xr:uid="{00000000-0005-0000-0000-00000CB50000}"/>
    <cellStyle name="Normal 4 2 5 10 2" xfId="52700" xr:uid="{00000000-0005-0000-0000-00000DB50000}"/>
    <cellStyle name="Normal 4 2 5 11" xfId="23749" xr:uid="{00000000-0005-0000-0000-00000EB50000}"/>
    <cellStyle name="Normal 4 2 5 11 2" xfId="52701" xr:uid="{00000000-0005-0000-0000-00000FB50000}"/>
    <cellStyle name="Normal 4 2 5 12" xfId="23750" xr:uid="{00000000-0005-0000-0000-000010B50000}"/>
    <cellStyle name="Normal 4 2 5 12 2" xfId="52702" xr:uid="{00000000-0005-0000-0000-000011B50000}"/>
    <cellStyle name="Normal 4 2 5 13" xfId="23751" xr:uid="{00000000-0005-0000-0000-000012B50000}"/>
    <cellStyle name="Normal 4 2 5 14" xfId="52699" xr:uid="{00000000-0005-0000-0000-000013B50000}"/>
    <cellStyle name="Normal 4 2 5 2" xfId="23752" xr:uid="{00000000-0005-0000-0000-000014B50000}"/>
    <cellStyle name="Normal 4 2 5 2 10" xfId="23753" xr:uid="{00000000-0005-0000-0000-000015B50000}"/>
    <cellStyle name="Normal 4 2 5 2 10 2" xfId="52704" xr:uid="{00000000-0005-0000-0000-000016B50000}"/>
    <cellStyle name="Normal 4 2 5 2 11" xfId="23754" xr:uid="{00000000-0005-0000-0000-000017B50000}"/>
    <cellStyle name="Normal 4 2 5 2 11 2" xfId="52705" xr:uid="{00000000-0005-0000-0000-000018B50000}"/>
    <cellStyle name="Normal 4 2 5 2 12" xfId="52703" xr:uid="{00000000-0005-0000-0000-000019B50000}"/>
    <cellStyle name="Normal 4 2 5 2 2" xfId="23755" xr:uid="{00000000-0005-0000-0000-00001AB50000}"/>
    <cellStyle name="Normal 4 2 5 2 2 10" xfId="23756" xr:uid="{00000000-0005-0000-0000-00001BB50000}"/>
    <cellStyle name="Normal 4 2 5 2 2 10 2" xfId="52707" xr:uid="{00000000-0005-0000-0000-00001CB50000}"/>
    <cellStyle name="Normal 4 2 5 2 2 11" xfId="52706" xr:uid="{00000000-0005-0000-0000-00001DB50000}"/>
    <cellStyle name="Normal 4 2 5 2 2 2" xfId="23757" xr:uid="{00000000-0005-0000-0000-00001EB50000}"/>
    <cellStyle name="Normal 4 2 5 2 2 2 2" xfId="23758" xr:uid="{00000000-0005-0000-0000-00001FB50000}"/>
    <cellStyle name="Normal 4 2 5 2 2 2 2 2" xfId="23759" xr:uid="{00000000-0005-0000-0000-000020B50000}"/>
    <cellStyle name="Normal 4 2 5 2 2 2 2 2 2" xfId="23760" xr:uid="{00000000-0005-0000-0000-000021B50000}"/>
    <cellStyle name="Normal 4 2 5 2 2 2 2 2 2 2" xfId="52711" xr:uid="{00000000-0005-0000-0000-000022B50000}"/>
    <cellStyle name="Normal 4 2 5 2 2 2 2 2 3" xfId="52710" xr:uid="{00000000-0005-0000-0000-000023B50000}"/>
    <cellStyle name="Normal 4 2 5 2 2 2 2 3" xfId="23761" xr:uid="{00000000-0005-0000-0000-000024B50000}"/>
    <cellStyle name="Normal 4 2 5 2 2 2 2 3 2" xfId="52712" xr:uid="{00000000-0005-0000-0000-000025B50000}"/>
    <cellStyle name="Normal 4 2 5 2 2 2 2 4" xfId="23762" xr:uid="{00000000-0005-0000-0000-000026B50000}"/>
    <cellStyle name="Normal 4 2 5 2 2 2 2 4 2" xfId="52713" xr:uid="{00000000-0005-0000-0000-000027B50000}"/>
    <cellStyle name="Normal 4 2 5 2 2 2 2 5" xfId="23763" xr:uid="{00000000-0005-0000-0000-000028B50000}"/>
    <cellStyle name="Normal 4 2 5 2 2 2 2 5 2" xfId="52714" xr:uid="{00000000-0005-0000-0000-000029B50000}"/>
    <cellStyle name="Normal 4 2 5 2 2 2 2 6" xfId="52709" xr:uid="{00000000-0005-0000-0000-00002AB50000}"/>
    <cellStyle name="Normal 4 2 5 2 2 2 3" xfId="23764" xr:uid="{00000000-0005-0000-0000-00002BB50000}"/>
    <cellStyle name="Normal 4 2 5 2 2 2 3 2" xfId="23765" xr:uid="{00000000-0005-0000-0000-00002CB50000}"/>
    <cellStyle name="Normal 4 2 5 2 2 2 3 2 2" xfId="52716" xr:uid="{00000000-0005-0000-0000-00002DB50000}"/>
    <cellStyle name="Normal 4 2 5 2 2 2 3 3" xfId="52715" xr:uid="{00000000-0005-0000-0000-00002EB50000}"/>
    <cellStyle name="Normal 4 2 5 2 2 2 4" xfId="23766" xr:uid="{00000000-0005-0000-0000-00002FB50000}"/>
    <cellStyle name="Normal 4 2 5 2 2 2 4 2" xfId="52717" xr:uid="{00000000-0005-0000-0000-000030B50000}"/>
    <cellStyle name="Normal 4 2 5 2 2 2 5" xfId="23767" xr:uid="{00000000-0005-0000-0000-000031B50000}"/>
    <cellStyle name="Normal 4 2 5 2 2 2 5 2" xfId="52718" xr:uid="{00000000-0005-0000-0000-000032B50000}"/>
    <cellStyle name="Normal 4 2 5 2 2 2 6" xfId="23768" xr:uid="{00000000-0005-0000-0000-000033B50000}"/>
    <cellStyle name="Normal 4 2 5 2 2 2 6 2" xfId="52719" xr:uid="{00000000-0005-0000-0000-000034B50000}"/>
    <cellStyle name="Normal 4 2 5 2 2 2 7" xfId="52708" xr:uid="{00000000-0005-0000-0000-000035B50000}"/>
    <cellStyle name="Normal 4 2 5 2 2 3" xfId="23769" xr:uid="{00000000-0005-0000-0000-000036B50000}"/>
    <cellStyle name="Normal 4 2 5 2 2 3 2" xfId="23770" xr:uid="{00000000-0005-0000-0000-000037B50000}"/>
    <cellStyle name="Normal 4 2 5 2 2 3 2 2" xfId="23771" xr:uid="{00000000-0005-0000-0000-000038B50000}"/>
    <cellStyle name="Normal 4 2 5 2 2 3 2 2 2" xfId="23772" xr:uid="{00000000-0005-0000-0000-000039B50000}"/>
    <cellStyle name="Normal 4 2 5 2 2 3 2 2 2 2" xfId="52723" xr:uid="{00000000-0005-0000-0000-00003AB50000}"/>
    <cellStyle name="Normal 4 2 5 2 2 3 2 2 3" xfId="52722" xr:uid="{00000000-0005-0000-0000-00003BB50000}"/>
    <cellStyle name="Normal 4 2 5 2 2 3 2 3" xfId="23773" xr:uid="{00000000-0005-0000-0000-00003CB50000}"/>
    <cellStyle name="Normal 4 2 5 2 2 3 2 3 2" xfId="52724" xr:uid="{00000000-0005-0000-0000-00003DB50000}"/>
    <cellStyle name="Normal 4 2 5 2 2 3 2 4" xfId="23774" xr:uid="{00000000-0005-0000-0000-00003EB50000}"/>
    <cellStyle name="Normal 4 2 5 2 2 3 2 4 2" xfId="52725" xr:uid="{00000000-0005-0000-0000-00003FB50000}"/>
    <cellStyle name="Normal 4 2 5 2 2 3 2 5" xfId="23775" xr:uid="{00000000-0005-0000-0000-000040B50000}"/>
    <cellStyle name="Normal 4 2 5 2 2 3 2 5 2" xfId="52726" xr:uid="{00000000-0005-0000-0000-000041B50000}"/>
    <cellStyle name="Normal 4 2 5 2 2 3 2 6" xfId="52721" xr:uid="{00000000-0005-0000-0000-000042B50000}"/>
    <cellStyle name="Normal 4 2 5 2 2 3 3" xfId="23776" xr:uid="{00000000-0005-0000-0000-000043B50000}"/>
    <cellStyle name="Normal 4 2 5 2 2 3 3 2" xfId="23777" xr:uid="{00000000-0005-0000-0000-000044B50000}"/>
    <cellStyle name="Normal 4 2 5 2 2 3 3 2 2" xfId="52728" xr:uid="{00000000-0005-0000-0000-000045B50000}"/>
    <cellStyle name="Normal 4 2 5 2 2 3 3 3" xfId="52727" xr:uid="{00000000-0005-0000-0000-000046B50000}"/>
    <cellStyle name="Normal 4 2 5 2 2 3 4" xfId="23778" xr:uid="{00000000-0005-0000-0000-000047B50000}"/>
    <cellStyle name="Normal 4 2 5 2 2 3 4 2" xfId="52729" xr:uid="{00000000-0005-0000-0000-000048B50000}"/>
    <cellStyle name="Normal 4 2 5 2 2 3 5" xfId="23779" xr:uid="{00000000-0005-0000-0000-000049B50000}"/>
    <cellStyle name="Normal 4 2 5 2 2 3 5 2" xfId="52730" xr:uid="{00000000-0005-0000-0000-00004AB50000}"/>
    <cellStyle name="Normal 4 2 5 2 2 3 6" xfId="23780" xr:uid="{00000000-0005-0000-0000-00004BB50000}"/>
    <cellStyle name="Normal 4 2 5 2 2 3 6 2" xfId="52731" xr:uid="{00000000-0005-0000-0000-00004CB50000}"/>
    <cellStyle name="Normal 4 2 5 2 2 3 7" xfId="52720" xr:uid="{00000000-0005-0000-0000-00004DB50000}"/>
    <cellStyle name="Normal 4 2 5 2 2 4" xfId="23781" xr:uid="{00000000-0005-0000-0000-00004EB50000}"/>
    <cellStyle name="Normal 4 2 5 2 2 4 2" xfId="23782" xr:uid="{00000000-0005-0000-0000-00004FB50000}"/>
    <cellStyle name="Normal 4 2 5 2 2 4 2 2" xfId="23783" xr:uid="{00000000-0005-0000-0000-000050B50000}"/>
    <cellStyle name="Normal 4 2 5 2 2 4 2 2 2" xfId="52734" xr:uid="{00000000-0005-0000-0000-000051B50000}"/>
    <cellStyle name="Normal 4 2 5 2 2 4 2 3" xfId="52733" xr:uid="{00000000-0005-0000-0000-000052B50000}"/>
    <cellStyle name="Normal 4 2 5 2 2 4 3" xfId="23784" xr:uid="{00000000-0005-0000-0000-000053B50000}"/>
    <cellStyle name="Normal 4 2 5 2 2 4 3 2" xfId="52735" xr:uid="{00000000-0005-0000-0000-000054B50000}"/>
    <cellStyle name="Normal 4 2 5 2 2 4 4" xfId="23785" xr:uid="{00000000-0005-0000-0000-000055B50000}"/>
    <cellStyle name="Normal 4 2 5 2 2 4 4 2" xfId="52736" xr:uid="{00000000-0005-0000-0000-000056B50000}"/>
    <cellStyle name="Normal 4 2 5 2 2 4 5" xfId="23786" xr:uid="{00000000-0005-0000-0000-000057B50000}"/>
    <cellStyle name="Normal 4 2 5 2 2 4 5 2" xfId="52737" xr:uid="{00000000-0005-0000-0000-000058B50000}"/>
    <cellStyle name="Normal 4 2 5 2 2 4 6" xfId="52732" xr:uid="{00000000-0005-0000-0000-000059B50000}"/>
    <cellStyle name="Normal 4 2 5 2 2 5" xfId="23787" xr:uid="{00000000-0005-0000-0000-00005AB50000}"/>
    <cellStyle name="Normal 4 2 5 2 2 5 2" xfId="23788" xr:uid="{00000000-0005-0000-0000-00005BB50000}"/>
    <cellStyle name="Normal 4 2 5 2 2 5 2 2" xfId="23789" xr:uid="{00000000-0005-0000-0000-00005CB50000}"/>
    <cellStyle name="Normal 4 2 5 2 2 5 2 2 2" xfId="52740" xr:uid="{00000000-0005-0000-0000-00005DB50000}"/>
    <cellStyle name="Normal 4 2 5 2 2 5 2 3" xfId="52739" xr:uid="{00000000-0005-0000-0000-00005EB50000}"/>
    <cellStyle name="Normal 4 2 5 2 2 5 3" xfId="23790" xr:uid="{00000000-0005-0000-0000-00005FB50000}"/>
    <cellStyle name="Normal 4 2 5 2 2 5 3 2" xfId="52741" xr:uid="{00000000-0005-0000-0000-000060B50000}"/>
    <cellStyle name="Normal 4 2 5 2 2 5 4" xfId="23791" xr:uid="{00000000-0005-0000-0000-000061B50000}"/>
    <cellStyle name="Normal 4 2 5 2 2 5 4 2" xfId="52742" xr:uid="{00000000-0005-0000-0000-000062B50000}"/>
    <cellStyle name="Normal 4 2 5 2 2 5 5" xfId="23792" xr:uid="{00000000-0005-0000-0000-000063B50000}"/>
    <cellStyle name="Normal 4 2 5 2 2 5 5 2" xfId="52743" xr:uid="{00000000-0005-0000-0000-000064B50000}"/>
    <cellStyle name="Normal 4 2 5 2 2 5 6" xfId="52738" xr:uid="{00000000-0005-0000-0000-000065B50000}"/>
    <cellStyle name="Normal 4 2 5 2 2 6" xfId="23793" xr:uid="{00000000-0005-0000-0000-000066B50000}"/>
    <cellStyle name="Normal 4 2 5 2 2 6 2" xfId="23794" xr:uid="{00000000-0005-0000-0000-000067B50000}"/>
    <cellStyle name="Normal 4 2 5 2 2 6 2 2" xfId="23795" xr:uid="{00000000-0005-0000-0000-000068B50000}"/>
    <cellStyle name="Normal 4 2 5 2 2 6 2 2 2" xfId="52746" xr:uid="{00000000-0005-0000-0000-000069B50000}"/>
    <cellStyle name="Normal 4 2 5 2 2 6 2 3" xfId="52745" xr:uid="{00000000-0005-0000-0000-00006AB50000}"/>
    <cellStyle name="Normal 4 2 5 2 2 6 3" xfId="23796" xr:uid="{00000000-0005-0000-0000-00006BB50000}"/>
    <cellStyle name="Normal 4 2 5 2 2 6 3 2" xfId="52747" xr:uid="{00000000-0005-0000-0000-00006CB50000}"/>
    <cellStyle name="Normal 4 2 5 2 2 6 4" xfId="23797" xr:uid="{00000000-0005-0000-0000-00006DB50000}"/>
    <cellStyle name="Normal 4 2 5 2 2 6 4 2" xfId="52748" xr:uid="{00000000-0005-0000-0000-00006EB50000}"/>
    <cellStyle name="Normal 4 2 5 2 2 6 5" xfId="52744" xr:uid="{00000000-0005-0000-0000-00006FB50000}"/>
    <cellStyle name="Normal 4 2 5 2 2 7" xfId="23798" xr:uid="{00000000-0005-0000-0000-000070B50000}"/>
    <cellStyle name="Normal 4 2 5 2 2 7 2" xfId="23799" xr:uid="{00000000-0005-0000-0000-000071B50000}"/>
    <cellStyle name="Normal 4 2 5 2 2 7 2 2" xfId="52750" xr:uid="{00000000-0005-0000-0000-000072B50000}"/>
    <cellStyle name="Normal 4 2 5 2 2 7 3" xfId="23800" xr:uid="{00000000-0005-0000-0000-000073B50000}"/>
    <cellStyle name="Normal 4 2 5 2 2 7 3 2" xfId="52751" xr:uid="{00000000-0005-0000-0000-000074B50000}"/>
    <cellStyle name="Normal 4 2 5 2 2 7 4" xfId="52749" xr:uid="{00000000-0005-0000-0000-000075B50000}"/>
    <cellStyle name="Normal 4 2 5 2 2 8" xfId="23801" xr:uid="{00000000-0005-0000-0000-000076B50000}"/>
    <cellStyle name="Normal 4 2 5 2 2 8 2" xfId="52752" xr:uid="{00000000-0005-0000-0000-000077B50000}"/>
    <cellStyle name="Normal 4 2 5 2 2 9" xfId="23802" xr:uid="{00000000-0005-0000-0000-000078B50000}"/>
    <cellStyle name="Normal 4 2 5 2 2 9 2" xfId="52753" xr:uid="{00000000-0005-0000-0000-000079B50000}"/>
    <cellStyle name="Normal 4 2 5 2 3" xfId="23803" xr:uid="{00000000-0005-0000-0000-00007AB50000}"/>
    <cellStyle name="Normal 4 2 5 2 3 2" xfId="23804" xr:uid="{00000000-0005-0000-0000-00007BB50000}"/>
    <cellStyle name="Normal 4 2 5 2 3 2 2" xfId="23805" xr:uid="{00000000-0005-0000-0000-00007CB50000}"/>
    <cellStyle name="Normal 4 2 5 2 3 2 2 2" xfId="23806" xr:uid="{00000000-0005-0000-0000-00007DB50000}"/>
    <cellStyle name="Normal 4 2 5 2 3 2 2 2 2" xfId="52757" xr:uid="{00000000-0005-0000-0000-00007EB50000}"/>
    <cellStyle name="Normal 4 2 5 2 3 2 2 3" xfId="52756" xr:uid="{00000000-0005-0000-0000-00007FB50000}"/>
    <cellStyle name="Normal 4 2 5 2 3 2 3" xfId="23807" xr:uid="{00000000-0005-0000-0000-000080B50000}"/>
    <cellStyle name="Normal 4 2 5 2 3 2 3 2" xfId="52758" xr:uid="{00000000-0005-0000-0000-000081B50000}"/>
    <cellStyle name="Normal 4 2 5 2 3 2 4" xfId="23808" xr:uid="{00000000-0005-0000-0000-000082B50000}"/>
    <cellStyle name="Normal 4 2 5 2 3 2 4 2" xfId="52759" xr:uid="{00000000-0005-0000-0000-000083B50000}"/>
    <cellStyle name="Normal 4 2 5 2 3 2 5" xfId="23809" xr:uid="{00000000-0005-0000-0000-000084B50000}"/>
    <cellStyle name="Normal 4 2 5 2 3 2 5 2" xfId="52760" xr:uid="{00000000-0005-0000-0000-000085B50000}"/>
    <cellStyle name="Normal 4 2 5 2 3 2 6" xfId="52755" xr:uid="{00000000-0005-0000-0000-000086B50000}"/>
    <cellStyle name="Normal 4 2 5 2 3 3" xfId="23810" xr:uid="{00000000-0005-0000-0000-000087B50000}"/>
    <cellStyle name="Normal 4 2 5 2 3 3 2" xfId="23811" xr:uid="{00000000-0005-0000-0000-000088B50000}"/>
    <cellStyle name="Normal 4 2 5 2 3 3 2 2" xfId="23812" xr:uid="{00000000-0005-0000-0000-000089B50000}"/>
    <cellStyle name="Normal 4 2 5 2 3 3 2 2 2" xfId="52763" xr:uid="{00000000-0005-0000-0000-00008AB50000}"/>
    <cellStyle name="Normal 4 2 5 2 3 3 2 3" xfId="52762" xr:uid="{00000000-0005-0000-0000-00008BB50000}"/>
    <cellStyle name="Normal 4 2 5 2 3 3 3" xfId="23813" xr:uid="{00000000-0005-0000-0000-00008CB50000}"/>
    <cellStyle name="Normal 4 2 5 2 3 3 3 2" xfId="52764" xr:uid="{00000000-0005-0000-0000-00008DB50000}"/>
    <cellStyle name="Normal 4 2 5 2 3 3 4" xfId="23814" xr:uid="{00000000-0005-0000-0000-00008EB50000}"/>
    <cellStyle name="Normal 4 2 5 2 3 3 4 2" xfId="52765" xr:uid="{00000000-0005-0000-0000-00008FB50000}"/>
    <cellStyle name="Normal 4 2 5 2 3 3 5" xfId="23815" xr:uid="{00000000-0005-0000-0000-000090B50000}"/>
    <cellStyle name="Normal 4 2 5 2 3 3 5 2" xfId="52766" xr:uid="{00000000-0005-0000-0000-000091B50000}"/>
    <cellStyle name="Normal 4 2 5 2 3 3 6" xfId="52761" xr:uid="{00000000-0005-0000-0000-000092B50000}"/>
    <cellStyle name="Normal 4 2 5 2 3 4" xfId="23816" xr:uid="{00000000-0005-0000-0000-000093B50000}"/>
    <cellStyle name="Normal 4 2 5 2 3 4 2" xfId="23817" xr:uid="{00000000-0005-0000-0000-000094B50000}"/>
    <cellStyle name="Normal 4 2 5 2 3 4 2 2" xfId="52768" xr:uid="{00000000-0005-0000-0000-000095B50000}"/>
    <cellStyle name="Normal 4 2 5 2 3 4 3" xfId="52767" xr:uid="{00000000-0005-0000-0000-000096B50000}"/>
    <cellStyle name="Normal 4 2 5 2 3 5" xfId="23818" xr:uid="{00000000-0005-0000-0000-000097B50000}"/>
    <cellStyle name="Normal 4 2 5 2 3 5 2" xfId="52769" xr:uid="{00000000-0005-0000-0000-000098B50000}"/>
    <cellStyle name="Normal 4 2 5 2 3 6" xfId="23819" xr:uid="{00000000-0005-0000-0000-000099B50000}"/>
    <cellStyle name="Normal 4 2 5 2 3 6 2" xfId="52770" xr:uid="{00000000-0005-0000-0000-00009AB50000}"/>
    <cellStyle name="Normal 4 2 5 2 3 7" xfId="23820" xr:uid="{00000000-0005-0000-0000-00009BB50000}"/>
    <cellStyle name="Normal 4 2 5 2 3 7 2" xfId="52771" xr:uid="{00000000-0005-0000-0000-00009CB50000}"/>
    <cellStyle name="Normal 4 2 5 2 3 8" xfId="52754" xr:uid="{00000000-0005-0000-0000-00009DB50000}"/>
    <cellStyle name="Normal 4 2 5 2 4" xfId="23821" xr:uid="{00000000-0005-0000-0000-00009EB50000}"/>
    <cellStyle name="Normal 4 2 5 2 4 2" xfId="23822" xr:uid="{00000000-0005-0000-0000-00009FB50000}"/>
    <cellStyle name="Normal 4 2 5 2 4 2 2" xfId="23823" xr:uid="{00000000-0005-0000-0000-0000A0B50000}"/>
    <cellStyle name="Normal 4 2 5 2 4 2 2 2" xfId="23824" xr:uid="{00000000-0005-0000-0000-0000A1B50000}"/>
    <cellStyle name="Normal 4 2 5 2 4 2 2 2 2" xfId="52775" xr:uid="{00000000-0005-0000-0000-0000A2B50000}"/>
    <cellStyle name="Normal 4 2 5 2 4 2 2 3" xfId="52774" xr:uid="{00000000-0005-0000-0000-0000A3B50000}"/>
    <cellStyle name="Normal 4 2 5 2 4 2 3" xfId="23825" xr:uid="{00000000-0005-0000-0000-0000A4B50000}"/>
    <cellStyle name="Normal 4 2 5 2 4 2 3 2" xfId="52776" xr:uid="{00000000-0005-0000-0000-0000A5B50000}"/>
    <cellStyle name="Normal 4 2 5 2 4 2 4" xfId="23826" xr:uid="{00000000-0005-0000-0000-0000A6B50000}"/>
    <cellStyle name="Normal 4 2 5 2 4 2 4 2" xfId="52777" xr:uid="{00000000-0005-0000-0000-0000A7B50000}"/>
    <cellStyle name="Normal 4 2 5 2 4 2 5" xfId="23827" xr:uid="{00000000-0005-0000-0000-0000A8B50000}"/>
    <cellStyle name="Normal 4 2 5 2 4 2 5 2" xfId="52778" xr:uid="{00000000-0005-0000-0000-0000A9B50000}"/>
    <cellStyle name="Normal 4 2 5 2 4 2 6" xfId="52773" xr:uid="{00000000-0005-0000-0000-0000AAB50000}"/>
    <cellStyle name="Normal 4 2 5 2 4 3" xfId="23828" xr:uid="{00000000-0005-0000-0000-0000ABB50000}"/>
    <cellStyle name="Normal 4 2 5 2 4 3 2" xfId="23829" xr:uid="{00000000-0005-0000-0000-0000ACB50000}"/>
    <cellStyle name="Normal 4 2 5 2 4 3 2 2" xfId="52780" xr:uid="{00000000-0005-0000-0000-0000ADB50000}"/>
    <cellStyle name="Normal 4 2 5 2 4 3 3" xfId="52779" xr:uid="{00000000-0005-0000-0000-0000AEB50000}"/>
    <cellStyle name="Normal 4 2 5 2 4 4" xfId="23830" xr:uid="{00000000-0005-0000-0000-0000AFB50000}"/>
    <cellStyle name="Normal 4 2 5 2 4 4 2" xfId="52781" xr:uid="{00000000-0005-0000-0000-0000B0B50000}"/>
    <cellStyle name="Normal 4 2 5 2 4 5" xfId="23831" xr:uid="{00000000-0005-0000-0000-0000B1B50000}"/>
    <cellStyle name="Normal 4 2 5 2 4 5 2" xfId="52782" xr:uid="{00000000-0005-0000-0000-0000B2B50000}"/>
    <cellStyle name="Normal 4 2 5 2 4 6" xfId="23832" xr:uid="{00000000-0005-0000-0000-0000B3B50000}"/>
    <cellStyle name="Normal 4 2 5 2 4 6 2" xfId="52783" xr:uid="{00000000-0005-0000-0000-0000B4B50000}"/>
    <cellStyle name="Normal 4 2 5 2 4 7" xfId="52772" xr:uid="{00000000-0005-0000-0000-0000B5B50000}"/>
    <cellStyle name="Normal 4 2 5 2 5" xfId="23833" xr:uid="{00000000-0005-0000-0000-0000B6B50000}"/>
    <cellStyle name="Normal 4 2 5 2 5 2" xfId="23834" xr:uid="{00000000-0005-0000-0000-0000B7B50000}"/>
    <cellStyle name="Normal 4 2 5 2 5 2 2" xfId="23835" xr:uid="{00000000-0005-0000-0000-0000B8B50000}"/>
    <cellStyle name="Normal 4 2 5 2 5 2 2 2" xfId="52786" xr:uid="{00000000-0005-0000-0000-0000B9B50000}"/>
    <cellStyle name="Normal 4 2 5 2 5 2 3" xfId="52785" xr:uid="{00000000-0005-0000-0000-0000BAB50000}"/>
    <cellStyle name="Normal 4 2 5 2 5 3" xfId="23836" xr:uid="{00000000-0005-0000-0000-0000BBB50000}"/>
    <cellStyle name="Normal 4 2 5 2 5 3 2" xfId="52787" xr:uid="{00000000-0005-0000-0000-0000BCB50000}"/>
    <cellStyle name="Normal 4 2 5 2 5 4" xfId="23837" xr:uid="{00000000-0005-0000-0000-0000BDB50000}"/>
    <cellStyle name="Normal 4 2 5 2 5 4 2" xfId="52788" xr:uid="{00000000-0005-0000-0000-0000BEB50000}"/>
    <cellStyle name="Normal 4 2 5 2 5 5" xfId="23838" xr:uid="{00000000-0005-0000-0000-0000BFB50000}"/>
    <cellStyle name="Normal 4 2 5 2 5 5 2" xfId="52789" xr:uid="{00000000-0005-0000-0000-0000C0B50000}"/>
    <cellStyle name="Normal 4 2 5 2 5 6" xfId="52784" xr:uid="{00000000-0005-0000-0000-0000C1B50000}"/>
    <cellStyle name="Normal 4 2 5 2 6" xfId="23839" xr:uid="{00000000-0005-0000-0000-0000C2B50000}"/>
    <cellStyle name="Normal 4 2 5 2 6 2" xfId="23840" xr:uid="{00000000-0005-0000-0000-0000C3B50000}"/>
    <cellStyle name="Normal 4 2 5 2 6 2 2" xfId="23841" xr:uid="{00000000-0005-0000-0000-0000C4B50000}"/>
    <cellStyle name="Normal 4 2 5 2 6 2 2 2" xfId="52792" xr:uid="{00000000-0005-0000-0000-0000C5B50000}"/>
    <cellStyle name="Normal 4 2 5 2 6 2 3" xfId="52791" xr:uid="{00000000-0005-0000-0000-0000C6B50000}"/>
    <cellStyle name="Normal 4 2 5 2 6 3" xfId="23842" xr:uid="{00000000-0005-0000-0000-0000C7B50000}"/>
    <cellStyle name="Normal 4 2 5 2 6 3 2" xfId="52793" xr:uid="{00000000-0005-0000-0000-0000C8B50000}"/>
    <cellStyle name="Normal 4 2 5 2 6 4" xfId="23843" xr:uid="{00000000-0005-0000-0000-0000C9B50000}"/>
    <cellStyle name="Normal 4 2 5 2 6 4 2" xfId="52794" xr:uid="{00000000-0005-0000-0000-0000CAB50000}"/>
    <cellStyle name="Normal 4 2 5 2 6 5" xfId="23844" xr:uid="{00000000-0005-0000-0000-0000CBB50000}"/>
    <cellStyle name="Normal 4 2 5 2 6 5 2" xfId="52795" xr:uid="{00000000-0005-0000-0000-0000CCB50000}"/>
    <cellStyle name="Normal 4 2 5 2 6 6" xfId="52790" xr:uid="{00000000-0005-0000-0000-0000CDB50000}"/>
    <cellStyle name="Normal 4 2 5 2 7" xfId="23845" xr:uid="{00000000-0005-0000-0000-0000CEB50000}"/>
    <cellStyle name="Normal 4 2 5 2 7 2" xfId="23846" xr:uid="{00000000-0005-0000-0000-0000CFB50000}"/>
    <cellStyle name="Normal 4 2 5 2 7 2 2" xfId="23847" xr:uid="{00000000-0005-0000-0000-0000D0B50000}"/>
    <cellStyle name="Normal 4 2 5 2 7 2 2 2" xfId="52798" xr:uid="{00000000-0005-0000-0000-0000D1B50000}"/>
    <cellStyle name="Normal 4 2 5 2 7 2 3" xfId="52797" xr:uid="{00000000-0005-0000-0000-0000D2B50000}"/>
    <cellStyle name="Normal 4 2 5 2 7 3" xfId="23848" xr:uid="{00000000-0005-0000-0000-0000D3B50000}"/>
    <cellStyle name="Normal 4 2 5 2 7 3 2" xfId="52799" xr:uid="{00000000-0005-0000-0000-0000D4B50000}"/>
    <cellStyle name="Normal 4 2 5 2 7 4" xfId="23849" xr:uid="{00000000-0005-0000-0000-0000D5B50000}"/>
    <cellStyle name="Normal 4 2 5 2 7 4 2" xfId="52800" xr:uid="{00000000-0005-0000-0000-0000D6B50000}"/>
    <cellStyle name="Normal 4 2 5 2 7 5" xfId="52796" xr:uid="{00000000-0005-0000-0000-0000D7B50000}"/>
    <cellStyle name="Normal 4 2 5 2 8" xfId="23850" xr:uid="{00000000-0005-0000-0000-0000D8B50000}"/>
    <cellStyle name="Normal 4 2 5 2 8 2" xfId="23851" xr:uid="{00000000-0005-0000-0000-0000D9B50000}"/>
    <cellStyle name="Normal 4 2 5 2 8 2 2" xfId="52802" xr:uid="{00000000-0005-0000-0000-0000DAB50000}"/>
    <cellStyle name="Normal 4 2 5 2 8 3" xfId="23852" xr:uid="{00000000-0005-0000-0000-0000DBB50000}"/>
    <cellStyle name="Normal 4 2 5 2 8 3 2" xfId="52803" xr:uid="{00000000-0005-0000-0000-0000DCB50000}"/>
    <cellStyle name="Normal 4 2 5 2 8 4" xfId="52801" xr:uid="{00000000-0005-0000-0000-0000DDB50000}"/>
    <cellStyle name="Normal 4 2 5 2 9" xfId="23853" xr:uid="{00000000-0005-0000-0000-0000DEB50000}"/>
    <cellStyle name="Normal 4 2 5 2 9 2" xfId="52804" xr:uid="{00000000-0005-0000-0000-0000DFB50000}"/>
    <cellStyle name="Normal 4 2 5 3" xfId="23854" xr:uid="{00000000-0005-0000-0000-0000E0B50000}"/>
    <cellStyle name="Normal 4 2 5 3 10" xfId="23855" xr:uid="{00000000-0005-0000-0000-0000E1B50000}"/>
    <cellStyle name="Normal 4 2 5 3 10 2" xfId="52806" xr:uid="{00000000-0005-0000-0000-0000E2B50000}"/>
    <cellStyle name="Normal 4 2 5 3 11" xfId="52805" xr:uid="{00000000-0005-0000-0000-0000E3B50000}"/>
    <cellStyle name="Normal 4 2 5 3 2" xfId="23856" xr:uid="{00000000-0005-0000-0000-0000E4B50000}"/>
    <cellStyle name="Normal 4 2 5 3 2 2" xfId="23857" xr:uid="{00000000-0005-0000-0000-0000E5B50000}"/>
    <cellStyle name="Normal 4 2 5 3 2 2 2" xfId="23858" xr:uid="{00000000-0005-0000-0000-0000E6B50000}"/>
    <cellStyle name="Normal 4 2 5 3 2 2 2 2" xfId="23859" xr:uid="{00000000-0005-0000-0000-0000E7B50000}"/>
    <cellStyle name="Normal 4 2 5 3 2 2 2 2 2" xfId="52810" xr:uid="{00000000-0005-0000-0000-0000E8B50000}"/>
    <cellStyle name="Normal 4 2 5 3 2 2 2 3" xfId="52809" xr:uid="{00000000-0005-0000-0000-0000E9B50000}"/>
    <cellStyle name="Normal 4 2 5 3 2 2 3" xfId="23860" xr:uid="{00000000-0005-0000-0000-0000EAB50000}"/>
    <cellStyle name="Normal 4 2 5 3 2 2 3 2" xfId="52811" xr:uid="{00000000-0005-0000-0000-0000EBB50000}"/>
    <cellStyle name="Normal 4 2 5 3 2 2 4" xfId="23861" xr:uid="{00000000-0005-0000-0000-0000ECB50000}"/>
    <cellStyle name="Normal 4 2 5 3 2 2 4 2" xfId="52812" xr:uid="{00000000-0005-0000-0000-0000EDB50000}"/>
    <cellStyle name="Normal 4 2 5 3 2 2 5" xfId="23862" xr:uid="{00000000-0005-0000-0000-0000EEB50000}"/>
    <cellStyle name="Normal 4 2 5 3 2 2 5 2" xfId="52813" xr:uid="{00000000-0005-0000-0000-0000EFB50000}"/>
    <cellStyle name="Normal 4 2 5 3 2 2 6" xfId="52808" xr:uid="{00000000-0005-0000-0000-0000F0B50000}"/>
    <cellStyle name="Normal 4 2 5 3 2 3" xfId="23863" xr:uid="{00000000-0005-0000-0000-0000F1B50000}"/>
    <cellStyle name="Normal 4 2 5 3 2 3 2" xfId="23864" xr:uid="{00000000-0005-0000-0000-0000F2B50000}"/>
    <cellStyle name="Normal 4 2 5 3 2 3 2 2" xfId="52815" xr:uid="{00000000-0005-0000-0000-0000F3B50000}"/>
    <cellStyle name="Normal 4 2 5 3 2 3 3" xfId="52814" xr:uid="{00000000-0005-0000-0000-0000F4B50000}"/>
    <cellStyle name="Normal 4 2 5 3 2 4" xfId="23865" xr:uid="{00000000-0005-0000-0000-0000F5B50000}"/>
    <cellStyle name="Normal 4 2 5 3 2 4 2" xfId="52816" xr:uid="{00000000-0005-0000-0000-0000F6B50000}"/>
    <cellStyle name="Normal 4 2 5 3 2 5" xfId="23866" xr:uid="{00000000-0005-0000-0000-0000F7B50000}"/>
    <cellStyle name="Normal 4 2 5 3 2 5 2" xfId="52817" xr:uid="{00000000-0005-0000-0000-0000F8B50000}"/>
    <cellStyle name="Normal 4 2 5 3 2 6" xfId="23867" xr:uid="{00000000-0005-0000-0000-0000F9B50000}"/>
    <cellStyle name="Normal 4 2 5 3 2 6 2" xfId="52818" xr:uid="{00000000-0005-0000-0000-0000FAB50000}"/>
    <cellStyle name="Normal 4 2 5 3 2 7" xfId="52807" xr:uid="{00000000-0005-0000-0000-0000FBB50000}"/>
    <cellStyle name="Normal 4 2 5 3 3" xfId="23868" xr:uid="{00000000-0005-0000-0000-0000FCB50000}"/>
    <cellStyle name="Normal 4 2 5 3 3 2" xfId="23869" xr:uid="{00000000-0005-0000-0000-0000FDB50000}"/>
    <cellStyle name="Normal 4 2 5 3 3 2 2" xfId="23870" xr:uid="{00000000-0005-0000-0000-0000FEB50000}"/>
    <cellStyle name="Normal 4 2 5 3 3 2 2 2" xfId="23871" xr:uid="{00000000-0005-0000-0000-0000FFB50000}"/>
    <cellStyle name="Normal 4 2 5 3 3 2 2 2 2" xfId="52822" xr:uid="{00000000-0005-0000-0000-000000B60000}"/>
    <cellStyle name="Normal 4 2 5 3 3 2 2 3" xfId="52821" xr:uid="{00000000-0005-0000-0000-000001B60000}"/>
    <cellStyle name="Normal 4 2 5 3 3 2 3" xfId="23872" xr:uid="{00000000-0005-0000-0000-000002B60000}"/>
    <cellStyle name="Normal 4 2 5 3 3 2 3 2" xfId="52823" xr:uid="{00000000-0005-0000-0000-000003B60000}"/>
    <cellStyle name="Normal 4 2 5 3 3 2 4" xfId="23873" xr:uid="{00000000-0005-0000-0000-000004B60000}"/>
    <cellStyle name="Normal 4 2 5 3 3 2 4 2" xfId="52824" xr:uid="{00000000-0005-0000-0000-000005B60000}"/>
    <cellStyle name="Normal 4 2 5 3 3 2 5" xfId="23874" xr:uid="{00000000-0005-0000-0000-000006B60000}"/>
    <cellStyle name="Normal 4 2 5 3 3 2 5 2" xfId="52825" xr:uid="{00000000-0005-0000-0000-000007B60000}"/>
    <cellStyle name="Normal 4 2 5 3 3 2 6" xfId="52820" xr:uid="{00000000-0005-0000-0000-000008B60000}"/>
    <cellStyle name="Normal 4 2 5 3 3 3" xfId="23875" xr:uid="{00000000-0005-0000-0000-000009B60000}"/>
    <cellStyle name="Normal 4 2 5 3 3 3 2" xfId="23876" xr:uid="{00000000-0005-0000-0000-00000AB60000}"/>
    <cellStyle name="Normal 4 2 5 3 3 3 2 2" xfId="52827" xr:uid="{00000000-0005-0000-0000-00000BB60000}"/>
    <cellStyle name="Normal 4 2 5 3 3 3 3" xfId="52826" xr:uid="{00000000-0005-0000-0000-00000CB60000}"/>
    <cellStyle name="Normal 4 2 5 3 3 4" xfId="23877" xr:uid="{00000000-0005-0000-0000-00000DB60000}"/>
    <cellStyle name="Normal 4 2 5 3 3 4 2" xfId="52828" xr:uid="{00000000-0005-0000-0000-00000EB60000}"/>
    <cellStyle name="Normal 4 2 5 3 3 5" xfId="23878" xr:uid="{00000000-0005-0000-0000-00000FB60000}"/>
    <cellStyle name="Normal 4 2 5 3 3 5 2" xfId="52829" xr:uid="{00000000-0005-0000-0000-000010B60000}"/>
    <cellStyle name="Normal 4 2 5 3 3 6" xfId="23879" xr:uid="{00000000-0005-0000-0000-000011B60000}"/>
    <cellStyle name="Normal 4 2 5 3 3 6 2" xfId="52830" xr:uid="{00000000-0005-0000-0000-000012B60000}"/>
    <cellStyle name="Normal 4 2 5 3 3 7" xfId="52819" xr:uid="{00000000-0005-0000-0000-000013B60000}"/>
    <cellStyle name="Normal 4 2 5 3 4" xfId="23880" xr:uid="{00000000-0005-0000-0000-000014B60000}"/>
    <cellStyle name="Normal 4 2 5 3 4 2" xfId="23881" xr:uid="{00000000-0005-0000-0000-000015B60000}"/>
    <cellStyle name="Normal 4 2 5 3 4 2 2" xfId="23882" xr:uid="{00000000-0005-0000-0000-000016B60000}"/>
    <cellStyle name="Normal 4 2 5 3 4 2 2 2" xfId="52833" xr:uid="{00000000-0005-0000-0000-000017B60000}"/>
    <cellStyle name="Normal 4 2 5 3 4 2 3" xfId="52832" xr:uid="{00000000-0005-0000-0000-000018B60000}"/>
    <cellStyle name="Normal 4 2 5 3 4 3" xfId="23883" xr:uid="{00000000-0005-0000-0000-000019B60000}"/>
    <cellStyle name="Normal 4 2 5 3 4 3 2" xfId="52834" xr:uid="{00000000-0005-0000-0000-00001AB60000}"/>
    <cellStyle name="Normal 4 2 5 3 4 4" xfId="23884" xr:uid="{00000000-0005-0000-0000-00001BB60000}"/>
    <cellStyle name="Normal 4 2 5 3 4 4 2" xfId="52835" xr:uid="{00000000-0005-0000-0000-00001CB60000}"/>
    <cellStyle name="Normal 4 2 5 3 4 5" xfId="23885" xr:uid="{00000000-0005-0000-0000-00001DB60000}"/>
    <cellStyle name="Normal 4 2 5 3 4 5 2" xfId="52836" xr:uid="{00000000-0005-0000-0000-00001EB60000}"/>
    <cellStyle name="Normal 4 2 5 3 4 6" xfId="52831" xr:uid="{00000000-0005-0000-0000-00001FB60000}"/>
    <cellStyle name="Normal 4 2 5 3 5" xfId="23886" xr:uid="{00000000-0005-0000-0000-000020B60000}"/>
    <cellStyle name="Normal 4 2 5 3 5 2" xfId="23887" xr:uid="{00000000-0005-0000-0000-000021B60000}"/>
    <cellStyle name="Normal 4 2 5 3 5 2 2" xfId="23888" xr:uid="{00000000-0005-0000-0000-000022B60000}"/>
    <cellStyle name="Normal 4 2 5 3 5 2 2 2" xfId="52839" xr:uid="{00000000-0005-0000-0000-000023B60000}"/>
    <cellStyle name="Normal 4 2 5 3 5 2 3" xfId="52838" xr:uid="{00000000-0005-0000-0000-000024B60000}"/>
    <cellStyle name="Normal 4 2 5 3 5 3" xfId="23889" xr:uid="{00000000-0005-0000-0000-000025B60000}"/>
    <cellStyle name="Normal 4 2 5 3 5 3 2" xfId="52840" xr:uid="{00000000-0005-0000-0000-000026B60000}"/>
    <cellStyle name="Normal 4 2 5 3 5 4" xfId="23890" xr:uid="{00000000-0005-0000-0000-000027B60000}"/>
    <cellStyle name="Normal 4 2 5 3 5 4 2" xfId="52841" xr:uid="{00000000-0005-0000-0000-000028B60000}"/>
    <cellStyle name="Normal 4 2 5 3 5 5" xfId="23891" xr:uid="{00000000-0005-0000-0000-000029B60000}"/>
    <cellStyle name="Normal 4 2 5 3 5 5 2" xfId="52842" xr:uid="{00000000-0005-0000-0000-00002AB60000}"/>
    <cellStyle name="Normal 4 2 5 3 5 6" xfId="52837" xr:uid="{00000000-0005-0000-0000-00002BB60000}"/>
    <cellStyle name="Normal 4 2 5 3 6" xfId="23892" xr:uid="{00000000-0005-0000-0000-00002CB60000}"/>
    <cellStyle name="Normal 4 2 5 3 6 2" xfId="23893" xr:uid="{00000000-0005-0000-0000-00002DB60000}"/>
    <cellStyle name="Normal 4 2 5 3 6 2 2" xfId="23894" xr:uid="{00000000-0005-0000-0000-00002EB60000}"/>
    <cellStyle name="Normal 4 2 5 3 6 2 2 2" xfId="52845" xr:uid="{00000000-0005-0000-0000-00002FB60000}"/>
    <cellStyle name="Normal 4 2 5 3 6 2 3" xfId="52844" xr:uid="{00000000-0005-0000-0000-000030B60000}"/>
    <cellStyle name="Normal 4 2 5 3 6 3" xfId="23895" xr:uid="{00000000-0005-0000-0000-000031B60000}"/>
    <cellStyle name="Normal 4 2 5 3 6 3 2" xfId="52846" xr:uid="{00000000-0005-0000-0000-000032B60000}"/>
    <cellStyle name="Normal 4 2 5 3 6 4" xfId="23896" xr:uid="{00000000-0005-0000-0000-000033B60000}"/>
    <cellStyle name="Normal 4 2 5 3 6 4 2" xfId="52847" xr:uid="{00000000-0005-0000-0000-000034B60000}"/>
    <cellStyle name="Normal 4 2 5 3 6 5" xfId="52843" xr:uid="{00000000-0005-0000-0000-000035B60000}"/>
    <cellStyle name="Normal 4 2 5 3 7" xfId="23897" xr:uid="{00000000-0005-0000-0000-000036B60000}"/>
    <cellStyle name="Normal 4 2 5 3 7 2" xfId="23898" xr:uid="{00000000-0005-0000-0000-000037B60000}"/>
    <cellStyle name="Normal 4 2 5 3 7 2 2" xfId="52849" xr:uid="{00000000-0005-0000-0000-000038B60000}"/>
    <cellStyle name="Normal 4 2 5 3 7 3" xfId="23899" xr:uid="{00000000-0005-0000-0000-000039B60000}"/>
    <cellStyle name="Normal 4 2 5 3 7 3 2" xfId="52850" xr:uid="{00000000-0005-0000-0000-00003AB60000}"/>
    <cellStyle name="Normal 4 2 5 3 7 4" xfId="52848" xr:uid="{00000000-0005-0000-0000-00003BB60000}"/>
    <cellStyle name="Normal 4 2 5 3 8" xfId="23900" xr:uid="{00000000-0005-0000-0000-00003CB60000}"/>
    <cellStyle name="Normal 4 2 5 3 8 2" xfId="52851" xr:uid="{00000000-0005-0000-0000-00003DB60000}"/>
    <cellStyle name="Normal 4 2 5 3 9" xfId="23901" xr:uid="{00000000-0005-0000-0000-00003EB60000}"/>
    <cellStyle name="Normal 4 2 5 3 9 2" xfId="52852" xr:uid="{00000000-0005-0000-0000-00003FB60000}"/>
    <cellStyle name="Normal 4 2 5 4" xfId="23902" xr:uid="{00000000-0005-0000-0000-000040B60000}"/>
    <cellStyle name="Normal 4 2 5 4 2" xfId="23903" xr:uid="{00000000-0005-0000-0000-000041B60000}"/>
    <cellStyle name="Normal 4 2 5 4 2 2" xfId="23904" xr:uid="{00000000-0005-0000-0000-000042B60000}"/>
    <cellStyle name="Normal 4 2 5 4 2 2 2" xfId="23905" xr:uid="{00000000-0005-0000-0000-000043B60000}"/>
    <cellStyle name="Normal 4 2 5 4 2 2 2 2" xfId="52856" xr:uid="{00000000-0005-0000-0000-000044B60000}"/>
    <cellStyle name="Normal 4 2 5 4 2 2 3" xfId="52855" xr:uid="{00000000-0005-0000-0000-000045B60000}"/>
    <cellStyle name="Normal 4 2 5 4 2 3" xfId="23906" xr:uid="{00000000-0005-0000-0000-000046B60000}"/>
    <cellStyle name="Normal 4 2 5 4 2 3 2" xfId="52857" xr:uid="{00000000-0005-0000-0000-000047B60000}"/>
    <cellStyle name="Normal 4 2 5 4 2 4" xfId="23907" xr:uid="{00000000-0005-0000-0000-000048B60000}"/>
    <cellStyle name="Normal 4 2 5 4 2 4 2" xfId="52858" xr:uid="{00000000-0005-0000-0000-000049B60000}"/>
    <cellStyle name="Normal 4 2 5 4 2 5" xfId="23908" xr:uid="{00000000-0005-0000-0000-00004AB60000}"/>
    <cellStyle name="Normal 4 2 5 4 2 5 2" xfId="52859" xr:uid="{00000000-0005-0000-0000-00004BB60000}"/>
    <cellStyle name="Normal 4 2 5 4 2 6" xfId="52854" xr:uid="{00000000-0005-0000-0000-00004CB60000}"/>
    <cellStyle name="Normal 4 2 5 4 3" xfId="23909" xr:uid="{00000000-0005-0000-0000-00004DB60000}"/>
    <cellStyle name="Normal 4 2 5 4 3 2" xfId="23910" xr:uid="{00000000-0005-0000-0000-00004EB60000}"/>
    <cellStyle name="Normal 4 2 5 4 3 2 2" xfId="23911" xr:uid="{00000000-0005-0000-0000-00004FB60000}"/>
    <cellStyle name="Normal 4 2 5 4 3 2 2 2" xfId="52862" xr:uid="{00000000-0005-0000-0000-000050B60000}"/>
    <cellStyle name="Normal 4 2 5 4 3 2 3" xfId="52861" xr:uid="{00000000-0005-0000-0000-000051B60000}"/>
    <cellStyle name="Normal 4 2 5 4 3 3" xfId="23912" xr:uid="{00000000-0005-0000-0000-000052B60000}"/>
    <cellStyle name="Normal 4 2 5 4 3 3 2" xfId="52863" xr:uid="{00000000-0005-0000-0000-000053B60000}"/>
    <cellStyle name="Normal 4 2 5 4 3 4" xfId="23913" xr:uid="{00000000-0005-0000-0000-000054B60000}"/>
    <cellStyle name="Normal 4 2 5 4 3 4 2" xfId="52864" xr:uid="{00000000-0005-0000-0000-000055B60000}"/>
    <cellStyle name="Normal 4 2 5 4 3 5" xfId="23914" xr:uid="{00000000-0005-0000-0000-000056B60000}"/>
    <cellStyle name="Normal 4 2 5 4 3 5 2" xfId="52865" xr:uid="{00000000-0005-0000-0000-000057B60000}"/>
    <cellStyle name="Normal 4 2 5 4 3 6" xfId="52860" xr:uid="{00000000-0005-0000-0000-000058B60000}"/>
    <cellStyle name="Normal 4 2 5 4 4" xfId="23915" xr:uid="{00000000-0005-0000-0000-000059B60000}"/>
    <cellStyle name="Normal 4 2 5 4 4 2" xfId="23916" xr:uid="{00000000-0005-0000-0000-00005AB60000}"/>
    <cellStyle name="Normal 4 2 5 4 4 2 2" xfId="52867" xr:uid="{00000000-0005-0000-0000-00005BB60000}"/>
    <cellStyle name="Normal 4 2 5 4 4 3" xfId="52866" xr:uid="{00000000-0005-0000-0000-00005CB60000}"/>
    <cellStyle name="Normal 4 2 5 4 5" xfId="23917" xr:uid="{00000000-0005-0000-0000-00005DB60000}"/>
    <cellStyle name="Normal 4 2 5 4 5 2" xfId="52868" xr:uid="{00000000-0005-0000-0000-00005EB60000}"/>
    <cellStyle name="Normal 4 2 5 4 6" xfId="23918" xr:uid="{00000000-0005-0000-0000-00005FB60000}"/>
    <cellStyle name="Normal 4 2 5 4 6 2" xfId="52869" xr:uid="{00000000-0005-0000-0000-000060B60000}"/>
    <cellStyle name="Normal 4 2 5 4 7" xfId="23919" xr:uid="{00000000-0005-0000-0000-000061B60000}"/>
    <cellStyle name="Normal 4 2 5 4 7 2" xfId="52870" xr:uid="{00000000-0005-0000-0000-000062B60000}"/>
    <cellStyle name="Normal 4 2 5 4 8" xfId="52853" xr:uid="{00000000-0005-0000-0000-000063B60000}"/>
    <cellStyle name="Normal 4 2 5 5" xfId="23920" xr:uid="{00000000-0005-0000-0000-000064B60000}"/>
    <cellStyle name="Normal 4 2 5 5 2" xfId="23921" xr:uid="{00000000-0005-0000-0000-000065B60000}"/>
    <cellStyle name="Normal 4 2 5 5 2 2" xfId="23922" xr:uid="{00000000-0005-0000-0000-000066B60000}"/>
    <cellStyle name="Normal 4 2 5 5 2 2 2" xfId="23923" xr:uid="{00000000-0005-0000-0000-000067B60000}"/>
    <cellStyle name="Normal 4 2 5 5 2 2 2 2" xfId="52874" xr:uid="{00000000-0005-0000-0000-000068B60000}"/>
    <cellStyle name="Normal 4 2 5 5 2 2 3" xfId="52873" xr:uid="{00000000-0005-0000-0000-000069B60000}"/>
    <cellStyle name="Normal 4 2 5 5 2 3" xfId="23924" xr:uid="{00000000-0005-0000-0000-00006AB60000}"/>
    <cellStyle name="Normal 4 2 5 5 2 3 2" xfId="52875" xr:uid="{00000000-0005-0000-0000-00006BB60000}"/>
    <cellStyle name="Normal 4 2 5 5 2 4" xfId="23925" xr:uid="{00000000-0005-0000-0000-00006CB60000}"/>
    <cellStyle name="Normal 4 2 5 5 2 4 2" xfId="52876" xr:uid="{00000000-0005-0000-0000-00006DB60000}"/>
    <cellStyle name="Normal 4 2 5 5 2 5" xfId="23926" xr:uid="{00000000-0005-0000-0000-00006EB60000}"/>
    <cellStyle name="Normal 4 2 5 5 2 5 2" xfId="52877" xr:uid="{00000000-0005-0000-0000-00006FB60000}"/>
    <cellStyle name="Normal 4 2 5 5 2 6" xfId="52872" xr:uid="{00000000-0005-0000-0000-000070B60000}"/>
    <cellStyle name="Normal 4 2 5 5 3" xfId="23927" xr:uid="{00000000-0005-0000-0000-000071B60000}"/>
    <cellStyle name="Normal 4 2 5 5 3 2" xfId="23928" xr:uid="{00000000-0005-0000-0000-000072B60000}"/>
    <cellStyle name="Normal 4 2 5 5 3 2 2" xfId="52879" xr:uid="{00000000-0005-0000-0000-000073B60000}"/>
    <cellStyle name="Normal 4 2 5 5 3 3" xfId="52878" xr:uid="{00000000-0005-0000-0000-000074B60000}"/>
    <cellStyle name="Normal 4 2 5 5 4" xfId="23929" xr:uid="{00000000-0005-0000-0000-000075B60000}"/>
    <cellStyle name="Normal 4 2 5 5 4 2" xfId="52880" xr:uid="{00000000-0005-0000-0000-000076B60000}"/>
    <cellStyle name="Normal 4 2 5 5 5" xfId="23930" xr:uid="{00000000-0005-0000-0000-000077B60000}"/>
    <cellStyle name="Normal 4 2 5 5 5 2" xfId="52881" xr:uid="{00000000-0005-0000-0000-000078B60000}"/>
    <cellStyle name="Normal 4 2 5 5 6" xfId="23931" xr:uid="{00000000-0005-0000-0000-000079B60000}"/>
    <cellStyle name="Normal 4 2 5 5 6 2" xfId="52882" xr:uid="{00000000-0005-0000-0000-00007AB60000}"/>
    <cellStyle name="Normal 4 2 5 5 7" xfId="52871" xr:uid="{00000000-0005-0000-0000-00007BB60000}"/>
    <cellStyle name="Normal 4 2 5 6" xfId="23932" xr:uid="{00000000-0005-0000-0000-00007CB60000}"/>
    <cellStyle name="Normal 4 2 5 6 2" xfId="23933" xr:uid="{00000000-0005-0000-0000-00007DB60000}"/>
    <cellStyle name="Normal 4 2 5 6 2 2" xfId="23934" xr:uid="{00000000-0005-0000-0000-00007EB60000}"/>
    <cellStyle name="Normal 4 2 5 6 2 2 2" xfId="52885" xr:uid="{00000000-0005-0000-0000-00007FB60000}"/>
    <cellStyle name="Normal 4 2 5 6 2 3" xfId="52884" xr:uid="{00000000-0005-0000-0000-000080B60000}"/>
    <cellStyle name="Normal 4 2 5 6 3" xfId="23935" xr:uid="{00000000-0005-0000-0000-000081B60000}"/>
    <cellStyle name="Normal 4 2 5 6 3 2" xfId="52886" xr:uid="{00000000-0005-0000-0000-000082B60000}"/>
    <cellStyle name="Normal 4 2 5 6 4" xfId="23936" xr:uid="{00000000-0005-0000-0000-000083B60000}"/>
    <cellStyle name="Normal 4 2 5 6 4 2" xfId="52887" xr:uid="{00000000-0005-0000-0000-000084B60000}"/>
    <cellStyle name="Normal 4 2 5 6 5" xfId="23937" xr:uid="{00000000-0005-0000-0000-000085B60000}"/>
    <cellStyle name="Normal 4 2 5 6 5 2" xfId="52888" xr:uid="{00000000-0005-0000-0000-000086B60000}"/>
    <cellStyle name="Normal 4 2 5 6 6" xfId="52883" xr:uid="{00000000-0005-0000-0000-000087B60000}"/>
    <cellStyle name="Normal 4 2 5 7" xfId="23938" xr:uid="{00000000-0005-0000-0000-000088B60000}"/>
    <cellStyle name="Normal 4 2 5 7 2" xfId="23939" xr:uid="{00000000-0005-0000-0000-000089B60000}"/>
    <cellStyle name="Normal 4 2 5 7 2 2" xfId="23940" xr:uid="{00000000-0005-0000-0000-00008AB60000}"/>
    <cellStyle name="Normal 4 2 5 7 2 2 2" xfId="52891" xr:uid="{00000000-0005-0000-0000-00008BB60000}"/>
    <cellStyle name="Normal 4 2 5 7 2 3" xfId="52890" xr:uid="{00000000-0005-0000-0000-00008CB60000}"/>
    <cellStyle name="Normal 4 2 5 7 3" xfId="23941" xr:uid="{00000000-0005-0000-0000-00008DB60000}"/>
    <cellStyle name="Normal 4 2 5 7 3 2" xfId="52892" xr:uid="{00000000-0005-0000-0000-00008EB60000}"/>
    <cellStyle name="Normal 4 2 5 7 4" xfId="23942" xr:uid="{00000000-0005-0000-0000-00008FB60000}"/>
    <cellStyle name="Normal 4 2 5 7 4 2" xfId="52893" xr:uid="{00000000-0005-0000-0000-000090B60000}"/>
    <cellStyle name="Normal 4 2 5 7 5" xfId="23943" xr:uid="{00000000-0005-0000-0000-000091B60000}"/>
    <cellStyle name="Normal 4 2 5 7 5 2" xfId="52894" xr:uid="{00000000-0005-0000-0000-000092B60000}"/>
    <cellStyle name="Normal 4 2 5 7 6" xfId="52889" xr:uid="{00000000-0005-0000-0000-000093B60000}"/>
    <cellStyle name="Normal 4 2 5 8" xfId="23944" xr:uid="{00000000-0005-0000-0000-000094B60000}"/>
    <cellStyle name="Normal 4 2 5 8 2" xfId="23945" xr:uid="{00000000-0005-0000-0000-000095B60000}"/>
    <cellStyle name="Normal 4 2 5 8 2 2" xfId="23946" xr:uid="{00000000-0005-0000-0000-000096B60000}"/>
    <cellStyle name="Normal 4 2 5 8 2 2 2" xfId="52897" xr:uid="{00000000-0005-0000-0000-000097B60000}"/>
    <cellStyle name="Normal 4 2 5 8 2 3" xfId="52896" xr:uid="{00000000-0005-0000-0000-000098B60000}"/>
    <cellStyle name="Normal 4 2 5 8 3" xfId="23947" xr:uid="{00000000-0005-0000-0000-000099B60000}"/>
    <cellStyle name="Normal 4 2 5 8 3 2" xfId="52898" xr:uid="{00000000-0005-0000-0000-00009AB60000}"/>
    <cellStyle name="Normal 4 2 5 8 4" xfId="23948" xr:uid="{00000000-0005-0000-0000-00009BB60000}"/>
    <cellStyle name="Normal 4 2 5 8 4 2" xfId="52899" xr:uid="{00000000-0005-0000-0000-00009CB60000}"/>
    <cellStyle name="Normal 4 2 5 8 5" xfId="52895" xr:uid="{00000000-0005-0000-0000-00009DB60000}"/>
    <cellStyle name="Normal 4 2 5 9" xfId="23949" xr:uid="{00000000-0005-0000-0000-00009EB60000}"/>
    <cellStyle name="Normal 4 2 5 9 2" xfId="23950" xr:uid="{00000000-0005-0000-0000-00009FB60000}"/>
    <cellStyle name="Normal 4 2 5 9 2 2" xfId="52901" xr:uid="{00000000-0005-0000-0000-0000A0B60000}"/>
    <cellStyle name="Normal 4 2 5 9 3" xfId="23951" xr:uid="{00000000-0005-0000-0000-0000A1B60000}"/>
    <cellStyle name="Normal 4 2 5 9 3 2" xfId="52902" xr:uid="{00000000-0005-0000-0000-0000A2B60000}"/>
    <cellStyle name="Normal 4 2 5 9 4" xfId="52900" xr:uid="{00000000-0005-0000-0000-0000A3B60000}"/>
    <cellStyle name="Normal 4 2 6" xfId="23952" xr:uid="{00000000-0005-0000-0000-0000A4B60000}"/>
    <cellStyle name="Normal 4 2 6 10" xfId="23953" xr:uid="{00000000-0005-0000-0000-0000A5B60000}"/>
    <cellStyle name="Normal 4 2 6 10 2" xfId="52904" xr:uid="{00000000-0005-0000-0000-0000A6B60000}"/>
    <cellStyle name="Normal 4 2 6 11" xfId="23954" xr:uid="{00000000-0005-0000-0000-0000A7B60000}"/>
    <cellStyle name="Normal 4 2 6 11 2" xfId="52905" xr:uid="{00000000-0005-0000-0000-0000A8B60000}"/>
    <cellStyle name="Normal 4 2 6 12" xfId="52903" xr:uid="{00000000-0005-0000-0000-0000A9B60000}"/>
    <cellStyle name="Normal 4 2 6 2" xfId="23955" xr:uid="{00000000-0005-0000-0000-0000AAB60000}"/>
    <cellStyle name="Normal 4 2 6 2 10" xfId="23956" xr:uid="{00000000-0005-0000-0000-0000ABB60000}"/>
    <cellStyle name="Normal 4 2 6 2 10 2" xfId="52907" xr:uid="{00000000-0005-0000-0000-0000ACB60000}"/>
    <cellStyle name="Normal 4 2 6 2 11" xfId="52906" xr:uid="{00000000-0005-0000-0000-0000ADB60000}"/>
    <cellStyle name="Normal 4 2 6 2 2" xfId="23957" xr:uid="{00000000-0005-0000-0000-0000AEB60000}"/>
    <cellStyle name="Normal 4 2 6 2 2 2" xfId="23958" xr:uid="{00000000-0005-0000-0000-0000AFB60000}"/>
    <cellStyle name="Normal 4 2 6 2 2 2 2" xfId="23959" xr:uid="{00000000-0005-0000-0000-0000B0B60000}"/>
    <cellStyle name="Normal 4 2 6 2 2 2 2 2" xfId="23960" xr:uid="{00000000-0005-0000-0000-0000B1B60000}"/>
    <cellStyle name="Normal 4 2 6 2 2 2 2 2 2" xfId="52911" xr:uid="{00000000-0005-0000-0000-0000B2B60000}"/>
    <cellStyle name="Normal 4 2 6 2 2 2 2 3" xfId="52910" xr:uid="{00000000-0005-0000-0000-0000B3B60000}"/>
    <cellStyle name="Normal 4 2 6 2 2 2 3" xfId="23961" xr:uid="{00000000-0005-0000-0000-0000B4B60000}"/>
    <cellStyle name="Normal 4 2 6 2 2 2 3 2" xfId="52912" xr:uid="{00000000-0005-0000-0000-0000B5B60000}"/>
    <cellStyle name="Normal 4 2 6 2 2 2 4" xfId="23962" xr:uid="{00000000-0005-0000-0000-0000B6B60000}"/>
    <cellStyle name="Normal 4 2 6 2 2 2 4 2" xfId="52913" xr:uid="{00000000-0005-0000-0000-0000B7B60000}"/>
    <cellStyle name="Normal 4 2 6 2 2 2 5" xfId="23963" xr:uid="{00000000-0005-0000-0000-0000B8B60000}"/>
    <cellStyle name="Normal 4 2 6 2 2 2 5 2" xfId="52914" xr:uid="{00000000-0005-0000-0000-0000B9B60000}"/>
    <cellStyle name="Normal 4 2 6 2 2 2 6" xfId="52909" xr:uid="{00000000-0005-0000-0000-0000BAB60000}"/>
    <cellStyle name="Normal 4 2 6 2 2 3" xfId="23964" xr:uid="{00000000-0005-0000-0000-0000BBB60000}"/>
    <cellStyle name="Normal 4 2 6 2 2 3 2" xfId="23965" xr:uid="{00000000-0005-0000-0000-0000BCB60000}"/>
    <cellStyle name="Normal 4 2 6 2 2 3 2 2" xfId="52916" xr:uid="{00000000-0005-0000-0000-0000BDB60000}"/>
    <cellStyle name="Normal 4 2 6 2 2 3 3" xfId="52915" xr:uid="{00000000-0005-0000-0000-0000BEB60000}"/>
    <cellStyle name="Normal 4 2 6 2 2 4" xfId="23966" xr:uid="{00000000-0005-0000-0000-0000BFB60000}"/>
    <cellStyle name="Normal 4 2 6 2 2 4 2" xfId="52917" xr:uid="{00000000-0005-0000-0000-0000C0B60000}"/>
    <cellStyle name="Normal 4 2 6 2 2 5" xfId="23967" xr:uid="{00000000-0005-0000-0000-0000C1B60000}"/>
    <cellStyle name="Normal 4 2 6 2 2 5 2" xfId="52918" xr:uid="{00000000-0005-0000-0000-0000C2B60000}"/>
    <cellStyle name="Normal 4 2 6 2 2 6" xfId="23968" xr:uid="{00000000-0005-0000-0000-0000C3B60000}"/>
    <cellStyle name="Normal 4 2 6 2 2 6 2" xfId="52919" xr:uid="{00000000-0005-0000-0000-0000C4B60000}"/>
    <cellStyle name="Normal 4 2 6 2 2 7" xfId="52908" xr:uid="{00000000-0005-0000-0000-0000C5B60000}"/>
    <cellStyle name="Normal 4 2 6 2 3" xfId="23969" xr:uid="{00000000-0005-0000-0000-0000C6B60000}"/>
    <cellStyle name="Normal 4 2 6 2 3 2" xfId="23970" xr:uid="{00000000-0005-0000-0000-0000C7B60000}"/>
    <cellStyle name="Normal 4 2 6 2 3 2 2" xfId="23971" xr:uid="{00000000-0005-0000-0000-0000C8B60000}"/>
    <cellStyle name="Normal 4 2 6 2 3 2 2 2" xfId="23972" xr:uid="{00000000-0005-0000-0000-0000C9B60000}"/>
    <cellStyle name="Normal 4 2 6 2 3 2 2 2 2" xfId="52923" xr:uid="{00000000-0005-0000-0000-0000CAB60000}"/>
    <cellStyle name="Normal 4 2 6 2 3 2 2 3" xfId="52922" xr:uid="{00000000-0005-0000-0000-0000CBB60000}"/>
    <cellStyle name="Normal 4 2 6 2 3 2 3" xfId="23973" xr:uid="{00000000-0005-0000-0000-0000CCB60000}"/>
    <cellStyle name="Normal 4 2 6 2 3 2 3 2" xfId="52924" xr:uid="{00000000-0005-0000-0000-0000CDB60000}"/>
    <cellStyle name="Normal 4 2 6 2 3 2 4" xfId="23974" xr:uid="{00000000-0005-0000-0000-0000CEB60000}"/>
    <cellStyle name="Normal 4 2 6 2 3 2 4 2" xfId="52925" xr:uid="{00000000-0005-0000-0000-0000CFB60000}"/>
    <cellStyle name="Normal 4 2 6 2 3 2 5" xfId="23975" xr:uid="{00000000-0005-0000-0000-0000D0B60000}"/>
    <cellStyle name="Normal 4 2 6 2 3 2 5 2" xfId="52926" xr:uid="{00000000-0005-0000-0000-0000D1B60000}"/>
    <cellStyle name="Normal 4 2 6 2 3 2 6" xfId="52921" xr:uid="{00000000-0005-0000-0000-0000D2B60000}"/>
    <cellStyle name="Normal 4 2 6 2 3 3" xfId="23976" xr:uid="{00000000-0005-0000-0000-0000D3B60000}"/>
    <cellStyle name="Normal 4 2 6 2 3 3 2" xfId="23977" xr:uid="{00000000-0005-0000-0000-0000D4B60000}"/>
    <cellStyle name="Normal 4 2 6 2 3 3 2 2" xfId="52928" xr:uid="{00000000-0005-0000-0000-0000D5B60000}"/>
    <cellStyle name="Normal 4 2 6 2 3 3 3" xfId="52927" xr:uid="{00000000-0005-0000-0000-0000D6B60000}"/>
    <cellStyle name="Normal 4 2 6 2 3 4" xfId="23978" xr:uid="{00000000-0005-0000-0000-0000D7B60000}"/>
    <cellStyle name="Normal 4 2 6 2 3 4 2" xfId="52929" xr:uid="{00000000-0005-0000-0000-0000D8B60000}"/>
    <cellStyle name="Normal 4 2 6 2 3 5" xfId="23979" xr:uid="{00000000-0005-0000-0000-0000D9B60000}"/>
    <cellStyle name="Normal 4 2 6 2 3 5 2" xfId="52930" xr:uid="{00000000-0005-0000-0000-0000DAB60000}"/>
    <cellStyle name="Normal 4 2 6 2 3 6" xfId="23980" xr:uid="{00000000-0005-0000-0000-0000DBB60000}"/>
    <cellStyle name="Normal 4 2 6 2 3 6 2" xfId="52931" xr:uid="{00000000-0005-0000-0000-0000DCB60000}"/>
    <cellStyle name="Normal 4 2 6 2 3 7" xfId="52920" xr:uid="{00000000-0005-0000-0000-0000DDB60000}"/>
    <cellStyle name="Normal 4 2 6 2 4" xfId="23981" xr:uid="{00000000-0005-0000-0000-0000DEB60000}"/>
    <cellStyle name="Normal 4 2 6 2 4 2" xfId="23982" xr:uid="{00000000-0005-0000-0000-0000DFB60000}"/>
    <cellStyle name="Normal 4 2 6 2 4 2 2" xfId="23983" xr:uid="{00000000-0005-0000-0000-0000E0B60000}"/>
    <cellStyle name="Normal 4 2 6 2 4 2 2 2" xfId="52934" xr:uid="{00000000-0005-0000-0000-0000E1B60000}"/>
    <cellStyle name="Normal 4 2 6 2 4 2 3" xfId="52933" xr:uid="{00000000-0005-0000-0000-0000E2B60000}"/>
    <cellStyle name="Normal 4 2 6 2 4 3" xfId="23984" xr:uid="{00000000-0005-0000-0000-0000E3B60000}"/>
    <cellStyle name="Normal 4 2 6 2 4 3 2" xfId="52935" xr:uid="{00000000-0005-0000-0000-0000E4B60000}"/>
    <cellStyle name="Normal 4 2 6 2 4 4" xfId="23985" xr:uid="{00000000-0005-0000-0000-0000E5B60000}"/>
    <cellStyle name="Normal 4 2 6 2 4 4 2" xfId="52936" xr:uid="{00000000-0005-0000-0000-0000E6B60000}"/>
    <cellStyle name="Normal 4 2 6 2 4 5" xfId="23986" xr:uid="{00000000-0005-0000-0000-0000E7B60000}"/>
    <cellStyle name="Normal 4 2 6 2 4 5 2" xfId="52937" xr:uid="{00000000-0005-0000-0000-0000E8B60000}"/>
    <cellStyle name="Normal 4 2 6 2 4 6" xfId="52932" xr:uid="{00000000-0005-0000-0000-0000E9B60000}"/>
    <cellStyle name="Normal 4 2 6 2 5" xfId="23987" xr:uid="{00000000-0005-0000-0000-0000EAB60000}"/>
    <cellStyle name="Normal 4 2 6 2 5 2" xfId="23988" xr:uid="{00000000-0005-0000-0000-0000EBB60000}"/>
    <cellStyle name="Normal 4 2 6 2 5 2 2" xfId="23989" xr:uid="{00000000-0005-0000-0000-0000ECB60000}"/>
    <cellStyle name="Normal 4 2 6 2 5 2 2 2" xfId="52940" xr:uid="{00000000-0005-0000-0000-0000EDB60000}"/>
    <cellStyle name="Normal 4 2 6 2 5 2 3" xfId="52939" xr:uid="{00000000-0005-0000-0000-0000EEB60000}"/>
    <cellStyle name="Normal 4 2 6 2 5 3" xfId="23990" xr:uid="{00000000-0005-0000-0000-0000EFB60000}"/>
    <cellStyle name="Normal 4 2 6 2 5 3 2" xfId="52941" xr:uid="{00000000-0005-0000-0000-0000F0B60000}"/>
    <cellStyle name="Normal 4 2 6 2 5 4" xfId="23991" xr:uid="{00000000-0005-0000-0000-0000F1B60000}"/>
    <cellStyle name="Normal 4 2 6 2 5 4 2" xfId="52942" xr:uid="{00000000-0005-0000-0000-0000F2B60000}"/>
    <cellStyle name="Normal 4 2 6 2 5 5" xfId="23992" xr:uid="{00000000-0005-0000-0000-0000F3B60000}"/>
    <cellStyle name="Normal 4 2 6 2 5 5 2" xfId="52943" xr:uid="{00000000-0005-0000-0000-0000F4B60000}"/>
    <cellStyle name="Normal 4 2 6 2 5 6" xfId="52938" xr:uid="{00000000-0005-0000-0000-0000F5B60000}"/>
    <cellStyle name="Normal 4 2 6 2 6" xfId="23993" xr:uid="{00000000-0005-0000-0000-0000F6B60000}"/>
    <cellStyle name="Normal 4 2 6 2 6 2" xfId="23994" xr:uid="{00000000-0005-0000-0000-0000F7B60000}"/>
    <cellStyle name="Normal 4 2 6 2 6 2 2" xfId="23995" xr:uid="{00000000-0005-0000-0000-0000F8B60000}"/>
    <cellStyle name="Normal 4 2 6 2 6 2 2 2" xfId="52946" xr:uid="{00000000-0005-0000-0000-0000F9B60000}"/>
    <cellStyle name="Normal 4 2 6 2 6 2 3" xfId="52945" xr:uid="{00000000-0005-0000-0000-0000FAB60000}"/>
    <cellStyle name="Normal 4 2 6 2 6 3" xfId="23996" xr:uid="{00000000-0005-0000-0000-0000FBB60000}"/>
    <cellStyle name="Normal 4 2 6 2 6 3 2" xfId="52947" xr:uid="{00000000-0005-0000-0000-0000FCB60000}"/>
    <cellStyle name="Normal 4 2 6 2 6 4" xfId="23997" xr:uid="{00000000-0005-0000-0000-0000FDB60000}"/>
    <cellStyle name="Normal 4 2 6 2 6 4 2" xfId="52948" xr:uid="{00000000-0005-0000-0000-0000FEB60000}"/>
    <cellStyle name="Normal 4 2 6 2 6 5" xfId="52944" xr:uid="{00000000-0005-0000-0000-0000FFB60000}"/>
    <cellStyle name="Normal 4 2 6 2 7" xfId="23998" xr:uid="{00000000-0005-0000-0000-000000B70000}"/>
    <cellStyle name="Normal 4 2 6 2 7 2" xfId="23999" xr:uid="{00000000-0005-0000-0000-000001B70000}"/>
    <cellStyle name="Normal 4 2 6 2 7 2 2" xfId="52950" xr:uid="{00000000-0005-0000-0000-000002B70000}"/>
    <cellStyle name="Normal 4 2 6 2 7 3" xfId="24000" xr:uid="{00000000-0005-0000-0000-000003B70000}"/>
    <cellStyle name="Normal 4 2 6 2 7 3 2" xfId="52951" xr:uid="{00000000-0005-0000-0000-000004B70000}"/>
    <cellStyle name="Normal 4 2 6 2 7 4" xfId="52949" xr:uid="{00000000-0005-0000-0000-000005B70000}"/>
    <cellStyle name="Normal 4 2 6 2 8" xfId="24001" xr:uid="{00000000-0005-0000-0000-000006B70000}"/>
    <cellStyle name="Normal 4 2 6 2 8 2" xfId="52952" xr:uid="{00000000-0005-0000-0000-000007B70000}"/>
    <cellStyle name="Normal 4 2 6 2 9" xfId="24002" xr:uid="{00000000-0005-0000-0000-000008B70000}"/>
    <cellStyle name="Normal 4 2 6 2 9 2" xfId="52953" xr:uid="{00000000-0005-0000-0000-000009B70000}"/>
    <cellStyle name="Normal 4 2 6 3" xfId="24003" xr:uid="{00000000-0005-0000-0000-00000AB70000}"/>
    <cellStyle name="Normal 4 2 6 3 2" xfId="24004" xr:uid="{00000000-0005-0000-0000-00000BB70000}"/>
    <cellStyle name="Normal 4 2 6 3 2 2" xfId="24005" xr:uid="{00000000-0005-0000-0000-00000CB70000}"/>
    <cellStyle name="Normal 4 2 6 3 2 2 2" xfId="24006" xr:uid="{00000000-0005-0000-0000-00000DB70000}"/>
    <cellStyle name="Normal 4 2 6 3 2 2 2 2" xfId="52957" xr:uid="{00000000-0005-0000-0000-00000EB70000}"/>
    <cellStyle name="Normal 4 2 6 3 2 2 3" xfId="52956" xr:uid="{00000000-0005-0000-0000-00000FB70000}"/>
    <cellStyle name="Normal 4 2 6 3 2 3" xfId="24007" xr:uid="{00000000-0005-0000-0000-000010B70000}"/>
    <cellStyle name="Normal 4 2 6 3 2 3 2" xfId="52958" xr:uid="{00000000-0005-0000-0000-000011B70000}"/>
    <cellStyle name="Normal 4 2 6 3 2 4" xfId="24008" xr:uid="{00000000-0005-0000-0000-000012B70000}"/>
    <cellStyle name="Normal 4 2 6 3 2 4 2" xfId="52959" xr:uid="{00000000-0005-0000-0000-000013B70000}"/>
    <cellStyle name="Normal 4 2 6 3 2 5" xfId="24009" xr:uid="{00000000-0005-0000-0000-000014B70000}"/>
    <cellStyle name="Normal 4 2 6 3 2 5 2" xfId="52960" xr:uid="{00000000-0005-0000-0000-000015B70000}"/>
    <cellStyle name="Normal 4 2 6 3 2 6" xfId="52955" xr:uid="{00000000-0005-0000-0000-000016B70000}"/>
    <cellStyle name="Normal 4 2 6 3 3" xfId="24010" xr:uid="{00000000-0005-0000-0000-000017B70000}"/>
    <cellStyle name="Normal 4 2 6 3 3 2" xfId="24011" xr:uid="{00000000-0005-0000-0000-000018B70000}"/>
    <cellStyle name="Normal 4 2 6 3 3 2 2" xfId="24012" xr:uid="{00000000-0005-0000-0000-000019B70000}"/>
    <cellStyle name="Normal 4 2 6 3 3 2 2 2" xfId="52963" xr:uid="{00000000-0005-0000-0000-00001AB70000}"/>
    <cellStyle name="Normal 4 2 6 3 3 2 3" xfId="52962" xr:uid="{00000000-0005-0000-0000-00001BB70000}"/>
    <cellStyle name="Normal 4 2 6 3 3 3" xfId="24013" xr:uid="{00000000-0005-0000-0000-00001CB70000}"/>
    <cellStyle name="Normal 4 2 6 3 3 3 2" xfId="52964" xr:uid="{00000000-0005-0000-0000-00001DB70000}"/>
    <cellStyle name="Normal 4 2 6 3 3 4" xfId="24014" xr:uid="{00000000-0005-0000-0000-00001EB70000}"/>
    <cellStyle name="Normal 4 2 6 3 3 4 2" xfId="52965" xr:uid="{00000000-0005-0000-0000-00001FB70000}"/>
    <cellStyle name="Normal 4 2 6 3 3 5" xfId="24015" xr:uid="{00000000-0005-0000-0000-000020B70000}"/>
    <cellStyle name="Normal 4 2 6 3 3 5 2" xfId="52966" xr:uid="{00000000-0005-0000-0000-000021B70000}"/>
    <cellStyle name="Normal 4 2 6 3 3 6" xfId="52961" xr:uid="{00000000-0005-0000-0000-000022B70000}"/>
    <cellStyle name="Normal 4 2 6 3 4" xfId="24016" xr:uid="{00000000-0005-0000-0000-000023B70000}"/>
    <cellStyle name="Normal 4 2 6 3 4 2" xfId="24017" xr:uid="{00000000-0005-0000-0000-000024B70000}"/>
    <cellStyle name="Normal 4 2 6 3 4 2 2" xfId="52968" xr:uid="{00000000-0005-0000-0000-000025B70000}"/>
    <cellStyle name="Normal 4 2 6 3 4 3" xfId="52967" xr:uid="{00000000-0005-0000-0000-000026B70000}"/>
    <cellStyle name="Normal 4 2 6 3 5" xfId="24018" xr:uid="{00000000-0005-0000-0000-000027B70000}"/>
    <cellStyle name="Normal 4 2 6 3 5 2" xfId="52969" xr:uid="{00000000-0005-0000-0000-000028B70000}"/>
    <cellStyle name="Normal 4 2 6 3 6" xfId="24019" xr:uid="{00000000-0005-0000-0000-000029B70000}"/>
    <cellStyle name="Normal 4 2 6 3 6 2" xfId="52970" xr:uid="{00000000-0005-0000-0000-00002AB70000}"/>
    <cellStyle name="Normal 4 2 6 3 7" xfId="24020" xr:uid="{00000000-0005-0000-0000-00002BB70000}"/>
    <cellStyle name="Normal 4 2 6 3 7 2" xfId="52971" xr:uid="{00000000-0005-0000-0000-00002CB70000}"/>
    <cellStyle name="Normal 4 2 6 3 8" xfId="52954" xr:uid="{00000000-0005-0000-0000-00002DB70000}"/>
    <cellStyle name="Normal 4 2 6 4" xfId="24021" xr:uid="{00000000-0005-0000-0000-00002EB70000}"/>
    <cellStyle name="Normal 4 2 6 4 2" xfId="24022" xr:uid="{00000000-0005-0000-0000-00002FB70000}"/>
    <cellStyle name="Normal 4 2 6 4 2 2" xfId="24023" xr:uid="{00000000-0005-0000-0000-000030B70000}"/>
    <cellStyle name="Normal 4 2 6 4 2 2 2" xfId="24024" xr:uid="{00000000-0005-0000-0000-000031B70000}"/>
    <cellStyle name="Normal 4 2 6 4 2 2 2 2" xfId="52975" xr:uid="{00000000-0005-0000-0000-000032B70000}"/>
    <cellStyle name="Normal 4 2 6 4 2 2 3" xfId="52974" xr:uid="{00000000-0005-0000-0000-000033B70000}"/>
    <cellStyle name="Normal 4 2 6 4 2 3" xfId="24025" xr:uid="{00000000-0005-0000-0000-000034B70000}"/>
    <cellStyle name="Normal 4 2 6 4 2 3 2" xfId="52976" xr:uid="{00000000-0005-0000-0000-000035B70000}"/>
    <cellStyle name="Normal 4 2 6 4 2 4" xfId="24026" xr:uid="{00000000-0005-0000-0000-000036B70000}"/>
    <cellStyle name="Normal 4 2 6 4 2 4 2" xfId="52977" xr:uid="{00000000-0005-0000-0000-000037B70000}"/>
    <cellStyle name="Normal 4 2 6 4 2 5" xfId="24027" xr:uid="{00000000-0005-0000-0000-000038B70000}"/>
    <cellStyle name="Normal 4 2 6 4 2 5 2" xfId="52978" xr:uid="{00000000-0005-0000-0000-000039B70000}"/>
    <cellStyle name="Normal 4 2 6 4 2 6" xfId="52973" xr:uid="{00000000-0005-0000-0000-00003AB70000}"/>
    <cellStyle name="Normal 4 2 6 4 3" xfId="24028" xr:uid="{00000000-0005-0000-0000-00003BB70000}"/>
    <cellStyle name="Normal 4 2 6 4 3 2" xfId="24029" xr:uid="{00000000-0005-0000-0000-00003CB70000}"/>
    <cellStyle name="Normal 4 2 6 4 3 2 2" xfId="52980" xr:uid="{00000000-0005-0000-0000-00003DB70000}"/>
    <cellStyle name="Normal 4 2 6 4 3 3" xfId="52979" xr:uid="{00000000-0005-0000-0000-00003EB70000}"/>
    <cellStyle name="Normal 4 2 6 4 4" xfId="24030" xr:uid="{00000000-0005-0000-0000-00003FB70000}"/>
    <cellStyle name="Normal 4 2 6 4 4 2" xfId="52981" xr:uid="{00000000-0005-0000-0000-000040B70000}"/>
    <cellStyle name="Normal 4 2 6 4 5" xfId="24031" xr:uid="{00000000-0005-0000-0000-000041B70000}"/>
    <cellStyle name="Normal 4 2 6 4 5 2" xfId="52982" xr:uid="{00000000-0005-0000-0000-000042B70000}"/>
    <cellStyle name="Normal 4 2 6 4 6" xfId="24032" xr:uid="{00000000-0005-0000-0000-000043B70000}"/>
    <cellStyle name="Normal 4 2 6 4 6 2" xfId="52983" xr:uid="{00000000-0005-0000-0000-000044B70000}"/>
    <cellStyle name="Normal 4 2 6 4 7" xfId="52972" xr:uid="{00000000-0005-0000-0000-000045B70000}"/>
    <cellStyle name="Normal 4 2 6 5" xfId="24033" xr:uid="{00000000-0005-0000-0000-000046B70000}"/>
    <cellStyle name="Normal 4 2 6 5 2" xfId="24034" xr:uid="{00000000-0005-0000-0000-000047B70000}"/>
    <cellStyle name="Normal 4 2 6 5 2 2" xfId="24035" xr:uid="{00000000-0005-0000-0000-000048B70000}"/>
    <cellStyle name="Normal 4 2 6 5 2 2 2" xfId="52986" xr:uid="{00000000-0005-0000-0000-000049B70000}"/>
    <cellStyle name="Normal 4 2 6 5 2 3" xfId="52985" xr:uid="{00000000-0005-0000-0000-00004AB70000}"/>
    <cellStyle name="Normal 4 2 6 5 3" xfId="24036" xr:uid="{00000000-0005-0000-0000-00004BB70000}"/>
    <cellStyle name="Normal 4 2 6 5 3 2" xfId="52987" xr:uid="{00000000-0005-0000-0000-00004CB70000}"/>
    <cellStyle name="Normal 4 2 6 5 4" xfId="24037" xr:uid="{00000000-0005-0000-0000-00004DB70000}"/>
    <cellStyle name="Normal 4 2 6 5 4 2" xfId="52988" xr:uid="{00000000-0005-0000-0000-00004EB70000}"/>
    <cellStyle name="Normal 4 2 6 5 5" xfId="24038" xr:uid="{00000000-0005-0000-0000-00004FB70000}"/>
    <cellStyle name="Normal 4 2 6 5 5 2" xfId="52989" xr:uid="{00000000-0005-0000-0000-000050B70000}"/>
    <cellStyle name="Normal 4 2 6 5 6" xfId="52984" xr:uid="{00000000-0005-0000-0000-000051B70000}"/>
    <cellStyle name="Normal 4 2 6 6" xfId="24039" xr:uid="{00000000-0005-0000-0000-000052B70000}"/>
    <cellStyle name="Normal 4 2 6 6 2" xfId="24040" xr:uid="{00000000-0005-0000-0000-000053B70000}"/>
    <cellStyle name="Normal 4 2 6 6 2 2" xfId="24041" xr:uid="{00000000-0005-0000-0000-000054B70000}"/>
    <cellStyle name="Normal 4 2 6 6 2 2 2" xfId="52992" xr:uid="{00000000-0005-0000-0000-000055B70000}"/>
    <cellStyle name="Normal 4 2 6 6 2 3" xfId="52991" xr:uid="{00000000-0005-0000-0000-000056B70000}"/>
    <cellStyle name="Normal 4 2 6 6 3" xfId="24042" xr:uid="{00000000-0005-0000-0000-000057B70000}"/>
    <cellStyle name="Normal 4 2 6 6 3 2" xfId="52993" xr:uid="{00000000-0005-0000-0000-000058B70000}"/>
    <cellStyle name="Normal 4 2 6 6 4" xfId="24043" xr:uid="{00000000-0005-0000-0000-000059B70000}"/>
    <cellStyle name="Normal 4 2 6 6 4 2" xfId="52994" xr:uid="{00000000-0005-0000-0000-00005AB70000}"/>
    <cellStyle name="Normal 4 2 6 6 5" xfId="24044" xr:uid="{00000000-0005-0000-0000-00005BB70000}"/>
    <cellStyle name="Normal 4 2 6 6 5 2" xfId="52995" xr:uid="{00000000-0005-0000-0000-00005CB70000}"/>
    <cellStyle name="Normal 4 2 6 6 6" xfId="52990" xr:uid="{00000000-0005-0000-0000-00005DB70000}"/>
    <cellStyle name="Normal 4 2 6 7" xfId="24045" xr:uid="{00000000-0005-0000-0000-00005EB70000}"/>
    <cellStyle name="Normal 4 2 6 7 2" xfId="24046" xr:uid="{00000000-0005-0000-0000-00005FB70000}"/>
    <cellStyle name="Normal 4 2 6 7 2 2" xfId="24047" xr:uid="{00000000-0005-0000-0000-000060B70000}"/>
    <cellStyle name="Normal 4 2 6 7 2 2 2" xfId="52998" xr:uid="{00000000-0005-0000-0000-000061B70000}"/>
    <cellStyle name="Normal 4 2 6 7 2 3" xfId="52997" xr:uid="{00000000-0005-0000-0000-000062B70000}"/>
    <cellStyle name="Normal 4 2 6 7 3" xfId="24048" xr:uid="{00000000-0005-0000-0000-000063B70000}"/>
    <cellStyle name="Normal 4 2 6 7 3 2" xfId="52999" xr:uid="{00000000-0005-0000-0000-000064B70000}"/>
    <cellStyle name="Normal 4 2 6 7 4" xfId="24049" xr:uid="{00000000-0005-0000-0000-000065B70000}"/>
    <cellStyle name="Normal 4 2 6 7 4 2" xfId="53000" xr:uid="{00000000-0005-0000-0000-000066B70000}"/>
    <cellStyle name="Normal 4 2 6 7 5" xfId="52996" xr:uid="{00000000-0005-0000-0000-000067B70000}"/>
    <cellStyle name="Normal 4 2 6 8" xfId="24050" xr:uid="{00000000-0005-0000-0000-000068B70000}"/>
    <cellStyle name="Normal 4 2 6 8 2" xfId="24051" xr:uid="{00000000-0005-0000-0000-000069B70000}"/>
    <cellStyle name="Normal 4 2 6 8 2 2" xfId="53002" xr:uid="{00000000-0005-0000-0000-00006AB70000}"/>
    <cellStyle name="Normal 4 2 6 8 3" xfId="24052" xr:uid="{00000000-0005-0000-0000-00006BB70000}"/>
    <cellStyle name="Normal 4 2 6 8 3 2" xfId="53003" xr:uid="{00000000-0005-0000-0000-00006CB70000}"/>
    <cellStyle name="Normal 4 2 6 8 4" xfId="53001" xr:uid="{00000000-0005-0000-0000-00006DB70000}"/>
    <cellStyle name="Normal 4 2 6 9" xfId="24053" xr:uid="{00000000-0005-0000-0000-00006EB70000}"/>
    <cellStyle name="Normal 4 2 6 9 2" xfId="53004" xr:uid="{00000000-0005-0000-0000-00006FB70000}"/>
    <cellStyle name="Normal 4 2 7" xfId="24054" xr:uid="{00000000-0005-0000-0000-000070B70000}"/>
    <cellStyle name="Normal 4 2 7 10" xfId="24055" xr:uid="{00000000-0005-0000-0000-000071B70000}"/>
    <cellStyle name="Normal 4 2 7 10 2" xfId="53006" xr:uid="{00000000-0005-0000-0000-000072B70000}"/>
    <cellStyle name="Normal 4 2 7 11" xfId="53005" xr:uid="{00000000-0005-0000-0000-000073B70000}"/>
    <cellStyle name="Normal 4 2 7 2" xfId="24056" xr:uid="{00000000-0005-0000-0000-000074B70000}"/>
    <cellStyle name="Normal 4 2 7 2 2" xfId="24057" xr:uid="{00000000-0005-0000-0000-000075B70000}"/>
    <cellStyle name="Normal 4 2 7 2 2 2" xfId="24058" xr:uid="{00000000-0005-0000-0000-000076B70000}"/>
    <cellStyle name="Normal 4 2 7 2 2 2 2" xfId="24059" xr:uid="{00000000-0005-0000-0000-000077B70000}"/>
    <cellStyle name="Normal 4 2 7 2 2 2 2 2" xfId="53010" xr:uid="{00000000-0005-0000-0000-000078B70000}"/>
    <cellStyle name="Normal 4 2 7 2 2 2 3" xfId="53009" xr:uid="{00000000-0005-0000-0000-000079B70000}"/>
    <cellStyle name="Normal 4 2 7 2 2 3" xfId="24060" xr:uid="{00000000-0005-0000-0000-00007AB70000}"/>
    <cellStyle name="Normal 4 2 7 2 2 3 2" xfId="53011" xr:uid="{00000000-0005-0000-0000-00007BB70000}"/>
    <cellStyle name="Normal 4 2 7 2 2 4" xfId="24061" xr:uid="{00000000-0005-0000-0000-00007CB70000}"/>
    <cellStyle name="Normal 4 2 7 2 2 4 2" xfId="53012" xr:uid="{00000000-0005-0000-0000-00007DB70000}"/>
    <cellStyle name="Normal 4 2 7 2 2 5" xfId="24062" xr:uid="{00000000-0005-0000-0000-00007EB70000}"/>
    <cellStyle name="Normal 4 2 7 2 2 5 2" xfId="53013" xr:uid="{00000000-0005-0000-0000-00007FB70000}"/>
    <cellStyle name="Normal 4 2 7 2 2 6" xfId="53008" xr:uid="{00000000-0005-0000-0000-000080B70000}"/>
    <cellStyle name="Normal 4 2 7 2 3" xfId="24063" xr:uid="{00000000-0005-0000-0000-000081B70000}"/>
    <cellStyle name="Normal 4 2 7 2 3 2" xfId="24064" xr:uid="{00000000-0005-0000-0000-000082B70000}"/>
    <cellStyle name="Normal 4 2 7 2 3 2 2" xfId="53015" xr:uid="{00000000-0005-0000-0000-000083B70000}"/>
    <cellStyle name="Normal 4 2 7 2 3 3" xfId="53014" xr:uid="{00000000-0005-0000-0000-000084B70000}"/>
    <cellStyle name="Normal 4 2 7 2 4" xfId="24065" xr:uid="{00000000-0005-0000-0000-000085B70000}"/>
    <cellStyle name="Normal 4 2 7 2 4 2" xfId="53016" xr:uid="{00000000-0005-0000-0000-000086B70000}"/>
    <cellStyle name="Normal 4 2 7 2 5" xfId="24066" xr:uid="{00000000-0005-0000-0000-000087B70000}"/>
    <cellStyle name="Normal 4 2 7 2 5 2" xfId="53017" xr:uid="{00000000-0005-0000-0000-000088B70000}"/>
    <cellStyle name="Normal 4 2 7 2 6" xfId="24067" xr:uid="{00000000-0005-0000-0000-000089B70000}"/>
    <cellStyle name="Normal 4 2 7 2 6 2" xfId="53018" xr:uid="{00000000-0005-0000-0000-00008AB70000}"/>
    <cellStyle name="Normal 4 2 7 2 7" xfId="53007" xr:uid="{00000000-0005-0000-0000-00008BB70000}"/>
    <cellStyle name="Normal 4 2 7 3" xfId="24068" xr:uid="{00000000-0005-0000-0000-00008CB70000}"/>
    <cellStyle name="Normal 4 2 7 3 2" xfId="24069" xr:uid="{00000000-0005-0000-0000-00008DB70000}"/>
    <cellStyle name="Normal 4 2 7 3 2 2" xfId="24070" xr:uid="{00000000-0005-0000-0000-00008EB70000}"/>
    <cellStyle name="Normal 4 2 7 3 2 2 2" xfId="24071" xr:uid="{00000000-0005-0000-0000-00008FB70000}"/>
    <cellStyle name="Normal 4 2 7 3 2 2 2 2" xfId="53022" xr:uid="{00000000-0005-0000-0000-000090B70000}"/>
    <cellStyle name="Normal 4 2 7 3 2 2 3" xfId="53021" xr:uid="{00000000-0005-0000-0000-000091B70000}"/>
    <cellStyle name="Normal 4 2 7 3 2 3" xfId="24072" xr:uid="{00000000-0005-0000-0000-000092B70000}"/>
    <cellStyle name="Normal 4 2 7 3 2 3 2" xfId="53023" xr:uid="{00000000-0005-0000-0000-000093B70000}"/>
    <cellStyle name="Normal 4 2 7 3 2 4" xfId="24073" xr:uid="{00000000-0005-0000-0000-000094B70000}"/>
    <cellStyle name="Normal 4 2 7 3 2 4 2" xfId="53024" xr:uid="{00000000-0005-0000-0000-000095B70000}"/>
    <cellStyle name="Normal 4 2 7 3 2 5" xfId="24074" xr:uid="{00000000-0005-0000-0000-000096B70000}"/>
    <cellStyle name="Normal 4 2 7 3 2 5 2" xfId="53025" xr:uid="{00000000-0005-0000-0000-000097B70000}"/>
    <cellStyle name="Normal 4 2 7 3 2 6" xfId="53020" xr:uid="{00000000-0005-0000-0000-000098B70000}"/>
    <cellStyle name="Normal 4 2 7 3 3" xfId="24075" xr:uid="{00000000-0005-0000-0000-000099B70000}"/>
    <cellStyle name="Normal 4 2 7 3 3 2" xfId="24076" xr:uid="{00000000-0005-0000-0000-00009AB70000}"/>
    <cellStyle name="Normal 4 2 7 3 3 2 2" xfId="53027" xr:uid="{00000000-0005-0000-0000-00009BB70000}"/>
    <cellStyle name="Normal 4 2 7 3 3 3" xfId="53026" xr:uid="{00000000-0005-0000-0000-00009CB70000}"/>
    <cellStyle name="Normal 4 2 7 3 4" xfId="24077" xr:uid="{00000000-0005-0000-0000-00009DB70000}"/>
    <cellStyle name="Normal 4 2 7 3 4 2" xfId="53028" xr:uid="{00000000-0005-0000-0000-00009EB70000}"/>
    <cellStyle name="Normal 4 2 7 3 5" xfId="24078" xr:uid="{00000000-0005-0000-0000-00009FB70000}"/>
    <cellStyle name="Normal 4 2 7 3 5 2" xfId="53029" xr:uid="{00000000-0005-0000-0000-0000A0B70000}"/>
    <cellStyle name="Normal 4 2 7 3 6" xfId="24079" xr:uid="{00000000-0005-0000-0000-0000A1B70000}"/>
    <cellStyle name="Normal 4 2 7 3 6 2" xfId="53030" xr:uid="{00000000-0005-0000-0000-0000A2B70000}"/>
    <cellStyle name="Normal 4 2 7 3 7" xfId="53019" xr:uid="{00000000-0005-0000-0000-0000A3B70000}"/>
    <cellStyle name="Normal 4 2 7 4" xfId="24080" xr:uid="{00000000-0005-0000-0000-0000A4B70000}"/>
    <cellStyle name="Normal 4 2 7 4 2" xfId="24081" xr:uid="{00000000-0005-0000-0000-0000A5B70000}"/>
    <cellStyle name="Normal 4 2 7 4 2 2" xfId="24082" xr:uid="{00000000-0005-0000-0000-0000A6B70000}"/>
    <cellStyle name="Normal 4 2 7 4 2 2 2" xfId="53033" xr:uid="{00000000-0005-0000-0000-0000A7B70000}"/>
    <cellStyle name="Normal 4 2 7 4 2 3" xfId="53032" xr:uid="{00000000-0005-0000-0000-0000A8B70000}"/>
    <cellStyle name="Normal 4 2 7 4 3" xfId="24083" xr:uid="{00000000-0005-0000-0000-0000A9B70000}"/>
    <cellStyle name="Normal 4 2 7 4 3 2" xfId="53034" xr:uid="{00000000-0005-0000-0000-0000AAB70000}"/>
    <cellStyle name="Normal 4 2 7 4 4" xfId="24084" xr:uid="{00000000-0005-0000-0000-0000ABB70000}"/>
    <cellStyle name="Normal 4 2 7 4 4 2" xfId="53035" xr:uid="{00000000-0005-0000-0000-0000ACB70000}"/>
    <cellStyle name="Normal 4 2 7 4 5" xfId="24085" xr:uid="{00000000-0005-0000-0000-0000ADB70000}"/>
    <cellStyle name="Normal 4 2 7 4 5 2" xfId="53036" xr:uid="{00000000-0005-0000-0000-0000AEB70000}"/>
    <cellStyle name="Normal 4 2 7 4 6" xfId="53031" xr:uid="{00000000-0005-0000-0000-0000AFB70000}"/>
    <cellStyle name="Normal 4 2 7 5" xfId="24086" xr:uid="{00000000-0005-0000-0000-0000B0B70000}"/>
    <cellStyle name="Normal 4 2 7 5 2" xfId="24087" xr:uid="{00000000-0005-0000-0000-0000B1B70000}"/>
    <cellStyle name="Normal 4 2 7 5 2 2" xfId="24088" xr:uid="{00000000-0005-0000-0000-0000B2B70000}"/>
    <cellStyle name="Normal 4 2 7 5 2 2 2" xfId="53039" xr:uid="{00000000-0005-0000-0000-0000B3B70000}"/>
    <cellStyle name="Normal 4 2 7 5 2 3" xfId="53038" xr:uid="{00000000-0005-0000-0000-0000B4B70000}"/>
    <cellStyle name="Normal 4 2 7 5 3" xfId="24089" xr:uid="{00000000-0005-0000-0000-0000B5B70000}"/>
    <cellStyle name="Normal 4 2 7 5 3 2" xfId="53040" xr:uid="{00000000-0005-0000-0000-0000B6B70000}"/>
    <cellStyle name="Normal 4 2 7 5 4" xfId="24090" xr:uid="{00000000-0005-0000-0000-0000B7B70000}"/>
    <cellStyle name="Normal 4 2 7 5 4 2" xfId="53041" xr:uid="{00000000-0005-0000-0000-0000B8B70000}"/>
    <cellStyle name="Normal 4 2 7 5 5" xfId="24091" xr:uid="{00000000-0005-0000-0000-0000B9B70000}"/>
    <cellStyle name="Normal 4 2 7 5 5 2" xfId="53042" xr:uid="{00000000-0005-0000-0000-0000BAB70000}"/>
    <cellStyle name="Normal 4 2 7 5 6" xfId="53037" xr:uid="{00000000-0005-0000-0000-0000BBB70000}"/>
    <cellStyle name="Normal 4 2 7 6" xfId="24092" xr:uid="{00000000-0005-0000-0000-0000BCB70000}"/>
    <cellStyle name="Normal 4 2 7 6 2" xfId="24093" xr:uid="{00000000-0005-0000-0000-0000BDB70000}"/>
    <cellStyle name="Normal 4 2 7 6 2 2" xfId="24094" xr:uid="{00000000-0005-0000-0000-0000BEB70000}"/>
    <cellStyle name="Normal 4 2 7 6 2 2 2" xfId="53045" xr:uid="{00000000-0005-0000-0000-0000BFB70000}"/>
    <cellStyle name="Normal 4 2 7 6 2 3" xfId="53044" xr:uid="{00000000-0005-0000-0000-0000C0B70000}"/>
    <cellStyle name="Normal 4 2 7 6 3" xfId="24095" xr:uid="{00000000-0005-0000-0000-0000C1B70000}"/>
    <cellStyle name="Normal 4 2 7 6 3 2" xfId="53046" xr:uid="{00000000-0005-0000-0000-0000C2B70000}"/>
    <cellStyle name="Normal 4 2 7 6 4" xfId="24096" xr:uid="{00000000-0005-0000-0000-0000C3B70000}"/>
    <cellStyle name="Normal 4 2 7 6 4 2" xfId="53047" xr:uid="{00000000-0005-0000-0000-0000C4B70000}"/>
    <cellStyle name="Normal 4 2 7 6 5" xfId="53043" xr:uid="{00000000-0005-0000-0000-0000C5B70000}"/>
    <cellStyle name="Normal 4 2 7 7" xfId="24097" xr:uid="{00000000-0005-0000-0000-0000C6B70000}"/>
    <cellStyle name="Normal 4 2 7 7 2" xfId="24098" xr:uid="{00000000-0005-0000-0000-0000C7B70000}"/>
    <cellStyle name="Normal 4 2 7 7 2 2" xfId="53049" xr:uid="{00000000-0005-0000-0000-0000C8B70000}"/>
    <cellStyle name="Normal 4 2 7 7 3" xfId="24099" xr:uid="{00000000-0005-0000-0000-0000C9B70000}"/>
    <cellStyle name="Normal 4 2 7 7 3 2" xfId="53050" xr:uid="{00000000-0005-0000-0000-0000CAB70000}"/>
    <cellStyle name="Normal 4 2 7 7 4" xfId="53048" xr:uid="{00000000-0005-0000-0000-0000CBB70000}"/>
    <cellStyle name="Normal 4 2 7 8" xfId="24100" xr:uid="{00000000-0005-0000-0000-0000CCB70000}"/>
    <cellStyle name="Normal 4 2 7 8 2" xfId="53051" xr:uid="{00000000-0005-0000-0000-0000CDB70000}"/>
    <cellStyle name="Normal 4 2 7 9" xfId="24101" xr:uid="{00000000-0005-0000-0000-0000CEB70000}"/>
    <cellStyle name="Normal 4 2 7 9 2" xfId="53052" xr:uid="{00000000-0005-0000-0000-0000CFB70000}"/>
    <cellStyle name="Normal 4 2 8" xfId="24102" xr:uid="{00000000-0005-0000-0000-0000D0B70000}"/>
    <cellStyle name="Normal 4 2 8 2" xfId="24103" xr:uid="{00000000-0005-0000-0000-0000D1B70000}"/>
    <cellStyle name="Normal 4 2 8 2 2" xfId="24104" xr:uid="{00000000-0005-0000-0000-0000D2B70000}"/>
    <cellStyle name="Normal 4 2 8 2 2 2" xfId="24105" xr:uid="{00000000-0005-0000-0000-0000D3B70000}"/>
    <cellStyle name="Normal 4 2 8 2 2 2 2" xfId="53056" xr:uid="{00000000-0005-0000-0000-0000D4B70000}"/>
    <cellStyle name="Normal 4 2 8 2 2 3" xfId="53055" xr:uid="{00000000-0005-0000-0000-0000D5B70000}"/>
    <cellStyle name="Normal 4 2 8 2 3" xfId="24106" xr:uid="{00000000-0005-0000-0000-0000D6B70000}"/>
    <cellStyle name="Normal 4 2 8 2 3 2" xfId="53057" xr:uid="{00000000-0005-0000-0000-0000D7B70000}"/>
    <cellStyle name="Normal 4 2 8 2 4" xfId="24107" xr:uid="{00000000-0005-0000-0000-0000D8B70000}"/>
    <cellStyle name="Normal 4 2 8 2 4 2" xfId="53058" xr:uid="{00000000-0005-0000-0000-0000D9B70000}"/>
    <cellStyle name="Normal 4 2 8 2 5" xfId="24108" xr:uid="{00000000-0005-0000-0000-0000DAB70000}"/>
    <cellStyle name="Normal 4 2 8 2 5 2" xfId="53059" xr:uid="{00000000-0005-0000-0000-0000DBB70000}"/>
    <cellStyle name="Normal 4 2 8 2 6" xfId="53054" xr:uid="{00000000-0005-0000-0000-0000DCB70000}"/>
    <cellStyle name="Normal 4 2 8 3" xfId="24109" xr:uid="{00000000-0005-0000-0000-0000DDB70000}"/>
    <cellStyle name="Normal 4 2 8 3 2" xfId="24110" xr:uid="{00000000-0005-0000-0000-0000DEB70000}"/>
    <cellStyle name="Normal 4 2 8 3 2 2" xfId="24111" xr:uid="{00000000-0005-0000-0000-0000DFB70000}"/>
    <cellStyle name="Normal 4 2 8 3 2 2 2" xfId="53062" xr:uid="{00000000-0005-0000-0000-0000E0B70000}"/>
    <cellStyle name="Normal 4 2 8 3 2 3" xfId="53061" xr:uid="{00000000-0005-0000-0000-0000E1B70000}"/>
    <cellStyle name="Normal 4 2 8 3 3" xfId="24112" xr:uid="{00000000-0005-0000-0000-0000E2B70000}"/>
    <cellStyle name="Normal 4 2 8 3 3 2" xfId="53063" xr:uid="{00000000-0005-0000-0000-0000E3B70000}"/>
    <cellStyle name="Normal 4 2 8 3 4" xfId="24113" xr:uid="{00000000-0005-0000-0000-0000E4B70000}"/>
    <cellStyle name="Normal 4 2 8 3 4 2" xfId="53064" xr:uid="{00000000-0005-0000-0000-0000E5B70000}"/>
    <cellStyle name="Normal 4 2 8 3 5" xfId="24114" xr:uid="{00000000-0005-0000-0000-0000E6B70000}"/>
    <cellStyle name="Normal 4 2 8 3 5 2" xfId="53065" xr:uid="{00000000-0005-0000-0000-0000E7B70000}"/>
    <cellStyle name="Normal 4 2 8 3 6" xfId="53060" xr:uid="{00000000-0005-0000-0000-0000E8B70000}"/>
    <cellStyle name="Normal 4 2 8 4" xfId="24115" xr:uid="{00000000-0005-0000-0000-0000E9B70000}"/>
    <cellStyle name="Normal 4 2 8 4 2" xfId="24116" xr:uid="{00000000-0005-0000-0000-0000EAB70000}"/>
    <cellStyle name="Normal 4 2 8 4 2 2" xfId="53067" xr:uid="{00000000-0005-0000-0000-0000EBB70000}"/>
    <cellStyle name="Normal 4 2 8 4 3" xfId="53066" xr:uid="{00000000-0005-0000-0000-0000ECB70000}"/>
    <cellStyle name="Normal 4 2 8 5" xfId="24117" xr:uid="{00000000-0005-0000-0000-0000EDB70000}"/>
    <cellStyle name="Normal 4 2 8 5 2" xfId="53068" xr:uid="{00000000-0005-0000-0000-0000EEB70000}"/>
    <cellStyle name="Normal 4 2 8 6" xfId="24118" xr:uid="{00000000-0005-0000-0000-0000EFB70000}"/>
    <cellStyle name="Normal 4 2 8 6 2" xfId="53069" xr:uid="{00000000-0005-0000-0000-0000F0B70000}"/>
    <cellStyle name="Normal 4 2 8 7" xfId="24119" xr:uid="{00000000-0005-0000-0000-0000F1B70000}"/>
    <cellStyle name="Normal 4 2 8 7 2" xfId="53070" xr:uid="{00000000-0005-0000-0000-0000F2B70000}"/>
    <cellStyle name="Normal 4 2 8 8" xfId="53053" xr:uid="{00000000-0005-0000-0000-0000F3B70000}"/>
    <cellStyle name="Normal 4 2 9" xfId="24120" xr:uid="{00000000-0005-0000-0000-0000F4B70000}"/>
    <cellStyle name="Normal 4 2 9 2" xfId="24121" xr:uid="{00000000-0005-0000-0000-0000F5B70000}"/>
    <cellStyle name="Normal 4 2 9 2 2" xfId="24122" xr:uid="{00000000-0005-0000-0000-0000F6B70000}"/>
    <cellStyle name="Normal 4 2 9 2 2 2" xfId="24123" xr:uid="{00000000-0005-0000-0000-0000F7B70000}"/>
    <cellStyle name="Normal 4 2 9 2 2 2 2" xfId="53074" xr:uid="{00000000-0005-0000-0000-0000F8B70000}"/>
    <cellStyle name="Normal 4 2 9 2 2 3" xfId="53073" xr:uid="{00000000-0005-0000-0000-0000F9B70000}"/>
    <cellStyle name="Normal 4 2 9 2 3" xfId="24124" xr:uid="{00000000-0005-0000-0000-0000FAB70000}"/>
    <cellStyle name="Normal 4 2 9 2 3 2" xfId="53075" xr:uid="{00000000-0005-0000-0000-0000FBB70000}"/>
    <cellStyle name="Normal 4 2 9 2 4" xfId="24125" xr:uid="{00000000-0005-0000-0000-0000FCB70000}"/>
    <cellStyle name="Normal 4 2 9 2 4 2" xfId="53076" xr:uid="{00000000-0005-0000-0000-0000FDB70000}"/>
    <cellStyle name="Normal 4 2 9 2 5" xfId="24126" xr:uid="{00000000-0005-0000-0000-0000FEB70000}"/>
    <cellStyle name="Normal 4 2 9 2 5 2" xfId="53077" xr:uid="{00000000-0005-0000-0000-0000FFB70000}"/>
    <cellStyle name="Normal 4 2 9 2 6" xfId="53072" xr:uid="{00000000-0005-0000-0000-000000B80000}"/>
    <cellStyle name="Normal 4 2 9 3" xfId="24127" xr:uid="{00000000-0005-0000-0000-000001B80000}"/>
    <cellStyle name="Normal 4 2 9 3 2" xfId="24128" xr:uid="{00000000-0005-0000-0000-000002B80000}"/>
    <cellStyle name="Normal 4 2 9 3 2 2" xfId="53079" xr:uid="{00000000-0005-0000-0000-000003B80000}"/>
    <cellStyle name="Normal 4 2 9 3 3" xfId="53078" xr:uid="{00000000-0005-0000-0000-000004B80000}"/>
    <cellStyle name="Normal 4 2 9 4" xfId="24129" xr:uid="{00000000-0005-0000-0000-000005B80000}"/>
    <cellStyle name="Normal 4 2 9 4 2" xfId="53080" xr:uid="{00000000-0005-0000-0000-000006B80000}"/>
    <cellStyle name="Normal 4 2 9 5" xfId="24130" xr:uid="{00000000-0005-0000-0000-000007B80000}"/>
    <cellStyle name="Normal 4 2 9 5 2" xfId="53081" xr:uid="{00000000-0005-0000-0000-000008B80000}"/>
    <cellStyle name="Normal 4 2 9 6" xfId="24131" xr:uid="{00000000-0005-0000-0000-000009B80000}"/>
    <cellStyle name="Normal 4 2 9 6 2" xfId="53082" xr:uid="{00000000-0005-0000-0000-00000AB80000}"/>
    <cellStyle name="Normal 4 2 9 7" xfId="53071" xr:uid="{00000000-0005-0000-0000-00000BB80000}"/>
    <cellStyle name="Normal 4 20" xfId="29954" xr:uid="{00000000-0005-0000-0000-00000CB80000}"/>
    <cellStyle name="Normal 4 3" xfId="289" xr:uid="{00000000-0005-0000-0000-00000DB80000}"/>
    <cellStyle name="Normal 4 3 10" xfId="24132" xr:uid="{00000000-0005-0000-0000-00000EB80000}"/>
    <cellStyle name="Normal 4 3 10 2" xfId="24133" xr:uid="{00000000-0005-0000-0000-00000FB80000}"/>
    <cellStyle name="Normal 4 3 10 2 2" xfId="24134" xr:uid="{00000000-0005-0000-0000-000010B80000}"/>
    <cellStyle name="Normal 4 3 10 2 2 2" xfId="53085" xr:uid="{00000000-0005-0000-0000-000011B80000}"/>
    <cellStyle name="Normal 4 3 10 2 3" xfId="53084" xr:uid="{00000000-0005-0000-0000-000012B80000}"/>
    <cellStyle name="Normal 4 3 10 3" xfId="24135" xr:uid="{00000000-0005-0000-0000-000013B80000}"/>
    <cellStyle name="Normal 4 3 10 3 2" xfId="53086" xr:uid="{00000000-0005-0000-0000-000014B80000}"/>
    <cellStyle name="Normal 4 3 10 4" xfId="24136" xr:uid="{00000000-0005-0000-0000-000015B80000}"/>
    <cellStyle name="Normal 4 3 10 4 2" xfId="53087" xr:uid="{00000000-0005-0000-0000-000016B80000}"/>
    <cellStyle name="Normal 4 3 10 5" xfId="24137" xr:uid="{00000000-0005-0000-0000-000017B80000}"/>
    <cellStyle name="Normal 4 3 10 5 2" xfId="53088" xr:uid="{00000000-0005-0000-0000-000018B80000}"/>
    <cellStyle name="Normal 4 3 10 6" xfId="53083" xr:uid="{00000000-0005-0000-0000-000019B80000}"/>
    <cellStyle name="Normal 4 3 11" xfId="24138" xr:uid="{00000000-0005-0000-0000-00001AB80000}"/>
    <cellStyle name="Normal 4 3 11 2" xfId="24139" xr:uid="{00000000-0005-0000-0000-00001BB80000}"/>
    <cellStyle name="Normal 4 3 11 2 2" xfId="24140" xr:uid="{00000000-0005-0000-0000-00001CB80000}"/>
    <cellStyle name="Normal 4 3 11 2 2 2" xfId="53091" xr:uid="{00000000-0005-0000-0000-00001DB80000}"/>
    <cellStyle name="Normal 4 3 11 2 3" xfId="53090" xr:uid="{00000000-0005-0000-0000-00001EB80000}"/>
    <cellStyle name="Normal 4 3 11 3" xfId="24141" xr:uid="{00000000-0005-0000-0000-00001FB80000}"/>
    <cellStyle name="Normal 4 3 11 3 2" xfId="53092" xr:uid="{00000000-0005-0000-0000-000020B80000}"/>
    <cellStyle name="Normal 4 3 11 4" xfId="24142" xr:uid="{00000000-0005-0000-0000-000021B80000}"/>
    <cellStyle name="Normal 4 3 11 4 2" xfId="53093" xr:uid="{00000000-0005-0000-0000-000022B80000}"/>
    <cellStyle name="Normal 4 3 11 5" xfId="53089" xr:uid="{00000000-0005-0000-0000-000023B80000}"/>
    <cellStyle name="Normal 4 3 12" xfId="24143" xr:uid="{00000000-0005-0000-0000-000024B80000}"/>
    <cellStyle name="Normal 4 3 12 2" xfId="24144" xr:uid="{00000000-0005-0000-0000-000025B80000}"/>
    <cellStyle name="Normal 4 3 12 2 2" xfId="53095" xr:uid="{00000000-0005-0000-0000-000026B80000}"/>
    <cellStyle name="Normal 4 3 12 3" xfId="24145" xr:uid="{00000000-0005-0000-0000-000027B80000}"/>
    <cellStyle name="Normal 4 3 12 3 2" xfId="53096" xr:uid="{00000000-0005-0000-0000-000028B80000}"/>
    <cellStyle name="Normal 4 3 12 4" xfId="53094" xr:uid="{00000000-0005-0000-0000-000029B80000}"/>
    <cellStyle name="Normal 4 3 13" xfId="24146" xr:uid="{00000000-0005-0000-0000-00002AB80000}"/>
    <cellStyle name="Normal 4 3 13 2" xfId="53097" xr:uid="{00000000-0005-0000-0000-00002BB80000}"/>
    <cellStyle name="Normal 4 3 14" xfId="24147" xr:uid="{00000000-0005-0000-0000-00002CB80000}"/>
    <cellStyle name="Normal 4 3 14 2" xfId="53098" xr:uid="{00000000-0005-0000-0000-00002DB80000}"/>
    <cellStyle name="Normal 4 3 15" xfId="24148" xr:uid="{00000000-0005-0000-0000-00002EB80000}"/>
    <cellStyle name="Normal 4 3 15 2" xfId="53099" xr:uid="{00000000-0005-0000-0000-00002FB80000}"/>
    <cellStyle name="Normal 4 3 16" xfId="24149" xr:uid="{00000000-0005-0000-0000-000030B80000}"/>
    <cellStyle name="Normal 4 3 2" xfId="290" xr:uid="{00000000-0005-0000-0000-000031B80000}"/>
    <cellStyle name="Normal 4 3 2 10" xfId="24150" xr:uid="{00000000-0005-0000-0000-000032B80000}"/>
    <cellStyle name="Normal 4 3 2 10 2" xfId="24151" xr:uid="{00000000-0005-0000-0000-000033B80000}"/>
    <cellStyle name="Normal 4 3 2 10 2 2" xfId="24152" xr:uid="{00000000-0005-0000-0000-000034B80000}"/>
    <cellStyle name="Normal 4 3 2 10 2 2 2" xfId="53102" xr:uid="{00000000-0005-0000-0000-000035B80000}"/>
    <cellStyle name="Normal 4 3 2 10 2 3" xfId="53101" xr:uid="{00000000-0005-0000-0000-000036B80000}"/>
    <cellStyle name="Normal 4 3 2 10 3" xfId="24153" xr:uid="{00000000-0005-0000-0000-000037B80000}"/>
    <cellStyle name="Normal 4 3 2 10 3 2" xfId="53103" xr:uid="{00000000-0005-0000-0000-000038B80000}"/>
    <cellStyle name="Normal 4 3 2 10 4" xfId="24154" xr:uid="{00000000-0005-0000-0000-000039B80000}"/>
    <cellStyle name="Normal 4 3 2 10 4 2" xfId="53104" xr:uid="{00000000-0005-0000-0000-00003AB80000}"/>
    <cellStyle name="Normal 4 3 2 10 5" xfId="53100" xr:uid="{00000000-0005-0000-0000-00003BB80000}"/>
    <cellStyle name="Normal 4 3 2 11" xfId="24155" xr:uid="{00000000-0005-0000-0000-00003CB80000}"/>
    <cellStyle name="Normal 4 3 2 11 2" xfId="24156" xr:uid="{00000000-0005-0000-0000-00003DB80000}"/>
    <cellStyle name="Normal 4 3 2 11 2 2" xfId="53106" xr:uid="{00000000-0005-0000-0000-00003EB80000}"/>
    <cellStyle name="Normal 4 3 2 11 3" xfId="24157" xr:uid="{00000000-0005-0000-0000-00003FB80000}"/>
    <cellStyle name="Normal 4 3 2 11 3 2" xfId="53107" xr:uid="{00000000-0005-0000-0000-000040B80000}"/>
    <cellStyle name="Normal 4 3 2 11 4" xfId="53105" xr:uid="{00000000-0005-0000-0000-000041B80000}"/>
    <cellStyle name="Normal 4 3 2 12" xfId="24158" xr:uid="{00000000-0005-0000-0000-000042B80000}"/>
    <cellStyle name="Normal 4 3 2 12 2" xfId="53108" xr:uid="{00000000-0005-0000-0000-000043B80000}"/>
    <cellStyle name="Normal 4 3 2 13" xfId="24159" xr:uid="{00000000-0005-0000-0000-000044B80000}"/>
    <cellStyle name="Normal 4 3 2 13 2" xfId="53109" xr:uid="{00000000-0005-0000-0000-000045B80000}"/>
    <cellStyle name="Normal 4 3 2 14" xfId="24160" xr:uid="{00000000-0005-0000-0000-000046B80000}"/>
    <cellStyle name="Normal 4 3 2 14 2" xfId="53110" xr:uid="{00000000-0005-0000-0000-000047B80000}"/>
    <cellStyle name="Normal 4 3 2 2" xfId="291" xr:uid="{00000000-0005-0000-0000-000048B80000}"/>
    <cellStyle name="Normal 4 3 2 2 10" xfId="24161" xr:uid="{00000000-0005-0000-0000-000049B80000}"/>
    <cellStyle name="Normal 4 3 2 2 10 2" xfId="24162" xr:uid="{00000000-0005-0000-0000-00004AB80000}"/>
    <cellStyle name="Normal 4 3 2 2 10 2 2" xfId="53112" xr:uid="{00000000-0005-0000-0000-00004BB80000}"/>
    <cellStyle name="Normal 4 3 2 2 10 3" xfId="24163" xr:uid="{00000000-0005-0000-0000-00004CB80000}"/>
    <cellStyle name="Normal 4 3 2 2 10 3 2" xfId="53113" xr:uid="{00000000-0005-0000-0000-00004DB80000}"/>
    <cellStyle name="Normal 4 3 2 2 10 4" xfId="53111" xr:uid="{00000000-0005-0000-0000-00004EB80000}"/>
    <cellStyle name="Normal 4 3 2 2 11" xfId="24164" xr:uid="{00000000-0005-0000-0000-00004FB80000}"/>
    <cellStyle name="Normal 4 3 2 2 11 2" xfId="53114" xr:uid="{00000000-0005-0000-0000-000050B80000}"/>
    <cellStyle name="Normal 4 3 2 2 12" xfId="24165" xr:uid="{00000000-0005-0000-0000-000051B80000}"/>
    <cellStyle name="Normal 4 3 2 2 12 2" xfId="53115" xr:uid="{00000000-0005-0000-0000-000052B80000}"/>
    <cellStyle name="Normal 4 3 2 2 13" xfId="24166" xr:uid="{00000000-0005-0000-0000-000053B80000}"/>
    <cellStyle name="Normal 4 3 2 2 13 2" xfId="53116" xr:uid="{00000000-0005-0000-0000-000054B80000}"/>
    <cellStyle name="Normal 4 3 2 2 2" xfId="24167" xr:uid="{00000000-0005-0000-0000-000055B80000}"/>
    <cellStyle name="Normal 4 3 2 2 2 10" xfId="24168" xr:uid="{00000000-0005-0000-0000-000056B80000}"/>
    <cellStyle name="Normal 4 3 2 2 2 10 2" xfId="53118" xr:uid="{00000000-0005-0000-0000-000057B80000}"/>
    <cellStyle name="Normal 4 3 2 2 2 11" xfId="24169" xr:uid="{00000000-0005-0000-0000-000058B80000}"/>
    <cellStyle name="Normal 4 3 2 2 2 11 2" xfId="53119" xr:uid="{00000000-0005-0000-0000-000059B80000}"/>
    <cellStyle name="Normal 4 3 2 2 2 12" xfId="24170" xr:uid="{00000000-0005-0000-0000-00005AB80000}"/>
    <cellStyle name="Normal 4 3 2 2 2 12 2" xfId="53120" xr:uid="{00000000-0005-0000-0000-00005BB80000}"/>
    <cellStyle name="Normal 4 3 2 2 2 13" xfId="53117" xr:uid="{00000000-0005-0000-0000-00005CB80000}"/>
    <cellStyle name="Normal 4 3 2 2 2 2" xfId="24171" xr:uid="{00000000-0005-0000-0000-00005DB80000}"/>
    <cellStyle name="Normal 4 3 2 2 2 2 10" xfId="24172" xr:uid="{00000000-0005-0000-0000-00005EB80000}"/>
    <cellStyle name="Normal 4 3 2 2 2 2 10 2" xfId="53122" xr:uid="{00000000-0005-0000-0000-00005FB80000}"/>
    <cellStyle name="Normal 4 3 2 2 2 2 11" xfId="24173" xr:uid="{00000000-0005-0000-0000-000060B80000}"/>
    <cellStyle name="Normal 4 3 2 2 2 2 11 2" xfId="53123" xr:uid="{00000000-0005-0000-0000-000061B80000}"/>
    <cellStyle name="Normal 4 3 2 2 2 2 12" xfId="53121" xr:uid="{00000000-0005-0000-0000-000062B80000}"/>
    <cellStyle name="Normal 4 3 2 2 2 2 2" xfId="24174" xr:uid="{00000000-0005-0000-0000-000063B80000}"/>
    <cellStyle name="Normal 4 3 2 2 2 2 2 10" xfId="24175" xr:uid="{00000000-0005-0000-0000-000064B80000}"/>
    <cellStyle name="Normal 4 3 2 2 2 2 2 10 2" xfId="53125" xr:uid="{00000000-0005-0000-0000-000065B80000}"/>
    <cellStyle name="Normal 4 3 2 2 2 2 2 11" xfId="53124" xr:uid="{00000000-0005-0000-0000-000066B80000}"/>
    <cellStyle name="Normal 4 3 2 2 2 2 2 2" xfId="24176" xr:uid="{00000000-0005-0000-0000-000067B80000}"/>
    <cellStyle name="Normal 4 3 2 2 2 2 2 2 2" xfId="24177" xr:uid="{00000000-0005-0000-0000-000068B80000}"/>
    <cellStyle name="Normal 4 3 2 2 2 2 2 2 2 2" xfId="24178" xr:uid="{00000000-0005-0000-0000-000069B80000}"/>
    <cellStyle name="Normal 4 3 2 2 2 2 2 2 2 2 2" xfId="24179" xr:uid="{00000000-0005-0000-0000-00006AB80000}"/>
    <cellStyle name="Normal 4 3 2 2 2 2 2 2 2 2 2 2" xfId="53129" xr:uid="{00000000-0005-0000-0000-00006BB80000}"/>
    <cellStyle name="Normal 4 3 2 2 2 2 2 2 2 2 3" xfId="53128" xr:uid="{00000000-0005-0000-0000-00006CB80000}"/>
    <cellStyle name="Normal 4 3 2 2 2 2 2 2 2 3" xfId="24180" xr:uid="{00000000-0005-0000-0000-00006DB80000}"/>
    <cellStyle name="Normal 4 3 2 2 2 2 2 2 2 3 2" xfId="53130" xr:uid="{00000000-0005-0000-0000-00006EB80000}"/>
    <cellStyle name="Normal 4 3 2 2 2 2 2 2 2 4" xfId="24181" xr:uid="{00000000-0005-0000-0000-00006FB80000}"/>
    <cellStyle name="Normal 4 3 2 2 2 2 2 2 2 4 2" xfId="53131" xr:uid="{00000000-0005-0000-0000-000070B80000}"/>
    <cellStyle name="Normal 4 3 2 2 2 2 2 2 2 5" xfId="24182" xr:uid="{00000000-0005-0000-0000-000071B80000}"/>
    <cellStyle name="Normal 4 3 2 2 2 2 2 2 2 5 2" xfId="53132" xr:uid="{00000000-0005-0000-0000-000072B80000}"/>
    <cellStyle name="Normal 4 3 2 2 2 2 2 2 2 6" xfId="53127" xr:uid="{00000000-0005-0000-0000-000073B80000}"/>
    <cellStyle name="Normal 4 3 2 2 2 2 2 2 3" xfId="24183" xr:uid="{00000000-0005-0000-0000-000074B80000}"/>
    <cellStyle name="Normal 4 3 2 2 2 2 2 2 3 2" xfId="24184" xr:uid="{00000000-0005-0000-0000-000075B80000}"/>
    <cellStyle name="Normal 4 3 2 2 2 2 2 2 3 2 2" xfId="53134" xr:uid="{00000000-0005-0000-0000-000076B80000}"/>
    <cellStyle name="Normal 4 3 2 2 2 2 2 2 3 3" xfId="53133" xr:uid="{00000000-0005-0000-0000-000077B80000}"/>
    <cellStyle name="Normal 4 3 2 2 2 2 2 2 4" xfId="24185" xr:uid="{00000000-0005-0000-0000-000078B80000}"/>
    <cellStyle name="Normal 4 3 2 2 2 2 2 2 4 2" xfId="53135" xr:uid="{00000000-0005-0000-0000-000079B80000}"/>
    <cellStyle name="Normal 4 3 2 2 2 2 2 2 5" xfId="24186" xr:uid="{00000000-0005-0000-0000-00007AB80000}"/>
    <cellStyle name="Normal 4 3 2 2 2 2 2 2 5 2" xfId="53136" xr:uid="{00000000-0005-0000-0000-00007BB80000}"/>
    <cellStyle name="Normal 4 3 2 2 2 2 2 2 6" xfId="24187" xr:uid="{00000000-0005-0000-0000-00007CB80000}"/>
    <cellStyle name="Normal 4 3 2 2 2 2 2 2 6 2" xfId="53137" xr:uid="{00000000-0005-0000-0000-00007DB80000}"/>
    <cellStyle name="Normal 4 3 2 2 2 2 2 2 7" xfId="53126" xr:uid="{00000000-0005-0000-0000-00007EB80000}"/>
    <cellStyle name="Normal 4 3 2 2 2 2 2 3" xfId="24188" xr:uid="{00000000-0005-0000-0000-00007FB80000}"/>
    <cellStyle name="Normal 4 3 2 2 2 2 2 3 2" xfId="24189" xr:uid="{00000000-0005-0000-0000-000080B80000}"/>
    <cellStyle name="Normal 4 3 2 2 2 2 2 3 2 2" xfId="24190" xr:uid="{00000000-0005-0000-0000-000081B80000}"/>
    <cellStyle name="Normal 4 3 2 2 2 2 2 3 2 2 2" xfId="24191" xr:uid="{00000000-0005-0000-0000-000082B80000}"/>
    <cellStyle name="Normal 4 3 2 2 2 2 2 3 2 2 2 2" xfId="53141" xr:uid="{00000000-0005-0000-0000-000083B80000}"/>
    <cellStyle name="Normal 4 3 2 2 2 2 2 3 2 2 3" xfId="53140" xr:uid="{00000000-0005-0000-0000-000084B80000}"/>
    <cellStyle name="Normal 4 3 2 2 2 2 2 3 2 3" xfId="24192" xr:uid="{00000000-0005-0000-0000-000085B80000}"/>
    <cellStyle name="Normal 4 3 2 2 2 2 2 3 2 3 2" xfId="53142" xr:uid="{00000000-0005-0000-0000-000086B80000}"/>
    <cellStyle name="Normal 4 3 2 2 2 2 2 3 2 4" xfId="24193" xr:uid="{00000000-0005-0000-0000-000087B80000}"/>
    <cellStyle name="Normal 4 3 2 2 2 2 2 3 2 4 2" xfId="53143" xr:uid="{00000000-0005-0000-0000-000088B80000}"/>
    <cellStyle name="Normal 4 3 2 2 2 2 2 3 2 5" xfId="24194" xr:uid="{00000000-0005-0000-0000-000089B80000}"/>
    <cellStyle name="Normal 4 3 2 2 2 2 2 3 2 5 2" xfId="53144" xr:uid="{00000000-0005-0000-0000-00008AB80000}"/>
    <cellStyle name="Normal 4 3 2 2 2 2 2 3 2 6" xfId="53139" xr:uid="{00000000-0005-0000-0000-00008BB80000}"/>
    <cellStyle name="Normal 4 3 2 2 2 2 2 3 3" xfId="24195" xr:uid="{00000000-0005-0000-0000-00008CB80000}"/>
    <cellStyle name="Normal 4 3 2 2 2 2 2 3 3 2" xfId="24196" xr:uid="{00000000-0005-0000-0000-00008DB80000}"/>
    <cellStyle name="Normal 4 3 2 2 2 2 2 3 3 2 2" xfId="53146" xr:uid="{00000000-0005-0000-0000-00008EB80000}"/>
    <cellStyle name="Normal 4 3 2 2 2 2 2 3 3 3" xfId="53145" xr:uid="{00000000-0005-0000-0000-00008FB80000}"/>
    <cellStyle name="Normal 4 3 2 2 2 2 2 3 4" xfId="24197" xr:uid="{00000000-0005-0000-0000-000090B80000}"/>
    <cellStyle name="Normal 4 3 2 2 2 2 2 3 4 2" xfId="53147" xr:uid="{00000000-0005-0000-0000-000091B80000}"/>
    <cellStyle name="Normal 4 3 2 2 2 2 2 3 5" xfId="24198" xr:uid="{00000000-0005-0000-0000-000092B80000}"/>
    <cellStyle name="Normal 4 3 2 2 2 2 2 3 5 2" xfId="53148" xr:uid="{00000000-0005-0000-0000-000093B80000}"/>
    <cellStyle name="Normal 4 3 2 2 2 2 2 3 6" xfId="24199" xr:uid="{00000000-0005-0000-0000-000094B80000}"/>
    <cellStyle name="Normal 4 3 2 2 2 2 2 3 6 2" xfId="53149" xr:uid="{00000000-0005-0000-0000-000095B80000}"/>
    <cellStyle name="Normal 4 3 2 2 2 2 2 3 7" xfId="53138" xr:uid="{00000000-0005-0000-0000-000096B80000}"/>
    <cellStyle name="Normal 4 3 2 2 2 2 2 4" xfId="24200" xr:uid="{00000000-0005-0000-0000-000097B80000}"/>
    <cellStyle name="Normal 4 3 2 2 2 2 2 4 2" xfId="24201" xr:uid="{00000000-0005-0000-0000-000098B80000}"/>
    <cellStyle name="Normal 4 3 2 2 2 2 2 4 2 2" xfId="24202" xr:uid="{00000000-0005-0000-0000-000099B80000}"/>
    <cellStyle name="Normal 4 3 2 2 2 2 2 4 2 2 2" xfId="53152" xr:uid="{00000000-0005-0000-0000-00009AB80000}"/>
    <cellStyle name="Normal 4 3 2 2 2 2 2 4 2 3" xfId="53151" xr:uid="{00000000-0005-0000-0000-00009BB80000}"/>
    <cellStyle name="Normal 4 3 2 2 2 2 2 4 3" xfId="24203" xr:uid="{00000000-0005-0000-0000-00009CB80000}"/>
    <cellStyle name="Normal 4 3 2 2 2 2 2 4 3 2" xfId="53153" xr:uid="{00000000-0005-0000-0000-00009DB80000}"/>
    <cellStyle name="Normal 4 3 2 2 2 2 2 4 4" xfId="24204" xr:uid="{00000000-0005-0000-0000-00009EB80000}"/>
    <cellStyle name="Normal 4 3 2 2 2 2 2 4 4 2" xfId="53154" xr:uid="{00000000-0005-0000-0000-00009FB80000}"/>
    <cellStyle name="Normal 4 3 2 2 2 2 2 4 5" xfId="24205" xr:uid="{00000000-0005-0000-0000-0000A0B80000}"/>
    <cellStyle name="Normal 4 3 2 2 2 2 2 4 5 2" xfId="53155" xr:uid="{00000000-0005-0000-0000-0000A1B80000}"/>
    <cellStyle name="Normal 4 3 2 2 2 2 2 4 6" xfId="53150" xr:uid="{00000000-0005-0000-0000-0000A2B80000}"/>
    <cellStyle name="Normal 4 3 2 2 2 2 2 5" xfId="24206" xr:uid="{00000000-0005-0000-0000-0000A3B80000}"/>
    <cellStyle name="Normal 4 3 2 2 2 2 2 5 2" xfId="24207" xr:uid="{00000000-0005-0000-0000-0000A4B80000}"/>
    <cellStyle name="Normal 4 3 2 2 2 2 2 5 2 2" xfId="24208" xr:uid="{00000000-0005-0000-0000-0000A5B80000}"/>
    <cellStyle name="Normal 4 3 2 2 2 2 2 5 2 2 2" xfId="53158" xr:uid="{00000000-0005-0000-0000-0000A6B80000}"/>
    <cellStyle name="Normal 4 3 2 2 2 2 2 5 2 3" xfId="53157" xr:uid="{00000000-0005-0000-0000-0000A7B80000}"/>
    <cellStyle name="Normal 4 3 2 2 2 2 2 5 3" xfId="24209" xr:uid="{00000000-0005-0000-0000-0000A8B80000}"/>
    <cellStyle name="Normal 4 3 2 2 2 2 2 5 3 2" xfId="53159" xr:uid="{00000000-0005-0000-0000-0000A9B80000}"/>
    <cellStyle name="Normal 4 3 2 2 2 2 2 5 4" xfId="24210" xr:uid="{00000000-0005-0000-0000-0000AAB80000}"/>
    <cellStyle name="Normal 4 3 2 2 2 2 2 5 4 2" xfId="53160" xr:uid="{00000000-0005-0000-0000-0000ABB80000}"/>
    <cellStyle name="Normal 4 3 2 2 2 2 2 5 5" xfId="24211" xr:uid="{00000000-0005-0000-0000-0000ACB80000}"/>
    <cellStyle name="Normal 4 3 2 2 2 2 2 5 5 2" xfId="53161" xr:uid="{00000000-0005-0000-0000-0000ADB80000}"/>
    <cellStyle name="Normal 4 3 2 2 2 2 2 5 6" xfId="53156" xr:uid="{00000000-0005-0000-0000-0000AEB80000}"/>
    <cellStyle name="Normal 4 3 2 2 2 2 2 6" xfId="24212" xr:uid="{00000000-0005-0000-0000-0000AFB80000}"/>
    <cellStyle name="Normal 4 3 2 2 2 2 2 6 2" xfId="24213" xr:uid="{00000000-0005-0000-0000-0000B0B80000}"/>
    <cellStyle name="Normal 4 3 2 2 2 2 2 6 2 2" xfId="24214" xr:uid="{00000000-0005-0000-0000-0000B1B80000}"/>
    <cellStyle name="Normal 4 3 2 2 2 2 2 6 2 2 2" xfId="53164" xr:uid="{00000000-0005-0000-0000-0000B2B80000}"/>
    <cellStyle name="Normal 4 3 2 2 2 2 2 6 2 3" xfId="53163" xr:uid="{00000000-0005-0000-0000-0000B3B80000}"/>
    <cellStyle name="Normal 4 3 2 2 2 2 2 6 3" xfId="24215" xr:uid="{00000000-0005-0000-0000-0000B4B80000}"/>
    <cellStyle name="Normal 4 3 2 2 2 2 2 6 3 2" xfId="53165" xr:uid="{00000000-0005-0000-0000-0000B5B80000}"/>
    <cellStyle name="Normal 4 3 2 2 2 2 2 6 4" xfId="24216" xr:uid="{00000000-0005-0000-0000-0000B6B80000}"/>
    <cellStyle name="Normal 4 3 2 2 2 2 2 6 4 2" xfId="53166" xr:uid="{00000000-0005-0000-0000-0000B7B80000}"/>
    <cellStyle name="Normal 4 3 2 2 2 2 2 6 5" xfId="53162" xr:uid="{00000000-0005-0000-0000-0000B8B80000}"/>
    <cellStyle name="Normal 4 3 2 2 2 2 2 7" xfId="24217" xr:uid="{00000000-0005-0000-0000-0000B9B80000}"/>
    <cellStyle name="Normal 4 3 2 2 2 2 2 7 2" xfId="24218" xr:uid="{00000000-0005-0000-0000-0000BAB80000}"/>
    <cellStyle name="Normal 4 3 2 2 2 2 2 7 2 2" xfId="53168" xr:uid="{00000000-0005-0000-0000-0000BBB80000}"/>
    <cellStyle name="Normal 4 3 2 2 2 2 2 7 3" xfId="24219" xr:uid="{00000000-0005-0000-0000-0000BCB80000}"/>
    <cellStyle name="Normal 4 3 2 2 2 2 2 7 3 2" xfId="53169" xr:uid="{00000000-0005-0000-0000-0000BDB80000}"/>
    <cellStyle name="Normal 4 3 2 2 2 2 2 7 4" xfId="53167" xr:uid="{00000000-0005-0000-0000-0000BEB80000}"/>
    <cellStyle name="Normal 4 3 2 2 2 2 2 8" xfId="24220" xr:uid="{00000000-0005-0000-0000-0000BFB80000}"/>
    <cellStyle name="Normal 4 3 2 2 2 2 2 8 2" xfId="53170" xr:uid="{00000000-0005-0000-0000-0000C0B80000}"/>
    <cellStyle name="Normal 4 3 2 2 2 2 2 9" xfId="24221" xr:uid="{00000000-0005-0000-0000-0000C1B80000}"/>
    <cellStyle name="Normal 4 3 2 2 2 2 2 9 2" xfId="53171" xr:uid="{00000000-0005-0000-0000-0000C2B80000}"/>
    <cellStyle name="Normal 4 3 2 2 2 2 3" xfId="24222" xr:uid="{00000000-0005-0000-0000-0000C3B80000}"/>
    <cellStyle name="Normal 4 3 2 2 2 2 3 2" xfId="24223" xr:uid="{00000000-0005-0000-0000-0000C4B80000}"/>
    <cellStyle name="Normal 4 3 2 2 2 2 3 2 2" xfId="24224" xr:uid="{00000000-0005-0000-0000-0000C5B80000}"/>
    <cellStyle name="Normal 4 3 2 2 2 2 3 2 2 2" xfId="24225" xr:uid="{00000000-0005-0000-0000-0000C6B80000}"/>
    <cellStyle name="Normal 4 3 2 2 2 2 3 2 2 2 2" xfId="53175" xr:uid="{00000000-0005-0000-0000-0000C7B80000}"/>
    <cellStyle name="Normal 4 3 2 2 2 2 3 2 2 3" xfId="53174" xr:uid="{00000000-0005-0000-0000-0000C8B80000}"/>
    <cellStyle name="Normal 4 3 2 2 2 2 3 2 3" xfId="24226" xr:uid="{00000000-0005-0000-0000-0000C9B80000}"/>
    <cellStyle name="Normal 4 3 2 2 2 2 3 2 3 2" xfId="53176" xr:uid="{00000000-0005-0000-0000-0000CAB80000}"/>
    <cellStyle name="Normal 4 3 2 2 2 2 3 2 4" xfId="24227" xr:uid="{00000000-0005-0000-0000-0000CBB80000}"/>
    <cellStyle name="Normal 4 3 2 2 2 2 3 2 4 2" xfId="53177" xr:uid="{00000000-0005-0000-0000-0000CCB80000}"/>
    <cellStyle name="Normal 4 3 2 2 2 2 3 2 5" xfId="24228" xr:uid="{00000000-0005-0000-0000-0000CDB80000}"/>
    <cellStyle name="Normal 4 3 2 2 2 2 3 2 5 2" xfId="53178" xr:uid="{00000000-0005-0000-0000-0000CEB80000}"/>
    <cellStyle name="Normal 4 3 2 2 2 2 3 2 6" xfId="53173" xr:uid="{00000000-0005-0000-0000-0000CFB80000}"/>
    <cellStyle name="Normal 4 3 2 2 2 2 3 3" xfId="24229" xr:uid="{00000000-0005-0000-0000-0000D0B80000}"/>
    <cellStyle name="Normal 4 3 2 2 2 2 3 3 2" xfId="24230" xr:uid="{00000000-0005-0000-0000-0000D1B80000}"/>
    <cellStyle name="Normal 4 3 2 2 2 2 3 3 2 2" xfId="24231" xr:uid="{00000000-0005-0000-0000-0000D2B80000}"/>
    <cellStyle name="Normal 4 3 2 2 2 2 3 3 2 2 2" xfId="53181" xr:uid="{00000000-0005-0000-0000-0000D3B80000}"/>
    <cellStyle name="Normal 4 3 2 2 2 2 3 3 2 3" xfId="53180" xr:uid="{00000000-0005-0000-0000-0000D4B80000}"/>
    <cellStyle name="Normal 4 3 2 2 2 2 3 3 3" xfId="24232" xr:uid="{00000000-0005-0000-0000-0000D5B80000}"/>
    <cellStyle name="Normal 4 3 2 2 2 2 3 3 3 2" xfId="53182" xr:uid="{00000000-0005-0000-0000-0000D6B80000}"/>
    <cellStyle name="Normal 4 3 2 2 2 2 3 3 4" xfId="24233" xr:uid="{00000000-0005-0000-0000-0000D7B80000}"/>
    <cellStyle name="Normal 4 3 2 2 2 2 3 3 4 2" xfId="53183" xr:uid="{00000000-0005-0000-0000-0000D8B80000}"/>
    <cellStyle name="Normal 4 3 2 2 2 2 3 3 5" xfId="24234" xr:uid="{00000000-0005-0000-0000-0000D9B80000}"/>
    <cellStyle name="Normal 4 3 2 2 2 2 3 3 5 2" xfId="53184" xr:uid="{00000000-0005-0000-0000-0000DAB80000}"/>
    <cellStyle name="Normal 4 3 2 2 2 2 3 3 6" xfId="53179" xr:uid="{00000000-0005-0000-0000-0000DBB80000}"/>
    <cellStyle name="Normal 4 3 2 2 2 2 3 4" xfId="24235" xr:uid="{00000000-0005-0000-0000-0000DCB80000}"/>
    <cellStyle name="Normal 4 3 2 2 2 2 3 4 2" xfId="24236" xr:uid="{00000000-0005-0000-0000-0000DDB80000}"/>
    <cellStyle name="Normal 4 3 2 2 2 2 3 4 2 2" xfId="53186" xr:uid="{00000000-0005-0000-0000-0000DEB80000}"/>
    <cellStyle name="Normal 4 3 2 2 2 2 3 4 3" xfId="53185" xr:uid="{00000000-0005-0000-0000-0000DFB80000}"/>
    <cellStyle name="Normal 4 3 2 2 2 2 3 5" xfId="24237" xr:uid="{00000000-0005-0000-0000-0000E0B80000}"/>
    <cellStyle name="Normal 4 3 2 2 2 2 3 5 2" xfId="53187" xr:uid="{00000000-0005-0000-0000-0000E1B80000}"/>
    <cellStyle name="Normal 4 3 2 2 2 2 3 6" xfId="24238" xr:uid="{00000000-0005-0000-0000-0000E2B80000}"/>
    <cellStyle name="Normal 4 3 2 2 2 2 3 6 2" xfId="53188" xr:uid="{00000000-0005-0000-0000-0000E3B80000}"/>
    <cellStyle name="Normal 4 3 2 2 2 2 3 7" xfId="24239" xr:uid="{00000000-0005-0000-0000-0000E4B80000}"/>
    <cellStyle name="Normal 4 3 2 2 2 2 3 7 2" xfId="53189" xr:uid="{00000000-0005-0000-0000-0000E5B80000}"/>
    <cellStyle name="Normal 4 3 2 2 2 2 3 8" xfId="53172" xr:uid="{00000000-0005-0000-0000-0000E6B80000}"/>
    <cellStyle name="Normal 4 3 2 2 2 2 4" xfId="24240" xr:uid="{00000000-0005-0000-0000-0000E7B80000}"/>
    <cellStyle name="Normal 4 3 2 2 2 2 4 2" xfId="24241" xr:uid="{00000000-0005-0000-0000-0000E8B80000}"/>
    <cellStyle name="Normal 4 3 2 2 2 2 4 2 2" xfId="24242" xr:uid="{00000000-0005-0000-0000-0000E9B80000}"/>
    <cellStyle name="Normal 4 3 2 2 2 2 4 2 2 2" xfId="24243" xr:uid="{00000000-0005-0000-0000-0000EAB80000}"/>
    <cellStyle name="Normal 4 3 2 2 2 2 4 2 2 2 2" xfId="53193" xr:uid="{00000000-0005-0000-0000-0000EBB80000}"/>
    <cellStyle name="Normal 4 3 2 2 2 2 4 2 2 3" xfId="53192" xr:uid="{00000000-0005-0000-0000-0000ECB80000}"/>
    <cellStyle name="Normal 4 3 2 2 2 2 4 2 3" xfId="24244" xr:uid="{00000000-0005-0000-0000-0000EDB80000}"/>
    <cellStyle name="Normal 4 3 2 2 2 2 4 2 3 2" xfId="53194" xr:uid="{00000000-0005-0000-0000-0000EEB80000}"/>
    <cellStyle name="Normal 4 3 2 2 2 2 4 2 4" xfId="24245" xr:uid="{00000000-0005-0000-0000-0000EFB80000}"/>
    <cellStyle name="Normal 4 3 2 2 2 2 4 2 4 2" xfId="53195" xr:uid="{00000000-0005-0000-0000-0000F0B80000}"/>
    <cellStyle name="Normal 4 3 2 2 2 2 4 2 5" xfId="24246" xr:uid="{00000000-0005-0000-0000-0000F1B80000}"/>
    <cellStyle name="Normal 4 3 2 2 2 2 4 2 5 2" xfId="53196" xr:uid="{00000000-0005-0000-0000-0000F2B80000}"/>
    <cellStyle name="Normal 4 3 2 2 2 2 4 2 6" xfId="53191" xr:uid="{00000000-0005-0000-0000-0000F3B80000}"/>
    <cellStyle name="Normal 4 3 2 2 2 2 4 3" xfId="24247" xr:uid="{00000000-0005-0000-0000-0000F4B80000}"/>
    <cellStyle name="Normal 4 3 2 2 2 2 4 3 2" xfId="24248" xr:uid="{00000000-0005-0000-0000-0000F5B80000}"/>
    <cellStyle name="Normal 4 3 2 2 2 2 4 3 2 2" xfId="53198" xr:uid="{00000000-0005-0000-0000-0000F6B80000}"/>
    <cellStyle name="Normal 4 3 2 2 2 2 4 3 3" xfId="53197" xr:uid="{00000000-0005-0000-0000-0000F7B80000}"/>
    <cellStyle name="Normal 4 3 2 2 2 2 4 4" xfId="24249" xr:uid="{00000000-0005-0000-0000-0000F8B80000}"/>
    <cellStyle name="Normal 4 3 2 2 2 2 4 4 2" xfId="53199" xr:uid="{00000000-0005-0000-0000-0000F9B80000}"/>
    <cellStyle name="Normal 4 3 2 2 2 2 4 5" xfId="24250" xr:uid="{00000000-0005-0000-0000-0000FAB80000}"/>
    <cellStyle name="Normal 4 3 2 2 2 2 4 5 2" xfId="53200" xr:uid="{00000000-0005-0000-0000-0000FBB80000}"/>
    <cellStyle name="Normal 4 3 2 2 2 2 4 6" xfId="24251" xr:uid="{00000000-0005-0000-0000-0000FCB80000}"/>
    <cellStyle name="Normal 4 3 2 2 2 2 4 6 2" xfId="53201" xr:uid="{00000000-0005-0000-0000-0000FDB80000}"/>
    <cellStyle name="Normal 4 3 2 2 2 2 4 7" xfId="53190" xr:uid="{00000000-0005-0000-0000-0000FEB80000}"/>
    <cellStyle name="Normal 4 3 2 2 2 2 5" xfId="24252" xr:uid="{00000000-0005-0000-0000-0000FFB80000}"/>
    <cellStyle name="Normal 4 3 2 2 2 2 5 2" xfId="24253" xr:uid="{00000000-0005-0000-0000-000000B90000}"/>
    <cellStyle name="Normal 4 3 2 2 2 2 5 2 2" xfId="24254" xr:uid="{00000000-0005-0000-0000-000001B90000}"/>
    <cellStyle name="Normal 4 3 2 2 2 2 5 2 2 2" xfId="53204" xr:uid="{00000000-0005-0000-0000-000002B90000}"/>
    <cellStyle name="Normal 4 3 2 2 2 2 5 2 3" xfId="53203" xr:uid="{00000000-0005-0000-0000-000003B90000}"/>
    <cellStyle name="Normal 4 3 2 2 2 2 5 3" xfId="24255" xr:uid="{00000000-0005-0000-0000-000004B90000}"/>
    <cellStyle name="Normal 4 3 2 2 2 2 5 3 2" xfId="53205" xr:uid="{00000000-0005-0000-0000-000005B90000}"/>
    <cellStyle name="Normal 4 3 2 2 2 2 5 4" xfId="24256" xr:uid="{00000000-0005-0000-0000-000006B90000}"/>
    <cellStyle name="Normal 4 3 2 2 2 2 5 4 2" xfId="53206" xr:uid="{00000000-0005-0000-0000-000007B90000}"/>
    <cellStyle name="Normal 4 3 2 2 2 2 5 5" xfId="24257" xr:uid="{00000000-0005-0000-0000-000008B90000}"/>
    <cellStyle name="Normal 4 3 2 2 2 2 5 5 2" xfId="53207" xr:uid="{00000000-0005-0000-0000-000009B90000}"/>
    <cellStyle name="Normal 4 3 2 2 2 2 5 6" xfId="53202" xr:uid="{00000000-0005-0000-0000-00000AB90000}"/>
    <cellStyle name="Normal 4 3 2 2 2 2 6" xfId="24258" xr:uid="{00000000-0005-0000-0000-00000BB90000}"/>
    <cellStyle name="Normal 4 3 2 2 2 2 6 2" xfId="24259" xr:uid="{00000000-0005-0000-0000-00000CB90000}"/>
    <cellStyle name="Normal 4 3 2 2 2 2 6 2 2" xfId="24260" xr:uid="{00000000-0005-0000-0000-00000DB90000}"/>
    <cellStyle name="Normal 4 3 2 2 2 2 6 2 2 2" xfId="53210" xr:uid="{00000000-0005-0000-0000-00000EB90000}"/>
    <cellStyle name="Normal 4 3 2 2 2 2 6 2 3" xfId="53209" xr:uid="{00000000-0005-0000-0000-00000FB90000}"/>
    <cellStyle name="Normal 4 3 2 2 2 2 6 3" xfId="24261" xr:uid="{00000000-0005-0000-0000-000010B90000}"/>
    <cellStyle name="Normal 4 3 2 2 2 2 6 3 2" xfId="53211" xr:uid="{00000000-0005-0000-0000-000011B90000}"/>
    <cellStyle name="Normal 4 3 2 2 2 2 6 4" xfId="24262" xr:uid="{00000000-0005-0000-0000-000012B90000}"/>
    <cellStyle name="Normal 4 3 2 2 2 2 6 4 2" xfId="53212" xr:uid="{00000000-0005-0000-0000-000013B90000}"/>
    <cellStyle name="Normal 4 3 2 2 2 2 6 5" xfId="24263" xr:uid="{00000000-0005-0000-0000-000014B90000}"/>
    <cellStyle name="Normal 4 3 2 2 2 2 6 5 2" xfId="53213" xr:uid="{00000000-0005-0000-0000-000015B90000}"/>
    <cellStyle name="Normal 4 3 2 2 2 2 6 6" xfId="53208" xr:uid="{00000000-0005-0000-0000-000016B90000}"/>
    <cellStyle name="Normal 4 3 2 2 2 2 7" xfId="24264" xr:uid="{00000000-0005-0000-0000-000017B90000}"/>
    <cellStyle name="Normal 4 3 2 2 2 2 7 2" xfId="24265" xr:uid="{00000000-0005-0000-0000-000018B90000}"/>
    <cellStyle name="Normal 4 3 2 2 2 2 7 2 2" xfId="24266" xr:uid="{00000000-0005-0000-0000-000019B90000}"/>
    <cellStyle name="Normal 4 3 2 2 2 2 7 2 2 2" xfId="53216" xr:uid="{00000000-0005-0000-0000-00001AB90000}"/>
    <cellStyle name="Normal 4 3 2 2 2 2 7 2 3" xfId="53215" xr:uid="{00000000-0005-0000-0000-00001BB90000}"/>
    <cellStyle name="Normal 4 3 2 2 2 2 7 3" xfId="24267" xr:uid="{00000000-0005-0000-0000-00001CB90000}"/>
    <cellStyle name="Normal 4 3 2 2 2 2 7 3 2" xfId="53217" xr:uid="{00000000-0005-0000-0000-00001DB90000}"/>
    <cellStyle name="Normal 4 3 2 2 2 2 7 4" xfId="24268" xr:uid="{00000000-0005-0000-0000-00001EB90000}"/>
    <cellStyle name="Normal 4 3 2 2 2 2 7 4 2" xfId="53218" xr:uid="{00000000-0005-0000-0000-00001FB90000}"/>
    <cellStyle name="Normal 4 3 2 2 2 2 7 5" xfId="53214" xr:uid="{00000000-0005-0000-0000-000020B90000}"/>
    <cellStyle name="Normal 4 3 2 2 2 2 8" xfId="24269" xr:uid="{00000000-0005-0000-0000-000021B90000}"/>
    <cellStyle name="Normal 4 3 2 2 2 2 8 2" xfId="24270" xr:uid="{00000000-0005-0000-0000-000022B90000}"/>
    <cellStyle name="Normal 4 3 2 2 2 2 8 2 2" xfId="53220" xr:uid="{00000000-0005-0000-0000-000023B90000}"/>
    <cellStyle name="Normal 4 3 2 2 2 2 8 3" xfId="24271" xr:uid="{00000000-0005-0000-0000-000024B90000}"/>
    <cellStyle name="Normal 4 3 2 2 2 2 8 3 2" xfId="53221" xr:uid="{00000000-0005-0000-0000-000025B90000}"/>
    <cellStyle name="Normal 4 3 2 2 2 2 8 4" xfId="53219" xr:uid="{00000000-0005-0000-0000-000026B90000}"/>
    <cellStyle name="Normal 4 3 2 2 2 2 9" xfId="24272" xr:uid="{00000000-0005-0000-0000-000027B90000}"/>
    <cellStyle name="Normal 4 3 2 2 2 2 9 2" xfId="53222" xr:uid="{00000000-0005-0000-0000-000028B90000}"/>
    <cellStyle name="Normal 4 3 2 2 2 3" xfId="24273" xr:uid="{00000000-0005-0000-0000-000029B90000}"/>
    <cellStyle name="Normal 4 3 2 2 2 3 10" xfId="24274" xr:uid="{00000000-0005-0000-0000-00002AB90000}"/>
    <cellStyle name="Normal 4 3 2 2 2 3 10 2" xfId="53224" xr:uid="{00000000-0005-0000-0000-00002BB90000}"/>
    <cellStyle name="Normal 4 3 2 2 2 3 11" xfId="53223" xr:uid="{00000000-0005-0000-0000-00002CB90000}"/>
    <cellStyle name="Normal 4 3 2 2 2 3 2" xfId="24275" xr:uid="{00000000-0005-0000-0000-00002DB90000}"/>
    <cellStyle name="Normal 4 3 2 2 2 3 2 2" xfId="24276" xr:uid="{00000000-0005-0000-0000-00002EB90000}"/>
    <cellStyle name="Normal 4 3 2 2 2 3 2 2 2" xfId="24277" xr:uid="{00000000-0005-0000-0000-00002FB90000}"/>
    <cellStyle name="Normal 4 3 2 2 2 3 2 2 2 2" xfId="24278" xr:uid="{00000000-0005-0000-0000-000030B90000}"/>
    <cellStyle name="Normal 4 3 2 2 2 3 2 2 2 2 2" xfId="53228" xr:uid="{00000000-0005-0000-0000-000031B90000}"/>
    <cellStyle name="Normal 4 3 2 2 2 3 2 2 2 3" xfId="53227" xr:uid="{00000000-0005-0000-0000-000032B90000}"/>
    <cellStyle name="Normal 4 3 2 2 2 3 2 2 3" xfId="24279" xr:uid="{00000000-0005-0000-0000-000033B90000}"/>
    <cellStyle name="Normal 4 3 2 2 2 3 2 2 3 2" xfId="53229" xr:uid="{00000000-0005-0000-0000-000034B90000}"/>
    <cellStyle name="Normal 4 3 2 2 2 3 2 2 4" xfId="24280" xr:uid="{00000000-0005-0000-0000-000035B90000}"/>
    <cellStyle name="Normal 4 3 2 2 2 3 2 2 4 2" xfId="53230" xr:uid="{00000000-0005-0000-0000-000036B90000}"/>
    <cellStyle name="Normal 4 3 2 2 2 3 2 2 5" xfId="24281" xr:uid="{00000000-0005-0000-0000-000037B90000}"/>
    <cellStyle name="Normal 4 3 2 2 2 3 2 2 5 2" xfId="53231" xr:uid="{00000000-0005-0000-0000-000038B90000}"/>
    <cellStyle name="Normal 4 3 2 2 2 3 2 2 6" xfId="53226" xr:uid="{00000000-0005-0000-0000-000039B90000}"/>
    <cellStyle name="Normal 4 3 2 2 2 3 2 3" xfId="24282" xr:uid="{00000000-0005-0000-0000-00003AB90000}"/>
    <cellStyle name="Normal 4 3 2 2 2 3 2 3 2" xfId="24283" xr:uid="{00000000-0005-0000-0000-00003BB90000}"/>
    <cellStyle name="Normal 4 3 2 2 2 3 2 3 2 2" xfId="53233" xr:uid="{00000000-0005-0000-0000-00003CB90000}"/>
    <cellStyle name="Normal 4 3 2 2 2 3 2 3 3" xfId="53232" xr:uid="{00000000-0005-0000-0000-00003DB90000}"/>
    <cellStyle name="Normal 4 3 2 2 2 3 2 4" xfId="24284" xr:uid="{00000000-0005-0000-0000-00003EB90000}"/>
    <cellStyle name="Normal 4 3 2 2 2 3 2 4 2" xfId="53234" xr:uid="{00000000-0005-0000-0000-00003FB90000}"/>
    <cellStyle name="Normal 4 3 2 2 2 3 2 5" xfId="24285" xr:uid="{00000000-0005-0000-0000-000040B90000}"/>
    <cellStyle name="Normal 4 3 2 2 2 3 2 5 2" xfId="53235" xr:uid="{00000000-0005-0000-0000-000041B90000}"/>
    <cellStyle name="Normal 4 3 2 2 2 3 2 6" xfId="24286" xr:uid="{00000000-0005-0000-0000-000042B90000}"/>
    <cellStyle name="Normal 4 3 2 2 2 3 2 6 2" xfId="53236" xr:uid="{00000000-0005-0000-0000-000043B90000}"/>
    <cellStyle name="Normal 4 3 2 2 2 3 2 7" xfId="53225" xr:uid="{00000000-0005-0000-0000-000044B90000}"/>
    <cellStyle name="Normal 4 3 2 2 2 3 3" xfId="24287" xr:uid="{00000000-0005-0000-0000-000045B90000}"/>
    <cellStyle name="Normal 4 3 2 2 2 3 3 2" xfId="24288" xr:uid="{00000000-0005-0000-0000-000046B90000}"/>
    <cellStyle name="Normal 4 3 2 2 2 3 3 2 2" xfId="24289" xr:uid="{00000000-0005-0000-0000-000047B90000}"/>
    <cellStyle name="Normal 4 3 2 2 2 3 3 2 2 2" xfId="24290" xr:uid="{00000000-0005-0000-0000-000048B90000}"/>
    <cellStyle name="Normal 4 3 2 2 2 3 3 2 2 2 2" xfId="53240" xr:uid="{00000000-0005-0000-0000-000049B90000}"/>
    <cellStyle name="Normal 4 3 2 2 2 3 3 2 2 3" xfId="53239" xr:uid="{00000000-0005-0000-0000-00004AB90000}"/>
    <cellStyle name="Normal 4 3 2 2 2 3 3 2 3" xfId="24291" xr:uid="{00000000-0005-0000-0000-00004BB90000}"/>
    <cellStyle name="Normal 4 3 2 2 2 3 3 2 3 2" xfId="53241" xr:uid="{00000000-0005-0000-0000-00004CB90000}"/>
    <cellStyle name="Normal 4 3 2 2 2 3 3 2 4" xfId="24292" xr:uid="{00000000-0005-0000-0000-00004DB90000}"/>
    <cellStyle name="Normal 4 3 2 2 2 3 3 2 4 2" xfId="53242" xr:uid="{00000000-0005-0000-0000-00004EB90000}"/>
    <cellStyle name="Normal 4 3 2 2 2 3 3 2 5" xfId="24293" xr:uid="{00000000-0005-0000-0000-00004FB90000}"/>
    <cellStyle name="Normal 4 3 2 2 2 3 3 2 5 2" xfId="53243" xr:uid="{00000000-0005-0000-0000-000050B90000}"/>
    <cellStyle name="Normal 4 3 2 2 2 3 3 2 6" xfId="53238" xr:uid="{00000000-0005-0000-0000-000051B90000}"/>
    <cellStyle name="Normal 4 3 2 2 2 3 3 3" xfId="24294" xr:uid="{00000000-0005-0000-0000-000052B90000}"/>
    <cellStyle name="Normal 4 3 2 2 2 3 3 3 2" xfId="24295" xr:uid="{00000000-0005-0000-0000-000053B90000}"/>
    <cellStyle name="Normal 4 3 2 2 2 3 3 3 2 2" xfId="53245" xr:uid="{00000000-0005-0000-0000-000054B90000}"/>
    <cellStyle name="Normal 4 3 2 2 2 3 3 3 3" xfId="53244" xr:uid="{00000000-0005-0000-0000-000055B90000}"/>
    <cellStyle name="Normal 4 3 2 2 2 3 3 4" xfId="24296" xr:uid="{00000000-0005-0000-0000-000056B90000}"/>
    <cellStyle name="Normal 4 3 2 2 2 3 3 4 2" xfId="53246" xr:uid="{00000000-0005-0000-0000-000057B90000}"/>
    <cellStyle name="Normal 4 3 2 2 2 3 3 5" xfId="24297" xr:uid="{00000000-0005-0000-0000-000058B90000}"/>
    <cellStyle name="Normal 4 3 2 2 2 3 3 5 2" xfId="53247" xr:uid="{00000000-0005-0000-0000-000059B90000}"/>
    <cellStyle name="Normal 4 3 2 2 2 3 3 6" xfId="24298" xr:uid="{00000000-0005-0000-0000-00005AB90000}"/>
    <cellStyle name="Normal 4 3 2 2 2 3 3 6 2" xfId="53248" xr:uid="{00000000-0005-0000-0000-00005BB90000}"/>
    <cellStyle name="Normal 4 3 2 2 2 3 3 7" xfId="53237" xr:uid="{00000000-0005-0000-0000-00005CB90000}"/>
    <cellStyle name="Normal 4 3 2 2 2 3 4" xfId="24299" xr:uid="{00000000-0005-0000-0000-00005DB90000}"/>
    <cellStyle name="Normal 4 3 2 2 2 3 4 2" xfId="24300" xr:uid="{00000000-0005-0000-0000-00005EB90000}"/>
    <cellStyle name="Normal 4 3 2 2 2 3 4 2 2" xfId="24301" xr:uid="{00000000-0005-0000-0000-00005FB90000}"/>
    <cellStyle name="Normal 4 3 2 2 2 3 4 2 2 2" xfId="53251" xr:uid="{00000000-0005-0000-0000-000060B90000}"/>
    <cellStyle name="Normal 4 3 2 2 2 3 4 2 3" xfId="53250" xr:uid="{00000000-0005-0000-0000-000061B90000}"/>
    <cellStyle name="Normal 4 3 2 2 2 3 4 3" xfId="24302" xr:uid="{00000000-0005-0000-0000-000062B90000}"/>
    <cellStyle name="Normal 4 3 2 2 2 3 4 3 2" xfId="53252" xr:uid="{00000000-0005-0000-0000-000063B90000}"/>
    <cellStyle name="Normal 4 3 2 2 2 3 4 4" xfId="24303" xr:uid="{00000000-0005-0000-0000-000064B90000}"/>
    <cellStyle name="Normal 4 3 2 2 2 3 4 4 2" xfId="53253" xr:uid="{00000000-0005-0000-0000-000065B90000}"/>
    <cellStyle name="Normal 4 3 2 2 2 3 4 5" xfId="24304" xr:uid="{00000000-0005-0000-0000-000066B90000}"/>
    <cellStyle name="Normal 4 3 2 2 2 3 4 5 2" xfId="53254" xr:uid="{00000000-0005-0000-0000-000067B90000}"/>
    <cellStyle name="Normal 4 3 2 2 2 3 4 6" xfId="53249" xr:uid="{00000000-0005-0000-0000-000068B90000}"/>
    <cellStyle name="Normal 4 3 2 2 2 3 5" xfId="24305" xr:uid="{00000000-0005-0000-0000-000069B90000}"/>
    <cellStyle name="Normal 4 3 2 2 2 3 5 2" xfId="24306" xr:uid="{00000000-0005-0000-0000-00006AB90000}"/>
    <cellStyle name="Normal 4 3 2 2 2 3 5 2 2" xfId="24307" xr:uid="{00000000-0005-0000-0000-00006BB90000}"/>
    <cellStyle name="Normal 4 3 2 2 2 3 5 2 2 2" xfId="53257" xr:uid="{00000000-0005-0000-0000-00006CB90000}"/>
    <cellStyle name="Normal 4 3 2 2 2 3 5 2 3" xfId="53256" xr:uid="{00000000-0005-0000-0000-00006DB90000}"/>
    <cellStyle name="Normal 4 3 2 2 2 3 5 3" xfId="24308" xr:uid="{00000000-0005-0000-0000-00006EB90000}"/>
    <cellStyle name="Normal 4 3 2 2 2 3 5 3 2" xfId="53258" xr:uid="{00000000-0005-0000-0000-00006FB90000}"/>
    <cellStyle name="Normal 4 3 2 2 2 3 5 4" xfId="24309" xr:uid="{00000000-0005-0000-0000-000070B90000}"/>
    <cellStyle name="Normal 4 3 2 2 2 3 5 4 2" xfId="53259" xr:uid="{00000000-0005-0000-0000-000071B90000}"/>
    <cellStyle name="Normal 4 3 2 2 2 3 5 5" xfId="24310" xr:uid="{00000000-0005-0000-0000-000072B90000}"/>
    <cellStyle name="Normal 4 3 2 2 2 3 5 5 2" xfId="53260" xr:uid="{00000000-0005-0000-0000-000073B90000}"/>
    <cellStyle name="Normal 4 3 2 2 2 3 5 6" xfId="53255" xr:uid="{00000000-0005-0000-0000-000074B90000}"/>
    <cellStyle name="Normal 4 3 2 2 2 3 6" xfId="24311" xr:uid="{00000000-0005-0000-0000-000075B90000}"/>
    <cellStyle name="Normal 4 3 2 2 2 3 6 2" xfId="24312" xr:uid="{00000000-0005-0000-0000-000076B90000}"/>
    <cellStyle name="Normal 4 3 2 2 2 3 6 2 2" xfId="24313" xr:uid="{00000000-0005-0000-0000-000077B90000}"/>
    <cellStyle name="Normal 4 3 2 2 2 3 6 2 2 2" xfId="53263" xr:uid="{00000000-0005-0000-0000-000078B90000}"/>
    <cellStyle name="Normal 4 3 2 2 2 3 6 2 3" xfId="53262" xr:uid="{00000000-0005-0000-0000-000079B90000}"/>
    <cellStyle name="Normal 4 3 2 2 2 3 6 3" xfId="24314" xr:uid="{00000000-0005-0000-0000-00007AB90000}"/>
    <cellStyle name="Normal 4 3 2 2 2 3 6 3 2" xfId="53264" xr:uid="{00000000-0005-0000-0000-00007BB90000}"/>
    <cellStyle name="Normal 4 3 2 2 2 3 6 4" xfId="24315" xr:uid="{00000000-0005-0000-0000-00007CB90000}"/>
    <cellStyle name="Normal 4 3 2 2 2 3 6 4 2" xfId="53265" xr:uid="{00000000-0005-0000-0000-00007DB90000}"/>
    <cellStyle name="Normal 4 3 2 2 2 3 6 5" xfId="53261" xr:uid="{00000000-0005-0000-0000-00007EB90000}"/>
    <cellStyle name="Normal 4 3 2 2 2 3 7" xfId="24316" xr:uid="{00000000-0005-0000-0000-00007FB90000}"/>
    <cellStyle name="Normal 4 3 2 2 2 3 7 2" xfId="24317" xr:uid="{00000000-0005-0000-0000-000080B90000}"/>
    <cellStyle name="Normal 4 3 2 2 2 3 7 2 2" xfId="53267" xr:uid="{00000000-0005-0000-0000-000081B90000}"/>
    <cellStyle name="Normal 4 3 2 2 2 3 7 3" xfId="24318" xr:uid="{00000000-0005-0000-0000-000082B90000}"/>
    <cellStyle name="Normal 4 3 2 2 2 3 7 3 2" xfId="53268" xr:uid="{00000000-0005-0000-0000-000083B90000}"/>
    <cellStyle name="Normal 4 3 2 2 2 3 7 4" xfId="53266" xr:uid="{00000000-0005-0000-0000-000084B90000}"/>
    <cellStyle name="Normal 4 3 2 2 2 3 8" xfId="24319" xr:uid="{00000000-0005-0000-0000-000085B90000}"/>
    <cellStyle name="Normal 4 3 2 2 2 3 8 2" xfId="53269" xr:uid="{00000000-0005-0000-0000-000086B90000}"/>
    <cellStyle name="Normal 4 3 2 2 2 3 9" xfId="24320" xr:uid="{00000000-0005-0000-0000-000087B90000}"/>
    <cellStyle name="Normal 4 3 2 2 2 3 9 2" xfId="53270" xr:uid="{00000000-0005-0000-0000-000088B90000}"/>
    <cellStyle name="Normal 4 3 2 2 2 4" xfId="24321" xr:uid="{00000000-0005-0000-0000-000089B90000}"/>
    <cellStyle name="Normal 4 3 2 2 2 4 2" xfId="24322" xr:uid="{00000000-0005-0000-0000-00008AB90000}"/>
    <cellStyle name="Normal 4 3 2 2 2 4 2 2" xfId="24323" xr:uid="{00000000-0005-0000-0000-00008BB90000}"/>
    <cellStyle name="Normal 4 3 2 2 2 4 2 2 2" xfId="24324" xr:uid="{00000000-0005-0000-0000-00008CB90000}"/>
    <cellStyle name="Normal 4 3 2 2 2 4 2 2 2 2" xfId="53274" xr:uid="{00000000-0005-0000-0000-00008DB90000}"/>
    <cellStyle name="Normal 4 3 2 2 2 4 2 2 3" xfId="53273" xr:uid="{00000000-0005-0000-0000-00008EB90000}"/>
    <cellStyle name="Normal 4 3 2 2 2 4 2 3" xfId="24325" xr:uid="{00000000-0005-0000-0000-00008FB90000}"/>
    <cellStyle name="Normal 4 3 2 2 2 4 2 3 2" xfId="53275" xr:uid="{00000000-0005-0000-0000-000090B90000}"/>
    <cellStyle name="Normal 4 3 2 2 2 4 2 4" xfId="24326" xr:uid="{00000000-0005-0000-0000-000091B90000}"/>
    <cellStyle name="Normal 4 3 2 2 2 4 2 4 2" xfId="53276" xr:uid="{00000000-0005-0000-0000-000092B90000}"/>
    <cellStyle name="Normal 4 3 2 2 2 4 2 5" xfId="24327" xr:uid="{00000000-0005-0000-0000-000093B90000}"/>
    <cellStyle name="Normal 4 3 2 2 2 4 2 5 2" xfId="53277" xr:uid="{00000000-0005-0000-0000-000094B90000}"/>
    <cellStyle name="Normal 4 3 2 2 2 4 2 6" xfId="53272" xr:uid="{00000000-0005-0000-0000-000095B90000}"/>
    <cellStyle name="Normal 4 3 2 2 2 4 3" xfId="24328" xr:uid="{00000000-0005-0000-0000-000096B90000}"/>
    <cellStyle name="Normal 4 3 2 2 2 4 3 2" xfId="24329" xr:uid="{00000000-0005-0000-0000-000097B90000}"/>
    <cellStyle name="Normal 4 3 2 2 2 4 3 2 2" xfId="24330" xr:uid="{00000000-0005-0000-0000-000098B90000}"/>
    <cellStyle name="Normal 4 3 2 2 2 4 3 2 2 2" xfId="53280" xr:uid="{00000000-0005-0000-0000-000099B90000}"/>
    <cellStyle name="Normal 4 3 2 2 2 4 3 2 3" xfId="53279" xr:uid="{00000000-0005-0000-0000-00009AB90000}"/>
    <cellStyle name="Normal 4 3 2 2 2 4 3 3" xfId="24331" xr:uid="{00000000-0005-0000-0000-00009BB90000}"/>
    <cellStyle name="Normal 4 3 2 2 2 4 3 3 2" xfId="53281" xr:uid="{00000000-0005-0000-0000-00009CB90000}"/>
    <cellStyle name="Normal 4 3 2 2 2 4 3 4" xfId="24332" xr:uid="{00000000-0005-0000-0000-00009DB90000}"/>
    <cellStyle name="Normal 4 3 2 2 2 4 3 4 2" xfId="53282" xr:uid="{00000000-0005-0000-0000-00009EB90000}"/>
    <cellStyle name="Normal 4 3 2 2 2 4 3 5" xfId="24333" xr:uid="{00000000-0005-0000-0000-00009FB90000}"/>
    <cellStyle name="Normal 4 3 2 2 2 4 3 5 2" xfId="53283" xr:uid="{00000000-0005-0000-0000-0000A0B90000}"/>
    <cellStyle name="Normal 4 3 2 2 2 4 3 6" xfId="53278" xr:uid="{00000000-0005-0000-0000-0000A1B90000}"/>
    <cellStyle name="Normal 4 3 2 2 2 4 4" xfId="24334" xr:uid="{00000000-0005-0000-0000-0000A2B90000}"/>
    <cellStyle name="Normal 4 3 2 2 2 4 4 2" xfId="24335" xr:uid="{00000000-0005-0000-0000-0000A3B90000}"/>
    <cellStyle name="Normal 4 3 2 2 2 4 4 2 2" xfId="53285" xr:uid="{00000000-0005-0000-0000-0000A4B90000}"/>
    <cellStyle name="Normal 4 3 2 2 2 4 4 3" xfId="53284" xr:uid="{00000000-0005-0000-0000-0000A5B90000}"/>
    <cellStyle name="Normal 4 3 2 2 2 4 5" xfId="24336" xr:uid="{00000000-0005-0000-0000-0000A6B90000}"/>
    <cellStyle name="Normal 4 3 2 2 2 4 5 2" xfId="53286" xr:uid="{00000000-0005-0000-0000-0000A7B90000}"/>
    <cellStyle name="Normal 4 3 2 2 2 4 6" xfId="24337" xr:uid="{00000000-0005-0000-0000-0000A8B90000}"/>
    <cellStyle name="Normal 4 3 2 2 2 4 6 2" xfId="53287" xr:uid="{00000000-0005-0000-0000-0000A9B90000}"/>
    <cellStyle name="Normal 4 3 2 2 2 4 7" xfId="24338" xr:uid="{00000000-0005-0000-0000-0000AAB90000}"/>
    <cellStyle name="Normal 4 3 2 2 2 4 7 2" xfId="53288" xr:uid="{00000000-0005-0000-0000-0000ABB90000}"/>
    <cellStyle name="Normal 4 3 2 2 2 4 8" xfId="53271" xr:uid="{00000000-0005-0000-0000-0000ACB90000}"/>
    <cellStyle name="Normal 4 3 2 2 2 5" xfId="24339" xr:uid="{00000000-0005-0000-0000-0000ADB90000}"/>
    <cellStyle name="Normal 4 3 2 2 2 5 2" xfId="24340" xr:uid="{00000000-0005-0000-0000-0000AEB90000}"/>
    <cellStyle name="Normal 4 3 2 2 2 5 2 2" xfId="24341" xr:uid="{00000000-0005-0000-0000-0000AFB90000}"/>
    <cellStyle name="Normal 4 3 2 2 2 5 2 2 2" xfId="24342" xr:uid="{00000000-0005-0000-0000-0000B0B90000}"/>
    <cellStyle name="Normal 4 3 2 2 2 5 2 2 2 2" xfId="53292" xr:uid="{00000000-0005-0000-0000-0000B1B90000}"/>
    <cellStyle name="Normal 4 3 2 2 2 5 2 2 3" xfId="53291" xr:uid="{00000000-0005-0000-0000-0000B2B90000}"/>
    <cellStyle name="Normal 4 3 2 2 2 5 2 3" xfId="24343" xr:uid="{00000000-0005-0000-0000-0000B3B90000}"/>
    <cellStyle name="Normal 4 3 2 2 2 5 2 3 2" xfId="53293" xr:uid="{00000000-0005-0000-0000-0000B4B90000}"/>
    <cellStyle name="Normal 4 3 2 2 2 5 2 4" xfId="24344" xr:uid="{00000000-0005-0000-0000-0000B5B90000}"/>
    <cellStyle name="Normal 4 3 2 2 2 5 2 4 2" xfId="53294" xr:uid="{00000000-0005-0000-0000-0000B6B90000}"/>
    <cellStyle name="Normal 4 3 2 2 2 5 2 5" xfId="24345" xr:uid="{00000000-0005-0000-0000-0000B7B90000}"/>
    <cellStyle name="Normal 4 3 2 2 2 5 2 5 2" xfId="53295" xr:uid="{00000000-0005-0000-0000-0000B8B90000}"/>
    <cellStyle name="Normal 4 3 2 2 2 5 2 6" xfId="53290" xr:uid="{00000000-0005-0000-0000-0000B9B90000}"/>
    <cellStyle name="Normal 4 3 2 2 2 5 3" xfId="24346" xr:uid="{00000000-0005-0000-0000-0000BAB90000}"/>
    <cellStyle name="Normal 4 3 2 2 2 5 3 2" xfId="24347" xr:uid="{00000000-0005-0000-0000-0000BBB90000}"/>
    <cellStyle name="Normal 4 3 2 2 2 5 3 2 2" xfId="53297" xr:uid="{00000000-0005-0000-0000-0000BCB90000}"/>
    <cellStyle name="Normal 4 3 2 2 2 5 3 3" xfId="53296" xr:uid="{00000000-0005-0000-0000-0000BDB90000}"/>
    <cellStyle name="Normal 4 3 2 2 2 5 4" xfId="24348" xr:uid="{00000000-0005-0000-0000-0000BEB90000}"/>
    <cellStyle name="Normal 4 3 2 2 2 5 4 2" xfId="53298" xr:uid="{00000000-0005-0000-0000-0000BFB90000}"/>
    <cellStyle name="Normal 4 3 2 2 2 5 5" xfId="24349" xr:uid="{00000000-0005-0000-0000-0000C0B90000}"/>
    <cellStyle name="Normal 4 3 2 2 2 5 5 2" xfId="53299" xr:uid="{00000000-0005-0000-0000-0000C1B90000}"/>
    <cellStyle name="Normal 4 3 2 2 2 5 6" xfId="24350" xr:uid="{00000000-0005-0000-0000-0000C2B90000}"/>
    <cellStyle name="Normal 4 3 2 2 2 5 6 2" xfId="53300" xr:uid="{00000000-0005-0000-0000-0000C3B90000}"/>
    <cellStyle name="Normal 4 3 2 2 2 5 7" xfId="53289" xr:uid="{00000000-0005-0000-0000-0000C4B90000}"/>
    <cellStyle name="Normal 4 3 2 2 2 6" xfId="24351" xr:uid="{00000000-0005-0000-0000-0000C5B90000}"/>
    <cellStyle name="Normal 4 3 2 2 2 6 2" xfId="24352" xr:uid="{00000000-0005-0000-0000-0000C6B90000}"/>
    <cellStyle name="Normal 4 3 2 2 2 6 2 2" xfId="24353" xr:uid="{00000000-0005-0000-0000-0000C7B90000}"/>
    <cellStyle name="Normal 4 3 2 2 2 6 2 2 2" xfId="53303" xr:uid="{00000000-0005-0000-0000-0000C8B90000}"/>
    <cellStyle name="Normal 4 3 2 2 2 6 2 3" xfId="53302" xr:uid="{00000000-0005-0000-0000-0000C9B90000}"/>
    <cellStyle name="Normal 4 3 2 2 2 6 3" xfId="24354" xr:uid="{00000000-0005-0000-0000-0000CAB90000}"/>
    <cellStyle name="Normal 4 3 2 2 2 6 3 2" xfId="53304" xr:uid="{00000000-0005-0000-0000-0000CBB90000}"/>
    <cellStyle name="Normal 4 3 2 2 2 6 4" xfId="24355" xr:uid="{00000000-0005-0000-0000-0000CCB90000}"/>
    <cellStyle name="Normal 4 3 2 2 2 6 4 2" xfId="53305" xr:uid="{00000000-0005-0000-0000-0000CDB90000}"/>
    <cellStyle name="Normal 4 3 2 2 2 6 5" xfId="24356" xr:uid="{00000000-0005-0000-0000-0000CEB90000}"/>
    <cellStyle name="Normal 4 3 2 2 2 6 5 2" xfId="53306" xr:uid="{00000000-0005-0000-0000-0000CFB90000}"/>
    <cellStyle name="Normal 4 3 2 2 2 6 6" xfId="53301" xr:uid="{00000000-0005-0000-0000-0000D0B90000}"/>
    <cellStyle name="Normal 4 3 2 2 2 7" xfId="24357" xr:uid="{00000000-0005-0000-0000-0000D1B90000}"/>
    <cellStyle name="Normal 4 3 2 2 2 7 2" xfId="24358" xr:uid="{00000000-0005-0000-0000-0000D2B90000}"/>
    <cellStyle name="Normal 4 3 2 2 2 7 2 2" xfId="24359" xr:uid="{00000000-0005-0000-0000-0000D3B90000}"/>
    <cellStyle name="Normal 4 3 2 2 2 7 2 2 2" xfId="53309" xr:uid="{00000000-0005-0000-0000-0000D4B90000}"/>
    <cellStyle name="Normal 4 3 2 2 2 7 2 3" xfId="53308" xr:uid="{00000000-0005-0000-0000-0000D5B90000}"/>
    <cellStyle name="Normal 4 3 2 2 2 7 3" xfId="24360" xr:uid="{00000000-0005-0000-0000-0000D6B90000}"/>
    <cellStyle name="Normal 4 3 2 2 2 7 3 2" xfId="53310" xr:uid="{00000000-0005-0000-0000-0000D7B90000}"/>
    <cellStyle name="Normal 4 3 2 2 2 7 4" xfId="24361" xr:uid="{00000000-0005-0000-0000-0000D8B90000}"/>
    <cellStyle name="Normal 4 3 2 2 2 7 4 2" xfId="53311" xr:uid="{00000000-0005-0000-0000-0000D9B90000}"/>
    <cellStyle name="Normal 4 3 2 2 2 7 5" xfId="24362" xr:uid="{00000000-0005-0000-0000-0000DAB90000}"/>
    <cellStyle name="Normal 4 3 2 2 2 7 5 2" xfId="53312" xr:uid="{00000000-0005-0000-0000-0000DBB90000}"/>
    <cellStyle name="Normal 4 3 2 2 2 7 6" xfId="53307" xr:uid="{00000000-0005-0000-0000-0000DCB90000}"/>
    <cellStyle name="Normal 4 3 2 2 2 8" xfId="24363" xr:uid="{00000000-0005-0000-0000-0000DDB90000}"/>
    <cellStyle name="Normal 4 3 2 2 2 8 2" xfId="24364" xr:uid="{00000000-0005-0000-0000-0000DEB90000}"/>
    <cellStyle name="Normal 4 3 2 2 2 8 2 2" xfId="24365" xr:uid="{00000000-0005-0000-0000-0000DFB90000}"/>
    <cellStyle name="Normal 4 3 2 2 2 8 2 2 2" xfId="53315" xr:uid="{00000000-0005-0000-0000-0000E0B90000}"/>
    <cellStyle name="Normal 4 3 2 2 2 8 2 3" xfId="53314" xr:uid="{00000000-0005-0000-0000-0000E1B90000}"/>
    <cellStyle name="Normal 4 3 2 2 2 8 3" xfId="24366" xr:uid="{00000000-0005-0000-0000-0000E2B90000}"/>
    <cellStyle name="Normal 4 3 2 2 2 8 3 2" xfId="53316" xr:uid="{00000000-0005-0000-0000-0000E3B90000}"/>
    <cellStyle name="Normal 4 3 2 2 2 8 4" xfId="24367" xr:uid="{00000000-0005-0000-0000-0000E4B90000}"/>
    <cellStyle name="Normal 4 3 2 2 2 8 4 2" xfId="53317" xr:uid="{00000000-0005-0000-0000-0000E5B90000}"/>
    <cellStyle name="Normal 4 3 2 2 2 8 5" xfId="53313" xr:uid="{00000000-0005-0000-0000-0000E6B90000}"/>
    <cellStyle name="Normal 4 3 2 2 2 9" xfId="24368" xr:uid="{00000000-0005-0000-0000-0000E7B90000}"/>
    <cellStyle name="Normal 4 3 2 2 2 9 2" xfId="24369" xr:uid="{00000000-0005-0000-0000-0000E8B90000}"/>
    <cellStyle name="Normal 4 3 2 2 2 9 2 2" xfId="53319" xr:uid="{00000000-0005-0000-0000-0000E9B90000}"/>
    <cellStyle name="Normal 4 3 2 2 2 9 3" xfId="24370" xr:uid="{00000000-0005-0000-0000-0000EAB90000}"/>
    <cellStyle name="Normal 4 3 2 2 2 9 3 2" xfId="53320" xr:uid="{00000000-0005-0000-0000-0000EBB90000}"/>
    <cellStyle name="Normal 4 3 2 2 2 9 4" xfId="53318" xr:uid="{00000000-0005-0000-0000-0000ECB90000}"/>
    <cellStyle name="Normal 4 3 2 2 3" xfId="24371" xr:uid="{00000000-0005-0000-0000-0000EDB90000}"/>
    <cellStyle name="Normal 4 3 2 2 3 10" xfId="24372" xr:uid="{00000000-0005-0000-0000-0000EEB90000}"/>
    <cellStyle name="Normal 4 3 2 2 3 10 2" xfId="53322" xr:uid="{00000000-0005-0000-0000-0000EFB90000}"/>
    <cellStyle name="Normal 4 3 2 2 3 11" xfId="24373" xr:uid="{00000000-0005-0000-0000-0000F0B90000}"/>
    <cellStyle name="Normal 4 3 2 2 3 11 2" xfId="53323" xr:uid="{00000000-0005-0000-0000-0000F1B90000}"/>
    <cellStyle name="Normal 4 3 2 2 3 12" xfId="53321" xr:uid="{00000000-0005-0000-0000-0000F2B90000}"/>
    <cellStyle name="Normal 4 3 2 2 3 2" xfId="24374" xr:uid="{00000000-0005-0000-0000-0000F3B90000}"/>
    <cellStyle name="Normal 4 3 2 2 3 2 10" xfId="24375" xr:uid="{00000000-0005-0000-0000-0000F4B90000}"/>
    <cellStyle name="Normal 4 3 2 2 3 2 10 2" xfId="53325" xr:uid="{00000000-0005-0000-0000-0000F5B90000}"/>
    <cellStyle name="Normal 4 3 2 2 3 2 11" xfId="53324" xr:uid="{00000000-0005-0000-0000-0000F6B90000}"/>
    <cellStyle name="Normal 4 3 2 2 3 2 2" xfId="24376" xr:uid="{00000000-0005-0000-0000-0000F7B90000}"/>
    <cellStyle name="Normal 4 3 2 2 3 2 2 2" xfId="24377" xr:uid="{00000000-0005-0000-0000-0000F8B90000}"/>
    <cellStyle name="Normal 4 3 2 2 3 2 2 2 2" xfId="24378" xr:uid="{00000000-0005-0000-0000-0000F9B90000}"/>
    <cellStyle name="Normal 4 3 2 2 3 2 2 2 2 2" xfId="24379" xr:uid="{00000000-0005-0000-0000-0000FAB90000}"/>
    <cellStyle name="Normal 4 3 2 2 3 2 2 2 2 2 2" xfId="53329" xr:uid="{00000000-0005-0000-0000-0000FBB90000}"/>
    <cellStyle name="Normal 4 3 2 2 3 2 2 2 2 3" xfId="53328" xr:uid="{00000000-0005-0000-0000-0000FCB90000}"/>
    <cellStyle name="Normal 4 3 2 2 3 2 2 2 3" xfId="24380" xr:uid="{00000000-0005-0000-0000-0000FDB90000}"/>
    <cellStyle name="Normal 4 3 2 2 3 2 2 2 3 2" xfId="53330" xr:uid="{00000000-0005-0000-0000-0000FEB90000}"/>
    <cellStyle name="Normal 4 3 2 2 3 2 2 2 4" xfId="24381" xr:uid="{00000000-0005-0000-0000-0000FFB90000}"/>
    <cellStyle name="Normal 4 3 2 2 3 2 2 2 4 2" xfId="53331" xr:uid="{00000000-0005-0000-0000-000000BA0000}"/>
    <cellStyle name="Normal 4 3 2 2 3 2 2 2 5" xfId="24382" xr:uid="{00000000-0005-0000-0000-000001BA0000}"/>
    <cellStyle name="Normal 4 3 2 2 3 2 2 2 5 2" xfId="53332" xr:uid="{00000000-0005-0000-0000-000002BA0000}"/>
    <cellStyle name="Normal 4 3 2 2 3 2 2 2 6" xfId="53327" xr:uid="{00000000-0005-0000-0000-000003BA0000}"/>
    <cellStyle name="Normal 4 3 2 2 3 2 2 3" xfId="24383" xr:uid="{00000000-0005-0000-0000-000004BA0000}"/>
    <cellStyle name="Normal 4 3 2 2 3 2 2 3 2" xfId="24384" xr:uid="{00000000-0005-0000-0000-000005BA0000}"/>
    <cellStyle name="Normal 4 3 2 2 3 2 2 3 2 2" xfId="53334" xr:uid="{00000000-0005-0000-0000-000006BA0000}"/>
    <cellStyle name="Normal 4 3 2 2 3 2 2 3 3" xfId="53333" xr:uid="{00000000-0005-0000-0000-000007BA0000}"/>
    <cellStyle name="Normal 4 3 2 2 3 2 2 4" xfId="24385" xr:uid="{00000000-0005-0000-0000-000008BA0000}"/>
    <cellStyle name="Normal 4 3 2 2 3 2 2 4 2" xfId="53335" xr:uid="{00000000-0005-0000-0000-000009BA0000}"/>
    <cellStyle name="Normal 4 3 2 2 3 2 2 5" xfId="24386" xr:uid="{00000000-0005-0000-0000-00000ABA0000}"/>
    <cellStyle name="Normal 4 3 2 2 3 2 2 5 2" xfId="53336" xr:uid="{00000000-0005-0000-0000-00000BBA0000}"/>
    <cellStyle name="Normal 4 3 2 2 3 2 2 6" xfId="24387" xr:uid="{00000000-0005-0000-0000-00000CBA0000}"/>
    <cellStyle name="Normal 4 3 2 2 3 2 2 6 2" xfId="53337" xr:uid="{00000000-0005-0000-0000-00000DBA0000}"/>
    <cellStyle name="Normal 4 3 2 2 3 2 2 7" xfId="53326" xr:uid="{00000000-0005-0000-0000-00000EBA0000}"/>
    <cellStyle name="Normal 4 3 2 2 3 2 3" xfId="24388" xr:uid="{00000000-0005-0000-0000-00000FBA0000}"/>
    <cellStyle name="Normal 4 3 2 2 3 2 3 2" xfId="24389" xr:uid="{00000000-0005-0000-0000-000010BA0000}"/>
    <cellStyle name="Normal 4 3 2 2 3 2 3 2 2" xfId="24390" xr:uid="{00000000-0005-0000-0000-000011BA0000}"/>
    <cellStyle name="Normal 4 3 2 2 3 2 3 2 2 2" xfId="24391" xr:uid="{00000000-0005-0000-0000-000012BA0000}"/>
    <cellStyle name="Normal 4 3 2 2 3 2 3 2 2 2 2" xfId="53341" xr:uid="{00000000-0005-0000-0000-000013BA0000}"/>
    <cellStyle name="Normal 4 3 2 2 3 2 3 2 2 3" xfId="53340" xr:uid="{00000000-0005-0000-0000-000014BA0000}"/>
    <cellStyle name="Normal 4 3 2 2 3 2 3 2 3" xfId="24392" xr:uid="{00000000-0005-0000-0000-000015BA0000}"/>
    <cellStyle name="Normal 4 3 2 2 3 2 3 2 3 2" xfId="53342" xr:uid="{00000000-0005-0000-0000-000016BA0000}"/>
    <cellStyle name="Normal 4 3 2 2 3 2 3 2 4" xfId="24393" xr:uid="{00000000-0005-0000-0000-000017BA0000}"/>
    <cellStyle name="Normal 4 3 2 2 3 2 3 2 4 2" xfId="53343" xr:uid="{00000000-0005-0000-0000-000018BA0000}"/>
    <cellStyle name="Normal 4 3 2 2 3 2 3 2 5" xfId="24394" xr:uid="{00000000-0005-0000-0000-000019BA0000}"/>
    <cellStyle name="Normal 4 3 2 2 3 2 3 2 5 2" xfId="53344" xr:uid="{00000000-0005-0000-0000-00001ABA0000}"/>
    <cellStyle name="Normal 4 3 2 2 3 2 3 2 6" xfId="53339" xr:uid="{00000000-0005-0000-0000-00001BBA0000}"/>
    <cellStyle name="Normal 4 3 2 2 3 2 3 3" xfId="24395" xr:uid="{00000000-0005-0000-0000-00001CBA0000}"/>
    <cellStyle name="Normal 4 3 2 2 3 2 3 3 2" xfId="24396" xr:uid="{00000000-0005-0000-0000-00001DBA0000}"/>
    <cellStyle name="Normal 4 3 2 2 3 2 3 3 2 2" xfId="53346" xr:uid="{00000000-0005-0000-0000-00001EBA0000}"/>
    <cellStyle name="Normal 4 3 2 2 3 2 3 3 3" xfId="53345" xr:uid="{00000000-0005-0000-0000-00001FBA0000}"/>
    <cellStyle name="Normal 4 3 2 2 3 2 3 4" xfId="24397" xr:uid="{00000000-0005-0000-0000-000020BA0000}"/>
    <cellStyle name="Normal 4 3 2 2 3 2 3 4 2" xfId="53347" xr:uid="{00000000-0005-0000-0000-000021BA0000}"/>
    <cellStyle name="Normal 4 3 2 2 3 2 3 5" xfId="24398" xr:uid="{00000000-0005-0000-0000-000022BA0000}"/>
    <cellStyle name="Normal 4 3 2 2 3 2 3 5 2" xfId="53348" xr:uid="{00000000-0005-0000-0000-000023BA0000}"/>
    <cellStyle name="Normal 4 3 2 2 3 2 3 6" xfId="24399" xr:uid="{00000000-0005-0000-0000-000024BA0000}"/>
    <cellStyle name="Normal 4 3 2 2 3 2 3 6 2" xfId="53349" xr:uid="{00000000-0005-0000-0000-000025BA0000}"/>
    <cellStyle name="Normal 4 3 2 2 3 2 3 7" xfId="53338" xr:uid="{00000000-0005-0000-0000-000026BA0000}"/>
    <cellStyle name="Normal 4 3 2 2 3 2 4" xfId="24400" xr:uid="{00000000-0005-0000-0000-000027BA0000}"/>
    <cellStyle name="Normal 4 3 2 2 3 2 4 2" xfId="24401" xr:uid="{00000000-0005-0000-0000-000028BA0000}"/>
    <cellStyle name="Normal 4 3 2 2 3 2 4 2 2" xfId="24402" xr:uid="{00000000-0005-0000-0000-000029BA0000}"/>
    <cellStyle name="Normal 4 3 2 2 3 2 4 2 2 2" xfId="53352" xr:uid="{00000000-0005-0000-0000-00002ABA0000}"/>
    <cellStyle name="Normal 4 3 2 2 3 2 4 2 3" xfId="53351" xr:uid="{00000000-0005-0000-0000-00002BBA0000}"/>
    <cellStyle name="Normal 4 3 2 2 3 2 4 3" xfId="24403" xr:uid="{00000000-0005-0000-0000-00002CBA0000}"/>
    <cellStyle name="Normal 4 3 2 2 3 2 4 3 2" xfId="53353" xr:uid="{00000000-0005-0000-0000-00002DBA0000}"/>
    <cellStyle name="Normal 4 3 2 2 3 2 4 4" xfId="24404" xr:uid="{00000000-0005-0000-0000-00002EBA0000}"/>
    <cellStyle name="Normal 4 3 2 2 3 2 4 4 2" xfId="53354" xr:uid="{00000000-0005-0000-0000-00002FBA0000}"/>
    <cellStyle name="Normal 4 3 2 2 3 2 4 5" xfId="24405" xr:uid="{00000000-0005-0000-0000-000030BA0000}"/>
    <cellStyle name="Normal 4 3 2 2 3 2 4 5 2" xfId="53355" xr:uid="{00000000-0005-0000-0000-000031BA0000}"/>
    <cellStyle name="Normal 4 3 2 2 3 2 4 6" xfId="53350" xr:uid="{00000000-0005-0000-0000-000032BA0000}"/>
    <cellStyle name="Normal 4 3 2 2 3 2 5" xfId="24406" xr:uid="{00000000-0005-0000-0000-000033BA0000}"/>
    <cellStyle name="Normal 4 3 2 2 3 2 5 2" xfId="24407" xr:uid="{00000000-0005-0000-0000-000034BA0000}"/>
    <cellStyle name="Normal 4 3 2 2 3 2 5 2 2" xfId="24408" xr:uid="{00000000-0005-0000-0000-000035BA0000}"/>
    <cellStyle name="Normal 4 3 2 2 3 2 5 2 2 2" xfId="53358" xr:uid="{00000000-0005-0000-0000-000036BA0000}"/>
    <cellStyle name="Normal 4 3 2 2 3 2 5 2 3" xfId="53357" xr:uid="{00000000-0005-0000-0000-000037BA0000}"/>
    <cellStyle name="Normal 4 3 2 2 3 2 5 3" xfId="24409" xr:uid="{00000000-0005-0000-0000-000038BA0000}"/>
    <cellStyle name="Normal 4 3 2 2 3 2 5 3 2" xfId="53359" xr:uid="{00000000-0005-0000-0000-000039BA0000}"/>
    <cellStyle name="Normal 4 3 2 2 3 2 5 4" xfId="24410" xr:uid="{00000000-0005-0000-0000-00003ABA0000}"/>
    <cellStyle name="Normal 4 3 2 2 3 2 5 4 2" xfId="53360" xr:uid="{00000000-0005-0000-0000-00003BBA0000}"/>
    <cellStyle name="Normal 4 3 2 2 3 2 5 5" xfId="24411" xr:uid="{00000000-0005-0000-0000-00003CBA0000}"/>
    <cellStyle name="Normal 4 3 2 2 3 2 5 5 2" xfId="53361" xr:uid="{00000000-0005-0000-0000-00003DBA0000}"/>
    <cellStyle name="Normal 4 3 2 2 3 2 5 6" xfId="53356" xr:uid="{00000000-0005-0000-0000-00003EBA0000}"/>
    <cellStyle name="Normal 4 3 2 2 3 2 6" xfId="24412" xr:uid="{00000000-0005-0000-0000-00003FBA0000}"/>
    <cellStyle name="Normal 4 3 2 2 3 2 6 2" xfId="24413" xr:uid="{00000000-0005-0000-0000-000040BA0000}"/>
    <cellStyle name="Normal 4 3 2 2 3 2 6 2 2" xfId="24414" xr:uid="{00000000-0005-0000-0000-000041BA0000}"/>
    <cellStyle name="Normal 4 3 2 2 3 2 6 2 2 2" xfId="53364" xr:uid="{00000000-0005-0000-0000-000042BA0000}"/>
    <cellStyle name="Normal 4 3 2 2 3 2 6 2 3" xfId="53363" xr:uid="{00000000-0005-0000-0000-000043BA0000}"/>
    <cellStyle name="Normal 4 3 2 2 3 2 6 3" xfId="24415" xr:uid="{00000000-0005-0000-0000-000044BA0000}"/>
    <cellStyle name="Normal 4 3 2 2 3 2 6 3 2" xfId="53365" xr:uid="{00000000-0005-0000-0000-000045BA0000}"/>
    <cellStyle name="Normal 4 3 2 2 3 2 6 4" xfId="24416" xr:uid="{00000000-0005-0000-0000-000046BA0000}"/>
    <cellStyle name="Normal 4 3 2 2 3 2 6 4 2" xfId="53366" xr:uid="{00000000-0005-0000-0000-000047BA0000}"/>
    <cellStyle name="Normal 4 3 2 2 3 2 6 5" xfId="53362" xr:uid="{00000000-0005-0000-0000-000048BA0000}"/>
    <cellStyle name="Normal 4 3 2 2 3 2 7" xfId="24417" xr:uid="{00000000-0005-0000-0000-000049BA0000}"/>
    <cellStyle name="Normal 4 3 2 2 3 2 7 2" xfId="24418" xr:uid="{00000000-0005-0000-0000-00004ABA0000}"/>
    <cellStyle name="Normal 4 3 2 2 3 2 7 2 2" xfId="53368" xr:uid="{00000000-0005-0000-0000-00004BBA0000}"/>
    <cellStyle name="Normal 4 3 2 2 3 2 7 3" xfId="24419" xr:uid="{00000000-0005-0000-0000-00004CBA0000}"/>
    <cellStyle name="Normal 4 3 2 2 3 2 7 3 2" xfId="53369" xr:uid="{00000000-0005-0000-0000-00004DBA0000}"/>
    <cellStyle name="Normal 4 3 2 2 3 2 7 4" xfId="53367" xr:uid="{00000000-0005-0000-0000-00004EBA0000}"/>
    <cellStyle name="Normal 4 3 2 2 3 2 8" xfId="24420" xr:uid="{00000000-0005-0000-0000-00004FBA0000}"/>
    <cellStyle name="Normal 4 3 2 2 3 2 8 2" xfId="53370" xr:uid="{00000000-0005-0000-0000-000050BA0000}"/>
    <cellStyle name="Normal 4 3 2 2 3 2 9" xfId="24421" xr:uid="{00000000-0005-0000-0000-000051BA0000}"/>
    <cellStyle name="Normal 4 3 2 2 3 2 9 2" xfId="53371" xr:uid="{00000000-0005-0000-0000-000052BA0000}"/>
    <cellStyle name="Normal 4 3 2 2 3 3" xfId="24422" xr:uid="{00000000-0005-0000-0000-000053BA0000}"/>
    <cellStyle name="Normal 4 3 2 2 3 3 2" xfId="24423" xr:uid="{00000000-0005-0000-0000-000054BA0000}"/>
    <cellStyle name="Normal 4 3 2 2 3 3 2 2" xfId="24424" xr:uid="{00000000-0005-0000-0000-000055BA0000}"/>
    <cellStyle name="Normal 4 3 2 2 3 3 2 2 2" xfId="24425" xr:uid="{00000000-0005-0000-0000-000056BA0000}"/>
    <cellStyle name="Normal 4 3 2 2 3 3 2 2 2 2" xfId="53375" xr:uid="{00000000-0005-0000-0000-000057BA0000}"/>
    <cellStyle name="Normal 4 3 2 2 3 3 2 2 3" xfId="53374" xr:uid="{00000000-0005-0000-0000-000058BA0000}"/>
    <cellStyle name="Normal 4 3 2 2 3 3 2 3" xfId="24426" xr:uid="{00000000-0005-0000-0000-000059BA0000}"/>
    <cellStyle name="Normal 4 3 2 2 3 3 2 3 2" xfId="53376" xr:uid="{00000000-0005-0000-0000-00005ABA0000}"/>
    <cellStyle name="Normal 4 3 2 2 3 3 2 4" xfId="24427" xr:uid="{00000000-0005-0000-0000-00005BBA0000}"/>
    <cellStyle name="Normal 4 3 2 2 3 3 2 4 2" xfId="53377" xr:uid="{00000000-0005-0000-0000-00005CBA0000}"/>
    <cellStyle name="Normal 4 3 2 2 3 3 2 5" xfId="24428" xr:uid="{00000000-0005-0000-0000-00005DBA0000}"/>
    <cellStyle name="Normal 4 3 2 2 3 3 2 5 2" xfId="53378" xr:uid="{00000000-0005-0000-0000-00005EBA0000}"/>
    <cellStyle name="Normal 4 3 2 2 3 3 2 6" xfId="53373" xr:uid="{00000000-0005-0000-0000-00005FBA0000}"/>
    <cellStyle name="Normal 4 3 2 2 3 3 3" xfId="24429" xr:uid="{00000000-0005-0000-0000-000060BA0000}"/>
    <cellStyle name="Normal 4 3 2 2 3 3 3 2" xfId="24430" xr:uid="{00000000-0005-0000-0000-000061BA0000}"/>
    <cellStyle name="Normal 4 3 2 2 3 3 3 2 2" xfId="24431" xr:uid="{00000000-0005-0000-0000-000062BA0000}"/>
    <cellStyle name="Normal 4 3 2 2 3 3 3 2 2 2" xfId="53381" xr:uid="{00000000-0005-0000-0000-000063BA0000}"/>
    <cellStyle name="Normal 4 3 2 2 3 3 3 2 3" xfId="53380" xr:uid="{00000000-0005-0000-0000-000064BA0000}"/>
    <cellStyle name="Normal 4 3 2 2 3 3 3 3" xfId="24432" xr:uid="{00000000-0005-0000-0000-000065BA0000}"/>
    <cellStyle name="Normal 4 3 2 2 3 3 3 3 2" xfId="53382" xr:uid="{00000000-0005-0000-0000-000066BA0000}"/>
    <cellStyle name="Normal 4 3 2 2 3 3 3 4" xfId="24433" xr:uid="{00000000-0005-0000-0000-000067BA0000}"/>
    <cellStyle name="Normal 4 3 2 2 3 3 3 4 2" xfId="53383" xr:uid="{00000000-0005-0000-0000-000068BA0000}"/>
    <cellStyle name="Normal 4 3 2 2 3 3 3 5" xfId="24434" xr:uid="{00000000-0005-0000-0000-000069BA0000}"/>
    <cellStyle name="Normal 4 3 2 2 3 3 3 5 2" xfId="53384" xr:uid="{00000000-0005-0000-0000-00006ABA0000}"/>
    <cellStyle name="Normal 4 3 2 2 3 3 3 6" xfId="53379" xr:uid="{00000000-0005-0000-0000-00006BBA0000}"/>
    <cellStyle name="Normal 4 3 2 2 3 3 4" xfId="24435" xr:uid="{00000000-0005-0000-0000-00006CBA0000}"/>
    <cellStyle name="Normal 4 3 2 2 3 3 4 2" xfId="24436" xr:uid="{00000000-0005-0000-0000-00006DBA0000}"/>
    <cellStyle name="Normal 4 3 2 2 3 3 4 2 2" xfId="53386" xr:uid="{00000000-0005-0000-0000-00006EBA0000}"/>
    <cellStyle name="Normal 4 3 2 2 3 3 4 3" xfId="53385" xr:uid="{00000000-0005-0000-0000-00006FBA0000}"/>
    <cellStyle name="Normal 4 3 2 2 3 3 5" xfId="24437" xr:uid="{00000000-0005-0000-0000-000070BA0000}"/>
    <cellStyle name="Normal 4 3 2 2 3 3 5 2" xfId="53387" xr:uid="{00000000-0005-0000-0000-000071BA0000}"/>
    <cellStyle name="Normal 4 3 2 2 3 3 6" xfId="24438" xr:uid="{00000000-0005-0000-0000-000072BA0000}"/>
    <cellStyle name="Normal 4 3 2 2 3 3 6 2" xfId="53388" xr:uid="{00000000-0005-0000-0000-000073BA0000}"/>
    <cellStyle name="Normal 4 3 2 2 3 3 7" xfId="24439" xr:uid="{00000000-0005-0000-0000-000074BA0000}"/>
    <cellStyle name="Normal 4 3 2 2 3 3 7 2" xfId="53389" xr:uid="{00000000-0005-0000-0000-000075BA0000}"/>
    <cellStyle name="Normal 4 3 2 2 3 3 8" xfId="53372" xr:uid="{00000000-0005-0000-0000-000076BA0000}"/>
    <cellStyle name="Normal 4 3 2 2 3 4" xfId="24440" xr:uid="{00000000-0005-0000-0000-000077BA0000}"/>
    <cellStyle name="Normal 4 3 2 2 3 4 2" xfId="24441" xr:uid="{00000000-0005-0000-0000-000078BA0000}"/>
    <cellStyle name="Normal 4 3 2 2 3 4 2 2" xfId="24442" xr:uid="{00000000-0005-0000-0000-000079BA0000}"/>
    <cellStyle name="Normal 4 3 2 2 3 4 2 2 2" xfId="24443" xr:uid="{00000000-0005-0000-0000-00007ABA0000}"/>
    <cellStyle name="Normal 4 3 2 2 3 4 2 2 2 2" xfId="53393" xr:uid="{00000000-0005-0000-0000-00007BBA0000}"/>
    <cellStyle name="Normal 4 3 2 2 3 4 2 2 3" xfId="53392" xr:uid="{00000000-0005-0000-0000-00007CBA0000}"/>
    <cellStyle name="Normal 4 3 2 2 3 4 2 3" xfId="24444" xr:uid="{00000000-0005-0000-0000-00007DBA0000}"/>
    <cellStyle name="Normal 4 3 2 2 3 4 2 3 2" xfId="53394" xr:uid="{00000000-0005-0000-0000-00007EBA0000}"/>
    <cellStyle name="Normal 4 3 2 2 3 4 2 4" xfId="24445" xr:uid="{00000000-0005-0000-0000-00007FBA0000}"/>
    <cellStyle name="Normal 4 3 2 2 3 4 2 4 2" xfId="53395" xr:uid="{00000000-0005-0000-0000-000080BA0000}"/>
    <cellStyle name="Normal 4 3 2 2 3 4 2 5" xfId="24446" xr:uid="{00000000-0005-0000-0000-000081BA0000}"/>
    <cellStyle name="Normal 4 3 2 2 3 4 2 5 2" xfId="53396" xr:uid="{00000000-0005-0000-0000-000082BA0000}"/>
    <cellStyle name="Normal 4 3 2 2 3 4 2 6" xfId="53391" xr:uid="{00000000-0005-0000-0000-000083BA0000}"/>
    <cellStyle name="Normal 4 3 2 2 3 4 3" xfId="24447" xr:uid="{00000000-0005-0000-0000-000084BA0000}"/>
    <cellStyle name="Normal 4 3 2 2 3 4 3 2" xfId="24448" xr:uid="{00000000-0005-0000-0000-000085BA0000}"/>
    <cellStyle name="Normal 4 3 2 2 3 4 3 2 2" xfId="53398" xr:uid="{00000000-0005-0000-0000-000086BA0000}"/>
    <cellStyle name="Normal 4 3 2 2 3 4 3 3" xfId="53397" xr:uid="{00000000-0005-0000-0000-000087BA0000}"/>
    <cellStyle name="Normal 4 3 2 2 3 4 4" xfId="24449" xr:uid="{00000000-0005-0000-0000-000088BA0000}"/>
    <cellStyle name="Normal 4 3 2 2 3 4 4 2" xfId="53399" xr:uid="{00000000-0005-0000-0000-000089BA0000}"/>
    <cellStyle name="Normal 4 3 2 2 3 4 5" xfId="24450" xr:uid="{00000000-0005-0000-0000-00008ABA0000}"/>
    <cellStyle name="Normal 4 3 2 2 3 4 5 2" xfId="53400" xr:uid="{00000000-0005-0000-0000-00008BBA0000}"/>
    <cellStyle name="Normal 4 3 2 2 3 4 6" xfId="24451" xr:uid="{00000000-0005-0000-0000-00008CBA0000}"/>
    <cellStyle name="Normal 4 3 2 2 3 4 6 2" xfId="53401" xr:uid="{00000000-0005-0000-0000-00008DBA0000}"/>
    <cellStyle name="Normal 4 3 2 2 3 4 7" xfId="53390" xr:uid="{00000000-0005-0000-0000-00008EBA0000}"/>
    <cellStyle name="Normal 4 3 2 2 3 5" xfId="24452" xr:uid="{00000000-0005-0000-0000-00008FBA0000}"/>
    <cellStyle name="Normal 4 3 2 2 3 5 2" xfId="24453" xr:uid="{00000000-0005-0000-0000-000090BA0000}"/>
    <cellStyle name="Normal 4 3 2 2 3 5 2 2" xfId="24454" xr:uid="{00000000-0005-0000-0000-000091BA0000}"/>
    <cellStyle name="Normal 4 3 2 2 3 5 2 2 2" xfId="53404" xr:uid="{00000000-0005-0000-0000-000092BA0000}"/>
    <cellStyle name="Normal 4 3 2 2 3 5 2 3" xfId="53403" xr:uid="{00000000-0005-0000-0000-000093BA0000}"/>
    <cellStyle name="Normal 4 3 2 2 3 5 3" xfId="24455" xr:uid="{00000000-0005-0000-0000-000094BA0000}"/>
    <cellStyle name="Normal 4 3 2 2 3 5 3 2" xfId="53405" xr:uid="{00000000-0005-0000-0000-000095BA0000}"/>
    <cellStyle name="Normal 4 3 2 2 3 5 4" xfId="24456" xr:uid="{00000000-0005-0000-0000-000096BA0000}"/>
    <cellStyle name="Normal 4 3 2 2 3 5 4 2" xfId="53406" xr:uid="{00000000-0005-0000-0000-000097BA0000}"/>
    <cellStyle name="Normal 4 3 2 2 3 5 5" xfId="24457" xr:uid="{00000000-0005-0000-0000-000098BA0000}"/>
    <cellStyle name="Normal 4 3 2 2 3 5 5 2" xfId="53407" xr:uid="{00000000-0005-0000-0000-000099BA0000}"/>
    <cellStyle name="Normal 4 3 2 2 3 5 6" xfId="53402" xr:uid="{00000000-0005-0000-0000-00009ABA0000}"/>
    <cellStyle name="Normal 4 3 2 2 3 6" xfId="24458" xr:uid="{00000000-0005-0000-0000-00009BBA0000}"/>
    <cellStyle name="Normal 4 3 2 2 3 6 2" xfId="24459" xr:uid="{00000000-0005-0000-0000-00009CBA0000}"/>
    <cellStyle name="Normal 4 3 2 2 3 6 2 2" xfId="24460" xr:uid="{00000000-0005-0000-0000-00009DBA0000}"/>
    <cellStyle name="Normal 4 3 2 2 3 6 2 2 2" xfId="53410" xr:uid="{00000000-0005-0000-0000-00009EBA0000}"/>
    <cellStyle name="Normal 4 3 2 2 3 6 2 3" xfId="53409" xr:uid="{00000000-0005-0000-0000-00009FBA0000}"/>
    <cellStyle name="Normal 4 3 2 2 3 6 3" xfId="24461" xr:uid="{00000000-0005-0000-0000-0000A0BA0000}"/>
    <cellStyle name="Normal 4 3 2 2 3 6 3 2" xfId="53411" xr:uid="{00000000-0005-0000-0000-0000A1BA0000}"/>
    <cellStyle name="Normal 4 3 2 2 3 6 4" xfId="24462" xr:uid="{00000000-0005-0000-0000-0000A2BA0000}"/>
    <cellStyle name="Normal 4 3 2 2 3 6 4 2" xfId="53412" xr:uid="{00000000-0005-0000-0000-0000A3BA0000}"/>
    <cellStyle name="Normal 4 3 2 2 3 6 5" xfId="24463" xr:uid="{00000000-0005-0000-0000-0000A4BA0000}"/>
    <cellStyle name="Normal 4 3 2 2 3 6 5 2" xfId="53413" xr:uid="{00000000-0005-0000-0000-0000A5BA0000}"/>
    <cellStyle name="Normal 4 3 2 2 3 6 6" xfId="53408" xr:uid="{00000000-0005-0000-0000-0000A6BA0000}"/>
    <cellStyle name="Normal 4 3 2 2 3 7" xfId="24464" xr:uid="{00000000-0005-0000-0000-0000A7BA0000}"/>
    <cellStyle name="Normal 4 3 2 2 3 7 2" xfId="24465" xr:uid="{00000000-0005-0000-0000-0000A8BA0000}"/>
    <cellStyle name="Normal 4 3 2 2 3 7 2 2" xfId="24466" xr:uid="{00000000-0005-0000-0000-0000A9BA0000}"/>
    <cellStyle name="Normal 4 3 2 2 3 7 2 2 2" xfId="53416" xr:uid="{00000000-0005-0000-0000-0000AABA0000}"/>
    <cellStyle name="Normal 4 3 2 2 3 7 2 3" xfId="53415" xr:uid="{00000000-0005-0000-0000-0000ABBA0000}"/>
    <cellStyle name="Normal 4 3 2 2 3 7 3" xfId="24467" xr:uid="{00000000-0005-0000-0000-0000ACBA0000}"/>
    <cellStyle name="Normal 4 3 2 2 3 7 3 2" xfId="53417" xr:uid="{00000000-0005-0000-0000-0000ADBA0000}"/>
    <cellStyle name="Normal 4 3 2 2 3 7 4" xfId="24468" xr:uid="{00000000-0005-0000-0000-0000AEBA0000}"/>
    <cellStyle name="Normal 4 3 2 2 3 7 4 2" xfId="53418" xr:uid="{00000000-0005-0000-0000-0000AFBA0000}"/>
    <cellStyle name="Normal 4 3 2 2 3 7 5" xfId="53414" xr:uid="{00000000-0005-0000-0000-0000B0BA0000}"/>
    <cellStyle name="Normal 4 3 2 2 3 8" xfId="24469" xr:uid="{00000000-0005-0000-0000-0000B1BA0000}"/>
    <cellStyle name="Normal 4 3 2 2 3 8 2" xfId="24470" xr:uid="{00000000-0005-0000-0000-0000B2BA0000}"/>
    <cellStyle name="Normal 4 3 2 2 3 8 2 2" xfId="53420" xr:uid="{00000000-0005-0000-0000-0000B3BA0000}"/>
    <cellStyle name="Normal 4 3 2 2 3 8 3" xfId="24471" xr:uid="{00000000-0005-0000-0000-0000B4BA0000}"/>
    <cellStyle name="Normal 4 3 2 2 3 8 3 2" xfId="53421" xr:uid="{00000000-0005-0000-0000-0000B5BA0000}"/>
    <cellStyle name="Normal 4 3 2 2 3 8 4" xfId="53419" xr:uid="{00000000-0005-0000-0000-0000B6BA0000}"/>
    <cellStyle name="Normal 4 3 2 2 3 9" xfId="24472" xr:uid="{00000000-0005-0000-0000-0000B7BA0000}"/>
    <cellStyle name="Normal 4 3 2 2 3 9 2" xfId="53422" xr:uid="{00000000-0005-0000-0000-0000B8BA0000}"/>
    <cellStyle name="Normal 4 3 2 2 4" xfId="24473" xr:uid="{00000000-0005-0000-0000-0000B9BA0000}"/>
    <cellStyle name="Normal 4 3 2 2 4 10" xfId="24474" xr:uid="{00000000-0005-0000-0000-0000BABA0000}"/>
    <cellStyle name="Normal 4 3 2 2 4 10 2" xfId="53424" xr:uid="{00000000-0005-0000-0000-0000BBBA0000}"/>
    <cellStyle name="Normal 4 3 2 2 4 11" xfId="53423" xr:uid="{00000000-0005-0000-0000-0000BCBA0000}"/>
    <cellStyle name="Normal 4 3 2 2 4 2" xfId="24475" xr:uid="{00000000-0005-0000-0000-0000BDBA0000}"/>
    <cellStyle name="Normal 4 3 2 2 4 2 2" xfId="24476" xr:uid="{00000000-0005-0000-0000-0000BEBA0000}"/>
    <cellStyle name="Normal 4 3 2 2 4 2 2 2" xfId="24477" xr:uid="{00000000-0005-0000-0000-0000BFBA0000}"/>
    <cellStyle name="Normal 4 3 2 2 4 2 2 2 2" xfId="24478" xr:uid="{00000000-0005-0000-0000-0000C0BA0000}"/>
    <cellStyle name="Normal 4 3 2 2 4 2 2 2 2 2" xfId="53428" xr:uid="{00000000-0005-0000-0000-0000C1BA0000}"/>
    <cellStyle name="Normal 4 3 2 2 4 2 2 2 3" xfId="53427" xr:uid="{00000000-0005-0000-0000-0000C2BA0000}"/>
    <cellStyle name="Normal 4 3 2 2 4 2 2 3" xfId="24479" xr:uid="{00000000-0005-0000-0000-0000C3BA0000}"/>
    <cellStyle name="Normal 4 3 2 2 4 2 2 3 2" xfId="53429" xr:uid="{00000000-0005-0000-0000-0000C4BA0000}"/>
    <cellStyle name="Normal 4 3 2 2 4 2 2 4" xfId="24480" xr:uid="{00000000-0005-0000-0000-0000C5BA0000}"/>
    <cellStyle name="Normal 4 3 2 2 4 2 2 4 2" xfId="53430" xr:uid="{00000000-0005-0000-0000-0000C6BA0000}"/>
    <cellStyle name="Normal 4 3 2 2 4 2 2 5" xfId="24481" xr:uid="{00000000-0005-0000-0000-0000C7BA0000}"/>
    <cellStyle name="Normal 4 3 2 2 4 2 2 5 2" xfId="53431" xr:uid="{00000000-0005-0000-0000-0000C8BA0000}"/>
    <cellStyle name="Normal 4 3 2 2 4 2 2 6" xfId="53426" xr:uid="{00000000-0005-0000-0000-0000C9BA0000}"/>
    <cellStyle name="Normal 4 3 2 2 4 2 3" xfId="24482" xr:uid="{00000000-0005-0000-0000-0000CABA0000}"/>
    <cellStyle name="Normal 4 3 2 2 4 2 3 2" xfId="24483" xr:uid="{00000000-0005-0000-0000-0000CBBA0000}"/>
    <cellStyle name="Normal 4 3 2 2 4 2 3 2 2" xfId="53433" xr:uid="{00000000-0005-0000-0000-0000CCBA0000}"/>
    <cellStyle name="Normal 4 3 2 2 4 2 3 3" xfId="53432" xr:uid="{00000000-0005-0000-0000-0000CDBA0000}"/>
    <cellStyle name="Normal 4 3 2 2 4 2 4" xfId="24484" xr:uid="{00000000-0005-0000-0000-0000CEBA0000}"/>
    <cellStyle name="Normal 4 3 2 2 4 2 4 2" xfId="53434" xr:uid="{00000000-0005-0000-0000-0000CFBA0000}"/>
    <cellStyle name="Normal 4 3 2 2 4 2 5" xfId="24485" xr:uid="{00000000-0005-0000-0000-0000D0BA0000}"/>
    <cellStyle name="Normal 4 3 2 2 4 2 5 2" xfId="53435" xr:uid="{00000000-0005-0000-0000-0000D1BA0000}"/>
    <cellStyle name="Normal 4 3 2 2 4 2 6" xfId="24486" xr:uid="{00000000-0005-0000-0000-0000D2BA0000}"/>
    <cellStyle name="Normal 4 3 2 2 4 2 6 2" xfId="53436" xr:uid="{00000000-0005-0000-0000-0000D3BA0000}"/>
    <cellStyle name="Normal 4 3 2 2 4 2 7" xfId="53425" xr:uid="{00000000-0005-0000-0000-0000D4BA0000}"/>
    <cellStyle name="Normal 4 3 2 2 4 3" xfId="24487" xr:uid="{00000000-0005-0000-0000-0000D5BA0000}"/>
    <cellStyle name="Normal 4 3 2 2 4 3 2" xfId="24488" xr:uid="{00000000-0005-0000-0000-0000D6BA0000}"/>
    <cellStyle name="Normal 4 3 2 2 4 3 2 2" xfId="24489" xr:uid="{00000000-0005-0000-0000-0000D7BA0000}"/>
    <cellStyle name="Normal 4 3 2 2 4 3 2 2 2" xfId="24490" xr:uid="{00000000-0005-0000-0000-0000D8BA0000}"/>
    <cellStyle name="Normal 4 3 2 2 4 3 2 2 2 2" xfId="53440" xr:uid="{00000000-0005-0000-0000-0000D9BA0000}"/>
    <cellStyle name="Normal 4 3 2 2 4 3 2 2 3" xfId="53439" xr:uid="{00000000-0005-0000-0000-0000DABA0000}"/>
    <cellStyle name="Normal 4 3 2 2 4 3 2 3" xfId="24491" xr:uid="{00000000-0005-0000-0000-0000DBBA0000}"/>
    <cellStyle name="Normal 4 3 2 2 4 3 2 3 2" xfId="53441" xr:uid="{00000000-0005-0000-0000-0000DCBA0000}"/>
    <cellStyle name="Normal 4 3 2 2 4 3 2 4" xfId="24492" xr:uid="{00000000-0005-0000-0000-0000DDBA0000}"/>
    <cellStyle name="Normal 4 3 2 2 4 3 2 4 2" xfId="53442" xr:uid="{00000000-0005-0000-0000-0000DEBA0000}"/>
    <cellStyle name="Normal 4 3 2 2 4 3 2 5" xfId="24493" xr:uid="{00000000-0005-0000-0000-0000DFBA0000}"/>
    <cellStyle name="Normal 4 3 2 2 4 3 2 5 2" xfId="53443" xr:uid="{00000000-0005-0000-0000-0000E0BA0000}"/>
    <cellStyle name="Normal 4 3 2 2 4 3 2 6" xfId="53438" xr:uid="{00000000-0005-0000-0000-0000E1BA0000}"/>
    <cellStyle name="Normal 4 3 2 2 4 3 3" xfId="24494" xr:uid="{00000000-0005-0000-0000-0000E2BA0000}"/>
    <cellStyle name="Normal 4 3 2 2 4 3 3 2" xfId="24495" xr:uid="{00000000-0005-0000-0000-0000E3BA0000}"/>
    <cellStyle name="Normal 4 3 2 2 4 3 3 2 2" xfId="53445" xr:uid="{00000000-0005-0000-0000-0000E4BA0000}"/>
    <cellStyle name="Normal 4 3 2 2 4 3 3 3" xfId="53444" xr:uid="{00000000-0005-0000-0000-0000E5BA0000}"/>
    <cellStyle name="Normal 4 3 2 2 4 3 4" xfId="24496" xr:uid="{00000000-0005-0000-0000-0000E6BA0000}"/>
    <cellStyle name="Normal 4 3 2 2 4 3 4 2" xfId="53446" xr:uid="{00000000-0005-0000-0000-0000E7BA0000}"/>
    <cellStyle name="Normal 4 3 2 2 4 3 5" xfId="24497" xr:uid="{00000000-0005-0000-0000-0000E8BA0000}"/>
    <cellStyle name="Normal 4 3 2 2 4 3 5 2" xfId="53447" xr:uid="{00000000-0005-0000-0000-0000E9BA0000}"/>
    <cellStyle name="Normal 4 3 2 2 4 3 6" xfId="24498" xr:uid="{00000000-0005-0000-0000-0000EABA0000}"/>
    <cellStyle name="Normal 4 3 2 2 4 3 6 2" xfId="53448" xr:uid="{00000000-0005-0000-0000-0000EBBA0000}"/>
    <cellStyle name="Normal 4 3 2 2 4 3 7" xfId="53437" xr:uid="{00000000-0005-0000-0000-0000ECBA0000}"/>
    <cellStyle name="Normal 4 3 2 2 4 4" xfId="24499" xr:uid="{00000000-0005-0000-0000-0000EDBA0000}"/>
    <cellStyle name="Normal 4 3 2 2 4 4 2" xfId="24500" xr:uid="{00000000-0005-0000-0000-0000EEBA0000}"/>
    <cellStyle name="Normal 4 3 2 2 4 4 2 2" xfId="24501" xr:uid="{00000000-0005-0000-0000-0000EFBA0000}"/>
    <cellStyle name="Normal 4 3 2 2 4 4 2 2 2" xfId="53451" xr:uid="{00000000-0005-0000-0000-0000F0BA0000}"/>
    <cellStyle name="Normal 4 3 2 2 4 4 2 3" xfId="53450" xr:uid="{00000000-0005-0000-0000-0000F1BA0000}"/>
    <cellStyle name="Normal 4 3 2 2 4 4 3" xfId="24502" xr:uid="{00000000-0005-0000-0000-0000F2BA0000}"/>
    <cellStyle name="Normal 4 3 2 2 4 4 3 2" xfId="53452" xr:uid="{00000000-0005-0000-0000-0000F3BA0000}"/>
    <cellStyle name="Normal 4 3 2 2 4 4 4" xfId="24503" xr:uid="{00000000-0005-0000-0000-0000F4BA0000}"/>
    <cellStyle name="Normal 4 3 2 2 4 4 4 2" xfId="53453" xr:uid="{00000000-0005-0000-0000-0000F5BA0000}"/>
    <cellStyle name="Normal 4 3 2 2 4 4 5" xfId="24504" xr:uid="{00000000-0005-0000-0000-0000F6BA0000}"/>
    <cellStyle name="Normal 4 3 2 2 4 4 5 2" xfId="53454" xr:uid="{00000000-0005-0000-0000-0000F7BA0000}"/>
    <cellStyle name="Normal 4 3 2 2 4 4 6" xfId="53449" xr:uid="{00000000-0005-0000-0000-0000F8BA0000}"/>
    <cellStyle name="Normal 4 3 2 2 4 5" xfId="24505" xr:uid="{00000000-0005-0000-0000-0000F9BA0000}"/>
    <cellStyle name="Normal 4 3 2 2 4 5 2" xfId="24506" xr:uid="{00000000-0005-0000-0000-0000FABA0000}"/>
    <cellStyle name="Normal 4 3 2 2 4 5 2 2" xfId="24507" xr:uid="{00000000-0005-0000-0000-0000FBBA0000}"/>
    <cellStyle name="Normal 4 3 2 2 4 5 2 2 2" xfId="53457" xr:uid="{00000000-0005-0000-0000-0000FCBA0000}"/>
    <cellStyle name="Normal 4 3 2 2 4 5 2 3" xfId="53456" xr:uid="{00000000-0005-0000-0000-0000FDBA0000}"/>
    <cellStyle name="Normal 4 3 2 2 4 5 3" xfId="24508" xr:uid="{00000000-0005-0000-0000-0000FEBA0000}"/>
    <cellStyle name="Normal 4 3 2 2 4 5 3 2" xfId="53458" xr:uid="{00000000-0005-0000-0000-0000FFBA0000}"/>
    <cellStyle name="Normal 4 3 2 2 4 5 4" xfId="24509" xr:uid="{00000000-0005-0000-0000-000000BB0000}"/>
    <cellStyle name="Normal 4 3 2 2 4 5 4 2" xfId="53459" xr:uid="{00000000-0005-0000-0000-000001BB0000}"/>
    <cellStyle name="Normal 4 3 2 2 4 5 5" xfId="24510" xr:uid="{00000000-0005-0000-0000-000002BB0000}"/>
    <cellStyle name="Normal 4 3 2 2 4 5 5 2" xfId="53460" xr:uid="{00000000-0005-0000-0000-000003BB0000}"/>
    <cellStyle name="Normal 4 3 2 2 4 5 6" xfId="53455" xr:uid="{00000000-0005-0000-0000-000004BB0000}"/>
    <cellStyle name="Normal 4 3 2 2 4 6" xfId="24511" xr:uid="{00000000-0005-0000-0000-000005BB0000}"/>
    <cellStyle name="Normal 4 3 2 2 4 6 2" xfId="24512" xr:uid="{00000000-0005-0000-0000-000006BB0000}"/>
    <cellStyle name="Normal 4 3 2 2 4 6 2 2" xfId="24513" xr:uid="{00000000-0005-0000-0000-000007BB0000}"/>
    <cellStyle name="Normal 4 3 2 2 4 6 2 2 2" xfId="53463" xr:uid="{00000000-0005-0000-0000-000008BB0000}"/>
    <cellStyle name="Normal 4 3 2 2 4 6 2 3" xfId="53462" xr:uid="{00000000-0005-0000-0000-000009BB0000}"/>
    <cellStyle name="Normal 4 3 2 2 4 6 3" xfId="24514" xr:uid="{00000000-0005-0000-0000-00000ABB0000}"/>
    <cellStyle name="Normal 4 3 2 2 4 6 3 2" xfId="53464" xr:uid="{00000000-0005-0000-0000-00000BBB0000}"/>
    <cellStyle name="Normal 4 3 2 2 4 6 4" xfId="24515" xr:uid="{00000000-0005-0000-0000-00000CBB0000}"/>
    <cellStyle name="Normal 4 3 2 2 4 6 4 2" xfId="53465" xr:uid="{00000000-0005-0000-0000-00000DBB0000}"/>
    <cellStyle name="Normal 4 3 2 2 4 6 5" xfId="53461" xr:uid="{00000000-0005-0000-0000-00000EBB0000}"/>
    <cellStyle name="Normal 4 3 2 2 4 7" xfId="24516" xr:uid="{00000000-0005-0000-0000-00000FBB0000}"/>
    <cellStyle name="Normal 4 3 2 2 4 7 2" xfId="24517" xr:uid="{00000000-0005-0000-0000-000010BB0000}"/>
    <cellStyle name="Normal 4 3 2 2 4 7 2 2" xfId="53467" xr:uid="{00000000-0005-0000-0000-000011BB0000}"/>
    <cellStyle name="Normal 4 3 2 2 4 7 3" xfId="24518" xr:uid="{00000000-0005-0000-0000-000012BB0000}"/>
    <cellStyle name="Normal 4 3 2 2 4 7 3 2" xfId="53468" xr:uid="{00000000-0005-0000-0000-000013BB0000}"/>
    <cellStyle name="Normal 4 3 2 2 4 7 4" xfId="53466" xr:uid="{00000000-0005-0000-0000-000014BB0000}"/>
    <cellStyle name="Normal 4 3 2 2 4 8" xfId="24519" xr:uid="{00000000-0005-0000-0000-000015BB0000}"/>
    <cellStyle name="Normal 4 3 2 2 4 8 2" xfId="53469" xr:uid="{00000000-0005-0000-0000-000016BB0000}"/>
    <cellStyle name="Normal 4 3 2 2 4 9" xfId="24520" xr:uid="{00000000-0005-0000-0000-000017BB0000}"/>
    <cellStyle name="Normal 4 3 2 2 4 9 2" xfId="53470" xr:uid="{00000000-0005-0000-0000-000018BB0000}"/>
    <cellStyle name="Normal 4 3 2 2 5" xfId="24521" xr:uid="{00000000-0005-0000-0000-000019BB0000}"/>
    <cellStyle name="Normal 4 3 2 2 5 2" xfId="24522" xr:uid="{00000000-0005-0000-0000-00001ABB0000}"/>
    <cellStyle name="Normal 4 3 2 2 5 2 2" xfId="24523" xr:uid="{00000000-0005-0000-0000-00001BBB0000}"/>
    <cellStyle name="Normal 4 3 2 2 5 2 2 2" xfId="24524" xr:uid="{00000000-0005-0000-0000-00001CBB0000}"/>
    <cellStyle name="Normal 4 3 2 2 5 2 2 2 2" xfId="53474" xr:uid="{00000000-0005-0000-0000-00001DBB0000}"/>
    <cellStyle name="Normal 4 3 2 2 5 2 2 3" xfId="53473" xr:uid="{00000000-0005-0000-0000-00001EBB0000}"/>
    <cellStyle name="Normal 4 3 2 2 5 2 3" xfId="24525" xr:uid="{00000000-0005-0000-0000-00001FBB0000}"/>
    <cellStyle name="Normal 4 3 2 2 5 2 3 2" xfId="53475" xr:uid="{00000000-0005-0000-0000-000020BB0000}"/>
    <cellStyle name="Normal 4 3 2 2 5 2 4" xfId="24526" xr:uid="{00000000-0005-0000-0000-000021BB0000}"/>
    <cellStyle name="Normal 4 3 2 2 5 2 4 2" xfId="53476" xr:uid="{00000000-0005-0000-0000-000022BB0000}"/>
    <cellStyle name="Normal 4 3 2 2 5 2 5" xfId="24527" xr:uid="{00000000-0005-0000-0000-000023BB0000}"/>
    <cellStyle name="Normal 4 3 2 2 5 2 5 2" xfId="53477" xr:uid="{00000000-0005-0000-0000-000024BB0000}"/>
    <cellStyle name="Normal 4 3 2 2 5 2 6" xfId="53472" xr:uid="{00000000-0005-0000-0000-000025BB0000}"/>
    <cellStyle name="Normal 4 3 2 2 5 3" xfId="24528" xr:uid="{00000000-0005-0000-0000-000026BB0000}"/>
    <cellStyle name="Normal 4 3 2 2 5 3 2" xfId="24529" xr:uid="{00000000-0005-0000-0000-000027BB0000}"/>
    <cellStyle name="Normal 4 3 2 2 5 3 2 2" xfId="24530" xr:uid="{00000000-0005-0000-0000-000028BB0000}"/>
    <cellStyle name="Normal 4 3 2 2 5 3 2 2 2" xfId="53480" xr:uid="{00000000-0005-0000-0000-000029BB0000}"/>
    <cellStyle name="Normal 4 3 2 2 5 3 2 3" xfId="53479" xr:uid="{00000000-0005-0000-0000-00002ABB0000}"/>
    <cellStyle name="Normal 4 3 2 2 5 3 3" xfId="24531" xr:uid="{00000000-0005-0000-0000-00002BBB0000}"/>
    <cellStyle name="Normal 4 3 2 2 5 3 3 2" xfId="53481" xr:uid="{00000000-0005-0000-0000-00002CBB0000}"/>
    <cellStyle name="Normal 4 3 2 2 5 3 4" xfId="24532" xr:uid="{00000000-0005-0000-0000-00002DBB0000}"/>
    <cellStyle name="Normal 4 3 2 2 5 3 4 2" xfId="53482" xr:uid="{00000000-0005-0000-0000-00002EBB0000}"/>
    <cellStyle name="Normal 4 3 2 2 5 3 5" xfId="24533" xr:uid="{00000000-0005-0000-0000-00002FBB0000}"/>
    <cellStyle name="Normal 4 3 2 2 5 3 5 2" xfId="53483" xr:uid="{00000000-0005-0000-0000-000030BB0000}"/>
    <cellStyle name="Normal 4 3 2 2 5 3 6" xfId="53478" xr:uid="{00000000-0005-0000-0000-000031BB0000}"/>
    <cellStyle name="Normal 4 3 2 2 5 4" xfId="24534" xr:uid="{00000000-0005-0000-0000-000032BB0000}"/>
    <cellStyle name="Normal 4 3 2 2 5 4 2" xfId="24535" xr:uid="{00000000-0005-0000-0000-000033BB0000}"/>
    <cellStyle name="Normal 4 3 2 2 5 4 2 2" xfId="53485" xr:uid="{00000000-0005-0000-0000-000034BB0000}"/>
    <cellStyle name="Normal 4 3 2 2 5 4 3" xfId="53484" xr:uid="{00000000-0005-0000-0000-000035BB0000}"/>
    <cellStyle name="Normal 4 3 2 2 5 5" xfId="24536" xr:uid="{00000000-0005-0000-0000-000036BB0000}"/>
    <cellStyle name="Normal 4 3 2 2 5 5 2" xfId="53486" xr:uid="{00000000-0005-0000-0000-000037BB0000}"/>
    <cellStyle name="Normal 4 3 2 2 5 6" xfId="24537" xr:uid="{00000000-0005-0000-0000-000038BB0000}"/>
    <cellStyle name="Normal 4 3 2 2 5 6 2" xfId="53487" xr:uid="{00000000-0005-0000-0000-000039BB0000}"/>
    <cellStyle name="Normal 4 3 2 2 5 7" xfId="24538" xr:uid="{00000000-0005-0000-0000-00003ABB0000}"/>
    <cellStyle name="Normal 4 3 2 2 5 7 2" xfId="53488" xr:uid="{00000000-0005-0000-0000-00003BBB0000}"/>
    <cellStyle name="Normal 4 3 2 2 5 8" xfId="53471" xr:uid="{00000000-0005-0000-0000-00003CBB0000}"/>
    <cellStyle name="Normal 4 3 2 2 6" xfId="24539" xr:uid="{00000000-0005-0000-0000-00003DBB0000}"/>
    <cellStyle name="Normal 4 3 2 2 6 2" xfId="24540" xr:uid="{00000000-0005-0000-0000-00003EBB0000}"/>
    <cellStyle name="Normal 4 3 2 2 6 2 2" xfId="24541" xr:uid="{00000000-0005-0000-0000-00003FBB0000}"/>
    <cellStyle name="Normal 4 3 2 2 6 2 2 2" xfId="24542" xr:uid="{00000000-0005-0000-0000-000040BB0000}"/>
    <cellStyle name="Normal 4 3 2 2 6 2 2 2 2" xfId="53492" xr:uid="{00000000-0005-0000-0000-000041BB0000}"/>
    <cellStyle name="Normal 4 3 2 2 6 2 2 3" xfId="53491" xr:uid="{00000000-0005-0000-0000-000042BB0000}"/>
    <cellStyle name="Normal 4 3 2 2 6 2 3" xfId="24543" xr:uid="{00000000-0005-0000-0000-000043BB0000}"/>
    <cellStyle name="Normal 4 3 2 2 6 2 3 2" xfId="53493" xr:uid="{00000000-0005-0000-0000-000044BB0000}"/>
    <cellStyle name="Normal 4 3 2 2 6 2 4" xfId="24544" xr:uid="{00000000-0005-0000-0000-000045BB0000}"/>
    <cellStyle name="Normal 4 3 2 2 6 2 4 2" xfId="53494" xr:uid="{00000000-0005-0000-0000-000046BB0000}"/>
    <cellStyle name="Normal 4 3 2 2 6 2 5" xfId="24545" xr:uid="{00000000-0005-0000-0000-000047BB0000}"/>
    <cellStyle name="Normal 4 3 2 2 6 2 5 2" xfId="53495" xr:uid="{00000000-0005-0000-0000-000048BB0000}"/>
    <cellStyle name="Normal 4 3 2 2 6 2 6" xfId="53490" xr:uid="{00000000-0005-0000-0000-000049BB0000}"/>
    <cellStyle name="Normal 4 3 2 2 6 3" xfId="24546" xr:uid="{00000000-0005-0000-0000-00004ABB0000}"/>
    <cellStyle name="Normal 4 3 2 2 6 3 2" xfId="24547" xr:uid="{00000000-0005-0000-0000-00004BBB0000}"/>
    <cellStyle name="Normal 4 3 2 2 6 3 2 2" xfId="53497" xr:uid="{00000000-0005-0000-0000-00004CBB0000}"/>
    <cellStyle name="Normal 4 3 2 2 6 3 3" xfId="53496" xr:uid="{00000000-0005-0000-0000-00004DBB0000}"/>
    <cellStyle name="Normal 4 3 2 2 6 4" xfId="24548" xr:uid="{00000000-0005-0000-0000-00004EBB0000}"/>
    <cellStyle name="Normal 4 3 2 2 6 4 2" xfId="53498" xr:uid="{00000000-0005-0000-0000-00004FBB0000}"/>
    <cellStyle name="Normal 4 3 2 2 6 5" xfId="24549" xr:uid="{00000000-0005-0000-0000-000050BB0000}"/>
    <cellStyle name="Normal 4 3 2 2 6 5 2" xfId="53499" xr:uid="{00000000-0005-0000-0000-000051BB0000}"/>
    <cellStyle name="Normal 4 3 2 2 6 6" xfId="24550" xr:uid="{00000000-0005-0000-0000-000052BB0000}"/>
    <cellStyle name="Normal 4 3 2 2 6 6 2" xfId="53500" xr:uid="{00000000-0005-0000-0000-000053BB0000}"/>
    <cellStyle name="Normal 4 3 2 2 6 7" xfId="53489" xr:uid="{00000000-0005-0000-0000-000054BB0000}"/>
    <cellStyle name="Normal 4 3 2 2 7" xfId="24551" xr:uid="{00000000-0005-0000-0000-000055BB0000}"/>
    <cellStyle name="Normal 4 3 2 2 7 2" xfId="24552" xr:uid="{00000000-0005-0000-0000-000056BB0000}"/>
    <cellStyle name="Normal 4 3 2 2 7 2 2" xfId="24553" xr:uid="{00000000-0005-0000-0000-000057BB0000}"/>
    <cellStyle name="Normal 4 3 2 2 7 2 2 2" xfId="53503" xr:uid="{00000000-0005-0000-0000-000058BB0000}"/>
    <cellStyle name="Normal 4 3 2 2 7 2 3" xfId="53502" xr:uid="{00000000-0005-0000-0000-000059BB0000}"/>
    <cellStyle name="Normal 4 3 2 2 7 3" xfId="24554" xr:uid="{00000000-0005-0000-0000-00005ABB0000}"/>
    <cellStyle name="Normal 4 3 2 2 7 3 2" xfId="53504" xr:uid="{00000000-0005-0000-0000-00005BBB0000}"/>
    <cellStyle name="Normal 4 3 2 2 7 4" xfId="24555" xr:uid="{00000000-0005-0000-0000-00005CBB0000}"/>
    <cellStyle name="Normal 4 3 2 2 7 4 2" xfId="53505" xr:uid="{00000000-0005-0000-0000-00005DBB0000}"/>
    <cellStyle name="Normal 4 3 2 2 7 5" xfId="24556" xr:uid="{00000000-0005-0000-0000-00005EBB0000}"/>
    <cellStyle name="Normal 4 3 2 2 7 5 2" xfId="53506" xr:uid="{00000000-0005-0000-0000-00005FBB0000}"/>
    <cellStyle name="Normal 4 3 2 2 7 6" xfId="53501" xr:uid="{00000000-0005-0000-0000-000060BB0000}"/>
    <cellStyle name="Normal 4 3 2 2 8" xfId="24557" xr:uid="{00000000-0005-0000-0000-000061BB0000}"/>
    <cellStyle name="Normal 4 3 2 2 8 2" xfId="24558" xr:uid="{00000000-0005-0000-0000-000062BB0000}"/>
    <cellStyle name="Normal 4 3 2 2 8 2 2" xfId="24559" xr:uid="{00000000-0005-0000-0000-000063BB0000}"/>
    <cellStyle name="Normal 4 3 2 2 8 2 2 2" xfId="53509" xr:uid="{00000000-0005-0000-0000-000064BB0000}"/>
    <cellStyle name="Normal 4 3 2 2 8 2 3" xfId="53508" xr:uid="{00000000-0005-0000-0000-000065BB0000}"/>
    <cellStyle name="Normal 4 3 2 2 8 3" xfId="24560" xr:uid="{00000000-0005-0000-0000-000066BB0000}"/>
    <cellStyle name="Normal 4 3 2 2 8 3 2" xfId="53510" xr:uid="{00000000-0005-0000-0000-000067BB0000}"/>
    <cellStyle name="Normal 4 3 2 2 8 4" xfId="24561" xr:uid="{00000000-0005-0000-0000-000068BB0000}"/>
    <cellStyle name="Normal 4 3 2 2 8 4 2" xfId="53511" xr:uid="{00000000-0005-0000-0000-000069BB0000}"/>
    <cellStyle name="Normal 4 3 2 2 8 5" xfId="24562" xr:uid="{00000000-0005-0000-0000-00006ABB0000}"/>
    <cellStyle name="Normal 4 3 2 2 8 5 2" xfId="53512" xr:uid="{00000000-0005-0000-0000-00006BBB0000}"/>
    <cellStyle name="Normal 4 3 2 2 8 6" xfId="53507" xr:uid="{00000000-0005-0000-0000-00006CBB0000}"/>
    <cellStyle name="Normal 4 3 2 2 9" xfId="24563" xr:uid="{00000000-0005-0000-0000-00006DBB0000}"/>
    <cellStyle name="Normal 4 3 2 2 9 2" xfId="24564" xr:uid="{00000000-0005-0000-0000-00006EBB0000}"/>
    <cellStyle name="Normal 4 3 2 2 9 2 2" xfId="24565" xr:uid="{00000000-0005-0000-0000-00006FBB0000}"/>
    <cellStyle name="Normal 4 3 2 2 9 2 2 2" xfId="53515" xr:uid="{00000000-0005-0000-0000-000070BB0000}"/>
    <cellStyle name="Normal 4 3 2 2 9 2 3" xfId="53514" xr:uid="{00000000-0005-0000-0000-000071BB0000}"/>
    <cellStyle name="Normal 4 3 2 2 9 3" xfId="24566" xr:uid="{00000000-0005-0000-0000-000072BB0000}"/>
    <cellStyle name="Normal 4 3 2 2 9 3 2" xfId="53516" xr:uid="{00000000-0005-0000-0000-000073BB0000}"/>
    <cellStyle name="Normal 4 3 2 2 9 4" xfId="24567" xr:uid="{00000000-0005-0000-0000-000074BB0000}"/>
    <cellStyle name="Normal 4 3 2 2 9 4 2" xfId="53517" xr:uid="{00000000-0005-0000-0000-000075BB0000}"/>
    <cellStyle name="Normal 4 3 2 2 9 5" xfId="53513" xr:uid="{00000000-0005-0000-0000-000076BB0000}"/>
    <cellStyle name="Normal 4 3 2 3" xfId="24568" xr:uid="{00000000-0005-0000-0000-000077BB0000}"/>
    <cellStyle name="Normal 4 3 2 3 10" xfId="24569" xr:uid="{00000000-0005-0000-0000-000078BB0000}"/>
    <cellStyle name="Normal 4 3 2 3 10 2" xfId="53519" xr:uid="{00000000-0005-0000-0000-000079BB0000}"/>
    <cellStyle name="Normal 4 3 2 3 11" xfId="24570" xr:uid="{00000000-0005-0000-0000-00007ABB0000}"/>
    <cellStyle name="Normal 4 3 2 3 11 2" xfId="53520" xr:uid="{00000000-0005-0000-0000-00007BBB0000}"/>
    <cellStyle name="Normal 4 3 2 3 12" xfId="24571" xr:uid="{00000000-0005-0000-0000-00007CBB0000}"/>
    <cellStyle name="Normal 4 3 2 3 12 2" xfId="53521" xr:uid="{00000000-0005-0000-0000-00007DBB0000}"/>
    <cellStyle name="Normal 4 3 2 3 13" xfId="53518" xr:uid="{00000000-0005-0000-0000-00007EBB0000}"/>
    <cellStyle name="Normal 4 3 2 3 2" xfId="24572" xr:uid="{00000000-0005-0000-0000-00007FBB0000}"/>
    <cellStyle name="Normal 4 3 2 3 2 10" xfId="24573" xr:uid="{00000000-0005-0000-0000-000080BB0000}"/>
    <cellStyle name="Normal 4 3 2 3 2 10 2" xfId="53523" xr:uid="{00000000-0005-0000-0000-000081BB0000}"/>
    <cellStyle name="Normal 4 3 2 3 2 11" xfId="24574" xr:uid="{00000000-0005-0000-0000-000082BB0000}"/>
    <cellStyle name="Normal 4 3 2 3 2 11 2" xfId="53524" xr:uid="{00000000-0005-0000-0000-000083BB0000}"/>
    <cellStyle name="Normal 4 3 2 3 2 12" xfId="53522" xr:uid="{00000000-0005-0000-0000-000084BB0000}"/>
    <cellStyle name="Normal 4 3 2 3 2 2" xfId="24575" xr:uid="{00000000-0005-0000-0000-000085BB0000}"/>
    <cellStyle name="Normal 4 3 2 3 2 2 10" xfId="24576" xr:uid="{00000000-0005-0000-0000-000086BB0000}"/>
    <cellStyle name="Normal 4 3 2 3 2 2 10 2" xfId="53526" xr:uid="{00000000-0005-0000-0000-000087BB0000}"/>
    <cellStyle name="Normal 4 3 2 3 2 2 11" xfId="53525" xr:uid="{00000000-0005-0000-0000-000088BB0000}"/>
    <cellStyle name="Normal 4 3 2 3 2 2 2" xfId="24577" xr:uid="{00000000-0005-0000-0000-000089BB0000}"/>
    <cellStyle name="Normal 4 3 2 3 2 2 2 2" xfId="24578" xr:uid="{00000000-0005-0000-0000-00008ABB0000}"/>
    <cellStyle name="Normal 4 3 2 3 2 2 2 2 2" xfId="24579" xr:uid="{00000000-0005-0000-0000-00008BBB0000}"/>
    <cellStyle name="Normal 4 3 2 3 2 2 2 2 2 2" xfId="24580" xr:uid="{00000000-0005-0000-0000-00008CBB0000}"/>
    <cellStyle name="Normal 4 3 2 3 2 2 2 2 2 2 2" xfId="53530" xr:uid="{00000000-0005-0000-0000-00008DBB0000}"/>
    <cellStyle name="Normal 4 3 2 3 2 2 2 2 2 3" xfId="53529" xr:uid="{00000000-0005-0000-0000-00008EBB0000}"/>
    <cellStyle name="Normal 4 3 2 3 2 2 2 2 3" xfId="24581" xr:uid="{00000000-0005-0000-0000-00008FBB0000}"/>
    <cellStyle name="Normal 4 3 2 3 2 2 2 2 3 2" xfId="53531" xr:uid="{00000000-0005-0000-0000-000090BB0000}"/>
    <cellStyle name="Normal 4 3 2 3 2 2 2 2 4" xfId="24582" xr:uid="{00000000-0005-0000-0000-000091BB0000}"/>
    <cellStyle name="Normal 4 3 2 3 2 2 2 2 4 2" xfId="53532" xr:uid="{00000000-0005-0000-0000-000092BB0000}"/>
    <cellStyle name="Normal 4 3 2 3 2 2 2 2 5" xfId="24583" xr:uid="{00000000-0005-0000-0000-000093BB0000}"/>
    <cellStyle name="Normal 4 3 2 3 2 2 2 2 5 2" xfId="53533" xr:uid="{00000000-0005-0000-0000-000094BB0000}"/>
    <cellStyle name="Normal 4 3 2 3 2 2 2 2 6" xfId="53528" xr:uid="{00000000-0005-0000-0000-000095BB0000}"/>
    <cellStyle name="Normal 4 3 2 3 2 2 2 3" xfId="24584" xr:uid="{00000000-0005-0000-0000-000096BB0000}"/>
    <cellStyle name="Normal 4 3 2 3 2 2 2 3 2" xfId="24585" xr:uid="{00000000-0005-0000-0000-000097BB0000}"/>
    <cellStyle name="Normal 4 3 2 3 2 2 2 3 2 2" xfId="53535" xr:uid="{00000000-0005-0000-0000-000098BB0000}"/>
    <cellStyle name="Normal 4 3 2 3 2 2 2 3 3" xfId="53534" xr:uid="{00000000-0005-0000-0000-000099BB0000}"/>
    <cellStyle name="Normal 4 3 2 3 2 2 2 4" xfId="24586" xr:uid="{00000000-0005-0000-0000-00009ABB0000}"/>
    <cellStyle name="Normal 4 3 2 3 2 2 2 4 2" xfId="53536" xr:uid="{00000000-0005-0000-0000-00009BBB0000}"/>
    <cellStyle name="Normal 4 3 2 3 2 2 2 5" xfId="24587" xr:uid="{00000000-0005-0000-0000-00009CBB0000}"/>
    <cellStyle name="Normal 4 3 2 3 2 2 2 5 2" xfId="53537" xr:uid="{00000000-0005-0000-0000-00009DBB0000}"/>
    <cellStyle name="Normal 4 3 2 3 2 2 2 6" xfId="24588" xr:uid="{00000000-0005-0000-0000-00009EBB0000}"/>
    <cellStyle name="Normal 4 3 2 3 2 2 2 6 2" xfId="53538" xr:uid="{00000000-0005-0000-0000-00009FBB0000}"/>
    <cellStyle name="Normal 4 3 2 3 2 2 2 7" xfId="53527" xr:uid="{00000000-0005-0000-0000-0000A0BB0000}"/>
    <cellStyle name="Normal 4 3 2 3 2 2 3" xfId="24589" xr:uid="{00000000-0005-0000-0000-0000A1BB0000}"/>
    <cellStyle name="Normal 4 3 2 3 2 2 3 2" xfId="24590" xr:uid="{00000000-0005-0000-0000-0000A2BB0000}"/>
    <cellStyle name="Normal 4 3 2 3 2 2 3 2 2" xfId="24591" xr:uid="{00000000-0005-0000-0000-0000A3BB0000}"/>
    <cellStyle name="Normal 4 3 2 3 2 2 3 2 2 2" xfId="24592" xr:uid="{00000000-0005-0000-0000-0000A4BB0000}"/>
    <cellStyle name="Normal 4 3 2 3 2 2 3 2 2 2 2" xfId="53542" xr:uid="{00000000-0005-0000-0000-0000A5BB0000}"/>
    <cellStyle name="Normal 4 3 2 3 2 2 3 2 2 3" xfId="53541" xr:uid="{00000000-0005-0000-0000-0000A6BB0000}"/>
    <cellStyle name="Normal 4 3 2 3 2 2 3 2 3" xfId="24593" xr:uid="{00000000-0005-0000-0000-0000A7BB0000}"/>
    <cellStyle name="Normal 4 3 2 3 2 2 3 2 3 2" xfId="53543" xr:uid="{00000000-0005-0000-0000-0000A8BB0000}"/>
    <cellStyle name="Normal 4 3 2 3 2 2 3 2 4" xfId="24594" xr:uid="{00000000-0005-0000-0000-0000A9BB0000}"/>
    <cellStyle name="Normal 4 3 2 3 2 2 3 2 4 2" xfId="53544" xr:uid="{00000000-0005-0000-0000-0000AABB0000}"/>
    <cellStyle name="Normal 4 3 2 3 2 2 3 2 5" xfId="24595" xr:uid="{00000000-0005-0000-0000-0000ABBB0000}"/>
    <cellStyle name="Normal 4 3 2 3 2 2 3 2 5 2" xfId="53545" xr:uid="{00000000-0005-0000-0000-0000ACBB0000}"/>
    <cellStyle name="Normal 4 3 2 3 2 2 3 2 6" xfId="53540" xr:uid="{00000000-0005-0000-0000-0000ADBB0000}"/>
    <cellStyle name="Normal 4 3 2 3 2 2 3 3" xfId="24596" xr:uid="{00000000-0005-0000-0000-0000AEBB0000}"/>
    <cellStyle name="Normal 4 3 2 3 2 2 3 3 2" xfId="24597" xr:uid="{00000000-0005-0000-0000-0000AFBB0000}"/>
    <cellStyle name="Normal 4 3 2 3 2 2 3 3 2 2" xfId="53547" xr:uid="{00000000-0005-0000-0000-0000B0BB0000}"/>
    <cellStyle name="Normal 4 3 2 3 2 2 3 3 3" xfId="53546" xr:uid="{00000000-0005-0000-0000-0000B1BB0000}"/>
    <cellStyle name="Normal 4 3 2 3 2 2 3 4" xfId="24598" xr:uid="{00000000-0005-0000-0000-0000B2BB0000}"/>
    <cellStyle name="Normal 4 3 2 3 2 2 3 4 2" xfId="53548" xr:uid="{00000000-0005-0000-0000-0000B3BB0000}"/>
    <cellStyle name="Normal 4 3 2 3 2 2 3 5" xfId="24599" xr:uid="{00000000-0005-0000-0000-0000B4BB0000}"/>
    <cellStyle name="Normal 4 3 2 3 2 2 3 5 2" xfId="53549" xr:uid="{00000000-0005-0000-0000-0000B5BB0000}"/>
    <cellStyle name="Normal 4 3 2 3 2 2 3 6" xfId="24600" xr:uid="{00000000-0005-0000-0000-0000B6BB0000}"/>
    <cellStyle name="Normal 4 3 2 3 2 2 3 6 2" xfId="53550" xr:uid="{00000000-0005-0000-0000-0000B7BB0000}"/>
    <cellStyle name="Normal 4 3 2 3 2 2 3 7" xfId="53539" xr:uid="{00000000-0005-0000-0000-0000B8BB0000}"/>
    <cellStyle name="Normal 4 3 2 3 2 2 4" xfId="24601" xr:uid="{00000000-0005-0000-0000-0000B9BB0000}"/>
    <cellStyle name="Normal 4 3 2 3 2 2 4 2" xfId="24602" xr:uid="{00000000-0005-0000-0000-0000BABB0000}"/>
    <cellStyle name="Normal 4 3 2 3 2 2 4 2 2" xfId="24603" xr:uid="{00000000-0005-0000-0000-0000BBBB0000}"/>
    <cellStyle name="Normal 4 3 2 3 2 2 4 2 2 2" xfId="53553" xr:uid="{00000000-0005-0000-0000-0000BCBB0000}"/>
    <cellStyle name="Normal 4 3 2 3 2 2 4 2 3" xfId="53552" xr:uid="{00000000-0005-0000-0000-0000BDBB0000}"/>
    <cellStyle name="Normal 4 3 2 3 2 2 4 3" xfId="24604" xr:uid="{00000000-0005-0000-0000-0000BEBB0000}"/>
    <cellStyle name="Normal 4 3 2 3 2 2 4 3 2" xfId="53554" xr:uid="{00000000-0005-0000-0000-0000BFBB0000}"/>
    <cellStyle name="Normal 4 3 2 3 2 2 4 4" xfId="24605" xr:uid="{00000000-0005-0000-0000-0000C0BB0000}"/>
    <cellStyle name="Normal 4 3 2 3 2 2 4 4 2" xfId="53555" xr:uid="{00000000-0005-0000-0000-0000C1BB0000}"/>
    <cellStyle name="Normal 4 3 2 3 2 2 4 5" xfId="24606" xr:uid="{00000000-0005-0000-0000-0000C2BB0000}"/>
    <cellStyle name="Normal 4 3 2 3 2 2 4 5 2" xfId="53556" xr:uid="{00000000-0005-0000-0000-0000C3BB0000}"/>
    <cellStyle name="Normal 4 3 2 3 2 2 4 6" xfId="53551" xr:uid="{00000000-0005-0000-0000-0000C4BB0000}"/>
    <cellStyle name="Normal 4 3 2 3 2 2 5" xfId="24607" xr:uid="{00000000-0005-0000-0000-0000C5BB0000}"/>
    <cellStyle name="Normal 4 3 2 3 2 2 5 2" xfId="24608" xr:uid="{00000000-0005-0000-0000-0000C6BB0000}"/>
    <cellStyle name="Normal 4 3 2 3 2 2 5 2 2" xfId="24609" xr:uid="{00000000-0005-0000-0000-0000C7BB0000}"/>
    <cellStyle name="Normal 4 3 2 3 2 2 5 2 2 2" xfId="53559" xr:uid="{00000000-0005-0000-0000-0000C8BB0000}"/>
    <cellStyle name="Normal 4 3 2 3 2 2 5 2 3" xfId="53558" xr:uid="{00000000-0005-0000-0000-0000C9BB0000}"/>
    <cellStyle name="Normal 4 3 2 3 2 2 5 3" xfId="24610" xr:uid="{00000000-0005-0000-0000-0000CABB0000}"/>
    <cellStyle name="Normal 4 3 2 3 2 2 5 3 2" xfId="53560" xr:uid="{00000000-0005-0000-0000-0000CBBB0000}"/>
    <cellStyle name="Normal 4 3 2 3 2 2 5 4" xfId="24611" xr:uid="{00000000-0005-0000-0000-0000CCBB0000}"/>
    <cellStyle name="Normal 4 3 2 3 2 2 5 4 2" xfId="53561" xr:uid="{00000000-0005-0000-0000-0000CDBB0000}"/>
    <cellStyle name="Normal 4 3 2 3 2 2 5 5" xfId="24612" xr:uid="{00000000-0005-0000-0000-0000CEBB0000}"/>
    <cellStyle name="Normal 4 3 2 3 2 2 5 5 2" xfId="53562" xr:uid="{00000000-0005-0000-0000-0000CFBB0000}"/>
    <cellStyle name="Normal 4 3 2 3 2 2 5 6" xfId="53557" xr:uid="{00000000-0005-0000-0000-0000D0BB0000}"/>
    <cellStyle name="Normal 4 3 2 3 2 2 6" xfId="24613" xr:uid="{00000000-0005-0000-0000-0000D1BB0000}"/>
    <cellStyle name="Normal 4 3 2 3 2 2 6 2" xfId="24614" xr:uid="{00000000-0005-0000-0000-0000D2BB0000}"/>
    <cellStyle name="Normal 4 3 2 3 2 2 6 2 2" xfId="24615" xr:uid="{00000000-0005-0000-0000-0000D3BB0000}"/>
    <cellStyle name="Normal 4 3 2 3 2 2 6 2 2 2" xfId="53565" xr:uid="{00000000-0005-0000-0000-0000D4BB0000}"/>
    <cellStyle name="Normal 4 3 2 3 2 2 6 2 3" xfId="53564" xr:uid="{00000000-0005-0000-0000-0000D5BB0000}"/>
    <cellStyle name="Normal 4 3 2 3 2 2 6 3" xfId="24616" xr:uid="{00000000-0005-0000-0000-0000D6BB0000}"/>
    <cellStyle name="Normal 4 3 2 3 2 2 6 3 2" xfId="53566" xr:uid="{00000000-0005-0000-0000-0000D7BB0000}"/>
    <cellStyle name="Normal 4 3 2 3 2 2 6 4" xfId="24617" xr:uid="{00000000-0005-0000-0000-0000D8BB0000}"/>
    <cellStyle name="Normal 4 3 2 3 2 2 6 4 2" xfId="53567" xr:uid="{00000000-0005-0000-0000-0000D9BB0000}"/>
    <cellStyle name="Normal 4 3 2 3 2 2 6 5" xfId="53563" xr:uid="{00000000-0005-0000-0000-0000DABB0000}"/>
    <cellStyle name="Normal 4 3 2 3 2 2 7" xfId="24618" xr:uid="{00000000-0005-0000-0000-0000DBBB0000}"/>
    <cellStyle name="Normal 4 3 2 3 2 2 7 2" xfId="24619" xr:uid="{00000000-0005-0000-0000-0000DCBB0000}"/>
    <cellStyle name="Normal 4 3 2 3 2 2 7 2 2" xfId="53569" xr:uid="{00000000-0005-0000-0000-0000DDBB0000}"/>
    <cellStyle name="Normal 4 3 2 3 2 2 7 3" xfId="24620" xr:uid="{00000000-0005-0000-0000-0000DEBB0000}"/>
    <cellStyle name="Normal 4 3 2 3 2 2 7 3 2" xfId="53570" xr:uid="{00000000-0005-0000-0000-0000DFBB0000}"/>
    <cellStyle name="Normal 4 3 2 3 2 2 7 4" xfId="53568" xr:uid="{00000000-0005-0000-0000-0000E0BB0000}"/>
    <cellStyle name="Normal 4 3 2 3 2 2 8" xfId="24621" xr:uid="{00000000-0005-0000-0000-0000E1BB0000}"/>
    <cellStyle name="Normal 4 3 2 3 2 2 8 2" xfId="53571" xr:uid="{00000000-0005-0000-0000-0000E2BB0000}"/>
    <cellStyle name="Normal 4 3 2 3 2 2 9" xfId="24622" xr:uid="{00000000-0005-0000-0000-0000E3BB0000}"/>
    <cellStyle name="Normal 4 3 2 3 2 2 9 2" xfId="53572" xr:uid="{00000000-0005-0000-0000-0000E4BB0000}"/>
    <cellStyle name="Normal 4 3 2 3 2 3" xfId="24623" xr:uid="{00000000-0005-0000-0000-0000E5BB0000}"/>
    <cellStyle name="Normal 4 3 2 3 2 3 2" xfId="24624" xr:uid="{00000000-0005-0000-0000-0000E6BB0000}"/>
    <cellStyle name="Normal 4 3 2 3 2 3 2 2" xfId="24625" xr:uid="{00000000-0005-0000-0000-0000E7BB0000}"/>
    <cellStyle name="Normal 4 3 2 3 2 3 2 2 2" xfId="24626" xr:uid="{00000000-0005-0000-0000-0000E8BB0000}"/>
    <cellStyle name="Normal 4 3 2 3 2 3 2 2 2 2" xfId="53576" xr:uid="{00000000-0005-0000-0000-0000E9BB0000}"/>
    <cellStyle name="Normal 4 3 2 3 2 3 2 2 3" xfId="53575" xr:uid="{00000000-0005-0000-0000-0000EABB0000}"/>
    <cellStyle name="Normal 4 3 2 3 2 3 2 3" xfId="24627" xr:uid="{00000000-0005-0000-0000-0000EBBB0000}"/>
    <cellStyle name="Normal 4 3 2 3 2 3 2 3 2" xfId="53577" xr:uid="{00000000-0005-0000-0000-0000ECBB0000}"/>
    <cellStyle name="Normal 4 3 2 3 2 3 2 4" xfId="24628" xr:uid="{00000000-0005-0000-0000-0000EDBB0000}"/>
    <cellStyle name="Normal 4 3 2 3 2 3 2 4 2" xfId="53578" xr:uid="{00000000-0005-0000-0000-0000EEBB0000}"/>
    <cellStyle name="Normal 4 3 2 3 2 3 2 5" xfId="24629" xr:uid="{00000000-0005-0000-0000-0000EFBB0000}"/>
    <cellStyle name="Normal 4 3 2 3 2 3 2 5 2" xfId="53579" xr:uid="{00000000-0005-0000-0000-0000F0BB0000}"/>
    <cellStyle name="Normal 4 3 2 3 2 3 2 6" xfId="53574" xr:uid="{00000000-0005-0000-0000-0000F1BB0000}"/>
    <cellStyle name="Normal 4 3 2 3 2 3 3" xfId="24630" xr:uid="{00000000-0005-0000-0000-0000F2BB0000}"/>
    <cellStyle name="Normal 4 3 2 3 2 3 3 2" xfId="24631" xr:uid="{00000000-0005-0000-0000-0000F3BB0000}"/>
    <cellStyle name="Normal 4 3 2 3 2 3 3 2 2" xfId="24632" xr:uid="{00000000-0005-0000-0000-0000F4BB0000}"/>
    <cellStyle name="Normal 4 3 2 3 2 3 3 2 2 2" xfId="53582" xr:uid="{00000000-0005-0000-0000-0000F5BB0000}"/>
    <cellStyle name="Normal 4 3 2 3 2 3 3 2 3" xfId="53581" xr:uid="{00000000-0005-0000-0000-0000F6BB0000}"/>
    <cellStyle name="Normal 4 3 2 3 2 3 3 3" xfId="24633" xr:uid="{00000000-0005-0000-0000-0000F7BB0000}"/>
    <cellStyle name="Normal 4 3 2 3 2 3 3 3 2" xfId="53583" xr:uid="{00000000-0005-0000-0000-0000F8BB0000}"/>
    <cellStyle name="Normal 4 3 2 3 2 3 3 4" xfId="24634" xr:uid="{00000000-0005-0000-0000-0000F9BB0000}"/>
    <cellStyle name="Normal 4 3 2 3 2 3 3 4 2" xfId="53584" xr:uid="{00000000-0005-0000-0000-0000FABB0000}"/>
    <cellStyle name="Normal 4 3 2 3 2 3 3 5" xfId="24635" xr:uid="{00000000-0005-0000-0000-0000FBBB0000}"/>
    <cellStyle name="Normal 4 3 2 3 2 3 3 5 2" xfId="53585" xr:uid="{00000000-0005-0000-0000-0000FCBB0000}"/>
    <cellStyle name="Normal 4 3 2 3 2 3 3 6" xfId="53580" xr:uid="{00000000-0005-0000-0000-0000FDBB0000}"/>
    <cellStyle name="Normal 4 3 2 3 2 3 4" xfId="24636" xr:uid="{00000000-0005-0000-0000-0000FEBB0000}"/>
    <cellStyle name="Normal 4 3 2 3 2 3 4 2" xfId="24637" xr:uid="{00000000-0005-0000-0000-0000FFBB0000}"/>
    <cellStyle name="Normal 4 3 2 3 2 3 4 2 2" xfId="53587" xr:uid="{00000000-0005-0000-0000-000000BC0000}"/>
    <cellStyle name="Normal 4 3 2 3 2 3 4 3" xfId="53586" xr:uid="{00000000-0005-0000-0000-000001BC0000}"/>
    <cellStyle name="Normal 4 3 2 3 2 3 5" xfId="24638" xr:uid="{00000000-0005-0000-0000-000002BC0000}"/>
    <cellStyle name="Normal 4 3 2 3 2 3 5 2" xfId="53588" xr:uid="{00000000-0005-0000-0000-000003BC0000}"/>
    <cellStyle name="Normal 4 3 2 3 2 3 6" xfId="24639" xr:uid="{00000000-0005-0000-0000-000004BC0000}"/>
    <cellStyle name="Normal 4 3 2 3 2 3 6 2" xfId="53589" xr:uid="{00000000-0005-0000-0000-000005BC0000}"/>
    <cellStyle name="Normal 4 3 2 3 2 3 7" xfId="24640" xr:uid="{00000000-0005-0000-0000-000006BC0000}"/>
    <cellStyle name="Normal 4 3 2 3 2 3 7 2" xfId="53590" xr:uid="{00000000-0005-0000-0000-000007BC0000}"/>
    <cellStyle name="Normal 4 3 2 3 2 3 8" xfId="53573" xr:uid="{00000000-0005-0000-0000-000008BC0000}"/>
    <cellStyle name="Normal 4 3 2 3 2 4" xfId="24641" xr:uid="{00000000-0005-0000-0000-000009BC0000}"/>
    <cellStyle name="Normal 4 3 2 3 2 4 2" xfId="24642" xr:uid="{00000000-0005-0000-0000-00000ABC0000}"/>
    <cellStyle name="Normal 4 3 2 3 2 4 2 2" xfId="24643" xr:uid="{00000000-0005-0000-0000-00000BBC0000}"/>
    <cellStyle name="Normal 4 3 2 3 2 4 2 2 2" xfId="24644" xr:uid="{00000000-0005-0000-0000-00000CBC0000}"/>
    <cellStyle name="Normal 4 3 2 3 2 4 2 2 2 2" xfId="53594" xr:uid="{00000000-0005-0000-0000-00000DBC0000}"/>
    <cellStyle name="Normal 4 3 2 3 2 4 2 2 3" xfId="53593" xr:uid="{00000000-0005-0000-0000-00000EBC0000}"/>
    <cellStyle name="Normal 4 3 2 3 2 4 2 3" xfId="24645" xr:uid="{00000000-0005-0000-0000-00000FBC0000}"/>
    <cellStyle name="Normal 4 3 2 3 2 4 2 3 2" xfId="53595" xr:uid="{00000000-0005-0000-0000-000010BC0000}"/>
    <cellStyle name="Normal 4 3 2 3 2 4 2 4" xfId="24646" xr:uid="{00000000-0005-0000-0000-000011BC0000}"/>
    <cellStyle name="Normal 4 3 2 3 2 4 2 4 2" xfId="53596" xr:uid="{00000000-0005-0000-0000-000012BC0000}"/>
    <cellStyle name="Normal 4 3 2 3 2 4 2 5" xfId="24647" xr:uid="{00000000-0005-0000-0000-000013BC0000}"/>
    <cellStyle name="Normal 4 3 2 3 2 4 2 5 2" xfId="53597" xr:uid="{00000000-0005-0000-0000-000014BC0000}"/>
    <cellStyle name="Normal 4 3 2 3 2 4 2 6" xfId="53592" xr:uid="{00000000-0005-0000-0000-000015BC0000}"/>
    <cellStyle name="Normal 4 3 2 3 2 4 3" xfId="24648" xr:uid="{00000000-0005-0000-0000-000016BC0000}"/>
    <cellStyle name="Normal 4 3 2 3 2 4 3 2" xfId="24649" xr:uid="{00000000-0005-0000-0000-000017BC0000}"/>
    <cellStyle name="Normal 4 3 2 3 2 4 3 2 2" xfId="53599" xr:uid="{00000000-0005-0000-0000-000018BC0000}"/>
    <cellStyle name="Normal 4 3 2 3 2 4 3 3" xfId="53598" xr:uid="{00000000-0005-0000-0000-000019BC0000}"/>
    <cellStyle name="Normal 4 3 2 3 2 4 4" xfId="24650" xr:uid="{00000000-0005-0000-0000-00001ABC0000}"/>
    <cellStyle name="Normal 4 3 2 3 2 4 4 2" xfId="53600" xr:uid="{00000000-0005-0000-0000-00001BBC0000}"/>
    <cellStyle name="Normal 4 3 2 3 2 4 5" xfId="24651" xr:uid="{00000000-0005-0000-0000-00001CBC0000}"/>
    <cellStyle name="Normal 4 3 2 3 2 4 5 2" xfId="53601" xr:uid="{00000000-0005-0000-0000-00001DBC0000}"/>
    <cellStyle name="Normal 4 3 2 3 2 4 6" xfId="24652" xr:uid="{00000000-0005-0000-0000-00001EBC0000}"/>
    <cellStyle name="Normal 4 3 2 3 2 4 6 2" xfId="53602" xr:uid="{00000000-0005-0000-0000-00001FBC0000}"/>
    <cellStyle name="Normal 4 3 2 3 2 4 7" xfId="53591" xr:uid="{00000000-0005-0000-0000-000020BC0000}"/>
    <cellStyle name="Normal 4 3 2 3 2 5" xfId="24653" xr:uid="{00000000-0005-0000-0000-000021BC0000}"/>
    <cellStyle name="Normal 4 3 2 3 2 5 2" xfId="24654" xr:uid="{00000000-0005-0000-0000-000022BC0000}"/>
    <cellStyle name="Normal 4 3 2 3 2 5 2 2" xfId="24655" xr:uid="{00000000-0005-0000-0000-000023BC0000}"/>
    <cellStyle name="Normal 4 3 2 3 2 5 2 2 2" xfId="53605" xr:uid="{00000000-0005-0000-0000-000024BC0000}"/>
    <cellStyle name="Normal 4 3 2 3 2 5 2 3" xfId="53604" xr:uid="{00000000-0005-0000-0000-000025BC0000}"/>
    <cellStyle name="Normal 4 3 2 3 2 5 3" xfId="24656" xr:uid="{00000000-0005-0000-0000-000026BC0000}"/>
    <cellStyle name="Normal 4 3 2 3 2 5 3 2" xfId="53606" xr:uid="{00000000-0005-0000-0000-000027BC0000}"/>
    <cellStyle name="Normal 4 3 2 3 2 5 4" xfId="24657" xr:uid="{00000000-0005-0000-0000-000028BC0000}"/>
    <cellStyle name="Normal 4 3 2 3 2 5 4 2" xfId="53607" xr:uid="{00000000-0005-0000-0000-000029BC0000}"/>
    <cellStyle name="Normal 4 3 2 3 2 5 5" xfId="24658" xr:uid="{00000000-0005-0000-0000-00002ABC0000}"/>
    <cellStyle name="Normal 4 3 2 3 2 5 5 2" xfId="53608" xr:uid="{00000000-0005-0000-0000-00002BBC0000}"/>
    <cellStyle name="Normal 4 3 2 3 2 5 6" xfId="53603" xr:uid="{00000000-0005-0000-0000-00002CBC0000}"/>
    <cellStyle name="Normal 4 3 2 3 2 6" xfId="24659" xr:uid="{00000000-0005-0000-0000-00002DBC0000}"/>
    <cellStyle name="Normal 4 3 2 3 2 6 2" xfId="24660" xr:uid="{00000000-0005-0000-0000-00002EBC0000}"/>
    <cellStyle name="Normal 4 3 2 3 2 6 2 2" xfId="24661" xr:uid="{00000000-0005-0000-0000-00002FBC0000}"/>
    <cellStyle name="Normal 4 3 2 3 2 6 2 2 2" xfId="53611" xr:uid="{00000000-0005-0000-0000-000030BC0000}"/>
    <cellStyle name="Normal 4 3 2 3 2 6 2 3" xfId="53610" xr:uid="{00000000-0005-0000-0000-000031BC0000}"/>
    <cellStyle name="Normal 4 3 2 3 2 6 3" xfId="24662" xr:uid="{00000000-0005-0000-0000-000032BC0000}"/>
    <cellStyle name="Normal 4 3 2 3 2 6 3 2" xfId="53612" xr:uid="{00000000-0005-0000-0000-000033BC0000}"/>
    <cellStyle name="Normal 4 3 2 3 2 6 4" xfId="24663" xr:uid="{00000000-0005-0000-0000-000034BC0000}"/>
    <cellStyle name="Normal 4 3 2 3 2 6 4 2" xfId="53613" xr:uid="{00000000-0005-0000-0000-000035BC0000}"/>
    <cellStyle name="Normal 4 3 2 3 2 6 5" xfId="24664" xr:uid="{00000000-0005-0000-0000-000036BC0000}"/>
    <cellStyle name="Normal 4 3 2 3 2 6 5 2" xfId="53614" xr:uid="{00000000-0005-0000-0000-000037BC0000}"/>
    <cellStyle name="Normal 4 3 2 3 2 6 6" xfId="53609" xr:uid="{00000000-0005-0000-0000-000038BC0000}"/>
    <cellStyle name="Normal 4 3 2 3 2 7" xfId="24665" xr:uid="{00000000-0005-0000-0000-000039BC0000}"/>
    <cellStyle name="Normal 4 3 2 3 2 7 2" xfId="24666" xr:uid="{00000000-0005-0000-0000-00003ABC0000}"/>
    <cellStyle name="Normal 4 3 2 3 2 7 2 2" xfId="24667" xr:uid="{00000000-0005-0000-0000-00003BBC0000}"/>
    <cellStyle name="Normal 4 3 2 3 2 7 2 2 2" xfId="53617" xr:uid="{00000000-0005-0000-0000-00003CBC0000}"/>
    <cellStyle name="Normal 4 3 2 3 2 7 2 3" xfId="53616" xr:uid="{00000000-0005-0000-0000-00003DBC0000}"/>
    <cellStyle name="Normal 4 3 2 3 2 7 3" xfId="24668" xr:uid="{00000000-0005-0000-0000-00003EBC0000}"/>
    <cellStyle name="Normal 4 3 2 3 2 7 3 2" xfId="53618" xr:uid="{00000000-0005-0000-0000-00003FBC0000}"/>
    <cellStyle name="Normal 4 3 2 3 2 7 4" xfId="24669" xr:uid="{00000000-0005-0000-0000-000040BC0000}"/>
    <cellStyle name="Normal 4 3 2 3 2 7 4 2" xfId="53619" xr:uid="{00000000-0005-0000-0000-000041BC0000}"/>
    <cellStyle name="Normal 4 3 2 3 2 7 5" xfId="53615" xr:uid="{00000000-0005-0000-0000-000042BC0000}"/>
    <cellStyle name="Normal 4 3 2 3 2 8" xfId="24670" xr:uid="{00000000-0005-0000-0000-000043BC0000}"/>
    <cellStyle name="Normal 4 3 2 3 2 8 2" xfId="24671" xr:uid="{00000000-0005-0000-0000-000044BC0000}"/>
    <cellStyle name="Normal 4 3 2 3 2 8 2 2" xfId="53621" xr:uid="{00000000-0005-0000-0000-000045BC0000}"/>
    <cellStyle name="Normal 4 3 2 3 2 8 3" xfId="24672" xr:uid="{00000000-0005-0000-0000-000046BC0000}"/>
    <cellStyle name="Normal 4 3 2 3 2 8 3 2" xfId="53622" xr:uid="{00000000-0005-0000-0000-000047BC0000}"/>
    <cellStyle name="Normal 4 3 2 3 2 8 4" xfId="53620" xr:uid="{00000000-0005-0000-0000-000048BC0000}"/>
    <cellStyle name="Normal 4 3 2 3 2 9" xfId="24673" xr:uid="{00000000-0005-0000-0000-000049BC0000}"/>
    <cellStyle name="Normal 4 3 2 3 2 9 2" xfId="53623" xr:uid="{00000000-0005-0000-0000-00004ABC0000}"/>
    <cellStyle name="Normal 4 3 2 3 3" xfId="24674" xr:uid="{00000000-0005-0000-0000-00004BBC0000}"/>
    <cellStyle name="Normal 4 3 2 3 3 10" xfId="24675" xr:uid="{00000000-0005-0000-0000-00004CBC0000}"/>
    <cellStyle name="Normal 4 3 2 3 3 10 2" xfId="53625" xr:uid="{00000000-0005-0000-0000-00004DBC0000}"/>
    <cellStyle name="Normal 4 3 2 3 3 11" xfId="53624" xr:uid="{00000000-0005-0000-0000-00004EBC0000}"/>
    <cellStyle name="Normal 4 3 2 3 3 2" xfId="24676" xr:uid="{00000000-0005-0000-0000-00004FBC0000}"/>
    <cellStyle name="Normal 4 3 2 3 3 2 2" xfId="24677" xr:uid="{00000000-0005-0000-0000-000050BC0000}"/>
    <cellStyle name="Normal 4 3 2 3 3 2 2 2" xfId="24678" xr:uid="{00000000-0005-0000-0000-000051BC0000}"/>
    <cellStyle name="Normal 4 3 2 3 3 2 2 2 2" xfId="24679" xr:uid="{00000000-0005-0000-0000-000052BC0000}"/>
    <cellStyle name="Normal 4 3 2 3 3 2 2 2 2 2" xfId="53629" xr:uid="{00000000-0005-0000-0000-000053BC0000}"/>
    <cellStyle name="Normal 4 3 2 3 3 2 2 2 3" xfId="53628" xr:uid="{00000000-0005-0000-0000-000054BC0000}"/>
    <cellStyle name="Normal 4 3 2 3 3 2 2 3" xfId="24680" xr:uid="{00000000-0005-0000-0000-000055BC0000}"/>
    <cellStyle name="Normal 4 3 2 3 3 2 2 3 2" xfId="53630" xr:uid="{00000000-0005-0000-0000-000056BC0000}"/>
    <cellStyle name="Normal 4 3 2 3 3 2 2 4" xfId="24681" xr:uid="{00000000-0005-0000-0000-000057BC0000}"/>
    <cellStyle name="Normal 4 3 2 3 3 2 2 4 2" xfId="53631" xr:uid="{00000000-0005-0000-0000-000058BC0000}"/>
    <cellStyle name="Normal 4 3 2 3 3 2 2 5" xfId="24682" xr:uid="{00000000-0005-0000-0000-000059BC0000}"/>
    <cellStyle name="Normal 4 3 2 3 3 2 2 5 2" xfId="53632" xr:uid="{00000000-0005-0000-0000-00005ABC0000}"/>
    <cellStyle name="Normal 4 3 2 3 3 2 2 6" xfId="53627" xr:uid="{00000000-0005-0000-0000-00005BBC0000}"/>
    <cellStyle name="Normal 4 3 2 3 3 2 3" xfId="24683" xr:uid="{00000000-0005-0000-0000-00005CBC0000}"/>
    <cellStyle name="Normal 4 3 2 3 3 2 3 2" xfId="24684" xr:uid="{00000000-0005-0000-0000-00005DBC0000}"/>
    <cellStyle name="Normal 4 3 2 3 3 2 3 2 2" xfId="53634" xr:uid="{00000000-0005-0000-0000-00005EBC0000}"/>
    <cellStyle name="Normal 4 3 2 3 3 2 3 3" xfId="53633" xr:uid="{00000000-0005-0000-0000-00005FBC0000}"/>
    <cellStyle name="Normal 4 3 2 3 3 2 4" xfId="24685" xr:uid="{00000000-0005-0000-0000-000060BC0000}"/>
    <cellStyle name="Normal 4 3 2 3 3 2 4 2" xfId="53635" xr:uid="{00000000-0005-0000-0000-000061BC0000}"/>
    <cellStyle name="Normal 4 3 2 3 3 2 5" xfId="24686" xr:uid="{00000000-0005-0000-0000-000062BC0000}"/>
    <cellStyle name="Normal 4 3 2 3 3 2 5 2" xfId="53636" xr:uid="{00000000-0005-0000-0000-000063BC0000}"/>
    <cellStyle name="Normal 4 3 2 3 3 2 6" xfId="24687" xr:uid="{00000000-0005-0000-0000-000064BC0000}"/>
    <cellStyle name="Normal 4 3 2 3 3 2 6 2" xfId="53637" xr:uid="{00000000-0005-0000-0000-000065BC0000}"/>
    <cellStyle name="Normal 4 3 2 3 3 2 7" xfId="53626" xr:uid="{00000000-0005-0000-0000-000066BC0000}"/>
    <cellStyle name="Normal 4 3 2 3 3 3" xfId="24688" xr:uid="{00000000-0005-0000-0000-000067BC0000}"/>
    <cellStyle name="Normal 4 3 2 3 3 3 2" xfId="24689" xr:uid="{00000000-0005-0000-0000-000068BC0000}"/>
    <cellStyle name="Normal 4 3 2 3 3 3 2 2" xfId="24690" xr:uid="{00000000-0005-0000-0000-000069BC0000}"/>
    <cellStyle name="Normal 4 3 2 3 3 3 2 2 2" xfId="24691" xr:uid="{00000000-0005-0000-0000-00006ABC0000}"/>
    <cellStyle name="Normal 4 3 2 3 3 3 2 2 2 2" xfId="53641" xr:uid="{00000000-0005-0000-0000-00006BBC0000}"/>
    <cellStyle name="Normal 4 3 2 3 3 3 2 2 3" xfId="53640" xr:uid="{00000000-0005-0000-0000-00006CBC0000}"/>
    <cellStyle name="Normal 4 3 2 3 3 3 2 3" xfId="24692" xr:uid="{00000000-0005-0000-0000-00006DBC0000}"/>
    <cellStyle name="Normal 4 3 2 3 3 3 2 3 2" xfId="53642" xr:uid="{00000000-0005-0000-0000-00006EBC0000}"/>
    <cellStyle name="Normal 4 3 2 3 3 3 2 4" xfId="24693" xr:uid="{00000000-0005-0000-0000-00006FBC0000}"/>
    <cellStyle name="Normal 4 3 2 3 3 3 2 4 2" xfId="53643" xr:uid="{00000000-0005-0000-0000-000070BC0000}"/>
    <cellStyle name="Normal 4 3 2 3 3 3 2 5" xfId="24694" xr:uid="{00000000-0005-0000-0000-000071BC0000}"/>
    <cellStyle name="Normal 4 3 2 3 3 3 2 5 2" xfId="53644" xr:uid="{00000000-0005-0000-0000-000072BC0000}"/>
    <cellStyle name="Normal 4 3 2 3 3 3 2 6" xfId="53639" xr:uid="{00000000-0005-0000-0000-000073BC0000}"/>
    <cellStyle name="Normal 4 3 2 3 3 3 3" xfId="24695" xr:uid="{00000000-0005-0000-0000-000074BC0000}"/>
    <cellStyle name="Normal 4 3 2 3 3 3 3 2" xfId="24696" xr:uid="{00000000-0005-0000-0000-000075BC0000}"/>
    <cellStyle name="Normal 4 3 2 3 3 3 3 2 2" xfId="53646" xr:uid="{00000000-0005-0000-0000-000076BC0000}"/>
    <cellStyle name="Normal 4 3 2 3 3 3 3 3" xfId="53645" xr:uid="{00000000-0005-0000-0000-000077BC0000}"/>
    <cellStyle name="Normal 4 3 2 3 3 3 4" xfId="24697" xr:uid="{00000000-0005-0000-0000-000078BC0000}"/>
    <cellStyle name="Normal 4 3 2 3 3 3 4 2" xfId="53647" xr:uid="{00000000-0005-0000-0000-000079BC0000}"/>
    <cellStyle name="Normal 4 3 2 3 3 3 5" xfId="24698" xr:uid="{00000000-0005-0000-0000-00007ABC0000}"/>
    <cellStyle name="Normal 4 3 2 3 3 3 5 2" xfId="53648" xr:uid="{00000000-0005-0000-0000-00007BBC0000}"/>
    <cellStyle name="Normal 4 3 2 3 3 3 6" xfId="24699" xr:uid="{00000000-0005-0000-0000-00007CBC0000}"/>
    <cellStyle name="Normal 4 3 2 3 3 3 6 2" xfId="53649" xr:uid="{00000000-0005-0000-0000-00007DBC0000}"/>
    <cellStyle name="Normal 4 3 2 3 3 3 7" xfId="53638" xr:uid="{00000000-0005-0000-0000-00007EBC0000}"/>
    <cellStyle name="Normal 4 3 2 3 3 4" xfId="24700" xr:uid="{00000000-0005-0000-0000-00007FBC0000}"/>
    <cellStyle name="Normal 4 3 2 3 3 4 2" xfId="24701" xr:uid="{00000000-0005-0000-0000-000080BC0000}"/>
    <cellStyle name="Normal 4 3 2 3 3 4 2 2" xfId="24702" xr:uid="{00000000-0005-0000-0000-000081BC0000}"/>
    <cellStyle name="Normal 4 3 2 3 3 4 2 2 2" xfId="53652" xr:uid="{00000000-0005-0000-0000-000082BC0000}"/>
    <cellStyle name="Normal 4 3 2 3 3 4 2 3" xfId="53651" xr:uid="{00000000-0005-0000-0000-000083BC0000}"/>
    <cellStyle name="Normal 4 3 2 3 3 4 3" xfId="24703" xr:uid="{00000000-0005-0000-0000-000084BC0000}"/>
    <cellStyle name="Normal 4 3 2 3 3 4 3 2" xfId="53653" xr:uid="{00000000-0005-0000-0000-000085BC0000}"/>
    <cellStyle name="Normal 4 3 2 3 3 4 4" xfId="24704" xr:uid="{00000000-0005-0000-0000-000086BC0000}"/>
    <cellStyle name="Normal 4 3 2 3 3 4 4 2" xfId="53654" xr:uid="{00000000-0005-0000-0000-000087BC0000}"/>
    <cellStyle name="Normal 4 3 2 3 3 4 5" xfId="24705" xr:uid="{00000000-0005-0000-0000-000088BC0000}"/>
    <cellStyle name="Normal 4 3 2 3 3 4 5 2" xfId="53655" xr:uid="{00000000-0005-0000-0000-000089BC0000}"/>
    <cellStyle name="Normal 4 3 2 3 3 4 6" xfId="53650" xr:uid="{00000000-0005-0000-0000-00008ABC0000}"/>
    <cellStyle name="Normal 4 3 2 3 3 5" xfId="24706" xr:uid="{00000000-0005-0000-0000-00008BBC0000}"/>
    <cellStyle name="Normal 4 3 2 3 3 5 2" xfId="24707" xr:uid="{00000000-0005-0000-0000-00008CBC0000}"/>
    <cellStyle name="Normal 4 3 2 3 3 5 2 2" xfId="24708" xr:uid="{00000000-0005-0000-0000-00008DBC0000}"/>
    <cellStyle name="Normal 4 3 2 3 3 5 2 2 2" xfId="53658" xr:uid="{00000000-0005-0000-0000-00008EBC0000}"/>
    <cellStyle name="Normal 4 3 2 3 3 5 2 3" xfId="53657" xr:uid="{00000000-0005-0000-0000-00008FBC0000}"/>
    <cellStyle name="Normal 4 3 2 3 3 5 3" xfId="24709" xr:uid="{00000000-0005-0000-0000-000090BC0000}"/>
    <cellStyle name="Normal 4 3 2 3 3 5 3 2" xfId="53659" xr:uid="{00000000-0005-0000-0000-000091BC0000}"/>
    <cellStyle name="Normal 4 3 2 3 3 5 4" xfId="24710" xr:uid="{00000000-0005-0000-0000-000092BC0000}"/>
    <cellStyle name="Normal 4 3 2 3 3 5 4 2" xfId="53660" xr:uid="{00000000-0005-0000-0000-000093BC0000}"/>
    <cellStyle name="Normal 4 3 2 3 3 5 5" xfId="24711" xr:uid="{00000000-0005-0000-0000-000094BC0000}"/>
    <cellStyle name="Normal 4 3 2 3 3 5 5 2" xfId="53661" xr:uid="{00000000-0005-0000-0000-000095BC0000}"/>
    <cellStyle name="Normal 4 3 2 3 3 5 6" xfId="53656" xr:uid="{00000000-0005-0000-0000-000096BC0000}"/>
    <cellStyle name="Normal 4 3 2 3 3 6" xfId="24712" xr:uid="{00000000-0005-0000-0000-000097BC0000}"/>
    <cellStyle name="Normal 4 3 2 3 3 6 2" xfId="24713" xr:uid="{00000000-0005-0000-0000-000098BC0000}"/>
    <cellStyle name="Normal 4 3 2 3 3 6 2 2" xfId="24714" xr:uid="{00000000-0005-0000-0000-000099BC0000}"/>
    <cellStyle name="Normal 4 3 2 3 3 6 2 2 2" xfId="53664" xr:uid="{00000000-0005-0000-0000-00009ABC0000}"/>
    <cellStyle name="Normal 4 3 2 3 3 6 2 3" xfId="53663" xr:uid="{00000000-0005-0000-0000-00009BBC0000}"/>
    <cellStyle name="Normal 4 3 2 3 3 6 3" xfId="24715" xr:uid="{00000000-0005-0000-0000-00009CBC0000}"/>
    <cellStyle name="Normal 4 3 2 3 3 6 3 2" xfId="53665" xr:uid="{00000000-0005-0000-0000-00009DBC0000}"/>
    <cellStyle name="Normal 4 3 2 3 3 6 4" xfId="24716" xr:uid="{00000000-0005-0000-0000-00009EBC0000}"/>
    <cellStyle name="Normal 4 3 2 3 3 6 4 2" xfId="53666" xr:uid="{00000000-0005-0000-0000-00009FBC0000}"/>
    <cellStyle name="Normal 4 3 2 3 3 6 5" xfId="53662" xr:uid="{00000000-0005-0000-0000-0000A0BC0000}"/>
    <cellStyle name="Normal 4 3 2 3 3 7" xfId="24717" xr:uid="{00000000-0005-0000-0000-0000A1BC0000}"/>
    <cellStyle name="Normal 4 3 2 3 3 7 2" xfId="24718" xr:uid="{00000000-0005-0000-0000-0000A2BC0000}"/>
    <cellStyle name="Normal 4 3 2 3 3 7 2 2" xfId="53668" xr:uid="{00000000-0005-0000-0000-0000A3BC0000}"/>
    <cellStyle name="Normal 4 3 2 3 3 7 3" xfId="24719" xr:uid="{00000000-0005-0000-0000-0000A4BC0000}"/>
    <cellStyle name="Normal 4 3 2 3 3 7 3 2" xfId="53669" xr:uid="{00000000-0005-0000-0000-0000A5BC0000}"/>
    <cellStyle name="Normal 4 3 2 3 3 7 4" xfId="53667" xr:uid="{00000000-0005-0000-0000-0000A6BC0000}"/>
    <cellStyle name="Normal 4 3 2 3 3 8" xfId="24720" xr:uid="{00000000-0005-0000-0000-0000A7BC0000}"/>
    <cellStyle name="Normal 4 3 2 3 3 8 2" xfId="53670" xr:uid="{00000000-0005-0000-0000-0000A8BC0000}"/>
    <cellStyle name="Normal 4 3 2 3 3 9" xfId="24721" xr:uid="{00000000-0005-0000-0000-0000A9BC0000}"/>
    <cellStyle name="Normal 4 3 2 3 3 9 2" xfId="53671" xr:uid="{00000000-0005-0000-0000-0000AABC0000}"/>
    <cellStyle name="Normal 4 3 2 3 4" xfId="24722" xr:uid="{00000000-0005-0000-0000-0000ABBC0000}"/>
    <cellStyle name="Normal 4 3 2 3 4 2" xfId="24723" xr:uid="{00000000-0005-0000-0000-0000ACBC0000}"/>
    <cellStyle name="Normal 4 3 2 3 4 2 2" xfId="24724" xr:uid="{00000000-0005-0000-0000-0000ADBC0000}"/>
    <cellStyle name="Normal 4 3 2 3 4 2 2 2" xfId="24725" xr:uid="{00000000-0005-0000-0000-0000AEBC0000}"/>
    <cellStyle name="Normal 4 3 2 3 4 2 2 2 2" xfId="53675" xr:uid="{00000000-0005-0000-0000-0000AFBC0000}"/>
    <cellStyle name="Normal 4 3 2 3 4 2 2 3" xfId="53674" xr:uid="{00000000-0005-0000-0000-0000B0BC0000}"/>
    <cellStyle name="Normal 4 3 2 3 4 2 3" xfId="24726" xr:uid="{00000000-0005-0000-0000-0000B1BC0000}"/>
    <cellStyle name="Normal 4 3 2 3 4 2 3 2" xfId="53676" xr:uid="{00000000-0005-0000-0000-0000B2BC0000}"/>
    <cellStyle name="Normal 4 3 2 3 4 2 4" xfId="24727" xr:uid="{00000000-0005-0000-0000-0000B3BC0000}"/>
    <cellStyle name="Normal 4 3 2 3 4 2 4 2" xfId="53677" xr:uid="{00000000-0005-0000-0000-0000B4BC0000}"/>
    <cellStyle name="Normal 4 3 2 3 4 2 5" xfId="24728" xr:uid="{00000000-0005-0000-0000-0000B5BC0000}"/>
    <cellStyle name="Normal 4 3 2 3 4 2 5 2" xfId="53678" xr:uid="{00000000-0005-0000-0000-0000B6BC0000}"/>
    <cellStyle name="Normal 4 3 2 3 4 2 6" xfId="53673" xr:uid="{00000000-0005-0000-0000-0000B7BC0000}"/>
    <cellStyle name="Normal 4 3 2 3 4 3" xfId="24729" xr:uid="{00000000-0005-0000-0000-0000B8BC0000}"/>
    <cellStyle name="Normal 4 3 2 3 4 3 2" xfId="24730" xr:uid="{00000000-0005-0000-0000-0000B9BC0000}"/>
    <cellStyle name="Normal 4 3 2 3 4 3 2 2" xfId="24731" xr:uid="{00000000-0005-0000-0000-0000BABC0000}"/>
    <cellStyle name="Normal 4 3 2 3 4 3 2 2 2" xfId="53681" xr:uid="{00000000-0005-0000-0000-0000BBBC0000}"/>
    <cellStyle name="Normal 4 3 2 3 4 3 2 3" xfId="53680" xr:uid="{00000000-0005-0000-0000-0000BCBC0000}"/>
    <cellStyle name="Normal 4 3 2 3 4 3 3" xfId="24732" xr:uid="{00000000-0005-0000-0000-0000BDBC0000}"/>
    <cellStyle name="Normal 4 3 2 3 4 3 3 2" xfId="53682" xr:uid="{00000000-0005-0000-0000-0000BEBC0000}"/>
    <cellStyle name="Normal 4 3 2 3 4 3 4" xfId="24733" xr:uid="{00000000-0005-0000-0000-0000BFBC0000}"/>
    <cellStyle name="Normal 4 3 2 3 4 3 4 2" xfId="53683" xr:uid="{00000000-0005-0000-0000-0000C0BC0000}"/>
    <cellStyle name="Normal 4 3 2 3 4 3 5" xfId="24734" xr:uid="{00000000-0005-0000-0000-0000C1BC0000}"/>
    <cellStyle name="Normal 4 3 2 3 4 3 5 2" xfId="53684" xr:uid="{00000000-0005-0000-0000-0000C2BC0000}"/>
    <cellStyle name="Normal 4 3 2 3 4 3 6" xfId="53679" xr:uid="{00000000-0005-0000-0000-0000C3BC0000}"/>
    <cellStyle name="Normal 4 3 2 3 4 4" xfId="24735" xr:uid="{00000000-0005-0000-0000-0000C4BC0000}"/>
    <cellStyle name="Normal 4 3 2 3 4 4 2" xfId="24736" xr:uid="{00000000-0005-0000-0000-0000C5BC0000}"/>
    <cellStyle name="Normal 4 3 2 3 4 4 2 2" xfId="53686" xr:uid="{00000000-0005-0000-0000-0000C6BC0000}"/>
    <cellStyle name="Normal 4 3 2 3 4 4 3" xfId="53685" xr:uid="{00000000-0005-0000-0000-0000C7BC0000}"/>
    <cellStyle name="Normal 4 3 2 3 4 5" xfId="24737" xr:uid="{00000000-0005-0000-0000-0000C8BC0000}"/>
    <cellStyle name="Normal 4 3 2 3 4 5 2" xfId="53687" xr:uid="{00000000-0005-0000-0000-0000C9BC0000}"/>
    <cellStyle name="Normal 4 3 2 3 4 6" xfId="24738" xr:uid="{00000000-0005-0000-0000-0000CABC0000}"/>
    <cellStyle name="Normal 4 3 2 3 4 6 2" xfId="53688" xr:uid="{00000000-0005-0000-0000-0000CBBC0000}"/>
    <cellStyle name="Normal 4 3 2 3 4 7" xfId="24739" xr:uid="{00000000-0005-0000-0000-0000CCBC0000}"/>
    <cellStyle name="Normal 4 3 2 3 4 7 2" xfId="53689" xr:uid="{00000000-0005-0000-0000-0000CDBC0000}"/>
    <cellStyle name="Normal 4 3 2 3 4 8" xfId="53672" xr:uid="{00000000-0005-0000-0000-0000CEBC0000}"/>
    <cellStyle name="Normal 4 3 2 3 5" xfId="24740" xr:uid="{00000000-0005-0000-0000-0000CFBC0000}"/>
    <cellStyle name="Normal 4 3 2 3 5 2" xfId="24741" xr:uid="{00000000-0005-0000-0000-0000D0BC0000}"/>
    <cellStyle name="Normal 4 3 2 3 5 2 2" xfId="24742" xr:uid="{00000000-0005-0000-0000-0000D1BC0000}"/>
    <cellStyle name="Normal 4 3 2 3 5 2 2 2" xfId="24743" xr:uid="{00000000-0005-0000-0000-0000D2BC0000}"/>
    <cellStyle name="Normal 4 3 2 3 5 2 2 2 2" xfId="53693" xr:uid="{00000000-0005-0000-0000-0000D3BC0000}"/>
    <cellStyle name="Normal 4 3 2 3 5 2 2 3" xfId="53692" xr:uid="{00000000-0005-0000-0000-0000D4BC0000}"/>
    <cellStyle name="Normal 4 3 2 3 5 2 3" xfId="24744" xr:uid="{00000000-0005-0000-0000-0000D5BC0000}"/>
    <cellStyle name="Normal 4 3 2 3 5 2 3 2" xfId="53694" xr:uid="{00000000-0005-0000-0000-0000D6BC0000}"/>
    <cellStyle name="Normal 4 3 2 3 5 2 4" xfId="24745" xr:uid="{00000000-0005-0000-0000-0000D7BC0000}"/>
    <cellStyle name="Normal 4 3 2 3 5 2 4 2" xfId="53695" xr:uid="{00000000-0005-0000-0000-0000D8BC0000}"/>
    <cellStyle name="Normal 4 3 2 3 5 2 5" xfId="24746" xr:uid="{00000000-0005-0000-0000-0000D9BC0000}"/>
    <cellStyle name="Normal 4 3 2 3 5 2 5 2" xfId="53696" xr:uid="{00000000-0005-0000-0000-0000DABC0000}"/>
    <cellStyle name="Normal 4 3 2 3 5 2 6" xfId="53691" xr:uid="{00000000-0005-0000-0000-0000DBBC0000}"/>
    <cellStyle name="Normal 4 3 2 3 5 3" xfId="24747" xr:uid="{00000000-0005-0000-0000-0000DCBC0000}"/>
    <cellStyle name="Normal 4 3 2 3 5 3 2" xfId="24748" xr:uid="{00000000-0005-0000-0000-0000DDBC0000}"/>
    <cellStyle name="Normal 4 3 2 3 5 3 2 2" xfId="53698" xr:uid="{00000000-0005-0000-0000-0000DEBC0000}"/>
    <cellStyle name="Normal 4 3 2 3 5 3 3" xfId="53697" xr:uid="{00000000-0005-0000-0000-0000DFBC0000}"/>
    <cellStyle name="Normal 4 3 2 3 5 4" xfId="24749" xr:uid="{00000000-0005-0000-0000-0000E0BC0000}"/>
    <cellStyle name="Normal 4 3 2 3 5 4 2" xfId="53699" xr:uid="{00000000-0005-0000-0000-0000E1BC0000}"/>
    <cellStyle name="Normal 4 3 2 3 5 5" xfId="24750" xr:uid="{00000000-0005-0000-0000-0000E2BC0000}"/>
    <cellStyle name="Normal 4 3 2 3 5 5 2" xfId="53700" xr:uid="{00000000-0005-0000-0000-0000E3BC0000}"/>
    <cellStyle name="Normal 4 3 2 3 5 6" xfId="24751" xr:uid="{00000000-0005-0000-0000-0000E4BC0000}"/>
    <cellStyle name="Normal 4 3 2 3 5 6 2" xfId="53701" xr:uid="{00000000-0005-0000-0000-0000E5BC0000}"/>
    <cellStyle name="Normal 4 3 2 3 5 7" xfId="53690" xr:uid="{00000000-0005-0000-0000-0000E6BC0000}"/>
    <cellStyle name="Normal 4 3 2 3 6" xfId="24752" xr:uid="{00000000-0005-0000-0000-0000E7BC0000}"/>
    <cellStyle name="Normal 4 3 2 3 6 2" xfId="24753" xr:uid="{00000000-0005-0000-0000-0000E8BC0000}"/>
    <cellStyle name="Normal 4 3 2 3 6 2 2" xfId="24754" xr:uid="{00000000-0005-0000-0000-0000E9BC0000}"/>
    <cellStyle name="Normal 4 3 2 3 6 2 2 2" xfId="53704" xr:uid="{00000000-0005-0000-0000-0000EABC0000}"/>
    <cellStyle name="Normal 4 3 2 3 6 2 3" xfId="53703" xr:uid="{00000000-0005-0000-0000-0000EBBC0000}"/>
    <cellStyle name="Normal 4 3 2 3 6 3" xfId="24755" xr:uid="{00000000-0005-0000-0000-0000ECBC0000}"/>
    <cellStyle name="Normal 4 3 2 3 6 3 2" xfId="53705" xr:uid="{00000000-0005-0000-0000-0000EDBC0000}"/>
    <cellStyle name="Normal 4 3 2 3 6 4" xfId="24756" xr:uid="{00000000-0005-0000-0000-0000EEBC0000}"/>
    <cellStyle name="Normal 4 3 2 3 6 4 2" xfId="53706" xr:uid="{00000000-0005-0000-0000-0000EFBC0000}"/>
    <cellStyle name="Normal 4 3 2 3 6 5" xfId="24757" xr:uid="{00000000-0005-0000-0000-0000F0BC0000}"/>
    <cellStyle name="Normal 4 3 2 3 6 5 2" xfId="53707" xr:uid="{00000000-0005-0000-0000-0000F1BC0000}"/>
    <cellStyle name="Normal 4 3 2 3 6 6" xfId="53702" xr:uid="{00000000-0005-0000-0000-0000F2BC0000}"/>
    <cellStyle name="Normal 4 3 2 3 7" xfId="24758" xr:uid="{00000000-0005-0000-0000-0000F3BC0000}"/>
    <cellStyle name="Normal 4 3 2 3 7 2" xfId="24759" xr:uid="{00000000-0005-0000-0000-0000F4BC0000}"/>
    <cellStyle name="Normal 4 3 2 3 7 2 2" xfId="24760" xr:uid="{00000000-0005-0000-0000-0000F5BC0000}"/>
    <cellStyle name="Normal 4 3 2 3 7 2 2 2" xfId="53710" xr:uid="{00000000-0005-0000-0000-0000F6BC0000}"/>
    <cellStyle name="Normal 4 3 2 3 7 2 3" xfId="53709" xr:uid="{00000000-0005-0000-0000-0000F7BC0000}"/>
    <cellStyle name="Normal 4 3 2 3 7 3" xfId="24761" xr:uid="{00000000-0005-0000-0000-0000F8BC0000}"/>
    <cellStyle name="Normal 4 3 2 3 7 3 2" xfId="53711" xr:uid="{00000000-0005-0000-0000-0000F9BC0000}"/>
    <cellStyle name="Normal 4 3 2 3 7 4" xfId="24762" xr:uid="{00000000-0005-0000-0000-0000FABC0000}"/>
    <cellStyle name="Normal 4 3 2 3 7 4 2" xfId="53712" xr:uid="{00000000-0005-0000-0000-0000FBBC0000}"/>
    <cellStyle name="Normal 4 3 2 3 7 5" xfId="24763" xr:uid="{00000000-0005-0000-0000-0000FCBC0000}"/>
    <cellStyle name="Normal 4 3 2 3 7 5 2" xfId="53713" xr:uid="{00000000-0005-0000-0000-0000FDBC0000}"/>
    <cellStyle name="Normal 4 3 2 3 7 6" xfId="53708" xr:uid="{00000000-0005-0000-0000-0000FEBC0000}"/>
    <cellStyle name="Normal 4 3 2 3 8" xfId="24764" xr:uid="{00000000-0005-0000-0000-0000FFBC0000}"/>
    <cellStyle name="Normal 4 3 2 3 8 2" xfId="24765" xr:uid="{00000000-0005-0000-0000-000000BD0000}"/>
    <cellStyle name="Normal 4 3 2 3 8 2 2" xfId="24766" xr:uid="{00000000-0005-0000-0000-000001BD0000}"/>
    <cellStyle name="Normal 4 3 2 3 8 2 2 2" xfId="53716" xr:uid="{00000000-0005-0000-0000-000002BD0000}"/>
    <cellStyle name="Normal 4 3 2 3 8 2 3" xfId="53715" xr:uid="{00000000-0005-0000-0000-000003BD0000}"/>
    <cellStyle name="Normal 4 3 2 3 8 3" xfId="24767" xr:uid="{00000000-0005-0000-0000-000004BD0000}"/>
    <cellStyle name="Normal 4 3 2 3 8 3 2" xfId="53717" xr:uid="{00000000-0005-0000-0000-000005BD0000}"/>
    <cellStyle name="Normal 4 3 2 3 8 4" xfId="24768" xr:uid="{00000000-0005-0000-0000-000006BD0000}"/>
    <cellStyle name="Normal 4 3 2 3 8 4 2" xfId="53718" xr:uid="{00000000-0005-0000-0000-000007BD0000}"/>
    <cellStyle name="Normal 4 3 2 3 8 5" xfId="53714" xr:uid="{00000000-0005-0000-0000-000008BD0000}"/>
    <cellStyle name="Normal 4 3 2 3 9" xfId="24769" xr:uid="{00000000-0005-0000-0000-000009BD0000}"/>
    <cellStyle name="Normal 4 3 2 3 9 2" xfId="24770" xr:uid="{00000000-0005-0000-0000-00000ABD0000}"/>
    <cellStyle name="Normal 4 3 2 3 9 2 2" xfId="53720" xr:uid="{00000000-0005-0000-0000-00000BBD0000}"/>
    <cellStyle name="Normal 4 3 2 3 9 3" xfId="24771" xr:uid="{00000000-0005-0000-0000-00000CBD0000}"/>
    <cellStyle name="Normal 4 3 2 3 9 3 2" xfId="53721" xr:uid="{00000000-0005-0000-0000-00000DBD0000}"/>
    <cellStyle name="Normal 4 3 2 3 9 4" xfId="53719" xr:uid="{00000000-0005-0000-0000-00000EBD0000}"/>
    <cellStyle name="Normal 4 3 2 4" xfId="24772" xr:uid="{00000000-0005-0000-0000-00000FBD0000}"/>
    <cellStyle name="Normal 4 3 2 4 10" xfId="24773" xr:uid="{00000000-0005-0000-0000-000010BD0000}"/>
    <cellStyle name="Normal 4 3 2 4 10 2" xfId="53723" xr:uid="{00000000-0005-0000-0000-000011BD0000}"/>
    <cellStyle name="Normal 4 3 2 4 11" xfId="24774" xr:uid="{00000000-0005-0000-0000-000012BD0000}"/>
    <cellStyle name="Normal 4 3 2 4 11 2" xfId="53724" xr:uid="{00000000-0005-0000-0000-000013BD0000}"/>
    <cellStyle name="Normal 4 3 2 4 12" xfId="53722" xr:uid="{00000000-0005-0000-0000-000014BD0000}"/>
    <cellStyle name="Normal 4 3 2 4 2" xfId="24775" xr:uid="{00000000-0005-0000-0000-000015BD0000}"/>
    <cellStyle name="Normal 4 3 2 4 2 10" xfId="24776" xr:uid="{00000000-0005-0000-0000-000016BD0000}"/>
    <cellStyle name="Normal 4 3 2 4 2 10 2" xfId="53726" xr:uid="{00000000-0005-0000-0000-000017BD0000}"/>
    <cellStyle name="Normal 4 3 2 4 2 11" xfId="53725" xr:uid="{00000000-0005-0000-0000-000018BD0000}"/>
    <cellStyle name="Normal 4 3 2 4 2 2" xfId="24777" xr:uid="{00000000-0005-0000-0000-000019BD0000}"/>
    <cellStyle name="Normal 4 3 2 4 2 2 2" xfId="24778" xr:uid="{00000000-0005-0000-0000-00001ABD0000}"/>
    <cellStyle name="Normal 4 3 2 4 2 2 2 2" xfId="24779" xr:uid="{00000000-0005-0000-0000-00001BBD0000}"/>
    <cellStyle name="Normal 4 3 2 4 2 2 2 2 2" xfId="24780" xr:uid="{00000000-0005-0000-0000-00001CBD0000}"/>
    <cellStyle name="Normal 4 3 2 4 2 2 2 2 2 2" xfId="53730" xr:uid="{00000000-0005-0000-0000-00001DBD0000}"/>
    <cellStyle name="Normal 4 3 2 4 2 2 2 2 3" xfId="53729" xr:uid="{00000000-0005-0000-0000-00001EBD0000}"/>
    <cellStyle name="Normal 4 3 2 4 2 2 2 3" xfId="24781" xr:uid="{00000000-0005-0000-0000-00001FBD0000}"/>
    <cellStyle name="Normal 4 3 2 4 2 2 2 3 2" xfId="53731" xr:uid="{00000000-0005-0000-0000-000020BD0000}"/>
    <cellStyle name="Normal 4 3 2 4 2 2 2 4" xfId="24782" xr:uid="{00000000-0005-0000-0000-000021BD0000}"/>
    <cellStyle name="Normal 4 3 2 4 2 2 2 4 2" xfId="53732" xr:uid="{00000000-0005-0000-0000-000022BD0000}"/>
    <cellStyle name="Normal 4 3 2 4 2 2 2 5" xfId="24783" xr:uid="{00000000-0005-0000-0000-000023BD0000}"/>
    <cellStyle name="Normal 4 3 2 4 2 2 2 5 2" xfId="53733" xr:uid="{00000000-0005-0000-0000-000024BD0000}"/>
    <cellStyle name="Normal 4 3 2 4 2 2 2 6" xfId="53728" xr:uid="{00000000-0005-0000-0000-000025BD0000}"/>
    <cellStyle name="Normal 4 3 2 4 2 2 3" xfId="24784" xr:uid="{00000000-0005-0000-0000-000026BD0000}"/>
    <cellStyle name="Normal 4 3 2 4 2 2 3 2" xfId="24785" xr:uid="{00000000-0005-0000-0000-000027BD0000}"/>
    <cellStyle name="Normal 4 3 2 4 2 2 3 2 2" xfId="53735" xr:uid="{00000000-0005-0000-0000-000028BD0000}"/>
    <cellStyle name="Normal 4 3 2 4 2 2 3 3" xfId="53734" xr:uid="{00000000-0005-0000-0000-000029BD0000}"/>
    <cellStyle name="Normal 4 3 2 4 2 2 4" xfId="24786" xr:uid="{00000000-0005-0000-0000-00002ABD0000}"/>
    <cellStyle name="Normal 4 3 2 4 2 2 4 2" xfId="53736" xr:uid="{00000000-0005-0000-0000-00002BBD0000}"/>
    <cellStyle name="Normal 4 3 2 4 2 2 5" xfId="24787" xr:uid="{00000000-0005-0000-0000-00002CBD0000}"/>
    <cellStyle name="Normal 4 3 2 4 2 2 5 2" xfId="53737" xr:uid="{00000000-0005-0000-0000-00002DBD0000}"/>
    <cellStyle name="Normal 4 3 2 4 2 2 6" xfId="24788" xr:uid="{00000000-0005-0000-0000-00002EBD0000}"/>
    <cellStyle name="Normal 4 3 2 4 2 2 6 2" xfId="53738" xr:uid="{00000000-0005-0000-0000-00002FBD0000}"/>
    <cellStyle name="Normal 4 3 2 4 2 2 7" xfId="53727" xr:uid="{00000000-0005-0000-0000-000030BD0000}"/>
    <cellStyle name="Normal 4 3 2 4 2 3" xfId="24789" xr:uid="{00000000-0005-0000-0000-000031BD0000}"/>
    <cellStyle name="Normal 4 3 2 4 2 3 2" xfId="24790" xr:uid="{00000000-0005-0000-0000-000032BD0000}"/>
    <cellStyle name="Normal 4 3 2 4 2 3 2 2" xfId="24791" xr:uid="{00000000-0005-0000-0000-000033BD0000}"/>
    <cellStyle name="Normal 4 3 2 4 2 3 2 2 2" xfId="24792" xr:uid="{00000000-0005-0000-0000-000034BD0000}"/>
    <cellStyle name="Normal 4 3 2 4 2 3 2 2 2 2" xfId="53742" xr:uid="{00000000-0005-0000-0000-000035BD0000}"/>
    <cellStyle name="Normal 4 3 2 4 2 3 2 2 3" xfId="53741" xr:uid="{00000000-0005-0000-0000-000036BD0000}"/>
    <cellStyle name="Normal 4 3 2 4 2 3 2 3" xfId="24793" xr:uid="{00000000-0005-0000-0000-000037BD0000}"/>
    <cellStyle name="Normal 4 3 2 4 2 3 2 3 2" xfId="53743" xr:uid="{00000000-0005-0000-0000-000038BD0000}"/>
    <cellStyle name="Normal 4 3 2 4 2 3 2 4" xfId="24794" xr:uid="{00000000-0005-0000-0000-000039BD0000}"/>
    <cellStyle name="Normal 4 3 2 4 2 3 2 4 2" xfId="53744" xr:uid="{00000000-0005-0000-0000-00003ABD0000}"/>
    <cellStyle name="Normal 4 3 2 4 2 3 2 5" xfId="24795" xr:uid="{00000000-0005-0000-0000-00003BBD0000}"/>
    <cellStyle name="Normal 4 3 2 4 2 3 2 5 2" xfId="53745" xr:uid="{00000000-0005-0000-0000-00003CBD0000}"/>
    <cellStyle name="Normal 4 3 2 4 2 3 2 6" xfId="53740" xr:uid="{00000000-0005-0000-0000-00003DBD0000}"/>
    <cellStyle name="Normal 4 3 2 4 2 3 3" xfId="24796" xr:uid="{00000000-0005-0000-0000-00003EBD0000}"/>
    <cellStyle name="Normal 4 3 2 4 2 3 3 2" xfId="24797" xr:uid="{00000000-0005-0000-0000-00003FBD0000}"/>
    <cellStyle name="Normal 4 3 2 4 2 3 3 2 2" xfId="53747" xr:uid="{00000000-0005-0000-0000-000040BD0000}"/>
    <cellStyle name="Normal 4 3 2 4 2 3 3 3" xfId="53746" xr:uid="{00000000-0005-0000-0000-000041BD0000}"/>
    <cellStyle name="Normal 4 3 2 4 2 3 4" xfId="24798" xr:uid="{00000000-0005-0000-0000-000042BD0000}"/>
    <cellStyle name="Normal 4 3 2 4 2 3 4 2" xfId="53748" xr:uid="{00000000-0005-0000-0000-000043BD0000}"/>
    <cellStyle name="Normal 4 3 2 4 2 3 5" xfId="24799" xr:uid="{00000000-0005-0000-0000-000044BD0000}"/>
    <cellStyle name="Normal 4 3 2 4 2 3 5 2" xfId="53749" xr:uid="{00000000-0005-0000-0000-000045BD0000}"/>
    <cellStyle name="Normal 4 3 2 4 2 3 6" xfId="24800" xr:uid="{00000000-0005-0000-0000-000046BD0000}"/>
    <cellStyle name="Normal 4 3 2 4 2 3 6 2" xfId="53750" xr:uid="{00000000-0005-0000-0000-000047BD0000}"/>
    <cellStyle name="Normal 4 3 2 4 2 3 7" xfId="53739" xr:uid="{00000000-0005-0000-0000-000048BD0000}"/>
    <cellStyle name="Normal 4 3 2 4 2 4" xfId="24801" xr:uid="{00000000-0005-0000-0000-000049BD0000}"/>
    <cellStyle name="Normal 4 3 2 4 2 4 2" xfId="24802" xr:uid="{00000000-0005-0000-0000-00004ABD0000}"/>
    <cellStyle name="Normal 4 3 2 4 2 4 2 2" xfId="24803" xr:uid="{00000000-0005-0000-0000-00004BBD0000}"/>
    <cellStyle name="Normal 4 3 2 4 2 4 2 2 2" xfId="53753" xr:uid="{00000000-0005-0000-0000-00004CBD0000}"/>
    <cellStyle name="Normal 4 3 2 4 2 4 2 3" xfId="53752" xr:uid="{00000000-0005-0000-0000-00004DBD0000}"/>
    <cellStyle name="Normal 4 3 2 4 2 4 3" xfId="24804" xr:uid="{00000000-0005-0000-0000-00004EBD0000}"/>
    <cellStyle name="Normal 4 3 2 4 2 4 3 2" xfId="53754" xr:uid="{00000000-0005-0000-0000-00004FBD0000}"/>
    <cellStyle name="Normal 4 3 2 4 2 4 4" xfId="24805" xr:uid="{00000000-0005-0000-0000-000050BD0000}"/>
    <cellStyle name="Normal 4 3 2 4 2 4 4 2" xfId="53755" xr:uid="{00000000-0005-0000-0000-000051BD0000}"/>
    <cellStyle name="Normal 4 3 2 4 2 4 5" xfId="24806" xr:uid="{00000000-0005-0000-0000-000052BD0000}"/>
    <cellStyle name="Normal 4 3 2 4 2 4 5 2" xfId="53756" xr:uid="{00000000-0005-0000-0000-000053BD0000}"/>
    <cellStyle name="Normal 4 3 2 4 2 4 6" xfId="53751" xr:uid="{00000000-0005-0000-0000-000054BD0000}"/>
    <cellStyle name="Normal 4 3 2 4 2 5" xfId="24807" xr:uid="{00000000-0005-0000-0000-000055BD0000}"/>
    <cellStyle name="Normal 4 3 2 4 2 5 2" xfId="24808" xr:uid="{00000000-0005-0000-0000-000056BD0000}"/>
    <cellStyle name="Normal 4 3 2 4 2 5 2 2" xfId="24809" xr:uid="{00000000-0005-0000-0000-000057BD0000}"/>
    <cellStyle name="Normal 4 3 2 4 2 5 2 2 2" xfId="53759" xr:uid="{00000000-0005-0000-0000-000058BD0000}"/>
    <cellStyle name="Normal 4 3 2 4 2 5 2 3" xfId="53758" xr:uid="{00000000-0005-0000-0000-000059BD0000}"/>
    <cellStyle name="Normal 4 3 2 4 2 5 3" xfId="24810" xr:uid="{00000000-0005-0000-0000-00005ABD0000}"/>
    <cellStyle name="Normal 4 3 2 4 2 5 3 2" xfId="53760" xr:uid="{00000000-0005-0000-0000-00005BBD0000}"/>
    <cellStyle name="Normal 4 3 2 4 2 5 4" xfId="24811" xr:uid="{00000000-0005-0000-0000-00005CBD0000}"/>
    <cellStyle name="Normal 4 3 2 4 2 5 4 2" xfId="53761" xr:uid="{00000000-0005-0000-0000-00005DBD0000}"/>
    <cellStyle name="Normal 4 3 2 4 2 5 5" xfId="24812" xr:uid="{00000000-0005-0000-0000-00005EBD0000}"/>
    <cellStyle name="Normal 4 3 2 4 2 5 5 2" xfId="53762" xr:uid="{00000000-0005-0000-0000-00005FBD0000}"/>
    <cellStyle name="Normal 4 3 2 4 2 5 6" xfId="53757" xr:uid="{00000000-0005-0000-0000-000060BD0000}"/>
    <cellStyle name="Normal 4 3 2 4 2 6" xfId="24813" xr:uid="{00000000-0005-0000-0000-000061BD0000}"/>
    <cellStyle name="Normal 4 3 2 4 2 6 2" xfId="24814" xr:uid="{00000000-0005-0000-0000-000062BD0000}"/>
    <cellStyle name="Normal 4 3 2 4 2 6 2 2" xfId="24815" xr:uid="{00000000-0005-0000-0000-000063BD0000}"/>
    <cellStyle name="Normal 4 3 2 4 2 6 2 2 2" xfId="53765" xr:uid="{00000000-0005-0000-0000-000064BD0000}"/>
    <cellStyle name="Normal 4 3 2 4 2 6 2 3" xfId="53764" xr:uid="{00000000-0005-0000-0000-000065BD0000}"/>
    <cellStyle name="Normal 4 3 2 4 2 6 3" xfId="24816" xr:uid="{00000000-0005-0000-0000-000066BD0000}"/>
    <cellStyle name="Normal 4 3 2 4 2 6 3 2" xfId="53766" xr:uid="{00000000-0005-0000-0000-000067BD0000}"/>
    <cellStyle name="Normal 4 3 2 4 2 6 4" xfId="24817" xr:uid="{00000000-0005-0000-0000-000068BD0000}"/>
    <cellStyle name="Normal 4 3 2 4 2 6 4 2" xfId="53767" xr:uid="{00000000-0005-0000-0000-000069BD0000}"/>
    <cellStyle name="Normal 4 3 2 4 2 6 5" xfId="53763" xr:uid="{00000000-0005-0000-0000-00006ABD0000}"/>
    <cellStyle name="Normal 4 3 2 4 2 7" xfId="24818" xr:uid="{00000000-0005-0000-0000-00006BBD0000}"/>
    <cellStyle name="Normal 4 3 2 4 2 7 2" xfId="24819" xr:uid="{00000000-0005-0000-0000-00006CBD0000}"/>
    <cellStyle name="Normal 4 3 2 4 2 7 2 2" xfId="53769" xr:uid="{00000000-0005-0000-0000-00006DBD0000}"/>
    <cellStyle name="Normal 4 3 2 4 2 7 3" xfId="24820" xr:uid="{00000000-0005-0000-0000-00006EBD0000}"/>
    <cellStyle name="Normal 4 3 2 4 2 7 3 2" xfId="53770" xr:uid="{00000000-0005-0000-0000-00006FBD0000}"/>
    <cellStyle name="Normal 4 3 2 4 2 7 4" xfId="53768" xr:uid="{00000000-0005-0000-0000-000070BD0000}"/>
    <cellStyle name="Normal 4 3 2 4 2 8" xfId="24821" xr:uid="{00000000-0005-0000-0000-000071BD0000}"/>
    <cellStyle name="Normal 4 3 2 4 2 8 2" xfId="53771" xr:uid="{00000000-0005-0000-0000-000072BD0000}"/>
    <cellStyle name="Normal 4 3 2 4 2 9" xfId="24822" xr:uid="{00000000-0005-0000-0000-000073BD0000}"/>
    <cellStyle name="Normal 4 3 2 4 2 9 2" xfId="53772" xr:uid="{00000000-0005-0000-0000-000074BD0000}"/>
    <cellStyle name="Normal 4 3 2 4 3" xfId="24823" xr:uid="{00000000-0005-0000-0000-000075BD0000}"/>
    <cellStyle name="Normal 4 3 2 4 3 2" xfId="24824" xr:uid="{00000000-0005-0000-0000-000076BD0000}"/>
    <cellStyle name="Normal 4 3 2 4 3 2 2" xfId="24825" xr:uid="{00000000-0005-0000-0000-000077BD0000}"/>
    <cellStyle name="Normal 4 3 2 4 3 2 2 2" xfId="24826" xr:uid="{00000000-0005-0000-0000-000078BD0000}"/>
    <cellStyle name="Normal 4 3 2 4 3 2 2 2 2" xfId="53776" xr:uid="{00000000-0005-0000-0000-000079BD0000}"/>
    <cellStyle name="Normal 4 3 2 4 3 2 2 3" xfId="53775" xr:uid="{00000000-0005-0000-0000-00007ABD0000}"/>
    <cellStyle name="Normal 4 3 2 4 3 2 3" xfId="24827" xr:uid="{00000000-0005-0000-0000-00007BBD0000}"/>
    <cellStyle name="Normal 4 3 2 4 3 2 3 2" xfId="53777" xr:uid="{00000000-0005-0000-0000-00007CBD0000}"/>
    <cellStyle name="Normal 4 3 2 4 3 2 4" xfId="24828" xr:uid="{00000000-0005-0000-0000-00007DBD0000}"/>
    <cellStyle name="Normal 4 3 2 4 3 2 4 2" xfId="53778" xr:uid="{00000000-0005-0000-0000-00007EBD0000}"/>
    <cellStyle name="Normal 4 3 2 4 3 2 5" xfId="24829" xr:uid="{00000000-0005-0000-0000-00007FBD0000}"/>
    <cellStyle name="Normal 4 3 2 4 3 2 5 2" xfId="53779" xr:uid="{00000000-0005-0000-0000-000080BD0000}"/>
    <cellStyle name="Normal 4 3 2 4 3 2 6" xfId="53774" xr:uid="{00000000-0005-0000-0000-000081BD0000}"/>
    <cellStyle name="Normal 4 3 2 4 3 3" xfId="24830" xr:uid="{00000000-0005-0000-0000-000082BD0000}"/>
    <cellStyle name="Normal 4 3 2 4 3 3 2" xfId="24831" xr:uid="{00000000-0005-0000-0000-000083BD0000}"/>
    <cellStyle name="Normal 4 3 2 4 3 3 2 2" xfId="24832" xr:uid="{00000000-0005-0000-0000-000084BD0000}"/>
    <cellStyle name="Normal 4 3 2 4 3 3 2 2 2" xfId="53782" xr:uid="{00000000-0005-0000-0000-000085BD0000}"/>
    <cellStyle name="Normal 4 3 2 4 3 3 2 3" xfId="53781" xr:uid="{00000000-0005-0000-0000-000086BD0000}"/>
    <cellStyle name="Normal 4 3 2 4 3 3 3" xfId="24833" xr:uid="{00000000-0005-0000-0000-000087BD0000}"/>
    <cellStyle name="Normal 4 3 2 4 3 3 3 2" xfId="53783" xr:uid="{00000000-0005-0000-0000-000088BD0000}"/>
    <cellStyle name="Normal 4 3 2 4 3 3 4" xfId="24834" xr:uid="{00000000-0005-0000-0000-000089BD0000}"/>
    <cellStyle name="Normal 4 3 2 4 3 3 4 2" xfId="53784" xr:uid="{00000000-0005-0000-0000-00008ABD0000}"/>
    <cellStyle name="Normal 4 3 2 4 3 3 5" xfId="24835" xr:uid="{00000000-0005-0000-0000-00008BBD0000}"/>
    <cellStyle name="Normal 4 3 2 4 3 3 5 2" xfId="53785" xr:uid="{00000000-0005-0000-0000-00008CBD0000}"/>
    <cellStyle name="Normal 4 3 2 4 3 3 6" xfId="53780" xr:uid="{00000000-0005-0000-0000-00008DBD0000}"/>
    <cellStyle name="Normal 4 3 2 4 3 4" xfId="24836" xr:uid="{00000000-0005-0000-0000-00008EBD0000}"/>
    <cellStyle name="Normal 4 3 2 4 3 4 2" xfId="24837" xr:uid="{00000000-0005-0000-0000-00008FBD0000}"/>
    <cellStyle name="Normal 4 3 2 4 3 4 2 2" xfId="53787" xr:uid="{00000000-0005-0000-0000-000090BD0000}"/>
    <cellStyle name="Normal 4 3 2 4 3 4 3" xfId="53786" xr:uid="{00000000-0005-0000-0000-000091BD0000}"/>
    <cellStyle name="Normal 4 3 2 4 3 5" xfId="24838" xr:uid="{00000000-0005-0000-0000-000092BD0000}"/>
    <cellStyle name="Normal 4 3 2 4 3 5 2" xfId="53788" xr:uid="{00000000-0005-0000-0000-000093BD0000}"/>
    <cellStyle name="Normal 4 3 2 4 3 6" xfId="24839" xr:uid="{00000000-0005-0000-0000-000094BD0000}"/>
    <cellStyle name="Normal 4 3 2 4 3 6 2" xfId="53789" xr:uid="{00000000-0005-0000-0000-000095BD0000}"/>
    <cellStyle name="Normal 4 3 2 4 3 7" xfId="24840" xr:uid="{00000000-0005-0000-0000-000096BD0000}"/>
    <cellStyle name="Normal 4 3 2 4 3 7 2" xfId="53790" xr:uid="{00000000-0005-0000-0000-000097BD0000}"/>
    <cellStyle name="Normal 4 3 2 4 3 8" xfId="53773" xr:uid="{00000000-0005-0000-0000-000098BD0000}"/>
    <cellStyle name="Normal 4 3 2 4 4" xfId="24841" xr:uid="{00000000-0005-0000-0000-000099BD0000}"/>
    <cellStyle name="Normal 4 3 2 4 4 2" xfId="24842" xr:uid="{00000000-0005-0000-0000-00009ABD0000}"/>
    <cellStyle name="Normal 4 3 2 4 4 2 2" xfId="24843" xr:uid="{00000000-0005-0000-0000-00009BBD0000}"/>
    <cellStyle name="Normal 4 3 2 4 4 2 2 2" xfId="24844" xr:uid="{00000000-0005-0000-0000-00009CBD0000}"/>
    <cellStyle name="Normal 4 3 2 4 4 2 2 2 2" xfId="53794" xr:uid="{00000000-0005-0000-0000-00009DBD0000}"/>
    <cellStyle name="Normal 4 3 2 4 4 2 2 3" xfId="53793" xr:uid="{00000000-0005-0000-0000-00009EBD0000}"/>
    <cellStyle name="Normal 4 3 2 4 4 2 3" xfId="24845" xr:uid="{00000000-0005-0000-0000-00009FBD0000}"/>
    <cellStyle name="Normal 4 3 2 4 4 2 3 2" xfId="53795" xr:uid="{00000000-0005-0000-0000-0000A0BD0000}"/>
    <cellStyle name="Normal 4 3 2 4 4 2 4" xfId="24846" xr:uid="{00000000-0005-0000-0000-0000A1BD0000}"/>
    <cellStyle name="Normal 4 3 2 4 4 2 4 2" xfId="53796" xr:uid="{00000000-0005-0000-0000-0000A2BD0000}"/>
    <cellStyle name="Normal 4 3 2 4 4 2 5" xfId="24847" xr:uid="{00000000-0005-0000-0000-0000A3BD0000}"/>
    <cellStyle name="Normal 4 3 2 4 4 2 5 2" xfId="53797" xr:uid="{00000000-0005-0000-0000-0000A4BD0000}"/>
    <cellStyle name="Normal 4 3 2 4 4 2 6" xfId="53792" xr:uid="{00000000-0005-0000-0000-0000A5BD0000}"/>
    <cellStyle name="Normal 4 3 2 4 4 3" xfId="24848" xr:uid="{00000000-0005-0000-0000-0000A6BD0000}"/>
    <cellStyle name="Normal 4 3 2 4 4 3 2" xfId="24849" xr:uid="{00000000-0005-0000-0000-0000A7BD0000}"/>
    <cellStyle name="Normal 4 3 2 4 4 3 2 2" xfId="53799" xr:uid="{00000000-0005-0000-0000-0000A8BD0000}"/>
    <cellStyle name="Normal 4 3 2 4 4 3 3" xfId="53798" xr:uid="{00000000-0005-0000-0000-0000A9BD0000}"/>
    <cellStyle name="Normal 4 3 2 4 4 4" xfId="24850" xr:uid="{00000000-0005-0000-0000-0000AABD0000}"/>
    <cellStyle name="Normal 4 3 2 4 4 4 2" xfId="53800" xr:uid="{00000000-0005-0000-0000-0000ABBD0000}"/>
    <cellStyle name="Normal 4 3 2 4 4 5" xfId="24851" xr:uid="{00000000-0005-0000-0000-0000ACBD0000}"/>
    <cellStyle name="Normal 4 3 2 4 4 5 2" xfId="53801" xr:uid="{00000000-0005-0000-0000-0000ADBD0000}"/>
    <cellStyle name="Normal 4 3 2 4 4 6" xfId="24852" xr:uid="{00000000-0005-0000-0000-0000AEBD0000}"/>
    <cellStyle name="Normal 4 3 2 4 4 6 2" xfId="53802" xr:uid="{00000000-0005-0000-0000-0000AFBD0000}"/>
    <cellStyle name="Normal 4 3 2 4 4 7" xfId="53791" xr:uid="{00000000-0005-0000-0000-0000B0BD0000}"/>
    <cellStyle name="Normal 4 3 2 4 5" xfId="24853" xr:uid="{00000000-0005-0000-0000-0000B1BD0000}"/>
    <cellStyle name="Normal 4 3 2 4 5 2" xfId="24854" xr:uid="{00000000-0005-0000-0000-0000B2BD0000}"/>
    <cellStyle name="Normal 4 3 2 4 5 2 2" xfId="24855" xr:uid="{00000000-0005-0000-0000-0000B3BD0000}"/>
    <cellStyle name="Normal 4 3 2 4 5 2 2 2" xfId="53805" xr:uid="{00000000-0005-0000-0000-0000B4BD0000}"/>
    <cellStyle name="Normal 4 3 2 4 5 2 3" xfId="53804" xr:uid="{00000000-0005-0000-0000-0000B5BD0000}"/>
    <cellStyle name="Normal 4 3 2 4 5 3" xfId="24856" xr:uid="{00000000-0005-0000-0000-0000B6BD0000}"/>
    <cellStyle name="Normal 4 3 2 4 5 3 2" xfId="53806" xr:uid="{00000000-0005-0000-0000-0000B7BD0000}"/>
    <cellStyle name="Normal 4 3 2 4 5 4" xfId="24857" xr:uid="{00000000-0005-0000-0000-0000B8BD0000}"/>
    <cellStyle name="Normal 4 3 2 4 5 4 2" xfId="53807" xr:uid="{00000000-0005-0000-0000-0000B9BD0000}"/>
    <cellStyle name="Normal 4 3 2 4 5 5" xfId="24858" xr:uid="{00000000-0005-0000-0000-0000BABD0000}"/>
    <cellStyle name="Normal 4 3 2 4 5 5 2" xfId="53808" xr:uid="{00000000-0005-0000-0000-0000BBBD0000}"/>
    <cellStyle name="Normal 4 3 2 4 5 6" xfId="53803" xr:uid="{00000000-0005-0000-0000-0000BCBD0000}"/>
    <cellStyle name="Normal 4 3 2 4 6" xfId="24859" xr:uid="{00000000-0005-0000-0000-0000BDBD0000}"/>
    <cellStyle name="Normal 4 3 2 4 6 2" xfId="24860" xr:uid="{00000000-0005-0000-0000-0000BEBD0000}"/>
    <cellStyle name="Normal 4 3 2 4 6 2 2" xfId="24861" xr:uid="{00000000-0005-0000-0000-0000BFBD0000}"/>
    <cellStyle name="Normal 4 3 2 4 6 2 2 2" xfId="53811" xr:uid="{00000000-0005-0000-0000-0000C0BD0000}"/>
    <cellStyle name="Normal 4 3 2 4 6 2 3" xfId="53810" xr:uid="{00000000-0005-0000-0000-0000C1BD0000}"/>
    <cellStyle name="Normal 4 3 2 4 6 3" xfId="24862" xr:uid="{00000000-0005-0000-0000-0000C2BD0000}"/>
    <cellStyle name="Normal 4 3 2 4 6 3 2" xfId="53812" xr:uid="{00000000-0005-0000-0000-0000C3BD0000}"/>
    <cellStyle name="Normal 4 3 2 4 6 4" xfId="24863" xr:uid="{00000000-0005-0000-0000-0000C4BD0000}"/>
    <cellStyle name="Normal 4 3 2 4 6 4 2" xfId="53813" xr:uid="{00000000-0005-0000-0000-0000C5BD0000}"/>
    <cellStyle name="Normal 4 3 2 4 6 5" xfId="24864" xr:uid="{00000000-0005-0000-0000-0000C6BD0000}"/>
    <cellStyle name="Normal 4 3 2 4 6 5 2" xfId="53814" xr:uid="{00000000-0005-0000-0000-0000C7BD0000}"/>
    <cellStyle name="Normal 4 3 2 4 6 6" xfId="53809" xr:uid="{00000000-0005-0000-0000-0000C8BD0000}"/>
    <cellStyle name="Normal 4 3 2 4 7" xfId="24865" xr:uid="{00000000-0005-0000-0000-0000C9BD0000}"/>
    <cellStyle name="Normal 4 3 2 4 7 2" xfId="24866" xr:uid="{00000000-0005-0000-0000-0000CABD0000}"/>
    <cellStyle name="Normal 4 3 2 4 7 2 2" xfId="24867" xr:uid="{00000000-0005-0000-0000-0000CBBD0000}"/>
    <cellStyle name="Normal 4 3 2 4 7 2 2 2" xfId="53817" xr:uid="{00000000-0005-0000-0000-0000CCBD0000}"/>
    <cellStyle name="Normal 4 3 2 4 7 2 3" xfId="53816" xr:uid="{00000000-0005-0000-0000-0000CDBD0000}"/>
    <cellStyle name="Normal 4 3 2 4 7 3" xfId="24868" xr:uid="{00000000-0005-0000-0000-0000CEBD0000}"/>
    <cellStyle name="Normal 4 3 2 4 7 3 2" xfId="53818" xr:uid="{00000000-0005-0000-0000-0000CFBD0000}"/>
    <cellStyle name="Normal 4 3 2 4 7 4" xfId="24869" xr:uid="{00000000-0005-0000-0000-0000D0BD0000}"/>
    <cellStyle name="Normal 4 3 2 4 7 4 2" xfId="53819" xr:uid="{00000000-0005-0000-0000-0000D1BD0000}"/>
    <cellStyle name="Normal 4 3 2 4 7 5" xfId="53815" xr:uid="{00000000-0005-0000-0000-0000D2BD0000}"/>
    <cellStyle name="Normal 4 3 2 4 8" xfId="24870" xr:uid="{00000000-0005-0000-0000-0000D3BD0000}"/>
    <cellStyle name="Normal 4 3 2 4 8 2" xfId="24871" xr:uid="{00000000-0005-0000-0000-0000D4BD0000}"/>
    <cellStyle name="Normal 4 3 2 4 8 2 2" xfId="53821" xr:uid="{00000000-0005-0000-0000-0000D5BD0000}"/>
    <cellStyle name="Normal 4 3 2 4 8 3" xfId="24872" xr:uid="{00000000-0005-0000-0000-0000D6BD0000}"/>
    <cellStyle name="Normal 4 3 2 4 8 3 2" xfId="53822" xr:uid="{00000000-0005-0000-0000-0000D7BD0000}"/>
    <cellStyle name="Normal 4 3 2 4 8 4" xfId="53820" xr:uid="{00000000-0005-0000-0000-0000D8BD0000}"/>
    <cellStyle name="Normal 4 3 2 4 9" xfId="24873" xr:uid="{00000000-0005-0000-0000-0000D9BD0000}"/>
    <cellStyle name="Normal 4 3 2 4 9 2" xfId="53823" xr:uid="{00000000-0005-0000-0000-0000DABD0000}"/>
    <cellStyle name="Normal 4 3 2 5" xfId="24874" xr:uid="{00000000-0005-0000-0000-0000DBBD0000}"/>
    <cellStyle name="Normal 4 3 2 5 10" xfId="24875" xr:uid="{00000000-0005-0000-0000-0000DCBD0000}"/>
    <cellStyle name="Normal 4 3 2 5 10 2" xfId="53825" xr:uid="{00000000-0005-0000-0000-0000DDBD0000}"/>
    <cellStyle name="Normal 4 3 2 5 11" xfId="53824" xr:uid="{00000000-0005-0000-0000-0000DEBD0000}"/>
    <cellStyle name="Normal 4 3 2 5 2" xfId="24876" xr:uid="{00000000-0005-0000-0000-0000DFBD0000}"/>
    <cellStyle name="Normal 4 3 2 5 2 2" xfId="24877" xr:uid="{00000000-0005-0000-0000-0000E0BD0000}"/>
    <cellStyle name="Normal 4 3 2 5 2 2 2" xfId="24878" xr:uid="{00000000-0005-0000-0000-0000E1BD0000}"/>
    <cellStyle name="Normal 4 3 2 5 2 2 2 2" xfId="24879" xr:uid="{00000000-0005-0000-0000-0000E2BD0000}"/>
    <cellStyle name="Normal 4 3 2 5 2 2 2 2 2" xfId="53829" xr:uid="{00000000-0005-0000-0000-0000E3BD0000}"/>
    <cellStyle name="Normal 4 3 2 5 2 2 2 3" xfId="53828" xr:uid="{00000000-0005-0000-0000-0000E4BD0000}"/>
    <cellStyle name="Normal 4 3 2 5 2 2 3" xfId="24880" xr:uid="{00000000-0005-0000-0000-0000E5BD0000}"/>
    <cellStyle name="Normal 4 3 2 5 2 2 3 2" xfId="53830" xr:uid="{00000000-0005-0000-0000-0000E6BD0000}"/>
    <cellStyle name="Normal 4 3 2 5 2 2 4" xfId="24881" xr:uid="{00000000-0005-0000-0000-0000E7BD0000}"/>
    <cellStyle name="Normal 4 3 2 5 2 2 4 2" xfId="53831" xr:uid="{00000000-0005-0000-0000-0000E8BD0000}"/>
    <cellStyle name="Normal 4 3 2 5 2 2 5" xfId="24882" xr:uid="{00000000-0005-0000-0000-0000E9BD0000}"/>
    <cellStyle name="Normal 4 3 2 5 2 2 5 2" xfId="53832" xr:uid="{00000000-0005-0000-0000-0000EABD0000}"/>
    <cellStyle name="Normal 4 3 2 5 2 2 6" xfId="53827" xr:uid="{00000000-0005-0000-0000-0000EBBD0000}"/>
    <cellStyle name="Normal 4 3 2 5 2 3" xfId="24883" xr:uid="{00000000-0005-0000-0000-0000ECBD0000}"/>
    <cellStyle name="Normal 4 3 2 5 2 3 2" xfId="24884" xr:uid="{00000000-0005-0000-0000-0000EDBD0000}"/>
    <cellStyle name="Normal 4 3 2 5 2 3 2 2" xfId="53834" xr:uid="{00000000-0005-0000-0000-0000EEBD0000}"/>
    <cellStyle name="Normal 4 3 2 5 2 3 3" xfId="53833" xr:uid="{00000000-0005-0000-0000-0000EFBD0000}"/>
    <cellStyle name="Normal 4 3 2 5 2 4" xfId="24885" xr:uid="{00000000-0005-0000-0000-0000F0BD0000}"/>
    <cellStyle name="Normal 4 3 2 5 2 4 2" xfId="53835" xr:uid="{00000000-0005-0000-0000-0000F1BD0000}"/>
    <cellStyle name="Normal 4 3 2 5 2 5" xfId="24886" xr:uid="{00000000-0005-0000-0000-0000F2BD0000}"/>
    <cellStyle name="Normal 4 3 2 5 2 5 2" xfId="53836" xr:uid="{00000000-0005-0000-0000-0000F3BD0000}"/>
    <cellStyle name="Normal 4 3 2 5 2 6" xfId="24887" xr:uid="{00000000-0005-0000-0000-0000F4BD0000}"/>
    <cellStyle name="Normal 4 3 2 5 2 6 2" xfId="53837" xr:uid="{00000000-0005-0000-0000-0000F5BD0000}"/>
    <cellStyle name="Normal 4 3 2 5 2 7" xfId="53826" xr:uid="{00000000-0005-0000-0000-0000F6BD0000}"/>
    <cellStyle name="Normal 4 3 2 5 3" xfId="24888" xr:uid="{00000000-0005-0000-0000-0000F7BD0000}"/>
    <cellStyle name="Normal 4 3 2 5 3 2" xfId="24889" xr:uid="{00000000-0005-0000-0000-0000F8BD0000}"/>
    <cellStyle name="Normal 4 3 2 5 3 2 2" xfId="24890" xr:uid="{00000000-0005-0000-0000-0000F9BD0000}"/>
    <cellStyle name="Normal 4 3 2 5 3 2 2 2" xfId="24891" xr:uid="{00000000-0005-0000-0000-0000FABD0000}"/>
    <cellStyle name="Normal 4 3 2 5 3 2 2 2 2" xfId="53841" xr:uid="{00000000-0005-0000-0000-0000FBBD0000}"/>
    <cellStyle name="Normal 4 3 2 5 3 2 2 3" xfId="53840" xr:uid="{00000000-0005-0000-0000-0000FCBD0000}"/>
    <cellStyle name="Normal 4 3 2 5 3 2 3" xfId="24892" xr:uid="{00000000-0005-0000-0000-0000FDBD0000}"/>
    <cellStyle name="Normal 4 3 2 5 3 2 3 2" xfId="53842" xr:uid="{00000000-0005-0000-0000-0000FEBD0000}"/>
    <cellStyle name="Normal 4 3 2 5 3 2 4" xfId="24893" xr:uid="{00000000-0005-0000-0000-0000FFBD0000}"/>
    <cellStyle name="Normal 4 3 2 5 3 2 4 2" xfId="53843" xr:uid="{00000000-0005-0000-0000-000000BE0000}"/>
    <cellStyle name="Normal 4 3 2 5 3 2 5" xfId="24894" xr:uid="{00000000-0005-0000-0000-000001BE0000}"/>
    <cellStyle name="Normal 4 3 2 5 3 2 5 2" xfId="53844" xr:uid="{00000000-0005-0000-0000-000002BE0000}"/>
    <cellStyle name="Normal 4 3 2 5 3 2 6" xfId="53839" xr:uid="{00000000-0005-0000-0000-000003BE0000}"/>
    <cellStyle name="Normal 4 3 2 5 3 3" xfId="24895" xr:uid="{00000000-0005-0000-0000-000004BE0000}"/>
    <cellStyle name="Normal 4 3 2 5 3 3 2" xfId="24896" xr:uid="{00000000-0005-0000-0000-000005BE0000}"/>
    <cellStyle name="Normal 4 3 2 5 3 3 2 2" xfId="53846" xr:uid="{00000000-0005-0000-0000-000006BE0000}"/>
    <cellStyle name="Normal 4 3 2 5 3 3 3" xfId="53845" xr:uid="{00000000-0005-0000-0000-000007BE0000}"/>
    <cellStyle name="Normal 4 3 2 5 3 4" xfId="24897" xr:uid="{00000000-0005-0000-0000-000008BE0000}"/>
    <cellStyle name="Normal 4 3 2 5 3 4 2" xfId="53847" xr:uid="{00000000-0005-0000-0000-000009BE0000}"/>
    <cellStyle name="Normal 4 3 2 5 3 5" xfId="24898" xr:uid="{00000000-0005-0000-0000-00000ABE0000}"/>
    <cellStyle name="Normal 4 3 2 5 3 5 2" xfId="53848" xr:uid="{00000000-0005-0000-0000-00000BBE0000}"/>
    <cellStyle name="Normal 4 3 2 5 3 6" xfId="24899" xr:uid="{00000000-0005-0000-0000-00000CBE0000}"/>
    <cellStyle name="Normal 4 3 2 5 3 6 2" xfId="53849" xr:uid="{00000000-0005-0000-0000-00000DBE0000}"/>
    <cellStyle name="Normal 4 3 2 5 3 7" xfId="53838" xr:uid="{00000000-0005-0000-0000-00000EBE0000}"/>
    <cellStyle name="Normal 4 3 2 5 4" xfId="24900" xr:uid="{00000000-0005-0000-0000-00000FBE0000}"/>
    <cellStyle name="Normal 4 3 2 5 4 2" xfId="24901" xr:uid="{00000000-0005-0000-0000-000010BE0000}"/>
    <cellStyle name="Normal 4 3 2 5 4 2 2" xfId="24902" xr:uid="{00000000-0005-0000-0000-000011BE0000}"/>
    <cellStyle name="Normal 4 3 2 5 4 2 2 2" xfId="53852" xr:uid="{00000000-0005-0000-0000-000012BE0000}"/>
    <cellStyle name="Normal 4 3 2 5 4 2 3" xfId="53851" xr:uid="{00000000-0005-0000-0000-000013BE0000}"/>
    <cellStyle name="Normal 4 3 2 5 4 3" xfId="24903" xr:uid="{00000000-0005-0000-0000-000014BE0000}"/>
    <cellStyle name="Normal 4 3 2 5 4 3 2" xfId="53853" xr:uid="{00000000-0005-0000-0000-000015BE0000}"/>
    <cellStyle name="Normal 4 3 2 5 4 4" xfId="24904" xr:uid="{00000000-0005-0000-0000-000016BE0000}"/>
    <cellStyle name="Normal 4 3 2 5 4 4 2" xfId="53854" xr:uid="{00000000-0005-0000-0000-000017BE0000}"/>
    <cellStyle name="Normal 4 3 2 5 4 5" xfId="24905" xr:uid="{00000000-0005-0000-0000-000018BE0000}"/>
    <cellStyle name="Normal 4 3 2 5 4 5 2" xfId="53855" xr:uid="{00000000-0005-0000-0000-000019BE0000}"/>
    <cellStyle name="Normal 4 3 2 5 4 6" xfId="53850" xr:uid="{00000000-0005-0000-0000-00001ABE0000}"/>
    <cellStyle name="Normal 4 3 2 5 5" xfId="24906" xr:uid="{00000000-0005-0000-0000-00001BBE0000}"/>
    <cellStyle name="Normal 4 3 2 5 5 2" xfId="24907" xr:uid="{00000000-0005-0000-0000-00001CBE0000}"/>
    <cellStyle name="Normal 4 3 2 5 5 2 2" xfId="24908" xr:uid="{00000000-0005-0000-0000-00001DBE0000}"/>
    <cellStyle name="Normal 4 3 2 5 5 2 2 2" xfId="53858" xr:uid="{00000000-0005-0000-0000-00001EBE0000}"/>
    <cellStyle name="Normal 4 3 2 5 5 2 3" xfId="53857" xr:uid="{00000000-0005-0000-0000-00001FBE0000}"/>
    <cellStyle name="Normal 4 3 2 5 5 3" xfId="24909" xr:uid="{00000000-0005-0000-0000-000020BE0000}"/>
    <cellStyle name="Normal 4 3 2 5 5 3 2" xfId="53859" xr:uid="{00000000-0005-0000-0000-000021BE0000}"/>
    <cellStyle name="Normal 4 3 2 5 5 4" xfId="24910" xr:uid="{00000000-0005-0000-0000-000022BE0000}"/>
    <cellStyle name="Normal 4 3 2 5 5 4 2" xfId="53860" xr:uid="{00000000-0005-0000-0000-000023BE0000}"/>
    <cellStyle name="Normal 4 3 2 5 5 5" xfId="24911" xr:uid="{00000000-0005-0000-0000-000024BE0000}"/>
    <cellStyle name="Normal 4 3 2 5 5 5 2" xfId="53861" xr:uid="{00000000-0005-0000-0000-000025BE0000}"/>
    <cellStyle name="Normal 4 3 2 5 5 6" xfId="53856" xr:uid="{00000000-0005-0000-0000-000026BE0000}"/>
    <cellStyle name="Normal 4 3 2 5 6" xfId="24912" xr:uid="{00000000-0005-0000-0000-000027BE0000}"/>
    <cellStyle name="Normal 4 3 2 5 6 2" xfId="24913" xr:uid="{00000000-0005-0000-0000-000028BE0000}"/>
    <cellStyle name="Normal 4 3 2 5 6 2 2" xfId="24914" xr:uid="{00000000-0005-0000-0000-000029BE0000}"/>
    <cellStyle name="Normal 4 3 2 5 6 2 2 2" xfId="53864" xr:uid="{00000000-0005-0000-0000-00002ABE0000}"/>
    <cellStyle name="Normal 4 3 2 5 6 2 3" xfId="53863" xr:uid="{00000000-0005-0000-0000-00002BBE0000}"/>
    <cellStyle name="Normal 4 3 2 5 6 3" xfId="24915" xr:uid="{00000000-0005-0000-0000-00002CBE0000}"/>
    <cellStyle name="Normal 4 3 2 5 6 3 2" xfId="53865" xr:uid="{00000000-0005-0000-0000-00002DBE0000}"/>
    <cellStyle name="Normal 4 3 2 5 6 4" xfId="24916" xr:uid="{00000000-0005-0000-0000-00002EBE0000}"/>
    <cellStyle name="Normal 4 3 2 5 6 4 2" xfId="53866" xr:uid="{00000000-0005-0000-0000-00002FBE0000}"/>
    <cellStyle name="Normal 4 3 2 5 6 5" xfId="53862" xr:uid="{00000000-0005-0000-0000-000030BE0000}"/>
    <cellStyle name="Normal 4 3 2 5 7" xfId="24917" xr:uid="{00000000-0005-0000-0000-000031BE0000}"/>
    <cellStyle name="Normal 4 3 2 5 7 2" xfId="24918" xr:uid="{00000000-0005-0000-0000-000032BE0000}"/>
    <cellStyle name="Normal 4 3 2 5 7 2 2" xfId="53868" xr:uid="{00000000-0005-0000-0000-000033BE0000}"/>
    <cellStyle name="Normal 4 3 2 5 7 3" xfId="24919" xr:uid="{00000000-0005-0000-0000-000034BE0000}"/>
    <cellStyle name="Normal 4 3 2 5 7 3 2" xfId="53869" xr:uid="{00000000-0005-0000-0000-000035BE0000}"/>
    <cellStyle name="Normal 4 3 2 5 7 4" xfId="53867" xr:uid="{00000000-0005-0000-0000-000036BE0000}"/>
    <cellStyle name="Normal 4 3 2 5 8" xfId="24920" xr:uid="{00000000-0005-0000-0000-000037BE0000}"/>
    <cellStyle name="Normal 4 3 2 5 8 2" xfId="53870" xr:uid="{00000000-0005-0000-0000-000038BE0000}"/>
    <cellStyle name="Normal 4 3 2 5 9" xfId="24921" xr:uid="{00000000-0005-0000-0000-000039BE0000}"/>
    <cellStyle name="Normal 4 3 2 5 9 2" xfId="53871" xr:uid="{00000000-0005-0000-0000-00003ABE0000}"/>
    <cellStyle name="Normal 4 3 2 6" xfId="24922" xr:uid="{00000000-0005-0000-0000-00003BBE0000}"/>
    <cellStyle name="Normal 4 3 2 6 2" xfId="24923" xr:uid="{00000000-0005-0000-0000-00003CBE0000}"/>
    <cellStyle name="Normal 4 3 2 6 2 2" xfId="24924" xr:uid="{00000000-0005-0000-0000-00003DBE0000}"/>
    <cellStyle name="Normal 4 3 2 6 2 2 2" xfId="24925" xr:uid="{00000000-0005-0000-0000-00003EBE0000}"/>
    <cellStyle name="Normal 4 3 2 6 2 2 2 2" xfId="53875" xr:uid="{00000000-0005-0000-0000-00003FBE0000}"/>
    <cellStyle name="Normal 4 3 2 6 2 2 3" xfId="53874" xr:uid="{00000000-0005-0000-0000-000040BE0000}"/>
    <cellStyle name="Normal 4 3 2 6 2 3" xfId="24926" xr:uid="{00000000-0005-0000-0000-000041BE0000}"/>
    <cellStyle name="Normal 4 3 2 6 2 3 2" xfId="53876" xr:uid="{00000000-0005-0000-0000-000042BE0000}"/>
    <cellStyle name="Normal 4 3 2 6 2 4" xfId="24927" xr:uid="{00000000-0005-0000-0000-000043BE0000}"/>
    <cellStyle name="Normal 4 3 2 6 2 4 2" xfId="53877" xr:uid="{00000000-0005-0000-0000-000044BE0000}"/>
    <cellStyle name="Normal 4 3 2 6 2 5" xfId="24928" xr:uid="{00000000-0005-0000-0000-000045BE0000}"/>
    <cellStyle name="Normal 4 3 2 6 2 5 2" xfId="53878" xr:uid="{00000000-0005-0000-0000-000046BE0000}"/>
    <cellStyle name="Normal 4 3 2 6 2 6" xfId="53873" xr:uid="{00000000-0005-0000-0000-000047BE0000}"/>
    <cellStyle name="Normal 4 3 2 6 3" xfId="24929" xr:uid="{00000000-0005-0000-0000-000048BE0000}"/>
    <cellStyle name="Normal 4 3 2 6 3 2" xfId="24930" xr:uid="{00000000-0005-0000-0000-000049BE0000}"/>
    <cellStyle name="Normal 4 3 2 6 3 2 2" xfId="24931" xr:uid="{00000000-0005-0000-0000-00004ABE0000}"/>
    <cellStyle name="Normal 4 3 2 6 3 2 2 2" xfId="53881" xr:uid="{00000000-0005-0000-0000-00004BBE0000}"/>
    <cellStyle name="Normal 4 3 2 6 3 2 3" xfId="53880" xr:uid="{00000000-0005-0000-0000-00004CBE0000}"/>
    <cellStyle name="Normal 4 3 2 6 3 3" xfId="24932" xr:uid="{00000000-0005-0000-0000-00004DBE0000}"/>
    <cellStyle name="Normal 4 3 2 6 3 3 2" xfId="53882" xr:uid="{00000000-0005-0000-0000-00004EBE0000}"/>
    <cellStyle name="Normal 4 3 2 6 3 4" xfId="24933" xr:uid="{00000000-0005-0000-0000-00004FBE0000}"/>
    <cellStyle name="Normal 4 3 2 6 3 4 2" xfId="53883" xr:uid="{00000000-0005-0000-0000-000050BE0000}"/>
    <cellStyle name="Normal 4 3 2 6 3 5" xfId="24934" xr:uid="{00000000-0005-0000-0000-000051BE0000}"/>
    <cellStyle name="Normal 4 3 2 6 3 5 2" xfId="53884" xr:uid="{00000000-0005-0000-0000-000052BE0000}"/>
    <cellStyle name="Normal 4 3 2 6 3 6" xfId="53879" xr:uid="{00000000-0005-0000-0000-000053BE0000}"/>
    <cellStyle name="Normal 4 3 2 6 4" xfId="24935" xr:uid="{00000000-0005-0000-0000-000054BE0000}"/>
    <cellStyle name="Normal 4 3 2 6 4 2" xfId="24936" xr:uid="{00000000-0005-0000-0000-000055BE0000}"/>
    <cellStyle name="Normal 4 3 2 6 4 2 2" xfId="53886" xr:uid="{00000000-0005-0000-0000-000056BE0000}"/>
    <cellStyle name="Normal 4 3 2 6 4 3" xfId="53885" xr:uid="{00000000-0005-0000-0000-000057BE0000}"/>
    <cellStyle name="Normal 4 3 2 6 5" xfId="24937" xr:uid="{00000000-0005-0000-0000-000058BE0000}"/>
    <cellStyle name="Normal 4 3 2 6 5 2" xfId="53887" xr:uid="{00000000-0005-0000-0000-000059BE0000}"/>
    <cellStyle name="Normal 4 3 2 6 6" xfId="24938" xr:uid="{00000000-0005-0000-0000-00005ABE0000}"/>
    <cellStyle name="Normal 4 3 2 6 6 2" xfId="53888" xr:uid="{00000000-0005-0000-0000-00005BBE0000}"/>
    <cellStyle name="Normal 4 3 2 6 7" xfId="24939" xr:uid="{00000000-0005-0000-0000-00005CBE0000}"/>
    <cellStyle name="Normal 4 3 2 6 7 2" xfId="53889" xr:uid="{00000000-0005-0000-0000-00005DBE0000}"/>
    <cellStyle name="Normal 4 3 2 6 8" xfId="53872" xr:uid="{00000000-0005-0000-0000-00005EBE0000}"/>
    <cellStyle name="Normal 4 3 2 7" xfId="24940" xr:uid="{00000000-0005-0000-0000-00005FBE0000}"/>
    <cellStyle name="Normal 4 3 2 7 2" xfId="24941" xr:uid="{00000000-0005-0000-0000-000060BE0000}"/>
    <cellStyle name="Normal 4 3 2 7 2 2" xfId="24942" xr:uid="{00000000-0005-0000-0000-000061BE0000}"/>
    <cellStyle name="Normal 4 3 2 7 2 2 2" xfId="24943" xr:uid="{00000000-0005-0000-0000-000062BE0000}"/>
    <cellStyle name="Normal 4 3 2 7 2 2 2 2" xfId="53893" xr:uid="{00000000-0005-0000-0000-000063BE0000}"/>
    <cellStyle name="Normal 4 3 2 7 2 2 3" xfId="53892" xr:uid="{00000000-0005-0000-0000-000064BE0000}"/>
    <cellStyle name="Normal 4 3 2 7 2 3" xfId="24944" xr:uid="{00000000-0005-0000-0000-000065BE0000}"/>
    <cellStyle name="Normal 4 3 2 7 2 3 2" xfId="53894" xr:uid="{00000000-0005-0000-0000-000066BE0000}"/>
    <cellStyle name="Normal 4 3 2 7 2 4" xfId="24945" xr:uid="{00000000-0005-0000-0000-000067BE0000}"/>
    <cellStyle name="Normal 4 3 2 7 2 4 2" xfId="53895" xr:uid="{00000000-0005-0000-0000-000068BE0000}"/>
    <cellStyle name="Normal 4 3 2 7 2 5" xfId="24946" xr:uid="{00000000-0005-0000-0000-000069BE0000}"/>
    <cellStyle name="Normal 4 3 2 7 2 5 2" xfId="53896" xr:uid="{00000000-0005-0000-0000-00006ABE0000}"/>
    <cellStyle name="Normal 4 3 2 7 2 6" xfId="53891" xr:uid="{00000000-0005-0000-0000-00006BBE0000}"/>
    <cellStyle name="Normal 4 3 2 7 3" xfId="24947" xr:uid="{00000000-0005-0000-0000-00006CBE0000}"/>
    <cellStyle name="Normal 4 3 2 7 3 2" xfId="24948" xr:uid="{00000000-0005-0000-0000-00006DBE0000}"/>
    <cellStyle name="Normal 4 3 2 7 3 2 2" xfId="53898" xr:uid="{00000000-0005-0000-0000-00006EBE0000}"/>
    <cellStyle name="Normal 4 3 2 7 3 3" xfId="53897" xr:uid="{00000000-0005-0000-0000-00006FBE0000}"/>
    <cellStyle name="Normal 4 3 2 7 4" xfId="24949" xr:uid="{00000000-0005-0000-0000-000070BE0000}"/>
    <cellStyle name="Normal 4 3 2 7 4 2" xfId="53899" xr:uid="{00000000-0005-0000-0000-000071BE0000}"/>
    <cellStyle name="Normal 4 3 2 7 5" xfId="24950" xr:uid="{00000000-0005-0000-0000-000072BE0000}"/>
    <cellStyle name="Normal 4 3 2 7 5 2" xfId="53900" xr:uid="{00000000-0005-0000-0000-000073BE0000}"/>
    <cellStyle name="Normal 4 3 2 7 6" xfId="24951" xr:uid="{00000000-0005-0000-0000-000074BE0000}"/>
    <cellStyle name="Normal 4 3 2 7 6 2" xfId="53901" xr:uid="{00000000-0005-0000-0000-000075BE0000}"/>
    <cellStyle name="Normal 4 3 2 7 7" xfId="53890" xr:uid="{00000000-0005-0000-0000-000076BE0000}"/>
    <cellStyle name="Normal 4 3 2 8" xfId="24952" xr:uid="{00000000-0005-0000-0000-000077BE0000}"/>
    <cellStyle name="Normal 4 3 2 8 2" xfId="24953" xr:uid="{00000000-0005-0000-0000-000078BE0000}"/>
    <cellStyle name="Normal 4 3 2 8 2 2" xfId="24954" xr:uid="{00000000-0005-0000-0000-000079BE0000}"/>
    <cellStyle name="Normal 4 3 2 8 2 2 2" xfId="53904" xr:uid="{00000000-0005-0000-0000-00007ABE0000}"/>
    <cellStyle name="Normal 4 3 2 8 2 3" xfId="53903" xr:uid="{00000000-0005-0000-0000-00007BBE0000}"/>
    <cellStyle name="Normal 4 3 2 8 3" xfId="24955" xr:uid="{00000000-0005-0000-0000-00007CBE0000}"/>
    <cellStyle name="Normal 4 3 2 8 3 2" xfId="53905" xr:uid="{00000000-0005-0000-0000-00007DBE0000}"/>
    <cellStyle name="Normal 4 3 2 8 4" xfId="24956" xr:uid="{00000000-0005-0000-0000-00007EBE0000}"/>
    <cellStyle name="Normal 4 3 2 8 4 2" xfId="53906" xr:uid="{00000000-0005-0000-0000-00007FBE0000}"/>
    <cellStyle name="Normal 4 3 2 8 5" xfId="24957" xr:uid="{00000000-0005-0000-0000-000080BE0000}"/>
    <cellStyle name="Normal 4 3 2 8 5 2" xfId="53907" xr:uid="{00000000-0005-0000-0000-000081BE0000}"/>
    <cellStyle name="Normal 4 3 2 8 6" xfId="53902" xr:uid="{00000000-0005-0000-0000-000082BE0000}"/>
    <cellStyle name="Normal 4 3 2 9" xfId="24958" xr:uid="{00000000-0005-0000-0000-000083BE0000}"/>
    <cellStyle name="Normal 4 3 2 9 2" xfId="24959" xr:uid="{00000000-0005-0000-0000-000084BE0000}"/>
    <cellStyle name="Normal 4 3 2 9 2 2" xfId="24960" xr:uid="{00000000-0005-0000-0000-000085BE0000}"/>
    <cellStyle name="Normal 4 3 2 9 2 2 2" xfId="53910" xr:uid="{00000000-0005-0000-0000-000086BE0000}"/>
    <cellStyle name="Normal 4 3 2 9 2 3" xfId="53909" xr:uid="{00000000-0005-0000-0000-000087BE0000}"/>
    <cellStyle name="Normal 4 3 2 9 3" xfId="24961" xr:uid="{00000000-0005-0000-0000-000088BE0000}"/>
    <cellStyle name="Normal 4 3 2 9 3 2" xfId="53911" xr:uid="{00000000-0005-0000-0000-000089BE0000}"/>
    <cellStyle name="Normal 4 3 2 9 4" xfId="24962" xr:uid="{00000000-0005-0000-0000-00008ABE0000}"/>
    <cellStyle name="Normal 4 3 2 9 4 2" xfId="53912" xr:uid="{00000000-0005-0000-0000-00008BBE0000}"/>
    <cellStyle name="Normal 4 3 2 9 5" xfId="24963" xr:uid="{00000000-0005-0000-0000-00008CBE0000}"/>
    <cellStyle name="Normal 4 3 2 9 5 2" xfId="53913" xr:uid="{00000000-0005-0000-0000-00008DBE0000}"/>
    <cellStyle name="Normal 4 3 2 9 6" xfId="53908" xr:uid="{00000000-0005-0000-0000-00008EBE0000}"/>
    <cellStyle name="Normal 4 3 3" xfId="292" xr:uid="{00000000-0005-0000-0000-00008FBE0000}"/>
    <cellStyle name="Normal 4 3 3 10" xfId="24964" xr:uid="{00000000-0005-0000-0000-000090BE0000}"/>
    <cellStyle name="Normal 4 3 3 10 2" xfId="24965" xr:uid="{00000000-0005-0000-0000-000091BE0000}"/>
    <cellStyle name="Normal 4 3 3 10 2 2" xfId="53915" xr:uid="{00000000-0005-0000-0000-000092BE0000}"/>
    <cellStyle name="Normal 4 3 3 10 3" xfId="24966" xr:uid="{00000000-0005-0000-0000-000093BE0000}"/>
    <cellStyle name="Normal 4 3 3 10 3 2" xfId="53916" xr:uid="{00000000-0005-0000-0000-000094BE0000}"/>
    <cellStyle name="Normal 4 3 3 10 4" xfId="53914" xr:uid="{00000000-0005-0000-0000-000095BE0000}"/>
    <cellStyle name="Normal 4 3 3 11" xfId="24967" xr:uid="{00000000-0005-0000-0000-000096BE0000}"/>
    <cellStyle name="Normal 4 3 3 11 2" xfId="53917" xr:uid="{00000000-0005-0000-0000-000097BE0000}"/>
    <cellStyle name="Normal 4 3 3 12" xfId="24968" xr:uid="{00000000-0005-0000-0000-000098BE0000}"/>
    <cellStyle name="Normal 4 3 3 12 2" xfId="53918" xr:uid="{00000000-0005-0000-0000-000099BE0000}"/>
    <cellStyle name="Normal 4 3 3 13" xfId="24969" xr:uid="{00000000-0005-0000-0000-00009ABE0000}"/>
    <cellStyle name="Normal 4 3 3 13 2" xfId="53919" xr:uid="{00000000-0005-0000-0000-00009BBE0000}"/>
    <cellStyle name="Normal 4 3 3 2" xfId="24970" xr:uid="{00000000-0005-0000-0000-00009CBE0000}"/>
    <cellStyle name="Normal 4 3 3 2 10" xfId="24971" xr:uid="{00000000-0005-0000-0000-00009DBE0000}"/>
    <cellStyle name="Normal 4 3 3 2 10 2" xfId="53921" xr:uid="{00000000-0005-0000-0000-00009EBE0000}"/>
    <cellStyle name="Normal 4 3 3 2 11" xfId="24972" xr:uid="{00000000-0005-0000-0000-00009FBE0000}"/>
    <cellStyle name="Normal 4 3 3 2 11 2" xfId="53922" xr:uid="{00000000-0005-0000-0000-0000A0BE0000}"/>
    <cellStyle name="Normal 4 3 3 2 12" xfId="24973" xr:uid="{00000000-0005-0000-0000-0000A1BE0000}"/>
    <cellStyle name="Normal 4 3 3 2 12 2" xfId="53923" xr:uid="{00000000-0005-0000-0000-0000A2BE0000}"/>
    <cellStyle name="Normal 4 3 3 2 13" xfId="53920" xr:uid="{00000000-0005-0000-0000-0000A3BE0000}"/>
    <cellStyle name="Normal 4 3 3 2 2" xfId="24974" xr:uid="{00000000-0005-0000-0000-0000A4BE0000}"/>
    <cellStyle name="Normal 4 3 3 2 2 10" xfId="24975" xr:uid="{00000000-0005-0000-0000-0000A5BE0000}"/>
    <cellStyle name="Normal 4 3 3 2 2 10 2" xfId="53925" xr:uid="{00000000-0005-0000-0000-0000A6BE0000}"/>
    <cellStyle name="Normal 4 3 3 2 2 11" xfId="24976" xr:uid="{00000000-0005-0000-0000-0000A7BE0000}"/>
    <cellStyle name="Normal 4 3 3 2 2 11 2" xfId="53926" xr:uid="{00000000-0005-0000-0000-0000A8BE0000}"/>
    <cellStyle name="Normal 4 3 3 2 2 12" xfId="53924" xr:uid="{00000000-0005-0000-0000-0000A9BE0000}"/>
    <cellStyle name="Normal 4 3 3 2 2 2" xfId="24977" xr:uid="{00000000-0005-0000-0000-0000AABE0000}"/>
    <cellStyle name="Normal 4 3 3 2 2 2 10" xfId="24978" xr:uid="{00000000-0005-0000-0000-0000ABBE0000}"/>
    <cellStyle name="Normal 4 3 3 2 2 2 10 2" xfId="53928" xr:uid="{00000000-0005-0000-0000-0000ACBE0000}"/>
    <cellStyle name="Normal 4 3 3 2 2 2 11" xfId="53927" xr:uid="{00000000-0005-0000-0000-0000ADBE0000}"/>
    <cellStyle name="Normal 4 3 3 2 2 2 2" xfId="24979" xr:uid="{00000000-0005-0000-0000-0000AEBE0000}"/>
    <cellStyle name="Normal 4 3 3 2 2 2 2 2" xfId="24980" xr:uid="{00000000-0005-0000-0000-0000AFBE0000}"/>
    <cellStyle name="Normal 4 3 3 2 2 2 2 2 2" xfId="24981" xr:uid="{00000000-0005-0000-0000-0000B0BE0000}"/>
    <cellStyle name="Normal 4 3 3 2 2 2 2 2 2 2" xfId="24982" xr:uid="{00000000-0005-0000-0000-0000B1BE0000}"/>
    <cellStyle name="Normal 4 3 3 2 2 2 2 2 2 2 2" xfId="53932" xr:uid="{00000000-0005-0000-0000-0000B2BE0000}"/>
    <cellStyle name="Normal 4 3 3 2 2 2 2 2 2 3" xfId="53931" xr:uid="{00000000-0005-0000-0000-0000B3BE0000}"/>
    <cellStyle name="Normal 4 3 3 2 2 2 2 2 3" xfId="24983" xr:uid="{00000000-0005-0000-0000-0000B4BE0000}"/>
    <cellStyle name="Normal 4 3 3 2 2 2 2 2 3 2" xfId="53933" xr:uid="{00000000-0005-0000-0000-0000B5BE0000}"/>
    <cellStyle name="Normal 4 3 3 2 2 2 2 2 4" xfId="24984" xr:uid="{00000000-0005-0000-0000-0000B6BE0000}"/>
    <cellStyle name="Normal 4 3 3 2 2 2 2 2 4 2" xfId="53934" xr:uid="{00000000-0005-0000-0000-0000B7BE0000}"/>
    <cellStyle name="Normal 4 3 3 2 2 2 2 2 5" xfId="24985" xr:uid="{00000000-0005-0000-0000-0000B8BE0000}"/>
    <cellStyle name="Normal 4 3 3 2 2 2 2 2 5 2" xfId="53935" xr:uid="{00000000-0005-0000-0000-0000B9BE0000}"/>
    <cellStyle name="Normal 4 3 3 2 2 2 2 2 6" xfId="53930" xr:uid="{00000000-0005-0000-0000-0000BABE0000}"/>
    <cellStyle name="Normal 4 3 3 2 2 2 2 3" xfId="24986" xr:uid="{00000000-0005-0000-0000-0000BBBE0000}"/>
    <cellStyle name="Normal 4 3 3 2 2 2 2 3 2" xfId="24987" xr:uid="{00000000-0005-0000-0000-0000BCBE0000}"/>
    <cellStyle name="Normal 4 3 3 2 2 2 2 3 2 2" xfId="53937" xr:uid="{00000000-0005-0000-0000-0000BDBE0000}"/>
    <cellStyle name="Normal 4 3 3 2 2 2 2 3 3" xfId="53936" xr:uid="{00000000-0005-0000-0000-0000BEBE0000}"/>
    <cellStyle name="Normal 4 3 3 2 2 2 2 4" xfId="24988" xr:uid="{00000000-0005-0000-0000-0000BFBE0000}"/>
    <cellStyle name="Normal 4 3 3 2 2 2 2 4 2" xfId="53938" xr:uid="{00000000-0005-0000-0000-0000C0BE0000}"/>
    <cellStyle name="Normal 4 3 3 2 2 2 2 5" xfId="24989" xr:uid="{00000000-0005-0000-0000-0000C1BE0000}"/>
    <cellStyle name="Normal 4 3 3 2 2 2 2 5 2" xfId="53939" xr:uid="{00000000-0005-0000-0000-0000C2BE0000}"/>
    <cellStyle name="Normal 4 3 3 2 2 2 2 6" xfId="24990" xr:uid="{00000000-0005-0000-0000-0000C3BE0000}"/>
    <cellStyle name="Normal 4 3 3 2 2 2 2 6 2" xfId="53940" xr:uid="{00000000-0005-0000-0000-0000C4BE0000}"/>
    <cellStyle name="Normal 4 3 3 2 2 2 2 7" xfId="53929" xr:uid="{00000000-0005-0000-0000-0000C5BE0000}"/>
    <cellStyle name="Normal 4 3 3 2 2 2 3" xfId="24991" xr:uid="{00000000-0005-0000-0000-0000C6BE0000}"/>
    <cellStyle name="Normal 4 3 3 2 2 2 3 2" xfId="24992" xr:uid="{00000000-0005-0000-0000-0000C7BE0000}"/>
    <cellStyle name="Normal 4 3 3 2 2 2 3 2 2" xfId="24993" xr:uid="{00000000-0005-0000-0000-0000C8BE0000}"/>
    <cellStyle name="Normal 4 3 3 2 2 2 3 2 2 2" xfId="24994" xr:uid="{00000000-0005-0000-0000-0000C9BE0000}"/>
    <cellStyle name="Normal 4 3 3 2 2 2 3 2 2 2 2" xfId="53944" xr:uid="{00000000-0005-0000-0000-0000CABE0000}"/>
    <cellStyle name="Normal 4 3 3 2 2 2 3 2 2 3" xfId="53943" xr:uid="{00000000-0005-0000-0000-0000CBBE0000}"/>
    <cellStyle name="Normal 4 3 3 2 2 2 3 2 3" xfId="24995" xr:uid="{00000000-0005-0000-0000-0000CCBE0000}"/>
    <cellStyle name="Normal 4 3 3 2 2 2 3 2 3 2" xfId="53945" xr:uid="{00000000-0005-0000-0000-0000CDBE0000}"/>
    <cellStyle name="Normal 4 3 3 2 2 2 3 2 4" xfId="24996" xr:uid="{00000000-0005-0000-0000-0000CEBE0000}"/>
    <cellStyle name="Normal 4 3 3 2 2 2 3 2 4 2" xfId="53946" xr:uid="{00000000-0005-0000-0000-0000CFBE0000}"/>
    <cellStyle name="Normal 4 3 3 2 2 2 3 2 5" xfId="24997" xr:uid="{00000000-0005-0000-0000-0000D0BE0000}"/>
    <cellStyle name="Normal 4 3 3 2 2 2 3 2 5 2" xfId="53947" xr:uid="{00000000-0005-0000-0000-0000D1BE0000}"/>
    <cellStyle name="Normal 4 3 3 2 2 2 3 2 6" xfId="53942" xr:uid="{00000000-0005-0000-0000-0000D2BE0000}"/>
    <cellStyle name="Normal 4 3 3 2 2 2 3 3" xfId="24998" xr:uid="{00000000-0005-0000-0000-0000D3BE0000}"/>
    <cellStyle name="Normal 4 3 3 2 2 2 3 3 2" xfId="24999" xr:uid="{00000000-0005-0000-0000-0000D4BE0000}"/>
    <cellStyle name="Normal 4 3 3 2 2 2 3 3 2 2" xfId="53949" xr:uid="{00000000-0005-0000-0000-0000D5BE0000}"/>
    <cellStyle name="Normal 4 3 3 2 2 2 3 3 3" xfId="53948" xr:uid="{00000000-0005-0000-0000-0000D6BE0000}"/>
    <cellStyle name="Normal 4 3 3 2 2 2 3 4" xfId="25000" xr:uid="{00000000-0005-0000-0000-0000D7BE0000}"/>
    <cellStyle name="Normal 4 3 3 2 2 2 3 4 2" xfId="53950" xr:uid="{00000000-0005-0000-0000-0000D8BE0000}"/>
    <cellStyle name="Normal 4 3 3 2 2 2 3 5" xfId="25001" xr:uid="{00000000-0005-0000-0000-0000D9BE0000}"/>
    <cellStyle name="Normal 4 3 3 2 2 2 3 5 2" xfId="53951" xr:uid="{00000000-0005-0000-0000-0000DABE0000}"/>
    <cellStyle name="Normal 4 3 3 2 2 2 3 6" xfId="25002" xr:uid="{00000000-0005-0000-0000-0000DBBE0000}"/>
    <cellStyle name="Normal 4 3 3 2 2 2 3 6 2" xfId="53952" xr:uid="{00000000-0005-0000-0000-0000DCBE0000}"/>
    <cellStyle name="Normal 4 3 3 2 2 2 3 7" xfId="53941" xr:uid="{00000000-0005-0000-0000-0000DDBE0000}"/>
    <cellStyle name="Normal 4 3 3 2 2 2 4" xfId="25003" xr:uid="{00000000-0005-0000-0000-0000DEBE0000}"/>
    <cellStyle name="Normal 4 3 3 2 2 2 4 2" xfId="25004" xr:uid="{00000000-0005-0000-0000-0000DFBE0000}"/>
    <cellStyle name="Normal 4 3 3 2 2 2 4 2 2" xfId="25005" xr:uid="{00000000-0005-0000-0000-0000E0BE0000}"/>
    <cellStyle name="Normal 4 3 3 2 2 2 4 2 2 2" xfId="53955" xr:uid="{00000000-0005-0000-0000-0000E1BE0000}"/>
    <cellStyle name="Normal 4 3 3 2 2 2 4 2 3" xfId="53954" xr:uid="{00000000-0005-0000-0000-0000E2BE0000}"/>
    <cellStyle name="Normal 4 3 3 2 2 2 4 3" xfId="25006" xr:uid="{00000000-0005-0000-0000-0000E3BE0000}"/>
    <cellStyle name="Normal 4 3 3 2 2 2 4 3 2" xfId="53956" xr:uid="{00000000-0005-0000-0000-0000E4BE0000}"/>
    <cellStyle name="Normal 4 3 3 2 2 2 4 4" xfId="25007" xr:uid="{00000000-0005-0000-0000-0000E5BE0000}"/>
    <cellStyle name="Normal 4 3 3 2 2 2 4 4 2" xfId="53957" xr:uid="{00000000-0005-0000-0000-0000E6BE0000}"/>
    <cellStyle name="Normal 4 3 3 2 2 2 4 5" xfId="25008" xr:uid="{00000000-0005-0000-0000-0000E7BE0000}"/>
    <cellStyle name="Normal 4 3 3 2 2 2 4 5 2" xfId="53958" xr:uid="{00000000-0005-0000-0000-0000E8BE0000}"/>
    <cellStyle name="Normal 4 3 3 2 2 2 4 6" xfId="53953" xr:uid="{00000000-0005-0000-0000-0000E9BE0000}"/>
    <cellStyle name="Normal 4 3 3 2 2 2 5" xfId="25009" xr:uid="{00000000-0005-0000-0000-0000EABE0000}"/>
    <cellStyle name="Normal 4 3 3 2 2 2 5 2" xfId="25010" xr:uid="{00000000-0005-0000-0000-0000EBBE0000}"/>
    <cellStyle name="Normal 4 3 3 2 2 2 5 2 2" xfId="25011" xr:uid="{00000000-0005-0000-0000-0000ECBE0000}"/>
    <cellStyle name="Normal 4 3 3 2 2 2 5 2 2 2" xfId="53961" xr:uid="{00000000-0005-0000-0000-0000EDBE0000}"/>
    <cellStyle name="Normal 4 3 3 2 2 2 5 2 3" xfId="53960" xr:uid="{00000000-0005-0000-0000-0000EEBE0000}"/>
    <cellStyle name="Normal 4 3 3 2 2 2 5 3" xfId="25012" xr:uid="{00000000-0005-0000-0000-0000EFBE0000}"/>
    <cellStyle name="Normal 4 3 3 2 2 2 5 3 2" xfId="53962" xr:uid="{00000000-0005-0000-0000-0000F0BE0000}"/>
    <cellStyle name="Normal 4 3 3 2 2 2 5 4" xfId="25013" xr:uid="{00000000-0005-0000-0000-0000F1BE0000}"/>
    <cellStyle name="Normal 4 3 3 2 2 2 5 4 2" xfId="53963" xr:uid="{00000000-0005-0000-0000-0000F2BE0000}"/>
    <cellStyle name="Normal 4 3 3 2 2 2 5 5" xfId="25014" xr:uid="{00000000-0005-0000-0000-0000F3BE0000}"/>
    <cellStyle name="Normal 4 3 3 2 2 2 5 5 2" xfId="53964" xr:uid="{00000000-0005-0000-0000-0000F4BE0000}"/>
    <cellStyle name="Normal 4 3 3 2 2 2 5 6" xfId="53959" xr:uid="{00000000-0005-0000-0000-0000F5BE0000}"/>
    <cellStyle name="Normal 4 3 3 2 2 2 6" xfId="25015" xr:uid="{00000000-0005-0000-0000-0000F6BE0000}"/>
    <cellStyle name="Normal 4 3 3 2 2 2 6 2" xfId="25016" xr:uid="{00000000-0005-0000-0000-0000F7BE0000}"/>
    <cellStyle name="Normal 4 3 3 2 2 2 6 2 2" xfId="25017" xr:uid="{00000000-0005-0000-0000-0000F8BE0000}"/>
    <cellStyle name="Normal 4 3 3 2 2 2 6 2 2 2" xfId="53967" xr:uid="{00000000-0005-0000-0000-0000F9BE0000}"/>
    <cellStyle name="Normal 4 3 3 2 2 2 6 2 3" xfId="53966" xr:uid="{00000000-0005-0000-0000-0000FABE0000}"/>
    <cellStyle name="Normal 4 3 3 2 2 2 6 3" xfId="25018" xr:uid="{00000000-0005-0000-0000-0000FBBE0000}"/>
    <cellStyle name="Normal 4 3 3 2 2 2 6 3 2" xfId="53968" xr:uid="{00000000-0005-0000-0000-0000FCBE0000}"/>
    <cellStyle name="Normal 4 3 3 2 2 2 6 4" xfId="25019" xr:uid="{00000000-0005-0000-0000-0000FDBE0000}"/>
    <cellStyle name="Normal 4 3 3 2 2 2 6 4 2" xfId="53969" xr:uid="{00000000-0005-0000-0000-0000FEBE0000}"/>
    <cellStyle name="Normal 4 3 3 2 2 2 6 5" xfId="53965" xr:uid="{00000000-0005-0000-0000-0000FFBE0000}"/>
    <cellStyle name="Normal 4 3 3 2 2 2 7" xfId="25020" xr:uid="{00000000-0005-0000-0000-000000BF0000}"/>
    <cellStyle name="Normal 4 3 3 2 2 2 7 2" xfId="25021" xr:uid="{00000000-0005-0000-0000-000001BF0000}"/>
    <cellStyle name="Normal 4 3 3 2 2 2 7 2 2" xfId="53971" xr:uid="{00000000-0005-0000-0000-000002BF0000}"/>
    <cellStyle name="Normal 4 3 3 2 2 2 7 3" xfId="25022" xr:uid="{00000000-0005-0000-0000-000003BF0000}"/>
    <cellStyle name="Normal 4 3 3 2 2 2 7 3 2" xfId="53972" xr:uid="{00000000-0005-0000-0000-000004BF0000}"/>
    <cellStyle name="Normal 4 3 3 2 2 2 7 4" xfId="53970" xr:uid="{00000000-0005-0000-0000-000005BF0000}"/>
    <cellStyle name="Normal 4 3 3 2 2 2 8" xfId="25023" xr:uid="{00000000-0005-0000-0000-000006BF0000}"/>
    <cellStyle name="Normal 4 3 3 2 2 2 8 2" xfId="53973" xr:uid="{00000000-0005-0000-0000-000007BF0000}"/>
    <cellStyle name="Normal 4 3 3 2 2 2 9" xfId="25024" xr:uid="{00000000-0005-0000-0000-000008BF0000}"/>
    <cellStyle name="Normal 4 3 3 2 2 2 9 2" xfId="53974" xr:uid="{00000000-0005-0000-0000-000009BF0000}"/>
    <cellStyle name="Normal 4 3 3 2 2 3" xfId="25025" xr:uid="{00000000-0005-0000-0000-00000ABF0000}"/>
    <cellStyle name="Normal 4 3 3 2 2 3 2" xfId="25026" xr:uid="{00000000-0005-0000-0000-00000BBF0000}"/>
    <cellStyle name="Normal 4 3 3 2 2 3 2 2" xfId="25027" xr:uid="{00000000-0005-0000-0000-00000CBF0000}"/>
    <cellStyle name="Normal 4 3 3 2 2 3 2 2 2" xfId="25028" xr:uid="{00000000-0005-0000-0000-00000DBF0000}"/>
    <cellStyle name="Normal 4 3 3 2 2 3 2 2 2 2" xfId="53978" xr:uid="{00000000-0005-0000-0000-00000EBF0000}"/>
    <cellStyle name="Normal 4 3 3 2 2 3 2 2 3" xfId="53977" xr:uid="{00000000-0005-0000-0000-00000FBF0000}"/>
    <cellStyle name="Normal 4 3 3 2 2 3 2 3" xfId="25029" xr:uid="{00000000-0005-0000-0000-000010BF0000}"/>
    <cellStyle name="Normal 4 3 3 2 2 3 2 3 2" xfId="53979" xr:uid="{00000000-0005-0000-0000-000011BF0000}"/>
    <cellStyle name="Normal 4 3 3 2 2 3 2 4" xfId="25030" xr:uid="{00000000-0005-0000-0000-000012BF0000}"/>
    <cellStyle name="Normal 4 3 3 2 2 3 2 4 2" xfId="53980" xr:uid="{00000000-0005-0000-0000-000013BF0000}"/>
    <cellStyle name="Normal 4 3 3 2 2 3 2 5" xfId="25031" xr:uid="{00000000-0005-0000-0000-000014BF0000}"/>
    <cellStyle name="Normal 4 3 3 2 2 3 2 5 2" xfId="53981" xr:uid="{00000000-0005-0000-0000-000015BF0000}"/>
    <cellStyle name="Normal 4 3 3 2 2 3 2 6" xfId="53976" xr:uid="{00000000-0005-0000-0000-000016BF0000}"/>
    <cellStyle name="Normal 4 3 3 2 2 3 3" xfId="25032" xr:uid="{00000000-0005-0000-0000-000017BF0000}"/>
    <cellStyle name="Normal 4 3 3 2 2 3 3 2" xfId="25033" xr:uid="{00000000-0005-0000-0000-000018BF0000}"/>
    <cellStyle name="Normal 4 3 3 2 2 3 3 2 2" xfId="25034" xr:uid="{00000000-0005-0000-0000-000019BF0000}"/>
    <cellStyle name="Normal 4 3 3 2 2 3 3 2 2 2" xfId="53984" xr:uid="{00000000-0005-0000-0000-00001ABF0000}"/>
    <cellStyle name="Normal 4 3 3 2 2 3 3 2 3" xfId="53983" xr:uid="{00000000-0005-0000-0000-00001BBF0000}"/>
    <cellStyle name="Normal 4 3 3 2 2 3 3 3" xfId="25035" xr:uid="{00000000-0005-0000-0000-00001CBF0000}"/>
    <cellStyle name="Normal 4 3 3 2 2 3 3 3 2" xfId="53985" xr:uid="{00000000-0005-0000-0000-00001DBF0000}"/>
    <cellStyle name="Normal 4 3 3 2 2 3 3 4" xfId="25036" xr:uid="{00000000-0005-0000-0000-00001EBF0000}"/>
    <cellStyle name="Normal 4 3 3 2 2 3 3 4 2" xfId="53986" xr:uid="{00000000-0005-0000-0000-00001FBF0000}"/>
    <cellStyle name="Normal 4 3 3 2 2 3 3 5" xfId="25037" xr:uid="{00000000-0005-0000-0000-000020BF0000}"/>
    <cellStyle name="Normal 4 3 3 2 2 3 3 5 2" xfId="53987" xr:uid="{00000000-0005-0000-0000-000021BF0000}"/>
    <cellStyle name="Normal 4 3 3 2 2 3 3 6" xfId="53982" xr:uid="{00000000-0005-0000-0000-000022BF0000}"/>
    <cellStyle name="Normal 4 3 3 2 2 3 4" xfId="25038" xr:uid="{00000000-0005-0000-0000-000023BF0000}"/>
    <cellStyle name="Normal 4 3 3 2 2 3 4 2" xfId="25039" xr:uid="{00000000-0005-0000-0000-000024BF0000}"/>
    <cellStyle name="Normal 4 3 3 2 2 3 4 2 2" xfId="53989" xr:uid="{00000000-0005-0000-0000-000025BF0000}"/>
    <cellStyle name="Normal 4 3 3 2 2 3 4 3" xfId="53988" xr:uid="{00000000-0005-0000-0000-000026BF0000}"/>
    <cellStyle name="Normal 4 3 3 2 2 3 5" xfId="25040" xr:uid="{00000000-0005-0000-0000-000027BF0000}"/>
    <cellStyle name="Normal 4 3 3 2 2 3 5 2" xfId="53990" xr:uid="{00000000-0005-0000-0000-000028BF0000}"/>
    <cellStyle name="Normal 4 3 3 2 2 3 6" xfId="25041" xr:uid="{00000000-0005-0000-0000-000029BF0000}"/>
    <cellStyle name="Normal 4 3 3 2 2 3 6 2" xfId="53991" xr:uid="{00000000-0005-0000-0000-00002ABF0000}"/>
    <cellStyle name="Normal 4 3 3 2 2 3 7" xfId="25042" xr:uid="{00000000-0005-0000-0000-00002BBF0000}"/>
    <cellStyle name="Normal 4 3 3 2 2 3 7 2" xfId="53992" xr:uid="{00000000-0005-0000-0000-00002CBF0000}"/>
    <cellStyle name="Normal 4 3 3 2 2 3 8" xfId="53975" xr:uid="{00000000-0005-0000-0000-00002DBF0000}"/>
    <cellStyle name="Normal 4 3 3 2 2 4" xfId="25043" xr:uid="{00000000-0005-0000-0000-00002EBF0000}"/>
    <cellStyle name="Normal 4 3 3 2 2 4 2" xfId="25044" xr:uid="{00000000-0005-0000-0000-00002FBF0000}"/>
    <cellStyle name="Normal 4 3 3 2 2 4 2 2" xfId="25045" xr:uid="{00000000-0005-0000-0000-000030BF0000}"/>
    <cellStyle name="Normal 4 3 3 2 2 4 2 2 2" xfId="25046" xr:uid="{00000000-0005-0000-0000-000031BF0000}"/>
    <cellStyle name="Normal 4 3 3 2 2 4 2 2 2 2" xfId="53996" xr:uid="{00000000-0005-0000-0000-000032BF0000}"/>
    <cellStyle name="Normal 4 3 3 2 2 4 2 2 3" xfId="53995" xr:uid="{00000000-0005-0000-0000-000033BF0000}"/>
    <cellStyle name="Normal 4 3 3 2 2 4 2 3" xfId="25047" xr:uid="{00000000-0005-0000-0000-000034BF0000}"/>
    <cellStyle name="Normal 4 3 3 2 2 4 2 3 2" xfId="53997" xr:uid="{00000000-0005-0000-0000-000035BF0000}"/>
    <cellStyle name="Normal 4 3 3 2 2 4 2 4" xfId="25048" xr:uid="{00000000-0005-0000-0000-000036BF0000}"/>
    <cellStyle name="Normal 4 3 3 2 2 4 2 4 2" xfId="53998" xr:uid="{00000000-0005-0000-0000-000037BF0000}"/>
    <cellStyle name="Normal 4 3 3 2 2 4 2 5" xfId="25049" xr:uid="{00000000-0005-0000-0000-000038BF0000}"/>
    <cellStyle name="Normal 4 3 3 2 2 4 2 5 2" xfId="53999" xr:uid="{00000000-0005-0000-0000-000039BF0000}"/>
    <cellStyle name="Normal 4 3 3 2 2 4 2 6" xfId="53994" xr:uid="{00000000-0005-0000-0000-00003ABF0000}"/>
    <cellStyle name="Normal 4 3 3 2 2 4 3" xfId="25050" xr:uid="{00000000-0005-0000-0000-00003BBF0000}"/>
    <cellStyle name="Normal 4 3 3 2 2 4 3 2" xfId="25051" xr:uid="{00000000-0005-0000-0000-00003CBF0000}"/>
    <cellStyle name="Normal 4 3 3 2 2 4 3 2 2" xfId="54001" xr:uid="{00000000-0005-0000-0000-00003DBF0000}"/>
    <cellStyle name="Normal 4 3 3 2 2 4 3 3" xfId="54000" xr:uid="{00000000-0005-0000-0000-00003EBF0000}"/>
    <cellStyle name="Normal 4 3 3 2 2 4 4" xfId="25052" xr:uid="{00000000-0005-0000-0000-00003FBF0000}"/>
    <cellStyle name="Normal 4 3 3 2 2 4 4 2" xfId="54002" xr:uid="{00000000-0005-0000-0000-000040BF0000}"/>
    <cellStyle name="Normal 4 3 3 2 2 4 5" xfId="25053" xr:uid="{00000000-0005-0000-0000-000041BF0000}"/>
    <cellStyle name="Normal 4 3 3 2 2 4 5 2" xfId="54003" xr:uid="{00000000-0005-0000-0000-000042BF0000}"/>
    <cellStyle name="Normal 4 3 3 2 2 4 6" xfId="25054" xr:uid="{00000000-0005-0000-0000-000043BF0000}"/>
    <cellStyle name="Normal 4 3 3 2 2 4 6 2" xfId="54004" xr:uid="{00000000-0005-0000-0000-000044BF0000}"/>
    <cellStyle name="Normal 4 3 3 2 2 4 7" xfId="53993" xr:uid="{00000000-0005-0000-0000-000045BF0000}"/>
    <cellStyle name="Normal 4 3 3 2 2 5" xfId="25055" xr:uid="{00000000-0005-0000-0000-000046BF0000}"/>
    <cellStyle name="Normal 4 3 3 2 2 5 2" xfId="25056" xr:uid="{00000000-0005-0000-0000-000047BF0000}"/>
    <cellStyle name="Normal 4 3 3 2 2 5 2 2" xfId="25057" xr:uid="{00000000-0005-0000-0000-000048BF0000}"/>
    <cellStyle name="Normal 4 3 3 2 2 5 2 2 2" xfId="54007" xr:uid="{00000000-0005-0000-0000-000049BF0000}"/>
    <cellStyle name="Normal 4 3 3 2 2 5 2 3" xfId="54006" xr:uid="{00000000-0005-0000-0000-00004ABF0000}"/>
    <cellStyle name="Normal 4 3 3 2 2 5 3" xfId="25058" xr:uid="{00000000-0005-0000-0000-00004BBF0000}"/>
    <cellStyle name="Normal 4 3 3 2 2 5 3 2" xfId="54008" xr:uid="{00000000-0005-0000-0000-00004CBF0000}"/>
    <cellStyle name="Normal 4 3 3 2 2 5 4" xfId="25059" xr:uid="{00000000-0005-0000-0000-00004DBF0000}"/>
    <cellStyle name="Normal 4 3 3 2 2 5 4 2" xfId="54009" xr:uid="{00000000-0005-0000-0000-00004EBF0000}"/>
    <cellStyle name="Normal 4 3 3 2 2 5 5" xfId="25060" xr:uid="{00000000-0005-0000-0000-00004FBF0000}"/>
    <cellStyle name="Normal 4 3 3 2 2 5 5 2" xfId="54010" xr:uid="{00000000-0005-0000-0000-000050BF0000}"/>
    <cellStyle name="Normal 4 3 3 2 2 5 6" xfId="54005" xr:uid="{00000000-0005-0000-0000-000051BF0000}"/>
    <cellStyle name="Normal 4 3 3 2 2 6" xfId="25061" xr:uid="{00000000-0005-0000-0000-000052BF0000}"/>
    <cellStyle name="Normal 4 3 3 2 2 6 2" xfId="25062" xr:uid="{00000000-0005-0000-0000-000053BF0000}"/>
    <cellStyle name="Normal 4 3 3 2 2 6 2 2" xfId="25063" xr:uid="{00000000-0005-0000-0000-000054BF0000}"/>
    <cellStyle name="Normal 4 3 3 2 2 6 2 2 2" xfId="54013" xr:uid="{00000000-0005-0000-0000-000055BF0000}"/>
    <cellStyle name="Normal 4 3 3 2 2 6 2 3" xfId="54012" xr:uid="{00000000-0005-0000-0000-000056BF0000}"/>
    <cellStyle name="Normal 4 3 3 2 2 6 3" xfId="25064" xr:uid="{00000000-0005-0000-0000-000057BF0000}"/>
    <cellStyle name="Normal 4 3 3 2 2 6 3 2" xfId="54014" xr:uid="{00000000-0005-0000-0000-000058BF0000}"/>
    <cellStyle name="Normal 4 3 3 2 2 6 4" xfId="25065" xr:uid="{00000000-0005-0000-0000-000059BF0000}"/>
    <cellStyle name="Normal 4 3 3 2 2 6 4 2" xfId="54015" xr:uid="{00000000-0005-0000-0000-00005ABF0000}"/>
    <cellStyle name="Normal 4 3 3 2 2 6 5" xfId="25066" xr:uid="{00000000-0005-0000-0000-00005BBF0000}"/>
    <cellStyle name="Normal 4 3 3 2 2 6 5 2" xfId="54016" xr:uid="{00000000-0005-0000-0000-00005CBF0000}"/>
    <cellStyle name="Normal 4 3 3 2 2 6 6" xfId="54011" xr:uid="{00000000-0005-0000-0000-00005DBF0000}"/>
    <cellStyle name="Normal 4 3 3 2 2 7" xfId="25067" xr:uid="{00000000-0005-0000-0000-00005EBF0000}"/>
    <cellStyle name="Normal 4 3 3 2 2 7 2" xfId="25068" xr:uid="{00000000-0005-0000-0000-00005FBF0000}"/>
    <cellStyle name="Normal 4 3 3 2 2 7 2 2" xfId="25069" xr:uid="{00000000-0005-0000-0000-000060BF0000}"/>
    <cellStyle name="Normal 4 3 3 2 2 7 2 2 2" xfId="54019" xr:uid="{00000000-0005-0000-0000-000061BF0000}"/>
    <cellStyle name="Normal 4 3 3 2 2 7 2 3" xfId="54018" xr:uid="{00000000-0005-0000-0000-000062BF0000}"/>
    <cellStyle name="Normal 4 3 3 2 2 7 3" xfId="25070" xr:uid="{00000000-0005-0000-0000-000063BF0000}"/>
    <cellStyle name="Normal 4 3 3 2 2 7 3 2" xfId="54020" xr:uid="{00000000-0005-0000-0000-000064BF0000}"/>
    <cellStyle name="Normal 4 3 3 2 2 7 4" xfId="25071" xr:uid="{00000000-0005-0000-0000-000065BF0000}"/>
    <cellStyle name="Normal 4 3 3 2 2 7 4 2" xfId="54021" xr:uid="{00000000-0005-0000-0000-000066BF0000}"/>
    <cellStyle name="Normal 4 3 3 2 2 7 5" xfId="54017" xr:uid="{00000000-0005-0000-0000-000067BF0000}"/>
    <cellStyle name="Normal 4 3 3 2 2 8" xfId="25072" xr:uid="{00000000-0005-0000-0000-000068BF0000}"/>
    <cellStyle name="Normal 4 3 3 2 2 8 2" xfId="25073" xr:uid="{00000000-0005-0000-0000-000069BF0000}"/>
    <cellStyle name="Normal 4 3 3 2 2 8 2 2" xfId="54023" xr:uid="{00000000-0005-0000-0000-00006ABF0000}"/>
    <cellStyle name="Normal 4 3 3 2 2 8 3" xfId="25074" xr:uid="{00000000-0005-0000-0000-00006BBF0000}"/>
    <cellStyle name="Normal 4 3 3 2 2 8 3 2" xfId="54024" xr:uid="{00000000-0005-0000-0000-00006CBF0000}"/>
    <cellStyle name="Normal 4 3 3 2 2 8 4" xfId="54022" xr:uid="{00000000-0005-0000-0000-00006DBF0000}"/>
    <cellStyle name="Normal 4 3 3 2 2 9" xfId="25075" xr:uid="{00000000-0005-0000-0000-00006EBF0000}"/>
    <cellStyle name="Normal 4 3 3 2 2 9 2" xfId="54025" xr:uid="{00000000-0005-0000-0000-00006FBF0000}"/>
    <cellStyle name="Normal 4 3 3 2 3" xfId="25076" xr:uid="{00000000-0005-0000-0000-000070BF0000}"/>
    <cellStyle name="Normal 4 3 3 2 3 10" xfId="25077" xr:uid="{00000000-0005-0000-0000-000071BF0000}"/>
    <cellStyle name="Normal 4 3 3 2 3 10 2" xfId="54027" xr:uid="{00000000-0005-0000-0000-000072BF0000}"/>
    <cellStyle name="Normal 4 3 3 2 3 11" xfId="54026" xr:uid="{00000000-0005-0000-0000-000073BF0000}"/>
    <cellStyle name="Normal 4 3 3 2 3 2" xfId="25078" xr:uid="{00000000-0005-0000-0000-000074BF0000}"/>
    <cellStyle name="Normal 4 3 3 2 3 2 2" xfId="25079" xr:uid="{00000000-0005-0000-0000-000075BF0000}"/>
    <cellStyle name="Normal 4 3 3 2 3 2 2 2" xfId="25080" xr:uid="{00000000-0005-0000-0000-000076BF0000}"/>
    <cellStyle name="Normal 4 3 3 2 3 2 2 2 2" xfId="25081" xr:uid="{00000000-0005-0000-0000-000077BF0000}"/>
    <cellStyle name="Normal 4 3 3 2 3 2 2 2 2 2" xfId="54031" xr:uid="{00000000-0005-0000-0000-000078BF0000}"/>
    <cellStyle name="Normal 4 3 3 2 3 2 2 2 3" xfId="54030" xr:uid="{00000000-0005-0000-0000-000079BF0000}"/>
    <cellStyle name="Normal 4 3 3 2 3 2 2 3" xfId="25082" xr:uid="{00000000-0005-0000-0000-00007ABF0000}"/>
    <cellStyle name="Normal 4 3 3 2 3 2 2 3 2" xfId="54032" xr:uid="{00000000-0005-0000-0000-00007BBF0000}"/>
    <cellStyle name="Normal 4 3 3 2 3 2 2 4" xfId="25083" xr:uid="{00000000-0005-0000-0000-00007CBF0000}"/>
    <cellStyle name="Normal 4 3 3 2 3 2 2 4 2" xfId="54033" xr:uid="{00000000-0005-0000-0000-00007DBF0000}"/>
    <cellStyle name="Normal 4 3 3 2 3 2 2 5" xfId="25084" xr:uid="{00000000-0005-0000-0000-00007EBF0000}"/>
    <cellStyle name="Normal 4 3 3 2 3 2 2 5 2" xfId="54034" xr:uid="{00000000-0005-0000-0000-00007FBF0000}"/>
    <cellStyle name="Normal 4 3 3 2 3 2 2 6" xfId="54029" xr:uid="{00000000-0005-0000-0000-000080BF0000}"/>
    <cellStyle name="Normal 4 3 3 2 3 2 3" xfId="25085" xr:uid="{00000000-0005-0000-0000-000081BF0000}"/>
    <cellStyle name="Normal 4 3 3 2 3 2 3 2" xfId="25086" xr:uid="{00000000-0005-0000-0000-000082BF0000}"/>
    <cellStyle name="Normal 4 3 3 2 3 2 3 2 2" xfId="54036" xr:uid="{00000000-0005-0000-0000-000083BF0000}"/>
    <cellStyle name="Normal 4 3 3 2 3 2 3 3" xfId="54035" xr:uid="{00000000-0005-0000-0000-000084BF0000}"/>
    <cellStyle name="Normal 4 3 3 2 3 2 4" xfId="25087" xr:uid="{00000000-0005-0000-0000-000085BF0000}"/>
    <cellStyle name="Normal 4 3 3 2 3 2 4 2" xfId="54037" xr:uid="{00000000-0005-0000-0000-000086BF0000}"/>
    <cellStyle name="Normal 4 3 3 2 3 2 5" xfId="25088" xr:uid="{00000000-0005-0000-0000-000087BF0000}"/>
    <cellStyle name="Normal 4 3 3 2 3 2 5 2" xfId="54038" xr:uid="{00000000-0005-0000-0000-000088BF0000}"/>
    <cellStyle name="Normal 4 3 3 2 3 2 6" xfId="25089" xr:uid="{00000000-0005-0000-0000-000089BF0000}"/>
    <cellStyle name="Normal 4 3 3 2 3 2 6 2" xfId="54039" xr:uid="{00000000-0005-0000-0000-00008ABF0000}"/>
    <cellStyle name="Normal 4 3 3 2 3 2 7" xfId="54028" xr:uid="{00000000-0005-0000-0000-00008BBF0000}"/>
    <cellStyle name="Normal 4 3 3 2 3 3" xfId="25090" xr:uid="{00000000-0005-0000-0000-00008CBF0000}"/>
    <cellStyle name="Normal 4 3 3 2 3 3 2" xfId="25091" xr:uid="{00000000-0005-0000-0000-00008DBF0000}"/>
    <cellStyle name="Normal 4 3 3 2 3 3 2 2" xfId="25092" xr:uid="{00000000-0005-0000-0000-00008EBF0000}"/>
    <cellStyle name="Normal 4 3 3 2 3 3 2 2 2" xfId="25093" xr:uid="{00000000-0005-0000-0000-00008FBF0000}"/>
    <cellStyle name="Normal 4 3 3 2 3 3 2 2 2 2" xfId="54043" xr:uid="{00000000-0005-0000-0000-000090BF0000}"/>
    <cellStyle name="Normal 4 3 3 2 3 3 2 2 3" xfId="54042" xr:uid="{00000000-0005-0000-0000-000091BF0000}"/>
    <cellStyle name="Normal 4 3 3 2 3 3 2 3" xfId="25094" xr:uid="{00000000-0005-0000-0000-000092BF0000}"/>
    <cellStyle name="Normal 4 3 3 2 3 3 2 3 2" xfId="54044" xr:uid="{00000000-0005-0000-0000-000093BF0000}"/>
    <cellStyle name="Normal 4 3 3 2 3 3 2 4" xfId="25095" xr:uid="{00000000-0005-0000-0000-000094BF0000}"/>
    <cellStyle name="Normal 4 3 3 2 3 3 2 4 2" xfId="54045" xr:uid="{00000000-0005-0000-0000-000095BF0000}"/>
    <cellStyle name="Normal 4 3 3 2 3 3 2 5" xfId="25096" xr:uid="{00000000-0005-0000-0000-000096BF0000}"/>
    <cellStyle name="Normal 4 3 3 2 3 3 2 5 2" xfId="54046" xr:uid="{00000000-0005-0000-0000-000097BF0000}"/>
    <cellStyle name="Normal 4 3 3 2 3 3 2 6" xfId="54041" xr:uid="{00000000-0005-0000-0000-000098BF0000}"/>
    <cellStyle name="Normal 4 3 3 2 3 3 3" xfId="25097" xr:uid="{00000000-0005-0000-0000-000099BF0000}"/>
    <cellStyle name="Normal 4 3 3 2 3 3 3 2" xfId="25098" xr:uid="{00000000-0005-0000-0000-00009ABF0000}"/>
    <cellStyle name="Normal 4 3 3 2 3 3 3 2 2" xfId="54048" xr:uid="{00000000-0005-0000-0000-00009BBF0000}"/>
    <cellStyle name="Normal 4 3 3 2 3 3 3 3" xfId="54047" xr:uid="{00000000-0005-0000-0000-00009CBF0000}"/>
    <cellStyle name="Normal 4 3 3 2 3 3 4" xfId="25099" xr:uid="{00000000-0005-0000-0000-00009DBF0000}"/>
    <cellStyle name="Normal 4 3 3 2 3 3 4 2" xfId="54049" xr:uid="{00000000-0005-0000-0000-00009EBF0000}"/>
    <cellStyle name="Normal 4 3 3 2 3 3 5" xfId="25100" xr:uid="{00000000-0005-0000-0000-00009FBF0000}"/>
    <cellStyle name="Normal 4 3 3 2 3 3 5 2" xfId="54050" xr:uid="{00000000-0005-0000-0000-0000A0BF0000}"/>
    <cellStyle name="Normal 4 3 3 2 3 3 6" xfId="25101" xr:uid="{00000000-0005-0000-0000-0000A1BF0000}"/>
    <cellStyle name="Normal 4 3 3 2 3 3 6 2" xfId="54051" xr:uid="{00000000-0005-0000-0000-0000A2BF0000}"/>
    <cellStyle name="Normal 4 3 3 2 3 3 7" xfId="54040" xr:uid="{00000000-0005-0000-0000-0000A3BF0000}"/>
    <cellStyle name="Normal 4 3 3 2 3 4" xfId="25102" xr:uid="{00000000-0005-0000-0000-0000A4BF0000}"/>
    <cellStyle name="Normal 4 3 3 2 3 4 2" xfId="25103" xr:uid="{00000000-0005-0000-0000-0000A5BF0000}"/>
    <cellStyle name="Normal 4 3 3 2 3 4 2 2" xfId="25104" xr:uid="{00000000-0005-0000-0000-0000A6BF0000}"/>
    <cellStyle name="Normal 4 3 3 2 3 4 2 2 2" xfId="54054" xr:uid="{00000000-0005-0000-0000-0000A7BF0000}"/>
    <cellStyle name="Normal 4 3 3 2 3 4 2 3" xfId="54053" xr:uid="{00000000-0005-0000-0000-0000A8BF0000}"/>
    <cellStyle name="Normal 4 3 3 2 3 4 3" xfId="25105" xr:uid="{00000000-0005-0000-0000-0000A9BF0000}"/>
    <cellStyle name="Normal 4 3 3 2 3 4 3 2" xfId="54055" xr:uid="{00000000-0005-0000-0000-0000AABF0000}"/>
    <cellStyle name="Normal 4 3 3 2 3 4 4" xfId="25106" xr:uid="{00000000-0005-0000-0000-0000ABBF0000}"/>
    <cellStyle name="Normal 4 3 3 2 3 4 4 2" xfId="54056" xr:uid="{00000000-0005-0000-0000-0000ACBF0000}"/>
    <cellStyle name="Normal 4 3 3 2 3 4 5" xfId="25107" xr:uid="{00000000-0005-0000-0000-0000ADBF0000}"/>
    <cellStyle name="Normal 4 3 3 2 3 4 5 2" xfId="54057" xr:uid="{00000000-0005-0000-0000-0000AEBF0000}"/>
    <cellStyle name="Normal 4 3 3 2 3 4 6" xfId="54052" xr:uid="{00000000-0005-0000-0000-0000AFBF0000}"/>
    <cellStyle name="Normal 4 3 3 2 3 5" xfId="25108" xr:uid="{00000000-0005-0000-0000-0000B0BF0000}"/>
    <cellStyle name="Normal 4 3 3 2 3 5 2" xfId="25109" xr:uid="{00000000-0005-0000-0000-0000B1BF0000}"/>
    <cellStyle name="Normal 4 3 3 2 3 5 2 2" xfId="25110" xr:uid="{00000000-0005-0000-0000-0000B2BF0000}"/>
    <cellStyle name="Normal 4 3 3 2 3 5 2 2 2" xfId="54060" xr:uid="{00000000-0005-0000-0000-0000B3BF0000}"/>
    <cellStyle name="Normal 4 3 3 2 3 5 2 3" xfId="54059" xr:uid="{00000000-0005-0000-0000-0000B4BF0000}"/>
    <cellStyle name="Normal 4 3 3 2 3 5 3" xfId="25111" xr:uid="{00000000-0005-0000-0000-0000B5BF0000}"/>
    <cellStyle name="Normal 4 3 3 2 3 5 3 2" xfId="54061" xr:uid="{00000000-0005-0000-0000-0000B6BF0000}"/>
    <cellStyle name="Normal 4 3 3 2 3 5 4" xfId="25112" xr:uid="{00000000-0005-0000-0000-0000B7BF0000}"/>
    <cellStyle name="Normal 4 3 3 2 3 5 4 2" xfId="54062" xr:uid="{00000000-0005-0000-0000-0000B8BF0000}"/>
    <cellStyle name="Normal 4 3 3 2 3 5 5" xfId="25113" xr:uid="{00000000-0005-0000-0000-0000B9BF0000}"/>
    <cellStyle name="Normal 4 3 3 2 3 5 5 2" xfId="54063" xr:uid="{00000000-0005-0000-0000-0000BABF0000}"/>
    <cellStyle name="Normal 4 3 3 2 3 5 6" xfId="54058" xr:uid="{00000000-0005-0000-0000-0000BBBF0000}"/>
    <cellStyle name="Normal 4 3 3 2 3 6" xfId="25114" xr:uid="{00000000-0005-0000-0000-0000BCBF0000}"/>
    <cellStyle name="Normal 4 3 3 2 3 6 2" xfId="25115" xr:uid="{00000000-0005-0000-0000-0000BDBF0000}"/>
    <cellStyle name="Normal 4 3 3 2 3 6 2 2" xfId="25116" xr:uid="{00000000-0005-0000-0000-0000BEBF0000}"/>
    <cellStyle name="Normal 4 3 3 2 3 6 2 2 2" xfId="54066" xr:uid="{00000000-0005-0000-0000-0000BFBF0000}"/>
    <cellStyle name="Normal 4 3 3 2 3 6 2 3" xfId="54065" xr:uid="{00000000-0005-0000-0000-0000C0BF0000}"/>
    <cellStyle name="Normal 4 3 3 2 3 6 3" xfId="25117" xr:uid="{00000000-0005-0000-0000-0000C1BF0000}"/>
    <cellStyle name="Normal 4 3 3 2 3 6 3 2" xfId="54067" xr:uid="{00000000-0005-0000-0000-0000C2BF0000}"/>
    <cellStyle name="Normal 4 3 3 2 3 6 4" xfId="25118" xr:uid="{00000000-0005-0000-0000-0000C3BF0000}"/>
    <cellStyle name="Normal 4 3 3 2 3 6 4 2" xfId="54068" xr:uid="{00000000-0005-0000-0000-0000C4BF0000}"/>
    <cellStyle name="Normal 4 3 3 2 3 6 5" xfId="54064" xr:uid="{00000000-0005-0000-0000-0000C5BF0000}"/>
    <cellStyle name="Normal 4 3 3 2 3 7" xfId="25119" xr:uid="{00000000-0005-0000-0000-0000C6BF0000}"/>
    <cellStyle name="Normal 4 3 3 2 3 7 2" xfId="25120" xr:uid="{00000000-0005-0000-0000-0000C7BF0000}"/>
    <cellStyle name="Normal 4 3 3 2 3 7 2 2" xfId="54070" xr:uid="{00000000-0005-0000-0000-0000C8BF0000}"/>
    <cellStyle name="Normal 4 3 3 2 3 7 3" xfId="25121" xr:uid="{00000000-0005-0000-0000-0000C9BF0000}"/>
    <cellStyle name="Normal 4 3 3 2 3 7 3 2" xfId="54071" xr:uid="{00000000-0005-0000-0000-0000CABF0000}"/>
    <cellStyle name="Normal 4 3 3 2 3 7 4" xfId="54069" xr:uid="{00000000-0005-0000-0000-0000CBBF0000}"/>
    <cellStyle name="Normal 4 3 3 2 3 8" xfId="25122" xr:uid="{00000000-0005-0000-0000-0000CCBF0000}"/>
    <cellStyle name="Normal 4 3 3 2 3 8 2" xfId="54072" xr:uid="{00000000-0005-0000-0000-0000CDBF0000}"/>
    <cellStyle name="Normal 4 3 3 2 3 9" xfId="25123" xr:uid="{00000000-0005-0000-0000-0000CEBF0000}"/>
    <cellStyle name="Normal 4 3 3 2 3 9 2" xfId="54073" xr:uid="{00000000-0005-0000-0000-0000CFBF0000}"/>
    <cellStyle name="Normal 4 3 3 2 4" xfId="25124" xr:uid="{00000000-0005-0000-0000-0000D0BF0000}"/>
    <cellStyle name="Normal 4 3 3 2 4 2" xfId="25125" xr:uid="{00000000-0005-0000-0000-0000D1BF0000}"/>
    <cellStyle name="Normal 4 3 3 2 4 2 2" xfId="25126" xr:uid="{00000000-0005-0000-0000-0000D2BF0000}"/>
    <cellStyle name="Normal 4 3 3 2 4 2 2 2" xfId="25127" xr:uid="{00000000-0005-0000-0000-0000D3BF0000}"/>
    <cellStyle name="Normal 4 3 3 2 4 2 2 2 2" xfId="54077" xr:uid="{00000000-0005-0000-0000-0000D4BF0000}"/>
    <cellStyle name="Normal 4 3 3 2 4 2 2 3" xfId="54076" xr:uid="{00000000-0005-0000-0000-0000D5BF0000}"/>
    <cellStyle name="Normal 4 3 3 2 4 2 3" xfId="25128" xr:uid="{00000000-0005-0000-0000-0000D6BF0000}"/>
    <cellStyle name="Normal 4 3 3 2 4 2 3 2" xfId="54078" xr:uid="{00000000-0005-0000-0000-0000D7BF0000}"/>
    <cellStyle name="Normal 4 3 3 2 4 2 4" xfId="25129" xr:uid="{00000000-0005-0000-0000-0000D8BF0000}"/>
    <cellStyle name="Normal 4 3 3 2 4 2 4 2" xfId="54079" xr:uid="{00000000-0005-0000-0000-0000D9BF0000}"/>
    <cellStyle name="Normal 4 3 3 2 4 2 5" xfId="25130" xr:uid="{00000000-0005-0000-0000-0000DABF0000}"/>
    <cellStyle name="Normal 4 3 3 2 4 2 5 2" xfId="54080" xr:uid="{00000000-0005-0000-0000-0000DBBF0000}"/>
    <cellStyle name="Normal 4 3 3 2 4 2 6" xfId="54075" xr:uid="{00000000-0005-0000-0000-0000DCBF0000}"/>
    <cellStyle name="Normal 4 3 3 2 4 3" xfId="25131" xr:uid="{00000000-0005-0000-0000-0000DDBF0000}"/>
    <cellStyle name="Normal 4 3 3 2 4 3 2" xfId="25132" xr:uid="{00000000-0005-0000-0000-0000DEBF0000}"/>
    <cellStyle name="Normal 4 3 3 2 4 3 2 2" xfId="25133" xr:uid="{00000000-0005-0000-0000-0000DFBF0000}"/>
    <cellStyle name="Normal 4 3 3 2 4 3 2 2 2" xfId="54083" xr:uid="{00000000-0005-0000-0000-0000E0BF0000}"/>
    <cellStyle name="Normal 4 3 3 2 4 3 2 3" xfId="54082" xr:uid="{00000000-0005-0000-0000-0000E1BF0000}"/>
    <cellStyle name="Normal 4 3 3 2 4 3 3" xfId="25134" xr:uid="{00000000-0005-0000-0000-0000E2BF0000}"/>
    <cellStyle name="Normal 4 3 3 2 4 3 3 2" xfId="54084" xr:uid="{00000000-0005-0000-0000-0000E3BF0000}"/>
    <cellStyle name="Normal 4 3 3 2 4 3 4" xfId="25135" xr:uid="{00000000-0005-0000-0000-0000E4BF0000}"/>
    <cellStyle name="Normal 4 3 3 2 4 3 4 2" xfId="54085" xr:uid="{00000000-0005-0000-0000-0000E5BF0000}"/>
    <cellStyle name="Normal 4 3 3 2 4 3 5" xfId="25136" xr:uid="{00000000-0005-0000-0000-0000E6BF0000}"/>
    <cellStyle name="Normal 4 3 3 2 4 3 5 2" xfId="54086" xr:uid="{00000000-0005-0000-0000-0000E7BF0000}"/>
    <cellStyle name="Normal 4 3 3 2 4 3 6" xfId="54081" xr:uid="{00000000-0005-0000-0000-0000E8BF0000}"/>
    <cellStyle name="Normal 4 3 3 2 4 4" xfId="25137" xr:uid="{00000000-0005-0000-0000-0000E9BF0000}"/>
    <cellStyle name="Normal 4 3 3 2 4 4 2" xfId="25138" xr:uid="{00000000-0005-0000-0000-0000EABF0000}"/>
    <cellStyle name="Normal 4 3 3 2 4 4 2 2" xfId="54088" xr:uid="{00000000-0005-0000-0000-0000EBBF0000}"/>
    <cellStyle name="Normal 4 3 3 2 4 4 3" xfId="54087" xr:uid="{00000000-0005-0000-0000-0000ECBF0000}"/>
    <cellStyle name="Normal 4 3 3 2 4 5" xfId="25139" xr:uid="{00000000-0005-0000-0000-0000EDBF0000}"/>
    <cellStyle name="Normal 4 3 3 2 4 5 2" xfId="54089" xr:uid="{00000000-0005-0000-0000-0000EEBF0000}"/>
    <cellStyle name="Normal 4 3 3 2 4 6" xfId="25140" xr:uid="{00000000-0005-0000-0000-0000EFBF0000}"/>
    <cellStyle name="Normal 4 3 3 2 4 6 2" xfId="54090" xr:uid="{00000000-0005-0000-0000-0000F0BF0000}"/>
    <cellStyle name="Normal 4 3 3 2 4 7" xfId="25141" xr:uid="{00000000-0005-0000-0000-0000F1BF0000}"/>
    <cellStyle name="Normal 4 3 3 2 4 7 2" xfId="54091" xr:uid="{00000000-0005-0000-0000-0000F2BF0000}"/>
    <cellStyle name="Normal 4 3 3 2 4 8" xfId="54074" xr:uid="{00000000-0005-0000-0000-0000F3BF0000}"/>
    <cellStyle name="Normal 4 3 3 2 5" xfId="25142" xr:uid="{00000000-0005-0000-0000-0000F4BF0000}"/>
    <cellStyle name="Normal 4 3 3 2 5 2" xfId="25143" xr:uid="{00000000-0005-0000-0000-0000F5BF0000}"/>
    <cellStyle name="Normal 4 3 3 2 5 2 2" xfId="25144" xr:uid="{00000000-0005-0000-0000-0000F6BF0000}"/>
    <cellStyle name="Normal 4 3 3 2 5 2 2 2" xfId="25145" xr:uid="{00000000-0005-0000-0000-0000F7BF0000}"/>
    <cellStyle name="Normal 4 3 3 2 5 2 2 2 2" xfId="54095" xr:uid="{00000000-0005-0000-0000-0000F8BF0000}"/>
    <cellStyle name="Normal 4 3 3 2 5 2 2 3" xfId="54094" xr:uid="{00000000-0005-0000-0000-0000F9BF0000}"/>
    <cellStyle name="Normal 4 3 3 2 5 2 3" xfId="25146" xr:uid="{00000000-0005-0000-0000-0000FABF0000}"/>
    <cellStyle name="Normal 4 3 3 2 5 2 3 2" xfId="54096" xr:uid="{00000000-0005-0000-0000-0000FBBF0000}"/>
    <cellStyle name="Normal 4 3 3 2 5 2 4" xfId="25147" xr:uid="{00000000-0005-0000-0000-0000FCBF0000}"/>
    <cellStyle name="Normal 4 3 3 2 5 2 4 2" xfId="54097" xr:uid="{00000000-0005-0000-0000-0000FDBF0000}"/>
    <cellStyle name="Normal 4 3 3 2 5 2 5" xfId="25148" xr:uid="{00000000-0005-0000-0000-0000FEBF0000}"/>
    <cellStyle name="Normal 4 3 3 2 5 2 5 2" xfId="54098" xr:uid="{00000000-0005-0000-0000-0000FFBF0000}"/>
    <cellStyle name="Normal 4 3 3 2 5 2 6" xfId="54093" xr:uid="{00000000-0005-0000-0000-000000C00000}"/>
    <cellStyle name="Normal 4 3 3 2 5 3" xfId="25149" xr:uid="{00000000-0005-0000-0000-000001C00000}"/>
    <cellStyle name="Normal 4 3 3 2 5 3 2" xfId="25150" xr:uid="{00000000-0005-0000-0000-000002C00000}"/>
    <cellStyle name="Normal 4 3 3 2 5 3 2 2" xfId="54100" xr:uid="{00000000-0005-0000-0000-000003C00000}"/>
    <cellStyle name="Normal 4 3 3 2 5 3 3" xfId="54099" xr:uid="{00000000-0005-0000-0000-000004C00000}"/>
    <cellStyle name="Normal 4 3 3 2 5 4" xfId="25151" xr:uid="{00000000-0005-0000-0000-000005C00000}"/>
    <cellStyle name="Normal 4 3 3 2 5 4 2" xfId="54101" xr:uid="{00000000-0005-0000-0000-000006C00000}"/>
    <cellStyle name="Normal 4 3 3 2 5 5" xfId="25152" xr:uid="{00000000-0005-0000-0000-000007C00000}"/>
    <cellStyle name="Normal 4 3 3 2 5 5 2" xfId="54102" xr:uid="{00000000-0005-0000-0000-000008C00000}"/>
    <cellStyle name="Normal 4 3 3 2 5 6" xfId="25153" xr:uid="{00000000-0005-0000-0000-000009C00000}"/>
    <cellStyle name="Normal 4 3 3 2 5 6 2" xfId="54103" xr:uid="{00000000-0005-0000-0000-00000AC00000}"/>
    <cellStyle name="Normal 4 3 3 2 5 7" xfId="54092" xr:uid="{00000000-0005-0000-0000-00000BC00000}"/>
    <cellStyle name="Normal 4 3 3 2 6" xfId="25154" xr:uid="{00000000-0005-0000-0000-00000CC00000}"/>
    <cellStyle name="Normal 4 3 3 2 6 2" xfId="25155" xr:uid="{00000000-0005-0000-0000-00000DC00000}"/>
    <cellStyle name="Normal 4 3 3 2 6 2 2" xfId="25156" xr:uid="{00000000-0005-0000-0000-00000EC00000}"/>
    <cellStyle name="Normal 4 3 3 2 6 2 2 2" xfId="54106" xr:uid="{00000000-0005-0000-0000-00000FC00000}"/>
    <cellStyle name="Normal 4 3 3 2 6 2 3" xfId="54105" xr:uid="{00000000-0005-0000-0000-000010C00000}"/>
    <cellStyle name="Normal 4 3 3 2 6 3" xfId="25157" xr:uid="{00000000-0005-0000-0000-000011C00000}"/>
    <cellStyle name="Normal 4 3 3 2 6 3 2" xfId="54107" xr:uid="{00000000-0005-0000-0000-000012C00000}"/>
    <cellStyle name="Normal 4 3 3 2 6 4" xfId="25158" xr:uid="{00000000-0005-0000-0000-000013C00000}"/>
    <cellStyle name="Normal 4 3 3 2 6 4 2" xfId="54108" xr:uid="{00000000-0005-0000-0000-000014C00000}"/>
    <cellStyle name="Normal 4 3 3 2 6 5" xfId="25159" xr:uid="{00000000-0005-0000-0000-000015C00000}"/>
    <cellStyle name="Normal 4 3 3 2 6 5 2" xfId="54109" xr:uid="{00000000-0005-0000-0000-000016C00000}"/>
    <cellStyle name="Normal 4 3 3 2 6 6" xfId="54104" xr:uid="{00000000-0005-0000-0000-000017C00000}"/>
    <cellStyle name="Normal 4 3 3 2 7" xfId="25160" xr:uid="{00000000-0005-0000-0000-000018C00000}"/>
    <cellStyle name="Normal 4 3 3 2 7 2" xfId="25161" xr:uid="{00000000-0005-0000-0000-000019C00000}"/>
    <cellStyle name="Normal 4 3 3 2 7 2 2" xfId="25162" xr:uid="{00000000-0005-0000-0000-00001AC00000}"/>
    <cellStyle name="Normal 4 3 3 2 7 2 2 2" xfId="54112" xr:uid="{00000000-0005-0000-0000-00001BC00000}"/>
    <cellStyle name="Normal 4 3 3 2 7 2 3" xfId="54111" xr:uid="{00000000-0005-0000-0000-00001CC00000}"/>
    <cellStyle name="Normal 4 3 3 2 7 3" xfId="25163" xr:uid="{00000000-0005-0000-0000-00001DC00000}"/>
    <cellStyle name="Normal 4 3 3 2 7 3 2" xfId="54113" xr:uid="{00000000-0005-0000-0000-00001EC00000}"/>
    <cellStyle name="Normal 4 3 3 2 7 4" xfId="25164" xr:uid="{00000000-0005-0000-0000-00001FC00000}"/>
    <cellStyle name="Normal 4 3 3 2 7 4 2" xfId="54114" xr:uid="{00000000-0005-0000-0000-000020C00000}"/>
    <cellStyle name="Normal 4 3 3 2 7 5" xfId="25165" xr:uid="{00000000-0005-0000-0000-000021C00000}"/>
    <cellStyle name="Normal 4 3 3 2 7 5 2" xfId="54115" xr:uid="{00000000-0005-0000-0000-000022C00000}"/>
    <cellStyle name="Normal 4 3 3 2 7 6" xfId="54110" xr:uid="{00000000-0005-0000-0000-000023C00000}"/>
    <cellStyle name="Normal 4 3 3 2 8" xfId="25166" xr:uid="{00000000-0005-0000-0000-000024C00000}"/>
    <cellStyle name="Normal 4 3 3 2 8 2" xfId="25167" xr:uid="{00000000-0005-0000-0000-000025C00000}"/>
    <cellStyle name="Normal 4 3 3 2 8 2 2" xfId="25168" xr:uid="{00000000-0005-0000-0000-000026C00000}"/>
    <cellStyle name="Normal 4 3 3 2 8 2 2 2" xfId="54118" xr:uid="{00000000-0005-0000-0000-000027C00000}"/>
    <cellStyle name="Normal 4 3 3 2 8 2 3" xfId="54117" xr:uid="{00000000-0005-0000-0000-000028C00000}"/>
    <cellStyle name="Normal 4 3 3 2 8 3" xfId="25169" xr:uid="{00000000-0005-0000-0000-000029C00000}"/>
    <cellStyle name="Normal 4 3 3 2 8 3 2" xfId="54119" xr:uid="{00000000-0005-0000-0000-00002AC00000}"/>
    <cellStyle name="Normal 4 3 3 2 8 4" xfId="25170" xr:uid="{00000000-0005-0000-0000-00002BC00000}"/>
    <cellStyle name="Normal 4 3 3 2 8 4 2" xfId="54120" xr:uid="{00000000-0005-0000-0000-00002CC00000}"/>
    <cellStyle name="Normal 4 3 3 2 8 5" xfId="54116" xr:uid="{00000000-0005-0000-0000-00002DC00000}"/>
    <cellStyle name="Normal 4 3 3 2 9" xfId="25171" xr:uid="{00000000-0005-0000-0000-00002EC00000}"/>
    <cellStyle name="Normal 4 3 3 2 9 2" xfId="25172" xr:uid="{00000000-0005-0000-0000-00002FC00000}"/>
    <cellStyle name="Normal 4 3 3 2 9 2 2" xfId="54122" xr:uid="{00000000-0005-0000-0000-000030C00000}"/>
    <cellStyle name="Normal 4 3 3 2 9 3" xfId="25173" xr:uid="{00000000-0005-0000-0000-000031C00000}"/>
    <cellStyle name="Normal 4 3 3 2 9 3 2" xfId="54123" xr:uid="{00000000-0005-0000-0000-000032C00000}"/>
    <cellStyle name="Normal 4 3 3 2 9 4" xfId="54121" xr:uid="{00000000-0005-0000-0000-000033C00000}"/>
    <cellStyle name="Normal 4 3 3 3" xfId="25174" xr:uid="{00000000-0005-0000-0000-000034C00000}"/>
    <cellStyle name="Normal 4 3 3 3 10" xfId="25175" xr:uid="{00000000-0005-0000-0000-000035C00000}"/>
    <cellStyle name="Normal 4 3 3 3 10 2" xfId="54125" xr:uid="{00000000-0005-0000-0000-000036C00000}"/>
    <cellStyle name="Normal 4 3 3 3 11" xfId="25176" xr:uid="{00000000-0005-0000-0000-000037C00000}"/>
    <cellStyle name="Normal 4 3 3 3 11 2" xfId="54126" xr:uid="{00000000-0005-0000-0000-000038C00000}"/>
    <cellStyle name="Normal 4 3 3 3 12" xfId="54124" xr:uid="{00000000-0005-0000-0000-000039C00000}"/>
    <cellStyle name="Normal 4 3 3 3 2" xfId="25177" xr:uid="{00000000-0005-0000-0000-00003AC00000}"/>
    <cellStyle name="Normal 4 3 3 3 2 10" xfId="25178" xr:uid="{00000000-0005-0000-0000-00003BC00000}"/>
    <cellStyle name="Normal 4 3 3 3 2 10 2" xfId="54128" xr:uid="{00000000-0005-0000-0000-00003CC00000}"/>
    <cellStyle name="Normal 4 3 3 3 2 11" xfId="54127" xr:uid="{00000000-0005-0000-0000-00003DC00000}"/>
    <cellStyle name="Normal 4 3 3 3 2 2" xfId="25179" xr:uid="{00000000-0005-0000-0000-00003EC00000}"/>
    <cellStyle name="Normal 4 3 3 3 2 2 2" xfId="25180" xr:uid="{00000000-0005-0000-0000-00003FC00000}"/>
    <cellStyle name="Normal 4 3 3 3 2 2 2 2" xfId="25181" xr:uid="{00000000-0005-0000-0000-000040C00000}"/>
    <cellStyle name="Normal 4 3 3 3 2 2 2 2 2" xfId="25182" xr:uid="{00000000-0005-0000-0000-000041C00000}"/>
    <cellStyle name="Normal 4 3 3 3 2 2 2 2 2 2" xfId="54132" xr:uid="{00000000-0005-0000-0000-000042C00000}"/>
    <cellStyle name="Normal 4 3 3 3 2 2 2 2 3" xfId="54131" xr:uid="{00000000-0005-0000-0000-000043C00000}"/>
    <cellStyle name="Normal 4 3 3 3 2 2 2 3" xfId="25183" xr:uid="{00000000-0005-0000-0000-000044C00000}"/>
    <cellStyle name="Normal 4 3 3 3 2 2 2 3 2" xfId="54133" xr:uid="{00000000-0005-0000-0000-000045C00000}"/>
    <cellStyle name="Normal 4 3 3 3 2 2 2 4" xfId="25184" xr:uid="{00000000-0005-0000-0000-000046C00000}"/>
    <cellStyle name="Normal 4 3 3 3 2 2 2 4 2" xfId="54134" xr:uid="{00000000-0005-0000-0000-000047C00000}"/>
    <cellStyle name="Normal 4 3 3 3 2 2 2 5" xfId="25185" xr:uid="{00000000-0005-0000-0000-000048C00000}"/>
    <cellStyle name="Normal 4 3 3 3 2 2 2 5 2" xfId="54135" xr:uid="{00000000-0005-0000-0000-000049C00000}"/>
    <cellStyle name="Normal 4 3 3 3 2 2 2 6" xfId="54130" xr:uid="{00000000-0005-0000-0000-00004AC00000}"/>
    <cellStyle name="Normal 4 3 3 3 2 2 3" xfId="25186" xr:uid="{00000000-0005-0000-0000-00004BC00000}"/>
    <cellStyle name="Normal 4 3 3 3 2 2 3 2" xfId="25187" xr:uid="{00000000-0005-0000-0000-00004CC00000}"/>
    <cellStyle name="Normal 4 3 3 3 2 2 3 2 2" xfId="54137" xr:uid="{00000000-0005-0000-0000-00004DC00000}"/>
    <cellStyle name="Normal 4 3 3 3 2 2 3 3" xfId="54136" xr:uid="{00000000-0005-0000-0000-00004EC00000}"/>
    <cellStyle name="Normal 4 3 3 3 2 2 4" xfId="25188" xr:uid="{00000000-0005-0000-0000-00004FC00000}"/>
    <cellStyle name="Normal 4 3 3 3 2 2 4 2" xfId="54138" xr:uid="{00000000-0005-0000-0000-000050C00000}"/>
    <cellStyle name="Normal 4 3 3 3 2 2 5" xfId="25189" xr:uid="{00000000-0005-0000-0000-000051C00000}"/>
    <cellStyle name="Normal 4 3 3 3 2 2 5 2" xfId="54139" xr:uid="{00000000-0005-0000-0000-000052C00000}"/>
    <cellStyle name="Normal 4 3 3 3 2 2 6" xfId="25190" xr:uid="{00000000-0005-0000-0000-000053C00000}"/>
    <cellStyle name="Normal 4 3 3 3 2 2 6 2" xfId="54140" xr:uid="{00000000-0005-0000-0000-000054C00000}"/>
    <cellStyle name="Normal 4 3 3 3 2 2 7" xfId="54129" xr:uid="{00000000-0005-0000-0000-000055C00000}"/>
    <cellStyle name="Normal 4 3 3 3 2 3" xfId="25191" xr:uid="{00000000-0005-0000-0000-000056C00000}"/>
    <cellStyle name="Normal 4 3 3 3 2 3 2" xfId="25192" xr:uid="{00000000-0005-0000-0000-000057C00000}"/>
    <cellStyle name="Normal 4 3 3 3 2 3 2 2" xfId="25193" xr:uid="{00000000-0005-0000-0000-000058C00000}"/>
    <cellStyle name="Normal 4 3 3 3 2 3 2 2 2" xfId="25194" xr:uid="{00000000-0005-0000-0000-000059C00000}"/>
    <cellStyle name="Normal 4 3 3 3 2 3 2 2 2 2" xfId="54144" xr:uid="{00000000-0005-0000-0000-00005AC00000}"/>
    <cellStyle name="Normal 4 3 3 3 2 3 2 2 3" xfId="54143" xr:uid="{00000000-0005-0000-0000-00005BC00000}"/>
    <cellStyle name="Normal 4 3 3 3 2 3 2 3" xfId="25195" xr:uid="{00000000-0005-0000-0000-00005CC00000}"/>
    <cellStyle name="Normal 4 3 3 3 2 3 2 3 2" xfId="54145" xr:uid="{00000000-0005-0000-0000-00005DC00000}"/>
    <cellStyle name="Normal 4 3 3 3 2 3 2 4" xfId="25196" xr:uid="{00000000-0005-0000-0000-00005EC00000}"/>
    <cellStyle name="Normal 4 3 3 3 2 3 2 4 2" xfId="54146" xr:uid="{00000000-0005-0000-0000-00005FC00000}"/>
    <cellStyle name="Normal 4 3 3 3 2 3 2 5" xfId="25197" xr:uid="{00000000-0005-0000-0000-000060C00000}"/>
    <cellStyle name="Normal 4 3 3 3 2 3 2 5 2" xfId="54147" xr:uid="{00000000-0005-0000-0000-000061C00000}"/>
    <cellStyle name="Normal 4 3 3 3 2 3 2 6" xfId="54142" xr:uid="{00000000-0005-0000-0000-000062C00000}"/>
    <cellStyle name="Normal 4 3 3 3 2 3 3" xfId="25198" xr:uid="{00000000-0005-0000-0000-000063C00000}"/>
    <cellStyle name="Normal 4 3 3 3 2 3 3 2" xfId="25199" xr:uid="{00000000-0005-0000-0000-000064C00000}"/>
    <cellStyle name="Normal 4 3 3 3 2 3 3 2 2" xfId="54149" xr:uid="{00000000-0005-0000-0000-000065C00000}"/>
    <cellStyle name="Normal 4 3 3 3 2 3 3 3" xfId="54148" xr:uid="{00000000-0005-0000-0000-000066C00000}"/>
    <cellStyle name="Normal 4 3 3 3 2 3 4" xfId="25200" xr:uid="{00000000-0005-0000-0000-000067C00000}"/>
    <cellStyle name="Normal 4 3 3 3 2 3 4 2" xfId="54150" xr:uid="{00000000-0005-0000-0000-000068C00000}"/>
    <cellStyle name="Normal 4 3 3 3 2 3 5" xfId="25201" xr:uid="{00000000-0005-0000-0000-000069C00000}"/>
    <cellStyle name="Normal 4 3 3 3 2 3 5 2" xfId="54151" xr:uid="{00000000-0005-0000-0000-00006AC00000}"/>
    <cellStyle name="Normal 4 3 3 3 2 3 6" xfId="25202" xr:uid="{00000000-0005-0000-0000-00006BC00000}"/>
    <cellStyle name="Normal 4 3 3 3 2 3 6 2" xfId="54152" xr:uid="{00000000-0005-0000-0000-00006CC00000}"/>
    <cellStyle name="Normal 4 3 3 3 2 3 7" xfId="54141" xr:uid="{00000000-0005-0000-0000-00006DC00000}"/>
    <cellStyle name="Normal 4 3 3 3 2 4" xfId="25203" xr:uid="{00000000-0005-0000-0000-00006EC00000}"/>
    <cellStyle name="Normal 4 3 3 3 2 4 2" xfId="25204" xr:uid="{00000000-0005-0000-0000-00006FC00000}"/>
    <cellStyle name="Normal 4 3 3 3 2 4 2 2" xfId="25205" xr:uid="{00000000-0005-0000-0000-000070C00000}"/>
    <cellStyle name="Normal 4 3 3 3 2 4 2 2 2" xfId="54155" xr:uid="{00000000-0005-0000-0000-000071C00000}"/>
    <cellStyle name="Normal 4 3 3 3 2 4 2 3" xfId="54154" xr:uid="{00000000-0005-0000-0000-000072C00000}"/>
    <cellStyle name="Normal 4 3 3 3 2 4 3" xfId="25206" xr:uid="{00000000-0005-0000-0000-000073C00000}"/>
    <cellStyle name="Normal 4 3 3 3 2 4 3 2" xfId="54156" xr:uid="{00000000-0005-0000-0000-000074C00000}"/>
    <cellStyle name="Normal 4 3 3 3 2 4 4" xfId="25207" xr:uid="{00000000-0005-0000-0000-000075C00000}"/>
    <cellStyle name="Normal 4 3 3 3 2 4 4 2" xfId="54157" xr:uid="{00000000-0005-0000-0000-000076C00000}"/>
    <cellStyle name="Normal 4 3 3 3 2 4 5" xfId="25208" xr:uid="{00000000-0005-0000-0000-000077C00000}"/>
    <cellStyle name="Normal 4 3 3 3 2 4 5 2" xfId="54158" xr:uid="{00000000-0005-0000-0000-000078C00000}"/>
    <cellStyle name="Normal 4 3 3 3 2 4 6" xfId="54153" xr:uid="{00000000-0005-0000-0000-000079C00000}"/>
    <cellStyle name="Normal 4 3 3 3 2 5" xfId="25209" xr:uid="{00000000-0005-0000-0000-00007AC00000}"/>
    <cellStyle name="Normal 4 3 3 3 2 5 2" xfId="25210" xr:uid="{00000000-0005-0000-0000-00007BC00000}"/>
    <cellStyle name="Normal 4 3 3 3 2 5 2 2" xfId="25211" xr:uid="{00000000-0005-0000-0000-00007CC00000}"/>
    <cellStyle name="Normal 4 3 3 3 2 5 2 2 2" xfId="54161" xr:uid="{00000000-0005-0000-0000-00007DC00000}"/>
    <cellStyle name="Normal 4 3 3 3 2 5 2 3" xfId="54160" xr:uid="{00000000-0005-0000-0000-00007EC00000}"/>
    <cellStyle name="Normal 4 3 3 3 2 5 3" xfId="25212" xr:uid="{00000000-0005-0000-0000-00007FC00000}"/>
    <cellStyle name="Normal 4 3 3 3 2 5 3 2" xfId="54162" xr:uid="{00000000-0005-0000-0000-000080C00000}"/>
    <cellStyle name="Normal 4 3 3 3 2 5 4" xfId="25213" xr:uid="{00000000-0005-0000-0000-000081C00000}"/>
    <cellStyle name="Normal 4 3 3 3 2 5 4 2" xfId="54163" xr:uid="{00000000-0005-0000-0000-000082C00000}"/>
    <cellStyle name="Normal 4 3 3 3 2 5 5" xfId="25214" xr:uid="{00000000-0005-0000-0000-000083C00000}"/>
    <cellStyle name="Normal 4 3 3 3 2 5 5 2" xfId="54164" xr:uid="{00000000-0005-0000-0000-000084C00000}"/>
    <cellStyle name="Normal 4 3 3 3 2 5 6" xfId="54159" xr:uid="{00000000-0005-0000-0000-000085C00000}"/>
    <cellStyle name="Normal 4 3 3 3 2 6" xfId="25215" xr:uid="{00000000-0005-0000-0000-000086C00000}"/>
    <cellStyle name="Normal 4 3 3 3 2 6 2" xfId="25216" xr:uid="{00000000-0005-0000-0000-000087C00000}"/>
    <cellStyle name="Normal 4 3 3 3 2 6 2 2" xfId="25217" xr:uid="{00000000-0005-0000-0000-000088C00000}"/>
    <cellStyle name="Normal 4 3 3 3 2 6 2 2 2" xfId="54167" xr:uid="{00000000-0005-0000-0000-000089C00000}"/>
    <cellStyle name="Normal 4 3 3 3 2 6 2 3" xfId="54166" xr:uid="{00000000-0005-0000-0000-00008AC00000}"/>
    <cellStyle name="Normal 4 3 3 3 2 6 3" xfId="25218" xr:uid="{00000000-0005-0000-0000-00008BC00000}"/>
    <cellStyle name="Normal 4 3 3 3 2 6 3 2" xfId="54168" xr:uid="{00000000-0005-0000-0000-00008CC00000}"/>
    <cellStyle name="Normal 4 3 3 3 2 6 4" xfId="25219" xr:uid="{00000000-0005-0000-0000-00008DC00000}"/>
    <cellStyle name="Normal 4 3 3 3 2 6 4 2" xfId="54169" xr:uid="{00000000-0005-0000-0000-00008EC00000}"/>
    <cellStyle name="Normal 4 3 3 3 2 6 5" xfId="54165" xr:uid="{00000000-0005-0000-0000-00008FC00000}"/>
    <cellStyle name="Normal 4 3 3 3 2 7" xfId="25220" xr:uid="{00000000-0005-0000-0000-000090C00000}"/>
    <cellStyle name="Normal 4 3 3 3 2 7 2" xfId="25221" xr:uid="{00000000-0005-0000-0000-000091C00000}"/>
    <cellStyle name="Normal 4 3 3 3 2 7 2 2" xfId="54171" xr:uid="{00000000-0005-0000-0000-000092C00000}"/>
    <cellStyle name="Normal 4 3 3 3 2 7 3" xfId="25222" xr:uid="{00000000-0005-0000-0000-000093C00000}"/>
    <cellStyle name="Normal 4 3 3 3 2 7 3 2" xfId="54172" xr:uid="{00000000-0005-0000-0000-000094C00000}"/>
    <cellStyle name="Normal 4 3 3 3 2 7 4" xfId="54170" xr:uid="{00000000-0005-0000-0000-000095C00000}"/>
    <cellStyle name="Normal 4 3 3 3 2 8" xfId="25223" xr:uid="{00000000-0005-0000-0000-000096C00000}"/>
    <cellStyle name="Normal 4 3 3 3 2 8 2" xfId="54173" xr:uid="{00000000-0005-0000-0000-000097C00000}"/>
    <cellStyle name="Normal 4 3 3 3 2 9" xfId="25224" xr:uid="{00000000-0005-0000-0000-000098C00000}"/>
    <cellStyle name="Normal 4 3 3 3 2 9 2" xfId="54174" xr:uid="{00000000-0005-0000-0000-000099C00000}"/>
    <cellStyle name="Normal 4 3 3 3 3" xfId="25225" xr:uid="{00000000-0005-0000-0000-00009AC00000}"/>
    <cellStyle name="Normal 4 3 3 3 3 2" xfId="25226" xr:uid="{00000000-0005-0000-0000-00009BC00000}"/>
    <cellStyle name="Normal 4 3 3 3 3 2 2" xfId="25227" xr:uid="{00000000-0005-0000-0000-00009CC00000}"/>
    <cellStyle name="Normal 4 3 3 3 3 2 2 2" xfId="25228" xr:uid="{00000000-0005-0000-0000-00009DC00000}"/>
    <cellStyle name="Normal 4 3 3 3 3 2 2 2 2" xfId="54178" xr:uid="{00000000-0005-0000-0000-00009EC00000}"/>
    <cellStyle name="Normal 4 3 3 3 3 2 2 3" xfId="54177" xr:uid="{00000000-0005-0000-0000-00009FC00000}"/>
    <cellStyle name="Normal 4 3 3 3 3 2 3" xfId="25229" xr:uid="{00000000-0005-0000-0000-0000A0C00000}"/>
    <cellStyle name="Normal 4 3 3 3 3 2 3 2" xfId="54179" xr:uid="{00000000-0005-0000-0000-0000A1C00000}"/>
    <cellStyle name="Normal 4 3 3 3 3 2 4" xfId="25230" xr:uid="{00000000-0005-0000-0000-0000A2C00000}"/>
    <cellStyle name="Normal 4 3 3 3 3 2 4 2" xfId="54180" xr:uid="{00000000-0005-0000-0000-0000A3C00000}"/>
    <cellStyle name="Normal 4 3 3 3 3 2 5" xfId="25231" xr:uid="{00000000-0005-0000-0000-0000A4C00000}"/>
    <cellStyle name="Normal 4 3 3 3 3 2 5 2" xfId="54181" xr:uid="{00000000-0005-0000-0000-0000A5C00000}"/>
    <cellStyle name="Normal 4 3 3 3 3 2 6" xfId="54176" xr:uid="{00000000-0005-0000-0000-0000A6C00000}"/>
    <cellStyle name="Normal 4 3 3 3 3 3" xfId="25232" xr:uid="{00000000-0005-0000-0000-0000A7C00000}"/>
    <cellStyle name="Normal 4 3 3 3 3 3 2" xfId="25233" xr:uid="{00000000-0005-0000-0000-0000A8C00000}"/>
    <cellStyle name="Normal 4 3 3 3 3 3 2 2" xfId="25234" xr:uid="{00000000-0005-0000-0000-0000A9C00000}"/>
    <cellStyle name="Normal 4 3 3 3 3 3 2 2 2" xfId="54184" xr:uid="{00000000-0005-0000-0000-0000AAC00000}"/>
    <cellStyle name="Normal 4 3 3 3 3 3 2 3" xfId="54183" xr:uid="{00000000-0005-0000-0000-0000ABC00000}"/>
    <cellStyle name="Normal 4 3 3 3 3 3 3" xfId="25235" xr:uid="{00000000-0005-0000-0000-0000ACC00000}"/>
    <cellStyle name="Normal 4 3 3 3 3 3 3 2" xfId="54185" xr:uid="{00000000-0005-0000-0000-0000ADC00000}"/>
    <cellStyle name="Normal 4 3 3 3 3 3 4" xfId="25236" xr:uid="{00000000-0005-0000-0000-0000AEC00000}"/>
    <cellStyle name="Normal 4 3 3 3 3 3 4 2" xfId="54186" xr:uid="{00000000-0005-0000-0000-0000AFC00000}"/>
    <cellStyle name="Normal 4 3 3 3 3 3 5" xfId="25237" xr:uid="{00000000-0005-0000-0000-0000B0C00000}"/>
    <cellStyle name="Normal 4 3 3 3 3 3 5 2" xfId="54187" xr:uid="{00000000-0005-0000-0000-0000B1C00000}"/>
    <cellStyle name="Normal 4 3 3 3 3 3 6" xfId="54182" xr:uid="{00000000-0005-0000-0000-0000B2C00000}"/>
    <cellStyle name="Normal 4 3 3 3 3 4" xfId="25238" xr:uid="{00000000-0005-0000-0000-0000B3C00000}"/>
    <cellStyle name="Normal 4 3 3 3 3 4 2" xfId="25239" xr:uid="{00000000-0005-0000-0000-0000B4C00000}"/>
    <cellStyle name="Normal 4 3 3 3 3 4 2 2" xfId="54189" xr:uid="{00000000-0005-0000-0000-0000B5C00000}"/>
    <cellStyle name="Normal 4 3 3 3 3 4 3" xfId="54188" xr:uid="{00000000-0005-0000-0000-0000B6C00000}"/>
    <cellStyle name="Normal 4 3 3 3 3 5" xfId="25240" xr:uid="{00000000-0005-0000-0000-0000B7C00000}"/>
    <cellStyle name="Normal 4 3 3 3 3 5 2" xfId="54190" xr:uid="{00000000-0005-0000-0000-0000B8C00000}"/>
    <cellStyle name="Normal 4 3 3 3 3 6" xfId="25241" xr:uid="{00000000-0005-0000-0000-0000B9C00000}"/>
    <cellStyle name="Normal 4 3 3 3 3 6 2" xfId="54191" xr:uid="{00000000-0005-0000-0000-0000BAC00000}"/>
    <cellStyle name="Normal 4 3 3 3 3 7" xfId="25242" xr:uid="{00000000-0005-0000-0000-0000BBC00000}"/>
    <cellStyle name="Normal 4 3 3 3 3 7 2" xfId="54192" xr:uid="{00000000-0005-0000-0000-0000BCC00000}"/>
    <cellStyle name="Normal 4 3 3 3 3 8" xfId="54175" xr:uid="{00000000-0005-0000-0000-0000BDC00000}"/>
    <cellStyle name="Normal 4 3 3 3 4" xfId="25243" xr:uid="{00000000-0005-0000-0000-0000BEC00000}"/>
    <cellStyle name="Normal 4 3 3 3 4 2" xfId="25244" xr:uid="{00000000-0005-0000-0000-0000BFC00000}"/>
    <cellStyle name="Normal 4 3 3 3 4 2 2" xfId="25245" xr:uid="{00000000-0005-0000-0000-0000C0C00000}"/>
    <cellStyle name="Normal 4 3 3 3 4 2 2 2" xfId="25246" xr:uid="{00000000-0005-0000-0000-0000C1C00000}"/>
    <cellStyle name="Normal 4 3 3 3 4 2 2 2 2" xfId="54196" xr:uid="{00000000-0005-0000-0000-0000C2C00000}"/>
    <cellStyle name="Normal 4 3 3 3 4 2 2 3" xfId="54195" xr:uid="{00000000-0005-0000-0000-0000C3C00000}"/>
    <cellStyle name="Normal 4 3 3 3 4 2 3" xfId="25247" xr:uid="{00000000-0005-0000-0000-0000C4C00000}"/>
    <cellStyle name="Normal 4 3 3 3 4 2 3 2" xfId="54197" xr:uid="{00000000-0005-0000-0000-0000C5C00000}"/>
    <cellStyle name="Normal 4 3 3 3 4 2 4" xfId="25248" xr:uid="{00000000-0005-0000-0000-0000C6C00000}"/>
    <cellStyle name="Normal 4 3 3 3 4 2 4 2" xfId="54198" xr:uid="{00000000-0005-0000-0000-0000C7C00000}"/>
    <cellStyle name="Normal 4 3 3 3 4 2 5" xfId="25249" xr:uid="{00000000-0005-0000-0000-0000C8C00000}"/>
    <cellStyle name="Normal 4 3 3 3 4 2 5 2" xfId="54199" xr:uid="{00000000-0005-0000-0000-0000C9C00000}"/>
    <cellStyle name="Normal 4 3 3 3 4 2 6" xfId="54194" xr:uid="{00000000-0005-0000-0000-0000CAC00000}"/>
    <cellStyle name="Normal 4 3 3 3 4 3" xfId="25250" xr:uid="{00000000-0005-0000-0000-0000CBC00000}"/>
    <cellStyle name="Normal 4 3 3 3 4 3 2" xfId="25251" xr:uid="{00000000-0005-0000-0000-0000CCC00000}"/>
    <cellStyle name="Normal 4 3 3 3 4 3 2 2" xfId="54201" xr:uid="{00000000-0005-0000-0000-0000CDC00000}"/>
    <cellStyle name="Normal 4 3 3 3 4 3 3" xfId="54200" xr:uid="{00000000-0005-0000-0000-0000CEC00000}"/>
    <cellStyle name="Normal 4 3 3 3 4 4" xfId="25252" xr:uid="{00000000-0005-0000-0000-0000CFC00000}"/>
    <cellStyle name="Normal 4 3 3 3 4 4 2" xfId="54202" xr:uid="{00000000-0005-0000-0000-0000D0C00000}"/>
    <cellStyle name="Normal 4 3 3 3 4 5" xfId="25253" xr:uid="{00000000-0005-0000-0000-0000D1C00000}"/>
    <cellStyle name="Normal 4 3 3 3 4 5 2" xfId="54203" xr:uid="{00000000-0005-0000-0000-0000D2C00000}"/>
    <cellStyle name="Normal 4 3 3 3 4 6" xfId="25254" xr:uid="{00000000-0005-0000-0000-0000D3C00000}"/>
    <cellStyle name="Normal 4 3 3 3 4 6 2" xfId="54204" xr:uid="{00000000-0005-0000-0000-0000D4C00000}"/>
    <cellStyle name="Normal 4 3 3 3 4 7" xfId="54193" xr:uid="{00000000-0005-0000-0000-0000D5C00000}"/>
    <cellStyle name="Normal 4 3 3 3 5" xfId="25255" xr:uid="{00000000-0005-0000-0000-0000D6C00000}"/>
    <cellStyle name="Normal 4 3 3 3 5 2" xfId="25256" xr:uid="{00000000-0005-0000-0000-0000D7C00000}"/>
    <cellStyle name="Normal 4 3 3 3 5 2 2" xfId="25257" xr:uid="{00000000-0005-0000-0000-0000D8C00000}"/>
    <cellStyle name="Normal 4 3 3 3 5 2 2 2" xfId="54207" xr:uid="{00000000-0005-0000-0000-0000D9C00000}"/>
    <cellStyle name="Normal 4 3 3 3 5 2 3" xfId="54206" xr:uid="{00000000-0005-0000-0000-0000DAC00000}"/>
    <cellStyle name="Normal 4 3 3 3 5 3" xfId="25258" xr:uid="{00000000-0005-0000-0000-0000DBC00000}"/>
    <cellStyle name="Normal 4 3 3 3 5 3 2" xfId="54208" xr:uid="{00000000-0005-0000-0000-0000DCC00000}"/>
    <cellStyle name="Normal 4 3 3 3 5 4" xfId="25259" xr:uid="{00000000-0005-0000-0000-0000DDC00000}"/>
    <cellStyle name="Normal 4 3 3 3 5 4 2" xfId="54209" xr:uid="{00000000-0005-0000-0000-0000DEC00000}"/>
    <cellStyle name="Normal 4 3 3 3 5 5" xfId="25260" xr:uid="{00000000-0005-0000-0000-0000DFC00000}"/>
    <cellStyle name="Normal 4 3 3 3 5 5 2" xfId="54210" xr:uid="{00000000-0005-0000-0000-0000E0C00000}"/>
    <cellStyle name="Normal 4 3 3 3 5 6" xfId="54205" xr:uid="{00000000-0005-0000-0000-0000E1C00000}"/>
    <cellStyle name="Normal 4 3 3 3 6" xfId="25261" xr:uid="{00000000-0005-0000-0000-0000E2C00000}"/>
    <cellStyle name="Normal 4 3 3 3 6 2" xfId="25262" xr:uid="{00000000-0005-0000-0000-0000E3C00000}"/>
    <cellStyle name="Normal 4 3 3 3 6 2 2" xfId="25263" xr:uid="{00000000-0005-0000-0000-0000E4C00000}"/>
    <cellStyle name="Normal 4 3 3 3 6 2 2 2" xfId="54213" xr:uid="{00000000-0005-0000-0000-0000E5C00000}"/>
    <cellStyle name="Normal 4 3 3 3 6 2 3" xfId="54212" xr:uid="{00000000-0005-0000-0000-0000E6C00000}"/>
    <cellStyle name="Normal 4 3 3 3 6 3" xfId="25264" xr:uid="{00000000-0005-0000-0000-0000E7C00000}"/>
    <cellStyle name="Normal 4 3 3 3 6 3 2" xfId="54214" xr:uid="{00000000-0005-0000-0000-0000E8C00000}"/>
    <cellStyle name="Normal 4 3 3 3 6 4" xfId="25265" xr:uid="{00000000-0005-0000-0000-0000E9C00000}"/>
    <cellStyle name="Normal 4 3 3 3 6 4 2" xfId="54215" xr:uid="{00000000-0005-0000-0000-0000EAC00000}"/>
    <cellStyle name="Normal 4 3 3 3 6 5" xfId="25266" xr:uid="{00000000-0005-0000-0000-0000EBC00000}"/>
    <cellStyle name="Normal 4 3 3 3 6 5 2" xfId="54216" xr:uid="{00000000-0005-0000-0000-0000ECC00000}"/>
    <cellStyle name="Normal 4 3 3 3 6 6" xfId="54211" xr:uid="{00000000-0005-0000-0000-0000EDC00000}"/>
    <cellStyle name="Normal 4 3 3 3 7" xfId="25267" xr:uid="{00000000-0005-0000-0000-0000EEC00000}"/>
    <cellStyle name="Normal 4 3 3 3 7 2" xfId="25268" xr:uid="{00000000-0005-0000-0000-0000EFC00000}"/>
    <cellStyle name="Normal 4 3 3 3 7 2 2" xfId="25269" xr:uid="{00000000-0005-0000-0000-0000F0C00000}"/>
    <cellStyle name="Normal 4 3 3 3 7 2 2 2" xfId="54219" xr:uid="{00000000-0005-0000-0000-0000F1C00000}"/>
    <cellStyle name="Normal 4 3 3 3 7 2 3" xfId="54218" xr:uid="{00000000-0005-0000-0000-0000F2C00000}"/>
    <cellStyle name="Normal 4 3 3 3 7 3" xfId="25270" xr:uid="{00000000-0005-0000-0000-0000F3C00000}"/>
    <cellStyle name="Normal 4 3 3 3 7 3 2" xfId="54220" xr:uid="{00000000-0005-0000-0000-0000F4C00000}"/>
    <cellStyle name="Normal 4 3 3 3 7 4" xfId="25271" xr:uid="{00000000-0005-0000-0000-0000F5C00000}"/>
    <cellStyle name="Normal 4 3 3 3 7 4 2" xfId="54221" xr:uid="{00000000-0005-0000-0000-0000F6C00000}"/>
    <cellStyle name="Normal 4 3 3 3 7 5" xfId="54217" xr:uid="{00000000-0005-0000-0000-0000F7C00000}"/>
    <cellStyle name="Normal 4 3 3 3 8" xfId="25272" xr:uid="{00000000-0005-0000-0000-0000F8C00000}"/>
    <cellStyle name="Normal 4 3 3 3 8 2" xfId="25273" xr:uid="{00000000-0005-0000-0000-0000F9C00000}"/>
    <cellStyle name="Normal 4 3 3 3 8 2 2" xfId="54223" xr:uid="{00000000-0005-0000-0000-0000FAC00000}"/>
    <cellStyle name="Normal 4 3 3 3 8 3" xfId="25274" xr:uid="{00000000-0005-0000-0000-0000FBC00000}"/>
    <cellStyle name="Normal 4 3 3 3 8 3 2" xfId="54224" xr:uid="{00000000-0005-0000-0000-0000FCC00000}"/>
    <cellStyle name="Normal 4 3 3 3 8 4" xfId="54222" xr:uid="{00000000-0005-0000-0000-0000FDC00000}"/>
    <cellStyle name="Normal 4 3 3 3 9" xfId="25275" xr:uid="{00000000-0005-0000-0000-0000FEC00000}"/>
    <cellStyle name="Normal 4 3 3 3 9 2" xfId="54225" xr:uid="{00000000-0005-0000-0000-0000FFC00000}"/>
    <cellStyle name="Normal 4 3 3 4" xfId="25276" xr:uid="{00000000-0005-0000-0000-000000C10000}"/>
    <cellStyle name="Normal 4 3 3 4 10" xfId="25277" xr:uid="{00000000-0005-0000-0000-000001C10000}"/>
    <cellStyle name="Normal 4 3 3 4 10 2" xfId="54227" xr:uid="{00000000-0005-0000-0000-000002C10000}"/>
    <cellStyle name="Normal 4 3 3 4 11" xfId="54226" xr:uid="{00000000-0005-0000-0000-000003C10000}"/>
    <cellStyle name="Normal 4 3 3 4 2" xfId="25278" xr:uid="{00000000-0005-0000-0000-000004C10000}"/>
    <cellStyle name="Normal 4 3 3 4 2 2" xfId="25279" xr:uid="{00000000-0005-0000-0000-000005C10000}"/>
    <cellStyle name="Normal 4 3 3 4 2 2 2" xfId="25280" xr:uid="{00000000-0005-0000-0000-000006C10000}"/>
    <cellStyle name="Normal 4 3 3 4 2 2 2 2" xfId="25281" xr:uid="{00000000-0005-0000-0000-000007C10000}"/>
    <cellStyle name="Normal 4 3 3 4 2 2 2 2 2" xfId="54231" xr:uid="{00000000-0005-0000-0000-000008C10000}"/>
    <cellStyle name="Normal 4 3 3 4 2 2 2 3" xfId="54230" xr:uid="{00000000-0005-0000-0000-000009C10000}"/>
    <cellStyle name="Normal 4 3 3 4 2 2 3" xfId="25282" xr:uid="{00000000-0005-0000-0000-00000AC10000}"/>
    <cellStyle name="Normal 4 3 3 4 2 2 3 2" xfId="54232" xr:uid="{00000000-0005-0000-0000-00000BC10000}"/>
    <cellStyle name="Normal 4 3 3 4 2 2 4" xfId="25283" xr:uid="{00000000-0005-0000-0000-00000CC10000}"/>
    <cellStyle name="Normal 4 3 3 4 2 2 4 2" xfId="54233" xr:uid="{00000000-0005-0000-0000-00000DC10000}"/>
    <cellStyle name="Normal 4 3 3 4 2 2 5" xfId="25284" xr:uid="{00000000-0005-0000-0000-00000EC10000}"/>
    <cellStyle name="Normal 4 3 3 4 2 2 5 2" xfId="54234" xr:uid="{00000000-0005-0000-0000-00000FC10000}"/>
    <cellStyle name="Normal 4 3 3 4 2 2 6" xfId="54229" xr:uid="{00000000-0005-0000-0000-000010C10000}"/>
    <cellStyle name="Normal 4 3 3 4 2 3" xfId="25285" xr:uid="{00000000-0005-0000-0000-000011C10000}"/>
    <cellStyle name="Normal 4 3 3 4 2 3 2" xfId="25286" xr:uid="{00000000-0005-0000-0000-000012C10000}"/>
    <cellStyle name="Normal 4 3 3 4 2 3 2 2" xfId="54236" xr:uid="{00000000-0005-0000-0000-000013C10000}"/>
    <cellStyle name="Normal 4 3 3 4 2 3 3" xfId="54235" xr:uid="{00000000-0005-0000-0000-000014C10000}"/>
    <cellStyle name="Normal 4 3 3 4 2 4" xfId="25287" xr:uid="{00000000-0005-0000-0000-000015C10000}"/>
    <cellStyle name="Normal 4 3 3 4 2 4 2" xfId="54237" xr:uid="{00000000-0005-0000-0000-000016C10000}"/>
    <cellStyle name="Normal 4 3 3 4 2 5" xfId="25288" xr:uid="{00000000-0005-0000-0000-000017C10000}"/>
    <cellStyle name="Normal 4 3 3 4 2 5 2" xfId="54238" xr:uid="{00000000-0005-0000-0000-000018C10000}"/>
    <cellStyle name="Normal 4 3 3 4 2 6" xfId="25289" xr:uid="{00000000-0005-0000-0000-000019C10000}"/>
    <cellStyle name="Normal 4 3 3 4 2 6 2" xfId="54239" xr:uid="{00000000-0005-0000-0000-00001AC10000}"/>
    <cellStyle name="Normal 4 3 3 4 2 7" xfId="54228" xr:uid="{00000000-0005-0000-0000-00001BC10000}"/>
    <cellStyle name="Normal 4 3 3 4 3" xfId="25290" xr:uid="{00000000-0005-0000-0000-00001CC10000}"/>
    <cellStyle name="Normal 4 3 3 4 3 2" xfId="25291" xr:uid="{00000000-0005-0000-0000-00001DC10000}"/>
    <cellStyle name="Normal 4 3 3 4 3 2 2" xfId="25292" xr:uid="{00000000-0005-0000-0000-00001EC10000}"/>
    <cellStyle name="Normal 4 3 3 4 3 2 2 2" xfId="25293" xr:uid="{00000000-0005-0000-0000-00001FC10000}"/>
    <cellStyle name="Normal 4 3 3 4 3 2 2 2 2" xfId="54243" xr:uid="{00000000-0005-0000-0000-000020C10000}"/>
    <cellStyle name="Normal 4 3 3 4 3 2 2 3" xfId="54242" xr:uid="{00000000-0005-0000-0000-000021C10000}"/>
    <cellStyle name="Normal 4 3 3 4 3 2 3" xfId="25294" xr:uid="{00000000-0005-0000-0000-000022C10000}"/>
    <cellStyle name="Normal 4 3 3 4 3 2 3 2" xfId="54244" xr:uid="{00000000-0005-0000-0000-000023C10000}"/>
    <cellStyle name="Normal 4 3 3 4 3 2 4" xfId="25295" xr:uid="{00000000-0005-0000-0000-000024C10000}"/>
    <cellStyle name="Normal 4 3 3 4 3 2 4 2" xfId="54245" xr:uid="{00000000-0005-0000-0000-000025C10000}"/>
    <cellStyle name="Normal 4 3 3 4 3 2 5" xfId="25296" xr:uid="{00000000-0005-0000-0000-000026C10000}"/>
    <cellStyle name="Normal 4 3 3 4 3 2 5 2" xfId="54246" xr:uid="{00000000-0005-0000-0000-000027C10000}"/>
    <cellStyle name="Normal 4 3 3 4 3 2 6" xfId="54241" xr:uid="{00000000-0005-0000-0000-000028C10000}"/>
    <cellStyle name="Normal 4 3 3 4 3 3" xfId="25297" xr:uid="{00000000-0005-0000-0000-000029C10000}"/>
    <cellStyle name="Normal 4 3 3 4 3 3 2" xfId="25298" xr:uid="{00000000-0005-0000-0000-00002AC10000}"/>
    <cellStyle name="Normal 4 3 3 4 3 3 2 2" xfId="54248" xr:uid="{00000000-0005-0000-0000-00002BC10000}"/>
    <cellStyle name="Normal 4 3 3 4 3 3 3" xfId="54247" xr:uid="{00000000-0005-0000-0000-00002CC10000}"/>
    <cellStyle name="Normal 4 3 3 4 3 4" xfId="25299" xr:uid="{00000000-0005-0000-0000-00002DC10000}"/>
    <cellStyle name="Normal 4 3 3 4 3 4 2" xfId="54249" xr:uid="{00000000-0005-0000-0000-00002EC10000}"/>
    <cellStyle name="Normal 4 3 3 4 3 5" xfId="25300" xr:uid="{00000000-0005-0000-0000-00002FC10000}"/>
    <cellStyle name="Normal 4 3 3 4 3 5 2" xfId="54250" xr:uid="{00000000-0005-0000-0000-000030C10000}"/>
    <cellStyle name="Normal 4 3 3 4 3 6" xfId="25301" xr:uid="{00000000-0005-0000-0000-000031C10000}"/>
    <cellStyle name="Normal 4 3 3 4 3 6 2" xfId="54251" xr:uid="{00000000-0005-0000-0000-000032C10000}"/>
    <cellStyle name="Normal 4 3 3 4 3 7" xfId="54240" xr:uid="{00000000-0005-0000-0000-000033C10000}"/>
    <cellStyle name="Normal 4 3 3 4 4" xfId="25302" xr:uid="{00000000-0005-0000-0000-000034C10000}"/>
    <cellStyle name="Normal 4 3 3 4 4 2" xfId="25303" xr:uid="{00000000-0005-0000-0000-000035C10000}"/>
    <cellStyle name="Normal 4 3 3 4 4 2 2" xfId="25304" xr:uid="{00000000-0005-0000-0000-000036C10000}"/>
    <cellStyle name="Normal 4 3 3 4 4 2 2 2" xfId="54254" xr:uid="{00000000-0005-0000-0000-000037C10000}"/>
    <cellStyle name="Normal 4 3 3 4 4 2 3" xfId="54253" xr:uid="{00000000-0005-0000-0000-000038C10000}"/>
    <cellStyle name="Normal 4 3 3 4 4 3" xfId="25305" xr:uid="{00000000-0005-0000-0000-000039C10000}"/>
    <cellStyle name="Normal 4 3 3 4 4 3 2" xfId="54255" xr:uid="{00000000-0005-0000-0000-00003AC10000}"/>
    <cellStyle name="Normal 4 3 3 4 4 4" xfId="25306" xr:uid="{00000000-0005-0000-0000-00003BC10000}"/>
    <cellStyle name="Normal 4 3 3 4 4 4 2" xfId="54256" xr:uid="{00000000-0005-0000-0000-00003CC10000}"/>
    <cellStyle name="Normal 4 3 3 4 4 5" xfId="25307" xr:uid="{00000000-0005-0000-0000-00003DC10000}"/>
    <cellStyle name="Normal 4 3 3 4 4 5 2" xfId="54257" xr:uid="{00000000-0005-0000-0000-00003EC10000}"/>
    <cellStyle name="Normal 4 3 3 4 4 6" xfId="54252" xr:uid="{00000000-0005-0000-0000-00003FC10000}"/>
    <cellStyle name="Normal 4 3 3 4 5" xfId="25308" xr:uid="{00000000-0005-0000-0000-000040C10000}"/>
    <cellStyle name="Normal 4 3 3 4 5 2" xfId="25309" xr:uid="{00000000-0005-0000-0000-000041C10000}"/>
    <cellStyle name="Normal 4 3 3 4 5 2 2" xfId="25310" xr:uid="{00000000-0005-0000-0000-000042C10000}"/>
    <cellStyle name="Normal 4 3 3 4 5 2 2 2" xfId="54260" xr:uid="{00000000-0005-0000-0000-000043C10000}"/>
    <cellStyle name="Normal 4 3 3 4 5 2 3" xfId="54259" xr:uid="{00000000-0005-0000-0000-000044C10000}"/>
    <cellStyle name="Normal 4 3 3 4 5 3" xfId="25311" xr:uid="{00000000-0005-0000-0000-000045C10000}"/>
    <cellStyle name="Normal 4 3 3 4 5 3 2" xfId="54261" xr:uid="{00000000-0005-0000-0000-000046C10000}"/>
    <cellStyle name="Normal 4 3 3 4 5 4" xfId="25312" xr:uid="{00000000-0005-0000-0000-000047C10000}"/>
    <cellStyle name="Normal 4 3 3 4 5 4 2" xfId="54262" xr:uid="{00000000-0005-0000-0000-000048C10000}"/>
    <cellStyle name="Normal 4 3 3 4 5 5" xfId="25313" xr:uid="{00000000-0005-0000-0000-000049C10000}"/>
    <cellStyle name="Normal 4 3 3 4 5 5 2" xfId="54263" xr:uid="{00000000-0005-0000-0000-00004AC10000}"/>
    <cellStyle name="Normal 4 3 3 4 5 6" xfId="54258" xr:uid="{00000000-0005-0000-0000-00004BC10000}"/>
    <cellStyle name="Normal 4 3 3 4 6" xfId="25314" xr:uid="{00000000-0005-0000-0000-00004CC10000}"/>
    <cellStyle name="Normal 4 3 3 4 6 2" xfId="25315" xr:uid="{00000000-0005-0000-0000-00004DC10000}"/>
    <cellStyle name="Normal 4 3 3 4 6 2 2" xfId="25316" xr:uid="{00000000-0005-0000-0000-00004EC10000}"/>
    <cellStyle name="Normal 4 3 3 4 6 2 2 2" xfId="54266" xr:uid="{00000000-0005-0000-0000-00004FC10000}"/>
    <cellStyle name="Normal 4 3 3 4 6 2 3" xfId="54265" xr:uid="{00000000-0005-0000-0000-000050C10000}"/>
    <cellStyle name="Normal 4 3 3 4 6 3" xfId="25317" xr:uid="{00000000-0005-0000-0000-000051C10000}"/>
    <cellStyle name="Normal 4 3 3 4 6 3 2" xfId="54267" xr:uid="{00000000-0005-0000-0000-000052C10000}"/>
    <cellStyle name="Normal 4 3 3 4 6 4" xfId="25318" xr:uid="{00000000-0005-0000-0000-000053C10000}"/>
    <cellStyle name="Normal 4 3 3 4 6 4 2" xfId="54268" xr:uid="{00000000-0005-0000-0000-000054C10000}"/>
    <cellStyle name="Normal 4 3 3 4 6 5" xfId="54264" xr:uid="{00000000-0005-0000-0000-000055C10000}"/>
    <cellStyle name="Normal 4 3 3 4 7" xfId="25319" xr:uid="{00000000-0005-0000-0000-000056C10000}"/>
    <cellStyle name="Normal 4 3 3 4 7 2" xfId="25320" xr:uid="{00000000-0005-0000-0000-000057C10000}"/>
    <cellStyle name="Normal 4 3 3 4 7 2 2" xfId="54270" xr:uid="{00000000-0005-0000-0000-000058C10000}"/>
    <cellStyle name="Normal 4 3 3 4 7 3" xfId="25321" xr:uid="{00000000-0005-0000-0000-000059C10000}"/>
    <cellStyle name="Normal 4 3 3 4 7 3 2" xfId="54271" xr:uid="{00000000-0005-0000-0000-00005AC10000}"/>
    <cellStyle name="Normal 4 3 3 4 7 4" xfId="54269" xr:uid="{00000000-0005-0000-0000-00005BC10000}"/>
    <cellStyle name="Normal 4 3 3 4 8" xfId="25322" xr:uid="{00000000-0005-0000-0000-00005CC10000}"/>
    <cellStyle name="Normal 4 3 3 4 8 2" xfId="54272" xr:uid="{00000000-0005-0000-0000-00005DC10000}"/>
    <cellStyle name="Normal 4 3 3 4 9" xfId="25323" xr:uid="{00000000-0005-0000-0000-00005EC10000}"/>
    <cellStyle name="Normal 4 3 3 4 9 2" xfId="54273" xr:uid="{00000000-0005-0000-0000-00005FC10000}"/>
    <cellStyle name="Normal 4 3 3 5" xfId="25324" xr:uid="{00000000-0005-0000-0000-000060C10000}"/>
    <cellStyle name="Normal 4 3 3 5 2" xfId="25325" xr:uid="{00000000-0005-0000-0000-000061C10000}"/>
    <cellStyle name="Normal 4 3 3 5 2 2" xfId="25326" xr:uid="{00000000-0005-0000-0000-000062C10000}"/>
    <cellStyle name="Normal 4 3 3 5 2 2 2" xfId="25327" xr:uid="{00000000-0005-0000-0000-000063C10000}"/>
    <cellStyle name="Normal 4 3 3 5 2 2 2 2" xfId="54277" xr:uid="{00000000-0005-0000-0000-000064C10000}"/>
    <cellStyle name="Normal 4 3 3 5 2 2 3" xfId="54276" xr:uid="{00000000-0005-0000-0000-000065C10000}"/>
    <cellStyle name="Normal 4 3 3 5 2 3" xfId="25328" xr:uid="{00000000-0005-0000-0000-000066C10000}"/>
    <cellStyle name="Normal 4 3 3 5 2 3 2" xfId="54278" xr:uid="{00000000-0005-0000-0000-000067C10000}"/>
    <cellStyle name="Normal 4 3 3 5 2 4" xfId="25329" xr:uid="{00000000-0005-0000-0000-000068C10000}"/>
    <cellStyle name="Normal 4 3 3 5 2 4 2" xfId="54279" xr:uid="{00000000-0005-0000-0000-000069C10000}"/>
    <cellStyle name="Normal 4 3 3 5 2 5" xfId="25330" xr:uid="{00000000-0005-0000-0000-00006AC10000}"/>
    <cellStyle name="Normal 4 3 3 5 2 5 2" xfId="54280" xr:uid="{00000000-0005-0000-0000-00006BC10000}"/>
    <cellStyle name="Normal 4 3 3 5 2 6" xfId="54275" xr:uid="{00000000-0005-0000-0000-00006CC10000}"/>
    <cellStyle name="Normal 4 3 3 5 3" xfId="25331" xr:uid="{00000000-0005-0000-0000-00006DC10000}"/>
    <cellStyle name="Normal 4 3 3 5 3 2" xfId="25332" xr:uid="{00000000-0005-0000-0000-00006EC10000}"/>
    <cellStyle name="Normal 4 3 3 5 3 2 2" xfId="25333" xr:uid="{00000000-0005-0000-0000-00006FC10000}"/>
    <cellStyle name="Normal 4 3 3 5 3 2 2 2" xfId="54283" xr:uid="{00000000-0005-0000-0000-000070C10000}"/>
    <cellStyle name="Normal 4 3 3 5 3 2 3" xfId="54282" xr:uid="{00000000-0005-0000-0000-000071C10000}"/>
    <cellStyle name="Normal 4 3 3 5 3 3" xfId="25334" xr:uid="{00000000-0005-0000-0000-000072C10000}"/>
    <cellStyle name="Normal 4 3 3 5 3 3 2" xfId="54284" xr:uid="{00000000-0005-0000-0000-000073C10000}"/>
    <cellStyle name="Normal 4 3 3 5 3 4" xfId="25335" xr:uid="{00000000-0005-0000-0000-000074C10000}"/>
    <cellStyle name="Normal 4 3 3 5 3 4 2" xfId="54285" xr:uid="{00000000-0005-0000-0000-000075C10000}"/>
    <cellStyle name="Normal 4 3 3 5 3 5" xfId="25336" xr:uid="{00000000-0005-0000-0000-000076C10000}"/>
    <cellStyle name="Normal 4 3 3 5 3 5 2" xfId="54286" xr:uid="{00000000-0005-0000-0000-000077C10000}"/>
    <cellStyle name="Normal 4 3 3 5 3 6" xfId="54281" xr:uid="{00000000-0005-0000-0000-000078C10000}"/>
    <cellStyle name="Normal 4 3 3 5 4" xfId="25337" xr:uid="{00000000-0005-0000-0000-000079C10000}"/>
    <cellStyle name="Normal 4 3 3 5 4 2" xfId="25338" xr:uid="{00000000-0005-0000-0000-00007AC10000}"/>
    <cellStyle name="Normal 4 3 3 5 4 2 2" xfId="54288" xr:uid="{00000000-0005-0000-0000-00007BC10000}"/>
    <cellStyle name="Normal 4 3 3 5 4 3" xfId="54287" xr:uid="{00000000-0005-0000-0000-00007CC10000}"/>
    <cellStyle name="Normal 4 3 3 5 5" xfId="25339" xr:uid="{00000000-0005-0000-0000-00007DC10000}"/>
    <cellStyle name="Normal 4 3 3 5 5 2" xfId="54289" xr:uid="{00000000-0005-0000-0000-00007EC10000}"/>
    <cellStyle name="Normal 4 3 3 5 6" xfId="25340" xr:uid="{00000000-0005-0000-0000-00007FC10000}"/>
    <cellStyle name="Normal 4 3 3 5 6 2" xfId="54290" xr:uid="{00000000-0005-0000-0000-000080C10000}"/>
    <cellStyle name="Normal 4 3 3 5 7" xfId="25341" xr:uid="{00000000-0005-0000-0000-000081C10000}"/>
    <cellStyle name="Normal 4 3 3 5 7 2" xfId="54291" xr:uid="{00000000-0005-0000-0000-000082C10000}"/>
    <cellStyle name="Normal 4 3 3 5 8" xfId="54274" xr:uid="{00000000-0005-0000-0000-000083C10000}"/>
    <cellStyle name="Normal 4 3 3 6" xfId="25342" xr:uid="{00000000-0005-0000-0000-000084C10000}"/>
    <cellStyle name="Normal 4 3 3 6 2" xfId="25343" xr:uid="{00000000-0005-0000-0000-000085C10000}"/>
    <cellStyle name="Normal 4 3 3 6 2 2" xfId="25344" xr:uid="{00000000-0005-0000-0000-000086C10000}"/>
    <cellStyle name="Normal 4 3 3 6 2 2 2" xfId="25345" xr:uid="{00000000-0005-0000-0000-000087C10000}"/>
    <cellStyle name="Normal 4 3 3 6 2 2 2 2" xfId="54295" xr:uid="{00000000-0005-0000-0000-000088C10000}"/>
    <cellStyle name="Normal 4 3 3 6 2 2 3" xfId="54294" xr:uid="{00000000-0005-0000-0000-000089C10000}"/>
    <cellStyle name="Normal 4 3 3 6 2 3" xfId="25346" xr:uid="{00000000-0005-0000-0000-00008AC10000}"/>
    <cellStyle name="Normal 4 3 3 6 2 3 2" xfId="54296" xr:uid="{00000000-0005-0000-0000-00008BC10000}"/>
    <cellStyle name="Normal 4 3 3 6 2 4" xfId="25347" xr:uid="{00000000-0005-0000-0000-00008CC10000}"/>
    <cellStyle name="Normal 4 3 3 6 2 4 2" xfId="54297" xr:uid="{00000000-0005-0000-0000-00008DC10000}"/>
    <cellStyle name="Normal 4 3 3 6 2 5" xfId="25348" xr:uid="{00000000-0005-0000-0000-00008EC10000}"/>
    <cellStyle name="Normal 4 3 3 6 2 5 2" xfId="54298" xr:uid="{00000000-0005-0000-0000-00008FC10000}"/>
    <cellStyle name="Normal 4 3 3 6 2 6" xfId="54293" xr:uid="{00000000-0005-0000-0000-000090C10000}"/>
    <cellStyle name="Normal 4 3 3 6 3" xfId="25349" xr:uid="{00000000-0005-0000-0000-000091C10000}"/>
    <cellStyle name="Normal 4 3 3 6 3 2" xfId="25350" xr:uid="{00000000-0005-0000-0000-000092C10000}"/>
    <cellStyle name="Normal 4 3 3 6 3 2 2" xfId="54300" xr:uid="{00000000-0005-0000-0000-000093C10000}"/>
    <cellStyle name="Normal 4 3 3 6 3 3" xfId="54299" xr:uid="{00000000-0005-0000-0000-000094C10000}"/>
    <cellStyle name="Normal 4 3 3 6 4" xfId="25351" xr:uid="{00000000-0005-0000-0000-000095C10000}"/>
    <cellStyle name="Normal 4 3 3 6 4 2" xfId="54301" xr:uid="{00000000-0005-0000-0000-000096C10000}"/>
    <cellStyle name="Normal 4 3 3 6 5" xfId="25352" xr:uid="{00000000-0005-0000-0000-000097C10000}"/>
    <cellStyle name="Normal 4 3 3 6 5 2" xfId="54302" xr:uid="{00000000-0005-0000-0000-000098C10000}"/>
    <cellStyle name="Normal 4 3 3 6 6" xfId="25353" xr:uid="{00000000-0005-0000-0000-000099C10000}"/>
    <cellStyle name="Normal 4 3 3 6 6 2" xfId="54303" xr:uid="{00000000-0005-0000-0000-00009AC10000}"/>
    <cellStyle name="Normal 4 3 3 6 7" xfId="54292" xr:uid="{00000000-0005-0000-0000-00009BC10000}"/>
    <cellStyle name="Normal 4 3 3 7" xfId="25354" xr:uid="{00000000-0005-0000-0000-00009CC10000}"/>
    <cellStyle name="Normal 4 3 3 7 2" xfId="25355" xr:uid="{00000000-0005-0000-0000-00009DC10000}"/>
    <cellStyle name="Normal 4 3 3 7 2 2" xfId="25356" xr:uid="{00000000-0005-0000-0000-00009EC10000}"/>
    <cellStyle name="Normal 4 3 3 7 2 2 2" xfId="54306" xr:uid="{00000000-0005-0000-0000-00009FC10000}"/>
    <cellStyle name="Normal 4 3 3 7 2 3" xfId="54305" xr:uid="{00000000-0005-0000-0000-0000A0C10000}"/>
    <cellStyle name="Normal 4 3 3 7 3" xfId="25357" xr:uid="{00000000-0005-0000-0000-0000A1C10000}"/>
    <cellStyle name="Normal 4 3 3 7 3 2" xfId="54307" xr:uid="{00000000-0005-0000-0000-0000A2C10000}"/>
    <cellStyle name="Normal 4 3 3 7 4" xfId="25358" xr:uid="{00000000-0005-0000-0000-0000A3C10000}"/>
    <cellStyle name="Normal 4 3 3 7 4 2" xfId="54308" xr:uid="{00000000-0005-0000-0000-0000A4C10000}"/>
    <cellStyle name="Normal 4 3 3 7 5" xfId="25359" xr:uid="{00000000-0005-0000-0000-0000A5C10000}"/>
    <cellStyle name="Normal 4 3 3 7 5 2" xfId="54309" xr:uid="{00000000-0005-0000-0000-0000A6C10000}"/>
    <cellStyle name="Normal 4 3 3 7 6" xfId="54304" xr:uid="{00000000-0005-0000-0000-0000A7C10000}"/>
    <cellStyle name="Normal 4 3 3 8" xfId="25360" xr:uid="{00000000-0005-0000-0000-0000A8C10000}"/>
    <cellStyle name="Normal 4 3 3 8 2" xfId="25361" xr:uid="{00000000-0005-0000-0000-0000A9C10000}"/>
    <cellStyle name="Normal 4 3 3 8 2 2" xfId="25362" xr:uid="{00000000-0005-0000-0000-0000AAC10000}"/>
    <cellStyle name="Normal 4 3 3 8 2 2 2" xfId="54312" xr:uid="{00000000-0005-0000-0000-0000ABC10000}"/>
    <cellStyle name="Normal 4 3 3 8 2 3" xfId="54311" xr:uid="{00000000-0005-0000-0000-0000ACC10000}"/>
    <cellStyle name="Normal 4 3 3 8 3" xfId="25363" xr:uid="{00000000-0005-0000-0000-0000ADC10000}"/>
    <cellStyle name="Normal 4 3 3 8 3 2" xfId="54313" xr:uid="{00000000-0005-0000-0000-0000AEC10000}"/>
    <cellStyle name="Normal 4 3 3 8 4" xfId="25364" xr:uid="{00000000-0005-0000-0000-0000AFC10000}"/>
    <cellStyle name="Normal 4 3 3 8 4 2" xfId="54314" xr:uid="{00000000-0005-0000-0000-0000B0C10000}"/>
    <cellStyle name="Normal 4 3 3 8 5" xfId="25365" xr:uid="{00000000-0005-0000-0000-0000B1C10000}"/>
    <cellStyle name="Normal 4 3 3 8 5 2" xfId="54315" xr:uid="{00000000-0005-0000-0000-0000B2C10000}"/>
    <cellStyle name="Normal 4 3 3 8 6" xfId="54310" xr:uid="{00000000-0005-0000-0000-0000B3C10000}"/>
    <cellStyle name="Normal 4 3 3 9" xfId="25366" xr:uid="{00000000-0005-0000-0000-0000B4C10000}"/>
    <cellStyle name="Normal 4 3 3 9 2" xfId="25367" xr:uid="{00000000-0005-0000-0000-0000B5C10000}"/>
    <cellStyle name="Normal 4 3 3 9 2 2" xfId="25368" xr:uid="{00000000-0005-0000-0000-0000B6C10000}"/>
    <cellStyle name="Normal 4 3 3 9 2 2 2" xfId="54318" xr:uid="{00000000-0005-0000-0000-0000B7C10000}"/>
    <cellStyle name="Normal 4 3 3 9 2 3" xfId="54317" xr:uid="{00000000-0005-0000-0000-0000B8C10000}"/>
    <cellStyle name="Normal 4 3 3 9 3" xfId="25369" xr:uid="{00000000-0005-0000-0000-0000B9C10000}"/>
    <cellStyle name="Normal 4 3 3 9 3 2" xfId="54319" xr:uid="{00000000-0005-0000-0000-0000BAC10000}"/>
    <cellStyle name="Normal 4 3 3 9 4" xfId="25370" xr:uid="{00000000-0005-0000-0000-0000BBC10000}"/>
    <cellStyle name="Normal 4 3 3 9 4 2" xfId="54320" xr:uid="{00000000-0005-0000-0000-0000BCC10000}"/>
    <cellStyle name="Normal 4 3 3 9 5" xfId="54316" xr:uid="{00000000-0005-0000-0000-0000BDC10000}"/>
    <cellStyle name="Normal 4 3 4" xfId="293" xr:uid="{00000000-0005-0000-0000-0000BEC10000}"/>
    <cellStyle name="Normal 4 3 4 10" xfId="25371" xr:uid="{00000000-0005-0000-0000-0000BFC10000}"/>
    <cellStyle name="Normal 4 3 4 10 2" xfId="54321" xr:uid="{00000000-0005-0000-0000-0000C0C10000}"/>
    <cellStyle name="Normal 4 3 4 11" xfId="25372" xr:uid="{00000000-0005-0000-0000-0000C1C10000}"/>
    <cellStyle name="Normal 4 3 4 11 2" xfId="54322" xr:uid="{00000000-0005-0000-0000-0000C2C10000}"/>
    <cellStyle name="Normal 4 3 4 12" xfId="25373" xr:uid="{00000000-0005-0000-0000-0000C3C10000}"/>
    <cellStyle name="Normal 4 3 4 12 2" xfId="54323" xr:uid="{00000000-0005-0000-0000-0000C4C10000}"/>
    <cellStyle name="Normal 4 3 4 2" xfId="25374" xr:uid="{00000000-0005-0000-0000-0000C5C10000}"/>
    <cellStyle name="Normal 4 3 4 2 10" xfId="25375" xr:uid="{00000000-0005-0000-0000-0000C6C10000}"/>
    <cellStyle name="Normal 4 3 4 2 10 2" xfId="54325" xr:uid="{00000000-0005-0000-0000-0000C7C10000}"/>
    <cellStyle name="Normal 4 3 4 2 11" xfId="25376" xr:uid="{00000000-0005-0000-0000-0000C8C10000}"/>
    <cellStyle name="Normal 4 3 4 2 11 2" xfId="54326" xr:uid="{00000000-0005-0000-0000-0000C9C10000}"/>
    <cellStyle name="Normal 4 3 4 2 12" xfId="54324" xr:uid="{00000000-0005-0000-0000-0000CAC10000}"/>
    <cellStyle name="Normal 4 3 4 2 2" xfId="25377" xr:uid="{00000000-0005-0000-0000-0000CBC10000}"/>
    <cellStyle name="Normal 4 3 4 2 2 10" xfId="25378" xr:uid="{00000000-0005-0000-0000-0000CCC10000}"/>
    <cellStyle name="Normal 4 3 4 2 2 10 2" xfId="54328" xr:uid="{00000000-0005-0000-0000-0000CDC10000}"/>
    <cellStyle name="Normal 4 3 4 2 2 11" xfId="54327" xr:uid="{00000000-0005-0000-0000-0000CEC10000}"/>
    <cellStyle name="Normal 4 3 4 2 2 2" xfId="25379" xr:uid="{00000000-0005-0000-0000-0000CFC10000}"/>
    <cellStyle name="Normal 4 3 4 2 2 2 2" xfId="25380" xr:uid="{00000000-0005-0000-0000-0000D0C10000}"/>
    <cellStyle name="Normal 4 3 4 2 2 2 2 2" xfId="25381" xr:uid="{00000000-0005-0000-0000-0000D1C10000}"/>
    <cellStyle name="Normal 4 3 4 2 2 2 2 2 2" xfId="25382" xr:uid="{00000000-0005-0000-0000-0000D2C10000}"/>
    <cellStyle name="Normal 4 3 4 2 2 2 2 2 2 2" xfId="54332" xr:uid="{00000000-0005-0000-0000-0000D3C10000}"/>
    <cellStyle name="Normal 4 3 4 2 2 2 2 2 3" xfId="54331" xr:uid="{00000000-0005-0000-0000-0000D4C10000}"/>
    <cellStyle name="Normal 4 3 4 2 2 2 2 3" xfId="25383" xr:uid="{00000000-0005-0000-0000-0000D5C10000}"/>
    <cellStyle name="Normal 4 3 4 2 2 2 2 3 2" xfId="54333" xr:uid="{00000000-0005-0000-0000-0000D6C10000}"/>
    <cellStyle name="Normal 4 3 4 2 2 2 2 4" xfId="25384" xr:uid="{00000000-0005-0000-0000-0000D7C10000}"/>
    <cellStyle name="Normal 4 3 4 2 2 2 2 4 2" xfId="54334" xr:uid="{00000000-0005-0000-0000-0000D8C10000}"/>
    <cellStyle name="Normal 4 3 4 2 2 2 2 5" xfId="25385" xr:uid="{00000000-0005-0000-0000-0000D9C10000}"/>
    <cellStyle name="Normal 4 3 4 2 2 2 2 5 2" xfId="54335" xr:uid="{00000000-0005-0000-0000-0000DAC10000}"/>
    <cellStyle name="Normal 4 3 4 2 2 2 2 6" xfId="54330" xr:uid="{00000000-0005-0000-0000-0000DBC10000}"/>
    <cellStyle name="Normal 4 3 4 2 2 2 3" xfId="25386" xr:uid="{00000000-0005-0000-0000-0000DCC10000}"/>
    <cellStyle name="Normal 4 3 4 2 2 2 3 2" xfId="25387" xr:uid="{00000000-0005-0000-0000-0000DDC10000}"/>
    <cellStyle name="Normal 4 3 4 2 2 2 3 2 2" xfId="54337" xr:uid="{00000000-0005-0000-0000-0000DEC10000}"/>
    <cellStyle name="Normal 4 3 4 2 2 2 3 3" xfId="54336" xr:uid="{00000000-0005-0000-0000-0000DFC10000}"/>
    <cellStyle name="Normal 4 3 4 2 2 2 4" xfId="25388" xr:uid="{00000000-0005-0000-0000-0000E0C10000}"/>
    <cellStyle name="Normal 4 3 4 2 2 2 4 2" xfId="54338" xr:uid="{00000000-0005-0000-0000-0000E1C10000}"/>
    <cellStyle name="Normal 4 3 4 2 2 2 5" xfId="25389" xr:uid="{00000000-0005-0000-0000-0000E2C10000}"/>
    <cellStyle name="Normal 4 3 4 2 2 2 5 2" xfId="54339" xr:uid="{00000000-0005-0000-0000-0000E3C10000}"/>
    <cellStyle name="Normal 4 3 4 2 2 2 6" xfId="25390" xr:uid="{00000000-0005-0000-0000-0000E4C10000}"/>
    <cellStyle name="Normal 4 3 4 2 2 2 6 2" xfId="54340" xr:uid="{00000000-0005-0000-0000-0000E5C10000}"/>
    <cellStyle name="Normal 4 3 4 2 2 2 7" xfId="54329" xr:uid="{00000000-0005-0000-0000-0000E6C10000}"/>
    <cellStyle name="Normal 4 3 4 2 2 3" xfId="25391" xr:uid="{00000000-0005-0000-0000-0000E7C10000}"/>
    <cellStyle name="Normal 4 3 4 2 2 3 2" xfId="25392" xr:uid="{00000000-0005-0000-0000-0000E8C10000}"/>
    <cellStyle name="Normal 4 3 4 2 2 3 2 2" xfId="25393" xr:uid="{00000000-0005-0000-0000-0000E9C10000}"/>
    <cellStyle name="Normal 4 3 4 2 2 3 2 2 2" xfId="25394" xr:uid="{00000000-0005-0000-0000-0000EAC10000}"/>
    <cellStyle name="Normal 4 3 4 2 2 3 2 2 2 2" xfId="54344" xr:uid="{00000000-0005-0000-0000-0000EBC10000}"/>
    <cellStyle name="Normal 4 3 4 2 2 3 2 2 3" xfId="54343" xr:uid="{00000000-0005-0000-0000-0000ECC10000}"/>
    <cellStyle name="Normal 4 3 4 2 2 3 2 3" xfId="25395" xr:uid="{00000000-0005-0000-0000-0000EDC10000}"/>
    <cellStyle name="Normal 4 3 4 2 2 3 2 3 2" xfId="54345" xr:uid="{00000000-0005-0000-0000-0000EEC10000}"/>
    <cellStyle name="Normal 4 3 4 2 2 3 2 4" xfId="25396" xr:uid="{00000000-0005-0000-0000-0000EFC10000}"/>
    <cellStyle name="Normal 4 3 4 2 2 3 2 4 2" xfId="54346" xr:uid="{00000000-0005-0000-0000-0000F0C10000}"/>
    <cellStyle name="Normal 4 3 4 2 2 3 2 5" xfId="25397" xr:uid="{00000000-0005-0000-0000-0000F1C10000}"/>
    <cellStyle name="Normal 4 3 4 2 2 3 2 5 2" xfId="54347" xr:uid="{00000000-0005-0000-0000-0000F2C10000}"/>
    <cellStyle name="Normal 4 3 4 2 2 3 2 6" xfId="54342" xr:uid="{00000000-0005-0000-0000-0000F3C10000}"/>
    <cellStyle name="Normal 4 3 4 2 2 3 3" xfId="25398" xr:uid="{00000000-0005-0000-0000-0000F4C10000}"/>
    <cellStyle name="Normal 4 3 4 2 2 3 3 2" xfId="25399" xr:uid="{00000000-0005-0000-0000-0000F5C10000}"/>
    <cellStyle name="Normal 4 3 4 2 2 3 3 2 2" xfId="54349" xr:uid="{00000000-0005-0000-0000-0000F6C10000}"/>
    <cellStyle name="Normal 4 3 4 2 2 3 3 3" xfId="54348" xr:uid="{00000000-0005-0000-0000-0000F7C10000}"/>
    <cellStyle name="Normal 4 3 4 2 2 3 4" xfId="25400" xr:uid="{00000000-0005-0000-0000-0000F8C10000}"/>
    <cellStyle name="Normal 4 3 4 2 2 3 4 2" xfId="54350" xr:uid="{00000000-0005-0000-0000-0000F9C10000}"/>
    <cellStyle name="Normal 4 3 4 2 2 3 5" xfId="25401" xr:uid="{00000000-0005-0000-0000-0000FAC10000}"/>
    <cellStyle name="Normal 4 3 4 2 2 3 5 2" xfId="54351" xr:uid="{00000000-0005-0000-0000-0000FBC10000}"/>
    <cellStyle name="Normal 4 3 4 2 2 3 6" xfId="25402" xr:uid="{00000000-0005-0000-0000-0000FCC10000}"/>
    <cellStyle name="Normal 4 3 4 2 2 3 6 2" xfId="54352" xr:uid="{00000000-0005-0000-0000-0000FDC10000}"/>
    <cellStyle name="Normal 4 3 4 2 2 3 7" xfId="54341" xr:uid="{00000000-0005-0000-0000-0000FEC10000}"/>
    <cellStyle name="Normal 4 3 4 2 2 4" xfId="25403" xr:uid="{00000000-0005-0000-0000-0000FFC10000}"/>
    <cellStyle name="Normal 4 3 4 2 2 4 2" xfId="25404" xr:uid="{00000000-0005-0000-0000-000000C20000}"/>
    <cellStyle name="Normal 4 3 4 2 2 4 2 2" xfId="25405" xr:uid="{00000000-0005-0000-0000-000001C20000}"/>
    <cellStyle name="Normal 4 3 4 2 2 4 2 2 2" xfId="54355" xr:uid="{00000000-0005-0000-0000-000002C20000}"/>
    <cellStyle name="Normal 4 3 4 2 2 4 2 3" xfId="54354" xr:uid="{00000000-0005-0000-0000-000003C20000}"/>
    <cellStyle name="Normal 4 3 4 2 2 4 3" xfId="25406" xr:uid="{00000000-0005-0000-0000-000004C20000}"/>
    <cellStyle name="Normal 4 3 4 2 2 4 3 2" xfId="54356" xr:uid="{00000000-0005-0000-0000-000005C20000}"/>
    <cellStyle name="Normal 4 3 4 2 2 4 4" xfId="25407" xr:uid="{00000000-0005-0000-0000-000006C20000}"/>
    <cellStyle name="Normal 4 3 4 2 2 4 4 2" xfId="54357" xr:uid="{00000000-0005-0000-0000-000007C20000}"/>
    <cellStyle name="Normal 4 3 4 2 2 4 5" xfId="25408" xr:uid="{00000000-0005-0000-0000-000008C20000}"/>
    <cellStyle name="Normal 4 3 4 2 2 4 5 2" xfId="54358" xr:uid="{00000000-0005-0000-0000-000009C20000}"/>
    <cellStyle name="Normal 4 3 4 2 2 4 6" xfId="54353" xr:uid="{00000000-0005-0000-0000-00000AC20000}"/>
    <cellStyle name="Normal 4 3 4 2 2 5" xfId="25409" xr:uid="{00000000-0005-0000-0000-00000BC20000}"/>
    <cellStyle name="Normal 4 3 4 2 2 5 2" xfId="25410" xr:uid="{00000000-0005-0000-0000-00000CC20000}"/>
    <cellStyle name="Normal 4 3 4 2 2 5 2 2" xfId="25411" xr:uid="{00000000-0005-0000-0000-00000DC20000}"/>
    <cellStyle name="Normal 4 3 4 2 2 5 2 2 2" xfId="54361" xr:uid="{00000000-0005-0000-0000-00000EC20000}"/>
    <cellStyle name="Normal 4 3 4 2 2 5 2 3" xfId="54360" xr:uid="{00000000-0005-0000-0000-00000FC20000}"/>
    <cellStyle name="Normal 4 3 4 2 2 5 3" xfId="25412" xr:uid="{00000000-0005-0000-0000-000010C20000}"/>
    <cellStyle name="Normal 4 3 4 2 2 5 3 2" xfId="54362" xr:uid="{00000000-0005-0000-0000-000011C20000}"/>
    <cellStyle name="Normal 4 3 4 2 2 5 4" xfId="25413" xr:uid="{00000000-0005-0000-0000-000012C20000}"/>
    <cellStyle name="Normal 4 3 4 2 2 5 4 2" xfId="54363" xr:uid="{00000000-0005-0000-0000-000013C20000}"/>
    <cellStyle name="Normal 4 3 4 2 2 5 5" xfId="25414" xr:uid="{00000000-0005-0000-0000-000014C20000}"/>
    <cellStyle name="Normal 4 3 4 2 2 5 5 2" xfId="54364" xr:uid="{00000000-0005-0000-0000-000015C20000}"/>
    <cellStyle name="Normal 4 3 4 2 2 5 6" xfId="54359" xr:uid="{00000000-0005-0000-0000-000016C20000}"/>
    <cellStyle name="Normal 4 3 4 2 2 6" xfId="25415" xr:uid="{00000000-0005-0000-0000-000017C20000}"/>
    <cellStyle name="Normal 4 3 4 2 2 6 2" xfId="25416" xr:uid="{00000000-0005-0000-0000-000018C20000}"/>
    <cellStyle name="Normal 4 3 4 2 2 6 2 2" xfId="25417" xr:uid="{00000000-0005-0000-0000-000019C20000}"/>
    <cellStyle name="Normal 4 3 4 2 2 6 2 2 2" xfId="54367" xr:uid="{00000000-0005-0000-0000-00001AC20000}"/>
    <cellStyle name="Normal 4 3 4 2 2 6 2 3" xfId="54366" xr:uid="{00000000-0005-0000-0000-00001BC20000}"/>
    <cellStyle name="Normal 4 3 4 2 2 6 3" xfId="25418" xr:uid="{00000000-0005-0000-0000-00001CC20000}"/>
    <cellStyle name="Normal 4 3 4 2 2 6 3 2" xfId="54368" xr:uid="{00000000-0005-0000-0000-00001DC20000}"/>
    <cellStyle name="Normal 4 3 4 2 2 6 4" xfId="25419" xr:uid="{00000000-0005-0000-0000-00001EC20000}"/>
    <cellStyle name="Normal 4 3 4 2 2 6 4 2" xfId="54369" xr:uid="{00000000-0005-0000-0000-00001FC20000}"/>
    <cellStyle name="Normal 4 3 4 2 2 6 5" xfId="54365" xr:uid="{00000000-0005-0000-0000-000020C20000}"/>
    <cellStyle name="Normal 4 3 4 2 2 7" xfId="25420" xr:uid="{00000000-0005-0000-0000-000021C20000}"/>
    <cellStyle name="Normal 4 3 4 2 2 7 2" xfId="25421" xr:uid="{00000000-0005-0000-0000-000022C20000}"/>
    <cellStyle name="Normal 4 3 4 2 2 7 2 2" xfId="54371" xr:uid="{00000000-0005-0000-0000-000023C20000}"/>
    <cellStyle name="Normal 4 3 4 2 2 7 3" xfId="25422" xr:uid="{00000000-0005-0000-0000-000024C20000}"/>
    <cellStyle name="Normal 4 3 4 2 2 7 3 2" xfId="54372" xr:uid="{00000000-0005-0000-0000-000025C20000}"/>
    <cellStyle name="Normal 4 3 4 2 2 7 4" xfId="54370" xr:uid="{00000000-0005-0000-0000-000026C20000}"/>
    <cellStyle name="Normal 4 3 4 2 2 8" xfId="25423" xr:uid="{00000000-0005-0000-0000-000027C20000}"/>
    <cellStyle name="Normal 4 3 4 2 2 8 2" xfId="54373" xr:uid="{00000000-0005-0000-0000-000028C20000}"/>
    <cellStyle name="Normal 4 3 4 2 2 9" xfId="25424" xr:uid="{00000000-0005-0000-0000-000029C20000}"/>
    <cellStyle name="Normal 4 3 4 2 2 9 2" xfId="54374" xr:uid="{00000000-0005-0000-0000-00002AC20000}"/>
    <cellStyle name="Normal 4 3 4 2 3" xfId="25425" xr:uid="{00000000-0005-0000-0000-00002BC20000}"/>
    <cellStyle name="Normal 4 3 4 2 3 2" xfId="25426" xr:uid="{00000000-0005-0000-0000-00002CC20000}"/>
    <cellStyle name="Normal 4 3 4 2 3 2 2" xfId="25427" xr:uid="{00000000-0005-0000-0000-00002DC20000}"/>
    <cellStyle name="Normal 4 3 4 2 3 2 2 2" xfId="25428" xr:uid="{00000000-0005-0000-0000-00002EC20000}"/>
    <cellStyle name="Normal 4 3 4 2 3 2 2 2 2" xfId="54378" xr:uid="{00000000-0005-0000-0000-00002FC20000}"/>
    <cellStyle name="Normal 4 3 4 2 3 2 2 3" xfId="54377" xr:uid="{00000000-0005-0000-0000-000030C20000}"/>
    <cellStyle name="Normal 4 3 4 2 3 2 3" xfId="25429" xr:uid="{00000000-0005-0000-0000-000031C20000}"/>
    <cellStyle name="Normal 4 3 4 2 3 2 3 2" xfId="54379" xr:uid="{00000000-0005-0000-0000-000032C20000}"/>
    <cellStyle name="Normal 4 3 4 2 3 2 4" xfId="25430" xr:uid="{00000000-0005-0000-0000-000033C20000}"/>
    <cellStyle name="Normal 4 3 4 2 3 2 4 2" xfId="54380" xr:uid="{00000000-0005-0000-0000-000034C20000}"/>
    <cellStyle name="Normal 4 3 4 2 3 2 5" xfId="25431" xr:uid="{00000000-0005-0000-0000-000035C20000}"/>
    <cellStyle name="Normal 4 3 4 2 3 2 5 2" xfId="54381" xr:uid="{00000000-0005-0000-0000-000036C20000}"/>
    <cellStyle name="Normal 4 3 4 2 3 2 6" xfId="54376" xr:uid="{00000000-0005-0000-0000-000037C20000}"/>
    <cellStyle name="Normal 4 3 4 2 3 3" xfId="25432" xr:uid="{00000000-0005-0000-0000-000038C20000}"/>
    <cellStyle name="Normal 4 3 4 2 3 3 2" xfId="25433" xr:uid="{00000000-0005-0000-0000-000039C20000}"/>
    <cellStyle name="Normal 4 3 4 2 3 3 2 2" xfId="25434" xr:uid="{00000000-0005-0000-0000-00003AC20000}"/>
    <cellStyle name="Normal 4 3 4 2 3 3 2 2 2" xfId="54384" xr:uid="{00000000-0005-0000-0000-00003BC20000}"/>
    <cellStyle name="Normal 4 3 4 2 3 3 2 3" xfId="54383" xr:uid="{00000000-0005-0000-0000-00003CC20000}"/>
    <cellStyle name="Normal 4 3 4 2 3 3 3" xfId="25435" xr:uid="{00000000-0005-0000-0000-00003DC20000}"/>
    <cellStyle name="Normal 4 3 4 2 3 3 3 2" xfId="54385" xr:uid="{00000000-0005-0000-0000-00003EC20000}"/>
    <cellStyle name="Normal 4 3 4 2 3 3 4" xfId="25436" xr:uid="{00000000-0005-0000-0000-00003FC20000}"/>
    <cellStyle name="Normal 4 3 4 2 3 3 4 2" xfId="54386" xr:uid="{00000000-0005-0000-0000-000040C20000}"/>
    <cellStyle name="Normal 4 3 4 2 3 3 5" xfId="25437" xr:uid="{00000000-0005-0000-0000-000041C20000}"/>
    <cellStyle name="Normal 4 3 4 2 3 3 5 2" xfId="54387" xr:uid="{00000000-0005-0000-0000-000042C20000}"/>
    <cellStyle name="Normal 4 3 4 2 3 3 6" xfId="54382" xr:uid="{00000000-0005-0000-0000-000043C20000}"/>
    <cellStyle name="Normal 4 3 4 2 3 4" xfId="25438" xr:uid="{00000000-0005-0000-0000-000044C20000}"/>
    <cellStyle name="Normal 4 3 4 2 3 4 2" xfId="25439" xr:uid="{00000000-0005-0000-0000-000045C20000}"/>
    <cellStyle name="Normal 4 3 4 2 3 4 2 2" xfId="54389" xr:uid="{00000000-0005-0000-0000-000046C20000}"/>
    <cellStyle name="Normal 4 3 4 2 3 4 3" xfId="54388" xr:uid="{00000000-0005-0000-0000-000047C20000}"/>
    <cellStyle name="Normal 4 3 4 2 3 5" xfId="25440" xr:uid="{00000000-0005-0000-0000-000048C20000}"/>
    <cellStyle name="Normal 4 3 4 2 3 5 2" xfId="54390" xr:uid="{00000000-0005-0000-0000-000049C20000}"/>
    <cellStyle name="Normal 4 3 4 2 3 6" xfId="25441" xr:uid="{00000000-0005-0000-0000-00004AC20000}"/>
    <cellStyle name="Normal 4 3 4 2 3 6 2" xfId="54391" xr:uid="{00000000-0005-0000-0000-00004BC20000}"/>
    <cellStyle name="Normal 4 3 4 2 3 7" xfId="25442" xr:uid="{00000000-0005-0000-0000-00004CC20000}"/>
    <cellStyle name="Normal 4 3 4 2 3 7 2" xfId="54392" xr:uid="{00000000-0005-0000-0000-00004DC20000}"/>
    <cellStyle name="Normal 4 3 4 2 3 8" xfId="54375" xr:uid="{00000000-0005-0000-0000-00004EC20000}"/>
    <cellStyle name="Normal 4 3 4 2 4" xfId="25443" xr:uid="{00000000-0005-0000-0000-00004FC20000}"/>
    <cellStyle name="Normal 4 3 4 2 4 2" xfId="25444" xr:uid="{00000000-0005-0000-0000-000050C20000}"/>
    <cellStyle name="Normal 4 3 4 2 4 2 2" xfId="25445" xr:uid="{00000000-0005-0000-0000-000051C20000}"/>
    <cellStyle name="Normal 4 3 4 2 4 2 2 2" xfId="25446" xr:uid="{00000000-0005-0000-0000-000052C20000}"/>
    <cellStyle name="Normal 4 3 4 2 4 2 2 2 2" xfId="54396" xr:uid="{00000000-0005-0000-0000-000053C20000}"/>
    <cellStyle name="Normal 4 3 4 2 4 2 2 3" xfId="54395" xr:uid="{00000000-0005-0000-0000-000054C20000}"/>
    <cellStyle name="Normal 4 3 4 2 4 2 3" xfId="25447" xr:uid="{00000000-0005-0000-0000-000055C20000}"/>
    <cellStyle name="Normal 4 3 4 2 4 2 3 2" xfId="54397" xr:uid="{00000000-0005-0000-0000-000056C20000}"/>
    <cellStyle name="Normal 4 3 4 2 4 2 4" xfId="25448" xr:uid="{00000000-0005-0000-0000-000057C20000}"/>
    <cellStyle name="Normal 4 3 4 2 4 2 4 2" xfId="54398" xr:uid="{00000000-0005-0000-0000-000058C20000}"/>
    <cellStyle name="Normal 4 3 4 2 4 2 5" xfId="25449" xr:uid="{00000000-0005-0000-0000-000059C20000}"/>
    <cellStyle name="Normal 4 3 4 2 4 2 5 2" xfId="54399" xr:uid="{00000000-0005-0000-0000-00005AC20000}"/>
    <cellStyle name="Normal 4 3 4 2 4 2 6" xfId="54394" xr:uid="{00000000-0005-0000-0000-00005BC20000}"/>
    <cellStyle name="Normal 4 3 4 2 4 3" xfId="25450" xr:uid="{00000000-0005-0000-0000-00005CC20000}"/>
    <cellStyle name="Normal 4 3 4 2 4 3 2" xfId="25451" xr:uid="{00000000-0005-0000-0000-00005DC20000}"/>
    <cellStyle name="Normal 4 3 4 2 4 3 2 2" xfId="54401" xr:uid="{00000000-0005-0000-0000-00005EC20000}"/>
    <cellStyle name="Normal 4 3 4 2 4 3 3" xfId="54400" xr:uid="{00000000-0005-0000-0000-00005FC20000}"/>
    <cellStyle name="Normal 4 3 4 2 4 4" xfId="25452" xr:uid="{00000000-0005-0000-0000-000060C20000}"/>
    <cellStyle name="Normal 4 3 4 2 4 4 2" xfId="54402" xr:uid="{00000000-0005-0000-0000-000061C20000}"/>
    <cellStyle name="Normal 4 3 4 2 4 5" xfId="25453" xr:uid="{00000000-0005-0000-0000-000062C20000}"/>
    <cellStyle name="Normal 4 3 4 2 4 5 2" xfId="54403" xr:uid="{00000000-0005-0000-0000-000063C20000}"/>
    <cellStyle name="Normal 4 3 4 2 4 6" xfId="25454" xr:uid="{00000000-0005-0000-0000-000064C20000}"/>
    <cellStyle name="Normal 4 3 4 2 4 6 2" xfId="54404" xr:uid="{00000000-0005-0000-0000-000065C20000}"/>
    <cellStyle name="Normal 4 3 4 2 4 7" xfId="54393" xr:uid="{00000000-0005-0000-0000-000066C20000}"/>
    <cellStyle name="Normal 4 3 4 2 5" xfId="25455" xr:uid="{00000000-0005-0000-0000-000067C20000}"/>
    <cellStyle name="Normal 4 3 4 2 5 2" xfId="25456" xr:uid="{00000000-0005-0000-0000-000068C20000}"/>
    <cellStyle name="Normal 4 3 4 2 5 2 2" xfId="25457" xr:uid="{00000000-0005-0000-0000-000069C20000}"/>
    <cellStyle name="Normal 4 3 4 2 5 2 2 2" xfId="54407" xr:uid="{00000000-0005-0000-0000-00006AC20000}"/>
    <cellStyle name="Normal 4 3 4 2 5 2 3" xfId="54406" xr:uid="{00000000-0005-0000-0000-00006BC20000}"/>
    <cellStyle name="Normal 4 3 4 2 5 3" xfId="25458" xr:uid="{00000000-0005-0000-0000-00006CC20000}"/>
    <cellStyle name="Normal 4 3 4 2 5 3 2" xfId="54408" xr:uid="{00000000-0005-0000-0000-00006DC20000}"/>
    <cellStyle name="Normal 4 3 4 2 5 4" xfId="25459" xr:uid="{00000000-0005-0000-0000-00006EC20000}"/>
    <cellStyle name="Normal 4 3 4 2 5 4 2" xfId="54409" xr:uid="{00000000-0005-0000-0000-00006FC20000}"/>
    <cellStyle name="Normal 4 3 4 2 5 5" xfId="25460" xr:uid="{00000000-0005-0000-0000-000070C20000}"/>
    <cellStyle name="Normal 4 3 4 2 5 5 2" xfId="54410" xr:uid="{00000000-0005-0000-0000-000071C20000}"/>
    <cellStyle name="Normal 4 3 4 2 5 6" xfId="54405" xr:uid="{00000000-0005-0000-0000-000072C20000}"/>
    <cellStyle name="Normal 4 3 4 2 6" xfId="25461" xr:uid="{00000000-0005-0000-0000-000073C20000}"/>
    <cellStyle name="Normal 4 3 4 2 6 2" xfId="25462" xr:uid="{00000000-0005-0000-0000-000074C20000}"/>
    <cellStyle name="Normal 4 3 4 2 6 2 2" xfId="25463" xr:uid="{00000000-0005-0000-0000-000075C20000}"/>
    <cellStyle name="Normal 4 3 4 2 6 2 2 2" xfId="54413" xr:uid="{00000000-0005-0000-0000-000076C20000}"/>
    <cellStyle name="Normal 4 3 4 2 6 2 3" xfId="54412" xr:uid="{00000000-0005-0000-0000-000077C20000}"/>
    <cellStyle name="Normal 4 3 4 2 6 3" xfId="25464" xr:uid="{00000000-0005-0000-0000-000078C20000}"/>
    <cellStyle name="Normal 4 3 4 2 6 3 2" xfId="54414" xr:uid="{00000000-0005-0000-0000-000079C20000}"/>
    <cellStyle name="Normal 4 3 4 2 6 4" xfId="25465" xr:uid="{00000000-0005-0000-0000-00007AC20000}"/>
    <cellStyle name="Normal 4 3 4 2 6 4 2" xfId="54415" xr:uid="{00000000-0005-0000-0000-00007BC20000}"/>
    <cellStyle name="Normal 4 3 4 2 6 5" xfId="25466" xr:uid="{00000000-0005-0000-0000-00007CC20000}"/>
    <cellStyle name="Normal 4 3 4 2 6 5 2" xfId="54416" xr:uid="{00000000-0005-0000-0000-00007DC20000}"/>
    <cellStyle name="Normal 4 3 4 2 6 6" xfId="54411" xr:uid="{00000000-0005-0000-0000-00007EC20000}"/>
    <cellStyle name="Normal 4 3 4 2 7" xfId="25467" xr:uid="{00000000-0005-0000-0000-00007FC20000}"/>
    <cellStyle name="Normal 4 3 4 2 7 2" xfId="25468" xr:uid="{00000000-0005-0000-0000-000080C20000}"/>
    <cellStyle name="Normal 4 3 4 2 7 2 2" xfId="25469" xr:uid="{00000000-0005-0000-0000-000081C20000}"/>
    <cellStyle name="Normal 4 3 4 2 7 2 2 2" xfId="54419" xr:uid="{00000000-0005-0000-0000-000082C20000}"/>
    <cellStyle name="Normal 4 3 4 2 7 2 3" xfId="54418" xr:uid="{00000000-0005-0000-0000-000083C20000}"/>
    <cellStyle name="Normal 4 3 4 2 7 3" xfId="25470" xr:uid="{00000000-0005-0000-0000-000084C20000}"/>
    <cellStyle name="Normal 4 3 4 2 7 3 2" xfId="54420" xr:uid="{00000000-0005-0000-0000-000085C20000}"/>
    <cellStyle name="Normal 4 3 4 2 7 4" xfId="25471" xr:uid="{00000000-0005-0000-0000-000086C20000}"/>
    <cellStyle name="Normal 4 3 4 2 7 4 2" xfId="54421" xr:uid="{00000000-0005-0000-0000-000087C20000}"/>
    <cellStyle name="Normal 4 3 4 2 7 5" xfId="54417" xr:uid="{00000000-0005-0000-0000-000088C20000}"/>
    <cellStyle name="Normal 4 3 4 2 8" xfId="25472" xr:uid="{00000000-0005-0000-0000-000089C20000}"/>
    <cellStyle name="Normal 4 3 4 2 8 2" xfId="25473" xr:uid="{00000000-0005-0000-0000-00008AC20000}"/>
    <cellStyle name="Normal 4 3 4 2 8 2 2" xfId="54423" xr:uid="{00000000-0005-0000-0000-00008BC20000}"/>
    <cellStyle name="Normal 4 3 4 2 8 3" xfId="25474" xr:uid="{00000000-0005-0000-0000-00008CC20000}"/>
    <cellStyle name="Normal 4 3 4 2 8 3 2" xfId="54424" xr:uid="{00000000-0005-0000-0000-00008DC20000}"/>
    <cellStyle name="Normal 4 3 4 2 8 4" xfId="54422" xr:uid="{00000000-0005-0000-0000-00008EC20000}"/>
    <cellStyle name="Normal 4 3 4 2 9" xfId="25475" xr:uid="{00000000-0005-0000-0000-00008FC20000}"/>
    <cellStyle name="Normal 4 3 4 2 9 2" xfId="54425" xr:uid="{00000000-0005-0000-0000-000090C20000}"/>
    <cellStyle name="Normal 4 3 4 3" xfId="25476" xr:uid="{00000000-0005-0000-0000-000091C20000}"/>
    <cellStyle name="Normal 4 3 4 3 10" xfId="25477" xr:uid="{00000000-0005-0000-0000-000092C20000}"/>
    <cellStyle name="Normal 4 3 4 3 10 2" xfId="54427" xr:uid="{00000000-0005-0000-0000-000093C20000}"/>
    <cellStyle name="Normal 4 3 4 3 11" xfId="54426" xr:uid="{00000000-0005-0000-0000-000094C20000}"/>
    <cellStyle name="Normal 4 3 4 3 2" xfId="25478" xr:uid="{00000000-0005-0000-0000-000095C20000}"/>
    <cellStyle name="Normal 4 3 4 3 2 2" xfId="25479" xr:uid="{00000000-0005-0000-0000-000096C20000}"/>
    <cellStyle name="Normal 4 3 4 3 2 2 2" xfId="25480" xr:uid="{00000000-0005-0000-0000-000097C20000}"/>
    <cellStyle name="Normal 4 3 4 3 2 2 2 2" xfId="25481" xr:uid="{00000000-0005-0000-0000-000098C20000}"/>
    <cellStyle name="Normal 4 3 4 3 2 2 2 2 2" xfId="54431" xr:uid="{00000000-0005-0000-0000-000099C20000}"/>
    <cellStyle name="Normal 4 3 4 3 2 2 2 3" xfId="54430" xr:uid="{00000000-0005-0000-0000-00009AC20000}"/>
    <cellStyle name="Normal 4 3 4 3 2 2 3" xfId="25482" xr:uid="{00000000-0005-0000-0000-00009BC20000}"/>
    <cellStyle name="Normal 4 3 4 3 2 2 3 2" xfId="54432" xr:uid="{00000000-0005-0000-0000-00009CC20000}"/>
    <cellStyle name="Normal 4 3 4 3 2 2 4" xfId="25483" xr:uid="{00000000-0005-0000-0000-00009DC20000}"/>
    <cellStyle name="Normal 4 3 4 3 2 2 4 2" xfId="54433" xr:uid="{00000000-0005-0000-0000-00009EC20000}"/>
    <cellStyle name="Normal 4 3 4 3 2 2 5" xfId="25484" xr:uid="{00000000-0005-0000-0000-00009FC20000}"/>
    <cellStyle name="Normal 4 3 4 3 2 2 5 2" xfId="54434" xr:uid="{00000000-0005-0000-0000-0000A0C20000}"/>
    <cellStyle name="Normal 4 3 4 3 2 2 6" xfId="54429" xr:uid="{00000000-0005-0000-0000-0000A1C20000}"/>
    <cellStyle name="Normal 4 3 4 3 2 3" xfId="25485" xr:uid="{00000000-0005-0000-0000-0000A2C20000}"/>
    <cellStyle name="Normal 4 3 4 3 2 3 2" xfId="25486" xr:uid="{00000000-0005-0000-0000-0000A3C20000}"/>
    <cellStyle name="Normal 4 3 4 3 2 3 2 2" xfId="54436" xr:uid="{00000000-0005-0000-0000-0000A4C20000}"/>
    <cellStyle name="Normal 4 3 4 3 2 3 3" xfId="54435" xr:uid="{00000000-0005-0000-0000-0000A5C20000}"/>
    <cellStyle name="Normal 4 3 4 3 2 4" xfId="25487" xr:uid="{00000000-0005-0000-0000-0000A6C20000}"/>
    <cellStyle name="Normal 4 3 4 3 2 4 2" xfId="54437" xr:uid="{00000000-0005-0000-0000-0000A7C20000}"/>
    <cellStyle name="Normal 4 3 4 3 2 5" xfId="25488" xr:uid="{00000000-0005-0000-0000-0000A8C20000}"/>
    <cellStyle name="Normal 4 3 4 3 2 5 2" xfId="54438" xr:uid="{00000000-0005-0000-0000-0000A9C20000}"/>
    <cellStyle name="Normal 4 3 4 3 2 6" xfId="25489" xr:uid="{00000000-0005-0000-0000-0000AAC20000}"/>
    <cellStyle name="Normal 4 3 4 3 2 6 2" xfId="54439" xr:uid="{00000000-0005-0000-0000-0000ABC20000}"/>
    <cellStyle name="Normal 4 3 4 3 2 7" xfId="54428" xr:uid="{00000000-0005-0000-0000-0000ACC20000}"/>
    <cellStyle name="Normal 4 3 4 3 3" xfId="25490" xr:uid="{00000000-0005-0000-0000-0000ADC20000}"/>
    <cellStyle name="Normal 4 3 4 3 3 2" xfId="25491" xr:uid="{00000000-0005-0000-0000-0000AEC20000}"/>
    <cellStyle name="Normal 4 3 4 3 3 2 2" xfId="25492" xr:uid="{00000000-0005-0000-0000-0000AFC20000}"/>
    <cellStyle name="Normal 4 3 4 3 3 2 2 2" xfId="25493" xr:uid="{00000000-0005-0000-0000-0000B0C20000}"/>
    <cellStyle name="Normal 4 3 4 3 3 2 2 2 2" xfId="54443" xr:uid="{00000000-0005-0000-0000-0000B1C20000}"/>
    <cellStyle name="Normal 4 3 4 3 3 2 2 3" xfId="54442" xr:uid="{00000000-0005-0000-0000-0000B2C20000}"/>
    <cellStyle name="Normal 4 3 4 3 3 2 3" xfId="25494" xr:uid="{00000000-0005-0000-0000-0000B3C20000}"/>
    <cellStyle name="Normal 4 3 4 3 3 2 3 2" xfId="54444" xr:uid="{00000000-0005-0000-0000-0000B4C20000}"/>
    <cellStyle name="Normal 4 3 4 3 3 2 4" xfId="25495" xr:uid="{00000000-0005-0000-0000-0000B5C20000}"/>
    <cellStyle name="Normal 4 3 4 3 3 2 4 2" xfId="54445" xr:uid="{00000000-0005-0000-0000-0000B6C20000}"/>
    <cellStyle name="Normal 4 3 4 3 3 2 5" xfId="25496" xr:uid="{00000000-0005-0000-0000-0000B7C20000}"/>
    <cellStyle name="Normal 4 3 4 3 3 2 5 2" xfId="54446" xr:uid="{00000000-0005-0000-0000-0000B8C20000}"/>
    <cellStyle name="Normal 4 3 4 3 3 2 6" xfId="54441" xr:uid="{00000000-0005-0000-0000-0000B9C20000}"/>
    <cellStyle name="Normal 4 3 4 3 3 3" xfId="25497" xr:uid="{00000000-0005-0000-0000-0000BAC20000}"/>
    <cellStyle name="Normal 4 3 4 3 3 3 2" xfId="25498" xr:uid="{00000000-0005-0000-0000-0000BBC20000}"/>
    <cellStyle name="Normal 4 3 4 3 3 3 2 2" xfId="54448" xr:uid="{00000000-0005-0000-0000-0000BCC20000}"/>
    <cellStyle name="Normal 4 3 4 3 3 3 3" xfId="54447" xr:uid="{00000000-0005-0000-0000-0000BDC20000}"/>
    <cellStyle name="Normal 4 3 4 3 3 4" xfId="25499" xr:uid="{00000000-0005-0000-0000-0000BEC20000}"/>
    <cellStyle name="Normal 4 3 4 3 3 4 2" xfId="54449" xr:uid="{00000000-0005-0000-0000-0000BFC20000}"/>
    <cellStyle name="Normal 4 3 4 3 3 5" xfId="25500" xr:uid="{00000000-0005-0000-0000-0000C0C20000}"/>
    <cellStyle name="Normal 4 3 4 3 3 5 2" xfId="54450" xr:uid="{00000000-0005-0000-0000-0000C1C20000}"/>
    <cellStyle name="Normal 4 3 4 3 3 6" xfId="25501" xr:uid="{00000000-0005-0000-0000-0000C2C20000}"/>
    <cellStyle name="Normal 4 3 4 3 3 6 2" xfId="54451" xr:uid="{00000000-0005-0000-0000-0000C3C20000}"/>
    <cellStyle name="Normal 4 3 4 3 3 7" xfId="54440" xr:uid="{00000000-0005-0000-0000-0000C4C20000}"/>
    <cellStyle name="Normal 4 3 4 3 4" xfId="25502" xr:uid="{00000000-0005-0000-0000-0000C5C20000}"/>
    <cellStyle name="Normal 4 3 4 3 4 2" xfId="25503" xr:uid="{00000000-0005-0000-0000-0000C6C20000}"/>
    <cellStyle name="Normal 4 3 4 3 4 2 2" xfId="25504" xr:uid="{00000000-0005-0000-0000-0000C7C20000}"/>
    <cellStyle name="Normal 4 3 4 3 4 2 2 2" xfId="54454" xr:uid="{00000000-0005-0000-0000-0000C8C20000}"/>
    <cellStyle name="Normal 4 3 4 3 4 2 3" xfId="54453" xr:uid="{00000000-0005-0000-0000-0000C9C20000}"/>
    <cellStyle name="Normal 4 3 4 3 4 3" xfId="25505" xr:uid="{00000000-0005-0000-0000-0000CAC20000}"/>
    <cellStyle name="Normal 4 3 4 3 4 3 2" xfId="54455" xr:uid="{00000000-0005-0000-0000-0000CBC20000}"/>
    <cellStyle name="Normal 4 3 4 3 4 4" xfId="25506" xr:uid="{00000000-0005-0000-0000-0000CCC20000}"/>
    <cellStyle name="Normal 4 3 4 3 4 4 2" xfId="54456" xr:uid="{00000000-0005-0000-0000-0000CDC20000}"/>
    <cellStyle name="Normal 4 3 4 3 4 5" xfId="25507" xr:uid="{00000000-0005-0000-0000-0000CEC20000}"/>
    <cellStyle name="Normal 4 3 4 3 4 5 2" xfId="54457" xr:uid="{00000000-0005-0000-0000-0000CFC20000}"/>
    <cellStyle name="Normal 4 3 4 3 4 6" xfId="54452" xr:uid="{00000000-0005-0000-0000-0000D0C20000}"/>
    <cellStyle name="Normal 4 3 4 3 5" xfId="25508" xr:uid="{00000000-0005-0000-0000-0000D1C20000}"/>
    <cellStyle name="Normal 4 3 4 3 5 2" xfId="25509" xr:uid="{00000000-0005-0000-0000-0000D2C20000}"/>
    <cellStyle name="Normal 4 3 4 3 5 2 2" xfId="25510" xr:uid="{00000000-0005-0000-0000-0000D3C20000}"/>
    <cellStyle name="Normal 4 3 4 3 5 2 2 2" xfId="54460" xr:uid="{00000000-0005-0000-0000-0000D4C20000}"/>
    <cellStyle name="Normal 4 3 4 3 5 2 3" xfId="54459" xr:uid="{00000000-0005-0000-0000-0000D5C20000}"/>
    <cellStyle name="Normal 4 3 4 3 5 3" xfId="25511" xr:uid="{00000000-0005-0000-0000-0000D6C20000}"/>
    <cellStyle name="Normal 4 3 4 3 5 3 2" xfId="54461" xr:uid="{00000000-0005-0000-0000-0000D7C20000}"/>
    <cellStyle name="Normal 4 3 4 3 5 4" xfId="25512" xr:uid="{00000000-0005-0000-0000-0000D8C20000}"/>
    <cellStyle name="Normal 4 3 4 3 5 4 2" xfId="54462" xr:uid="{00000000-0005-0000-0000-0000D9C20000}"/>
    <cellStyle name="Normal 4 3 4 3 5 5" xfId="25513" xr:uid="{00000000-0005-0000-0000-0000DAC20000}"/>
    <cellStyle name="Normal 4 3 4 3 5 5 2" xfId="54463" xr:uid="{00000000-0005-0000-0000-0000DBC20000}"/>
    <cellStyle name="Normal 4 3 4 3 5 6" xfId="54458" xr:uid="{00000000-0005-0000-0000-0000DCC20000}"/>
    <cellStyle name="Normal 4 3 4 3 6" xfId="25514" xr:uid="{00000000-0005-0000-0000-0000DDC20000}"/>
    <cellStyle name="Normal 4 3 4 3 6 2" xfId="25515" xr:uid="{00000000-0005-0000-0000-0000DEC20000}"/>
    <cellStyle name="Normal 4 3 4 3 6 2 2" xfId="25516" xr:uid="{00000000-0005-0000-0000-0000DFC20000}"/>
    <cellStyle name="Normal 4 3 4 3 6 2 2 2" xfId="54466" xr:uid="{00000000-0005-0000-0000-0000E0C20000}"/>
    <cellStyle name="Normal 4 3 4 3 6 2 3" xfId="54465" xr:uid="{00000000-0005-0000-0000-0000E1C20000}"/>
    <cellStyle name="Normal 4 3 4 3 6 3" xfId="25517" xr:uid="{00000000-0005-0000-0000-0000E2C20000}"/>
    <cellStyle name="Normal 4 3 4 3 6 3 2" xfId="54467" xr:uid="{00000000-0005-0000-0000-0000E3C20000}"/>
    <cellStyle name="Normal 4 3 4 3 6 4" xfId="25518" xr:uid="{00000000-0005-0000-0000-0000E4C20000}"/>
    <cellStyle name="Normal 4 3 4 3 6 4 2" xfId="54468" xr:uid="{00000000-0005-0000-0000-0000E5C20000}"/>
    <cellStyle name="Normal 4 3 4 3 6 5" xfId="54464" xr:uid="{00000000-0005-0000-0000-0000E6C20000}"/>
    <cellStyle name="Normal 4 3 4 3 7" xfId="25519" xr:uid="{00000000-0005-0000-0000-0000E7C20000}"/>
    <cellStyle name="Normal 4 3 4 3 7 2" xfId="25520" xr:uid="{00000000-0005-0000-0000-0000E8C20000}"/>
    <cellStyle name="Normal 4 3 4 3 7 2 2" xfId="54470" xr:uid="{00000000-0005-0000-0000-0000E9C20000}"/>
    <cellStyle name="Normal 4 3 4 3 7 3" xfId="25521" xr:uid="{00000000-0005-0000-0000-0000EAC20000}"/>
    <cellStyle name="Normal 4 3 4 3 7 3 2" xfId="54471" xr:uid="{00000000-0005-0000-0000-0000EBC20000}"/>
    <cellStyle name="Normal 4 3 4 3 7 4" xfId="54469" xr:uid="{00000000-0005-0000-0000-0000ECC20000}"/>
    <cellStyle name="Normal 4 3 4 3 8" xfId="25522" xr:uid="{00000000-0005-0000-0000-0000EDC20000}"/>
    <cellStyle name="Normal 4 3 4 3 8 2" xfId="54472" xr:uid="{00000000-0005-0000-0000-0000EEC20000}"/>
    <cellStyle name="Normal 4 3 4 3 9" xfId="25523" xr:uid="{00000000-0005-0000-0000-0000EFC20000}"/>
    <cellStyle name="Normal 4 3 4 3 9 2" xfId="54473" xr:uid="{00000000-0005-0000-0000-0000F0C20000}"/>
    <cellStyle name="Normal 4 3 4 4" xfId="25524" xr:uid="{00000000-0005-0000-0000-0000F1C20000}"/>
    <cellStyle name="Normal 4 3 4 4 2" xfId="25525" xr:uid="{00000000-0005-0000-0000-0000F2C20000}"/>
    <cellStyle name="Normal 4 3 4 4 2 2" xfId="25526" xr:uid="{00000000-0005-0000-0000-0000F3C20000}"/>
    <cellStyle name="Normal 4 3 4 4 2 2 2" xfId="25527" xr:uid="{00000000-0005-0000-0000-0000F4C20000}"/>
    <cellStyle name="Normal 4 3 4 4 2 2 2 2" xfId="54477" xr:uid="{00000000-0005-0000-0000-0000F5C20000}"/>
    <cellStyle name="Normal 4 3 4 4 2 2 3" xfId="54476" xr:uid="{00000000-0005-0000-0000-0000F6C20000}"/>
    <cellStyle name="Normal 4 3 4 4 2 3" xfId="25528" xr:uid="{00000000-0005-0000-0000-0000F7C20000}"/>
    <cellStyle name="Normal 4 3 4 4 2 3 2" xfId="54478" xr:uid="{00000000-0005-0000-0000-0000F8C20000}"/>
    <cellStyle name="Normal 4 3 4 4 2 4" xfId="25529" xr:uid="{00000000-0005-0000-0000-0000F9C20000}"/>
    <cellStyle name="Normal 4 3 4 4 2 4 2" xfId="54479" xr:uid="{00000000-0005-0000-0000-0000FAC20000}"/>
    <cellStyle name="Normal 4 3 4 4 2 5" xfId="25530" xr:uid="{00000000-0005-0000-0000-0000FBC20000}"/>
    <cellStyle name="Normal 4 3 4 4 2 5 2" xfId="54480" xr:uid="{00000000-0005-0000-0000-0000FCC20000}"/>
    <cellStyle name="Normal 4 3 4 4 2 6" xfId="54475" xr:uid="{00000000-0005-0000-0000-0000FDC20000}"/>
    <cellStyle name="Normal 4 3 4 4 3" xfId="25531" xr:uid="{00000000-0005-0000-0000-0000FEC20000}"/>
    <cellStyle name="Normal 4 3 4 4 3 2" xfId="25532" xr:uid="{00000000-0005-0000-0000-0000FFC20000}"/>
    <cellStyle name="Normal 4 3 4 4 3 2 2" xfId="25533" xr:uid="{00000000-0005-0000-0000-000000C30000}"/>
    <cellStyle name="Normal 4 3 4 4 3 2 2 2" xfId="54483" xr:uid="{00000000-0005-0000-0000-000001C30000}"/>
    <cellStyle name="Normal 4 3 4 4 3 2 3" xfId="54482" xr:uid="{00000000-0005-0000-0000-000002C30000}"/>
    <cellStyle name="Normal 4 3 4 4 3 3" xfId="25534" xr:uid="{00000000-0005-0000-0000-000003C30000}"/>
    <cellStyle name="Normal 4 3 4 4 3 3 2" xfId="54484" xr:uid="{00000000-0005-0000-0000-000004C30000}"/>
    <cellStyle name="Normal 4 3 4 4 3 4" xfId="25535" xr:uid="{00000000-0005-0000-0000-000005C30000}"/>
    <cellStyle name="Normal 4 3 4 4 3 4 2" xfId="54485" xr:uid="{00000000-0005-0000-0000-000006C30000}"/>
    <cellStyle name="Normal 4 3 4 4 3 5" xfId="25536" xr:uid="{00000000-0005-0000-0000-000007C30000}"/>
    <cellStyle name="Normal 4 3 4 4 3 5 2" xfId="54486" xr:uid="{00000000-0005-0000-0000-000008C30000}"/>
    <cellStyle name="Normal 4 3 4 4 3 6" xfId="54481" xr:uid="{00000000-0005-0000-0000-000009C30000}"/>
    <cellStyle name="Normal 4 3 4 4 4" xfId="25537" xr:uid="{00000000-0005-0000-0000-00000AC30000}"/>
    <cellStyle name="Normal 4 3 4 4 4 2" xfId="25538" xr:uid="{00000000-0005-0000-0000-00000BC30000}"/>
    <cellStyle name="Normal 4 3 4 4 4 2 2" xfId="54488" xr:uid="{00000000-0005-0000-0000-00000CC30000}"/>
    <cellStyle name="Normal 4 3 4 4 4 3" xfId="54487" xr:uid="{00000000-0005-0000-0000-00000DC30000}"/>
    <cellStyle name="Normal 4 3 4 4 5" xfId="25539" xr:uid="{00000000-0005-0000-0000-00000EC30000}"/>
    <cellStyle name="Normal 4 3 4 4 5 2" xfId="54489" xr:uid="{00000000-0005-0000-0000-00000FC30000}"/>
    <cellStyle name="Normal 4 3 4 4 6" xfId="25540" xr:uid="{00000000-0005-0000-0000-000010C30000}"/>
    <cellStyle name="Normal 4 3 4 4 6 2" xfId="54490" xr:uid="{00000000-0005-0000-0000-000011C30000}"/>
    <cellStyle name="Normal 4 3 4 4 7" xfId="25541" xr:uid="{00000000-0005-0000-0000-000012C30000}"/>
    <cellStyle name="Normal 4 3 4 4 7 2" xfId="54491" xr:uid="{00000000-0005-0000-0000-000013C30000}"/>
    <cellStyle name="Normal 4 3 4 4 8" xfId="54474" xr:uid="{00000000-0005-0000-0000-000014C30000}"/>
    <cellStyle name="Normal 4 3 4 5" xfId="25542" xr:uid="{00000000-0005-0000-0000-000015C30000}"/>
    <cellStyle name="Normal 4 3 4 5 2" xfId="25543" xr:uid="{00000000-0005-0000-0000-000016C30000}"/>
    <cellStyle name="Normal 4 3 4 5 2 2" xfId="25544" xr:uid="{00000000-0005-0000-0000-000017C30000}"/>
    <cellStyle name="Normal 4 3 4 5 2 2 2" xfId="25545" xr:uid="{00000000-0005-0000-0000-000018C30000}"/>
    <cellStyle name="Normal 4 3 4 5 2 2 2 2" xfId="54495" xr:uid="{00000000-0005-0000-0000-000019C30000}"/>
    <cellStyle name="Normal 4 3 4 5 2 2 3" xfId="54494" xr:uid="{00000000-0005-0000-0000-00001AC30000}"/>
    <cellStyle name="Normal 4 3 4 5 2 3" xfId="25546" xr:uid="{00000000-0005-0000-0000-00001BC30000}"/>
    <cellStyle name="Normal 4 3 4 5 2 3 2" xfId="54496" xr:uid="{00000000-0005-0000-0000-00001CC30000}"/>
    <cellStyle name="Normal 4 3 4 5 2 4" xfId="25547" xr:uid="{00000000-0005-0000-0000-00001DC30000}"/>
    <cellStyle name="Normal 4 3 4 5 2 4 2" xfId="54497" xr:uid="{00000000-0005-0000-0000-00001EC30000}"/>
    <cellStyle name="Normal 4 3 4 5 2 5" xfId="25548" xr:uid="{00000000-0005-0000-0000-00001FC30000}"/>
    <cellStyle name="Normal 4 3 4 5 2 5 2" xfId="54498" xr:uid="{00000000-0005-0000-0000-000020C30000}"/>
    <cellStyle name="Normal 4 3 4 5 2 6" xfId="54493" xr:uid="{00000000-0005-0000-0000-000021C30000}"/>
    <cellStyle name="Normal 4 3 4 5 3" xfId="25549" xr:uid="{00000000-0005-0000-0000-000022C30000}"/>
    <cellStyle name="Normal 4 3 4 5 3 2" xfId="25550" xr:uid="{00000000-0005-0000-0000-000023C30000}"/>
    <cellStyle name="Normal 4 3 4 5 3 2 2" xfId="54500" xr:uid="{00000000-0005-0000-0000-000024C30000}"/>
    <cellStyle name="Normal 4 3 4 5 3 3" xfId="54499" xr:uid="{00000000-0005-0000-0000-000025C30000}"/>
    <cellStyle name="Normal 4 3 4 5 4" xfId="25551" xr:uid="{00000000-0005-0000-0000-000026C30000}"/>
    <cellStyle name="Normal 4 3 4 5 4 2" xfId="54501" xr:uid="{00000000-0005-0000-0000-000027C30000}"/>
    <cellStyle name="Normal 4 3 4 5 5" xfId="25552" xr:uid="{00000000-0005-0000-0000-000028C30000}"/>
    <cellStyle name="Normal 4 3 4 5 5 2" xfId="54502" xr:uid="{00000000-0005-0000-0000-000029C30000}"/>
    <cellStyle name="Normal 4 3 4 5 6" xfId="25553" xr:uid="{00000000-0005-0000-0000-00002AC30000}"/>
    <cellStyle name="Normal 4 3 4 5 6 2" xfId="54503" xr:uid="{00000000-0005-0000-0000-00002BC30000}"/>
    <cellStyle name="Normal 4 3 4 5 7" xfId="54492" xr:uid="{00000000-0005-0000-0000-00002CC30000}"/>
    <cellStyle name="Normal 4 3 4 6" xfId="25554" xr:uid="{00000000-0005-0000-0000-00002DC30000}"/>
    <cellStyle name="Normal 4 3 4 6 2" xfId="25555" xr:uid="{00000000-0005-0000-0000-00002EC30000}"/>
    <cellStyle name="Normal 4 3 4 6 2 2" xfId="25556" xr:uid="{00000000-0005-0000-0000-00002FC30000}"/>
    <cellStyle name="Normal 4 3 4 6 2 2 2" xfId="54506" xr:uid="{00000000-0005-0000-0000-000030C30000}"/>
    <cellStyle name="Normal 4 3 4 6 2 3" xfId="54505" xr:uid="{00000000-0005-0000-0000-000031C30000}"/>
    <cellStyle name="Normal 4 3 4 6 3" xfId="25557" xr:uid="{00000000-0005-0000-0000-000032C30000}"/>
    <cellStyle name="Normal 4 3 4 6 3 2" xfId="54507" xr:uid="{00000000-0005-0000-0000-000033C30000}"/>
    <cellStyle name="Normal 4 3 4 6 4" xfId="25558" xr:uid="{00000000-0005-0000-0000-000034C30000}"/>
    <cellStyle name="Normal 4 3 4 6 4 2" xfId="54508" xr:uid="{00000000-0005-0000-0000-000035C30000}"/>
    <cellStyle name="Normal 4 3 4 6 5" xfId="25559" xr:uid="{00000000-0005-0000-0000-000036C30000}"/>
    <cellStyle name="Normal 4 3 4 6 5 2" xfId="54509" xr:uid="{00000000-0005-0000-0000-000037C30000}"/>
    <cellStyle name="Normal 4 3 4 6 6" xfId="54504" xr:uid="{00000000-0005-0000-0000-000038C30000}"/>
    <cellStyle name="Normal 4 3 4 7" xfId="25560" xr:uid="{00000000-0005-0000-0000-000039C30000}"/>
    <cellStyle name="Normal 4 3 4 7 2" xfId="25561" xr:uid="{00000000-0005-0000-0000-00003AC30000}"/>
    <cellStyle name="Normal 4 3 4 7 2 2" xfId="25562" xr:uid="{00000000-0005-0000-0000-00003BC30000}"/>
    <cellStyle name="Normal 4 3 4 7 2 2 2" xfId="54512" xr:uid="{00000000-0005-0000-0000-00003CC30000}"/>
    <cellStyle name="Normal 4 3 4 7 2 3" xfId="54511" xr:uid="{00000000-0005-0000-0000-00003DC30000}"/>
    <cellStyle name="Normal 4 3 4 7 3" xfId="25563" xr:uid="{00000000-0005-0000-0000-00003EC30000}"/>
    <cellStyle name="Normal 4 3 4 7 3 2" xfId="54513" xr:uid="{00000000-0005-0000-0000-00003FC30000}"/>
    <cellStyle name="Normal 4 3 4 7 4" xfId="25564" xr:uid="{00000000-0005-0000-0000-000040C30000}"/>
    <cellStyle name="Normal 4 3 4 7 4 2" xfId="54514" xr:uid="{00000000-0005-0000-0000-000041C30000}"/>
    <cellStyle name="Normal 4 3 4 7 5" xfId="25565" xr:uid="{00000000-0005-0000-0000-000042C30000}"/>
    <cellStyle name="Normal 4 3 4 7 5 2" xfId="54515" xr:uid="{00000000-0005-0000-0000-000043C30000}"/>
    <cellStyle name="Normal 4 3 4 7 6" xfId="54510" xr:uid="{00000000-0005-0000-0000-000044C30000}"/>
    <cellStyle name="Normal 4 3 4 8" xfId="25566" xr:uid="{00000000-0005-0000-0000-000045C30000}"/>
    <cellStyle name="Normal 4 3 4 8 2" xfId="25567" xr:uid="{00000000-0005-0000-0000-000046C30000}"/>
    <cellStyle name="Normal 4 3 4 8 2 2" xfId="25568" xr:uid="{00000000-0005-0000-0000-000047C30000}"/>
    <cellStyle name="Normal 4 3 4 8 2 2 2" xfId="54518" xr:uid="{00000000-0005-0000-0000-000048C30000}"/>
    <cellStyle name="Normal 4 3 4 8 2 3" xfId="54517" xr:uid="{00000000-0005-0000-0000-000049C30000}"/>
    <cellStyle name="Normal 4 3 4 8 3" xfId="25569" xr:uid="{00000000-0005-0000-0000-00004AC30000}"/>
    <cellStyle name="Normal 4 3 4 8 3 2" xfId="54519" xr:uid="{00000000-0005-0000-0000-00004BC30000}"/>
    <cellStyle name="Normal 4 3 4 8 4" xfId="25570" xr:uid="{00000000-0005-0000-0000-00004CC30000}"/>
    <cellStyle name="Normal 4 3 4 8 4 2" xfId="54520" xr:uid="{00000000-0005-0000-0000-00004DC30000}"/>
    <cellStyle name="Normal 4 3 4 8 5" xfId="54516" xr:uid="{00000000-0005-0000-0000-00004EC30000}"/>
    <cellStyle name="Normal 4 3 4 9" xfId="25571" xr:uid="{00000000-0005-0000-0000-00004FC30000}"/>
    <cellStyle name="Normal 4 3 4 9 2" xfId="25572" xr:uid="{00000000-0005-0000-0000-000050C30000}"/>
    <cellStyle name="Normal 4 3 4 9 2 2" xfId="54522" xr:uid="{00000000-0005-0000-0000-000051C30000}"/>
    <cellStyle name="Normal 4 3 4 9 3" xfId="25573" xr:uid="{00000000-0005-0000-0000-000052C30000}"/>
    <cellStyle name="Normal 4 3 4 9 3 2" xfId="54523" xr:uid="{00000000-0005-0000-0000-000053C30000}"/>
    <cellStyle name="Normal 4 3 4 9 4" xfId="54521" xr:uid="{00000000-0005-0000-0000-000054C30000}"/>
    <cellStyle name="Normal 4 3 5" xfId="25574" xr:uid="{00000000-0005-0000-0000-000055C30000}"/>
    <cellStyle name="Normal 4 3 5 10" xfId="25575" xr:uid="{00000000-0005-0000-0000-000056C30000}"/>
    <cellStyle name="Normal 4 3 5 10 2" xfId="54525" xr:uid="{00000000-0005-0000-0000-000057C30000}"/>
    <cellStyle name="Normal 4 3 5 11" xfId="25576" xr:uid="{00000000-0005-0000-0000-000058C30000}"/>
    <cellStyle name="Normal 4 3 5 11 2" xfId="54526" xr:uid="{00000000-0005-0000-0000-000059C30000}"/>
    <cellStyle name="Normal 4 3 5 12" xfId="54524" xr:uid="{00000000-0005-0000-0000-00005AC30000}"/>
    <cellStyle name="Normal 4 3 5 2" xfId="25577" xr:uid="{00000000-0005-0000-0000-00005BC30000}"/>
    <cellStyle name="Normal 4 3 5 2 10" xfId="25578" xr:uid="{00000000-0005-0000-0000-00005CC30000}"/>
    <cellStyle name="Normal 4 3 5 2 10 2" xfId="54528" xr:uid="{00000000-0005-0000-0000-00005DC30000}"/>
    <cellStyle name="Normal 4 3 5 2 11" xfId="54527" xr:uid="{00000000-0005-0000-0000-00005EC30000}"/>
    <cellStyle name="Normal 4 3 5 2 2" xfId="25579" xr:uid="{00000000-0005-0000-0000-00005FC30000}"/>
    <cellStyle name="Normal 4 3 5 2 2 2" xfId="25580" xr:uid="{00000000-0005-0000-0000-000060C30000}"/>
    <cellStyle name="Normal 4 3 5 2 2 2 2" xfId="25581" xr:uid="{00000000-0005-0000-0000-000061C30000}"/>
    <cellStyle name="Normal 4 3 5 2 2 2 2 2" xfId="25582" xr:uid="{00000000-0005-0000-0000-000062C30000}"/>
    <cellStyle name="Normal 4 3 5 2 2 2 2 2 2" xfId="54532" xr:uid="{00000000-0005-0000-0000-000063C30000}"/>
    <cellStyle name="Normal 4 3 5 2 2 2 2 3" xfId="54531" xr:uid="{00000000-0005-0000-0000-000064C30000}"/>
    <cellStyle name="Normal 4 3 5 2 2 2 3" xfId="25583" xr:uid="{00000000-0005-0000-0000-000065C30000}"/>
    <cellStyle name="Normal 4 3 5 2 2 2 3 2" xfId="54533" xr:uid="{00000000-0005-0000-0000-000066C30000}"/>
    <cellStyle name="Normal 4 3 5 2 2 2 4" xfId="25584" xr:uid="{00000000-0005-0000-0000-000067C30000}"/>
    <cellStyle name="Normal 4 3 5 2 2 2 4 2" xfId="54534" xr:uid="{00000000-0005-0000-0000-000068C30000}"/>
    <cellStyle name="Normal 4 3 5 2 2 2 5" xfId="25585" xr:uid="{00000000-0005-0000-0000-000069C30000}"/>
    <cellStyle name="Normal 4 3 5 2 2 2 5 2" xfId="54535" xr:uid="{00000000-0005-0000-0000-00006AC30000}"/>
    <cellStyle name="Normal 4 3 5 2 2 2 6" xfId="54530" xr:uid="{00000000-0005-0000-0000-00006BC30000}"/>
    <cellStyle name="Normal 4 3 5 2 2 3" xfId="25586" xr:uid="{00000000-0005-0000-0000-00006CC30000}"/>
    <cellStyle name="Normal 4 3 5 2 2 3 2" xfId="25587" xr:uid="{00000000-0005-0000-0000-00006DC30000}"/>
    <cellStyle name="Normal 4 3 5 2 2 3 2 2" xfId="54537" xr:uid="{00000000-0005-0000-0000-00006EC30000}"/>
    <cellStyle name="Normal 4 3 5 2 2 3 3" xfId="54536" xr:uid="{00000000-0005-0000-0000-00006FC30000}"/>
    <cellStyle name="Normal 4 3 5 2 2 4" xfId="25588" xr:uid="{00000000-0005-0000-0000-000070C30000}"/>
    <cellStyle name="Normal 4 3 5 2 2 4 2" xfId="54538" xr:uid="{00000000-0005-0000-0000-000071C30000}"/>
    <cellStyle name="Normal 4 3 5 2 2 5" xfId="25589" xr:uid="{00000000-0005-0000-0000-000072C30000}"/>
    <cellStyle name="Normal 4 3 5 2 2 5 2" xfId="54539" xr:uid="{00000000-0005-0000-0000-000073C30000}"/>
    <cellStyle name="Normal 4 3 5 2 2 6" xfId="25590" xr:uid="{00000000-0005-0000-0000-000074C30000}"/>
    <cellStyle name="Normal 4 3 5 2 2 6 2" xfId="54540" xr:uid="{00000000-0005-0000-0000-000075C30000}"/>
    <cellStyle name="Normal 4 3 5 2 2 7" xfId="54529" xr:uid="{00000000-0005-0000-0000-000076C30000}"/>
    <cellStyle name="Normal 4 3 5 2 3" xfId="25591" xr:uid="{00000000-0005-0000-0000-000077C30000}"/>
    <cellStyle name="Normal 4 3 5 2 3 2" xfId="25592" xr:uid="{00000000-0005-0000-0000-000078C30000}"/>
    <cellStyle name="Normal 4 3 5 2 3 2 2" xfId="25593" xr:uid="{00000000-0005-0000-0000-000079C30000}"/>
    <cellStyle name="Normal 4 3 5 2 3 2 2 2" xfId="25594" xr:uid="{00000000-0005-0000-0000-00007AC30000}"/>
    <cellStyle name="Normal 4 3 5 2 3 2 2 2 2" xfId="54544" xr:uid="{00000000-0005-0000-0000-00007BC30000}"/>
    <cellStyle name="Normal 4 3 5 2 3 2 2 3" xfId="54543" xr:uid="{00000000-0005-0000-0000-00007CC30000}"/>
    <cellStyle name="Normal 4 3 5 2 3 2 3" xfId="25595" xr:uid="{00000000-0005-0000-0000-00007DC30000}"/>
    <cellStyle name="Normal 4 3 5 2 3 2 3 2" xfId="54545" xr:uid="{00000000-0005-0000-0000-00007EC30000}"/>
    <cellStyle name="Normal 4 3 5 2 3 2 4" xfId="25596" xr:uid="{00000000-0005-0000-0000-00007FC30000}"/>
    <cellStyle name="Normal 4 3 5 2 3 2 4 2" xfId="54546" xr:uid="{00000000-0005-0000-0000-000080C30000}"/>
    <cellStyle name="Normal 4 3 5 2 3 2 5" xfId="25597" xr:uid="{00000000-0005-0000-0000-000081C30000}"/>
    <cellStyle name="Normal 4 3 5 2 3 2 5 2" xfId="54547" xr:uid="{00000000-0005-0000-0000-000082C30000}"/>
    <cellStyle name="Normal 4 3 5 2 3 2 6" xfId="54542" xr:uid="{00000000-0005-0000-0000-000083C30000}"/>
    <cellStyle name="Normal 4 3 5 2 3 3" xfId="25598" xr:uid="{00000000-0005-0000-0000-000084C30000}"/>
    <cellStyle name="Normal 4 3 5 2 3 3 2" xfId="25599" xr:uid="{00000000-0005-0000-0000-000085C30000}"/>
    <cellStyle name="Normal 4 3 5 2 3 3 2 2" xfId="54549" xr:uid="{00000000-0005-0000-0000-000086C30000}"/>
    <cellStyle name="Normal 4 3 5 2 3 3 3" xfId="54548" xr:uid="{00000000-0005-0000-0000-000087C30000}"/>
    <cellStyle name="Normal 4 3 5 2 3 4" xfId="25600" xr:uid="{00000000-0005-0000-0000-000088C30000}"/>
    <cellStyle name="Normal 4 3 5 2 3 4 2" xfId="54550" xr:uid="{00000000-0005-0000-0000-000089C30000}"/>
    <cellStyle name="Normal 4 3 5 2 3 5" xfId="25601" xr:uid="{00000000-0005-0000-0000-00008AC30000}"/>
    <cellStyle name="Normal 4 3 5 2 3 5 2" xfId="54551" xr:uid="{00000000-0005-0000-0000-00008BC30000}"/>
    <cellStyle name="Normal 4 3 5 2 3 6" xfId="25602" xr:uid="{00000000-0005-0000-0000-00008CC30000}"/>
    <cellStyle name="Normal 4 3 5 2 3 6 2" xfId="54552" xr:uid="{00000000-0005-0000-0000-00008DC30000}"/>
    <cellStyle name="Normal 4 3 5 2 3 7" xfId="54541" xr:uid="{00000000-0005-0000-0000-00008EC30000}"/>
    <cellStyle name="Normal 4 3 5 2 4" xfId="25603" xr:uid="{00000000-0005-0000-0000-00008FC30000}"/>
    <cellStyle name="Normal 4 3 5 2 4 2" xfId="25604" xr:uid="{00000000-0005-0000-0000-000090C30000}"/>
    <cellStyle name="Normal 4 3 5 2 4 2 2" xfId="25605" xr:uid="{00000000-0005-0000-0000-000091C30000}"/>
    <cellStyle name="Normal 4 3 5 2 4 2 2 2" xfId="54555" xr:uid="{00000000-0005-0000-0000-000092C30000}"/>
    <cellStyle name="Normal 4 3 5 2 4 2 3" xfId="54554" xr:uid="{00000000-0005-0000-0000-000093C30000}"/>
    <cellStyle name="Normal 4 3 5 2 4 3" xfId="25606" xr:uid="{00000000-0005-0000-0000-000094C30000}"/>
    <cellStyle name="Normal 4 3 5 2 4 3 2" xfId="54556" xr:uid="{00000000-0005-0000-0000-000095C30000}"/>
    <cellStyle name="Normal 4 3 5 2 4 4" xfId="25607" xr:uid="{00000000-0005-0000-0000-000096C30000}"/>
    <cellStyle name="Normal 4 3 5 2 4 4 2" xfId="54557" xr:uid="{00000000-0005-0000-0000-000097C30000}"/>
    <cellStyle name="Normal 4 3 5 2 4 5" xfId="25608" xr:uid="{00000000-0005-0000-0000-000098C30000}"/>
    <cellStyle name="Normal 4 3 5 2 4 5 2" xfId="54558" xr:uid="{00000000-0005-0000-0000-000099C30000}"/>
    <cellStyle name="Normal 4 3 5 2 4 6" xfId="54553" xr:uid="{00000000-0005-0000-0000-00009AC30000}"/>
    <cellStyle name="Normal 4 3 5 2 5" xfId="25609" xr:uid="{00000000-0005-0000-0000-00009BC30000}"/>
    <cellStyle name="Normal 4 3 5 2 5 2" xfId="25610" xr:uid="{00000000-0005-0000-0000-00009CC30000}"/>
    <cellStyle name="Normal 4 3 5 2 5 2 2" xfId="25611" xr:uid="{00000000-0005-0000-0000-00009DC30000}"/>
    <cellStyle name="Normal 4 3 5 2 5 2 2 2" xfId="54561" xr:uid="{00000000-0005-0000-0000-00009EC30000}"/>
    <cellStyle name="Normal 4 3 5 2 5 2 3" xfId="54560" xr:uid="{00000000-0005-0000-0000-00009FC30000}"/>
    <cellStyle name="Normal 4 3 5 2 5 3" xfId="25612" xr:uid="{00000000-0005-0000-0000-0000A0C30000}"/>
    <cellStyle name="Normal 4 3 5 2 5 3 2" xfId="54562" xr:uid="{00000000-0005-0000-0000-0000A1C30000}"/>
    <cellStyle name="Normal 4 3 5 2 5 4" xfId="25613" xr:uid="{00000000-0005-0000-0000-0000A2C30000}"/>
    <cellStyle name="Normal 4 3 5 2 5 4 2" xfId="54563" xr:uid="{00000000-0005-0000-0000-0000A3C30000}"/>
    <cellStyle name="Normal 4 3 5 2 5 5" xfId="25614" xr:uid="{00000000-0005-0000-0000-0000A4C30000}"/>
    <cellStyle name="Normal 4 3 5 2 5 5 2" xfId="54564" xr:uid="{00000000-0005-0000-0000-0000A5C30000}"/>
    <cellStyle name="Normal 4 3 5 2 5 6" xfId="54559" xr:uid="{00000000-0005-0000-0000-0000A6C30000}"/>
    <cellStyle name="Normal 4 3 5 2 6" xfId="25615" xr:uid="{00000000-0005-0000-0000-0000A7C30000}"/>
    <cellStyle name="Normal 4 3 5 2 6 2" xfId="25616" xr:uid="{00000000-0005-0000-0000-0000A8C30000}"/>
    <cellStyle name="Normal 4 3 5 2 6 2 2" xfId="25617" xr:uid="{00000000-0005-0000-0000-0000A9C30000}"/>
    <cellStyle name="Normal 4 3 5 2 6 2 2 2" xfId="54567" xr:uid="{00000000-0005-0000-0000-0000AAC30000}"/>
    <cellStyle name="Normal 4 3 5 2 6 2 3" xfId="54566" xr:uid="{00000000-0005-0000-0000-0000ABC30000}"/>
    <cellStyle name="Normal 4 3 5 2 6 3" xfId="25618" xr:uid="{00000000-0005-0000-0000-0000ACC30000}"/>
    <cellStyle name="Normal 4 3 5 2 6 3 2" xfId="54568" xr:uid="{00000000-0005-0000-0000-0000ADC30000}"/>
    <cellStyle name="Normal 4 3 5 2 6 4" xfId="25619" xr:uid="{00000000-0005-0000-0000-0000AEC30000}"/>
    <cellStyle name="Normal 4 3 5 2 6 4 2" xfId="54569" xr:uid="{00000000-0005-0000-0000-0000AFC30000}"/>
    <cellStyle name="Normal 4 3 5 2 6 5" xfId="54565" xr:uid="{00000000-0005-0000-0000-0000B0C30000}"/>
    <cellStyle name="Normal 4 3 5 2 7" xfId="25620" xr:uid="{00000000-0005-0000-0000-0000B1C30000}"/>
    <cellStyle name="Normal 4 3 5 2 7 2" xfId="25621" xr:uid="{00000000-0005-0000-0000-0000B2C30000}"/>
    <cellStyle name="Normal 4 3 5 2 7 2 2" xfId="54571" xr:uid="{00000000-0005-0000-0000-0000B3C30000}"/>
    <cellStyle name="Normal 4 3 5 2 7 3" xfId="25622" xr:uid="{00000000-0005-0000-0000-0000B4C30000}"/>
    <cellStyle name="Normal 4 3 5 2 7 3 2" xfId="54572" xr:uid="{00000000-0005-0000-0000-0000B5C30000}"/>
    <cellStyle name="Normal 4 3 5 2 7 4" xfId="54570" xr:uid="{00000000-0005-0000-0000-0000B6C30000}"/>
    <cellStyle name="Normal 4 3 5 2 8" xfId="25623" xr:uid="{00000000-0005-0000-0000-0000B7C30000}"/>
    <cellStyle name="Normal 4 3 5 2 8 2" xfId="54573" xr:uid="{00000000-0005-0000-0000-0000B8C30000}"/>
    <cellStyle name="Normal 4 3 5 2 9" xfId="25624" xr:uid="{00000000-0005-0000-0000-0000B9C30000}"/>
    <cellStyle name="Normal 4 3 5 2 9 2" xfId="54574" xr:uid="{00000000-0005-0000-0000-0000BAC30000}"/>
    <cellStyle name="Normal 4 3 5 3" xfId="25625" xr:uid="{00000000-0005-0000-0000-0000BBC30000}"/>
    <cellStyle name="Normal 4 3 5 3 2" xfId="25626" xr:uid="{00000000-0005-0000-0000-0000BCC30000}"/>
    <cellStyle name="Normal 4 3 5 3 2 2" xfId="25627" xr:uid="{00000000-0005-0000-0000-0000BDC30000}"/>
    <cellStyle name="Normal 4 3 5 3 2 2 2" xfId="25628" xr:uid="{00000000-0005-0000-0000-0000BEC30000}"/>
    <cellStyle name="Normal 4 3 5 3 2 2 2 2" xfId="54578" xr:uid="{00000000-0005-0000-0000-0000BFC30000}"/>
    <cellStyle name="Normal 4 3 5 3 2 2 3" xfId="54577" xr:uid="{00000000-0005-0000-0000-0000C0C30000}"/>
    <cellStyle name="Normal 4 3 5 3 2 3" xfId="25629" xr:uid="{00000000-0005-0000-0000-0000C1C30000}"/>
    <cellStyle name="Normal 4 3 5 3 2 3 2" xfId="54579" xr:uid="{00000000-0005-0000-0000-0000C2C30000}"/>
    <cellStyle name="Normal 4 3 5 3 2 4" xfId="25630" xr:uid="{00000000-0005-0000-0000-0000C3C30000}"/>
    <cellStyle name="Normal 4 3 5 3 2 4 2" xfId="54580" xr:uid="{00000000-0005-0000-0000-0000C4C30000}"/>
    <cellStyle name="Normal 4 3 5 3 2 5" xfId="25631" xr:uid="{00000000-0005-0000-0000-0000C5C30000}"/>
    <cellStyle name="Normal 4 3 5 3 2 5 2" xfId="54581" xr:uid="{00000000-0005-0000-0000-0000C6C30000}"/>
    <cellStyle name="Normal 4 3 5 3 2 6" xfId="54576" xr:uid="{00000000-0005-0000-0000-0000C7C30000}"/>
    <cellStyle name="Normal 4 3 5 3 3" xfId="25632" xr:uid="{00000000-0005-0000-0000-0000C8C30000}"/>
    <cellStyle name="Normal 4 3 5 3 3 2" xfId="25633" xr:uid="{00000000-0005-0000-0000-0000C9C30000}"/>
    <cellStyle name="Normal 4 3 5 3 3 2 2" xfId="25634" xr:uid="{00000000-0005-0000-0000-0000CAC30000}"/>
    <cellStyle name="Normal 4 3 5 3 3 2 2 2" xfId="54584" xr:uid="{00000000-0005-0000-0000-0000CBC30000}"/>
    <cellStyle name="Normal 4 3 5 3 3 2 3" xfId="54583" xr:uid="{00000000-0005-0000-0000-0000CCC30000}"/>
    <cellStyle name="Normal 4 3 5 3 3 3" xfId="25635" xr:uid="{00000000-0005-0000-0000-0000CDC30000}"/>
    <cellStyle name="Normal 4 3 5 3 3 3 2" xfId="54585" xr:uid="{00000000-0005-0000-0000-0000CEC30000}"/>
    <cellStyle name="Normal 4 3 5 3 3 4" xfId="25636" xr:uid="{00000000-0005-0000-0000-0000CFC30000}"/>
    <cellStyle name="Normal 4 3 5 3 3 4 2" xfId="54586" xr:uid="{00000000-0005-0000-0000-0000D0C30000}"/>
    <cellStyle name="Normal 4 3 5 3 3 5" xfId="25637" xr:uid="{00000000-0005-0000-0000-0000D1C30000}"/>
    <cellStyle name="Normal 4 3 5 3 3 5 2" xfId="54587" xr:uid="{00000000-0005-0000-0000-0000D2C30000}"/>
    <cellStyle name="Normal 4 3 5 3 3 6" xfId="54582" xr:uid="{00000000-0005-0000-0000-0000D3C30000}"/>
    <cellStyle name="Normal 4 3 5 3 4" xfId="25638" xr:uid="{00000000-0005-0000-0000-0000D4C30000}"/>
    <cellStyle name="Normal 4 3 5 3 4 2" xfId="25639" xr:uid="{00000000-0005-0000-0000-0000D5C30000}"/>
    <cellStyle name="Normal 4 3 5 3 4 2 2" xfId="54589" xr:uid="{00000000-0005-0000-0000-0000D6C30000}"/>
    <cellStyle name="Normal 4 3 5 3 4 3" xfId="54588" xr:uid="{00000000-0005-0000-0000-0000D7C30000}"/>
    <cellStyle name="Normal 4 3 5 3 5" xfId="25640" xr:uid="{00000000-0005-0000-0000-0000D8C30000}"/>
    <cellStyle name="Normal 4 3 5 3 5 2" xfId="54590" xr:uid="{00000000-0005-0000-0000-0000D9C30000}"/>
    <cellStyle name="Normal 4 3 5 3 6" xfId="25641" xr:uid="{00000000-0005-0000-0000-0000DAC30000}"/>
    <cellStyle name="Normal 4 3 5 3 6 2" xfId="54591" xr:uid="{00000000-0005-0000-0000-0000DBC30000}"/>
    <cellStyle name="Normal 4 3 5 3 7" xfId="25642" xr:uid="{00000000-0005-0000-0000-0000DCC30000}"/>
    <cellStyle name="Normal 4 3 5 3 7 2" xfId="54592" xr:uid="{00000000-0005-0000-0000-0000DDC30000}"/>
    <cellStyle name="Normal 4 3 5 3 8" xfId="54575" xr:uid="{00000000-0005-0000-0000-0000DEC30000}"/>
    <cellStyle name="Normal 4 3 5 4" xfId="25643" xr:uid="{00000000-0005-0000-0000-0000DFC30000}"/>
    <cellStyle name="Normal 4 3 5 4 2" xfId="25644" xr:uid="{00000000-0005-0000-0000-0000E0C30000}"/>
    <cellStyle name="Normal 4 3 5 4 2 2" xfId="25645" xr:uid="{00000000-0005-0000-0000-0000E1C30000}"/>
    <cellStyle name="Normal 4 3 5 4 2 2 2" xfId="25646" xr:uid="{00000000-0005-0000-0000-0000E2C30000}"/>
    <cellStyle name="Normal 4 3 5 4 2 2 2 2" xfId="54596" xr:uid="{00000000-0005-0000-0000-0000E3C30000}"/>
    <cellStyle name="Normal 4 3 5 4 2 2 3" xfId="54595" xr:uid="{00000000-0005-0000-0000-0000E4C30000}"/>
    <cellStyle name="Normal 4 3 5 4 2 3" xfId="25647" xr:uid="{00000000-0005-0000-0000-0000E5C30000}"/>
    <cellStyle name="Normal 4 3 5 4 2 3 2" xfId="54597" xr:uid="{00000000-0005-0000-0000-0000E6C30000}"/>
    <cellStyle name="Normal 4 3 5 4 2 4" xfId="25648" xr:uid="{00000000-0005-0000-0000-0000E7C30000}"/>
    <cellStyle name="Normal 4 3 5 4 2 4 2" xfId="54598" xr:uid="{00000000-0005-0000-0000-0000E8C30000}"/>
    <cellStyle name="Normal 4 3 5 4 2 5" xfId="25649" xr:uid="{00000000-0005-0000-0000-0000E9C30000}"/>
    <cellStyle name="Normal 4 3 5 4 2 5 2" xfId="54599" xr:uid="{00000000-0005-0000-0000-0000EAC30000}"/>
    <cellStyle name="Normal 4 3 5 4 2 6" xfId="54594" xr:uid="{00000000-0005-0000-0000-0000EBC30000}"/>
    <cellStyle name="Normal 4 3 5 4 3" xfId="25650" xr:uid="{00000000-0005-0000-0000-0000ECC30000}"/>
    <cellStyle name="Normal 4 3 5 4 3 2" xfId="25651" xr:uid="{00000000-0005-0000-0000-0000EDC30000}"/>
    <cellStyle name="Normal 4 3 5 4 3 2 2" xfId="54601" xr:uid="{00000000-0005-0000-0000-0000EEC30000}"/>
    <cellStyle name="Normal 4 3 5 4 3 3" xfId="54600" xr:uid="{00000000-0005-0000-0000-0000EFC30000}"/>
    <cellStyle name="Normal 4 3 5 4 4" xfId="25652" xr:uid="{00000000-0005-0000-0000-0000F0C30000}"/>
    <cellStyle name="Normal 4 3 5 4 4 2" xfId="54602" xr:uid="{00000000-0005-0000-0000-0000F1C30000}"/>
    <cellStyle name="Normal 4 3 5 4 5" xfId="25653" xr:uid="{00000000-0005-0000-0000-0000F2C30000}"/>
    <cellStyle name="Normal 4 3 5 4 5 2" xfId="54603" xr:uid="{00000000-0005-0000-0000-0000F3C30000}"/>
    <cellStyle name="Normal 4 3 5 4 6" xfId="25654" xr:uid="{00000000-0005-0000-0000-0000F4C30000}"/>
    <cellStyle name="Normal 4 3 5 4 6 2" xfId="54604" xr:uid="{00000000-0005-0000-0000-0000F5C30000}"/>
    <cellStyle name="Normal 4 3 5 4 7" xfId="54593" xr:uid="{00000000-0005-0000-0000-0000F6C30000}"/>
    <cellStyle name="Normal 4 3 5 5" xfId="25655" xr:uid="{00000000-0005-0000-0000-0000F7C30000}"/>
    <cellStyle name="Normal 4 3 5 5 2" xfId="25656" xr:uid="{00000000-0005-0000-0000-0000F8C30000}"/>
    <cellStyle name="Normal 4 3 5 5 2 2" xfId="25657" xr:uid="{00000000-0005-0000-0000-0000F9C30000}"/>
    <cellStyle name="Normal 4 3 5 5 2 2 2" xfId="54607" xr:uid="{00000000-0005-0000-0000-0000FAC30000}"/>
    <cellStyle name="Normal 4 3 5 5 2 3" xfId="54606" xr:uid="{00000000-0005-0000-0000-0000FBC30000}"/>
    <cellStyle name="Normal 4 3 5 5 3" xfId="25658" xr:uid="{00000000-0005-0000-0000-0000FCC30000}"/>
    <cellStyle name="Normal 4 3 5 5 3 2" xfId="54608" xr:uid="{00000000-0005-0000-0000-0000FDC30000}"/>
    <cellStyle name="Normal 4 3 5 5 4" xfId="25659" xr:uid="{00000000-0005-0000-0000-0000FEC30000}"/>
    <cellStyle name="Normal 4 3 5 5 4 2" xfId="54609" xr:uid="{00000000-0005-0000-0000-0000FFC30000}"/>
    <cellStyle name="Normal 4 3 5 5 5" xfId="25660" xr:uid="{00000000-0005-0000-0000-000000C40000}"/>
    <cellStyle name="Normal 4 3 5 5 5 2" xfId="54610" xr:uid="{00000000-0005-0000-0000-000001C40000}"/>
    <cellStyle name="Normal 4 3 5 5 6" xfId="54605" xr:uid="{00000000-0005-0000-0000-000002C40000}"/>
    <cellStyle name="Normal 4 3 5 6" xfId="25661" xr:uid="{00000000-0005-0000-0000-000003C40000}"/>
    <cellStyle name="Normal 4 3 5 6 2" xfId="25662" xr:uid="{00000000-0005-0000-0000-000004C40000}"/>
    <cellStyle name="Normal 4 3 5 6 2 2" xfId="25663" xr:uid="{00000000-0005-0000-0000-000005C40000}"/>
    <cellStyle name="Normal 4 3 5 6 2 2 2" xfId="54613" xr:uid="{00000000-0005-0000-0000-000006C40000}"/>
    <cellStyle name="Normal 4 3 5 6 2 3" xfId="54612" xr:uid="{00000000-0005-0000-0000-000007C40000}"/>
    <cellStyle name="Normal 4 3 5 6 3" xfId="25664" xr:uid="{00000000-0005-0000-0000-000008C40000}"/>
    <cellStyle name="Normal 4 3 5 6 3 2" xfId="54614" xr:uid="{00000000-0005-0000-0000-000009C40000}"/>
    <cellStyle name="Normal 4 3 5 6 4" xfId="25665" xr:uid="{00000000-0005-0000-0000-00000AC40000}"/>
    <cellStyle name="Normal 4 3 5 6 4 2" xfId="54615" xr:uid="{00000000-0005-0000-0000-00000BC40000}"/>
    <cellStyle name="Normal 4 3 5 6 5" xfId="25666" xr:uid="{00000000-0005-0000-0000-00000CC40000}"/>
    <cellStyle name="Normal 4 3 5 6 5 2" xfId="54616" xr:uid="{00000000-0005-0000-0000-00000DC40000}"/>
    <cellStyle name="Normal 4 3 5 6 6" xfId="54611" xr:uid="{00000000-0005-0000-0000-00000EC40000}"/>
    <cellStyle name="Normal 4 3 5 7" xfId="25667" xr:uid="{00000000-0005-0000-0000-00000FC40000}"/>
    <cellStyle name="Normal 4 3 5 7 2" xfId="25668" xr:uid="{00000000-0005-0000-0000-000010C40000}"/>
    <cellStyle name="Normal 4 3 5 7 2 2" xfId="25669" xr:uid="{00000000-0005-0000-0000-000011C40000}"/>
    <cellStyle name="Normal 4 3 5 7 2 2 2" xfId="54619" xr:uid="{00000000-0005-0000-0000-000012C40000}"/>
    <cellStyle name="Normal 4 3 5 7 2 3" xfId="54618" xr:uid="{00000000-0005-0000-0000-000013C40000}"/>
    <cellStyle name="Normal 4 3 5 7 3" xfId="25670" xr:uid="{00000000-0005-0000-0000-000014C40000}"/>
    <cellStyle name="Normal 4 3 5 7 3 2" xfId="54620" xr:uid="{00000000-0005-0000-0000-000015C40000}"/>
    <cellStyle name="Normal 4 3 5 7 4" xfId="25671" xr:uid="{00000000-0005-0000-0000-000016C40000}"/>
    <cellStyle name="Normal 4 3 5 7 4 2" xfId="54621" xr:uid="{00000000-0005-0000-0000-000017C40000}"/>
    <cellStyle name="Normal 4 3 5 7 5" xfId="54617" xr:uid="{00000000-0005-0000-0000-000018C40000}"/>
    <cellStyle name="Normal 4 3 5 8" xfId="25672" xr:uid="{00000000-0005-0000-0000-000019C40000}"/>
    <cellStyle name="Normal 4 3 5 8 2" xfId="25673" xr:uid="{00000000-0005-0000-0000-00001AC40000}"/>
    <cellStyle name="Normal 4 3 5 8 2 2" xfId="54623" xr:uid="{00000000-0005-0000-0000-00001BC40000}"/>
    <cellStyle name="Normal 4 3 5 8 3" xfId="25674" xr:uid="{00000000-0005-0000-0000-00001CC40000}"/>
    <cellStyle name="Normal 4 3 5 8 3 2" xfId="54624" xr:uid="{00000000-0005-0000-0000-00001DC40000}"/>
    <cellStyle name="Normal 4 3 5 8 4" xfId="54622" xr:uid="{00000000-0005-0000-0000-00001EC40000}"/>
    <cellStyle name="Normal 4 3 5 9" xfId="25675" xr:uid="{00000000-0005-0000-0000-00001FC40000}"/>
    <cellStyle name="Normal 4 3 5 9 2" xfId="54625" xr:uid="{00000000-0005-0000-0000-000020C40000}"/>
    <cellStyle name="Normal 4 3 6" xfId="25676" xr:uid="{00000000-0005-0000-0000-000021C40000}"/>
    <cellStyle name="Normal 4 3 6 10" xfId="25677" xr:uid="{00000000-0005-0000-0000-000022C40000}"/>
    <cellStyle name="Normal 4 3 6 10 2" xfId="54627" xr:uid="{00000000-0005-0000-0000-000023C40000}"/>
    <cellStyle name="Normal 4 3 6 11" xfId="54626" xr:uid="{00000000-0005-0000-0000-000024C40000}"/>
    <cellStyle name="Normal 4 3 6 2" xfId="25678" xr:uid="{00000000-0005-0000-0000-000025C40000}"/>
    <cellStyle name="Normal 4 3 6 2 2" xfId="25679" xr:uid="{00000000-0005-0000-0000-000026C40000}"/>
    <cellStyle name="Normal 4 3 6 2 2 2" xfId="25680" xr:uid="{00000000-0005-0000-0000-000027C40000}"/>
    <cellStyle name="Normal 4 3 6 2 2 2 2" xfId="25681" xr:uid="{00000000-0005-0000-0000-000028C40000}"/>
    <cellStyle name="Normal 4 3 6 2 2 2 2 2" xfId="54631" xr:uid="{00000000-0005-0000-0000-000029C40000}"/>
    <cellStyle name="Normal 4 3 6 2 2 2 3" xfId="54630" xr:uid="{00000000-0005-0000-0000-00002AC40000}"/>
    <cellStyle name="Normal 4 3 6 2 2 3" xfId="25682" xr:uid="{00000000-0005-0000-0000-00002BC40000}"/>
    <cellStyle name="Normal 4 3 6 2 2 3 2" xfId="54632" xr:uid="{00000000-0005-0000-0000-00002CC40000}"/>
    <cellStyle name="Normal 4 3 6 2 2 4" xfId="25683" xr:uid="{00000000-0005-0000-0000-00002DC40000}"/>
    <cellStyle name="Normal 4 3 6 2 2 4 2" xfId="54633" xr:uid="{00000000-0005-0000-0000-00002EC40000}"/>
    <cellStyle name="Normal 4 3 6 2 2 5" xfId="25684" xr:uid="{00000000-0005-0000-0000-00002FC40000}"/>
    <cellStyle name="Normal 4 3 6 2 2 5 2" xfId="54634" xr:uid="{00000000-0005-0000-0000-000030C40000}"/>
    <cellStyle name="Normal 4 3 6 2 2 6" xfId="54629" xr:uid="{00000000-0005-0000-0000-000031C40000}"/>
    <cellStyle name="Normal 4 3 6 2 3" xfId="25685" xr:uid="{00000000-0005-0000-0000-000032C40000}"/>
    <cellStyle name="Normal 4 3 6 2 3 2" xfId="25686" xr:uid="{00000000-0005-0000-0000-000033C40000}"/>
    <cellStyle name="Normal 4 3 6 2 3 2 2" xfId="54636" xr:uid="{00000000-0005-0000-0000-000034C40000}"/>
    <cellStyle name="Normal 4 3 6 2 3 3" xfId="54635" xr:uid="{00000000-0005-0000-0000-000035C40000}"/>
    <cellStyle name="Normal 4 3 6 2 4" xfId="25687" xr:uid="{00000000-0005-0000-0000-000036C40000}"/>
    <cellStyle name="Normal 4 3 6 2 4 2" xfId="54637" xr:uid="{00000000-0005-0000-0000-000037C40000}"/>
    <cellStyle name="Normal 4 3 6 2 5" xfId="25688" xr:uid="{00000000-0005-0000-0000-000038C40000}"/>
    <cellStyle name="Normal 4 3 6 2 5 2" xfId="54638" xr:uid="{00000000-0005-0000-0000-000039C40000}"/>
    <cellStyle name="Normal 4 3 6 2 6" xfId="25689" xr:uid="{00000000-0005-0000-0000-00003AC40000}"/>
    <cellStyle name="Normal 4 3 6 2 6 2" xfId="54639" xr:uid="{00000000-0005-0000-0000-00003BC40000}"/>
    <cellStyle name="Normal 4 3 6 2 7" xfId="54628" xr:uid="{00000000-0005-0000-0000-00003CC40000}"/>
    <cellStyle name="Normal 4 3 6 3" xfId="25690" xr:uid="{00000000-0005-0000-0000-00003DC40000}"/>
    <cellStyle name="Normal 4 3 6 3 2" xfId="25691" xr:uid="{00000000-0005-0000-0000-00003EC40000}"/>
    <cellStyle name="Normal 4 3 6 3 2 2" xfId="25692" xr:uid="{00000000-0005-0000-0000-00003FC40000}"/>
    <cellStyle name="Normal 4 3 6 3 2 2 2" xfId="25693" xr:uid="{00000000-0005-0000-0000-000040C40000}"/>
    <cellStyle name="Normal 4 3 6 3 2 2 2 2" xfId="54643" xr:uid="{00000000-0005-0000-0000-000041C40000}"/>
    <cellStyle name="Normal 4 3 6 3 2 2 3" xfId="54642" xr:uid="{00000000-0005-0000-0000-000042C40000}"/>
    <cellStyle name="Normal 4 3 6 3 2 3" xfId="25694" xr:uid="{00000000-0005-0000-0000-000043C40000}"/>
    <cellStyle name="Normal 4 3 6 3 2 3 2" xfId="54644" xr:uid="{00000000-0005-0000-0000-000044C40000}"/>
    <cellStyle name="Normal 4 3 6 3 2 4" xfId="25695" xr:uid="{00000000-0005-0000-0000-000045C40000}"/>
    <cellStyle name="Normal 4 3 6 3 2 4 2" xfId="54645" xr:uid="{00000000-0005-0000-0000-000046C40000}"/>
    <cellStyle name="Normal 4 3 6 3 2 5" xfId="25696" xr:uid="{00000000-0005-0000-0000-000047C40000}"/>
    <cellStyle name="Normal 4 3 6 3 2 5 2" xfId="54646" xr:uid="{00000000-0005-0000-0000-000048C40000}"/>
    <cellStyle name="Normal 4 3 6 3 2 6" xfId="54641" xr:uid="{00000000-0005-0000-0000-000049C40000}"/>
    <cellStyle name="Normal 4 3 6 3 3" xfId="25697" xr:uid="{00000000-0005-0000-0000-00004AC40000}"/>
    <cellStyle name="Normal 4 3 6 3 3 2" xfId="25698" xr:uid="{00000000-0005-0000-0000-00004BC40000}"/>
    <cellStyle name="Normal 4 3 6 3 3 2 2" xfId="54648" xr:uid="{00000000-0005-0000-0000-00004CC40000}"/>
    <cellStyle name="Normal 4 3 6 3 3 3" xfId="54647" xr:uid="{00000000-0005-0000-0000-00004DC40000}"/>
    <cellStyle name="Normal 4 3 6 3 4" xfId="25699" xr:uid="{00000000-0005-0000-0000-00004EC40000}"/>
    <cellStyle name="Normal 4 3 6 3 4 2" xfId="54649" xr:uid="{00000000-0005-0000-0000-00004FC40000}"/>
    <cellStyle name="Normal 4 3 6 3 5" xfId="25700" xr:uid="{00000000-0005-0000-0000-000050C40000}"/>
    <cellStyle name="Normal 4 3 6 3 5 2" xfId="54650" xr:uid="{00000000-0005-0000-0000-000051C40000}"/>
    <cellStyle name="Normal 4 3 6 3 6" xfId="25701" xr:uid="{00000000-0005-0000-0000-000052C40000}"/>
    <cellStyle name="Normal 4 3 6 3 6 2" xfId="54651" xr:uid="{00000000-0005-0000-0000-000053C40000}"/>
    <cellStyle name="Normal 4 3 6 3 7" xfId="54640" xr:uid="{00000000-0005-0000-0000-000054C40000}"/>
    <cellStyle name="Normal 4 3 6 4" xfId="25702" xr:uid="{00000000-0005-0000-0000-000055C40000}"/>
    <cellStyle name="Normal 4 3 6 4 2" xfId="25703" xr:uid="{00000000-0005-0000-0000-000056C40000}"/>
    <cellStyle name="Normal 4 3 6 4 2 2" xfId="25704" xr:uid="{00000000-0005-0000-0000-000057C40000}"/>
    <cellStyle name="Normal 4 3 6 4 2 2 2" xfId="54654" xr:uid="{00000000-0005-0000-0000-000058C40000}"/>
    <cellStyle name="Normal 4 3 6 4 2 3" xfId="54653" xr:uid="{00000000-0005-0000-0000-000059C40000}"/>
    <cellStyle name="Normal 4 3 6 4 3" xfId="25705" xr:uid="{00000000-0005-0000-0000-00005AC40000}"/>
    <cellStyle name="Normal 4 3 6 4 3 2" xfId="54655" xr:uid="{00000000-0005-0000-0000-00005BC40000}"/>
    <cellStyle name="Normal 4 3 6 4 4" xfId="25706" xr:uid="{00000000-0005-0000-0000-00005CC40000}"/>
    <cellStyle name="Normal 4 3 6 4 4 2" xfId="54656" xr:uid="{00000000-0005-0000-0000-00005DC40000}"/>
    <cellStyle name="Normal 4 3 6 4 5" xfId="25707" xr:uid="{00000000-0005-0000-0000-00005EC40000}"/>
    <cellStyle name="Normal 4 3 6 4 5 2" xfId="54657" xr:uid="{00000000-0005-0000-0000-00005FC40000}"/>
    <cellStyle name="Normal 4 3 6 4 6" xfId="54652" xr:uid="{00000000-0005-0000-0000-000060C40000}"/>
    <cellStyle name="Normal 4 3 6 5" xfId="25708" xr:uid="{00000000-0005-0000-0000-000061C40000}"/>
    <cellStyle name="Normal 4 3 6 5 2" xfId="25709" xr:uid="{00000000-0005-0000-0000-000062C40000}"/>
    <cellStyle name="Normal 4 3 6 5 2 2" xfId="25710" xr:uid="{00000000-0005-0000-0000-000063C40000}"/>
    <cellStyle name="Normal 4 3 6 5 2 2 2" xfId="54660" xr:uid="{00000000-0005-0000-0000-000064C40000}"/>
    <cellStyle name="Normal 4 3 6 5 2 3" xfId="54659" xr:uid="{00000000-0005-0000-0000-000065C40000}"/>
    <cellStyle name="Normal 4 3 6 5 3" xfId="25711" xr:uid="{00000000-0005-0000-0000-000066C40000}"/>
    <cellStyle name="Normal 4 3 6 5 3 2" xfId="54661" xr:uid="{00000000-0005-0000-0000-000067C40000}"/>
    <cellStyle name="Normal 4 3 6 5 4" xfId="25712" xr:uid="{00000000-0005-0000-0000-000068C40000}"/>
    <cellStyle name="Normal 4 3 6 5 4 2" xfId="54662" xr:uid="{00000000-0005-0000-0000-000069C40000}"/>
    <cellStyle name="Normal 4 3 6 5 5" xfId="25713" xr:uid="{00000000-0005-0000-0000-00006AC40000}"/>
    <cellStyle name="Normal 4 3 6 5 5 2" xfId="54663" xr:uid="{00000000-0005-0000-0000-00006BC40000}"/>
    <cellStyle name="Normal 4 3 6 5 6" xfId="54658" xr:uid="{00000000-0005-0000-0000-00006CC40000}"/>
    <cellStyle name="Normal 4 3 6 6" xfId="25714" xr:uid="{00000000-0005-0000-0000-00006DC40000}"/>
    <cellStyle name="Normal 4 3 6 6 2" xfId="25715" xr:uid="{00000000-0005-0000-0000-00006EC40000}"/>
    <cellStyle name="Normal 4 3 6 6 2 2" xfId="25716" xr:uid="{00000000-0005-0000-0000-00006FC40000}"/>
    <cellStyle name="Normal 4 3 6 6 2 2 2" xfId="54666" xr:uid="{00000000-0005-0000-0000-000070C40000}"/>
    <cellStyle name="Normal 4 3 6 6 2 3" xfId="54665" xr:uid="{00000000-0005-0000-0000-000071C40000}"/>
    <cellStyle name="Normal 4 3 6 6 3" xfId="25717" xr:uid="{00000000-0005-0000-0000-000072C40000}"/>
    <cellStyle name="Normal 4 3 6 6 3 2" xfId="54667" xr:uid="{00000000-0005-0000-0000-000073C40000}"/>
    <cellStyle name="Normal 4 3 6 6 4" xfId="25718" xr:uid="{00000000-0005-0000-0000-000074C40000}"/>
    <cellStyle name="Normal 4 3 6 6 4 2" xfId="54668" xr:uid="{00000000-0005-0000-0000-000075C40000}"/>
    <cellStyle name="Normal 4 3 6 6 5" xfId="54664" xr:uid="{00000000-0005-0000-0000-000076C40000}"/>
    <cellStyle name="Normal 4 3 6 7" xfId="25719" xr:uid="{00000000-0005-0000-0000-000077C40000}"/>
    <cellStyle name="Normal 4 3 6 7 2" xfId="25720" xr:uid="{00000000-0005-0000-0000-000078C40000}"/>
    <cellStyle name="Normal 4 3 6 7 2 2" xfId="54670" xr:uid="{00000000-0005-0000-0000-000079C40000}"/>
    <cellStyle name="Normal 4 3 6 7 3" xfId="25721" xr:uid="{00000000-0005-0000-0000-00007AC40000}"/>
    <cellStyle name="Normal 4 3 6 7 3 2" xfId="54671" xr:uid="{00000000-0005-0000-0000-00007BC40000}"/>
    <cellStyle name="Normal 4 3 6 7 4" xfId="54669" xr:uid="{00000000-0005-0000-0000-00007CC40000}"/>
    <cellStyle name="Normal 4 3 6 8" xfId="25722" xr:uid="{00000000-0005-0000-0000-00007DC40000}"/>
    <cellStyle name="Normal 4 3 6 8 2" xfId="54672" xr:uid="{00000000-0005-0000-0000-00007EC40000}"/>
    <cellStyle name="Normal 4 3 6 9" xfId="25723" xr:uid="{00000000-0005-0000-0000-00007FC40000}"/>
    <cellStyle name="Normal 4 3 6 9 2" xfId="54673" xr:uid="{00000000-0005-0000-0000-000080C40000}"/>
    <cellStyle name="Normal 4 3 7" xfId="25724" xr:uid="{00000000-0005-0000-0000-000081C40000}"/>
    <cellStyle name="Normal 4 3 7 2" xfId="25725" xr:uid="{00000000-0005-0000-0000-000082C40000}"/>
    <cellStyle name="Normal 4 3 7 2 2" xfId="25726" xr:uid="{00000000-0005-0000-0000-000083C40000}"/>
    <cellStyle name="Normal 4 3 7 2 2 2" xfId="25727" xr:uid="{00000000-0005-0000-0000-000084C40000}"/>
    <cellStyle name="Normal 4 3 7 2 2 2 2" xfId="54677" xr:uid="{00000000-0005-0000-0000-000085C40000}"/>
    <cellStyle name="Normal 4 3 7 2 2 3" xfId="54676" xr:uid="{00000000-0005-0000-0000-000086C40000}"/>
    <cellStyle name="Normal 4 3 7 2 3" xfId="25728" xr:uid="{00000000-0005-0000-0000-000087C40000}"/>
    <cellStyle name="Normal 4 3 7 2 3 2" xfId="54678" xr:uid="{00000000-0005-0000-0000-000088C40000}"/>
    <cellStyle name="Normal 4 3 7 2 4" xfId="25729" xr:uid="{00000000-0005-0000-0000-000089C40000}"/>
    <cellStyle name="Normal 4 3 7 2 4 2" xfId="54679" xr:uid="{00000000-0005-0000-0000-00008AC40000}"/>
    <cellStyle name="Normal 4 3 7 2 5" xfId="25730" xr:uid="{00000000-0005-0000-0000-00008BC40000}"/>
    <cellStyle name="Normal 4 3 7 2 5 2" xfId="54680" xr:uid="{00000000-0005-0000-0000-00008CC40000}"/>
    <cellStyle name="Normal 4 3 7 2 6" xfId="54675" xr:uid="{00000000-0005-0000-0000-00008DC40000}"/>
    <cellStyle name="Normal 4 3 7 3" xfId="25731" xr:uid="{00000000-0005-0000-0000-00008EC40000}"/>
    <cellStyle name="Normal 4 3 7 3 2" xfId="25732" xr:uid="{00000000-0005-0000-0000-00008FC40000}"/>
    <cellStyle name="Normal 4 3 7 3 2 2" xfId="25733" xr:uid="{00000000-0005-0000-0000-000090C40000}"/>
    <cellStyle name="Normal 4 3 7 3 2 2 2" xfId="54683" xr:uid="{00000000-0005-0000-0000-000091C40000}"/>
    <cellStyle name="Normal 4 3 7 3 2 3" xfId="54682" xr:uid="{00000000-0005-0000-0000-000092C40000}"/>
    <cellStyle name="Normal 4 3 7 3 3" xfId="25734" xr:uid="{00000000-0005-0000-0000-000093C40000}"/>
    <cellStyle name="Normal 4 3 7 3 3 2" xfId="54684" xr:uid="{00000000-0005-0000-0000-000094C40000}"/>
    <cellStyle name="Normal 4 3 7 3 4" xfId="25735" xr:uid="{00000000-0005-0000-0000-000095C40000}"/>
    <cellStyle name="Normal 4 3 7 3 4 2" xfId="54685" xr:uid="{00000000-0005-0000-0000-000096C40000}"/>
    <cellStyle name="Normal 4 3 7 3 5" xfId="25736" xr:uid="{00000000-0005-0000-0000-000097C40000}"/>
    <cellStyle name="Normal 4 3 7 3 5 2" xfId="54686" xr:uid="{00000000-0005-0000-0000-000098C40000}"/>
    <cellStyle name="Normal 4 3 7 3 6" xfId="54681" xr:uid="{00000000-0005-0000-0000-000099C40000}"/>
    <cellStyle name="Normal 4 3 7 4" xfId="25737" xr:uid="{00000000-0005-0000-0000-00009AC40000}"/>
    <cellStyle name="Normal 4 3 7 4 2" xfId="25738" xr:uid="{00000000-0005-0000-0000-00009BC40000}"/>
    <cellStyle name="Normal 4 3 7 4 2 2" xfId="54688" xr:uid="{00000000-0005-0000-0000-00009CC40000}"/>
    <cellStyle name="Normal 4 3 7 4 3" xfId="54687" xr:uid="{00000000-0005-0000-0000-00009DC40000}"/>
    <cellStyle name="Normal 4 3 7 5" xfId="25739" xr:uid="{00000000-0005-0000-0000-00009EC40000}"/>
    <cellStyle name="Normal 4 3 7 5 2" xfId="54689" xr:uid="{00000000-0005-0000-0000-00009FC40000}"/>
    <cellStyle name="Normal 4 3 7 6" xfId="25740" xr:uid="{00000000-0005-0000-0000-0000A0C40000}"/>
    <cellStyle name="Normal 4 3 7 6 2" xfId="54690" xr:uid="{00000000-0005-0000-0000-0000A1C40000}"/>
    <cellStyle name="Normal 4 3 7 7" xfId="25741" xr:uid="{00000000-0005-0000-0000-0000A2C40000}"/>
    <cellStyle name="Normal 4 3 7 7 2" xfId="54691" xr:uid="{00000000-0005-0000-0000-0000A3C40000}"/>
    <cellStyle name="Normal 4 3 7 8" xfId="54674" xr:uid="{00000000-0005-0000-0000-0000A4C40000}"/>
    <cellStyle name="Normal 4 3 8" xfId="25742" xr:uid="{00000000-0005-0000-0000-0000A5C40000}"/>
    <cellStyle name="Normal 4 3 8 2" xfId="25743" xr:uid="{00000000-0005-0000-0000-0000A6C40000}"/>
    <cellStyle name="Normal 4 3 8 2 2" xfId="25744" xr:uid="{00000000-0005-0000-0000-0000A7C40000}"/>
    <cellStyle name="Normal 4 3 8 2 2 2" xfId="25745" xr:uid="{00000000-0005-0000-0000-0000A8C40000}"/>
    <cellStyle name="Normal 4 3 8 2 2 2 2" xfId="54695" xr:uid="{00000000-0005-0000-0000-0000A9C40000}"/>
    <cellStyle name="Normal 4 3 8 2 2 3" xfId="54694" xr:uid="{00000000-0005-0000-0000-0000AAC40000}"/>
    <cellStyle name="Normal 4 3 8 2 3" xfId="25746" xr:uid="{00000000-0005-0000-0000-0000ABC40000}"/>
    <cellStyle name="Normal 4 3 8 2 3 2" xfId="54696" xr:uid="{00000000-0005-0000-0000-0000ACC40000}"/>
    <cellStyle name="Normal 4 3 8 2 4" xfId="25747" xr:uid="{00000000-0005-0000-0000-0000ADC40000}"/>
    <cellStyle name="Normal 4 3 8 2 4 2" xfId="54697" xr:uid="{00000000-0005-0000-0000-0000AEC40000}"/>
    <cellStyle name="Normal 4 3 8 2 5" xfId="25748" xr:uid="{00000000-0005-0000-0000-0000AFC40000}"/>
    <cellStyle name="Normal 4 3 8 2 5 2" xfId="54698" xr:uid="{00000000-0005-0000-0000-0000B0C40000}"/>
    <cellStyle name="Normal 4 3 8 2 6" xfId="54693" xr:uid="{00000000-0005-0000-0000-0000B1C40000}"/>
    <cellStyle name="Normal 4 3 8 3" xfId="25749" xr:uid="{00000000-0005-0000-0000-0000B2C40000}"/>
    <cellStyle name="Normal 4 3 8 3 2" xfId="25750" xr:uid="{00000000-0005-0000-0000-0000B3C40000}"/>
    <cellStyle name="Normal 4 3 8 3 2 2" xfId="54700" xr:uid="{00000000-0005-0000-0000-0000B4C40000}"/>
    <cellStyle name="Normal 4 3 8 3 3" xfId="54699" xr:uid="{00000000-0005-0000-0000-0000B5C40000}"/>
    <cellStyle name="Normal 4 3 8 4" xfId="25751" xr:uid="{00000000-0005-0000-0000-0000B6C40000}"/>
    <cellStyle name="Normal 4 3 8 4 2" xfId="54701" xr:uid="{00000000-0005-0000-0000-0000B7C40000}"/>
    <cellStyle name="Normal 4 3 8 5" xfId="25752" xr:uid="{00000000-0005-0000-0000-0000B8C40000}"/>
    <cellStyle name="Normal 4 3 8 5 2" xfId="54702" xr:uid="{00000000-0005-0000-0000-0000B9C40000}"/>
    <cellStyle name="Normal 4 3 8 6" xfId="25753" xr:uid="{00000000-0005-0000-0000-0000BAC40000}"/>
    <cellStyle name="Normal 4 3 8 6 2" xfId="54703" xr:uid="{00000000-0005-0000-0000-0000BBC40000}"/>
    <cellStyle name="Normal 4 3 8 7" xfId="54692" xr:uid="{00000000-0005-0000-0000-0000BCC40000}"/>
    <cellStyle name="Normal 4 3 9" xfId="25754" xr:uid="{00000000-0005-0000-0000-0000BDC40000}"/>
    <cellStyle name="Normal 4 3 9 2" xfId="25755" xr:uid="{00000000-0005-0000-0000-0000BEC40000}"/>
    <cellStyle name="Normal 4 3 9 2 2" xfId="25756" xr:uid="{00000000-0005-0000-0000-0000BFC40000}"/>
    <cellStyle name="Normal 4 3 9 2 2 2" xfId="54706" xr:uid="{00000000-0005-0000-0000-0000C0C40000}"/>
    <cellStyle name="Normal 4 3 9 2 3" xfId="54705" xr:uid="{00000000-0005-0000-0000-0000C1C40000}"/>
    <cellStyle name="Normal 4 3 9 3" xfId="25757" xr:uid="{00000000-0005-0000-0000-0000C2C40000}"/>
    <cellStyle name="Normal 4 3 9 3 2" xfId="54707" xr:uid="{00000000-0005-0000-0000-0000C3C40000}"/>
    <cellStyle name="Normal 4 3 9 4" xfId="25758" xr:uid="{00000000-0005-0000-0000-0000C4C40000}"/>
    <cellStyle name="Normal 4 3 9 4 2" xfId="54708" xr:uid="{00000000-0005-0000-0000-0000C5C40000}"/>
    <cellStyle name="Normal 4 3 9 5" xfId="25759" xr:uid="{00000000-0005-0000-0000-0000C6C40000}"/>
    <cellStyle name="Normal 4 3 9 5 2" xfId="54709" xr:uid="{00000000-0005-0000-0000-0000C7C40000}"/>
    <cellStyle name="Normal 4 3 9 6" xfId="54704" xr:uid="{00000000-0005-0000-0000-0000C8C40000}"/>
    <cellStyle name="Normal 4 4" xfId="294" xr:uid="{00000000-0005-0000-0000-0000C9C40000}"/>
    <cellStyle name="Normal 4 4 10" xfId="25760" xr:uid="{00000000-0005-0000-0000-0000CAC40000}"/>
    <cellStyle name="Normal 4 4 10 2" xfId="25761" xr:uid="{00000000-0005-0000-0000-0000CBC40000}"/>
    <cellStyle name="Normal 4 4 10 2 2" xfId="25762" xr:uid="{00000000-0005-0000-0000-0000CCC40000}"/>
    <cellStyle name="Normal 4 4 10 2 2 2" xfId="54712" xr:uid="{00000000-0005-0000-0000-0000CDC40000}"/>
    <cellStyle name="Normal 4 4 10 2 3" xfId="54711" xr:uid="{00000000-0005-0000-0000-0000CEC40000}"/>
    <cellStyle name="Normal 4 4 10 3" xfId="25763" xr:uid="{00000000-0005-0000-0000-0000CFC40000}"/>
    <cellStyle name="Normal 4 4 10 3 2" xfId="54713" xr:uid="{00000000-0005-0000-0000-0000D0C40000}"/>
    <cellStyle name="Normal 4 4 10 4" xfId="25764" xr:uid="{00000000-0005-0000-0000-0000D1C40000}"/>
    <cellStyle name="Normal 4 4 10 4 2" xfId="54714" xr:uid="{00000000-0005-0000-0000-0000D2C40000}"/>
    <cellStyle name="Normal 4 4 10 5" xfId="25765" xr:uid="{00000000-0005-0000-0000-0000D3C40000}"/>
    <cellStyle name="Normal 4 4 10 5 2" xfId="54715" xr:uid="{00000000-0005-0000-0000-0000D4C40000}"/>
    <cellStyle name="Normal 4 4 10 6" xfId="54710" xr:uid="{00000000-0005-0000-0000-0000D5C40000}"/>
    <cellStyle name="Normal 4 4 11" xfId="25766" xr:uid="{00000000-0005-0000-0000-0000D6C40000}"/>
    <cellStyle name="Normal 4 4 11 2" xfId="25767" xr:uid="{00000000-0005-0000-0000-0000D7C40000}"/>
    <cellStyle name="Normal 4 4 11 2 2" xfId="25768" xr:uid="{00000000-0005-0000-0000-0000D8C40000}"/>
    <cellStyle name="Normal 4 4 11 2 2 2" xfId="54718" xr:uid="{00000000-0005-0000-0000-0000D9C40000}"/>
    <cellStyle name="Normal 4 4 11 2 3" xfId="54717" xr:uid="{00000000-0005-0000-0000-0000DAC40000}"/>
    <cellStyle name="Normal 4 4 11 3" xfId="25769" xr:uid="{00000000-0005-0000-0000-0000DBC40000}"/>
    <cellStyle name="Normal 4 4 11 3 2" xfId="54719" xr:uid="{00000000-0005-0000-0000-0000DCC40000}"/>
    <cellStyle name="Normal 4 4 11 4" xfId="25770" xr:uid="{00000000-0005-0000-0000-0000DDC40000}"/>
    <cellStyle name="Normal 4 4 11 4 2" xfId="54720" xr:uid="{00000000-0005-0000-0000-0000DEC40000}"/>
    <cellStyle name="Normal 4 4 11 5" xfId="54716" xr:uid="{00000000-0005-0000-0000-0000DFC40000}"/>
    <cellStyle name="Normal 4 4 12" xfId="25771" xr:uid="{00000000-0005-0000-0000-0000E0C40000}"/>
    <cellStyle name="Normal 4 4 12 2" xfId="25772" xr:uid="{00000000-0005-0000-0000-0000E1C40000}"/>
    <cellStyle name="Normal 4 4 12 2 2" xfId="54722" xr:uid="{00000000-0005-0000-0000-0000E2C40000}"/>
    <cellStyle name="Normal 4 4 12 3" xfId="25773" xr:uid="{00000000-0005-0000-0000-0000E3C40000}"/>
    <cellStyle name="Normal 4 4 12 3 2" xfId="54723" xr:uid="{00000000-0005-0000-0000-0000E4C40000}"/>
    <cellStyle name="Normal 4 4 12 4" xfId="54721" xr:uid="{00000000-0005-0000-0000-0000E5C40000}"/>
    <cellStyle name="Normal 4 4 13" xfId="25774" xr:uid="{00000000-0005-0000-0000-0000E6C40000}"/>
    <cellStyle name="Normal 4 4 13 2" xfId="54724" xr:uid="{00000000-0005-0000-0000-0000E7C40000}"/>
    <cellStyle name="Normal 4 4 14" xfId="25775" xr:uid="{00000000-0005-0000-0000-0000E8C40000}"/>
    <cellStyle name="Normal 4 4 14 2" xfId="54725" xr:uid="{00000000-0005-0000-0000-0000E9C40000}"/>
    <cellStyle name="Normal 4 4 15" xfId="25776" xr:uid="{00000000-0005-0000-0000-0000EAC40000}"/>
    <cellStyle name="Normal 4 4 15 2" xfId="54726" xr:uid="{00000000-0005-0000-0000-0000EBC40000}"/>
    <cellStyle name="Normal 4 4 16" xfId="25777" xr:uid="{00000000-0005-0000-0000-0000ECC40000}"/>
    <cellStyle name="Normal 4 4 2" xfId="295" xr:uid="{00000000-0005-0000-0000-0000EDC40000}"/>
    <cellStyle name="Normal 4 4 2 10" xfId="25778" xr:uid="{00000000-0005-0000-0000-0000EEC40000}"/>
    <cellStyle name="Normal 4 4 2 10 2" xfId="25779" xr:uid="{00000000-0005-0000-0000-0000EFC40000}"/>
    <cellStyle name="Normal 4 4 2 10 2 2" xfId="25780" xr:uid="{00000000-0005-0000-0000-0000F0C40000}"/>
    <cellStyle name="Normal 4 4 2 10 2 2 2" xfId="54729" xr:uid="{00000000-0005-0000-0000-0000F1C40000}"/>
    <cellStyle name="Normal 4 4 2 10 2 3" xfId="54728" xr:uid="{00000000-0005-0000-0000-0000F2C40000}"/>
    <cellStyle name="Normal 4 4 2 10 3" xfId="25781" xr:uid="{00000000-0005-0000-0000-0000F3C40000}"/>
    <cellStyle name="Normal 4 4 2 10 3 2" xfId="54730" xr:uid="{00000000-0005-0000-0000-0000F4C40000}"/>
    <cellStyle name="Normal 4 4 2 10 4" xfId="25782" xr:uid="{00000000-0005-0000-0000-0000F5C40000}"/>
    <cellStyle name="Normal 4 4 2 10 4 2" xfId="54731" xr:uid="{00000000-0005-0000-0000-0000F6C40000}"/>
    <cellStyle name="Normal 4 4 2 10 5" xfId="54727" xr:uid="{00000000-0005-0000-0000-0000F7C40000}"/>
    <cellStyle name="Normal 4 4 2 11" xfId="25783" xr:uid="{00000000-0005-0000-0000-0000F8C40000}"/>
    <cellStyle name="Normal 4 4 2 11 2" xfId="25784" xr:uid="{00000000-0005-0000-0000-0000F9C40000}"/>
    <cellStyle name="Normal 4 4 2 11 2 2" xfId="54733" xr:uid="{00000000-0005-0000-0000-0000FAC40000}"/>
    <cellStyle name="Normal 4 4 2 11 3" xfId="25785" xr:uid="{00000000-0005-0000-0000-0000FBC40000}"/>
    <cellStyle name="Normal 4 4 2 11 3 2" xfId="54734" xr:uid="{00000000-0005-0000-0000-0000FCC40000}"/>
    <cellStyle name="Normal 4 4 2 11 4" xfId="54732" xr:uid="{00000000-0005-0000-0000-0000FDC40000}"/>
    <cellStyle name="Normal 4 4 2 12" xfId="25786" xr:uid="{00000000-0005-0000-0000-0000FEC40000}"/>
    <cellStyle name="Normal 4 4 2 12 2" xfId="54735" xr:uid="{00000000-0005-0000-0000-0000FFC40000}"/>
    <cellStyle name="Normal 4 4 2 13" xfId="25787" xr:uid="{00000000-0005-0000-0000-000000C50000}"/>
    <cellStyle name="Normal 4 4 2 13 2" xfId="54736" xr:uid="{00000000-0005-0000-0000-000001C50000}"/>
    <cellStyle name="Normal 4 4 2 14" xfId="25788" xr:uid="{00000000-0005-0000-0000-000002C50000}"/>
    <cellStyle name="Normal 4 4 2 14 2" xfId="54737" xr:uid="{00000000-0005-0000-0000-000003C50000}"/>
    <cellStyle name="Normal 4 4 2 15" xfId="25789" xr:uid="{00000000-0005-0000-0000-000004C50000}"/>
    <cellStyle name="Normal 4 4 2 2" xfId="25790" xr:uid="{00000000-0005-0000-0000-000005C50000}"/>
    <cellStyle name="Normal 4 4 2 2 10" xfId="25791" xr:uid="{00000000-0005-0000-0000-000006C50000}"/>
    <cellStyle name="Normal 4 4 2 2 10 2" xfId="25792" xr:uid="{00000000-0005-0000-0000-000007C50000}"/>
    <cellStyle name="Normal 4 4 2 2 10 2 2" xfId="54740" xr:uid="{00000000-0005-0000-0000-000008C50000}"/>
    <cellStyle name="Normal 4 4 2 2 10 3" xfId="25793" xr:uid="{00000000-0005-0000-0000-000009C50000}"/>
    <cellStyle name="Normal 4 4 2 2 10 3 2" xfId="54741" xr:uid="{00000000-0005-0000-0000-00000AC50000}"/>
    <cellStyle name="Normal 4 4 2 2 10 4" xfId="54739" xr:uid="{00000000-0005-0000-0000-00000BC50000}"/>
    <cellStyle name="Normal 4 4 2 2 11" xfId="25794" xr:uid="{00000000-0005-0000-0000-00000CC50000}"/>
    <cellStyle name="Normal 4 4 2 2 11 2" xfId="54742" xr:uid="{00000000-0005-0000-0000-00000DC50000}"/>
    <cellStyle name="Normal 4 4 2 2 12" xfId="25795" xr:uid="{00000000-0005-0000-0000-00000EC50000}"/>
    <cellStyle name="Normal 4 4 2 2 12 2" xfId="54743" xr:uid="{00000000-0005-0000-0000-00000FC50000}"/>
    <cellStyle name="Normal 4 4 2 2 13" xfId="25796" xr:uid="{00000000-0005-0000-0000-000010C50000}"/>
    <cellStyle name="Normal 4 4 2 2 13 2" xfId="54744" xr:uid="{00000000-0005-0000-0000-000011C50000}"/>
    <cellStyle name="Normal 4 4 2 2 14" xfId="54738" xr:uid="{00000000-0005-0000-0000-000012C50000}"/>
    <cellStyle name="Normal 4 4 2 2 2" xfId="25797" xr:uid="{00000000-0005-0000-0000-000013C50000}"/>
    <cellStyle name="Normal 4 4 2 2 2 10" xfId="25798" xr:uid="{00000000-0005-0000-0000-000014C50000}"/>
    <cellStyle name="Normal 4 4 2 2 2 10 2" xfId="54746" xr:uid="{00000000-0005-0000-0000-000015C50000}"/>
    <cellStyle name="Normal 4 4 2 2 2 11" xfId="25799" xr:uid="{00000000-0005-0000-0000-000016C50000}"/>
    <cellStyle name="Normal 4 4 2 2 2 11 2" xfId="54747" xr:uid="{00000000-0005-0000-0000-000017C50000}"/>
    <cellStyle name="Normal 4 4 2 2 2 12" xfId="25800" xr:uid="{00000000-0005-0000-0000-000018C50000}"/>
    <cellStyle name="Normal 4 4 2 2 2 12 2" xfId="54748" xr:uid="{00000000-0005-0000-0000-000019C50000}"/>
    <cellStyle name="Normal 4 4 2 2 2 13" xfId="54745" xr:uid="{00000000-0005-0000-0000-00001AC50000}"/>
    <cellStyle name="Normal 4 4 2 2 2 2" xfId="25801" xr:uid="{00000000-0005-0000-0000-00001BC50000}"/>
    <cellStyle name="Normal 4 4 2 2 2 2 10" xfId="25802" xr:uid="{00000000-0005-0000-0000-00001CC50000}"/>
    <cellStyle name="Normal 4 4 2 2 2 2 10 2" xfId="54750" xr:uid="{00000000-0005-0000-0000-00001DC50000}"/>
    <cellStyle name="Normal 4 4 2 2 2 2 11" xfId="25803" xr:uid="{00000000-0005-0000-0000-00001EC50000}"/>
    <cellStyle name="Normal 4 4 2 2 2 2 11 2" xfId="54751" xr:uid="{00000000-0005-0000-0000-00001FC50000}"/>
    <cellStyle name="Normal 4 4 2 2 2 2 12" xfId="54749" xr:uid="{00000000-0005-0000-0000-000020C50000}"/>
    <cellStyle name="Normal 4 4 2 2 2 2 2" xfId="25804" xr:uid="{00000000-0005-0000-0000-000021C50000}"/>
    <cellStyle name="Normal 4 4 2 2 2 2 2 10" xfId="25805" xr:uid="{00000000-0005-0000-0000-000022C50000}"/>
    <cellStyle name="Normal 4 4 2 2 2 2 2 10 2" xfId="54753" xr:uid="{00000000-0005-0000-0000-000023C50000}"/>
    <cellStyle name="Normal 4 4 2 2 2 2 2 11" xfId="54752" xr:uid="{00000000-0005-0000-0000-000024C50000}"/>
    <cellStyle name="Normal 4 4 2 2 2 2 2 2" xfId="25806" xr:uid="{00000000-0005-0000-0000-000025C50000}"/>
    <cellStyle name="Normal 4 4 2 2 2 2 2 2 2" xfId="25807" xr:uid="{00000000-0005-0000-0000-000026C50000}"/>
    <cellStyle name="Normal 4 4 2 2 2 2 2 2 2 2" xfId="25808" xr:uid="{00000000-0005-0000-0000-000027C50000}"/>
    <cellStyle name="Normal 4 4 2 2 2 2 2 2 2 2 2" xfId="25809" xr:uid="{00000000-0005-0000-0000-000028C50000}"/>
    <cellStyle name="Normal 4 4 2 2 2 2 2 2 2 2 2 2" xfId="54757" xr:uid="{00000000-0005-0000-0000-000029C50000}"/>
    <cellStyle name="Normal 4 4 2 2 2 2 2 2 2 2 3" xfId="54756" xr:uid="{00000000-0005-0000-0000-00002AC50000}"/>
    <cellStyle name="Normal 4 4 2 2 2 2 2 2 2 3" xfId="25810" xr:uid="{00000000-0005-0000-0000-00002BC50000}"/>
    <cellStyle name="Normal 4 4 2 2 2 2 2 2 2 3 2" xfId="54758" xr:uid="{00000000-0005-0000-0000-00002CC50000}"/>
    <cellStyle name="Normal 4 4 2 2 2 2 2 2 2 4" xfId="25811" xr:uid="{00000000-0005-0000-0000-00002DC50000}"/>
    <cellStyle name="Normal 4 4 2 2 2 2 2 2 2 4 2" xfId="54759" xr:uid="{00000000-0005-0000-0000-00002EC50000}"/>
    <cellStyle name="Normal 4 4 2 2 2 2 2 2 2 5" xfId="25812" xr:uid="{00000000-0005-0000-0000-00002FC50000}"/>
    <cellStyle name="Normal 4 4 2 2 2 2 2 2 2 5 2" xfId="54760" xr:uid="{00000000-0005-0000-0000-000030C50000}"/>
    <cellStyle name="Normal 4 4 2 2 2 2 2 2 2 6" xfId="54755" xr:uid="{00000000-0005-0000-0000-000031C50000}"/>
    <cellStyle name="Normal 4 4 2 2 2 2 2 2 3" xfId="25813" xr:uid="{00000000-0005-0000-0000-000032C50000}"/>
    <cellStyle name="Normal 4 4 2 2 2 2 2 2 3 2" xfId="25814" xr:uid="{00000000-0005-0000-0000-000033C50000}"/>
    <cellStyle name="Normal 4 4 2 2 2 2 2 2 3 2 2" xfId="54762" xr:uid="{00000000-0005-0000-0000-000034C50000}"/>
    <cellStyle name="Normal 4 4 2 2 2 2 2 2 3 3" xfId="54761" xr:uid="{00000000-0005-0000-0000-000035C50000}"/>
    <cellStyle name="Normal 4 4 2 2 2 2 2 2 4" xfId="25815" xr:uid="{00000000-0005-0000-0000-000036C50000}"/>
    <cellStyle name="Normal 4 4 2 2 2 2 2 2 4 2" xfId="54763" xr:uid="{00000000-0005-0000-0000-000037C50000}"/>
    <cellStyle name="Normal 4 4 2 2 2 2 2 2 5" xfId="25816" xr:uid="{00000000-0005-0000-0000-000038C50000}"/>
    <cellStyle name="Normal 4 4 2 2 2 2 2 2 5 2" xfId="54764" xr:uid="{00000000-0005-0000-0000-000039C50000}"/>
    <cellStyle name="Normal 4 4 2 2 2 2 2 2 6" xfId="25817" xr:uid="{00000000-0005-0000-0000-00003AC50000}"/>
    <cellStyle name="Normal 4 4 2 2 2 2 2 2 6 2" xfId="54765" xr:uid="{00000000-0005-0000-0000-00003BC50000}"/>
    <cellStyle name="Normal 4 4 2 2 2 2 2 2 7" xfId="54754" xr:uid="{00000000-0005-0000-0000-00003CC50000}"/>
    <cellStyle name="Normal 4 4 2 2 2 2 2 3" xfId="25818" xr:uid="{00000000-0005-0000-0000-00003DC50000}"/>
    <cellStyle name="Normal 4 4 2 2 2 2 2 3 2" xfId="25819" xr:uid="{00000000-0005-0000-0000-00003EC50000}"/>
    <cellStyle name="Normal 4 4 2 2 2 2 2 3 2 2" xfId="25820" xr:uid="{00000000-0005-0000-0000-00003FC50000}"/>
    <cellStyle name="Normal 4 4 2 2 2 2 2 3 2 2 2" xfId="25821" xr:uid="{00000000-0005-0000-0000-000040C50000}"/>
    <cellStyle name="Normal 4 4 2 2 2 2 2 3 2 2 2 2" xfId="54769" xr:uid="{00000000-0005-0000-0000-000041C50000}"/>
    <cellStyle name="Normal 4 4 2 2 2 2 2 3 2 2 3" xfId="54768" xr:uid="{00000000-0005-0000-0000-000042C50000}"/>
    <cellStyle name="Normal 4 4 2 2 2 2 2 3 2 3" xfId="25822" xr:uid="{00000000-0005-0000-0000-000043C50000}"/>
    <cellStyle name="Normal 4 4 2 2 2 2 2 3 2 3 2" xfId="54770" xr:uid="{00000000-0005-0000-0000-000044C50000}"/>
    <cellStyle name="Normal 4 4 2 2 2 2 2 3 2 4" xfId="25823" xr:uid="{00000000-0005-0000-0000-000045C50000}"/>
    <cellStyle name="Normal 4 4 2 2 2 2 2 3 2 4 2" xfId="54771" xr:uid="{00000000-0005-0000-0000-000046C50000}"/>
    <cellStyle name="Normal 4 4 2 2 2 2 2 3 2 5" xfId="25824" xr:uid="{00000000-0005-0000-0000-000047C50000}"/>
    <cellStyle name="Normal 4 4 2 2 2 2 2 3 2 5 2" xfId="54772" xr:uid="{00000000-0005-0000-0000-000048C50000}"/>
    <cellStyle name="Normal 4 4 2 2 2 2 2 3 2 6" xfId="54767" xr:uid="{00000000-0005-0000-0000-000049C50000}"/>
    <cellStyle name="Normal 4 4 2 2 2 2 2 3 3" xfId="25825" xr:uid="{00000000-0005-0000-0000-00004AC50000}"/>
    <cellStyle name="Normal 4 4 2 2 2 2 2 3 3 2" xfId="25826" xr:uid="{00000000-0005-0000-0000-00004BC50000}"/>
    <cellStyle name="Normal 4 4 2 2 2 2 2 3 3 2 2" xfId="54774" xr:uid="{00000000-0005-0000-0000-00004CC50000}"/>
    <cellStyle name="Normal 4 4 2 2 2 2 2 3 3 3" xfId="54773" xr:uid="{00000000-0005-0000-0000-00004DC50000}"/>
    <cellStyle name="Normal 4 4 2 2 2 2 2 3 4" xfId="25827" xr:uid="{00000000-0005-0000-0000-00004EC50000}"/>
    <cellStyle name="Normal 4 4 2 2 2 2 2 3 4 2" xfId="54775" xr:uid="{00000000-0005-0000-0000-00004FC50000}"/>
    <cellStyle name="Normal 4 4 2 2 2 2 2 3 5" xfId="25828" xr:uid="{00000000-0005-0000-0000-000050C50000}"/>
    <cellStyle name="Normal 4 4 2 2 2 2 2 3 5 2" xfId="54776" xr:uid="{00000000-0005-0000-0000-000051C50000}"/>
    <cellStyle name="Normal 4 4 2 2 2 2 2 3 6" xfId="25829" xr:uid="{00000000-0005-0000-0000-000052C50000}"/>
    <cellStyle name="Normal 4 4 2 2 2 2 2 3 6 2" xfId="54777" xr:uid="{00000000-0005-0000-0000-000053C50000}"/>
    <cellStyle name="Normal 4 4 2 2 2 2 2 3 7" xfId="54766" xr:uid="{00000000-0005-0000-0000-000054C50000}"/>
    <cellStyle name="Normal 4 4 2 2 2 2 2 4" xfId="25830" xr:uid="{00000000-0005-0000-0000-000055C50000}"/>
    <cellStyle name="Normal 4 4 2 2 2 2 2 4 2" xfId="25831" xr:uid="{00000000-0005-0000-0000-000056C50000}"/>
    <cellStyle name="Normal 4 4 2 2 2 2 2 4 2 2" xfId="25832" xr:uid="{00000000-0005-0000-0000-000057C50000}"/>
    <cellStyle name="Normal 4 4 2 2 2 2 2 4 2 2 2" xfId="54780" xr:uid="{00000000-0005-0000-0000-000058C50000}"/>
    <cellStyle name="Normal 4 4 2 2 2 2 2 4 2 3" xfId="54779" xr:uid="{00000000-0005-0000-0000-000059C50000}"/>
    <cellStyle name="Normal 4 4 2 2 2 2 2 4 3" xfId="25833" xr:uid="{00000000-0005-0000-0000-00005AC50000}"/>
    <cellStyle name="Normal 4 4 2 2 2 2 2 4 3 2" xfId="54781" xr:uid="{00000000-0005-0000-0000-00005BC50000}"/>
    <cellStyle name="Normal 4 4 2 2 2 2 2 4 4" xfId="25834" xr:uid="{00000000-0005-0000-0000-00005CC50000}"/>
    <cellStyle name="Normal 4 4 2 2 2 2 2 4 4 2" xfId="54782" xr:uid="{00000000-0005-0000-0000-00005DC50000}"/>
    <cellStyle name="Normal 4 4 2 2 2 2 2 4 5" xfId="25835" xr:uid="{00000000-0005-0000-0000-00005EC50000}"/>
    <cellStyle name="Normal 4 4 2 2 2 2 2 4 5 2" xfId="54783" xr:uid="{00000000-0005-0000-0000-00005FC50000}"/>
    <cellStyle name="Normal 4 4 2 2 2 2 2 4 6" xfId="54778" xr:uid="{00000000-0005-0000-0000-000060C50000}"/>
    <cellStyle name="Normal 4 4 2 2 2 2 2 5" xfId="25836" xr:uid="{00000000-0005-0000-0000-000061C50000}"/>
    <cellStyle name="Normal 4 4 2 2 2 2 2 5 2" xfId="25837" xr:uid="{00000000-0005-0000-0000-000062C50000}"/>
    <cellStyle name="Normal 4 4 2 2 2 2 2 5 2 2" xfId="25838" xr:uid="{00000000-0005-0000-0000-000063C50000}"/>
    <cellStyle name="Normal 4 4 2 2 2 2 2 5 2 2 2" xfId="54786" xr:uid="{00000000-0005-0000-0000-000064C50000}"/>
    <cellStyle name="Normal 4 4 2 2 2 2 2 5 2 3" xfId="54785" xr:uid="{00000000-0005-0000-0000-000065C50000}"/>
    <cellStyle name="Normal 4 4 2 2 2 2 2 5 3" xfId="25839" xr:uid="{00000000-0005-0000-0000-000066C50000}"/>
    <cellStyle name="Normal 4 4 2 2 2 2 2 5 3 2" xfId="54787" xr:uid="{00000000-0005-0000-0000-000067C50000}"/>
    <cellStyle name="Normal 4 4 2 2 2 2 2 5 4" xfId="25840" xr:uid="{00000000-0005-0000-0000-000068C50000}"/>
    <cellStyle name="Normal 4 4 2 2 2 2 2 5 4 2" xfId="54788" xr:uid="{00000000-0005-0000-0000-000069C50000}"/>
    <cellStyle name="Normal 4 4 2 2 2 2 2 5 5" xfId="25841" xr:uid="{00000000-0005-0000-0000-00006AC50000}"/>
    <cellStyle name="Normal 4 4 2 2 2 2 2 5 5 2" xfId="54789" xr:uid="{00000000-0005-0000-0000-00006BC50000}"/>
    <cellStyle name="Normal 4 4 2 2 2 2 2 5 6" xfId="54784" xr:uid="{00000000-0005-0000-0000-00006CC50000}"/>
    <cellStyle name="Normal 4 4 2 2 2 2 2 6" xfId="25842" xr:uid="{00000000-0005-0000-0000-00006DC50000}"/>
    <cellStyle name="Normal 4 4 2 2 2 2 2 6 2" xfId="25843" xr:uid="{00000000-0005-0000-0000-00006EC50000}"/>
    <cellStyle name="Normal 4 4 2 2 2 2 2 6 2 2" xfId="25844" xr:uid="{00000000-0005-0000-0000-00006FC50000}"/>
    <cellStyle name="Normal 4 4 2 2 2 2 2 6 2 2 2" xfId="54792" xr:uid="{00000000-0005-0000-0000-000070C50000}"/>
    <cellStyle name="Normal 4 4 2 2 2 2 2 6 2 3" xfId="54791" xr:uid="{00000000-0005-0000-0000-000071C50000}"/>
    <cellStyle name="Normal 4 4 2 2 2 2 2 6 3" xfId="25845" xr:uid="{00000000-0005-0000-0000-000072C50000}"/>
    <cellStyle name="Normal 4 4 2 2 2 2 2 6 3 2" xfId="54793" xr:uid="{00000000-0005-0000-0000-000073C50000}"/>
    <cellStyle name="Normal 4 4 2 2 2 2 2 6 4" xfId="25846" xr:uid="{00000000-0005-0000-0000-000074C50000}"/>
    <cellStyle name="Normal 4 4 2 2 2 2 2 6 4 2" xfId="54794" xr:uid="{00000000-0005-0000-0000-000075C50000}"/>
    <cellStyle name="Normal 4 4 2 2 2 2 2 6 5" xfId="54790" xr:uid="{00000000-0005-0000-0000-000076C50000}"/>
    <cellStyle name="Normal 4 4 2 2 2 2 2 7" xfId="25847" xr:uid="{00000000-0005-0000-0000-000077C50000}"/>
    <cellStyle name="Normal 4 4 2 2 2 2 2 7 2" xfId="25848" xr:uid="{00000000-0005-0000-0000-000078C50000}"/>
    <cellStyle name="Normal 4 4 2 2 2 2 2 7 2 2" xfId="54796" xr:uid="{00000000-0005-0000-0000-000079C50000}"/>
    <cellStyle name="Normal 4 4 2 2 2 2 2 7 3" xfId="25849" xr:uid="{00000000-0005-0000-0000-00007AC50000}"/>
    <cellStyle name="Normal 4 4 2 2 2 2 2 7 3 2" xfId="54797" xr:uid="{00000000-0005-0000-0000-00007BC50000}"/>
    <cellStyle name="Normal 4 4 2 2 2 2 2 7 4" xfId="54795" xr:uid="{00000000-0005-0000-0000-00007CC50000}"/>
    <cellStyle name="Normal 4 4 2 2 2 2 2 8" xfId="25850" xr:uid="{00000000-0005-0000-0000-00007DC50000}"/>
    <cellStyle name="Normal 4 4 2 2 2 2 2 8 2" xfId="54798" xr:uid="{00000000-0005-0000-0000-00007EC50000}"/>
    <cellStyle name="Normal 4 4 2 2 2 2 2 9" xfId="25851" xr:uid="{00000000-0005-0000-0000-00007FC50000}"/>
    <cellStyle name="Normal 4 4 2 2 2 2 2 9 2" xfId="54799" xr:uid="{00000000-0005-0000-0000-000080C50000}"/>
    <cellStyle name="Normal 4 4 2 2 2 2 3" xfId="25852" xr:uid="{00000000-0005-0000-0000-000081C50000}"/>
    <cellStyle name="Normal 4 4 2 2 2 2 3 2" xfId="25853" xr:uid="{00000000-0005-0000-0000-000082C50000}"/>
    <cellStyle name="Normal 4 4 2 2 2 2 3 2 2" xfId="25854" xr:uid="{00000000-0005-0000-0000-000083C50000}"/>
    <cellStyle name="Normal 4 4 2 2 2 2 3 2 2 2" xfId="25855" xr:uid="{00000000-0005-0000-0000-000084C50000}"/>
    <cellStyle name="Normal 4 4 2 2 2 2 3 2 2 2 2" xfId="54803" xr:uid="{00000000-0005-0000-0000-000085C50000}"/>
    <cellStyle name="Normal 4 4 2 2 2 2 3 2 2 3" xfId="54802" xr:uid="{00000000-0005-0000-0000-000086C50000}"/>
    <cellStyle name="Normal 4 4 2 2 2 2 3 2 3" xfId="25856" xr:uid="{00000000-0005-0000-0000-000087C50000}"/>
    <cellStyle name="Normal 4 4 2 2 2 2 3 2 3 2" xfId="54804" xr:uid="{00000000-0005-0000-0000-000088C50000}"/>
    <cellStyle name="Normal 4 4 2 2 2 2 3 2 4" xfId="25857" xr:uid="{00000000-0005-0000-0000-000089C50000}"/>
    <cellStyle name="Normal 4 4 2 2 2 2 3 2 4 2" xfId="54805" xr:uid="{00000000-0005-0000-0000-00008AC50000}"/>
    <cellStyle name="Normal 4 4 2 2 2 2 3 2 5" xfId="25858" xr:uid="{00000000-0005-0000-0000-00008BC50000}"/>
    <cellStyle name="Normal 4 4 2 2 2 2 3 2 5 2" xfId="54806" xr:uid="{00000000-0005-0000-0000-00008CC50000}"/>
    <cellStyle name="Normal 4 4 2 2 2 2 3 2 6" xfId="54801" xr:uid="{00000000-0005-0000-0000-00008DC50000}"/>
    <cellStyle name="Normal 4 4 2 2 2 2 3 3" xfId="25859" xr:uid="{00000000-0005-0000-0000-00008EC50000}"/>
    <cellStyle name="Normal 4 4 2 2 2 2 3 3 2" xfId="25860" xr:uid="{00000000-0005-0000-0000-00008FC50000}"/>
    <cellStyle name="Normal 4 4 2 2 2 2 3 3 2 2" xfId="25861" xr:uid="{00000000-0005-0000-0000-000090C50000}"/>
    <cellStyle name="Normal 4 4 2 2 2 2 3 3 2 2 2" xfId="54809" xr:uid="{00000000-0005-0000-0000-000091C50000}"/>
    <cellStyle name="Normal 4 4 2 2 2 2 3 3 2 3" xfId="54808" xr:uid="{00000000-0005-0000-0000-000092C50000}"/>
    <cellStyle name="Normal 4 4 2 2 2 2 3 3 3" xfId="25862" xr:uid="{00000000-0005-0000-0000-000093C50000}"/>
    <cellStyle name="Normal 4 4 2 2 2 2 3 3 3 2" xfId="54810" xr:uid="{00000000-0005-0000-0000-000094C50000}"/>
    <cellStyle name="Normal 4 4 2 2 2 2 3 3 4" xfId="25863" xr:uid="{00000000-0005-0000-0000-000095C50000}"/>
    <cellStyle name="Normal 4 4 2 2 2 2 3 3 4 2" xfId="54811" xr:uid="{00000000-0005-0000-0000-000096C50000}"/>
    <cellStyle name="Normal 4 4 2 2 2 2 3 3 5" xfId="25864" xr:uid="{00000000-0005-0000-0000-000097C50000}"/>
    <cellStyle name="Normal 4 4 2 2 2 2 3 3 5 2" xfId="54812" xr:uid="{00000000-0005-0000-0000-000098C50000}"/>
    <cellStyle name="Normal 4 4 2 2 2 2 3 3 6" xfId="54807" xr:uid="{00000000-0005-0000-0000-000099C50000}"/>
    <cellStyle name="Normal 4 4 2 2 2 2 3 4" xfId="25865" xr:uid="{00000000-0005-0000-0000-00009AC50000}"/>
    <cellStyle name="Normal 4 4 2 2 2 2 3 4 2" xfId="25866" xr:uid="{00000000-0005-0000-0000-00009BC50000}"/>
    <cellStyle name="Normal 4 4 2 2 2 2 3 4 2 2" xfId="54814" xr:uid="{00000000-0005-0000-0000-00009CC50000}"/>
    <cellStyle name="Normal 4 4 2 2 2 2 3 4 3" xfId="54813" xr:uid="{00000000-0005-0000-0000-00009DC50000}"/>
    <cellStyle name="Normal 4 4 2 2 2 2 3 5" xfId="25867" xr:uid="{00000000-0005-0000-0000-00009EC50000}"/>
    <cellStyle name="Normal 4 4 2 2 2 2 3 5 2" xfId="54815" xr:uid="{00000000-0005-0000-0000-00009FC50000}"/>
    <cellStyle name="Normal 4 4 2 2 2 2 3 6" xfId="25868" xr:uid="{00000000-0005-0000-0000-0000A0C50000}"/>
    <cellStyle name="Normal 4 4 2 2 2 2 3 6 2" xfId="54816" xr:uid="{00000000-0005-0000-0000-0000A1C50000}"/>
    <cellStyle name="Normal 4 4 2 2 2 2 3 7" xfId="25869" xr:uid="{00000000-0005-0000-0000-0000A2C50000}"/>
    <cellStyle name="Normal 4 4 2 2 2 2 3 7 2" xfId="54817" xr:uid="{00000000-0005-0000-0000-0000A3C50000}"/>
    <cellStyle name="Normal 4 4 2 2 2 2 3 8" xfId="54800" xr:uid="{00000000-0005-0000-0000-0000A4C50000}"/>
    <cellStyle name="Normal 4 4 2 2 2 2 4" xfId="25870" xr:uid="{00000000-0005-0000-0000-0000A5C50000}"/>
    <cellStyle name="Normal 4 4 2 2 2 2 4 2" xfId="25871" xr:uid="{00000000-0005-0000-0000-0000A6C50000}"/>
    <cellStyle name="Normal 4 4 2 2 2 2 4 2 2" xfId="25872" xr:uid="{00000000-0005-0000-0000-0000A7C50000}"/>
    <cellStyle name="Normal 4 4 2 2 2 2 4 2 2 2" xfId="25873" xr:uid="{00000000-0005-0000-0000-0000A8C50000}"/>
    <cellStyle name="Normal 4 4 2 2 2 2 4 2 2 2 2" xfId="54821" xr:uid="{00000000-0005-0000-0000-0000A9C50000}"/>
    <cellStyle name="Normal 4 4 2 2 2 2 4 2 2 3" xfId="54820" xr:uid="{00000000-0005-0000-0000-0000AAC50000}"/>
    <cellStyle name="Normal 4 4 2 2 2 2 4 2 3" xfId="25874" xr:uid="{00000000-0005-0000-0000-0000ABC50000}"/>
    <cellStyle name="Normal 4 4 2 2 2 2 4 2 3 2" xfId="54822" xr:uid="{00000000-0005-0000-0000-0000ACC50000}"/>
    <cellStyle name="Normal 4 4 2 2 2 2 4 2 4" xfId="25875" xr:uid="{00000000-0005-0000-0000-0000ADC50000}"/>
    <cellStyle name="Normal 4 4 2 2 2 2 4 2 4 2" xfId="54823" xr:uid="{00000000-0005-0000-0000-0000AEC50000}"/>
    <cellStyle name="Normal 4 4 2 2 2 2 4 2 5" xfId="25876" xr:uid="{00000000-0005-0000-0000-0000AFC50000}"/>
    <cellStyle name="Normal 4 4 2 2 2 2 4 2 5 2" xfId="54824" xr:uid="{00000000-0005-0000-0000-0000B0C50000}"/>
    <cellStyle name="Normal 4 4 2 2 2 2 4 2 6" xfId="54819" xr:uid="{00000000-0005-0000-0000-0000B1C50000}"/>
    <cellStyle name="Normal 4 4 2 2 2 2 4 3" xfId="25877" xr:uid="{00000000-0005-0000-0000-0000B2C50000}"/>
    <cellStyle name="Normal 4 4 2 2 2 2 4 3 2" xfId="25878" xr:uid="{00000000-0005-0000-0000-0000B3C50000}"/>
    <cellStyle name="Normal 4 4 2 2 2 2 4 3 2 2" xfId="54826" xr:uid="{00000000-0005-0000-0000-0000B4C50000}"/>
    <cellStyle name="Normal 4 4 2 2 2 2 4 3 3" xfId="54825" xr:uid="{00000000-0005-0000-0000-0000B5C50000}"/>
    <cellStyle name="Normal 4 4 2 2 2 2 4 4" xfId="25879" xr:uid="{00000000-0005-0000-0000-0000B6C50000}"/>
    <cellStyle name="Normal 4 4 2 2 2 2 4 4 2" xfId="54827" xr:uid="{00000000-0005-0000-0000-0000B7C50000}"/>
    <cellStyle name="Normal 4 4 2 2 2 2 4 5" xfId="25880" xr:uid="{00000000-0005-0000-0000-0000B8C50000}"/>
    <cellStyle name="Normal 4 4 2 2 2 2 4 5 2" xfId="54828" xr:uid="{00000000-0005-0000-0000-0000B9C50000}"/>
    <cellStyle name="Normal 4 4 2 2 2 2 4 6" xfId="25881" xr:uid="{00000000-0005-0000-0000-0000BAC50000}"/>
    <cellStyle name="Normal 4 4 2 2 2 2 4 6 2" xfId="54829" xr:uid="{00000000-0005-0000-0000-0000BBC50000}"/>
    <cellStyle name="Normal 4 4 2 2 2 2 4 7" xfId="54818" xr:uid="{00000000-0005-0000-0000-0000BCC50000}"/>
    <cellStyle name="Normal 4 4 2 2 2 2 5" xfId="25882" xr:uid="{00000000-0005-0000-0000-0000BDC50000}"/>
    <cellStyle name="Normal 4 4 2 2 2 2 5 2" xfId="25883" xr:uid="{00000000-0005-0000-0000-0000BEC50000}"/>
    <cellStyle name="Normal 4 4 2 2 2 2 5 2 2" xfId="25884" xr:uid="{00000000-0005-0000-0000-0000BFC50000}"/>
    <cellStyle name="Normal 4 4 2 2 2 2 5 2 2 2" xfId="54832" xr:uid="{00000000-0005-0000-0000-0000C0C50000}"/>
    <cellStyle name="Normal 4 4 2 2 2 2 5 2 3" xfId="54831" xr:uid="{00000000-0005-0000-0000-0000C1C50000}"/>
    <cellStyle name="Normal 4 4 2 2 2 2 5 3" xfId="25885" xr:uid="{00000000-0005-0000-0000-0000C2C50000}"/>
    <cellStyle name="Normal 4 4 2 2 2 2 5 3 2" xfId="54833" xr:uid="{00000000-0005-0000-0000-0000C3C50000}"/>
    <cellStyle name="Normal 4 4 2 2 2 2 5 4" xfId="25886" xr:uid="{00000000-0005-0000-0000-0000C4C50000}"/>
    <cellStyle name="Normal 4 4 2 2 2 2 5 4 2" xfId="54834" xr:uid="{00000000-0005-0000-0000-0000C5C50000}"/>
    <cellStyle name="Normal 4 4 2 2 2 2 5 5" xfId="25887" xr:uid="{00000000-0005-0000-0000-0000C6C50000}"/>
    <cellStyle name="Normal 4 4 2 2 2 2 5 5 2" xfId="54835" xr:uid="{00000000-0005-0000-0000-0000C7C50000}"/>
    <cellStyle name="Normal 4 4 2 2 2 2 5 6" xfId="54830" xr:uid="{00000000-0005-0000-0000-0000C8C50000}"/>
    <cellStyle name="Normal 4 4 2 2 2 2 6" xfId="25888" xr:uid="{00000000-0005-0000-0000-0000C9C50000}"/>
    <cellStyle name="Normal 4 4 2 2 2 2 6 2" xfId="25889" xr:uid="{00000000-0005-0000-0000-0000CAC50000}"/>
    <cellStyle name="Normal 4 4 2 2 2 2 6 2 2" xfId="25890" xr:uid="{00000000-0005-0000-0000-0000CBC50000}"/>
    <cellStyle name="Normal 4 4 2 2 2 2 6 2 2 2" xfId="54838" xr:uid="{00000000-0005-0000-0000-0000CCC50000}"/>
    <cellStyle name="Normal 4 4 2 2 2 2 6 2 3" xfId="54837" xr:uid="{00000000-0005-0000-0000-0000CDC50000}"/>
    <cellStyle name="Normal 4 4 2 2 2 2 6 3" xfId="25891" xr:uid="{00000000-0005-0000-0000-0000CEC50000}"/>
    <cellStyle name="Normal 4 4 2 2 2 2 6 3 2" xfId="54839" xr:uid="{00000000-0005-0000-0000-0000CFC50000}"/>
    <cellStyle name="Normal 4 4 2 2 2 2 6 4" xfId="25892" xr:uid="{00000000-0005-0000-0000-0000D0C50000}"/>
    <cellStyle name="Normal 4 4 2 2 2 2 6 4 2" xfId="54840" xr:uid="{00000000-0005-0000-0000-0000D1C50000}"/>
    <cellStyle name="Normal 4 4 2 2 2 2 6 5" xfId="25893" xr:uid="{00000000-0005-0000-0000-0000D2C50000}"/>
    <cellStyle name="Normal 4 4 2 2 2 2 6 5 2" xfId="54841" xr:uid="{00000000-0005-0000-0000-0000D3C50000}"/>
    <cellStyle name="Normal 4 4 2 2 2 2 6 6" xfId="54836" xr:uid="{00000000-0005-0000-0000-0000D4C50000}"/>
    <cellStyle name="Normal 4 4 2 2 2 2 7" xfId="25894" xr:uid="{00000000-0005-0000-0000-0000D5C50000}"/>
    <cellStyle name="Normal 4 4 2 2 2 2 7 2" xfId="25895" xr:uid="{00000000-0005-0000-0000-0000D6C50000}"/>
    <cellStyle name="Normal 4 4 2 2 2 2 7 2 2" xfId="25896" xr:uid="{00000000-0005-0000-0000-0000D7C50000}"/>
    <cellStyle name="Normal 4 4 2 2 2 2 7 2 2 2" xfId="54844" xr:uid="{00000000-0005-0000-0000-0000D8C50000}"/>
    <cellStyle name="Normal 4 4 2 2 2 2 7 2 3" xfId="54843" xr:uid="{00000000-0005-0000-0000-0000D9C50000}"/>
    <cellStyle name="Normal 4 4 2 2 2 2 7 3" xfId="25897" xr:uid="{00000000-0005-0000-0000-0000DAC50000}"/>
    <cellStyle name="Normal 4 4 2 2 2 2 7 3 2" xfId="54845" xr:uid="{00000000-0005-0000-0000-0000DBC50000}"/>
    <cellStyle name="Normal 4 4 2 2 2 2 7 4" xfId="25898" xr:uid="{00000000-0005-0000-0000-0000DCC50000}"/>
    <cellStyle name="Normal 4 4 2 2 2 2 7 4 2" xfId="54846" xr:uid="{00000000-0005-0000-0000-0000DDC50000}"/>
    <cellStyle name="Normal 4 4 2 2 2 2 7 5" xfId="54842" xr:uid="{00000000-0005-0000-0000-0000DEC50000}"/>
    <cellStyle name="Normal 4 4 2 2 2 2 8" xfId="25899" xr:uid="{00000000-0005-0000-0000-0000DFC50000}"/>
    <cellStyle name="Normal 4 4 2 2 2 2 8 2" xfId="25900" xr:uid="{00000000-0005-0000-0000-0000E0C50000}"/>
    <cellStyle name="Normal 4 4 2 2 2 2 8 2 2" xfId="54848" xr:uid="{00000000-0005-0000-0000-0000E1C50000}"/>
    <cellStyle name="Normal 4 4 2 2 2 2 8 3" xfId="25901" xr:uid="{00000000-0005-0000-0000-0000E2C50000}"/>
    <cellStyle name="Normal 4 4 2 2 2 2 8 3 2" xfId="54849" xr:uid="{00000000-0005-0000-0000-0000E3C50000}"/>
    <cellStyle name="Normal 4 4 2 2 2 2 8 4" xfId="54847" xr:uid="{00000000-0005-0000-0000-0000E4C50000}"/>
    <cellStyle name="Normal 4 4 2 2 2 2 9" xfId="25902" xr:uid="{00000000-0005-0000-0000-0000E5C50000}"/>
    <cellStyle name="Normal 4 4 2 2 2 2 9 2" xfId="54850" xr:uid="{00000000-0005-0000-0000-0000E6C50000}"/>
    <cellStyle name="Normal 4 4 2 2 2 3" xfId="25903" xr:uid="{00000000-0005-0000-0000-0000E7C50000}"/>
    <cellStyle name="Normal 4 4 2 2 2 3 10" xfId="25904" xr:uid="{00000000-0005-0000-0000-0000E8C50000}"/>
    <cellStyle name="Normal 4 4 2 2 2 3 10 2" xfId="54852" xr:uid="{00000000-0005-0000-0000-0000E9C50000}"/>
    <cellStyle name="Normal 4 4 2 2 2 3 11" xfId="54851" xr:uid="{00000000-0005-0000-0000-0000EAC50000}"/>
    <cellStyle name="Normal 4 4 2 2 2 3 2" xfId="25905" xr:uid="{00000000-0005-0000-0000-0000EBC50000}"/>
    <cellStyle name="Normal 4 4 2 2 2 3 2 2" xfId="25906" xr:uid="{00000000-0005-0000-0000-0000ECC50000}"/>
    <cellStyle name="Normal 4 4 2 2 2 3 2 2 2" xfId="25907" xr:uid="{00000000-0005-0000-0000-0000EDC50000}"/>
    <cellStyle name="Normal 4 4 2 2 2 3 2 2 2 2" xfId="25908" xr:uid="{00000000-0005-0000-0000-0000EEC50000}"/>
    <cellStyle name="Normal 4 4 2 2 2 3 2 2 2 2 2" xfId="54856" xr:uid="{00000000-0005-0000-0000-0000EFC50000}"/>
    <cellStyle name="Normal 4 4 2 2 2 3 2 2 2 3" xfId="54855" xr:uid="{00000000-0005-0000-0000-0000F0C50000}"/>
    <cellStyle name="Normal 4 4 2 2 2 3 2 2 3" xfId="25909" xr:uid="{00000000-0005-0000-0000-0000F1C50000}"/>
    <cellStyle name="Normal 4 4 2 2 2 3 2 2 3 2" xfId="54857" xr:uid="{00000000-0005-0000-0000-0000F2C50000}"/>
    <cellStyle name="Normal 4 4 2 2 2 3 2 2 4" xfId="25910" xr:uid="{00000000-0005-0000-0000-0000F3C50000}"/>
    <cellStyle name="Normal 4 4 2 2 2 3 2 2 4 2" xfId="54858" xr:uid="{00000000-0005-0000-0000-0000F4C50000}"/>
    <cellStyle name="Normal 4 4 2 2 2 3 2 2 5" xfId="25911" xr:uid="{00000000-0005-0000-0000-0000F5C50000}"/>
    <cellStyle name="Normal 4 4 2 2 2 3 2 2 5 2" xfId="54859" xr:uid="{00000000-0005-0000-0000-0000F6C50000}"/>
    <cellStyle name="Normal 4 4 2 2 2 3 2 2 6" xfId="54854" xr:uid="{00000000-0005-0000-0000-0000F7C50000}"/>
    <cellStyle name="Normal 4 4 2 2 2 3 2 3" xfId="25912" xr:uid="{00000000-0005-0000-0000-0000F8C50000}"/>
    <cellStyle name="Normal 4 4 2 2 2 3 2 3 2" xfId="25913" xr:uid="{00000000-0005-0000-0000-0000F9C50000}"/>
    <cellStyle name="Normal 4 4 2 2 2 3 2 3 2 2" xfId="54861" xr:uid="{00000000-0005-0000-0000-0000FAC50000}"/>
    <cellStyle name="Normal 4 4 2 2 2 3 2 3 3" xfId="54860" xr:uid="{00000000-0005-0000-0000-0000FBC50000}"/>
    <cellStyle name="Normal 4 4 2 2 2 3 2 4" xfId="25914" xr:uid="{00000000-0005-0000-0000-0000FCC50000}"/>
    <cellStyle name="Normal 4 4 2 2 2 3 2 4 2" xfId="54862" xr:uid="{00000000-0005-0000-0000-0000FDC50000}"/>
    <cellStyle name="Normal 4 4 2 2 2 3 2 5" xfId="25915" xr:uid="{00000000-0005-0000-0000-0000FEC50000}"/>
    <cellStyle name="Normal 4 4 2 2 2 3 2 5 2" xfId="54863" xr:uid="{00000000-0005-0000-0000-0000FFC50000}"/>
    <cellStyle name="Normal 4 4 2 2 2 3 2 6" xfId="25916" xr:uid="{00000000-0005-0000-0000-000000C60000}"/>
    <cellStyle name="Normal 4 4 2 2 2 3 2 6 2" xfId="54864" xr:uid="{00000000-0005-0000-0000-000001C60000}"/>
    <cellStyle name="Normal 4 4 2 2 2 3 2 7" xfId="54853" xr:uid="{00000000-0005-0000-0000-000002C60000}"/>
    <cellStyle name="Normal 4 4 2 2 2 3 3" xfId="25917" xr:uid="{00000000-0005-0000-0000-000003C60000}"/>
    <cellStyle name="Normal 4 4 2 2 2 3 3 2" xfId="25918" xr:uid="{00000000-0005-0000-0000-000004C60000}"/>
    <cellStyle name="Normal 4 4 2 2 2 3 3 2 2" xfId="25919" xr:uid="{00000000-0005-0000-0000-000005C60000}"/>
    <cellStyle name="Normal 4 4 2 2 2 3 3 2 2 2" xfId="25920" xr:uid="{00000000-0005-0000-0000-000006C60000}"/>
    <cellStyle name="Normal 4 4 2 2 2 3 3 2 2 2 2" xfId="54868" xr:uid="{00000000-0005-0000-0000-000007C60000}"/>
    <cellStyle name="Normal 4 4 2 2 2 3 3 2 2 3" xfId="54867" xr:uid="{00000000-0005-0000-0000-000008C60000}"/>
    <cellStyle name="Normal 4 4 2 2 2 3 3 2 3" xfId="25921" xr:uid="{00000000-0005-0000-0000-000009C60000}"/>
    <cellStyle name="Normal 4 4 2 2 2 3 3 2 3 2" xfId="54869" xr:uid="{00000000-0005-0000-0000-00000AC60000}"/>
    <cellStyle name="Normal 4 4 2 2 2 3 3 2 4" xfId="25922" xr:uid="{00000000-0005-0000-0000-00000BC60000}"/>
    <cellStyle name="Normal 4 4 2 2 2 3 3 2 4 2" xfId="54870" xr:uid="{00000000-0005-0000-0000-00000CC60000}"/>
    <cellStyle name="Normal 4 4 2 2 2 3 3 2 5" xfId="25923" xr:uid="{00000000-0005-0000-0000-00000DC60000}"/>
    <cellStyle name="Normal 4 4 2 2 2 3 3 2 5 2" xfId="54871" xr:uid="{00000000-0005-0000-0000-00000EC60000}"/>
    <cellStyle name="Normal 4 4 2 2 2 3 3 2 6" xfId="54866" xr:uid="{00000000-0005-0000-0000-00000FC60000}"/>
    <cellStyle name="Normal 4 4 2 2 2 3 3 3" xfId="25924" xr:uid="{00000000-0005-0000-0000-000010C60000}"/>
    <cellStyle name="Normal 4 4 2 2 2 3 3 3 2" xfId="25925" xr:uid="{00000000-0005-0000-0000-000011C60000}"/>
    <cellStyle name="Normal 4 4 2 2 2 3 3 3 2 2" xfId="54873" xr:uid="{00000000-0005-0000-0000-000012C60000}"/>
    <cellStyle name="Normal 4 4 2 2 2 3 3 3 3" xfId="54872" xr:uid="{00000000-0005-0000-0000-000013C60000}"/>
    <cellStyle name="Normal 4 4 2 2 2 3 3 4" xfId="25926" xr:uid="{00000000-0005-0000-0000-000014C60000}"/>
    <cellStyle name="Normal 4 4 2 2 2 3 3 4 2" xfId="54874" xr:uid="{00000000-0005-0000-0000-000015C60000}"/>
    <cellStyle name="Normal 4 4 2 2 2 3 3 5" xfId="25927" xr:uid="{00000000-0005-0000-0000-000016C60000}"/>
    <cellStyle name="Normal 4 4 2 2 2 3 3 5 2" xfId="54875" xr:uid="{00000000-0005-0000-0000-000017C60000}"/>
    <cellStyle name="Normal 4 4 2 2 2 3 3 6" xfId="25928" xr:uid="{00000000-0005-0000-0000-000018C60000}"/>
    <cellStyle name="Normal 4 4 2 2 2 3 3 6 2" xfId="54876" xr:uid="{00000000-0005-0000-0000-000019C60000}"/>
    <cellStyle name="Normal 4 4 2 2 2 3 3 7" xfId="54865" xr:uid="{00000000-0005-0000-0000-00001AC60000}"/>
    <cellStyle name="Normal 4 4 2 2 2 3 4" xfId="25929" xr:uid="{00000000-0005-0000-0000-00001BC60000}"/>
    <cellStyle name="Normal 4 4 2 2 2 3 4 2" xfId="25930" xr:uid="{00000000-0005-0000-0000-00001CC60000}"/>
    <cellStyle name="Normal 4 4 2 2 2 3 4 2 2" xfId="25931" xr:uid="{00000000-0005-0000-0000-00001DC60000}"/>
    <cellStyle name="Normal 4 4 2 2 2 3 4 2 2 2" xfId="54879" xr:uid="{00000000-0005-0000-0000-00001EC60000}"/>
    <cellStyle name="Normal 4 4 2 2 2 3 4 2 3" xfId="54878" xr:uid="{00000000-0005-0000-0000-00001FC60000}"/>
    <cellStyle name="Normal 4 4 2 2 2 3 4 3" xfId="25932" xr:uid="{00000000-0005-0000-0000-000020C60000}"/>
    <cellStyle name="Normal 4 4 2 2 2 3 4 3 2" xfId="54880" xr:uid="{00000000-0005-0000-0000-000021C60000}"/>
    <cellStyle name="Normal 4 4 2 2 2 3 4 4" xfId="25933" xr:uid="{00000000-0005-0000-0000-000022C60000}"/>
    <cellStyle name="Normal 4 4 2 2 2 3 4 4 2" xfId="54881" xr:uid="{00000000-0005-0000-0000-000023C60000}"/>
    <cellStyle name="Normal 4 4 2 2 2 3 4 5" xfId="25934" xr:uid="{00000000-0005-0000-0000-000024C60000}"/>
    <cellStyle name="Normal 4 4 2 2 2 3 4 5 2" xfId="54882" xr:uid="{00000000-0005-0000-0000-000025C60000}"/>
    <cellStyle name="Normal 4 4 2 2 2 3 4 6" xfId="54877" xr:uid="{00000000-0005-0000-0000-000026C60000}"/>
    <cellStyle name="Normal 4 4 2 2 2 3 5" xfId="25935" xr:uid="{00000000-0005-0000-0000-000027C60000}"/>
    <cellStyle name="Normal 4 4 2 2 2 3 5 2" xfId="25936" xr:uid="{00000000-0005-0000-0000-000028C60000}"/>
    <cellStyle name="Normal 4 4 2 2 2 3 5 2 2" xfId="25937" xr:uid="{00000000-0005-0000-0000-000029C60000}"/>
    <cellStyle name="Normal 4 4 2 2 2 3 5 2 2 2" xfId="54885" xr:uid="{00000000-0005-0000-0000-00002AC60000}"/>
    <cellStyle name="Normal 4 4 2 2 2 3 5 2 3" xfId="54884" xr:uid="{00000000-0005-0000-0000-00002BC60000}"/>
    <cellStyle name="Normal 4 4 2 2 2 3 5 3" xfId="25938" xr:uid="{00000000-0005-0000-0000-00002CC60000}"/>
    <cellStyle name="Normal 4 4 2 2 2 3 5 3 2" xfId="54886" xr:uid="{00000000-0005-0000-0000-00002DC60000}"/>
    <cellStyle name="Normal 4 4 2 2 2 3 5 4" xfId="25939" xr:uid="{00000000-0005-0000-0000-00002EC60000}"/>
    <cellStyle name="Normal 4 4 2 2 2 3 5 4 2" xfId="54887" xr:uid="{00000000-0005-0000-0000-00002FC60000}"/>
    <cellStyle name="Normal 4 4 2 2 2 3 5 5" xfId="25940" xr:uid="{00000000-0005-0000-0000-000030C60000}"/>
    <cellStyle name="Normal 4 4 2 2 2 3 5 5 2" xfId="54888" xr:uid="{00000000-0005-0000-0000-000031C60000}"/>
    <cellStyle name="Normal 4 4 2 2 2 3 5 6" xfId="54883" xr:uid="{00000000-0005-0000-0000-000032C60000}"/>
    <cellStyle name="Normal 4 4 2 2 2 3 6" xfId="25941" xr:uid="{00000000-0005-0000-0000-000033C60000}"/>
    <cellStyle name="Normal 4 4 2 2 2 3 6 2" xfId="25942" xr:uid="{00000000-0005-0000-0000-000034C60000}"/>
    <cellStyle name="Normal 4 4 2 2 2 3 6 2 2" xfId="25943" xr:uid="{00000000-0005-0000-0000-000035C60000}"/>
    <cellStyle name="Normal 4 4 2 2 2 3 6 2 2 2" xfId="54891" xr:uid="{00000000-0005-0000-0000-000036C60000}"/>
    <cellStyle name="Normal 4 4 2 2 2 3 6 2 3" xfId="54890" xr:uid="{00000000-0005-0000-0000-000037C60000}"/>
    <cellStyle name="Normal 4 4 2 2 2 3 6 3" xfId="25944" xr:uid="{00000000-0005-0000-0000-000038C60000}"/>
    <cellStyle name="Normal 4 4 2 2 2 3 6 3 2" xfId="54892" xr:uid="{00000000-0005-0000-0000-000039C60000}"/>
    <cellStyle name="Normal 4 4 2 2 2 3 6 4" xfId="25945" xr:uid="{00000000-0005-0000-0000-00003AC60000}"/>
    <cellStyle name="Normal 4 4 2 2 2 3 6 4 2" xfId="54893" xr:uid="{00000000-0005-0000-0000-00003BC60000}"/>
    <cellStyle name="Normal 4 4 2 2 2 3 6 5" xfId="54889" xr:uid="{00000000-0005-0000-0000-00003CC60000}"/>
    <cellStyle name="Normal 4 4 2 2 2 3 7" xfId="25946" xr:uid="{00000000-0005-0000-0000-00003DC60000}"/>
    <cellStyle name="Normal 4 4 2 2 2 3 7 2" xfId="25947" xr:uid="{00000000-0005-0000-0000-00003EC60000}"/>
    <cellStyle name="Normal 4 4 2 2 2 3 7 2 2" xfId="54895" xr:uid="{00000000-0005-0000-0000-00003FC60000}"/>
    <cellStyle name="Normal 4 4 2 2 2 3 7 3" xfId="25948" xr:uid="{00000000-0005-0000-0000-000040C60000}"/>
    <cellStyle name="Normal 4 4 2 2 2 3 7 3 2" xfId="54896" xr:uid="{00000000-0005-0000-0000-000041C60000}"/>
    <cellStyle name="Normal 4 4 2 2 2 3 7 4" xfId="54894" xr:uid="{00000000-0005-0000-0000-000042C60000}"/>
    <cellStyle name="Normal 4 4 2 2 2 3 8" xfId="25949" xr:uid="{00000000-0005-0000-0000-000043C60000}"/>
    <cellStyle name="Normal 4 4 2 2 2 3 8 2" xfId="54897" xr:uid="{00000000-0005-0000-0000-000044C60000}"/>
    <cellStyle name="Normal 4 4 2 2 2 3 9" xfId="25950" xr:uid="{00000000-0005-0000-0000-000045C60000}"/>
    <cellStyle name="Normal 4 4 2 2 2 3 9 2" xfId="54898" xr:uid="{00000000-0005-0000-0000-000046C60000}"/>
    <cellStyle name="Normal 4 4 2 2 2 4" xfId="25951" xr:uid="{00000000-0005-0000-0000-000047C60000}"/>
    <cellStyle name="Normal 4 4 2 2 2 4 2" xfId="25952" xr:uid="{00000000-0005-0000-0000-000048C60000}"/>
    <cellStyle name="Normal 4 4 2 2 2 4 2 2" xfId="25953" xr:uid="{00000000-0005-0000-0000-000049C60000}"/>
    <cellStyle name="Normal 4 4 2 2 2 4 2 2 2" xfId="25954" xr:uid="{00000000-0005-0000-0000-00004AC60000}"/>
    <cellStyle name="Normal 4 4 2 2 2 4 2 2 2 2" xfId="54902" xr:uid="{00000000-0005-0000-0000-00004BC60000}"/>
    <cellStyle name="Normal 4 4 2 2 2 4 2 2 3" xfId="54901" xr:uid="{00000000-0005-0000-0000-00004CC60000}"/>
    <cellStyle name="Normal 4 4 2 2 2 4 2 3" xfId="25955" xr:uid="{00000000-0005-0000-0000-00004DC60000}"/>
    <cellStyle name="Normal 4 4 2 2 2 4 2 3 2" xfId="54903" xr:uid="{00000000-0005-0000-0000-00004EC60000}"/>
    <cellStyle name="Normal 4 4 2 2 2 4 2 4" xfId="25956" xr:uid="{00000000-0005-0000-0000-00004FC60000}"/>
    <cellStyle name="Normal 4 4 2 2 2 4 2 4 2" xfId="54904" xr:uid="{00000000-0005-0000-0000-000050C60000}"/>
    <cellStyle name="Normal 4 4 2 2 2 4 2 5" xfId="25957" xr:uid="{00000000-0005-0000-0000-000051C60000}"/>
    <cellStyle name="Normal 4 4 2 2 2 4 2 5 2" xfId="54905" xr:uid="{00000000-0005-0000-0000-000052C60000}"/>
    <cellStyle name="Normal 4 4 2 2 2 4 2 6" xfId="54900" xr:uid="{00000000-0005-0000-0000-000053C60000}"/>
    <cellStyle name="Normal 4 4 2 2 2 4 3" xfId="25958" xr:uid="{00000000-0005-0000-0000-000054C60000}"/>
    <cellStyle name="Normal 4 4 2 2 2 4 3 2" xfId="25959" xr:uid="{00000000-0005-0000-0000-000055C60000}"/>
    <cellStyle name="Normal 4 4 2 2 2 4 3 2 2" xfId="25960" xr:uid="{00000000-0005-0000-0000-000056C60000}"/>
    <cellStyle name="Normal 4 4 2 2 2 4 3 2 2 2" xfId="54908" xr:uid="{00000000-0005-0000-0000-000057C60000}"/>
    <cellStyle name="Normal 4 4 2 2 2 4 3 2 3" xfId="54907" xr:uid="{00000000-0005-0000-0000-000058C60000}"/>
    <cellStyle name="Normal 4 4 2 2 2 4 3 3" xfId="25961" xr:uid="{00000000-0005-0000-0000-000059C60000}"/>
    <cellStyle name="Normal 4 4 2 2 2 4 3 3 2" xfId="54909" xr:uid="{00000000-0005-0000-0000-00005AC60000}"/>
    <cellStyle name="Normal 4 4 2 2 2 4 3 4" xfId="25962" xr:uid="{00000000-0005-0000-0000-00005BC60000}"/>
    <cellStyle name="Normal 4 4 2 2 2 4 3 4 2" xfId="54910" xr:uid="{00000000-0005-0000-0000-00005CC60000}"/>
    <cellStyle name="Normal 4 4 2 2 2 4 3 5" xfId="25963" xr:uid="{00000000-0005-0000-0000-00005DC60000}"/>
    <cellStyle name="Normal 4 4 2 2 2 4 3 5 2" xfId="54911" xr:uid="{00000000-0005-0000-0000-00005EC60000}"/>
    <cellStyle name="Normal 4 4 2 2 2 4 3 6" xfId="54906" xr:uid="{00000000-0005-0000-0000-00005FC60000}"/>
    <cellStyle name="Normal 4 4 2 2 2 4 4" xfId="25964" xr:uid="{00000000-0005-0000-0000-000060C60000}"/>
    <cellStyle name="Normal 4 4 2 2 2 4 4 2" xfId="25965" xr:uid="{00000000-0005-0000-0000-000061C60000}"/>
    <cellStyle name="Normal 4 4 2 2 2 4 4 2 2" xfId="54913" xr:uid="{00000000-0005-0000-0000-000062C60000}"/>
    <cellStyle name="Normal 4 4 2 2 2 4 4 3" xfId="54912" xr:uid="{00000000-0005-0000-0000-000063C60000}"/>
    <cellStyle name="Normal 4 4 2 2 2 4 5" xfId="25966" xr:uid="{00000000-0005-0000-0000-000064C60000}"/>
    <cellStyle name="Normal 4 4 2 2 2 4 5 2" xfId="54914" xr:uid="{00000000-0005-0000-0000-000065C60000}"/>
    <cellStyle name="Normal 4 4 2 2 2 4 6" xfId="25967" xr:uid="{00000000-0005-0000-0000-000066C60000}"/>
    <cellStyle name="Normal 4 4 2 2 2 4 6 2" xfId="54915" xr:uid="{00000000-0005-0000-0000-000067C60000}"/>
    <cellStyle name="Normal 4 4 2 2 2 4 7" xfId="25968" xr:uid="{00000000-0005-0000-0000-000068C60000}"/>
    <cellStyle name="Normal 4 4 2 2 2 4 7 2" xfId="54916" xr:uid="{00000000-0005-0000-0000-000069C60000}"/>
    <cellStyle name="Normal 4 4 2 2 2 4 8" xfId="54899" xr:uid="{00000000-0005-0000-0000-00006AC60000}"/>
    <cellStyle name="Normal 4 4 2 2 2 5" xfId="25969" xr:uid="{00000000-0005-0000-0000-00006BC60000}"/>
    <cellStyle name="Normal 4 4 2 2 2 5 2" xfId="25970" xr:uid="{00000000-0005-0000-0000-00006CC60000}"/>
    <cellStyle name="Normal 4 4 2 2 2 5 2 2" xfId="25971" xr:uid="{00000000-0005-0000-0000-00006DC60000}"/>
    <cellStyle name="Normal 4 4 2 2 2 5 2 2 2" xfId="25972" xr:uid="{00000000-0005-0000-0000-00006EC60000}"/>
    <cellStyle name="Normal 4 4 2 2 2 5 2 2 2 2" xfId="54920" xr:uid="{00000000-0005-0000-0000-00006FC60000}"/>
    <cellStyle name="Normal 4 4 2 2 2 5 2 2 3" xfId="54919" xr:uid="{00000000-0005-0000-0000-000070C60000}"/>
    <cellStyle name="Normal 4 4 2 2 2 5 2 3" xfId="25973" xr:uid="{00000000-0005-0000-0000-000071C60000}"/>
    <cellStyle name="Normal 4 4 2 2 2 5 2 3 2" xfId="54921" xr:uid="{00000000-0005-0000-0000-000072C60000}"/>
    <cellStyle name="Normal 4 4 2 2 2 5 2 4" xfId="25974" xr:uid="{00000000-0005-0000-0000-000073C60000}"/>
    <cellStyle name="Normal 4 4 2 2 2 5 2 4 2" xfId="54922" xr:uid="{00000000-0005-0000-0000-000074C60000}"/>
    <cellStyle name="Normal 4 4 2 2 2 5 2 5" xfId="25975" xr:uid="{00000000-0005-0000-0000-000075C60000}"/>
    <cellStyle name="Normal 4 4 2 2 2 5 2 5 2" xfId="54923" xr:uid="{00000000-0005-0000-0000-000076C60000}"/>
    <cellStyle name="Normal 4 4 2 2 2 5 2 6" xfId="54918" xr:uid="{00000000-0005-0000-0000-000077C60000}"/>
    <cellStyle name="Normal 4 4 2 2 2 5 3" xfId="25976" xr:uid="{00000000-0005-0000-0000-000078C60000}"/>
    <cellStyle name="Normal 4 4 2 2 2 5 3 2" xfId="25977" xr:uid="{00000000-0005-0000-0000-000079C60000}"/>
    <cellStyle name="Normal 4 4 2 2 2 5 3 2 2" xfId="54925" xr:uid="{00000000-0005-0000-0000-00007AC60000}"/>
    <cellStyle name="Normal 4 4 2 2 2 5 3 3" xfId="54924" xr:uid="{00000000-0005-0000-0000-00007BC60000}"/>
    <cellStyle name="Normal 4 4 2 2 2 5 4" xfId="25978" xr:uid="{00000000-0005-0000-0000-00007CC60000}"/>
    <cellStyle name="Normal 4 4 2 2 2 5 4 2" xfId="54926" xr:uid="{00000000-0005-0000-0000-00007DC60000}"/>
    <cellStyle name="Normal 4 4 2 2 2 5 5" xfId="25979" xr:uid="{00000000-0005-0000-0000-00007EC60000}"/>
    <cellStyle name="Normal 4 4 2 2 2 5 5 2" xfId="54927" xr:uid="{00000000-0005-0000-0000-00007FC60000}"/>
    <cellStyle name="Normal 4 4 2 2 2 5 6" xfId="25980" xr:uid="{00000000-0005-0000-0000-000080C60000}"/>
    <cellStyle name="Normal 4 4 2 2 2 5 6 2" xfId="54928" xr:uid="{00000000-0005-0000-0000-000081C60000}"/>
    <cellStyle name="Normal 4 4 2 2 2 5 7" xfId="54917" xr:uid="{00000000-0005-0000-0000-000082C60000}"/>
    <cellStyle name="Normal 4 4 2 2 2 6" xfId="25981" xr:uid="{00000000-0005-0000-0000-000083C60000}"/>
    <cellStyle name="Normal 4 4 2 2 2 6 2" xfId="25982" xr:uid="{00000000-0005-0000-0000-000084C60000}"/>
    <cellStyle name="Normal 4 4 2 2 2 6 2 2" xfId="25983" xr:uid="{00000000-0005-0000-0000-000085C60000}"/>
    <cellStyle name="Normal 4 4 2 2 2 6 2 2 2" xfId="54931" xr:uid="{00000000-0005-0000-0000-000086C60000}"/>
    <cellStyle name="Normal 4 4 2 2 2 6 2 3" xfId="54930" xr:uid="{00000000-0005-0000-0000-000087C60000}"/>
    <cellStyle name="Normal 4 4 2 2 2 6 3" xfId="25984" xr:uid="{00000000-0005-0000-0000-000088C60000}"/>
    <cellStyle name="Normal 4 4 2 2 2 6 3 2" xfId="54932" xr:uid="{00000000-0005-0000-0000-000089C60000}"/>
    <cellStyle name="Normal 4 4 2 2 2 6 4" xfId="25985" xr:uid="{00000000-0005-0000-0000-00008AC60000}"/>
    <cellStyle name="Normal 4 4 2 2 2 6 4 2" xfId="54933" xr:uid="{00000000-0005-0000-0000-00008BC60000}"/>
    <cellStyle name="Normal 4 4 2 2 2 6 5" xfId="25986" xr:uid="{00000000-0005-0000-0000-00008CC60000}"/>
    <cellStyle name="Normal 4 4 2 2 2 6 5 2" xfId="54934" xr:uid="{00000000-0005-0000-0000-00008DC60000}"/>
    <cellStyle name="Normal 4 4 2 2 2 6 6" xfId="54929" xr:uid="{00000000-0005-0000-0000-00008EC60000}"/>
    <cellStyle name="Normal 4 4 2 2 2 7" xfId="25987" xr:uid="{00000000-0005-0000-0000-00008FC60000}"/>
    <cellStyle name="Normal 4 4 2 2 2 7 2" xfId="25988" xr:uid="{00000000-0005-0000-0000-000090C60000}"/>
    <cellStyle name="Normal 4 4 2 2 2 7 2 2" xfId="25989" xr:uid="{00000000-0005-0000-0000-000091C60000}"/>
    <cellStyle name="Normal 4 4 2 2 2 7 2 2 2" xfId="54937" xr:uid="{00000000-0005-0000-0000-000092C60000}"/>
    <cellStyle name="Normal 4 4 2 2 2 7 2 3" xfId="54936" xr:uid="{00000000-0005-0000-0000-000093C60000}"/>
    <cellStyle name="Normal 4 4 2 2 2 7 3" xfId="25990" xr:uid="{00000000-0005-0000-0000-000094C60000}"/>
    <cellStyle name="Normal 4 4 2 2 2 7 3 2" xfId="54938" xr:uid="{00000000-0005-0000-0000-000095C60000}"/>
    <cellStyle name="Normal 4 4 2 2 2 7 4" xfId="25991" xr:uid="{00000000-0005-0000-0000-000096C60000}"/>
    <cellStyle name="Normal 4 4 2 2 2 7 4 2" xfId="54939" xr:uid="{00000000-0005-0000-0000-000097C60000}"/>
    <cellStyle name="Normal 4 4 2 2 2 7 5" xfId="25992" xr:uid="{00000000-0005-0000-0000-000098C60000}"/>
    <cellStyle name="Normal 4 4 2 2 2 7 5 2" xfId="54940" xr:uid="{00000000-0005-0000-0000-000099C60000}"/>
    <cellStyle name="Normal 4 4 2 2 2 7 6" xfId="54935" xr:uid="{00000000-0005-0000-0000-00009AC60000}"/>
    <cellStyle name="Normal 4 4 2 2 2 8" xfId="25993" xr:uid="{00000000-0005-0000-0000-00009BC60000}"/>
    <cellStyle name="Normal 4 4 2 2 2 8 2" xfId="25994" xr:uid="{00000000-0005-0000-0000-00009CC60000}"/>
    <cellStyle name="Normal 4 4 2 2 2 8 2 2" xfId="25995" xr:uid="{00000000-0005-0000-0000-00009DC60000}"/>
    <cellStyle name="Normal 4 4 2 2 2 8 2 2 2" xfId="54943" xr:uid="{00000000-0005-0000-0000-00009EC60000}"/>
    <cellStyle name="Normal 4 4 2 2 2 8 2 3" xfId="54942" xr:uid="{00000000-0005-0000-0000-00009FC60000}"/>
    <cellStyle name="Normal 4 4 2 2 2 8 3" xfId="25996" xr:uid="{00000000-0005-0000-0000-0000A0C60000}"/>
    <cellStyle name="Normal 4 4 2 2 2 8 3 2" xfId="54944" xr:uid="{00000000-0005-0000-0000-0000A1C60000}"/>
    <cellStyle name="Normal 4 4 2 2 2 8 4" xfId="25997" xr:uid="{00000000-0005-0000-0000-0000A2C60000}"/>
    <cellStyle name="Normal 4 4 2 2 2 8 4 2" xfId="54945" xr:uid="{00000000-0005-0000-0000-0000A3C60000}"/>
    <cellStyle name="Normal 4 4 2 2 2 8 5" xfId="54941" xr:uid="{00000000-0005-0000-0000-0000A4C60000}"/>
    <cellStyle name="Normal 4 4 2 2 2 9" xfId="25998" xr:uid="{00000000-0005-0000-0000-0000A5C60000}"/>
    <cellStyle name="Normal 4 4 2 2 2 9 2" xfId="25999" xr:uid="{00000000-0005-0000-0000-0000A6C60000}"/>
    <cellStyle name="Normal 4 4 2 2 2 9 2 2" xfId="54947" xr:uid="{00000000-0005-0000-0000-0000A7C60000}"/>
    <cellStyle name="Normal 4 4 2 2 2 9 3" xfId="26000" xr:uid="{00000000-0005-0000-0000-0000A8C60000}"/>
    <cellStyle name="Normal 4 4 2 2 2 9 3 2" xfId="54948" xr:uid="{00000000-0005-0000-0000-0000A9C60000}"/>
    <cellStyle name="Normal 4 4 2 2 2 9 4" xfId="54946" xr:uid="{00000000-0005-0000-0000-0000AAC60000}"/>
    <cellStyle name="Normal 4 4 2 2 3" xfId="26001" xr:uid="{00000000-0005-0000-0000-0000ABC60000}"/>
    <cellStyle name="Normal 4 4 2 2 3 10" xfId="26002" xr:uid="{00000000-0005-0000-0000-0000ACC60000}"/>
    <cellStyle name="Normal 4 4 2 2 3 10 2" xfId="54950" xr:uid="{00000000-0005-0000-0000-0000ADC60000}"/>
    <cellStyle name="Normal 4 4 2 2 3 11" xfId="26003" xr:uid="{00000000-0005-0000-0000-0000AEC60000}"/>
    <cellStyle name="Normal 4 4 2 2 3 11 2" xfId="54951" xr:uid="{00000000-0005-0000-0000-0000AFC60000}"/>
    <cellStyle name="Normal 4 4 2 2 3 12" xfId="54949" xr:uid="{00000000-0005-0000-0000-0000B0C60000}"/>
    <cellStyle name="Normal 4 4 2 2 3 2" xfId="26004" xr:uid="{00000000-0005-0000-0000-0000B1C60000}"/>
    <cellStyle name="Normal 4 4 2 2 3 2 10" xfId="26005" xr:uid="{00000000-0005-0000-0000-0000B2C60000}"/>
    <cellStyle name="Normal 4 4 2 2 3 2 10 2" xfId="54953" xr:uid="{00000000-0005-0000-0000-0000B3C60000}"/>
    <cellStyle name="Normal 4 4 2 2 3 2 11" xfId="54952" xr:uid="{00000000-0005-0000-0000-0000B4C60000}"/>
    <cellStyle name="Normal 4 4 2 2 3 2 2" xfId="26006" xr:uid="{00000000-0005-0000-0000-0000B5C60000}"/>
    <cellStyle name="Normal 4 4 2 2 3 2 2 2" xfId="26007" xr:uid="{00000000-0005-0000-0000-0000B6C60000}"/>
    <cellStyle name="Normal 4 4 2 2 3 2 2 2 2" xfId="26008" xr:uid="{00000000-0005-0000-0000-0000B7C60000}"/>
    <cellStyle name="Normal 4 4 2 2 3 2 2 2 2 2" xfId="26009" xr:uid="{00000000-0005-0000-0000-0000B8C60000}"/>
    <cellStyle name="Normal 4 4 2 2 3 2 2 2 2 2 2" xfId="54957" xr:uid="{00000000-0005-0000-0000-0000B9C60000}"/>
    <cellStyle name="Normal 4 4 2 2 3 2 2 2 2 3" xfId="54956" xr:uid="{00000000-0005-0000-0000-0000BAC60000}"/>
    <cellStyle name="Normal 4 4 2 2 3 2 2 2 3" xfId="26010" xr:uid="{00000000-0005-0000-0000-0000BBC60000}"/>
    <cellStyle name="Normal 4 4 2 2 3 2 2 2 3 2" xfId="54958" xr:uid="{00000000-0005-0000-0000-0000BCC60000}"/>
    <cellStyle name="Normal 4 4 2 2 3 2 2 2 4" xfId="26011" xr:uid="{00000000-0005-0000-0000-0000BDC60000}"/>
    <cellStyle name="Normal 4 4 2 2 3 2 2 2 4 2" xfId="54959" xr:uid="{00000000-0005-0000-0000-0000BEC60000}"/>
    <cellStyle name="Normal 4 4 2 2 3 2 2 2 5" xfId="26012" xr:uid="{00000000-0005-0000-0000-0000BFC60000}"/>
    <cellStyle name="Normal 4 4 2 2 3 2 2 2 5 2" xfId="54960" xr:uid="{00000000-0005-0000-0000-0000C0C60000}"/>
    <cellStyle name="Normal 4 4 2 2 3 2 2 2 6" xfId="54955" xr:uid="{00000000-0005-0000-0000-0000C1C60000}"/>
    <cellStyle name="Normal 4 4 2 2 3 2 2 3" xfId="26013" xr:uid="{00000000-0005-0000-0000-0000C2C60000}"/>
    <cellStyle name="Normal 4 4 2 2 3 2 2 3 2" xfId="26014" xr:uid="{00000000-0005-0000-0000-0000C3C60000}"/>
    <cellStyle name="Normal 4 4 2 2 3 2 2 3 2 2" xfId="54962" xr:uid="{00000000-0005-0000-0000-0000C4C60000}"/>
    <cellStyle name="Normal 4 4 2 2 3 2 2 3 3" xfId="54961" xr:uid="{00000000-0005-0000-0000-0000C5C60000}"/>
    <cellStyle name="Normal 4 4 2 2 3 2 2 4" xfId="26015" xr:uid="{00000000-0005-0000-0000-0000C6C60000}"/>
    <cellStyle name="Normal 4 4 2 2 3 2 2 4 2" xfId="54963" xr:uid="{00000000-0005-0000-0000-0000C7C60000}"/>
    <cellStyle name="Normal 4 4 2 2 3 2 2 5" xfId="26016" xr:uid="{00000000-0005-0000-0000-0000C8C60000}"/>
    <cellStyle name="Normal 4 4 2 2 3 2 2 5 2" xfId="54964" xr:uid="{00000000-0005-0000-0000-0000C9C60000}"/>
    <cellStyle name="Normal 4 4 2 2 3 2 2 6" xfId="26017" xr:uid="{00000000-0005-0000-0000-0000CAC60000}"/>
    <cellStyle name="Normal 4 4 2 2 3 2 2 6 2" xfId="54965" xr:uid="{00000000-0005-0000-0000-0000CBC60000}"/>
    <cellStyle name="Normal 4 4 2 2 3 2 2 7" xfId="54954" xr:uid="{00000000-0005-0000-0000-0000CCC60000}"/>
    <cellStyle name="Normal 4 4 2 2 3 2 3" xfId="26018" xr:uid="{00000000-0005-0000-0000-0000CDC60000}"/>
    <cellStyle name="Normal 4 4 2 2 3 2 3 2" xfId="26019" xr:uid="{00000000-0005-0000-0000-0000CEC60000}"/>
    <cellStyle name="Normal 4 4 2 2 3 2 3 2 2" xfId="26020" xr:uid="{00000000-0005-0000-0000-0000CFC60000}"/>
    <cellStyle name="Normal 4 4 2 2 3 2 3 2 2 2" xfId="26021" xr:uid="{00000000-0005-0000-0000-0000D0C60000}"/>
    <cellStyle name="Normal 4 4 2 2 3 2 3 2 2 2 2" xfId="54969" xr:uid="{00000000-0005-0000-0000-0000D1C60000}"/>
    <cellStyle name="Normal 4 4 2 2 3 2 3 2 2 3" xfId="54968" xr:uid="{00000000-0005-0000-0000-0000D2C60000}"/>
    <cellStyle name="Normal 4 4 2 2 3 2 3 2 3" xfId="26022" xr:uid="{00000000-0005-0000-0000-0000D3C60000}"/>
    <cellStyle name="Normal 4 4 2 2 3 2 3 2 3 2" xfId="54970" xr:uid="{00000000-0005-0000-0000-0000D4C60000}"/>
    <cellStyle name="Normal 4 4 2 2 3 2 3 2 4" xfId="26023" xr:uid="{00000000-0005-0000-0000-0000D5C60000}"/>
    <cellStyle name="Normal 4 4 2 2 3 2 3 2 4 2" xfId="54971" xr:uid="{00000000-0005-0000-0000-0000D6C60000}"/>
    <cellStyle name="Normal 4 4 2 2 3 2 3 2 5" xfId="26024" xr:uid="{00000000-0005-0000-0000-0000D7C60000}"/>
    <cellStyle name="Normal 4 4 2 2 3 2 3 2 5 2" xfId="54972" xr:uid="{00000000-0005-0000-0000-0000D8C60000}"/>
    <cellStyle name="Normal 4 4 2 2 3 2 3 2 6" xfId="54967" xr:uid="{00000000-0005-0000-0000-0000D9C60000}"/>
    <cellStyle name="Normal 4 4 2 2 3 2 3 3" xfId="26025" xr:uid="{00000000-0005-0000-0000-0000DAC60000}"/>
    <cellStyle name="Normal 4 4 2 2 3 2 3 3 2" xfId="26026" xr:uid="{00000000-0005-0000-0000-0000DBC60000}"/>
    <cellStyle name="Normal 4 4 2 2 3 2 3 3 2 2" xfId="54974" xr:uid="{00000000-0005-0000-0000-0000DCC60000}"/>
    <cellStyle name="Normal 4 4 2 2 3 2 3 3 3" xfId="54973" xr:uid="{00000000-0005-0000-0000-0000DDC60000}"/>
    <cellStyle name="Normal 4 4 2 2 3 2 3 4" xfId="26027" xr:uid="{00000000-0005-0000-0000-0000DEC60000}"/>
    <cellStyle name="Normal 4 4 2 2 3 2 3 4 2" xfId="54975" xr:uid="{00000000-0005-0000-0000-0000DFC60000}"/>
    <cellStyle name="Normal 4 4 2 2 3 2 3 5" xfId="26028" xr:uid="{00000000-0005-0000-0000-0000E0C60000}"/>
    <cellStyle name="Normal 4 4 2 2 3 2 3 5 2" xfId="54976" xr:uid="{00000000-0005-0000-0000-0000E1C60000}"/>
    <cellStyle name="Normal 4 4 2 2 3 2 3 6" xfId="26029" xr:uid="{00000000-0005-0000-0000-0000E2C60000}"/>
    <cellStyle name="Normal 4 4 2 2 3 2 3 6 2" xfId="54977" xr:uid="{00000000-0005-0000-0000-0000E3C60000}"/>
    <cellStyle name="Normal 4 4 2 2 3 2 3 7" xfId="54966" xr:uid="{00000000-0005-0000-0000-0000E4C60000}"/>
    <cellStyle name="Normal 4 4 2 2 3 2 4" xfId="26030" xr:uid="{00000000-0005-0000-0000-0000E5C60000}"/>
    <cellStyle name="Normal 4 4 2 2 3 2 4 2" xfId="26031" xr:uid="{00000000-0005-0000-0000-0000E6C60000}"/>
    <cellStyle name="Normal 4 4 2 2 3 2 4 2 2" xfId="26032" xr:uid="{00000000-0005-0000-0000-0000E7C60000}"/>
    <cellStyle name="Normal 4 4 2 2 3 2 4 2 2 2" xfId="54980" xr:uid="{00000000-0005-0000-0000-0000E8C60000}"/>
    <cellStyle name="Normal 4 4 2 2 3 2 4 2 3" xfId="54979" xr:uid="{00000000-0005-0000-0000-0000E9C60000}"/>
    <cellStyle name="Normal 4 4 2 2 3 2 4 3" xfId="26033" xr:uid="{00000000-0005-0000-0000-0000EAC60000}"/>
    <cellStyle name="Normal 4 4 2 2 3 2 4 3 2" xfId="54981" xr:uid="{00000000-0005-0000-0000-0000EBC60000}"/>
    <cellStyle name="Normal 4 4 2 2 3 2 4 4" xfId="26034" xr:uid="{00000000-0005-0000-0000-0000ECC60000}"/>
    <cellStyle name="Normal 4 4 2 2 3 2 4 4 2" xfId="54982" xr:uid="{00000000-0005-0000-0000-0000EDC60000}"/>
    <cellStyle name="Normal 4 4 2 2 3 2 4 5" xfId="26035" xr:uid="{00000000-0005-0000-0000-0000EEC60000}"/>
    <cellStyle name="Normal 4 4 2 2 3 2 4 5 2" xfId="54983" xr:uid="{00000000-0005-0000-0000-0000EFC60000}"/>
    <cellStyle name="Normal 4 4 2 2 3 2 4 6" xfId="54978" xr:uid="{00000000-0005-0000-0000-0000F0C60000}"/>
    <cellStyle name="Normal 4 4 2 2 3 2 5" xfId="26036" xr:uid="{00000000-0005-0000-0000-0000F1C60000}"/>
    <cellStyle name="Normal 4 4 2 2 3 2 5 2" xfId="26037" xr:uid="{00000000-0005-0000-0000-0000F2C60000}"/>
    <cellStyle name="Normal 4 4 2 2 3 2 5 2 2" xfId="26038" xr:uid="{00000000-0005-0000-0000-0000F3C60000}"/>
    <cellStyle name="Normal 4 4 2 2 3 2 5 2 2 2" xfId="54986" xr:uid="{00000000-0005-0000-0000-0000F4C60000}"/>
    <cellStyle name="Normal 4 4 2 2 3 2 5 2 3" xfId="54985" xr:uid="{00000000-0005-0000-0000-0000F5C60000}"/>
    <cellStyle name="Normal 4 4 2 2 3 2 5 3" xfId="26039" xr:uid="{00000000-0005-0000-0000-0000F6C60000}"/>
    <cellStyle name="Normal 4 4 2 2 3 2 5 3 2" xfId="54987" xr:uid="{00000000-0005-0000-0000-0000F7C60000}"/>
    <cellStyle name="Normal 4 4 2 2 3 2 5 4" xfId="26040" xr:uid="{00000000-0005-0000-0000-0000F8C60000}"/>
    <cellStyle name="Normal 4 4 2 2 3 2 5 4 2" xfId="54988" xr:uid="{00000000-0005-0000-0000-0000F9C60000}"/>
    <cellStyle name="Normal 4 4 2 2 3 2 5 5" xfId="26041" xr:uid="{00000000-0005-0000-0000-0000FAC60000}"/>
    <cellStyle name="Normal 4 4 2 2 3 2 5 5 2" xfId="54989" xr:uid="{00000000-0005-0000-0000-0000FBC60000}"/>
    <cellStyle name="Normal 4 4 2 2 3 2 5 6" xfId="54984" xr:uid="{00000000-0005-0000-0000-0000FCC60000}"/>
    <cellStyle name="Normal 4 4 2 2 3 2 6" xfId="26042" xr:uid="{00000000-0005-0000-0000-0000FDC60000}"/>
    <cellStyle name="Normal 4 4 2 2 3 2 6 2" xfId="26043" xr:uid="{00000000-0005-0000-0000-0000FEC60000}"/>
    <cellStyle name="Normal 4 4 2 2 3 2 6 2 2" xfId="26044" xr:uid="{00000000-0005-0000-0000-0000FFC60000}"/>
    <cellStyle name="Normal 4 4 2 2 3 2 6 2 2 2" xfId="54992" xr:uid="{00000000-0005-0000-0000-000000C70000}"/>
    <cellStyle name="Normal 4 4 2 2 3 2 6 2 3" xfId="54991" xr:uid="{00000000-0005-0000-0000-000001C70000}"/>
    <cellStyle name="Normal 4 4 2 2 3 2 6 3" xfId="26045" xr:uid="{00000000-0005-0000-0000-000002C70000}"/>
    <cellStyle name="Normal 4 4 2 2 3 2 6 3 2" xfId="54993" xr:uid="{00000000-0005-0000-0000-000003C70000}"/>
    <cellStyle name="Normal 4 4 2 2 3 2 6 4" xfId="26046" xr:uid="{00000000-0005-0000-0000-000004C70000}"/>
    <cellStyle name="Normal 4 4 2 2 3 2 6 4 2" xfId="54994" xr:uid="{00000000-0005-0000-0000-000005C70000}"/>
    <cellStyle name="Normal 4 4 2 2 3 2 6 5" xfId="54990" xr:uid="{00000000-0005-0000-0000-000006C70000}"/>
    <cellStyle name="Normal 4 4 2 2 3 2 7" xfId="26047" xr:uid="{00000000-0005-0000-0000-000007C70000}"/>
    <cellStyle name="Normal 4 4 2 2 3 2 7 2" xfId="26048" xr:uid="{00000000-0005-0000-0000-000008C70000}"/>
    <cellStyle name="Normal 4 4 2 2 3 2 7 2 2" xfId="54996" xr:uid="{00000000-0005-0000-0000-000009C70000}"/>
    <cellStyle name="Normal 4 4 2 2 3 2 7 3" xfId="26049" xr:uid="{00000000-0005-0000-0000-00000AC70000}"/>
    <cellStyle name="Normal 4 4 2 2 3 2 7 3 2" xfId="54997" xr:uid="{00000000-0005-0000-0000-00000BC70000}"/>
    <cellStyle name="Normal 4 4 2 2 3 2 7 4" xfId="54995" xr:uid="{00000000-0005-0000-0000-00000CC70000}"/>
    <cellStyle name="Normal 4 4 2 2 3 2 8" xfId="26050" xr:uid="{00000000-0005-0000-0000-00000DC70000}"/>
    <cellStyle name="Normal 4 4 2 2 3 2 8 2" xfId="54998" xr:uid="{00000000-0005-0000-0000-00000EC70000}"/>
    <cellStyle name="Normal 4 4 2 2 3 2 9" xfId="26051" xr:uid="{00000000-0005-0000-0000-00000FC70000}"/>
    <cellStyle name="Normal 4 4 2 2 3 2 9 2" xfId="54999" xr:uid="{00000000-0005-0000-0000-000010C70000}"/>
    <cellStyle name="Normal 4 4 2 2 3 3" xfId="26052" xr:uid="{00000000-0005-0000-0000-000011C70000}"/>
    <cellStyle name="Normal 4 4 2 2 3 3 2" xfId="26053" xr:uid="{00000000-0005-0000-0000-000012C70000}"/>
    <cellStyle name="Normal 4 4 2 2 3 3 2 2" xfId="26054" xr:uid="{00000000-0005-0000-0000-000013C70000}"/>
    <cellStyle name="Normal 4 4 2 2 3 3 2 2 2" xfId="26055" xr:uid="{00000000-0005-0000-0000-000014C70000}"/>
    <cellStyle name="Normal 4 4 2 2 3 3 2 2 2 2" xfId="55003" xr:uid="{00000000-0005-0000-0000-000015C70000}"/>
    <cellStyle name="Normal 4 4 2 2 3 3 2 2 3" xfId="55002" xr:uid="{00000000-0005-0000-0000-000016C70000}"/>
    <cellStyle name="Normal 4 4 2 2 3 3 2 3" xfId="26056" xr:uid="{00000000-0005-0000-0000-000017C70000}"/>
    <cellStyle name="Normal 4 4 2 2 3 3 2 3 2" xfId="55004" xr:uid="{00000000-0005-0000-0000-000018C70000}"/>
    <cellStyle name="Normal 4 4 2 2 3 3 2 4" xfId="26057" xr:uid="{00000000-0005-0000-0000-000019C70000}"/>
    <cellStyle name="Normal 4 4 2 2 3 3 2 4 2" xfId="55005" xr:uid="{00000000-0005-0000-0000-00001AC70000}"/>
    <cellStyle name="Normal 4 4 2 2 3 3 2 5" xfId="26058" xr:uid="{00000000-0005-0000-0000-00001BC70000}"/>
    <cellStyle name="Normal 4 4 2 2 3 3 2 5 2" xfId="55006" xr:uid="{00000000-0005-0000-0000-00001CC70000}"/>
    <cellStyle name="Normal 4 4 2 2 3 3 2 6" xfId="55001" xr:uid="{00000000-0005-0000-0000-00001DC70000}"/>
    <cellStyle name="Normal 4 4 2 2 3 3 3" xfId="26059" xr:uid="{00000000-0005-0000-0000-00001EC70000}"/>
    <cellStyle name="Normal 4 4 2 2 3 3 3 2" xfId="26060" xr:uid="{00000000-0005-0000-0000-00001FC70000}"/>
    <cellStyle name="Normal 4 4 2 2 3 3 3 2 2" xfId="26061" xr:uid="{00000000-0005-0000-0000-000020C70000}"/>
    <cellStyle name="Normal 4 4 2 2 3 3 3 2 2 2" xfId="55009" xr:uid="{00000000-0005-0000-0000-000021C70000}"/>
    <cellStyle name="Normal 4 4 2 2 3 3 3 2 3" xfId="55008" xr:uid="{00000000-0005-0000-0000-000022C70000}"/>
    <cellStyle name="Normal 4 4 2 2 3 3 3 3" xfId="26062" xr:uid="{00000000-0005-0000-0000-000023C70000}"/>
    <cellStyle name="Normal 4 4 2 2 3 3 3 3 2" xfId="55010" xr:uid="{00000000-0005-0000-0000-000024C70000}"/>
    <cellStyle name="Normal 4 4 2 2 3 3 3 4" xfId="26063" xr:uid="{00000000-0005-0000-0000-000025C70000}"/>
    <cellStyle name="Normal 4 4 2 2 3 3 3 4 2" xfId="55011" xr:uid="{00000000-0005-0000-0000-000026C70000}"/>
    <cellStyle name="Normal 4 4 2 2 3 3 3 5" xfId="26064" xr:uid="{00000000-0005-0000-0000-000027C70000}"/>
    <cellStyle name="Normal 4 4 2 2 3 3 3 5 2" xfId="55012" xr:uid="{00000000-0005-0000-0000-000028C70000}"/>
    <cellStyle name="Normal 4 4 2 2 3 3 3 6" xfId="55007" xr:uid="{00000000-0005-0000-0000-000029C70000}"/>
    <cellStyle name="Normal 4 4 2 2 3 3 4" xfId="26065" xr:uid="{00000000-0005-0000-0000-00002AC70000}"/>
    <cellStyle name="Normal 4 4 2 2 3 3 4 2" xfId="26066" xr:uid="{00000000-0005-0000-0000-00002BC70000}"/>
    <cellStyle name="Normal 4 4 2 2 3 3 4 2 2" xfId="55014" xr:uid="{00000000-0005-0000-0000-00002CC70000}"/>
    <cellStyle name="Normal 4 4 2 2 3 3 4 3" xfId="55013" xr:uid="{00000000-0005-0000-0000-00002DC70000}"/>
    <cellStyle name="Normal 4 4 2 2 3 3 5" xfId="26067" xr:uid="{00000000-0005-0000-0000-00002EC70000}"/>
    <cellStyle name="Normal 4 4 2 2 3 3 5 2" xfId="55015" xr:uid="{00000000-0005-0000-0000-00002FC70000}"/>
    <cellStyle name="Normal 4 4 2 2 3 3 6" xfId="26068" xr:uid="{00000000-0005-0000-0000-000030C70000}"/>
    <cellStyle name="Normal 4 4 2 2 3 3 6 2" xfId="55016" xr:uid="{00000000-0005-0000-0000-000031C70000}"/>
    <cellStyle name="Normal 4 4 2 2 3 3 7" xfId="26069" xr:uid="{00000000-0005-0000-0000-000032C70000}"/>
    <cellStyle name="Normal 4 4 2 2 3 3 7 2" xfId="55017" xr:uid="{00000000-0005-0000-0000-000033C70000}"/>
    <cellStyle name="Normal 4 4 2 2 3 3 8" xfId="55000" xr:uid="{00000000-0005-0000-0000-000034C70000}"/>
    <cellStyle name="Normal 4 4 2 2 3 4" xfId="26070" xr:uid="{00000000-0005-0000-0000-000035C70000}"/>
    <cellStyle name="Normal 4 4 2 2 3 4 2" xfId="26071" xr:uid="{00000000-0005-0000-0000-000036C70000}"/>
    <cellStyle name="Normal 4 4 2 2 3 4 2 2" xfId="26072" xr:uid="{00000000-0005-0000-0000-000037C70000}"/>
    <cellStyle name="Normal 4 4 2 2 3 4 2 2 2" xfId="26073" xr:uid="{00000000-0005-0000-0000-000038C70000}"/>
    <cellStyle name="Normal 4 4 2 2 3 4 2 2 2 2" xfId="55021" xr:uid="{00000000-0005-0000-0000-000039C70000}"/>
    <cellStyle name="Normal 4 4 2 2 3 4 2 2 3" xfId="55020" xr:uid="{00000000-0005-0000-0000-00003AC70000}"/>
    <cellStyle name="Normal 4 4 2 2 3 4 2 3" xfId="26074" xr:uid="{00000000-0005-0000-0000-00003BC70000}"/>
    <cellStyle name="Normal 4 4 2 2 3 4 2 3 2" xfId="55022" xr:uid="{00000000-0005-0000-0000-00003CC70000}"/>
    <cellStyle name="Normal 4 4 2 2 3 4 2 4" xfId="26075" xr:uid="{00000000-0005-0000-0000-00003DC70000}"/>
    <cellStyle name="Normal 4 4 2 2 3 4 2 4 2" xfId="55023" xr:uid="{00000000-0005-0000-0000-00003EC70000}"/>
    <cellStyle name="Normal 4 4 2 2 3 4 2 5" xfId="26076" xr:uid="{00000000-0005-0000-0000-00003FC70000}"/>
    <cellStyle name="Normal 4 4 2 2 3 4 2 5 2" xfId="55024" xr:uid="{00000000-0005-0000-0000-000040C70000}"/>
    <cellStyle name="Normal 4 4 2 2 3 4 2 6" xfId="55019" xr:uid="{00000000-0005-0000-0000-000041C70000}"/>
    <cellStyle name="Normal 4 4 2 2 3 4 3" xfId="26077" xr:uid="{00000000-0005-0000-0000-000042C70000}"/>
    <cellStyle name="Normal 4 4 2 2 3 4 3 2" xfId="26078" xr:uid="{00000000-0005-0000-0000-000043C70000}"/>
    <cellStyle name="Normal 4 4 2 2 3 4 3 2 2" xfId="55026" xr:uid="{00000000-0005-0000-0000-000044C70000}"/>
    <cellStyle name="Normal 4 4 2 2 3 4 3 3" xfId="55025" xr:uid="{00000000-0005-0000-0000-000045C70000}"/>
    <cellStyle name="Normal 4 4 2 2 3 4 4" xfId="26079" xr:uid="{00000000-0005-0000-0000-000046C70000}"/>
    <cellStyle name="Normal 4 4 2 2 3 4 4 2" xfId="55027" xr:uid="{00000000-0005-0000-0000-000047C70000}"/>
    <cellStyle name="Normal 4 4 2 2 3 4 5" xfId="26080" xr:uid="{00000000-0005-0000-0000-000048C70000}"/>
    <cellStyle name="Normal 4 4 2 2 3 4 5 2" xfId="55028" xr:uid="{00000000-0005-0000-0000-000049C70000}"/>
    <cellStyle name="Normal 4 4 2 2 3 4 6" xfId="26081" xr:uid="{00000000-0005-0000-0000-00004AC70000}"/>
    <cellStyle name="Normal 4 4 2 2 3 4 6 2" xfId="55029" xr:uid="{00000000-0005-0000-0000-00004BC70000}"/>
    <cellStyle name="Normal 4 4 2 2 3 4 7" xfId="55018" xr:uid="{00000000-0005-0000-0000-00004CC70000}"/>
    <cellStyle name="Normal 4 4 2 2 3 5" xfId="26082" xr:uid="{00000000-0005-0000-0000-00004DC70000}"/>
    <cellStyle name="Normal 4 4 2 2 3 5 2" xfId="26083" xr:uid="{00000000-0005-0000-0000-00004EC70000}"/>
    <cellStyle name="Normal 4 4 2 2 3 5 2 2" xfId="26084" xr:uid="{00000000-0005-0000-0000-00004FC70000}"/>
    <cellStyle name="Normal 4 4 2 2 3 5 2 2 2" xfId="55032" xr:uid="{00000000-0005-0000-0000-000050C70000}"/>
    <cellStyle name="Normal 4 4 2 2 3 5 2 3" xfId="55031" xr:uid="{00000000-0005-0000-0000-000051C70000}"/>
    <cellStyle name="Normal 4 4 2 2 3 5 3" xfId="26085" xr:uid="{00000000-0005-0000-0000-000052C70000}"/>
    <cellStyle name="Normal 4 4 2 2 3 5 3 2" xfId="55033" xr:uid="{00000000-0005-0000-0000-000053C70000}"/>
    <cellStyle name="Normal 4 4 2 2 3 5 4" xfId="26086" xr:uid="{00000000-0005-0000-0000-000054C70000}"/>
    <cellStyle name="Normal 4 4 2 2 3 5 4 2" xfId="55034" xr:uid="{00000000-0005-0000-0000-000055C70000}"/>
    <cellStyle name="Normal 4 4 2 2 3 5 5" xfId="26087" xr:uid="{00000000-0005-0000-0000-000056C70000}"/>
    <cellStyle name="Normal 4 4 2 2 3 5 5 2" xfId="55035" xr:uid="{00000000-0005-0000-0000-000057C70000}"/>
    <cellStyle name="Normal 4 4 2 2 3 5 6" xfId="55030" xr:uid="{00000000-0005-0000-0000-000058C70000}"/>
    <cellStyle name="Normal 4 4 2 2 3 6" xfId="26088" xr:uid="{00000000-0005-0000-0000-000059C70000}"/>
    <cellStyle name="Normal 4 4 2 2 3 6 2" xfId="26089" xr:uid="{00000000-0005-0000-0000-00005AC70000}"/>
    <cellStyle name="Normal 4 4 2 2 3 6 2 2" xfId="26090" xr:uid="{00000000-0005-0000-0000-00005BC70000}"/>
    <cellStyle name="Normal 4 4 2 2 3 6 2 2 2" xfId="55038" xr:uid="{00000000-0005-0000-0000-00005CC70000}"/>
    <cellStyle name="Normal 4 4 2 2 3 6 2 3" xfId="55037" xr:uid="{00000000-0005-0000-0000-00005DC70000}"/>
    <cellStyle name="Normal 4 4 2 2 3 6 3" xfId="26091" xr:uid="{00000000-0005-0000-0000-00005EC70000}"/>
    <cellStyle name="Normal 4 4 2 2 3 6 3 2" xfId="55039" xr:uid="{00000000-0005-0000-0000-00005FC70000}"/>
    <cellStyle name="Normal 4 4 2 2 3 6 4" xfId="26092" xr:uid="{00000000-0005-0000-0000-000060C70000}"/>
    <cellStyle name="Normal 4 4 2 2 3 6 4 2" xfId="55040" xr:uid="{00000000-0005-0000-0000-000061C70000}"/>
    <cellStyle name="Normal 4 4 2 2 3 6 5" xfId="26093" xr:uid="{00000000-0005-0000-0000-000062C70000}"/>
    <cellStyle name="Normal 4 4 2 2 3 6 5 2" xfId="55041" xr:uid="{00000000-0005-0000-0000-000063C70000}"/>
    <cellStyle name="Normal 4 4 2 2 3 6 6" xfId="55036" xr:uid="{00000000-0005-0000-0000-000064C70000}"/>
    <cellStyle name="Normal 4 4 2 2 3 7" xfId="26094" xr:uid="{00000000-0005-0000-0000-000065C70000}"/>
    <cellStyle name="Normal 4 4 2 2 3 7 2" xfId="26095" xr:uid="{00000000-0005-0000-0000-000066C70000}"/>
    <cellStyle name="Normal 4 4 2 2 3 7 2 2" xfId="26096" xr:uid="{00000000-0005-0000-0000-000067C70000}"/>
    <cellStyle name="Normal 4 4 2 2 3 7 2 2 2" xfId="55044" xr:uid="{00000000-0005-0000-0000-000068C70000}"/>
    <cellStyle name="Normal 4 4 2 2 3 7 2 3" xfId="55043" xr:uid="{00000000-0005-0000-0000-000069C70000}"/>
    <cellStyle name="Normal 4 4 2 2 3 7 3" xfId="26097" xr:uid="{00000000-0005-0000-0000-00006AC70000}"/>
    <cellStyle name="Normal 4 4 2 2 3 7 3 2" xfId="55045" xr:uid="{00000000-0005-0000-0000-00006BC70000}"/>
    <cellStyle name="Normal 4 4 2 2 3 7 4" xfId="26098" xr:uid="{00000000-0005-0000-0000-00006CC70000}"/>
    <cellStyle name="Normal 4 4 2 2 3 7 4 2" xfId="55046" xr:uid="{00000000-0005-0000-0000-00006DC70000}"/>
    <cellStyle name="Normal 4 4 2 2 3 7 5" xfId="55042" xr:uid="{00000000-0005-0000-0000-00006EC70000}"/>
    <cellStyle name="Normal 4 4 2 2 3 8" xfId="26099" xr:uid="{00000000-0005-0000-0000-00006FC70000}"/>
    <cellStyle name="Normal 4 4 2 2 3 8 2" xfId="26100" xr:uid="{00000000-0005-0000-0000-000070C70000}"/>
    <cellStyle name="Normal 4 4 2 2 3 8 2 2" xfId="55048" xr:uid="{00000000-0005-0000-0000-000071C70000}"/>
    <cellStyle name="Normal 4 4 2 2 3 8 3" xfId="26101" xr:uid="{00000000-0005-0000-0000-000072C70000}"/>
    <cellStyle name="Normal 4 4 2 2 3 8 3 2" xfId="55049" xr:uid="{00000000-0005-0000-0000-000073C70000}"/>
    <cellStyle name="Normal 4 4 2 2 3 8 4" xfId="55047" xr:uid="{00000000-0005-0000-0000-000074C70000}"/>
    <cellStyle name="Normal 4 4 2 2 3 9" xfId="26102" xr:uid="{00000000-0005-0000-0000-000075C70000}"/>
    <cellStyle name="Normal 4 4 2 2 3 9 2" xfId="55050" xr:uid="{00000000-0005-0000-0000-000076C70000}"/>
    <cellStyle name="Normal 4 4 2 2 4" xfId="26103" xr:uid="{00000000-0005-0000-0000-000077C70000}"/>
    <cellStyle name="Normal 4 4 2 2 4 10" xfId="26104" xr:uid="{00000000-0005-0000-0000-000078C70000}"/>
    <cellStyle name="Normal 4 4 2 2 4 10 2" xfId="55052" xr:uid="{00000000-0005-0000-0000-000079C70000}"/>
    <cellStyle name="Normal 4 4 2 2 4 11" xfId="55051" xr:uid="{00000000-0005-0000-0000-00007AC70000}"/>
    <cellStyle name="Normal 4 4 2 2 4 2" xfId="26105" xr:uid="{00000000-0005-0000-0000-00007BC70000}"/>
    <cellStyle name="Normal 4 4 2 2 4 2 2" xfId="26106" xr:uid="{00000000-0005-0000-0000-00007CC70000}"/>
    <cellStyle name="Normal 4 4 2 2 4 2 2 2" xfId="26107" xr:uid="{00000000-0005-0000-0000-00007DC70000}"/>
    <cellStyle name="Normal 4 4 2 2 4 2 2 2 2" xfId="26108" xr:uid="{00000000-0005-0000-0000-00007EC70000}"/>
    <cellStyle name="Normal 4 4 2 2 4 2 2 2 2 2" xfId="55056" xr:uid="{00000000-0005-0000-0000-00007FC70000}"/>
    <cellStyle name="Normal 4 4 2 2 4 2 2 2 3" xfId="55055" xr:uid="{00000000-0005-0000-0000-000080C70000}"/>
    <cellStyle name="Normal 4 4 2 2 4 2 2 3" xfId="26109" xr:uid="{00000000-0005-0000-0000-000081C70000}"/>
    <cellStyle name="Normal 4 4 2 2 4 2 2 3 2" xfId="55057" xr:uid="{00000000-0005-0000-0000-000082C70000}"/>
    <cellStyle name="Normal 4 4 2 2 4 2 2 4" xfId="26110" xr:uid="{00000000-0005-0000-0000-000083C70000}"/>
    <cellStyle name="Normal 4 4 2 2 4 2 2 4 2" xfId="55058" xr:uid="{00000000-0005-0000-0000-000084C70000}"/>
    <cellStyle name="Normal 4 4 2 2 4 2 2 5" xfId="26111" xr:uid="{00000000-0005-0000-0000-000085C70000}"/>
    <cellStyle name="Normal 4 4 2 2 4 2 2 5 2" xfId="55059" xr:uid="{00000000-0005-0000-0000-000086C70000}"/>
    <cellStyle name="Normal 4 4 2 2 4 2 2 6" xfId="55054" xr:uid="{00000000-0005-0000-0000-000087C70000}"/>
    <cellStyle name="Normal 4 4 2 2 4 2 3" xfId="26112" xr:uid="{00000000-0005-0000-0000-000088C70000}"/>
    <cellStyle name="Normal 4 4 2 2 4 2 3 2" xfId="26113" xr:uid="{00000000-0005-0000-0000-000089C70000}"/>
    <cellStyle name="Normal 4 4 2 2 4 2 3 2 2" xfId="55061" xr:uid="{00000000-0005-0000-0000-00008AC70000}"/>
    <cellStyle name="Normal 4 4 2 2 4 2 3 3" xfId="55060" xr:uid="{00000000-0005-0000-0000-00008BC70000}"/>
    <cellStyle name="Normal 4 4 2 2 4 2 4" xfId="26114" xr:uid="{00000000-0005-0000-0000-00008CC70000}"/>
    <cellStyle name="Normal 4 4 2 2 4 2 4 2" xfId="55062" xr:uid="{00000000-0005-0000-0000-00008DC70000}"/>
    <cellStyle name="Normal 4 4 2 2 4 2 5" xfId="26115" xr:uid="{00000000-0005-0000-0000-00008EC70000}"/>
    <cellStyle name="Normal 4 4 2 2 4 2 5 2" xfId="55063" xr:uid="{00000000-0005-0000-0000-00008FC70000}"/>
    <cellStyle name="Normal 4 4 2 2 4 2 6" xfId="26116" xr:uid="{00000000-0005-0000-0000-000090C70000}"/>
    <cellStyle name="Normal 4 4 2 2 4 2 6 2" xfId="55064" xr:uid="{00000000-0005-0000-0000-000091C70000}"/>
    <cellStyle name="Normal 4 4 2 2 4 2 7" xfId="55053" xr:uid="{00000000-0005-0000-0000-000092C70000}"/>
    <cellStyle name="Normal 4 4 2 2 4 3" xfId="26117" xr:uid="{00000000-0005-0000-0000-000093C70000}"/>
    <cellStyle name="Normal 4 4 2 2 4 3 2" xfId="26118" xr:uid="{00000000-0005-0000-0000-000094C70000}"/>
    <cellStyle name="Normal 4 4 2 2 4 3 2 2" xfId="26119" xr:uid="{00000000-0005-0000-0000-000095C70000}"/>
    <cellStyle name="Normal 4 4 2 2 4 3 2 2 2" xfId="26120" xr:uid="{00000000-0005-0000-0000-000096C70000}"/>
    <cellStyle name="Normal 4 4 2 2 4 3 2 2 2 2" xfId="55068" xr:uid="{00000000-0005-0000-0000-000097C70000}"/>
    <cellStyle name="Normal 4 4 2 2 4 3 2 2 3" xfId="55067" xr:uid="{00000000-0005-0000-0000-000098C70000}"/>
    <cellStyle name="Normal 4 4 2 2 4 3 2 3" xfId="26121" xr:uid="{00000000-0005-0000-0000-000099C70000}"/>
    <cellStyle name="Normal 4 4 2 2 4 3 2 3 2" xfId="55069" xr:uid="{00000000-0005-0000-0000-00009AC70000}"/>
    <cellStyle name="Normal 4 4 2 2 4 3 2 4" xfId="26122" xr:uid="{00000000-0005-0000-0000-00009BC70000}"/>
    <cellStyle name="Normal 4 4 2 2 4 3 2 4 2" xfId="55070" xr:uid="{00000000-0005-0000-0000-00009CC70000}"/>
    <cellStyle name="Normal 4 4 2 2 4 3 2 5" xfId="26123" xr:uid="{00000000-0005-0000-0000-00009DC70000}"/>
    <cellStyle name="Normal 4 4 2 2 4 3 2 5 2" xfId="55071" xr:uid="{00000000-0005-0000-0000-00009EC70000}"/>
    <cellStyle name="Normal 4 4 2 2 4 3 2 6" xfId="55066" xr:uid="{00000000-0005-0000-0000-00009FC70000}"/>
    <cellStyle name="Normal 4 4 2 2 4 3 3" xfId="26124" xr:uid="{00000000-0005-0000-0000-0000A0C70000}"/>
    <cellStyle name="Normal 4 4 2 2 4 3 3 2" xfId="26125" xr:uid="{00000000-0005-0000-0000-0000A1C70000}"/>
    <cellStyle name="Normal 4 4 2 2 4 3 3 2 2" xfId="55073" xr:uid="{00000000-0005-0000-0000-0000A2C70000}"/>
    <cellStyle name="Normal 4 4 2 2 4 3 3 3" xfId="55072" xr:uid="{00000000-0005-0000-0000-0000A3C70000}"/>
    <cellStyle name="Normal 4 4 2 2 4 3 4" xfId="26126" xr:uid="{00000000-0005-0000-0000-0000A4C70000}"/>
    <cellStyle name="Normal 4 4 2 2 4 3 4 2" xfId="55074" xr:uid="{00000000-0005-0000-0000-0000A5C70000}"/>
    <cellStyle name="Normal 4 4 2 2 4 3 5" xfId="26127" xr:uid="{00000000-0005-0000-0000-0000A6C70000}"/>
    <cellStyle name="Normal 4 4 2 2 4 3 5 2" xfId="55075" xr:uid="{00000000-0005-0000-0000-0000A7C70000}"/>
    <cellStyle name="Normal 4 4 2 2 4 3 6" xfId="26128" xr:uid="{00000000-0005-0000-0000-0000A8C70000}"/>
    <cellStyle name="Normal 4 4 2 2 4 3 6 2" xfId="55076" xr:uid="{00000000-0005-0000-0000-0000A9C70000}"/>
    <cellStyle name="Normal 4 4 2 2 4 3 7" xfId="55065" xr:uid="{00000000-0005-0000-0000-0000AAC70000}"/>
    <cellStyle name="Normal 4 4 2 2 4 4" xfId="26129" xr:uid="{00000000-0005-0000-0000-0000ABC70000}"/>
    <cellStyle name="Normal 4 4 2 2 4 4 2" xfId="26130" xr:uid="{00000000-0005-0000-0000-0000ACC70000}"/>
    <cellStyle name="Normal 4 4 2 2 4 4 2 2" xfId="26131" xr:uid="{00000000-0005-0000-0000-0000ADC70000}"/>
    <cellStyle name="Normal 4 4 2 2 4 4 2 2 2" xfId="55079" xr:uid="{00000000-0005-0000-0000-0000AEC70000}"/>
    <cellStyle name="Normal 4 4 2 2 4 4 2 3" xfId="55078" xr:uid="{00000000-0005-0000-0000-0000AFC70000}"/>
    <cellStyle name="Normal 4 4 2 2 4 4 3" xfId="26132" xr:uid="{00000000-0005-0000-0000-0000B0C70000}"/>
    <cellStyle name="Normal 4 4 2 2 4 4 3 2" xfId="55080" xr:uid="{00000000-0005-0000-0000-0000B1C70000}"/>
    <cellStyle name="Normal 4 4 2 2 4 4 4" xfId="26133" xr:uid="{00000000-0005-0000-0000-0000B2C70000}"/>
    <cellStyle name="Normal 4 4 2 2 4 4 4 2" xfId="55081" xr:uid="{00000000-0005-0000-0000-0000B3C70000}"/>
    <cellStyle name="Normal 4 4 2 2 4 4 5" xfId="26134" xr:uid="{00000000-0005-0000-0000-0000B4C70000}"/>
    <cellStyle name="Normal 4 4 2 2 4 4 5 2" xfId="55082" xr:uid="{00000000-0005-0000-0000-0000B5C70000}"/>
    <cellStyle name="Normal 4 4 2 2 4 4 6" xfId="55077" xr:uid="{00000000-0005-0000-0000-0000B6C70000}"/>
    <cellStyle name="Normal 4 4 2 2 4 5" xfId="26135" xr:uid="{00000000-0005-0000-0000-0000B7C70000}"/>
    <cellStyle name="Normal 4 4 2 2 4 5 2" xfId="26136" xr:uid="{00000000-0005-0000-0000-0000B8C70000}"/>
    <cellStyle name="Normal 4 4 2 2 4 5 2 2" xfId="26137" xr:uid="{00000000-0005-0000-0000-0000B9C70000}"/>
    <cellStyle name="Normal 4 4 2 2 4 5 2 2 2" xfId="55085" xr:uid="{00000000-0005-0000-0000-0000BAC70000}"/>
    <cellStyle name="Normal 4 4 2 2 4 5 2 3" xfId="55084" xr:uid="{00000000-0005-0000-0000-0000BBC70000}"/>
    <cellStyle name="Normal 4 4 2 2 4 5 3" xfId="26138" xr:uid="{00000000-0005-0000-0000-0000BCC70000}"/>
    <cellStyle name="Normal 4 4 2 2 4 5 3 2" xfId="55086" xr:uid="{00000000-0005-0000-0000-0000BDC70000}"/>
    <cellStyle name="Normal 4 4 2 2 4 5 4" xfId="26139" xr:uid="{00000000-0005-0000-0000-0000BEC70000}"/>
    <cellStyle name="Normal 4 4 2 2 4 5 4 2" xfId="55087" xr:uid="{00000000-0005-0000-0000-0000BFC70000}"/>
    <cellStyle name="Normal 4 4 2 2 4 5 5" xfId="26140" xr:uid="{00000000-0005-0000-0000-0000C0C70000}"/>
    <cellStyle name="Normal 4 4 2 2 4 5 5 2" xfId="55088" xr:uid="{00000000-0005-0000-0000-0000C1C70000}"/>
    <cellStyle name="Normal 4 4 2 2 4 5 6" xfId="55083" xr:uid="{00000000-0005-0000-0000-0000C2C70000}"/>
    <cellStyle name="Normal 4 4 2 2 4 6" xfId="26141" xr:uid="{00000000-0005-0000-0000-0000C3C70000}"/>
    <cellStyle name="Normal 4 4 2 2 4 6 2" xfId="26142" xr:uid="{00000000-0005-0000-0000-0000C4C70000}"/>
    <cellStyle name="Normal 4 4 2 2 4 6 2 2" xfId="26143" xr:uid="{00000000-0005-0000-0000-0000C5C70000}"/>
    <cellStyle name="Normal 4 4 2 2 4 6 2 2 2" xfId="55091" xr:uid="{00000000-0005-0000-0000-0000C6C70000}"/>
    <cellStyle name="Normal 4 4 2 2 4 6 2 3" xfId="55090" xr:uid="{00000000-0005-0000-0000-0000C7C70000}"/>
    <cellStyle name="Normal 4 4 2 2 4 6 3" xfId="26144" xr:uid="{00000000-0005-0000-0000-0000C8C70000}"/>
    <cellStyle name="Normal 4 4 2 2 4 6 3 2" xfId="55092" xr:uid="{00000000-0005-0000-0000-0000C9C70000}"/>
    <cellStyle name="Normal 4 4 2 2 4 6 4" xfId="26145" xr:uid="{00000000-0005-0000-0000-0000CAC70000}"/>
    <cellStyle name="Normal 4 4 2 2 4 6 4 2" xfId="55093" xr:uid="{00000000-0005-0000-0000-0000CBC70000}"/>
    <cellStyle name="Normal 4 4 2 2 4 6 5" xfId="55089" xr:uid="{00000000-0005-0000-0000-0000CCC70000}"/>
    <cellStyle name="Normal 4 4 2 2 4 7" xfId="26146" xr:uid="{00000000-0005-0000-0000-0000CDC70000}"/>
    <cellStyle name="Normal 4 4 2 2 4 7 2" xfId="26147" xr:uid="{00000000-0005-0000-0000-0000CEC70000}"/>
    <cellStyle name="Normal 4 4 2 2 4 7 2 2" xfId="55095" xr:uid="{00000000-0005-0000-0000-0000CFC70000}"/>
    <cellStyle name="Normal 4 4 2 2 4 7 3" xfId="26148" xr:uid="{00000000-0005-0000-0000-0000D0C70000}"/>
    <cellStyle name="Normal 4 4 2 2 4 7 3 2" xfId="55096" xr:uid="{00000000-0005-0000-0000-0000D1C70000}"/>
    <cellStyle name="Normal 4 4 2 2 4 7 4" xfId="55094" xr:uid="{00000000-0005-0000-0000-0000D2C70000}"/>
    <cellStyle name="Normal 4 4 2 2 4 8" xfId="26149" xr:uid="{00000000-0005-0000-0000-0000D3C70000}"/>
    <cellStyle name="Normal 4 4 2 2 4 8 2" xfId="55097" xr:uid="{00000000-0005-0000-0000-0000D4C70000}"/>
    <cellStyle name="Normal 4 4 2 2 4 9" xfId="26150" xr:uid="{00000000-0005-0000-0000-0000D5C70000}"/>
    <cellStyle name="Normal 4 4 2 2 4 9 2" xfId="55098" xr:uid="{00000000-0005-0000-0000-0000D6C70000}"/>
    <cellStyle name="Normal 4 4 2 2 5" xfId="26151" xr:uid="{00000000-0005-0000-0000-0000D7C70000}"/>
    <cellStyle name="Normal 4 4 2 2 5 2" xfId="26152" xr:uid="{00000000-0005-0000-0000-0000D8C70000}"/>
    <cellStyle name="Normal 4 4 2 2 5 2 2" xfId="26153" xr:uid="{00000000-0005-0000-0000-0000D9C70000}"/>
    <cellStyle name="Normal 4 4 2 2 5 2 2 2" xfId="26154" xr:uid="{00000000-0005-0000-0000-0000DAC70000}"/>
    <cellStyle name="Normal 4 4 2 2 5 2 2 2 2" xfId="55102" xr:uid="{00000000-0005-0000-0000-0000DBC70000}"/>
    <cellStyle name="Normal 4 4 2 2 5 2 2 3" xfId="55101" xr:uid="{00000000-0005-0000-0000-0000DCC70000}"/>
    <cellStyle name="Normal 4 4 2 2 5 2 3" xfId="26155" xr:uid="{00000000-0005-0000-0000-0000DDC70000}"/>
    <cellStyle name="Normal 4 4 2 2 5 2 3 2" xfId="55103" xr:uid="{00000000-0005-0000-0000-0000DEC70000}"/>
    <cellStyle name="Normal 4 4 2 2 5 2 4" xfId="26156" xr:uid="{00000000-0005-0000-0000-0000DFC70000}"/>
    <cellStyle name="Normal 4 4 2 2 5 2 4 2" xfId="55104" xr:uid="{00000000-0005-0000-0000-0000E0C70000}"/>
    <cellStyle name="Normal 4 4 2 2 5 2 5" xfId="26157" xr:uid="{00000000-0005-0000-0000-0000E1C70000}"/>
    <cellStyle name="Normal 4 4 2 2 5 2 5 2" xfId="55105" xr:uid="{00000000-0005-0000-0000-0000E2C70000}"/>
    <cellStyle name="Normal 4 4 2 2 5 2 6" xfId="55100" xr:uid="{00000000-0005-0000-0000-0000E3C70000}"/>
    <cellStyle name="Normal 4 4 2 2 5 3" xfId="26158" xr:uid="{00000000-0005-0000-0000-0000E4C70000}"/>
    <cellStyle name="Normal 4 4 2 2 5 3 2" xfId="26159" xr:uid="{00000000-0005-0000-0000-0000E5C70000}"/>
    <cellStyle name="Normal 4 4 2 2 5 3 2 2" xfId="26160" xr:uid="{00000000-0005-0000-0000-0000E6C70000}"/>
    <cellStyle name="Normal 4 4 2 2 5 3 2 2 2" xfId="55108" xr:uid="{00000000-0005-0000-0000-0000E7C70000}"/>
    <cellStyle name="Normal 4 4 2 2 5 3 2 3" xfId="55107" xr:uid="{00000000-0005-0000-0000-0000E8C70000}"/>
    <cellStyle name="Normal 4 4 2 2 5 3 3" xfId="26161" xr:uid="{00000000-0005-0000-0000-0000E9C70000}"/>
    <cellStyle name="Normal 4 4 2 2 5 3 3 2" xfId="55109" xr:uid="{00000000-0005-0000-0000-0000EAC70000}"/>
    <cellStyle name="Normal 4 4 2 2 5 3 4" xfId="26162" xr:uid="{00000000-0005-0000-0000-0000EBC70000}"/>
    <cellStyle name="Normal 4 4 2 2 5 3 4 2" xfId="55110" xr:uid="{00000000-0005-0000-0000-0000ECC70000}"/>
    <cellStyle name="Normal 4 4 2 2 5 3 5" xfId="26163" xr:uid="{00000000-0005-0000-0000-0000EDC70000}"/>
    <cellStyle name="Normal 4 4 2 2 5 3 5 2" xfId="55111" xr:uid="{00000000-0005-0000-0000-0000EEC70000}"/>
    <cellStyle name="Normal 4 4 2 2 5 3 6" xfId="55106" xr:uid="{00000000-0005-0000-0000-0000EFC70000}"/>
    <cellStyle name="Normal 4 4 2 2 5 4" xfId="26164" xr:uid="{00000000-0005-0000-0000-0000F0C70000}"/>
    <cellStyle name="Normal 4 4 2 2 5 4 2" xfId="26165" xr:uid="{00000000-0005-0000-0000-0000F1C70000}"/>
    <cellStyle name="Normal 4 4 2 2 5 4 2 2" xfId="55113" xr:uid="{00000000-0005-0000-0000-0000F2C70000}"/>
    <cellStyle name="Normal 4 4 2 2 5 4 3" xfId="55112" xr:uid="{00000000-0005-0000-0000-0000F3C70000}"/>
    <cellStyle name="Normal 4 4 2 2 5 5" xfId="26166" xr:uid="{00000000-0005-0000-0000-0000F4C70000}"/>
    <cellStyle name="Normal 4 4 2 2 5 5 2" xfId="55114" xr:uid="{00000000-0005-0000-0000-0000F5C70000}"/>
    <cellStyle name="Normal 4 4 2 2 5 6" xfId="26167" xr:uid="{00000000-0005-0000-0000-0000F6C70000}"/>
    <cellStyle name="Normal 4 4 2 2 5 6 2" xfId="55115" xr:uid="{00000000-0005-0000-0000-0000F7C70000}"/>
    <cellStyle name="Normal 4 4 2 2 5 7" xfId="26168" xr:uid="{00000000-0005-0000-0000-0000F8C70000}"/>
    <cellStyle name="Normal 4 4 2 2 5 7 2" xfId="55116" xr:uid="{00000000-0005-0000-0000-0000F9C70000}"/>
    <cellStyle name="Normal 4 4 2 2 5 8" xfId="55099" xr:uid="{00000000-0005-0000-0000-0000FAC70000}"/>
    <cellStyle name="Normal 4 4 2 2 6" xfId="26169" xr:uid="{00000000-0005-0000-0000-0000FBC70000}"/>
    <cellStyle name="Normal 4 4 2 2 6 2" xfId="26170" xr:uid="{00000000-0005-0000-0000-0000FCC70000}"/>
    <cellStyle name="Normal 4 4 2 2 6 2 2" xfId="26171" xr:uid="{00000000-0005-0000-0000-0000FDC70000}"/>
    <cellStyle name="Normal 4 4 2 2 6 2 2 2" xfId="26172" xr:uid="{00000000-0005-0000-0000-0000FEC70000}"/>
    <cellStyle name="Normal 4 4 2 2 6 2 2 2 2" xfId="55120" xr:uid="{00000000-0005-0000-0000-0000FFC70000}"/>
    <cellStyle name="Normal 4 4 2 2 6 2 2 3" xfId="55119" xr:uid="{00000000-0005-0000-0000-000000C80000}"/>
    <cellStyle name="Normal 4 4 2 2 6 2 3" xfId="26173" xr:uid="{00000000-0005-0000-0000-000001C80000}"/>
    <cellStyle name="Normal 4 4 2 2 6 2 3 2" xfId="55121" xr:uid="{00000000-0005-0000-0000-000002C80000}"/>
    <cellStyle name="Normal 4 4 2 2 6 2 4" xfId="26174" xr:uid="{00000000-0005-0000-0000-000003C80000}"/>
    <cellStyle name="Normal 4 4 2 2 6 2 4 2" xfId="55122" xr:uid="{00000000-0005-0000-0000-000004C80000}"/>
    <cellStyle name="Normal 4 4 2 2 6 2 5" xfId="26175" xr:uid="{00000000-0005-0000-0000-000005C80000}"/>
    <cellStyle name="Normal 4 4 2 2 6 2 5 2" xfId="55123" xr:uid="{00000000-0005-0000-0000-000006C80000}"/>
    <cellStyle name="Normal 4 4 2 2 6 2 6" xfId="55118" xr:uid="{00000000-0005-0000-0000-000007C80000}"/>
    <cellStyle name="Normal 4 4 2 2 6 3" xfId="26176" xr:uid="{00000000-0005-0000-0000-000008C80000}"/>
    <cellStyle name="Normal 4 4 2 2 6 3 2" xfId="26177" xr:uid="{00000000-0005-0000-0000-000009C80000}"/>
    <cellStyle name="Normal 4 4 2 2 6 3 2 2" xfId="55125" xr:uid="{00000000-0005-0000-0000-00000AC80000}"/>
    <cellStyle name="Normal 4 4 2 2 6 3 3" xfId="55124" xr:uid="{00000000-0005-0000-0000-00000BC80000}"/>
    <cellStyle name="Normal 4 4 2 2 6 4" xfId="26178" xr:uid="{00000000-0005-0000-0000-00000CC80000}"/>
    <cellStyle name="Normal 4 4 2 2 6 4 2" xfId="55126" xr:uid="{00000000-0005-0000-0000-00000DC80000}"/>
    <cellStyle name="Normal 4 4 2 2 6 5" xfId="26179" xr:uid="{00000000-0005-0000-0000-00000EC80000}"/>
    <cellStyle name="Normal 4 4 2 2 6 5 2" xfId="55127" xr:uid="{00000000-0005-0000-0000-00000FC80000}"/>
    <cellStyle name="Normal 4 4 2 2 6 6" xfId="26180" xr:uid="{00000000-0005-0000-0000-000010C80000}"/>
    <cellStyle name="Normal 4 4 2 2 6 6 2" xfId="55128" xr:uid="{00000000-0005-0000-0000-000011C80000}"/>
    <cellStyle name="Normal 4 4 2 2 6 7" xfId="55117" xr:uid="{00000000-0005-0000-0000-000012C80000}"/>
    <cellStyle name="Normal 4 4 2 2 7" xfId="26181" xr:uid="{00000000-0005-0000-0000-000013C80000}"/>
    <cellStyle name="Normal 4 4 2 2 7 2" xfId="26182" xr:uid="{00000000-0005-0000-0000-000014C80000}"/>
    <cellStyle name="Normal 4 4 2 2 7 2 2" xfId="26183" xr:uid="{00000000-0005-0000-0000-000015C80000}"/>
    <cellStyle name="Normal 4 4 2 2 7 2 2 2" xfId="55131" xr:uid="{00000000-0005-0000-0000-000016C80000}"/>
    <cellStyle name="Normal 4 4 2 2 7 2 3" xfId="55130" xr:uid="{00000000-0005-0000-0000-000017C80000}"/>
    <cellStyle name="Normal 4 4 2 2 7 3" xfId="26184" xr:uid="{00000000-0005-0000-0000-000018C80000}"/>
    <cellStyle name="Normal 4 4 2 2 7 3 2" xfId="55132" xr:uid="{00000000-0005-0000-0000-000019C80000}"/>
    <cellStyle name="Normal 4 4 2 2 7 4" xfId="26185" xr:uid="{00000000-0005-0000-0000-00001AC80000}"/>
    <cellStyle name="Normal 4 4 2 2 7 4 2" xfId="55133" xr:uid="{00000000-0005-0000-0000-00001BC80000}"/>
    <cellStyle name="Normal 4 4 2 2 7 5" xfId="26186" xr:uid="{00000000-0005-0000-0000-00001CC80000}"/>
    <cellStyle name="Normal 4 4 2 2 7 5 2" xfId="55134" xr:uid="{00000000-0005-0000-0000-00001DC80000}"/>
    <cellStyle name="Normal 4 4 2 2 7 6" xfId="55129" xr:uid="{00000000-0005-0000-0000-00001EC80000}"/>
    <cellStyle name="Normal 4 4 2 2 8" xfId="26187" xr:uid="{00000000-0005-0000-0000-00001FC80000}"/>
    <cellStyle name="Normal 4 4 2 2 8 2" xfId="26188" xr:uid="{00000000-0005-0000-0000-000020C80000}"/>
    <cellStyle name="Normal 4 4 2 2 8 2 2" xfId="26189" xr:uid="{00000000-0005-0000-0000-000021C80000}"/>
    <cellStyle name="Normal 4 4 2 2 8 2 2 2" xfId="55137" xr:uid="{00000000-0005-0000-0000-000022C80000}"/>
    <cellStyle name="Normal 4 4 2 2 8 2 3" xfId="55136" xr:uid="{00000000-0005-0000-0000-000023C80000}"/>
    <cellStyle name="Normal 4 4 2 2 8 3" xfId="26190" xr:uid="{00000000-0005-0000-0000-000024C80000}"/>
    <cellStyle name="Normal 4 4 2 2 8 3 2" xfId="55138" xr:uid="{00000000-0005-0000-0000-000025C80000}"/>
    <cellStyle name="Normal 4 4 2 2 8 4" xfId="26191" xr:uid="{00000000-0005-0000-0000-000026C80000}"/>
    <cellStyle name="Normal 4 4 2 2 8 4 2" xfId="55139" xr:uid="{00000000-0005-0000-0000-000027C80000}"/>
    <cellStyle name="Normal 4 4 2 2 8 5" xfId="26192" xr:uid="{00000000-0005-0000-0000-000028C80000}"/>
    <cellStyle name="Normal 4 4 2 2 8 5 2" xfId="55140" xr:uid="{00000000-0005-0000-0000-000029C80000}"/>
    <cellStyle name="Normal 4 4 2 2 8 6" xfId="55135" xr:uid="{00000000-0005-0000-0000-00002AC80000}"/>
    <cellStyle name="Normal 4 4 2 2 9" xfId="26193" xr:uid="{00000000-0005-0000-0000-00002BC80000}"/>
    <cellStyle name="Normal 4 4 2 2 9 2" xfId="26194" xr:uid="{00000000-0005-0000-0000-00002CC80000}"/>
    <cellStyle name="Normal 4 4 2 2 9 2 2" xfId="26195" xr:uid="{00000000-0005-0000-0000-00002DC80000}"/>
    <cellStyle name="Normal 4 4 2 2 9 2 2 2" xfId="55143" xr:uid="{00000000-0005-0000-0000-00002EC80000}"/>
    <cellStyle name="Normal 4 4 2 2 9 2 3" xfId="55142" xr:uid="{00000000-0005-0000-0000-00002FC80000}"/>
    <cellStyle name="Normal 4 4 2 2 9 3" xfId="26196" xr:uid="{00000000-0005-0000-0000-000030C80000}"/>
    <cellStyle name="Normal 4 4 2 2 9 3 2" xfId="55144" xr:uid="{00000000-0005-0000-0000-000031C80000}"/>
    <cellStyle name="Normal 4 4 2 2 9 4" xfId="26197" xr:uid="{00000000-0005-0000-0000-000032C80000}"/>
    <cellStyle name="Normal 4 4 2 2 9 4 2" xfId="55145" xr:uid="{00000000-0005-0000-0000-000033C80000}"/>
    <cellStyle name="Normal 4 4 2 2 9 5" xfId="55141" xr:uid="{00000000-0005-0000-0000-000034C80000}"/>
    <cellStyle name="Normal 4 4 2 3" xfId="26198" xr:uid="{00000000-0005-0000-0000-000035C80000}"/>
    <cellStyle name="Normal 4 4 2 3 10" xfId="26199" xr:uid="{00000000-0005-0000-0000-000036C80000}"/>
    <cellStyle name="Normal 4 4 2 3 10 2" xfId="55147" xr:uid="{00000000-0005-0000-0000-000037C80000}"/>
    <cellStyle name="Normal 4 4 2 3 11" xfId="26200" xr:uid="{00000000-0005-0000-0000-000038C80000}"/>
    <cellStyle name="Normal 4 4 2 3 11 2" xfId="55148" xr:uid="{00000000-0005-0000-0000-000039C80000}"/>
    <cellStyle name="Normal 4 4 2 3 12" xfId="26201" xr:uid="{00000000-0005-0000-0000-00003AC80000}"/>
    <cellStyle name="Normal 4 4 2 3 12 2" xfId="55149" xr:uid="{00000000-0005-0000-0000-00003BC80000}"/>
    <cellStyle name="Normal 4 4 2 3 13" xfId="55146" xr:uid="{00000000-0005-0000-0000-00003CC80000}"/>
    <cellStyle name="Normal 4 4 2 3 2" xfId="26202" xr:uid="{00000000-0005-0000-0000-00003DC80000}"/>
    <cellStyle name="Normal 4 4 2 3 2 10" xfId="26203" xr:uid="{00000000-0005-0000-0000-00003EC80000}"/>
    <cellStyle name="Normal 4 4 2 3 2 10 2" xfId="55151" xr:uid="{00000000-0005-0000-0000-00003FC80000}"/>
    <cellStyle name="Normal 4 4 2 3 2 11" xfId="26204" xr:uid="{00000000-0005-0000-0000-000040C80000}"/>
    <cellStyle name="Normal 4 4 2 3 2 11 2" xfId="55152" xr:uid="{00000000-0005-0000-0000-000041C80000}"/>
    <cellStyle name="Normal 4 4 2 3 2 12" xfId="55150" xr:uid="{00000000-0005-0000-0000-000042C80000}"/>
    <cellStyle name="Normal 4 4 2 3 2 2" xfId="26205" xr:uid="{00000000-0005-0000-0000-000043C80000}"/>
    <cellStyle name="Normal 4 4 2 3 2 2 10" xfId="26206" xr:uid="{00000000-0005-0000-0000-000044C80000}"/>
    <cellStyle name="Normal 4 4 2 3 2 2 10 2" xfId="55154" xr:uid="{00000000-0005-0000-0000-000045C80000}"/>
    <cellStyle name="Normal 4 4 2 3 2 2 11" xfId="55153" xr:uid="{00000000-0005-0000-0000-000046C80000}"/>
    <cellStyle name="Normal 4 4 2 3 2 2 2" xfId="26207" xr:uid="{00000000-0005-0000-0000-000047C80000}"/>
    <cellStyle name="Normal 4 4 2 3 2 2 2 2" xfId="26208" xr:uid="{00000000-0005-0000-0000-000048C80000}"/>
    <cellStyle name="Normal 4 4 2 3 2 2 2 2 2" xfId="26209" xr:uid="{00000000-0005-0000-0000-000049C80000}"/>
    <cellStyle name="Normal 4 4 2 3 2 2 2 2 2 2" xfId="26210" xr:uid="{00000000-0005-0000-0000-00004AC80000}"/>
    <cellStyle name="Normal 4 4 2 3 2 2 2 2 2 2 2" xfId="55158" xr:uid="{00000000-0005-0000-0000-00004BC80000}"/>
    <cellStyle name="Normal 4 4 2 3 2 2 2 2 2 3" xfId="55157" xr:uid="{00000000-0005-0000-0000-00004CC80000}"/>
    <cellStyle name="Normal 4 4 2 3 2 2 2 2 3" xfId="26211" xr:uid="{00000000-0005-0000-0000-00004DC80000}"/>
    <cellStyle name="Normal 4 4 2 3 2 2 2 2 3 2" xfId="55159" xr:uid="{00000000-0005-0000-0000-00004EC80000}"/>
    <cellStyle name="Normal 4 4 2 3 2 2 2 2 4" xfId="26212" xr:uid="{00000000-0005-0000-0000-00004FC80000}"/>
    <cellStyle name="Normal 4 4 2 3 2 2 2 2 4 2" xfId="55160" xr:uid="{00000000-0005-0000-0000-000050C80000}"/>
    <cellStyle name="Normal 4 4 2 3 2 2 2 2 5" xfId="26213" xr:uid="{00000000-0005-0000-0000-000051C80000}"/>
    <cellStyle name="Normal 4 4 2 3 2 2 2 2 5 2" xfId="55161" xr:uid="{00000000-0005-0000-0000-000052C80000}"/>
    <cellStyle name="Normal 4 4 2 3 2 2 2 2 6" xfId="55156" xr:uid="{00000000-0005-0000-0000-000053C80000}"/>
    <cellStyle name="Normal 4 4 2 3 2 2 2 3" xfId="26214" xr:uid="{00000000-0005-0000-0000-000054C80000}"/>
    <cellStyle name="Normal 4 4 2 3 2 2 2 3 2" xfId="26215" xr:uid="{00000000-0005-0000-0000-000055C80000}"/>
    <cellStyle name="Normal 4 4 2 3 2 2 2 3 2 2" xfId="55163" xr:uid="{00000000-0005-0000-0000-000056C80000}"/>
    <cellStyle name="Normal 4 4 2 3 2 2 2 3 3" xfId="55162" xr:uid="{00000000-0005-0000-0000-000057C80000}"/>
    <cellStyle name="Normal 4 4 2 3 2 2 2 4" xfId="26216" xr:uid="{00000000-0005-0000-0000-000058C80000}"/>
    <cellStyle name="Normal 4 4 2 3 2 2 2 4 2" xfId="55164" xr:uid="{00000000-0005-0000-0000-000059C80000}"/>
    <cellStyle name="Normal 4 4 2 3 2 2 2 5" xfId="26217" xr:uid="{00000000-0005-0000-0000-00005AC80000}"/>
    <cellStyle name="Normal 4 4 2 3 2 2 2 5 2" xfId="55165" xr:uid="{00000000-0005-0000-0000-00005BC80000}"/>
    <cellStyle name="Normal 4 4 2 3 2 2 2 6" xfId="26218" xr:uid="{00000000-0005-0000-0000-00005CC80000}"/>
    <cellStyle name="Normal 4 4 2 3 2 2 2 6 2" xfId="55166" xr:uid="{00000000-0005-0000-0000-00005DC80000}"/>
    <cellStyle name="Normal 4 4 2 3 2 2 2 7" xfId="55155" xr:uid="{00000000-0005-0000-0000-00005EC80000}"/>
    <cellStyle name="Normal 4 4 2 3 2 2 3" xfId="26219" xr:uid="{00000000-0005-0000-0000-00005FC80000}"/>
    <cellStyle name="Normal 4 4 2 3 2 2 3 2" xfId="26220" xr:uid="{00000000-0005-0000-0000-000060C80000}"/>
    <cellStyle name="Normal 4 4 2 3 2 2 3 2 2" xfId="26221" xr:uid="{00000000-0005-0000-0000-000061C80000}"/>
    <cellStyle name="Normal 4 4 2 3 2 2 3 2 2 2" xfId="26222" xr:uid="{00000000-0005-0000-0000-000062C80000}"/>
    <cellStyle name="Normal 4 4 2 3 2 2 3 2 2 2 2" xfId="55170" xr:uid="{00000000-0005-0000-0000-000063C80000}"/>
    <cellStyle name="Normal 4 4 2 3 2 2 3 2 2 3" xfId="55169" xr:uid="{00000000-0005-0000-0000-000064C80000}"/>
    <cellStyle name="Normal 4 4 2 3 2 2 3 2 3" xfId="26223" xr:uid="{00000000-0005-0000-0000-000065C80000}"/>
    <cellStyle name="Normal 4 4 2 3 2 2 3 2 3 2" xfId="55171" xr:uid="{00000000-0005-0000-0000-000066C80000}"/>
    <cellStyle name="Normal 4 4 2 3 2 2 3 2 4" xfId="26224" xr:uid="{00000000-0005-0000-0000-000067C80000}"/>
    <cellStyle name="Normal 4 4 2 3 2 2 3 2 4 2" xfId="55172" xr:uid="{00000000-0005-0000-0000-000068C80000}"/>
    <cellStyle name="Normal 4 4 2 3 2 2 3 2 5" xfId="26225" xr:uid="{00000000-0005-0000-0000-000069C80000}"/>
    <cellStyle name="Normal 4 4 2 3 2 2 3 2 5 2" xfId="55173" xr:uid="{00000000-0005-0000-0000-00006AC80000}"/>
    <cellStyle name="Normal 4 4 2 3 2 2 3 2 6" xfId="55168" xr:uid="{00000000-0005-0000-0000-00006BC80000}"/>
    <cellStyle name="Normal 4 4 2 3 2 2 3 3" xfId="26226" xr:uid="{00000000-0005-0000-0000-00006CC80000}"/>
    <cellStyle name="Normal 4 4 2 3 2 2 3 3 2" xfId="26227" xr:uid="{00000000-0005-0000-0000-00006DC80000}"/>
    <cellStyle name="Normal 4 4 2 3 2 2 3 3 2 2" xfId="55175" xr:uid="{00000000-0005-0000-0000-00006EC80000}"/>
    <cellStyle name="Normal 4 4 2 3 2 2 3 3 3" xfId="55174" xr:uid="{00000000-0005-0000-0000-00006FC80000}"/>
    <cellStyle name="Normal 4 4 2 3 2 2 3 4" xfId="26228" xr:uid="{00000000-0005-0000-0000-000070C80000}"/>
    <cellStyle name="Normal 4 4 2 3 2 2 3 4 2" xfId="55176" xr:uid="{00000000-0005-0000-0000-000071C80000}"/>
    <cellStyle name="Normal 4 4 2 3 2 2 3 5" xfId="26229" xr:uid="{00000000-0005-0000-0000-000072C80000}"/>
    <cellStyle name="Normal 4 4 2 3 2 2 3 5 2" xfId="55177" xr:uid="{00000000-0005-0000-0000-000073C80000}"/>
    <cellStyle name="Normal 4 4 2 3 2 2 3 6" xfId="26230" xr:uid="{00000000-0005-0000-0000-000074C80000}"/>
    <cellStyle name="Normal 4 4 2 3 2 2 3 6 2" xfId="55178" xr:uid="{00000000-0005-0000-0000-000075C80000}"/>
    <cellStyle name="Normal 4 4 2 3 2 2 3 7" xfId="55167" xr:uid="{00000000-0005-0000-0000-000076C80000}"/>
    <cellStyle name="Normal 4 4 2 3 2 2 4" xfId="26231" xr:uid="{00000000-0005-0000-0000-000077C80000}"/>
    <cellStyle name="Normal 4 4 2 3 2 2 4 2" xfId="26232" xr:uid="{00000000-0005-0000-0000-000078C80000}"/>
    <cellStyle name="Normal 4 4 2 3 2 2 4 2 2" xfId="26233" xr:uid="{00000000-0005-0000-0000-000079C80000}"/>
    <cellStyle name="Normal 4 4 2 3 2 2 4 2 2 2" xfId="55181" xr:uid="{00000000-0005-0000-0000-00007AC80000}"/>
    <cellStyle name="Normal 4 4 2 3 2 2 4 2 3" xfId="55180" xr:uid="{00000000-0005-0000-0000-00007BC80000}"/>
    <cellStyle name="Normal 4 4 2 3 2 2 4 3" xfId="26234" xr:uid="{00000000-0005-0000-0000-00007CC80000}"/>
    <cellStyle name="Normal 4 4 2 3 2 2 4 3 2" xfId="55182" xr:uid="{00000000-0005-0000-0000-00007DC80000}"/>
    <cellStyle name="Normal 4 4 2 3 2 2 4 4" xfId="26235" xr:uid="{00000000-0005-0000-0000-00007EC80000}"/>
    <cellStyle name="Normal 4 4 2 3 2 2 4 4 2" xfId="55183" xr:uid="{00000000-0005-0000-0000-00007FC80000}"/>
    <cellStyle name="Normal 4 4 2 3 2 2 4 5" xfId="26236" xr:uid="{00000000-0005-0000-0000-000080C80000}"/>
    <cellStyle name="Normal 4 4 2 3 2 2 4 5 2" xfId="55184" xr:uid="{00000000-0005-0000-0000-000081C80000}"/>
    <cellStyle name="Normal 4 4 2 3 2 2 4 6" xfId="55179" xr:uid="{00000000-0005-0000-0000-000082C80000}"/>
    <cellStyle name="Normal 4 4 2 3 2 2 5" xfId="26237" xr:uid="{00000000-0005-0000-0000-000083C80000}"/>
    <cellStyle name="Normal 4 4 2 3 2 2 5 2" xfId="26238" xr:uid="{00000000-0005-0000-0000-000084C80000}"/>
    <cellStyle name="Normal 4 4 2 3 2 2 5 2 2" xfId="26239" xr:uid="{00000000-0005-0000-0000-000085C80000}"/>
    <cellStyle name="Normal 4 4 2 3 2 2 5 2 2 2" xfId="55187" xr:uid="{00000000-0005-0000-0000-000086C80000}"/>
    <cellStyle name="Normal 4 4 2 3 2 2 5 2 3" xfId="55186" xr:uid="{00000000-0005-0000-0000-000087C80000}"/>
    <cellStyle name="Normal 4 4 2 3 2 2 5 3" xfId="26240" xr:uid="{00000000-0005-0000-0000-000088C80000}"/>
    <cellStyle name="Normal 4 4 2 3 2 2 5 3 2" xfId="55188" xr:uid="{00000000-0005-0000-0000-000089C80000}"/>
    <cellStyle name="Normal 4 4 2 3 2 2 5 4" xfId="26241" xr:uid="{00000000-0005-0000-0000-00008AC80000}"/>
    <cellStyle name="Normal 4 4 2 3 2 2 5 4 2" xfId="55189" xr:uid="{00000000-0005-0000-0000-00008BC80000}"/>
    <cellStyle name="Normal 4 4 2 3 2 2 5 5" xfId="26242" xr:uid="{00000000-0005-0000-0000-00008CC80000}"/>
    <cellStyle name="Normal 4 4 2 3 2 2 5 5 2" xfId="55190" xr:uid="{00000000-0005-0000-0000-00008DC80000}"/>
    <cellStyle name="Normal 4 4 2 3 2 2 5 6" xfId="55185" xr:uid="{00000000-0005-0000-0000-00008EC80000}"/>
    <cellStyle name="Normal 4 4 2 3 2 2 6" xfId="26243" xr:uid="{00000000-0005-0000-0000-00008FC80000}"/>
    <cellStyle name="Normal 4 4 2 3 2 2 6 2" xfId="26244" xr:uid="{00000000-0005-0000-0000-000090C80000}"/>
    <cellStyle name="Normal 4 4 2 3 2 2 6 2 2" xfId="26245" xr:uid="{00000000-0005-0000-0000-000091C80000}"/>
    <cellStyle name="Normal 4 4 2 3 2 2 6 2 2 2" xfId="55193" xr:uid="{00000000-0005-0000-0000-000092C80000}"/>
    <cellStyle name="Normal 4 4 2 3 2 2 6 2 3" xfId="55192" xr:uid="{00000000-0005-0000-0000-000093C80000}"/>
    <cellStyle name="Normal 4 4 2 3 2 2 6 3" xfId="26246" xr:uid="{00000000-0005-0000-0000-000094C80000}"/>
    <cellStyle name="Normal 4 4 2 3 2 2 6 3 2" xfId="55194" xr:uid="{00000000-0005-0000-0000-000095C80000}"/>
    <cellStyle name="Normal 4 4 2 3 2 2 6 4" xfId="26247" xr:uid="{00000000-0005-0000-0000-000096C80000}"/>
    <cellStyle name="Normal 4 4 2 3 2 2 6 4 2" xfId="55195" xr:uid="{00000000-0005-0000-0000-000097C80000}"/>
    <cellStyle name="Normal 4 4 2 3 2 2 6 5" xfId="55191" xr:uid="{00000000-0005-0000-0000-000098C80000}"/>
    <cellStyle name="Normal 4 4 2 3 2 2 7" xfId="26248" xr:uid="{00000000-0005-0000-0000-000099C80000}"/>
    <cellStyle name="Normal 4 4 2 3 2 2 7 2" xfId="26249" xr:uid="{00000000-0005-0000-0000-00009AC80000}"/>
    <cellStyle name="Normal 4 4 2 3 2 2 7 2 2" xfId="55197" xr:uid="{00000000-0005-0000-0000-00009BC80000}"/>
    <cellStyle name="Normal 4 4 2 3 2 2 7 3" xfId="26250" xr:uid="{00000000-0005-0000-0000-00009CC80000}"/>
    <cellStyle name="Normal 4 4 2 3 2 2 7 3 2" xfId="55198" xr:uid="{00000000-0005-0000-0000-00009DC80000}"/>
    <cellStyle name="Normal 4 4 2 3 2 2 7 4" xfId="55196" xr:uid="{00000000-0005-0000-0000-00009EC80000}"/>
    <cellStyle name="Normal 4 4 2 3 2 2 8" xfId="26251" xr:uid="{00000000-0005-0000-0000-00009FC80000}"/>
    <cellStyle name="Normal 4 4 2 3 2 2 8 2" xfId="55199" xr:uid="{00000000-0005-0000-0000-0000A0C80000}"/>
    <cellStyle name="Normal 4 4 2 3 2 2 9" xfId="26252" xr:uid="{00000000-0005-0000-0000-0000A1C80000}"/>
    <cellStyle name="Normal 4 4 2 3 2 2 9 2" xfId="55200" xr:uid="{00000000-0005-0000-0000-0000A2C80000}"/>
    <cellStyle name="Normal 4 4 2 3 2 3" xfId="26253" xr:uid="{00000000-0005-0000-0000-0000A3C80000}"/>
    <cellStyle name="Normal 4 4 2 3 2 3 2" xfId="26254" xr:uid="{00000000-0005-0000-0000-0000A4C80000}"/>
    <cellStyle name="Normal 4 4 2 3 2 3 2 2" xfId="26255" xr:uid="{00000000-0005-0000-0000-0000A5C80000}"/>
    <cellStyle name="Normal 4 4 2 3 2 3 2 2 2" xfId="26256" xr:uid="{00000000-0005-0000-0000-0000A6C80000}"/>
    <cellStyle name="Normal 4 4 2 3 2 3 2 2 2 2" xfId="55204" xr:uid="{00000000-0005-0000-0000-0000A7C80000}"/>
    <cellStyle name="Normal 4 4 2 3 2 3 2 2 3" xfId="55203" xr:uid="{00000000-0005-0000-0000-0000A8C80000}"/>
    <cellStyle name="Normal 4 4 2 3 2 3 2 3" xfId="26257" xr:uid="{00000000-0005-0000-0000-0000A9C80000}"/>
    <cellStyle name="Normal 4 4 2 3 2 3 2 3 2" xfId="55205" xr:uid="{00000000-0005-0000-0000-0000AAC80000}"/>
    <cellStyle name="Normal 4 4 2 3 2 3 2 4" xfId="26258" xr:uid="{00000000-0005-0000-0000-0000ABC80000}"/>
    <cellStyle name="Normal 4 4 2 3 2 3 2 4 2" xfId="55206" xr:uid="{00000000-0005-0000-0000-0000ACC80000}"/>
    <cellStyle name="Normal 4 4 2 3 2 3 2 5" xfId="26259" xr:uid="{00000000-0005-0000-0000-0000ADC80000}"/>
    <cellStyle name="Normal 4 4 2 3 2 3 2 5 2" xfId="55207" xr:uid="{00000000-0005-0000-0000-0000AEC80000}"/>
    <cellStyle name="Normal 4 4 2 3 2 3 2 6" xfId="55202" xr:uid="{00000000-0005-0000-0000-0000AFC80000}"/>
    <cellStyle name="Normal 4 4 2 3 2 3 3" xfId="26260" xr:uid="{00000000-0005-0000-0000-0000B0C80000}"/>
    <cellStyle name="Normal 4 4 2 3 2 3 3 2" xfId="26261" xr:uid="{00000000-0005-0000-0000-0000B1C80000}"/>
    <cellStyle name="Normal 4 4 2 3 2 3 3 2 2" xfId="26262" xr:uid="{00000000-0005-0000-0000-0000B2C80000}"/>
    <cellStyle name="Normal 4 4 2 3 2 3 3 2 2 2" xfId="55210" xr:uid="{00000000-0005-0000-0000-0000B3C80000}"/>
    <cellStyle name="Normal 4 4 2 3 2 3 3 2 3" xfId="55209" xr:uid="{00000000-0005-0000-0000-0000B4C80000}"/>
    <cellStyle name="Normal 4 4 2 3 2 3 3 3" xfId="26263" xr:uid="{00000000-0005-0000-0000-0000B5C80000}"/>
    <cellStyle name="Normal 4 4 2 3 2 3 3 3 2" xfId="55211" xr:uid="{00000000-0005-0000-0000-0000B6C80000}"/>
    <cellStyle name="Normal 4 4 2 3 2 3 3 4" xfId="26264" xr:uid="{00000000-0005-0000-0000-0000B7C80000}"/>
    <cellStyle name="Normal 4 4 2 3 2 3 3 4 2" xfId="55212" xr:uid="{00000000-0005-0000-0000-0000B8C80000}"/>
    <cellStyle name="Normal 4 4 2 3 2 3 3 5" xfId="26265" xr:uid="{00000000-0005-0000-0000-0000B9C80000}"/>
    <cellStyle name="Normal 4 4 2 3 2 3 3 5 2" xfId="55213" xr:uid="{00000000-0005-0000-0000-0000BAC80000}"/>
    <cellStyle name="Normal 4 4 2 3 2 3 3 6" xfId="55208" xr:uid="{00000000-0005-0000-0000-0000BBC80000}"/>
    <cellStyle name="Normal 4 4 2 3 2 3 4" xfId="26266" xr:uid="{00000000-0005-0000-0000-0000BCC80000}"/>
    <cellStyle name="Normal 4 4 2 3 2 3 4 2" xfId="26267" xr:uid="{00000000-0005-0000-0000-0000BDC80000}"/>
    <cellStyle name="Normal 4 4 2 3 2 3 4 2 2" xfId="55215" xr:uid="{00000000-0005-0000-0000-0000BEC80000}"/>
    <cellStyle name="Normal 4 4 2 3 2 3 4 3" xfId="55214" xr:uid="{00000000-0005-0000-0000-0000BFC80000}"/>
    <cellStyle name="Normal 4 4 2 3 2 3 5" xfId="26268" xr:uid="{00000000-0005-0000-0000-0000C0C80000}"/>
    <cellStyle name="Normal 4 4 2 3 2 3 5 2" xfId="55216" xr:uid="{00000000-0005-0000-0000-0000C1C80000}"/>
    <cellStyle name="Normal 4 4 2 3 2 3 6" xfId="26269" xr:uid="{00000000-0005-0000-0000-0000C2C80000}"/>
    <cellStyle name="Normal 4 4 2 3 2 3 6 2" xfId="55217" xr:uid="{00000000-0005-0000-0000-0000C3C80000}"/>
    <cellStyle name="Normal 4 4 2 3 2 3 7" xfId="26270" xr:uid="{00000000-0005-0000-0000-0000C4C80000}"/>
    <cellStyle name="Normal 4 4 2 3 2 3 7 2" xfId="55218" xr:uid="{00000000-0005-0000-0000-0000C5C80000}"/>
    <cellStyle name="Normal 4 4 2 3 2 3 8" xfId="55201" xr:uid="{00000000-0005-0000-0000-0000C6C80000}"/>
    <cellStyle name="Normal 4 4 2 3 2 4" xfId="26271" xr:uid="{00000000-0005-0000-0000-0000C7C80000}"/>
    <cellStyle name="Normal 4 4 2 3 2 4 2" xfId="26272" xr:uid="{00000000-0005-0000-0000-0000C8C80000}"/>
    <cellStyle name="Normal 4 4 2 3 2 4 2 2" xfId="26273" xr:uid="{00000000-0005-0000-0000-0000C9C80000}"/>
    <cellStyle name="Normal 4 4 2 3 2 4 2 2 2" xfId="26274" xr:uid="{00000000-0005-0000-0000-0000CAC80000}"/>
    <cellStyle name="Normal 4 4 2 3 2 4 2 2 2 2" xfId="55222" xr:uid="{00000000-0005-0000-0000-0000CBC80000}"/>
    <cellStyle name="Normal 4 4 2 3 2 4 2 2 3" xfId="55221" xr:uid="{00000000-0005-0000-0000-0000CCC80000}"/>
    <cellStyle name="Normal 4 4 2 3 2 4 2 3" xfId="26275" xr:uid="{00000000-0005-0000-0000-0000CDC80000}"/>
    <cellStyle name="Normal 4 4 2 3 2 4 2 3 2" xfId="55223" xr:uid="{00000000-0005-0000-0000-0000CEC80000}"/>
    <cellStyle name="Normal 4 4 2 3 2 4 2 4" xfId="26276" xr:uid="{00000000-0005-0000-0000-0000CFC80000}"/>
    <cellStyle name="Normal 4 4 2 3 2 4 2 4 2" xfId="55224" xr:uid="{00000000-0005-0000-0000-0000D0C80000}"/>
    <cellStyle name="Normal 4 4 2 3 2 4 2 5" xfId="26277" xr:uid="{00000000-0005-0000-0000-0000D1C80000}"/>
    <cellStyle name="Normal 4 4 2 3 2 4 2 5 2" xfId="55225" xr:uid="{00000000-0005-0000-0000-0000D2C80000}"/>
    <cellStyle name="Normal 4 4 2 3 2 4 2 6" xfId="55220" xr:uid="{00000000-0005-0000-0000-0000D3C80000}"/>
    <cellStyle name="Normal 4 4 2 3 2 4 3" xfId="26278" xr:uid="{00000000-0005-0000-0000-0000D4C80000}"/>
    <cellStyle name="Normal 4 4 2 3 2 4 3 2" xfId="26279" xr:uid="{00000000-0005-0000-0000-0000D5C80000}"/>
    <cellStyle name="Normal 4 4 2 3 2 4 3 2 2" xfId="55227" xr:uid="{00000000-0005-0000-0000-0000D6C80000}"/>
    <cellStyle name="Normal 4 4 2 3 2 4 3 3" xfId="55226" xr:uid="{00000000-0005-0000-0000-0000D7C80000}"/>
    <cellStyle name="Normal 4 4 2 3 2 4 4" xfId="26280" xr:uid="{00000000-0005-0000-0000-0000D8C80000}"/>
    <cellStyle name="Normal 4 4 2 3 2 4 4 2" xfId="55228" xr:uid="{00000000-0005-0000-0000-0000D9C80000}"/>
    <cellStyle name="Normal 4 4 2 3 2 4 5" xfId="26281" xr:uid="{00000000-0005-0000-0000-0000DAC80000}"/>
    <cellStyle name="Normal 4 4 2 3 2 4 5 2" xfId="55229" xr:uid="{00000000-0005-0000-0000-0000DBC80000}"/>
    <cellStyle name="Normal 4 4 2 3 2 4 6" xfId="26282" xr:uid="{00000000-0005-0000-0000-0000DCC80000}"/>
    <cellStyle name="Normal 4 4 2 3 2 4 6 2" xfId="55230" xr:uid="{00000000-0005-0000-0000-0000DDC80000}"/>
    <cellStyle name="Normal 4 4 2 3 2 4 7" xfId="55219" xr:uid="{00000000-0005-0000-0000-0000DEC80000}"/>
    <cellStyle name="Normal 4 4 2 3 2 5" xfId="26283" xr:uid="{00000000-0005-0000-0000-0000DFC80000}"/>
    <cellStyle name="Normal 4 4 2 3 2 5 2" xfId="26284" xr:uid="{00000000-0005-0000-0000-0000E0C80000}"/>
    <cellStyle name="Normal 4 4 2 3 2 5 2 2" xfId="26285" xr:uid="{00000000-0005-0000-0000-0000E1C80000}"/>
    <cellStyle name="Normal 4 4 2 3 2 5 2 2 2" xfId="55233" xr:uid="{00000000-0005-0000-0000-0000E2C80000}"/>
    <cellStyle name="Normal 4 4 2 3 2 5 2 3" xfId="55232" xr:uid="{00000000-0005-0000-0000-0000E3C80000}"/>
    <cellStyle name="Normal 4 4 2 3 2 5 3" xfId="26286" xr:uid="{00000000-0005-0000-0000-0000E4C80000}"/>
    <cellStyle name="Normal 4 4 2 3 2 5 3 2" xfId="55234" xr:uid="{00000000-0005-0000-0000-0000E5C80000}"/>
    <cellStyle name="Normal 4 4 2 3 2 5 4" xfId="26287" xr:uid="{00000000-0005-0000-0000-0000E6C80000}"/>
    <cellStyle name="Normal 4 4 2 3 2 5 4 2" xfId="55235" xr:uid="{00000000-0005-0000-0000-0000E7C80000}"/>
    <cellStyle name="Normal 4 4 2 3 2 5 5" xfId="26288" xr:uid="{00000000-0005-0000-0000-0000E8C80000}"/>
    <cellStyle name="Normal 4 4 2 3 2 5 5 2" xfId="55236" xr:uid="{00000000-0005-0000-0000-0000E9C80000}"/>
    <cellStyle name="Normal 4 4 2 3 2 5 6" xfId="55231" xr:uid="{00000000-0005-0000-0000-0000EAC80000}"/>
    <cellStyle name="Normal 4 4 2 3 2 6" xfId="26289" xr:uid="{00000000-0005-0000-0000-0000EBC80000}"/>
    <cellStyle name="Normal 4 4 2 3 2 6 2" xfId="26290" xr:uid="{00000000-0005-0000-0000-0000ECC80000}"/>
    <cellStyle name="Normal 4 4 2 3 2 6 2 2" xfId="26291" xr:uid="{00000000-0005-0000-0000-0000EDC80000}"/>
    <cellStyle name="Normal 4 4 2 3 2 6 2 2 2" xfId="55239" xr:uid="{00000000-0005-0000-0000-0000EEC80000}"/>
    <cellStyle name="Normal 4 4 2 3 2 6 2 3" xfId="55238" xr:uid="{00000000-0005-0000-0000-0000EFC80000}"/>
    <cellStyle name="Normal 4 4 2 3 2 6 3" xfId="26292" xr:uid="{00000000-0005-0000-0000-0000F0C80000}"/>
    <cellStyle name="Normal 4 4 2 3 2 6 3 2" xfId="55240" xr:uid="{00000000-0005-0000-0000-0000F1C80000}"/>
    <cellStyle name="Normal 4 4 2 3 2 6 4" xfId="26293" xr:uid="{00000000-0005-0000-0000-0000F2C80000}"/>
    <cellStyle name="Normal 4 4 2 3 2 6 4 2" xfId="55241" xr:uid="{00000000-0005-0000-0000-0000F3C80000}"/>
    <cellStyle name="Normal 4 4 2 3 2 6 5" xfId="26294" xr:uid="{00000000-0005-0000-0000-0000F4C80000}"/>
    <cellStyle name="Normal 4 4 2 3 2 6 5 2" xfId="55242" xr:uid="{00000000-0005-0000-0000-0000F5C80000}"/>
    <cellStyle name="Normal 4 4 2 3 2 6 6" xfId="55237" xr:uid="{00000000-0005-0000-0000-0000F6C80000}"/>
    <cellStyle name="Normal 4 4 2 3 2 7" xfId="26295" xr:uid="{00000000-0005-0000-0000-0000F7C80000}"/>
    <cellStyle name="Normal 4 4 2 3 2 7 2" xfId="26296" xr:uid="{00000000-0005-0000-0000-0000F8C80000}"/>
    <cellStyle name="Normal 4 4 2 3 2 7 2 2" xfId="26297" xr:uid="{00000000-0005-0000-0000-0000F9C80000}"/>
    <cellStyle name="Normal 4 4 2 3 2 7 2 2 2" xfId="55245" xr:uid="{00000000-0005-0000-0000-0000FAC80000}"/>
    <cellStyle name="Normal 4 4 2 3 2 7 2 3" xfId="55244" xr:uid="{00000000-0005-0000-0000-0000FBC80000}"/>
    <cellStyle name="Normal 4 4 2 3 2 7 3" xfId="26298" xr:uid="{00000000-0005-0000-0000-0000FCC80000}"/>
    <cellStyle name="Normal 4 4 2 3 2 7 3 2" xfId="55246" xr:uid="{00000000-0005-0000-0000-0000FDC80000}"/>
    <cellStyle name="Normal 4 4 2 3 2 7 4" xfId="26299" xr:uid="{00000000-0005-0000-0000-0000FEC80000}"/>
    <cellStyle name="Normal 4 4 2 3 2 7 4 2" xfId="55247" xr:uid="{00000000-0005-0000-0000-0000FFC80000}"/>
    <cellStyle name="Normal 4 4 2 3 2 7 5" xfId="55243" xr:uid="{00000000-0005-0000-0000-000000C90000}"/>
    <cellStyle name="Normal 4 4 2 3 2 8" xfId="26300" xr:uid="{00000000-0005-0000-0000-000001C90000}"/>
    <cellStyle name="Normal 4 4 2 3 2 8 2" xfId="26301" xr:uid="{00000000-0005-0000-0000-000002C90000}"/>
    <cellStyle name="Normal 4 4 2 3 2 8 2 2" xfId="55249" xr:uid="{00000000-0005-0000-0000-000003C90000}"/>
    <cellStyle name="Normal 4 4 2 3 2 8 3" xfId="26302" xr:uid="{00000000-0005-0000-0000-000004C90000}"/>
    <cellStyle name="Normal 4 4 2 3 2 8 3 2" xfId="55250" xr:uid="{00000000-0005-0000-0000-000005C90000}"/>
    <cellStyle name="Normal 4 4 2 3 2 8 4" xfId="55248" xr:uid="{00000000-0005-0000-0000-000006C90000}"/>
    <cellStyle name="Normal 4 4 2 3 2 9" xfId="26303" xr:uid="{00000000-0005-0000-0000-000007C90000}"/>
    <cellStyle name="Normal 4 4 2 3 2 9 2" xfId="55251" xr:uid="{00000000-0005-0000-0000-000008C90000}"/>
    <cellStyle name="Normal 4 4 2 3 3" xfId="26304" xr:uid="{00000000-0005-0000-0000-000009C90000}"/>
    <cellStyle name="Normal 4 4 2 3 3 10" xfId="26305" xr:uid="{00000000-0005-0000-0000-00000AC90000}"/>
    <cellStyle name="Normal 4 4 2 3 3 10 2" xfId="55253" xr:uid="{00000000-0005-0000-0000-00000BC90000}"/>
    <cellStyle name="Normal 4 4 2 3 3 11" xfId="55252" xr:uid="{00000000-0005-0000-0000-00000CC90000}"/>
    <cellStyle name="Normal 4 4 2 3 3 2" xfId="26306" xr:uid="{00000000-0005-0000-0000-00000DC90000}"/>
    <cellStyle name="Normal 4 4 2 3 3 2 2" xfId="26307" xr:uid="{00000000-0005-0000-0000-00000EC90000}"/>
    <cellStyle name="Normal 4 4 2 3 3 2 2 2" xfId="26308" xr:uid="{00000000-0005-0000-0000-00000FC90000}"/>
    <cellStyle name="Normal 4 4 2 3 3 2 2 2 2" xfId="26309" xr:uid="{00000000-0005-0000-0000-000010C90000}"/>
    <cellStyle name="Normal 4 4 2 3 3 2 2 2 2 2" xfId="55257" xr:uid="{00000000-0005-0000-0000-000011C90000}"/>
    <cellStyle name="Normal 4 4 2 3 3 2 2 2 3" xfId="55256" xr:uid="{00000000-0005-0000-0000-000012C90000}"/>
    <cellStyle name="Normal 4 4 2 3 3 2 2 3" xfId="26310" xr:uid="{00000000-0005-0000-0000-000013C90000}"/>
    <cellStyle name="Normal 4 4 2 3 3 2 2 3 2" xfId="55258" xr:uid="{00000000-0005-0000-0000-000014C90000}"/>
    <cellStyle name="Normal 4 4 2 3 3 2 2 4" xfId="26311" xr:uid="{00000000-0005-0000-0000-000015C90000}"/>
    <cellStyle name="Normal 4 4 2 3 3 2 2 4 2" xfId="55259" xr:uid="{00000000-0005-0000-0000-000016C90000}"/>
    <cellStyle name="Normal 4 4 2 3 3 2 2 5" xfId="26312" xr:uid="{00000000-0005-0000-0000-000017C90000}"/>
    <cellStyle name="Normal 4 4 2 3 3 2 2 5 2" xfId="55260" xr:uid="{00000000-0005-0000-0000-000018C90000}"/>
    <cellStyle name="Normal 4 4 2 3 3 2 2 6" xfId="55255" xr:uid="{00000000-0005-0000-0000-000019C90000}"/>
    <cellStyle name="Normal 4 4 2 3 3 2 3" xfId="26313" xr:uid="{00000000-0005-0000-0000-00001AC90000}"/>
    <cellStyle name="Normal 4 4 2 3 3 2 3 2" xfId="26314" xr:uid="{00000000-0005-0000-0000-00001BC90000}"/>
    <cellStyle name="Normal 4 4 2 3 3 2 3 2 2" xfId="55262" xr:uid="{00000000-0005-0000-0000-00001CC90000}"/>
    <cellStyle name="Normal 4 4 2 3 3 2 3 3" xfId="55261" xr:uid="{00000000-0005-0000-0000-00001DC90000}"/>
    <cellStyle name="Normal 4 4 2 3 3 2 4" xfId="26315" xr:uid="{00000000-0005-0000-0000-00001EC90000}"/>
    <cellStyle name="Normal 4 4 2 3 3 2 4 2" xfId="55263" xr:uid="{00000000-0005-0000-0000-00001FC90000}"/>
    <cellStyle name="Normal 4 4 2 3 3 2 5" xfId="26316" xr:uid="{00000000-0005-0000-0000-000020C90000}"/>
    <cellStyle name="Normal 4 4 2 3 3 2 5 2" xfId="55264" xr:uid="{00000000-0005-0000-0000-000021C90000}"/>
    <cellStyle name="Normal 4 4 2 3 3 2 6" xfId="26317" xr:uid="{00000000-0005-0000-0000-000022C90000}"/>
    <cellStyle name="Normal 4 4 2 3 3 2 6 2" xfId="55265" xr:uid="{00000000-0005-0000-0000-000023C90000}"/>
    <cellStyle name="Normal 4 4 2 3 3 2 7" xfId="55254" xr:uid="{00000000-0005-0000-0000-000024C90000}"/>
    <cellStyle name="Normal 4 4 2 3 3 3" xfId="26318" xr:uid="{00000000-0005-0000-0000-000025C90000}"/>
    <cellStyle name="Normal 4 4 2 3 3 3 2" xfId="26319" xr:uid="{00000000-0005-0000-0000-000026C90000}"/>
    <cellStyle name="Normal 4 4 2 3 3 3 2 2" xfId="26320" xr:uid="{00000000-0005-0000-0000-000027C90000}"/>
    <cellStyle name="Normal 4 4 2 3 3 3 2 2 2" xfId="26321" xr:uid="{00000000-0005-0000-0000-000028C90000}"/>
    <cellStyle name="Normal 4 4 2 3 3 3 2 2 2 2" xfId="55269" xr:uid="{00000000-0005-0000-0000-000029C90000}"/>
    <cellStyle name="Normal 4 4 2 3 3 3 2 2 3" xfId="55268" xr:uid="{00000000-0005-0000-0000-00002AC90000}"/>
    <cellStyle name="Normal 4 4 2 3 3 3 2 3" xfId="26322" xr:uid="{00000000-0005-0000-0000-00002BC90000}"/>
    <cellStyle name="Normal 4 4 2 3 3 3 2 3 2" xfId="55270" xr:uid="{00000000-0005-0000-0000-00002CC90000}"/>
    <cellStyle name="Normal 4 4 2 3 3 3 2 4" xfId="26323" xr:uid="{00000000-0005-0000-0000-00002DC90000}"/>
    <cellStyle name="Normal 4 4 2 3 3 3 2 4 2" xfId="55271" xr:uid="{00000000-0005-0000-0000-00002EC90000}"/>
    <cellStyle name="Normal 4 4 2 3 3 3 2 5" xfId="26324" xr:uid="{00000000-0005-0000-0000-00002FC90000}"/>
    <cellStyle name="Normal 4 4 2 3 3 3 2 5 2" xfId="55272" xr:uid="{00000000-0005-0000-0000-000030C90000}"/>
    <cellStyle name="Normal 4 4 2 3 3 3 2 6" xfId="55267" xr:uid="{00000000-0005-0000-0000-000031C90000}"/>
    <cellStyle name="Normal 4 4 2 3 3 3 3" xfId="26325" xr:uid="{00000000-0005-0000-0000-000032C90000}"/>
    <cellStyle name="Normal 4 4 2 3 3 3 3 2" xfId="26326" xr:uid="{00000000-0005-0000-0000-000033C90000}"/>
    <cellStyle name="Normal 4 4 2 3 3 3 3 2 2" xfId="55274" xr:uid="{00000000-0005-0000-0000-000034C90000}"/>
    <cellStyle name="Normal 4 4 2 3 3 3 3 3" xfId="55273" xr:uid="{00000000-0005-0000-0000-000035C90000}"/>
    <cellStyle name="Normal 4 4 2 3 3 3 4" xfId="26327" xr:uid="{00000000-0005-0000-0000-000036C90000}"/>
    <cellStyle name="Normal 4 4 2 3 3 3 4 2" xfId="55275" xr:uid="{00000000-0005-0000-0000-000037C90000}"/>
    <cellStyle name="Normal 4 4 2 3 3 3 5" xfId="26328" xr:uid="{00000000-0005-0000-0000-000038C90000}"/>
    <cellStyle name="Normal 4 4 2 3 3 3 5 2" xfId="55276" xr:uid="{00000000-0005-0000-0000-000039C90000}"/>
    <cellStyle name="Normal 4 4 2 3 3 3 6" xfId="26329" xr:uid="{00000000-0005-0000-0000-00003AC90000}"/>
    <cellStyle name="Normal 4 4 2 3 3 3 6 2" xfId="55277" xr:uid="{00000000-0005-0000-0000-00003BC90000}"/>
    <cellStyle name="Normal 4 4 2 3 3 3 7" xfId="55266" xr:uid="{00000000-0005-0000-0000-00003CC90000}"/>
    <cellStyle name="Normal 4 4 2 3 3 4" xfId="26330" xr:uid="{00000000-0005-0000-0000-00003DC90000}"/>
    <cellStyle name="Normal 4 4 2 3 3 4 2" xfId="26331" xr:uid="{00000000-0005-0000-0000-00003EC90000}"/>
    <cellStyle name="Normal 4 4 2 3 3 4 2 2" xfId="26332" xr:uid="{00000000-0005-0000-0000-00003FC90000}"/>
    <cellStyle name="Normal 4 4 2 3 3 4 2 2 2" xfId="55280" xr:uid="{00000000-0005-0000-0000-000040C90000}"/>
    <cellStyle name="Normal 4 4 2 3 3 4 2 3" xfId="55279" xr:uid="{00000000-0005-0000-0000-000041C90000}"/>
    <cellStyle name="Normal 4 4 2 3 3 4 3" xfId="26333" xr:uid="{00000000-0005-0000-0000-000042C90000}"/>
    <cellStyle name="Normal 4 4 2 3 3 4 3 2" xfId="55281" xr:uid="{00000000-0005-0000-0000-000043C90000}"/>
    <cellStyle name="Normal 4 4 2 3 3 4 4" xfId="26334" xr:uid="{00000000-0005-0000-0000-000044C90000}"/>
    <cellStyle name="Normal 4 4 2 3 3 4 4 2" xfId="55282" xr:uid="{00000000-0005-0000-0000-000045C90000}"/>
    <cellStyle name="Normal 4 4 2 3 3 4 5" xfId="26335" xr:uid="{00000000-0005-0000-0000-000046C90000}"/>
    <cellStyle name="Normal 4 4 2 3 3 4 5 2" xfId="55283" xr:uid="{00000000-0005-0000-0000-000047C90000}"/>
    <cellStyle name="Normal 4 4 2 3 3 4 6" xfId="55278" xr:uid="{00000000-0005-0000-0000-000048C90000}"/>
    <cellStyle name="Normal 4 4 2 3 3 5" xfId="26336" xr:uid="{00000000-0005-0000-0000-000049C90000}"/>
    <cellStyle name="Normal 4 4 2 3 3 5 2" xfId="26337" xr:uid="{00000000-0005-0000-0000-00004AC90000}"/>
    <cellStyle name="Normal 4 4 2 3 3 5 2 2" xfId="26338" xr:uid="{00000000-0005-0000-0000-00004BC90000}"/>
    <cellStyle name="Normal 4 4 2 3 3 5 2 2 2" xfId="55286" xr:uid="{00000000-0005-0000-0000-00004CC90000}"/>
    <cellStyle name="Normal 4 4 2 3 3 5 2 3" xfId="55285" xr:uid="{00000000-0005-0000-0000-00004DC90000}"/>
    <cellStyle name="Normal 4 4 2 3 3 5 3" xfId="26339" xr:uid="{00000000-0005-0000-0000-00004EC90000}"/>
    <cellStyle name="Normal 4 4 2 3 3 5 3 2" xfId="55287" xr:uid="{00000000-0005-0000-0000-00004FC90000}"/>
    <cellStyle name="Normal 4 4 2 3 3 5 4" xfId="26340" xr:uid="{00000000-0005-0000-0000-000050C90000}"/>
    <cellStyle name="Normal 4 4 2 3 3 5 4 2" xfId="55288" xr:uid="{00000000-0005-0000-0000-000051C90000}"/>
    <cellStyle name="Normal 4 4 2 3 3 5 5" xfId="26341" xr:uid="{00000000-0005-0000-0000-000052C90000}"/>
    <cellStyle name="Normal 4 4 2 3 3 5 5 2" xfId="55289" xr:uid="{00000000-0005-0000-0000-000053C90000}"/>
    <cellStyle name="Normal 4 4 2 3 3 5 6" xfId="55284" xr:uid="{00000000-0005-0000-0000-000054C90000}"/>
    <cellStyle name="Normal 4 4 2 3 3 6" xfId="26342" xr:uid="{00000000-0005-0000-0000-000055C90000}"/>
    <cellStyle name="Normal 4 4 2 3 3 6 2" xfId="26343" xr:uid="{00000000-0005-0000-0000-000056C90000}"/>
    <cellStyle name="Normal 4 4 2 3 3 6 2 2" xfId="26344" xr:uid="{00000000-0005-0000-0000-000057C90000}"/>
    <cellStyle name="Normal 4 4 2 3 3 6 2 2 2" xfId="55292" xr:uid="{00000000-0005-0000-0000-000058C90000}"/>
    <cellStyle name="Normal 4 4 2 3 3 6 2 3" xfId="55291" xr:uid="{00000000-0005-0000-0000-000059C90000}"/>
    <cellStyle name="Normal 4 4 2 3 3 6 3" xfId="26345" xr:uid="{00000000-0005-0000-0000-00005AC90000}"/>
    <cellStyle name="Normal 4 4 2 3 3 6 3 2" xfId="55293" xr:uid="{00000000-0005-0000-0000-00005BC90000}"/>
    <cellStyle name="Normal 4 4 2 3 3 6 4" xfId="26346" xr:uid="{00000000-0005-0000-0000-00005CC90000}"/>
    <cellStyle name="Normal 4 4 2 3 3 6 4 2" xfId="55294" xr:uid="{00000000-0005-0000-0000-00005DC90000}"/>
    <cellStyle name="Normal 4 4 2 3 3 6 5" xfId="55290" xr:uid="{00000000-0005-0000-0000-00005EC90000}"/>
    <cellStyle name="Normal 4 4 2 3 3 7" xfId="26347" xr:uid="{00000000-0005-0000-0000-00005FC90000}"/>
    <cellStyle name="Normal 4 4 2 3 3 7 2" xfId="26348" xr:uid="{00000000-0005-0000-0000-000060C90000}"/>
    <cellStyle name="Normal 4 4 2 3 3 7 2 2" xfId="55296" xr:uid="{00000000-0005-0000-0000-000061C90000}"/>
    <cellStyle name="Normal 4 4 2 3 3 7 3" xfId="26349" xr:uid="{00000000-0005-0000-0000-000062C90000}"/>
    <cellStyle name="Normal 4 4 2 3 3 7 3 2" xfId="55297" xr:uid="{00000000-0005-0000-0000-000063C90000}"/>
    <cellStyle name="Normal 4 4 2 3 3 7 4" xfId="55295" xr:uid="{00000000-0005-0000-0000-000064C90000}"/>
    <cellStyle name="Normal 4 4 2 3 3 8" xfId="26350" xr:uid="{00000000-0005-0000-0000-000065C90000}"/>
    <cellStyle name="Normal 4 4 2 3 3 8 2" xfId="55298" xr:uid="{00000000-0005-0000-0000-000066C90000}"/>
    <cellStyle name="Normal 4 4 2 3 3 9" xfId="26351" xr:uid="{00000000-0005-0000-0000-000067C90000}"/>
    <cellStyle name="Normal 4 4 2 3 3 9 2" xfId="55299" xr:uid="{00000000-0005-0000-0000-000068C90000}"/>
    <cellStyle name="Normal 4 4 2 3 4" xfId="26352" xr:uid="{00000000-0005-0000-0000-000069C90000}"/>
    <cellStyle name="Normal 4 4 2 3 4 2" xfId="26353" xr:uid="{00000000-0005-0000-0000-00006AC90000}"/>
    <cellStyle name="Normal 4 4 2 3 4 2 2" xfId="26354" xr:uid="{00000000-0005-0000-0000-00006BC90000}"/>
    <cellStyle name="Normal 4 4 2 3 4 2 2 2" xfId="26355" xr:uid="{00000000-0005-0000-0000-00006CC90000}"/>
    <cellStyle name="Normal 4 4 2 3 4 2 2 2 2" xfId="55303" xr:uid="{00000000-0005-0000-0000-00006DC90000}"/>
    <cellStyle name="Normal 4 4 2 3 4 2 2 3" xfId="55302" xr:uid="{00000000-0005-0000-0000-00006EC90000}"/>
    <cellStyle name="Normal 4 4 2 3 4 2 3" xfId="26356" xr:uid="{00000000-0005-0000-0000-00006FC90000}"/>
    <cellStyle name="Normal 4 4 2 3 4 2 3 2" xfId="55304" xr:uid="{00000000-0005-0000-0000-000070C90000}"/>
    <cellStyle name="Normal 4 4 2 3 4 2 4" xfId="26357" xr:uid="{00000000-0005-0000-0000-000071C90000}"/>
    <cellStyle name="Normal 4 4 2 3 4 2 4 2" xfId="55305" xr:uid="{00000000-0005-0000-0000-000072C90000}"/>
    <cellStyle name="Normal 4 4 2 3 4 2 5" xfId="26358" xr:uid="{00000000-0005-0000-0000-000073C90000}"/>
    <cellStyle name="Normal 4 4 2 3 4 2 5 2" xfId="55306" xr:uid="{00000000-0005-0000-0000-000074C90000}"/>
    <cellStyle name="Normal 4 4 2 3 4 2 6" xfId="55301" xr:uid="{00000000-0005-0000-0000-000075C90000}"/>
    <cellStyle name="Normal 4 4 2 3 4 3" xfId="26359" xr:uid="{00000000-0005-0000-0000-000076C90000}"/>
    <cellStyle name="Normal 4 4 2 3 4 3 2" xfId="26360" xr:uid="{00000000-0005-0000-0000-000077C90000}"/>
    <cellStyle name="Normal 4 4 2 3 4 3 2 2" xfId="26361" xr:uid="{00000000-0005-0000-0000-000078C90000}"/>
    <cellStyle name="Normal 4 4 2 3 4 3 2 2 2" xfId="55309" xr:uid="{00000000-0005-0000-0000-000079C90000}"/>
    <cellStyle name="Normal 4 4 2 3 4 3 2 3" xfId="55308" xr:uid="{00000000-0005-0000-0000-00007AC90000}"/>
    <cellStyle name="Normal 4 4 2 3 4 3 3" xfId="26362" xr:uid="{00000000-0005-0000-0000-00007BC90000}"/>
    <cellStyle name="Normal 4 4 2 3 4 3 3 2" xfId="55310" xr:uid="{00000000-0005-0000-0000-00007CC90000}"/>
    <cellStyle name="Normal 4 4 2 3 4 3 4" xfId="26363" xr:uid="{00000000-0005-0000-0000-00007DC90000}"/>
    <cellStyle name="Normal 4 4 2 3 4 3 4 2" xfId="55311" xr:uid="{00000000-0005-0000-0000-00007EC90000}"/>
    <cellStyle name="Normal 4 4 2 3 4 3 5" xfId="26364" xr:uid="{00000000-0005-0000-0000-00007FC90000}"/>
    <cellStyle name="Normal 4 4 2 3 4 3 5 2" xfId="55312" xr:uid="{00000000-0005-0000-0000-000080C90000}"/>
    <cellStyle name="Normal 4 4 2 3 4 3 6" xfId="55307" xr:uid="{00000000-0005-0000-0000-000081C90000}"/>
    <cellStyle name="Normal 4 4 2 3 4 4" xfId="26365" xr:uid="{00000000-0005-0000-0000-000082C90000}"/>
    <cellStyle name="Normal 4 4 2 3 4 4 2" xfId="26366" xr:uid="{00000000-0005-0000-0000-000083C90000}"/>
    <cellStyle name="Normal 4 4 2 3 4 4 2 2" xfId="55314" xr:uid="{00000000-0005-0000-0000-000084C90000}"/>
    <cellStyle name="Normal 4 4 2 3 4 4 3" xfId="55313" xr:uid="{00000000-0005-0000-0000-000085C90000}"/>
    <cellStyle name="Normal 4 4 2 3 4 5" xfId="26367" xr:uid="{00000000-0005-0000-0000-000086C90000}"/>
    <cellStyle name="Normal 4 4 2 3 4 5 2" xfId="55315" xr:uid="{00000000-0005-0000-0000-000087C90000}"/>
    <cellStyle name="Normal 4 4 2 3 4 6" xfId="26368" xr:uid="{00000000-0005-0000-0000-000088C90000}"/>
    <cellStyle name="Normal 4 4 2 3 4 6 2" xfId="55316" xr:uid="{00000000-0005-0000-0000-000089C90000}"/>
    <cellStyle name="Normal 4 4 2 3 4 7" xfId="26369" xr:uid="{00000000-0005-0000-0000-00008AC90000}"/>
    <cellStyle name="Normal 4 4 2 3 4 7 2" xfId="55317" xr:uid="{00000000-0005-0000-0000-00008BC90000}"/>
    <cellStyle name="Normal 4 4 2 3 4 8" xfId="55300" xr:uid="{00000000-0005-0000-0000-00008CC90000}"/>
    <cellStyle name="Normal 4 4 2 3 5" xfId="26370" xr:uid="{00000000-0005-0000-0000-00008DC90000}"/>
    <cellStyle name="Normal 4 4 2 3 5 2" xfId="26371" xr:uid="{00000000-0005-0000-0000-00008EC90000}"/>
    <cellStyle name="Normal 4 4 2 3 5 2 2" xfId="26372" xr:uid="{00000000-0005-0000-0000-00008FC90000}"/>
    <cellStyle name="Normal 4 4 2 3 5 2 2 2" xfId="26373" xr:uid="{00000000-0005-0000-0000-000090C90000}"/>
    <cellStyle name="Normal 4 4 2 3 5 2 2 2 2" xfId="55321" xr:uid="{00000000-0005-0000-0000-000091C90000}"/>
    <cellStyle name="Normal 4 4 2 3 5 2 2 3" xfId="55320" xr:uid="{00000000-0005-0000-0000-000092C90000}"/>
    <cellStyle name="Normal 4 4 2 3 5 2 3" xfId="26374" xr:uid="{00000000-0005-0000-0000-000093C90000}"/>
    <cellStyle name="Normal 4 4 2 3 5 2 3 2" xfId="55322" xr:uid="{00000000-0005-0000-0000-000094C90000}"/>
    <cellStyle name="Normal 4 4 2 3 5 2 4" xfId="26375" xr:uid="{00000000-0005-0000-0000-000095C90000}"/>
    <cellStyle name="Normal 4 4 2 3 5 2 4 2" xfId="55323" xr:uid="{00000000-0005-0000-0000-000096C90000}"/>
    <cellStyle name="Normal 4 4 2 3 5 2 5" xfId="26376" xr:uid="{00000000-0005-0000-0000-000097C90000}"/>
    <cellStyle name="Normal 4 4 2 3 5 2 5 2" xfId="55324" xr:uid="{00000000-0005-0000-0000-000098C90000}"/>
    <cellStyle name="Normal 4 4 2 3 5 2 6" xfId="55319" xr:uid="{00000000-0005-0000-0000-000099C90000}"/>
    <cellStyle name="Normal 4 4 2 3 5 3" xfId="26377" xr:uid="{00000000-0005-0000-0000-00009AC90000}"/>
    <cellStyle name="Normal 4 4 2 3 5 3 2" xfId="26378" xr:uid="{00000000-0005-0000-0000-00009BC90000}"/>
    <cellStyle name="Normal 4 4 2 3 5 3 2 2" xfId="55326" xr:uid="{00000000-0005-0000-0000-00009CC90000}"/>
    <cellStyle name="Normal 4 4 2 3 5 3 3" xfId="55325" xr:uid="{00000000-0005-0000-0000-00009DC90000}"/>
    <cellStyle name="Normal 4 4 2 3 5 4" xfId="26379" xr:uid="{00000000-0005-0000-0000-00009EC90000}"/>
    <cellStyle name="Normal 4 4 2 3 5 4 2" xfId="55327" xr:uid="{00000000-0005-0000-0000-00009FC90000}"/>
    <cellStyle name="Normal 4 4 2 3 5 5" xfId="26380" xr:uid="{00000000-0005-0000-0000-0000A0C90000}"/>
    <cellStyle name="Normal 4 4 2 3 5 5 2" xfId="55328" xr:uid="{00000000-0005-0000-0000-0000A1C90000}"/>
    <cellStyle name="Normal 4 4 2 3 5 6" xfId="26381" xr:uid="{00000000-0005-0000-0000-0000A2C90000}"/>
    <cellStyle name="Normal 4 4 2 3 5 6 2" xfId="55329" xr:uid="{00000000-0005-0000-0000-0000A3C90000}"/>
    <cellStyle name="Normal 4 4 2 3 5 7" xfId="55318" xr:uid="{00000000-0005-0000-0000-0000A4C90000}"/>
    <cellStyle name="Normal 4 4 2 3 6" xfId="26382" xr:uid="{00000000-0005-0000-0000-0000A5C90000}"/>
    <cellStyle name="Normal 4 4 2 3 6 2" xfId="26383" xr:uid="{00000000-0005-0000-0000-0000A6C90000}"/>
    <cellStyle name="Normal 4 4 2 3 6 2 2" xfId="26384" xr:uid="{00000000-0005-0000-0000-0000A7C90000}"/>
    <cellStyle name="Normal 4 4 2 3 6 2 2 2" xfId="55332" xr:uid="{00000000-0005-0000-0000-0000A8C90000}"/>
    <cellStyle name="Normal 4 4 2 3 6 2 3" xfId="55331" xr:uid="{00000000-0005-0000-0000-0000A9C90000}"/>
    <cellStyle name="Normal 4 4 2 3 6 3" xfId="26385" xr:uid="{00000000-0005-0000-0000-0000AAC90000}"/>
    <cellStyle name="Normal 4 4 2 3 6 3 2" xfId="55333" xr:uid="{00000000-0005-0000-0000-0000ABC90000}"/>
    <cellStyle name="Normal 4 4 2 3 6 4" xfId="26386" xr:uid="{00000000-0005-0000-0000-0000ACC90000}"/>
    <cellStyle name="Normal 4 4 2 3 6 4 2" xfId="55334" xr:uid="{00000000-0005-0000-0000-0000ADC90000}"/>
    <cellStyle name="Normal 4 4 2 3 6 5" xfId="26387" xr:uid="{00000000-0005-0000-0000-0000AEC90000}"/>
    <cellStyle name="Normal 4 4 2 3 6 5 2" xfId="55335" xr:uid="{00000000-0005-0000-0000-0000AFC90000}"/>
    <cellStyle name="Normal 4 4 2 3 6 6" xfId="55330" xr:uid="{00000000-0005-0000-0000-0000B0C90000}"/>
    <cellStyle name="Normal 4 4 2 3 7" xfId="26388" xr:uid="{00000000-0005-0000-0000-0000B1C90000}"/>
    <cellStyle name="Normal 4 4 2 3 7 2" xfId="26389" xr:uid="{00000000-0005-0000-0000-0000B2C90000}"/>
    <cellStyle name="Normal 4 4 2 3 7 2 2" xfId="26390" xr:uid="{00000000-0005-0000-0000-0000B3C90000}"/>
    <cellStyle name="Normal 4 4 2 3 7 2 2 2" xfId="55338" xr:uid="{00000000-0005-0000-0000-0000B4C90000}"/>
    <cellStyle name="Normal 4 4 2 3 7 2 3" xfId="55337" xr:uid="{00000000-0005-0000-0000-0000B5C90000}"/>
    <cellStyle name="Normal 4 4 2 3 7 3" xfId="26391" xr:uid="{00000000-0005-0000-0000-0000B6C90000}"/>
    <cellStyle name="Normal 4 4 2 3 7 3 2" xfId="55339" xr:uid="{00000000-0005-0000-0000-0000B7C90000}"/>
    <cellStyle name="Normal 4 4 2 3 7 4" xfId="26392" xr:uid="{00000000-0005-0000-0000-0000B8C90000}"/>
    <cellStyle name="Normal 4 4 2 3 7 4 2" xfId="55340" xr:uid="{00000000-0005-0000-0000-0000B9C90000}"/>
    <cellStyle name="Normal 4 4 2 3 7 5" xfId="26393" xr:uid="{00000000-0005-0000-0000-0000BAC90000}"/>
    <cellStyle name="Normal 4 4 2 3 7 5 2" xfId="55341" xr:uid="{00000000-0005-0000-0000-0000BBC90000}"/>
    <cellStyle name="Normal 4 4 2 3 7 6" xfId="55336" xr:uid="{00000000-0005-0000-0000-0000BCC90000}"/>
    <cellStyle name="Normal 4 4 2 3 8" xfId="26394" xr:uid="{00000000-0005-0000-0000-0000BDC90000}"/>
    <cellStyle name="Normal 4 4 2 3 8 2" xfId="26395" xr:uid="{00000000-0005-0000-0000-0000BEC90000}"/>
    <cellStyle name="Normal 4 4 2 3 8 2 2" xfId="26396" xr:uid="{00000000-0005-0000-0000-0000BFC90000}"/>
    <cellStyle name="Normal 4 4 2 3 8 2 2 2" xfId="55344" xr:uid="{00000000-0005-0000-0000-0000C0C90000}"/>
    <cellStyle name="Normal 4 4 2 3 8 2 3" xfId="55343" xr:uid="{00000000-0005-0000-0000-0000C1C90000}"/>
    <cellStyle name="Normal 4 4 2 3 8 3" xfId="26397" xr:uid="{00000000-0005-0000-0000-0000C2C90000}"/>
    <cellStyle name="Normal 4 4 2 3 8 3 2" xfId="55345" xr:uid="{00000000-0005-0000-0000-0000C3C90000}"/>
    <cellStyle name="Normal 4 4 2 3 8 4" xfId="26398" xr:uid="{00000000-0005-0000-0000-0000C4C90000}"/>
    <cellStyle name="Normal 4 4 2 3 8 4 2" xfId="55346" xr:uid="{00000000-0005-0000-0000-0000C5C90000}"/>
    <cellStyle name="Normal 4 4 2 3 8 5" xfId="55342" xr:uid="{00000000-0005-0000-0000-0000C6C90000}"/>
    <cellStyle name="Normal 4 4 2 3 9" xfId="26399" xr:uid="{00000000-0005-0000-0000-0000C7C90000}"/>
    <cellStyle name="Normal 4 4 2 3 9 2" xfId="26400" xr:uid="{00000000-0005-0000-0000-0000C8C90000}"/>
    <cellStyle name="Normal 4 4 2 3 9 2 2" xfId="55348" xr:uid="{00000000-0005-0000-0000-0000C9C90000}"/>
    <cellStyle name="Normal 4 4 2 3 9 3" xfId="26401" xr:uid="{00000000-0005-0000-0000-0000CAC90000}"/>
    <cellStyle name="Normal 4 4 2 3 9 3 2" xfId="55349" xr:uid="{00000000-0005-0000-0000-0000CBC90000}"/>
    <cellStyle name="Normal 4 4 2 3 9 4" xfId="55347" xr:uid="{00000000-0005-0000-0000-0000CCC90000}"/>
    <cellStyle name="Normal 4 4 2 4" xfId="26402" xr:uid="{00000000-0005-0000-0000-0000CDC90000}"/>
    <cellStyle name="Normal 4 4 2 4 10" xfId="26403" xr:uid="{00000000-0005-0000-0000-0000CEC90000}"/>
    <cellStyle name="Normal 4 4 2 4 10 2" xfId="55351" xr:uid="{00000000-0005-0000-0000-0000CFC90000}"/>
    <cellStyle name="Normal 4 4 2 4 11" xfId="26404" xr:uid="{00000000-0005-0000-0000-0000D0C90000}"/>
    <cellStyle name="Normal 4 4 2 4 11 2" xfId="55352" xr:uid="{00000000-0005-0000-0000-0000D1C90000}"/>
    <cellStyle name="Normal 4 4 2 4 12" xfId="55350" xr:uid="{00000000-0005-0000-0000-0000D2C90000}"/>
    <cellStyle name="Normal 4 4 2 4 2" xfId="26405" xr:uid="{00000000-0005-0000-0000-0000D3C90000}"/>
    <cellStyle name="Normal 4 4 2 4 2 10" xfId="26406" xr:uid="{00000000-0005-0000-0000-0000D4C90000}"/>
    <cellStyle name="Normal 4 4 2 4 2 10 2" xfId="55354" xr:uid="{00000000-0005-0000-0000-0000D5C90000}"/>
    <cellStyle name="Normal 4 4 2 4 2 11" xfId="55353" xr:uid="{00000000-0005-0000-0000-0000D6C90000}"/>
    <cellStyle name="Normal 4 4 2 4 2 2" xfId="26407" xr:uid="{00000000-0005-0000-0000-0000D7C90000}"/>
    <cellStyle name="Normal 4 4 2 4 2 2 2" xfId="26408" xr:uid="{00000000-0005-0000-0000-0000D8C90000}"/>
    <cellStyle name="Normal 4 4 2 4 2 2 2 2" xfId="26409" xr:uid="{00000000-0005-0000-0000-0000D9C90000}"/>
    <cellStyle name="Normal 4 4 2 4 2 2 2 2 2" xfId="26410" xr:uid="{00000000-0005-0000-0000-0000DAC90000}"/>
    <cellStyle name="Normal 4 4 2 4 2 2 2 2 2 2" xfId="55358" xr:uid="{00000000-0005-0000-0000-0000DBC90000}"/>
    <cellStyle name="Normal 4 4 2 4 2 2 2 2 3" xfId="55357" xr:uid="{00000000-0005-0000-0000-0000DCC90000}"/>
    <cellStyle name="Normal 4 4 2 4 2 2 2 3" xfId="26411" xr:uid="{00000000-0005-0000-0000-0000DDC90000}"/>
    <cellStyle name="Normal 4 4 2 4 2 2 2 3 2" xfId="55359" xr:uid="{00000000-0005-0000-0000-0000DEC90000}"/>
    <cellStyle name="Normal 4 4 2 4 2 2 2 4" xfId="26412" xr:uid="{00000000-0005-0000-0000-0000DFC90000}"/>
    <cellStyle name="Normal 4 4 2 4 2 2 2 4 2" xfId="55360" xr:uid="{00000000-0005-0000-0000-0000E0C90000}"/>
    <cellStyle name="Normal 4 4 2 4 2 2 2 5" xfId="26413" xr:uid="{00000000-0005-0000-0000-0000E1C90000}"/>
    <cellStyle name="Normal 4 4 2 4 2 2 2 5 2" xfId="55361" xr:uid="{00000000-0005-0000-0000-0000E2C90000}"/>
    <cellStyle name="Normal 4 4 2 4 2 2 2 6" xfId="55356" xr:uid="{00000000-0005-0000-0000-0000E3C90000}"/>
    <cellStyle name="Normal 4 4 2 4 2 2 3" xfId="26414" xr:uid="{00000000-0005-0000-0000-0000E4C90000}"/>
    <cellStyle name="Normal 4 4 2 4 2 2 3 2" xfId="26415" xr:uid="{00000000-0005-0000-0000-0000E5C90000}"/>
    <cellStyle name="Normal 4 4 2 4 2 2 3 2 2" xfId="55363" xr:uid="{00000000-0005-0000-0000-0000E6C90000}"/>
    <cellStyle name="Normal 4 4 2 4 2 2 3 3" xfId="55362" xr:uid="{00000000-0005-0000-0000-0000E7C90000}"/>
    <cellStyle name="Normal 4 4 2 4 2 2 4" xfId="26416" xr:uid="{00000000-0005-0000-0000-0000E8C90000}"/>
    <cellStyle name="Normal 4 4 2 4 2 2 4 2" xfId="55364" xr:uid="{00000000-0005-0000-0000-0000E9C90000}"/>
    <cellStyle name="Normal 4 4 2 4 2 2 5" xfId="26417" xr:uid="{00000000-0005-0000-0000-0000EAC90000}"/>
    <cellStyle name="Normal 4 4 2 4 2 2 5 2" xfId="55365" xr:uid="{00000000-0005-0000-0000-0000EBC90000}"/>
    <cellStyle name="Normal 4 4 2 4 2 2 6" xfId="26418" xr:uid="{00000000-0005-0000-0000-0000ECC90000}"/>
    <cellStyle name="Normal 4 4 2 4 2 2 6 2" xfId="55366" xr:uid="{00000000-0005-0000-0000-0000EDC90000}"/>
    <cellStyle name="Normal 4 4 2 4 2 2 7" xfId="55355" xr:uid="{00000000-0005-0000-0000-0000EEC90000}"/>
    <cellStyle name="Normal 4 4 2 4 2 3" xfId="26419" xr:uid="{00000000-0005-0000-0000-0000EFC90000}"/>
    <cellStyle name="Normal 4 4 2 4 2 3 2" xfId="26420" xr:uid="{00000000-0005-0000-0000-0000F0C90000}"/>
    <cellStyle name="Normal 4 4 2 4 2 3 2 2" xfId="26421" xr:uid="{00000000-0005-0000-0000-0000F1C90000}"/>
    <cellStyle name="Normal 4 4 2 4 2 3 2 2 2" xfId="26422" xr:uid="{00000000-0005-0000-0000-0000F2C90000}"/>
    <cellStyle name="Normal 4 4 2 4 2 3 2 2 2 2" xfId="55370" xr:uid="{00000000-0005-0000-0000-0000F3C90000}"/>
    <cellStyle name="Normal 4 4 2 4 2 3 2 2 3" xfId="55369" xr:uid="{00000000-0005-0000-0000-0000F4C90000}"/>
    <cellStyle name="Normal 4 4 2 4 2 3 2 3" xfId="26423" xr:uid="{00000000-0005-0000-0000-0000F5C90000}"/>
    <cellStyle name="Normal 4 4 2 4 2 3 2 3 2" xfId="55371" xr:uid="{00000000-0005-0000-0000-0000F6C90000}"/>
    <cellStyle name="Normal 4 4 2 4 2 3 2 4" xfId="26424" xr:uid="{00000000-0005-0000-0000-0000F7C90000}"/>
    <cellStyle name="Normal 4 4 2 4 2 3 2 4 2" xfId="55372" xr:uid="{00000000-0005-0000-0000-0000F8C90000}"/>
    <cellStyle name="Normal 4 4 2 4 2 3 2 5" xfId="26425" xr:uid="{00000000-0005-0000-0000-0000F9C90000}"/>
    <cellStyle name="Normal 4 4 2 4 2 3 2 5 2" xfId="55373" xr:uid="{00000000-0005-0000-0000-0000FAC90000}"/>
    <cellStyle name="Normal 4 4 2 4 2 3 2 6" xfId="55368" xr:uid="{00000000-0005-0000-0000-0000FBC90000}"/>
    <cellStyle name="Normal 4 4 2 4 2 3 3" xfId="26426" xr:uid="{00000000-0005-0000-0000-0000FCC90000}"/>
    <cellStyle name="Normal 4 4 2 4 2 3 3 2" xfId="26427" xr:uid="{00000000-0005-0000-0000-0000FDC90000}"/>
    <cellStyle name="Normal 4 4 2 4 2 3 3 2 2" xfId="55375" xr:uid="{00000000-0005-0000-0000-0000FEC90000}"/>
    <cellStyle name="Normal 4 4 2 4 2 3 3 3" xfId="55374" xr:uid="{00000000-0005-0000-0000-0000FFC90000}"/>
    <cellStyle name="Normal 4 4 2 4 2 3 4" xfId="26428" xr:uid="{00000000-0005-0000-0000-000000CA0000}"/>
    <cellStyle name="Normal 4 4 2 4 2 3 4 2" xfId="55376" xr:uid="{00000000-0005-0000-0000-000001CA0000}"/>
    <cellStyle name="Normal 4 4 2 4 2 3 5" xfId="26429" xr:uid="{00000000-0005-0000-0000-000002CA0000}"/>
    <cellStyle name="Normal 4 4 2 4 2 3 5 2" xfId="55377" xr:uid="{00000000-0005-0000-0000-000003CA0000}"/>
    <cellStyle name="Normal 4 4 2 4 2 3 6" xfId="26430" xr:uid="{00000000-0005-0000-0000-000004CA0000}"/>
    <cellStyle name="Normal 4 4 2 4 2 3 6 2" xfId="55378" xr:uid="{00000000-0005-0000-0000-000005CA0000}"/>
    <cellStyle name="Normal 4 4 2 4 2 3 7" xfId="55367" xr:uid="{00000000-0005-0000-0000-000006CA0000}"/>
    <cellStyle name="Normal 4 4 2 4 2 4" xfId="26431" xr:uid="{00000000-0005-0000-0000-000007CA0000}"/>
    <cellStyle name="Normal 4 4 2 4 2 4 2" xfId="26432" xr:uid="{00000000-0005-0000-0000-000008CA0000}"/>
    <cellStyle name="Normal 4 4 2 4 2 4 2 2" xfId="26433" xr:uid="{00000000-0005-0000-0000-000009CA0000}"/>
    <cellStyle name="Normal 4 4 2 4 2 4 2 2 2" xfId="55381" xr:uid="{00000000-0005-0000-0000-00000ACA0000}"/>
    <cellStyle name="Normal 4 4 2 4 2 4 2 3" xfId="55380" xr:uid="{00000000-0005-0000-0000-00000BCA0000}"/>
    <cellStyle name="Normal 4 4 2 4 2 4 3" xfId="26434" xr:uid="{00000000-0005-0000-0000-00000CCA0000}"/>
    <cellStyle name="Normal 4 4 2 4 2 4 3 2" xfId="55382" xr:uid="{00000000-0005-0000-0000-00000DCA0000}"/>
    <cellStyle name="Normal 4 4 2 4 2 4 4" xfId="26435" xr:uid="{00000000-0005-0000-0000-00000ECA0000}"/>
    <cellStyle name="Normal 4 4 2 4 2 4 4 2" xfId="55383" xr:uid="{00000000-0005-0000-0000-00000FCA0000}"/>
    <cellStyle name="Normal 4 4 2 4 2 4 5" xfId="26436" xr:uid="{00000000-0005-0000-0000-000010CA0000}"/>
    <cellStyle name="Normal 4 4 2 4 2 4 5 2" xfId="55384" xr:uid="{00000000-0005-0000-0000-000011CA0000}"/>
    <cellStyle name="Normal 4 4 2 4 2 4 6" xfId="55379" xr:uid="{00000000-0005-0000-0000-000012CA0000}"/>
    <cellStyle name="Normal 4 4 2 4 2 5" xfId="26437" xr:uid="{00000000-0005-0000-0000-000013CA0000}"/>
    <cellStyle name="Normal 4 4 2 4 2 5 2" xfId="26438" xr:uid="{00000000-0005-0000-0000-000014CA0000}"/>
    <cellStyle name="Normal 4 4 2 4 2 5 2 2" xfId="26439" xr:uid="{00000000-0005-0000-0000-000015CA0000}"/>
    <cellStyle name="Normal 4 4 2 4 2 5 2 2 2" xfId="55387" xr:uid="{00000000-0005-0000-0000-000016CA0000}"/>
    <cellStyle name="Normal 4 4 2 4 2 5 2 3" xfId="55386" xr:uid="{00000000-0005-0000-0000-000017CA0000}"/>
    <cellStyle name="Normal 4 4 2 4 2 5 3" xfId="26440" xr:uid="{00000000-0005-0000-0000-000018CA0000}"/>
    <cellStyle name="Normal 4 4 2 4 2 5 3 2" xfId="55388" xr:uid="{00000000-0005-0000-0000-000019CA0000}"/>
    <cellStyle name="Normal 4 4 2 4 2 5 4" xfId="26441" xr:uid="{00000000-0005-0000-0000-00001ACA0000}"/>
    <cellStyle name="Normal 4 4 2 4 2 5 4 2" xfId="55389" xr:uid="{00000000-0005-0000-0000-00001BCA0000}"/>
    <cellStyle name="Normal 4 4 2 4 2 5 5" xfId="26442" xr:uid="{00000000-0005-0000-0000-00001CCA0000}"/>
    <cellStyle name="Normal 4 4 2 4 2 5 5 2" xfId="55390" xr:uid="{00000000-0005-0000-0000-00001DCA0000}"/>
    <cellStyle name="Normal 4 4 2 4 2 5 6" xfId="55385" xr:uid="{00000000-0005-0000-0000-00001ECA0000}"/>
    <cellStyle name="Normal 4 4 2 4 2 6" xfId="26443" xr:uid="{00000000-0005-0000-0000-00001FCA0000}"/>
    <cellStyle name="Normal 4 4 2 4 2 6 2" xfId="26444" xr:uid="{00000000-0005-0000-0000-000020CA0000}"/>
    <cellStyle name="Normal 4 4 2 4 2 6 2 2" xfId="26445" xr:uid="{00000000-0005-0000-0000-000021CA0000}"/>
    <cellStyle name="Normal 4 4 2 4 2 6 2 2 2" xfId="55393" xr:uid="{00000000-0005-0000-0000-000022CA0000}"/>
    <cellStyle name="Normal 4 4 2 4 2 6 2 3" xfId="55392" xr:uid="{00000000-0005-0000-0000-000023CA0000}"/>
    <cellStyle name="Normal 4 4 2 4 2 6 3" xfId="26446" xr:uid="{00000000-0005-0000-0000-000024CA0000}"/>
    <cellStyle name="Normal 4 4 2 4 2 6 3 2" xfId="55394" xr:uid="{00000000-0005-0000-0000-000025CA0000}"/>
    <cellStyle name="Normal 4 4 2 4 2 6 4" xfId="26447" xr:uid="{00000000-0005-0000-0000-000026CA0000}"/>
    <cellStyle name="Normal 4 4 2 4 2 6 4 2" xfId="55395" xr:uid="{00000000-0005-0000-0000-000027CA0000}"/>
    <cellStyle name="Normal 4 4 2 4 2 6 5" xfId="55391" xr:uid="{00000000-0005-0000-0000-000028CA0000}"/>
    <cellStyle name="Normal 4 4 2 4 2 7" xfId="26448" xr:uid="{00000000-0005-0000-0000-000029CA0000}"/>
    <cellStyle name="Normal 4 4 2 4 2 7 2" xfId="26449" xr:uid="{00000000-0005-0000-0000-00002ACA0000}"/>
    <cellStyle name="Normal 4 4 2 4 2 7 2 2" xfId="55397" xr:uid="{00000000-0005-0000-0000-00002BCA0000}"/>
    <cellStyle name="Normal 4 4 2 4 2 7 3" xfId="26450" xr:uid="{00000000-0005-0000-0000-00002CCA0000}"/>
    <cellStyle name="Normal 4 4 2 4 2 7 3 2" xfId="55398" xr:uid="{00000000-0005-0000-0000-00002DCA0000}"/>
    <cellStyle name="Normal 4 4 2 4 2 7 4" xfId="55396" xr:uid="{00000000-0005-0000-0000-00002ECA0000}"/>
    <cellStyle name="Normal 4 4 2 4 2 8" xfId="26451" xr:uid="{00000000-0005-0000-0000-00002FCA0000}"/>
    <cellStyle name="Normal 4 4 2 4 2 8 2" xfId="55399" xr:uid="{00000000-0005-0000-0000-000030CA0000}"/>
    <cellStyle name="Normal 4 4 2 4 2 9" xfId="26452" xr:uid="{00000000-0005-0000-0000-000031CA0000}"/>
    <cellStyle name="Normal 4 4 2 4 2 9 2" xfId="55400" xr:uid="{00000000-0005-0000-0000-000032CA0000}"/>
    <cellStyle name="Normal 4 4 2 4 3" xfId="26453" xr:uid="{00000000-0005-0000-0000-000033CA0000}"/>
    <cellStyle name="Normal 4 4 2 4 3 2" xfId="26454" xr:uid="{00000000-0005-0000-0000-000034CA0000}"/>
    <cellStyle name="Normal 4 4 2 4 3 2 2" xfId="26455" xr:uid="{00000000-0005-0000-0000-000035CA0000}"/>
    <cellStyle name="Normal 4 4 2 4 3 2 2 2" xfId="26456" xr:uid="{00000000-0005-0000-0000-000036CA0000}"/>
    <cellStyle name="Normal 4 4 2 4 3 2 2 2 2" xfId="55404" xr:uid="{00000000-0005-0000-0000-000037CA0000}"/>
    <cellStyle name="Normal 4 4 2 4 3 2 2 3" xfId="55403" xr:uid="{00000000-0005-0000-0000-000038CA0000}"/>
    <cellStyle name="Normal 4 4 2 4 3 2 3" xfId="26457" xr:uid="{00000000-0005-0000-0000-000039CA0000}"/>
    <cellStyle name="Normal 4 4 2 4 3 2 3 2" xfId="55405" xr:uid="{00000000-0005-0000-0000-00003ACA0000}"/>
    <cellStyle name="Normal 4 4 2 4 3 2 4" xfId="26458" xr:uid="{00000000-0005-0000-0000-00003BCA0000}"/>
    <cellStyle name="Normal 4 4 2 4 3 2 4 2" xfId="55406" xr:uid="{00000000-0005-0000-0000-00003CCA0000}"/>
    <cellStyle name="Normal 4 4 2 4 3 2 5" xfId="26459" xr:uid="{00000000-0005-0000-0000-00003DCA0000}"/>
    <cellStyle name="Normal 4 4 2 4 3 2 5 2" xfId="55407" xr:uid="{00000000-0005-0000-0000-00003ECA0000}"/>
    <cellStyle name="Normal 4 4 2 4 3 2 6" xfId="55402" xr:uid="{00000000-0005-0000-0000-00003FCA0000}"/>
    <cellStyle name="Normal 4 4 2 4 3 3" xfId="26460" xr:uid="{00000000-0005-0000-0000-000040CA0000}"/>
    <cellStyle name="Normal 4 4 2 4 3 3 2" xfId="26461" xr:uid="{00000000-0005-0000-0000-000041CA0000}"/>
    <cellStyle name="Normal 4 4 2 4 3 3 2 2" xfId="26462" xr:uid="{00000000-0005-0000-0000-000042CA0000}"/>
    <cellStyle name="Normal 4 4 2 4 3 3 2 2 2" xfId="55410" xr:uid="{00000000-0005-0000-0000-000043CA0000}"/>
    <cellStyle name="Normal 4 4 2 4 3 3 2 3" xfId="55409" xr:uid="{00000000-0005-0000-0000-000044CA0000}"/>
    <cellStyle name="Normal 4 4 2 4 3 3 3" xfId="26463" xr:uid="{00000000-0005-0000-0000-000045CA0000}"/>
    <cellStyle name="Normal 4 4 2 4 3 3 3 2" xfId="55411" xr:uid="{00000000-0005-0000-0000-000046CA0000}"/>
    <cellStyle name="Normal 4 4 2 4 3 3 4" xfId="26464" xr:uid="{00000000-0005-0000-0000-000047CA0000}"/>
    <cellStyle name="Normal 4 4 2 4 3 3 4 2" xfId="55412" xr:uid="{00000000-0005-0000-0000-000048CA0000}"/>
    <cellStyle name="Normal 4 4 2 4 3 3 5" xfId="26465" xr:uid="{00000000-0005-0000-0000-000049CA0000}"/>
    <cellStyle name="Normal 4 4 2 4 3 3 5 2" xfId="55413" xr:uid="{00000000-0005-0000-0000-00004ACA0000}"/>
    <cellStyle name="Normal 4 4 2 4 3 3 6" xfId="55408" xr:uid="{00000000-0005-0000-0000-00004BCA0000}"/>
    <cellStyle name="Normal 4 4 2 4 3 4" xfId="26466" xr:uid="{00000000-0005-0000-0000-00004CCA0000}"/>
    <cellStyle name="Normal 4 4 2 4 3 4 2" xfId="26467" xr:uid="{00000000-0005-0000-0000-00004DCA0000}"/>
    <cellStyle name="Normal 4 4 2 4 3 4 2 2" xfId="55415" xr:uid="{00000000-0005-0000-0000-00004ECA0000}"/>
    <cellStyle name="Normal 4 4 2 4 3 4 3" xfId="55414" xr:uid="{00000000-0005-0000-0000-00004FCA0000}"/>
    <cellStyle name="Normal 4 4 2 4 3 5" xfId="26468" xr:uid="{00000000-0005-0000-0000-000050CA0000}"/>
    <cellStyle name="Normal 4 4 2 4 3 5 2" xfId="55416" xr:uid="{00000000-0005-0000-0000-000051CA0000}"/>
    <cellStyle name="Normal 4 4 2 4 3 6" xfId="26469" xr:uid="{00000000-0005-0000-0000-000052CA0000}"/>
    <cellStyle name="Normal 4 4 2 4 3 6 2" xfId="55417" xr:uid="{00000000-0005-0000-0000-000053CA0000}"/>
    <cellStyle name="Normal 4 4 2 4 3 7" xfId="26470" xr:uid="{00000000-0005-0000-0000-000054CA0000}"/>
    <cellStyle name="Normal 4 4 2 4 3 7 2" xfId="55418" xr:uid="{00000000-0005-0000-0000-000055CA0000}"/>
    <cellStyle name="Normal 4 4 2 4 3 8" xfId="55401" xr:uid="{00000000-0005-0000-0000-000056CA0000}"/>
    <cellStyle name="Normal 4 4 2 4 4" xfId="26471" xr:uid="{00000000-0005-0000-0000-000057CA0000}"/>
    <cellStyle name="Normal 4 4 2 4 4 2" xfId="26472" xr:uid="{00000000-0005-0000-0000-000058CA0000}"/>
    <cellStyle name="Normal 4 4 2 4 4 2 2" xfId="26473" xr:uid="{00000000-0005-0000-0000-000059CA0000}"/>
    <cellStyle name="Normal 4 4 2 4 4 2 2 2" xfId="26474" xr:uid="{00000000-0005-0000-0000-00005ACA0000}"/>
    <cellStyle name="Normal 4 4 2 4 4 2 2 2 2" xfId="55422" xr:uid="{00000000-0005-0000-0000-00005BCA0000}"/>
    <cellStyle name="Normal 4 4 2 4 4 2 2 3" xfId="55421" xr:uid="{00000000-0005-0000-0000-00005CCA0000}"/>
    <cellStyle name="Normal 4 4 2 4 4 2 3" xfId="26475" xr:uid="{00000000-0005-0000-0000-00005DCA0000}"/>
    <cellStyle name="Normal 4 4 2 4 4 2 3 2" xfId="55423" xr:uid="{00000000-0005-0000-0000-00005ECA0000}"/>
    <cellStyle name="Normal 4 4 2 4 4 2 4" xfId="26476" xr:uid="{00000000-0005-0000-0000-00005FCA0000}"/>
    <cellStyle name="Normal 4 4 2 4 4 2 4 2" xfId="55424" xr:uid="{00000000-0005-0000-0000-000060CA0000}"/>
    <cellStyle name="Normal 4 4 2 4 4 2 5" xfId="26477" xr:uid="{00000000-0005-0000-0000-000061CA0000}"/>
    <cellStyle name="Normal 4 4 2 4 4 2 5 2" xfId="55425" xr:uid="{00000000-0005-0000-0000-000062CA0000}"/>
    <cellStyle name="Normal 4 4 2 4 4 2 6" xfId="55420" xr:uid="{00000000-0005-0000-0000-000063CA0000}"/>
    <cellStyle name="Normal 4 4 2 4 4 3" xfId="26478" xr:uid="{00000000-0005-0000-0000-000064CA0000}"/>
    <cellStyle name="Normal 4 4 2 4 4 3 2" xfId="26479" xr:uid="{00000000-0005-0000-0000-000065CA0000}"/>
    <cellStyle name="Normal 4 4 2 4 4 3 2 2" xfId="55427" xr:uid="{00000000-0005-0000-0000-000066CA0000}"/>
    <cellStyle name="Normal 4 4 2 4 4 3 3" xfId="55426" xr:uid="{00000000-0005-0000-0000-000067CA0000}"/>
    <cellStyle name="Normal 4 4 2 4 4 4" xfId="26480" xr:uid="{00000000-0005-0000-0000-000068CA0000}"/>
    <cellStyle name="Normal 4 4 2 4 4 4 2" xfId="55428" xr:uid="{00000000-0005-0000-0000-000069CA0000}"/>
    <cellStyle name="Normal 4 4 2 4 4 5" xfId="26481" xr:uid="{00000000-0005-0000-0000-00006ACA0000}"/>
    <cellStyle name="Normal 4 4 2 4 4 5 2" xfId="55429" xr:uid="{00000000-0005-0000-0000-00006BCA0000}"/>
    <cellStyle name="Normal 4 4 2 4 4 6" xfId="26482" xr:uid="{00000000-0005-0000-0000-00006CCA0000}"/>
    <cellStyle name="Normal 4 4 2 4 4 6 2" xfId="55430" xr:uid="{00000000-0005-0000-0000-00006DCA0000}"/>
    <cellStyle name="Normal 4 4 2 4 4 7" xfId="55419" xr:uid="{00000000-0005-0000-0000-00006ECA0000}"/>
    <cellStyle name="Normal 4 4 2 4 5" xfId="26483" xr:uid="{00000000-0005-0000-0000-00006FCA0000}"/>
    <cellStyle name="Normal 4 4 2 4 5 2" xfId="26484" xr:uid="{00000000-0005-0000-0000-000070CA0000}"/>
    <cellStyle name="Normal 4 4 2 4 5 2 2" xfId="26485" xr:uid="{00000000-0005-0000-0000-000071CA0000}"/>
    <cellStyle name="Normal 4 4 2 4 5 2 2 2" xfId="55433" xr:uid="{00000000-0005-0000-0000-000072CA0000}"/>
    <cellStyle name="Normal 4 4 2 4 5 2 3" xfId="55432" xr:uid="{00000000-0005-0000-0000-000073CA0000}"/>
    <cellStyle name="Normal 4 4 2 4 5 3" xfId="26486" xr:uid="{00000000-0005-0000-0000-000074CA0000}"/>
    <cellStyle name="Normal 4 4 2 4 5 3 2" xfId="55434" xr:uid="{00000000-0005-0000-0000-000075CA0000}"/>
    <cellStyle name="Normal 4 4 2 4 5 4" xfId="26487" xr:uid="{00000000-0005-0000-0000-000076CA0000}"/>
    <cellStyle name="Normal 4 4 2 4 5 4 2" xfId="55435" xr:uid="{00000000-0005-0000-0000-000077CA0000}"/>
    <cellStyle name="Normal 4 4 2 4 5 5" xfId="26488" xr:uid="{00000000-0005-0000-0000-000078CA0000}"/>
    <cellStyle name="Normal 4 4 2 4 5 5 2" xfId="55436" xr:uid="{00000000-0005-0000-0000-000079CA0000}"/>
    <cellStyle name="Normal 4 4 2 4 5 6" xfId="55431" xr:uid="{00000000-0005-0000-0000-00007ACA0000}"/>
    <cellStyle name="Normal 4 4 2 4 6" xfId="26489" xr:uid="{00000000-0005-0000-0000-00007BCA0000}"/>
    <cellStyle name="Normal 4 4 2 4 6 2" xfId="26490" xr:uid="{00000000-0005-0000-0000-00007CCA0000}"/>
    <cellStyle name="Normal 4 4 2 4 6 2 2" xfId="26491" xr:uid="{00000000-0005-0000-0000-00007DCA0000}"/>
    <cellStyle name="Normal 4 4 2 4 6 2 2 2" xfId="55439" xr:uid="{00000000-0005-0000-0000-00007ECA0000}"/>
    <cellStyle name="Normal 4 4 2 4 6 2 3" xfId="55438" xr:uid="{00000000-0005-0000-0000-00007FCA0000}"/>
    <cellStyle name="Normal 4 4 2 4 6 3" xfId="26492" xr:uid="{00000000-0005-0000-0000-000080CA0000}"/>
    <cellStyle name="Normal 4 4 2 4 6 3 2" xfId="55440" xr:uid="{00000000-0005-0000-0000-000081CA0000}"/>
    <cellStyle name="Normal 4 4 2 4 6 4" xfId="26493" xr:uid="{00000000-0005-0000-0000-000082CA0000}"/>
    <cellStyle name="Normal 4 4 2 4 6 4 2" xfId="55441" xr:uid="{00000000-0005-0000-0000-000083CA0000}"/>
    <cellStyle name="Normal 4 4 2 4 6 5" xfId="26494" xr:uid="{00000000-0005-0000-0000-000084CA0000}"/>
    <cellStyle name="Normal 4 4 2 4 6 5 2" xfId="55442" xr:uid="{00000000-0005-0000-0000-000085CA0000}"/>
    <cellStyle name="Normal 4 4 2 4 6 6" xfId="55437" xr:uid="{00000000-0005-0000-0000-000086CA0000}"/>
    <cellStyle name="Normal 4 4 2 4 7" xfId="26495" xr:uid="{00000000-0005-0000-0000-000087CA0000}"/>
    <cellStyle name="Normal 4 4 2 4 7 2" xfId="26496" xr:uid="{00000000-0005-0000-0000-000088CA0000}"/>
    <cellStyle name="Normal 4 4 2 4 7 2 2" xfId="26497" xr:uid="{00000000-0005-0000-0000-000089CA0000}"/>
    <cellStyle name="Normal 4 4 2 4 7 2 2 2" xfId="55445" xr:uid="{00000000-0005-0000-0000-00008ACA0000}"/>
    <cellStyle name="Normal 4 4 2 4 7 2 3" xfId="55444" xr:uid="{00000000-0005-0000-0000-00008BCA0000}"/>
    <cellStyle name="Normal 4 4 2 4 7 3" xfId="26498" xr:uid="{00000000-0005-0000-0000-00008CCA0000}"/>
    <cellStyle name="Normal 4 4 2 4 7 3 2" xfId="55446" xr:uid="{00000000-0005-0000-0000-00008DCA0000}"/>
    <cellStyle name="Normal 4 4 2 4 7 4" xfId="26499" xr:uid="{00000000-0005-0000-0000-00008ECA0000}"/>
    <cellStyle name="Normal 4 4 2 4 7 4 2" xfId="55447" xr:uid="{00000000-0005-0000-0000-00008FCA0000}"/>
    <cellStyle name="Normal 4 4 2 4 7 5" xfId="55443" xr:uid="{00000000-0005-0000-0000-000090CA0000}"/>
    <cellStyle name="Normal 4 4 2 4 8" xfId="26500" xr:uid="{00000000-0005-0000-0000-000091CA0000}"/>
    <cellStyle name="Normal 4 4 2 4 8 2" xfId="26501" xr:uid="{00000000-0005-0000-0000-000092CA0000}"/>
    <cellStyle name="Normal 4 4 2 4 8 2 2" xfId="55449" xr:uid="{00000000-0005-0000-0000-000093CA0000}"/>
    <cellStyle name="Normal 4 4 2 4 8 3" xfId="26502" xr:uid="{00000000-0005-0000-0000-000094CA0000}"/>
    <cellStyle name="Normal 4 4 2 4 8 3 2" xfId="55450" xr:uid="{00000000-0005-0000-0000-000095CA0000}"/>
    <cellStyle name="Normal 4 4 2 4 8 4" xfId="55448" xr:uid="{00000000-0005-0000-0000-000096CA0000}"/>
    <cellStyle name="Normal 4 4 2 4 9" xfId="26503" xr:uid="{00000000-0005-0000-0000-000097CA0000}"/>
    <cellStyle name="Normal 4 4 2 4 9 2" xfId="55451" xr:uid="{00000000-0005-0000-0000-000098CA0000}"/>
    <cellStyle name="Normal 4 4 2 5" xfId="26504" xr:uid="{00000000-0005-0000-0000-000099CA0000}"/>
    <cellStyle name="Normal 4 4 2 5 10" xfId="26505" xr:uid="{00000000-0005-0000-0000-00009ACA0000}"/>
    <cellStyle name="Normal 4 4 2 5 10 2" xfId="55453" xr:uid="{00000000-0005-0000-0000-00009BCA0000}"/>
    <cellStyle name="Normal 4 4 2 5 11" xfId="55452" xr:uid="{00000000-0005-0000-0000-00009CCA0000}"/>
    <cellStyle name="Normal 4 4 2 5 2" xfId="26506" xr:uid="{00000000-0005-0000-0000-00009DCA0000}"/>
    <cellStyle name="Normal 4 4 2 5 2 2" xfId="26507" xr:uid="{00000000-0005-0000-0000-00009ECA0000}"/>
    <cellStyle name="Normal 4 4 2 5 2 2 2" xfId="26508" xr:uid="{00000000-0005-0000-0000-00009FCA0000}"/>
    <cellStyle name="Normal 4 4 2 5 2 2 2 2" xfId="26509" xr:uid="{00000000-0005-0000-0000-0000A0CA0000}"/>
    <cellStyle name="Normal 4 4 2 5 2 2 2 2 2" xfId="55457" xr:uid="{00000000-0005-0000-0000-0000A1CA0000}"/>
    <cellStyle name="Normal 4 4 2 5 2 2 2 3" xfId="55456" xr:uid="{00000000-0005-0000-0000-0000A2CA0000}"/>
    <cellStyle name="Normal 4 4 2 5 2 2 3" xfId="26510" xr:uid="{00000000-0005-0000-0000-0000A3CA0000}"/>
    <cellStyle name="Normal 4 4 2 5 2 2 3 2" xfId="55458" xr:uid="{00000000-0005-0000-0000-0000A4CA0000}"/>
    <cellStyle name="Normal 4 4 2 5 2 2 4" xfId="26511" xr:uid="{00000000-0005-0000-0000-0000A5CA0000}"/>
    <cellStyle name="Normal 4 4 2 5 2 2 4 2" xfId="55459" xr:uid="{00000000-0005-0000-0000-0000A6CA0000}"/>
    <cellStyle name="Normal 4 4 2 5 2 2 5" xfId="26512" xr:uid="{00000000-0005-0000-0000-0000A7CA0000}"/>
    <cellStyle name="Normal 4 4 2 5 2 2 5 2" xfId="55460" xr:uid="{00000000-0005-0000-0000-0000A8CA0000}"/>
    <cellStyle name="Normal 4 4 2 5 2 2 6" xfId="55455" xr:uid="{00000000-0005-0000-0000-0000A9CA0000}"/>
    <cellStyle name="Normal 4 4 2 5 2 3" xfId="26513" xr:uid="{00000000-0005-0000-0000-0000AACA0000}"/>
    <cellStyle name="Normal 4 4 2 5 2 3 2" xfId="26514" xr:uid="{00000000-0005-0000-0000-0000ABCA0000}"/>
    <cellStyle name="Normal 4 4 2 5 2 3 2 2" xfId="55462" xr:uid="{00000000-0005-0000-0000-0000ACCA0000}"/>
    <cellStyle name="Normal 4 4 2 5 2 3 3" xfId="55461" xr:uid="{00000000-0005-0000-0000-0000ADCA0000}"/>
    <cellStyle name="Normal 4 4 2 5 2 4" xfId="26515" xr:uid="{00000000-0005-0000-0000-0000AECA0000}"/>
    <cellStyle name="Normal 4 4 2 5 2 4 2" xfId="55463" xr:uid="{00000000-0005-0000-0000-0000AFCA0000}"/>
    <cellStyle name="Normal 4 4 2 5 2 5" xfId="26516" xr:uid="{00000000-0005-0000-0000-0000B0CA0000}"/>
    <cellStyle name="Normal 4 4 2 5 2 5 2" xfId="55464" xr:uid="{00000000-0005-0000-0000-0000B1CA0000}"/>
    <cellStyle name="Normal 4 4 2 5 2 6" xfId="26517" xr:uid="{00000000-0005-0000-0000-0000B2CA0000}"/>
    <cellStyle name="Normal 4 4 2 5 2 6 2" xfId="55465" xr:uid="{00000000-0005-0000-0000-0000B3CA0000}"/>
    <cellStyle name="Normal 4 4 2 5 2 7" xfId="55454" xr:uid="{00000000-0005-0000-0000-0000B4CA0000}"/>
    <cellStyle name="Normal 4 4 2 5 3" xfId="26518" xr:uid="{00000000-0005-0000-0000-0000B5CA0000}"/>
    <cellStyle name="Normal 4 4 2 5 3 2" xfId="26519" xr:uid="{00000000-0005-0000-0000-0000B6CA0000}"/>
    <cellStyle name="Normal 4 4 2 5 3 2 2" xfId="26520" xr:uid="{00000000-0005-0000-0000-0000B7CA0000}"/>
    <cellStyle name="Normal 4 4 2 5 3 2 2 2" xfId="26521" xr:uid="{00000000-0005-0000-0000-0000B8CA0000}"/>
    <cellStyle name="Normal 4 4 2 5 3 2 2 2 2" xfId="55469" xr:uid="{00000000-0005-0000-0000-0000B9CA0000}"/>
    <cellStyle name="Normal 4 4 2 5 3 2 2 3" xfId="55468" xr:uid="{00000000-0005-0000-0000-0000BACA0000}"/>
    <cellStyle name="Normal 4 4 2 5 3 2 3" xfId="26522" xr:uid="{00000000-0005-0000-0000-0000BBCA0000}"/>
    <cellStyle name="Normal 4 4 2 5 3 2 3 2" xfId="55470" xr:uid="{00000000-0005-0000-0000-0000BCCA0000}"/>
    <cellStyle name="Normal 4 4 2 5 3 2 4" xfId="26523" xr:uid="{00000000-0005-0000-0000-0000BDCA0000}"/>
    <cellStyle name="Normal 4 4 2 5 3 2 4 2" xfId="55471" xr:uid="{00000000-0005-0000-0000-0000BECA0000}"/>
    <cellStyle name="Normal 4 4 2 5 3 2 5" xfId="26524" xr:uid="{00000000-0005-0000-0000-0000BFCA0000}"/>
    <cellStyle name="Normal 4 4 2 5 3 2 5 2" xfId="55472" xr:uid="{00000000-0005-0000-0000-0000C0CA0000}"/>
    <cellStyle name="Normal 4 4 2 5 3 2 6" xfId="55467" xr:uid="{00000000-0005-0000-0000-0000C1CA0000}"/>
    <cellStyle name="Normal 4 4 2 5 3 3" xfId="26525" xr:uid="{00000000-0005-0000-0000-0000C2CA0000}"/>
    <cellStyle name="Normal 4 4 2 5 3 3 2" xfId="26526" xr:uid="{00000000-0005-0000-0000-0000C3CA0000}"/>
    <cellStyle name="Normal 4 4 2 5 3 3 2 2" xfId="55474" xr:uid="{00000000-0005-0000-0000-0000C4CA0000}"/>
    <cellStyle name="Normal 4 4 2 5 3 3 3" xfId="55473" xr:uid="{00000000-0005-0000-0000-0000C5CA0000}"/>
    <cellStyle name="Normal 4 4 2 5 3 4" xfId="26527" xr:uid="{00000000-0005-0000-0000-0000C6CA0000}"/>
    <cellStyle name="Normal 4 4 2 5 3 4 2" xfId="55475" xr:uid="{00000000-0005-0000-0000-0000C7CA0000}"/>
    <cellStyle name="Normal 4 4 2 5 3 5" xfId="26528" xr:uid="{00000000-0005-0000-0000-0000C8CA0000}"/>
    <cellStyle name="Normal 4 4 2 5 3 5 2" xfId="55476" xr:uid="{00000000-0005-0000-0000-0000C9CA0000}"/>
    <cellStyle name="Normal 4 4 2 5 3 6" xfId="26529" xr:uid="{00000000-0005-0000-0000-0000CACA0000}"/>
    <cellStyle name="Normal 4 4 2 5 3 6 2" xfId="55477" xr:uid="{00000000-0005-0000-0000-0000CBCA0000}"/>
    <cellStyle name="Normal 4 4 2 5 3 7" xfId="55466" xr:uid="{00000000-0005-0000-0000-0000CCCA0000}"/>
    <cellStyle name="Normal 4 4 2 5 4" xfId="26530" xr:uid="{00000000-0005-0000-0000-0000CDCA0000}"/>
    <cellStyle name="Normal 4 4 2 5 4 2" xfId="26531" xr:uid="{00000000-0005-0000-0000-0000CECA0000}"/>
    <cellStyle name="Normal 4 4 2 5 4 2 2" xfId="26532" xr:uid="{00000000-0005-0000-0000-0000CFCA0000}"/>
    <cellStyle name="Normal 4 4 2 5 4 2 2 2" xfId="55480" xr:uid="{00000000-0005-0000-0000-0000D0CA0000}"/>
    <cellStyle name="Normal 4 4 2 5 4 2 3" xfId="55479" xr:uid="{00000000-0005-0000-0000-0000D1CA0000}"/>
    <cellStyle name="Normal 4 4 2 5 4 3" xfId="26533" xr:uid="{00000000-0005-0000-0000-0000D2CA0000}"/>
    <cellStyle name="Normal 4 4 2 5 4 3 2" xfId="55481" xr:uid="{00000000-0005-0000-0000-0000D3CA0000}"/>
    <cellStyle name="Normal 4 4 2 5 4 4" xfId="26534" xr:uid="{00000000-0005-0000-0000-0000D4CA0000}"/>
    <cellStyle name="Normal 4 4 2 5 4 4 2" xfId="55482" xr:uid="{00000000-0005-0000-0000-0000D5CA0000}"/>
    <cellStyle name="Normal 4 4 2 5 4 5" xfId="26535" xr:uid="{00000000-0005-0000-0000-0000D6CA0000}"/>
    <cellStyle name="Normal 4 4 2 5 4 5 2" xfId="55483" xr:uid="{00000000-0005-0000-0000-0000D7CA0000}"/>
    <cellStyle name="Normal 4 4 2 5 4 6" xfId="55478" xr:uid="{00000000-0005-0000-0000-0000D8CA0000}"/>
    <cellStyle name="Normal 4 4 2 5 5" xfId="26536" xr:uid="{00000000-0005-0000-0000-0000D9CA0000}"/>
    <cellStyle name="Normal 4 4 2 5 5 2" xfId="26537" xr:uid="{00000000-0005-0000-0000-0000DACA0000}"/>
    <cellStyle name="Normal 4 4 2 5 5 2 2" xfId="26538" xr:uid="{00000000-0005-0000-0000-0000DBCA0000}"/>
    <cellStyle name="Normal 4 4 2 5 5 2 2 2" xfId="55486" xr:uid="{00000000-0005-0000-0000-0000DCCA0000}"/>
    <cellStyle name="Normal 4 4 2 5 5 2 3" xfId="55485" xr:uid="{00000000-0005-0000-0000-0000DDCA0000}"/>
    <cellStyle name="Normal 4 4 2 5 5 3" xfId="26539" xr:uid="{00000000-0005-0000-0000-0000DECA0000}"/>
    <cellStyle name="Normal 4 4 2 5 5 3 2" xfId="55487" xr:uid="{00000000-0005-0000-0000-0000DFCA0000}"/>
    <cellStyle name="Normal 4 4 2 5 5 4" xfId="26540" xr:uid="{00000000-0005-0000-0000-0000E0CA0000}"/>
    <cellStyle name="Normal 4 4 2 5 5 4 2" xfId="55488" xr:uid="{00000000-0005-0000-0000-0000E1CA0000}"/>
    <cellStyle name="Normal 4 4 2 5 5 5" xfId="26541" xr:uid="{00000000-0005-0000-0000-0000E2CA0000}"/>
    <cellStyle name="Normal 4 4 2 5 5 5 2" xfId="55489" xr:uid="{00000000-0005-0000-0000-0000E3CA0000}"/>
    <cellStyle name="Normal 4 4 2 5 5 6" xfId="55484" xr:uid="{00000000-0005-0000-0000-0000E4CA0000}"/>
    <cellStyle name="Normal 4 4 2 5 6" xfId="26542" xr:uid="{00000000-0005-0000-0000-0000E5CA0000}"/>
    <cellStyle name="Normal 4 4 2 5 6 2" xfId="26543" xr:uid="{00000000-0005-0000-0000-0000E6CA0000}"/>
    <cellStyle name="Normal 4 4 2 5 6 2 2" xfId="26544" xr:uid="{00000000-0005-0000-0000-0000E7CA0000}"/>
    <cellStyle name="Normal 4 4 2 5 6 2 2 2" xfId="55492" xr:uid="{00000000-0005-0000-0000-0000E8CA0000}"/>
    <cellStyle name="Normal 4 4 2 5 6 2 3" xfId="55491" xr:uid="{00000000-0005-0000-0000-0000E9CA0000}"/>
    <cellStyle name="Normal 4 4 2 5 6 3" xfId="26545" xr:uid="{00000000-0005-0000-0000-0000EACA0000}"/>
    <cellStyle name="Normal 4 4 2 5 6 3 2" xfId="55493" xr:uid="{00000000-0005-0000-0000-0000EBCA0000}"/>
    <cellStyle name="Normal 4 4 2 5 6 4" xfId="26546" xr:uid="{00000000-0005-0000-0000-0000ECCA0000}"/>
    <cellStyle name="Normal 4 4 2 5 6 4 2" xfId="55494" xr:uid="{00000000-0005-0000-0000-0000EDCA0000}"/>
    <cellStyle name="Normal 4 4 2 5 6 5" xfId="55490" xr:uid="{00000000-0005-0000-0000-0000EECA0000}"/>
    <cellStyle name="Normal 4 4 2 5 7" xfId="26547" xr:uid="{00000000-0005-0000-0000-0000EFCA0000}"/>
    <cellStyle name="Normal 4 4 2 5 7 2" xfId="26548" xr:uid="{00000000-0005-0000-0000-0000F0CA0000}"/>
    <cellStyle name="Normal 4 4 2 5 7 2 2" xfId="55496" xr:uid="{00000000-0005-0000-0000-0000F1CA0000}"/>
    <cellStyle name="Normal 4 4 2 5 7 3" xfId="26549" xr:uid="{00000000-0005-0000-0000-0000F2CA0000}"/>
    <cellStyle name="Normal 4 4 2 5 7 3 2" xfId="55497" xr:uid="{00000000-0005-0000-0000-0000F3CA0000}"/>
    <cellStyle name="Normal 4 4 2 5 7 4" xfId="55495" xr:uid="{00000000-0005-0000-0000-0000F4CA0000}"/>
    <cellStyle name="Normal 4 4 2 5 8" xfId="26550" xr:uid="{00000000-0005-0000-0000-0000F5CA0000}"/>
    <cellStyle name="Normal 4 4 2 5 8 2" xfId="55498" xr:uid="{00000000-0005-0000-0000-0000F6CA0000}"/>
    <cellStyle name="Normal 4 4 2 5 9" xfId="26551" xr:uid="{00000000-0005-0000-0000-0000F7CA0000}"/>
    <cellStyle name="Normal 4 4 2 5 9 2" xfId="55499" xr:uid="{00000000-0005-0000-0000-0000F8CA0000}"/>
    <cellStyle name="Normal 4 4 2 6" xfId="26552" xr:uid="{00000000-0005-0000-0000-0000F9CA0000}"/>
    <cellStyle name="Normal 4 4 2 6 2" xfId="26553" xr:uid="{00000000-0005-0000-0000-0000FACA0000}"/>
    <cellStyle name="Normal 4 4 2 6 2 2" xfId="26554" xr:uid="{00000000-0005-0000-0000-0000FBCA0000}"/>
    <cellStyle name="Normal 4 4 2 6 2 2 2" xfId="26555" xr:uid="{00000000-0005-0000-0000-0000FCCA0000}"/>
    <cellStyle name="Normal 4 4 2 6 2 2 2 2" xfId="55503" xr:uid="{00000000-0005-0000-0000-0000FDCA0000}"/>
    <cellStyle name="Normal 4 4 2 6 2 2 3" xfId="55502" xr:uid="{00000000-0005-0000-0000-0000FECA0000}"/>
    <cellStyle name="Normal 4 4 2 6 2 3" xfId="26556" xr:uid="{00000000-0005-0000-0000-0000FFCA0000}"/>
    <cellStyle name="Normal 4 4 2 6 2 3 2" xfId="55504" xr:uid="{00000000-0005-0000-0000-000000CB0000}"/>
    <cellStyle name="Normal 4 4 2 6 2 4" xfId="26557" xr:uid="{00000000-0005-0000-0000-000001CB0000}"/>
    <cellStyle name="Normal 4 4 2 6 2 4 2" xfId="55505" xr:uid="{00000000-0005-0000-0000-000002CB0000}"/>
    <cellStyle name="Normal 4 4 2 6 2 5" xfId="26558" xr:uid="{00000000-0005-0000-0000-000003CB0000}"/>
    <cellStyle name="Normal 4 4 2 6 2 5 2" xfId="55506" xr:uid="{00000000-0005-0000-0000-000004CB0000}"/>
    <cellStyle name="Normal 4 4 2 6 2 6" xfId="55501" xr:uid="{00000000-0005-0000-0000-000005CB0000}"/>
    <cellStyle name="Normal 4 4 2 6 3" xfId="26559" xr:uid="{00000000-0005-0000-0000-000006CB0000}"/>
    <cellStyle name="Normal 4 4 2 6 3 2" xfId="26560" xr:uid="{00000000-0005-0000-0000-000007CB0000}"/>
    <cellStyle name="Normal 4 4 2 6 3 2 2" xfId="26561" xr:uid="{00000000-0005-0000-0000-000008CB0000}"/>
    <cellStyle name="Normal 4 4 2 6 3 2 2 2" xfId="55509" xr:uid="{00000000-0005-0000-0000-000009CB0000}"/>
    <cellStyle name="Normal 4 4 2 6 3 2 3" xfId="55508" xr:uid="{00000000-0005-0000-0000-00000ACB0000}"/>
    <cellStyle name="Normal 4 4 2 6 3 3" xfId="26562" xr:uid="{00000000-0005-0000-0000-00000BCB0000}"/>
    <cellStyle name="Normal 4 4 2 6 3 3 2" xfId="55510" xr:uid="{00000000-0005-0000-0000-00000CCB0000}"/>
    <cellStyle name="Normal 4 4 2 6 3 4" xfId="26563" xr:uid="{00000000-0005-0000-0000-00000DCB0000}"/>
    <cellStyle name="Normal 4 4 2 6 3 4 2" xfId="55511" xr:uid="{00000000-0005-0000-0000-00000ECB0000}"/>
    <cellStyle name="Normal 4 4 2 6 3 5" xfId="26564" xr:uid="{00000000-0005-0000-0000-00000FCB0000}"/>
    <cellStyle name="Normal 4 4 2 6 3 5 2" xfId="55512" xr:uid="{00000000-0005-0000-0000-000010CB0000}"/>
    <cellStyle name="Normal 4 4 2 6 3 6" xfId="55507" xr:uid="{00000000-0005-0000-0000-000011CB0000}"/>
    <cellStyle name="Normal 4 4 2 6 4" xfId="26565" xr:uid="{00000000-0005-0000-0000-000012CB0000}"/>
    <cellStyle name="Normal 4 4 2 6 4 2" xfId="26566" xr:uid="{00000000-0005-0000-0000-000013CB0000}"/>
    <cellStyle name="Normal 4 4 2 6 4 2 2" xfId="55514" xr:uid="{00000000-0005-0000-0000-000014CB0000}"/>
    <cellStyle name="Normal 4 4 2 6 4 3" xfId="55513" xr:uid="{00000000-0005-0000-0000-000015CB0000}"/>
    <cellStyle name="Normal 4 4 2 6 5" xfId="26567" xr:uid="{00000000-0005-0000-0000-000016CB0000}"/>
    <cellStyle name="Normal 4 4 2 6 5 2" xfId="55515" xr:uid="{00000000-0005-0000-0000-000017CB0000}"/>
    <cellStyle name="Normal 4 4 2 6 6" xfId="26568" xr:uid="{00000000-0005-0000-0000-000018CB0000}"/>
    <cellStyle name="Normal 4 4 2 6 6 2" xfId="55516" xr:uid="{00000000-0005-0000-0000-000019CB0000}"/>
    <cellStyle name="Normal 4 4 2 6 7" xfId="26569" xr:uid="{00000000-0005-0000-0000-00001ACB0000}"/>
    <cellStyle name="Normal 4 4 2 6 7 2" xfId="55517" xr:uid="{00000000-0005-0000-0000-00001BCB0000}"/>
    <cellStyle name="Normal 4 4 2 6 8" xfId="55500" xr:uid="{00000000-0005-0000-0000-00001CCB0000}"/>
    <cellStyle name="Normal 4 4 2 7" xfId="26570" xr:uid="{00000000-0005-0000-0000-00001DCB0000}"/>
    <cellStyle name="Normal 4 4 2 7 2" xfId="26571" xr:uid="{00000000-0005-0000-0000-00001ECB0000}"/>
    <cellStyle name="Normal 4 4 2 7 2 2" xfId="26572" xr:uid="{00000000-0005-0000-0000-00001FCB0000}"/>
    <cellStyle name="Normal 4 4 2 7 2 2 2" xfId="26573" xr:uid="{00000000-0005-0000-0000-000020CB0000}"/>
    <cellStyle name="Normal 4 4 2 7 2 2 2 2" xfId="55521" xr:uid="{00000000-0005-0000-0000-000021CB0000}"/>
    <cellStyle name="Normal 4 4 2 7 2 2 3" xfId="55520" xr:uid="{00000000-0005-0000-0000-000022CB0000}"/>
    <cellStyle name="Normal 4 4 2 7 2 3" xfId="26574" xr:uid="{00000000-0005-0000-0000-000023CB0000}"/>
    <cellStyle name="Normal 4 4 2 7 2 3 2" xfId="55522" xr:uid="{00000000-0005-0000-0000-000024CB0000}"/>
    <cellStyle name="Normal 4 4 2 7 2 4" xfId="26575" xr:uid="{00000000-0005-0000-0000-000025CB0000}"/>
    <cellStyle name="Normal 4 4 2 7 2 4 2" xfId="55523" xr:uid="{00000000-0005-0000-0000-000026CB0000}"/>
    <cellStyle name="Normal 4 4 2 7 2 5" xfId="26576" xr:uid="{00000000-0005-0000-0000-000027CB0000}"/>
    <cellStyle name="Normal 4 4 2 7 2 5 2" xfId="55524" xr:uid="{00000000-0005-0000-0000-000028CB0000}"/>
    <cellStyle name="Normal 4 4 2 7 2 6" xfId="55519" xr:uid="{00000000-0005-0000-0000-000029CB0000}"/>
    <cellStyle name="Normal 4 4 2 7 3" xfId="26577" xr:uid="{00000000-0005-0000-0000-00002ACB0000}"/>
    <cellStyle name="Normal 4 4 2 7 3 2" xfId="26578" xr:uid="{00000000-0005-0000-0000-00002BCB0000}"/>
    <cellStyle name="Normal 4 4 2 7 3 2 2" xfId="55526" xr:uid="{00000000-0005-0000-0000-00002CCB0000}"/>
    <cellStyle name="Normal 4 4 2 7 3 3" xfId="55525" xr:uid="{00000000-0005-0000-0000-00002DCB0000}"/>
    <cellStyle name="Normal 4 4 2 7 4" xfId="26579" xr:uid="{00000000-0005-0000-0000-00002ECB0000}"/>
    <cellStyle name="Normal 4 4 2 7 4 2" xfId="55527" xr:uid="{00000000-0005-0000-0000-00002FCB0000}"/>
    <cellStyle name="Normal 4 4 2 7 5" xfId="26580" xr:uid="{00000000-0005-0000-0000-000030CB0000}"/>
    <cellStyle name="Normal 4 4 2 7 5 2" xfId="55528" xr:uid="{00000000-0005-0000-0000-000031CB0000}"/>
    <cellStyle name="Normal 4 4 2 7 6" xfId="26581" xr:uid="{00000000-0005-0000-0000-000032CB0000}"/>
    <cellStyle name="Normal 4 4 2 7 6 2" xfId="55529" xr:uid="{00000000-0005-0000-0000-000033CB0000}"/>
    <cellStyle name="Normal 4 4 2 7 7" xfId="55518" xr:uid="{00000000-0005-0000-0000-000034CB0000}"/>
    <cellStyle name="Normal 4 4 2 8" xfId="26582" xr:uid="{00000000-0005-0000-0000-000035CB0000}"/>
    <cellStyle name="Normal 4 4 2 8 2" xfId="26583" xr:uid="{00000000-0005-0000-0000-000036CB0000}"/>
    <cellStyle name="Normal 4 4 2 8 2 2" xfId="26584" xr:uid="{00000000-0005-0000-0000-000037CB0000}"/>
    <cellStyle name="Normal 4 4 2 8 2 2 2" xfId="55532" xr:uid="{00000000-0005-0000-0000-000038CB0000}"/>
    <cellStyle name="Normal 4 4 2 8 2 3" xfId="55531" xr:uid="{00000000-0005-0000-0000-000039CB0000}"/>
    <cellStyle name="Normal 4 4 2 8 3" xfId="26585" xr:uid="{00000000-0005-0000-0000-00003ACB0000}"/>
    <cellStyle name="Normal 4 4 2 8 3 2" xfId="55533" xr:uid="{00000000-0005-0000-0000-00003BCB0000}"/>
    <cellStyle name="Normal 4 4 2 8 4" xfId="26586" xr:uid="{00000000-0005-0000-0000-00003CCB0000}"/>
    <cellStyle name="Normal 4 4 2 8 4 2" xfId="55534" xr:uid="{00000000-0005-0000-0000-00003DCB0000}"/>
    <cellStyle name="Normal 4 4 2 8 5" xfId="26587" xr:uid="{00000000-0005-0000-0000-00003ECB0000}"/>
    <cellStyle name="Normal 4 4 2 8 5 2" xfId="55535" xr:uid="{00000000-0005-0000-0000-00003FCB0000}"/>
    <cellStyle name="Normal 4 4 2 8 6" xfId="55530" xr:uid="{00000000-0005-0000-0000-000040CB0000}"/>
    <cellStyle name="Normal 4 4 2 9" xfId="26588" xr:uid="{00000000-0005-0000-0000-000041CB0000}"/>
    <cellStyle name="Normal 4 4 2 9 2" xfId="26589" xr:uid="{00000000-0005-0000-0000-000042CB0000}"/>
    <cellStyle name="Normal 4 4 2 9 2 2" xfId="26590" xr:uid="{00000000-0005-0000-0000-000043CB0000}"/>
    <cellStyle name="Normal 4 4 2 9 2 2 2" xfId="55538" xr:uid="{00000000-0005-0000-0000-000044CB0000}"/>
    <cellStyle name="Normal 4 4 2 9 2 3" xfId="55537" xr:uid="{00000000-0005-0000-0000-000045CB0000}"/>
    <cellStyle name="Normal 4 4 2 9 3" xfId="26591" xr:uid="{00000000-0005-0000-0000-000046CB0000}"/>
    <cellStyle name="Normal 4 4 2 9 3 2" xfId="55539" xr:uid="{00000000-0005-0000-0000-000047CB0000}"/>
    <cellStyle name="Normal 4 4 2 9 4" xfId="26592" xr:uid="{00000000-0005-0000-0000-000048CB0000}"/>
    <cellStyle name="Normal 4 4 2 9 4 2" xfId="55540" xr:uid="{00000000-0005-0000-0000-000049CB0000}"/>
    <cellStyle name="Normal 4 4 2 9 5" xfId="26593" xr:uid="{00000000-0005-0000-0000-00004ACB0000}"/>
    <cellStyle name="Normal 4 4 2 9 5 2" xfId="55541" xr:uid="{00000000-0005-0000-0000-00004BCB0000}"/>
    <cellStyle name="Normal 4 4 2 9 6" xfId="55536" xr:uid="{00000000-0005-0000-0000-00004CCB0000}"/>
    <cellStyle name="Normal 4 4 3" xfId="26594" xr:uid="{00000000-0005-0000-0000-00004DCB0000}"/>
    <cellStyle name="Normal 4 4 3 10" xfId="26595" xr:uid="{00000000-0005-0000-0000-00004ECB0000}"/>
    <cellStyle name="Normal 4 4 3 10 2" xfId="26596" xr:uid="{00000000-0005-0000-0000-00004FCB0000}"/>
    <cellStyle name="Normal 4 4 3 10 2 2" xfId="55544" xr:uid="{00000000-0005-0000-0000-000050CB0000}"/>
    <cellStyle name="Normal 4 4 3 10 3" xfId="26597" xr:uid="{00000000-0005-0000-0000-000051CB0000}"/>
    <cellStyle name="Normal 4 4 3 10 3 2" xfId="55545" xr:uid="{00000000-0005-0000-0000-000052CB0000}"/>
    <cellStyle name="Normal 4 4 3 10 4" xfId="55543" xr:uid="{00000000-0005-0000-0000-000053CB0000}"/>
    <cellStyle name="Normal 4 4 3 11" xfId="26598" xr:uid="{00000000-0005-0000-0000-000054CB0000}"/>
    <cellStyle name="Normal 4 4 3 11 2" xfId="55546" xr:uid="{00000000-0005-0000-0000-000055CB0000}"/>
    <cellStyle name="Normal 4 4 3 12" xfId="26599" xr:uid="{00000000-0005-0000-0000-000056CB0000}"/>
    <cellStyle name="Normal 4 4 3 12 2" xfId="55547" xr:uid="{00000000-0005-0000-0000-000057CB0000}"/>
    <cellStyle name="Normal 4 4 3 13" xfId="26600" xr:uid="{00000000-0005-0000-0000-000058CB0000}"/>
    <cellStyle name="Normal 4 4 3 13 2" xfId="55548" xr:uid="{00000000-0005-0000-0000-000059CB0000}"/>
    <cellStyle name="Normal 4 4 3 14" xfId="26601" xr:uid="{00000000-0005-0000-0000-00005ACB0000}"/>
    <cellStyle name="Normal 4 4 3 15" xfId="55542" xr:uid="{00000000-0005-0000-0000-00005BCB0000}"/>
    <cellStyle name="Normal 4 4 3 2" xfId="26602" xr:uid="{00000000-0005-0000-0000-00005CCB0000}"/>
    <cellStyle name="Normal 4 4 3 2 10" xfId="26603" xr:uid="{00000000-0005-0000-0000-00005DCB0000}"/>
    <cellStyle name="Normal 4 4 3 2 10 2" xfId="55550" xr:uid="{00000000-0005-0000-0000-00005ECB0000}"/>
    <cellStyle name="Normal 4 4 3 2 11" xfId="26604" xr:uid="{00000000-0005-0000-0000-00005FCB0000}"/>
    <cellStyle name="Normal 4 4 3 2 11 2" xfId="55551" xr:uid="{00000000-0005-0000-0000-000060CB0000}"/>
    <cellStyle name="Normal 4 4 3 2 12" xfId="26605" xr:uid="{00000000-0005-0000-0000-000061CB0000}"/>
    <cellStyle name="Normal 4 4 3 2 12 2" xfId="55552" xr:uid="{00000000-0005-0000-0000-000062CB0000}"/>
    <cellStyle name="Normal 4 4 3 2 13" xfId="55549" xr:uid="{00000000-0005-0000-0000-000063CB0000}"/>
    <cellStyle name="Normal 4 4 3 2 2" xfId="26606" xr:uid="{00000000-0005-0000-0000-000064CB0000}"/>
    <cellStyle name="Normal 4 4 3 2 2 10" xfId="26607" xr:uid="{00000000-0005-0000-0000-000065CB0000}"/>
    <cellStyle name="Normal 4 4 3 2 2 10 2" xfId="55554" xr:uid="{00000000-0005-0000-0000-000066CB0000}"/>
    <cellStyle name="Normal 4 4 3 2 2 11" xfId="26608" xr:uid="{00000000-0005-0000-0000-000067CB0000}"/>
    <cellStyle name="Normal 4 4 3 2 2 11 2" xfId="55555" xr:uid="{00000000-0005-0000-0000-000068CB0000}"/>
    <cellStyle name="Normal 4 4 3 2 2 12" xfId="55553" xr:uid="{00000000-0005-0000-0000-000069CB0000}"/>
    <cellStyle name="Normal 4 4 3 2 2 2" xfId="26609" xr:uid="{00000000-0005-0000-0000-00006ACB0000}"/>
    <cellStyle name="Normal 4 4 3 2 2 2 10" xfId="26610" xr:uid="{00000000-0005-0000-0000-00006BCB0000}"/>
    <cellStyle name="Normal 4 4 3 2 2 2 10 2" xfId="55557" xr:uid="{00000000-0005-0000-0000-00006CCB0000}"/>
    <cellStyle name="Normal 4 4 3 2 2 2 11" xfId="55556" xr:uid="{00000000-0005-0000-0000-00006DCB0000}"/>
    <cellStyle name="Normal 4 4 3 2 2 2 2" xfId="26611" xr:uid="{00000000-0005-0000-0000-00006ECB0000}"/>
    <cellStyle name="Normal 4 4 3 2 2 2 2 2" xfId="26612" xr:uid="{00000000-0005-0000-0000-00006FCB0000}"/>
    <cellStyle name="Normal 4 4 3 2 2 2 2 2 2" xfId="26613" xr:uid="{00000000-0005-0000-0000-000070CB0000}"/>
    <cellStyle name="Normal 4 4 3 2 2 2 2 2 2 2" xfId="26614" xr:uid="{00000000-0005-0000-0000-000071CB0000}"/>
    <cellStyle name="Normal 4 4 3 2 2 2 2 2 2 2 2" xfId="55561" xr:uid="{00000000-0005-0000-0000-000072CB0000}"/>
    <cellStyle name="Normal 4 4 3 2 2 2 2 2 2 3" xfId="55560" xr:uid="{00000000-0005-0000-0000-000073CB0000}"/>
    <cellStyle name="Normal 4 4 3 2 2 2 2 2 3" xfId="26615" xr:uid="{00000000-0005-0000-0000-000074CB0000}"/>
    <cellStyle name="Normal 4 4 3 2 2 2 2 2 3 2" xfId="55562" xr:uid="{00000000-0005-0000-0000-000075CB0000}"/>
    <cellStyle name="Normal 4 4 3 2 2 2 2 2 4" xfId="26616" xr:uid="{00000000-0005-0000-0000-000076CB0000}"/>
    <cellStyle name="Normal 4 4 3 2 2 2 2 2 4 2" xfId="55563" xr:uid="{00000000-0005-0000-0000-000077CB0000}"/>
    <cellStyle name="Normal 4 4 3 2 2 2 2 2 5" xfId="26617" xr:uid="{00000000-0005-0000-0000-000078CB0000}"/>
    <cellStyle name="Normal 4 4 3 2 2 2 2 2 5 2" xfId="55564" xr:uid="{00000000-0005-0000-0000-000079CB0000}"/>
    <cellStyle name="Normal 4 4 3 2 2 2 2 2 6" xfId="55559" xr:uid="{00000000-0005-0000-0000-00007ACB0000}"/>
    <cellStyle name="Normal 4 4 3 2 2 2 2 3" xfId="26618" xr:uid="{00000000-0005-0000-0000-00007BCB0000}"/>
    <cellStyle name="Normal 4 4 3 2 2 2 2 3 2" xfId="26619" xr:uid="{00000000-0005-0000-0000-00007CCB0000}"/>
    <cellStyle name="Normal 4 4 3 2 2 2 2 3 2 2" xfId="55566" xr:uid="{00000000-0005-0000-0000-00007DCB0000}"/>
    <cellStyle name="Normal 4 4 3 2 2 2 2 3 3" xfId="55565" xr:uid="{00000000-0005-0000-0000-00007ECB0000}"/>
    <cellStyle name="Normal 4 4 3 2 2 2 2 4" xfId="26620" xr:uid="{00000000-0005-0000-0000-00007FCB0000}"/>
    <cellStyle name="Normal 4 4 3 2 2 2 2 4 2" xfId="55567" xr:uid="{00000000-0005-0000-0000-000080CB0000}"/>
    <cellStyle name="Normal 4 4 3 2 2 2 2 5" xfId="26621" xr:uid="{00000000-0005-0000-0000-000081CB0000}"/>
    <cellStyle name="Normal 4 4 3 2 2 2 2 5 2" xfId="55568" xr:uid="{00000000-0005-0000-0000-000082CB0000}"/>
    <cellStyle name="Normal 4 4 3 2 2 2 2 6" xfId="26622" xr:uid="{00000000-0005-0000-0000-000083CB0000}"/>
    <cellStyle name="Normal 4 4 3 2 2 2 2 6 2" xfId="55569" xr:uid="{00000000-0005-0000-0000-000084CB0000}"/>
    <cellStyle name="Normal 4 4 3 2 2 2 2 7" xfId="55558" xr:uid="{00000000-0005-0000-0000-000085CB0000}"/>
    <cellStyle name="Normal 4 4 3 2 2 2 3" xfId="26623" xr:uid="{00000000-0005-0000-0000-000086CB0000}"/>
    <cellStyle name="Normal 4 4 3 2 2 2 3 2" xfId="26624" xr:uid="{00000000-0005-0000-0000-000087CB0000}"/>
    <cellStyle name="Normal 4 4 3 2 2 2 3 2 2" xfId="26625" xr:uid="{00000000-0005-0000-0000-000088CB0000}"/>
    <cellStyle name="Normal 4 4 3 2 2 2 3 2 2 2" xfId="26626" xr:uid="{00000000-0005-0000-0000-000089CB0000}"/>
    <cellStyle name="Normal 4 4 3 2 2 2 3 2 2 2 2" xfId="55573" xr:uid="{00000000-0005-0000-0000-00008ACB0000}"/>
    <cellStyle name="Normal 4 4 3 2 2 2 3 2 2 3" xfId="55572" xr:uid="{00000000-0005-0000-0000-00008BCB0000}"/>
    <cellStyle name="Normal 4 4 3 2 2 2 3 2 3" xfId="26627" xr:uid="{00000000-0005-0000-0000-00008CCB0000}"/>
    <cellStyle name="Normal 4 4 3 2 2 2 3 2 3 2" xfId="55574" xr:uid="{00000000-0005-0000-0000-00008DCB0000}"/>
    <cellStyle name="Normal 4 4 3 2 2 2 3 2 4" xfId="26628" xr:uid="{00000000-0005-0000-0000-00008ECB0000}"/>
    <cellStyle name="Normal 4 4 3 2 2 2 3 2 4 2" xfId="55575" xr:uid="{00000000-0005-0000-0000-00008FCB0000}"/>
    <cellStyle name="Normal 4 4 3 2 2 2 3 2 5" xfId="26629" xr:uid="{00000000-0005-0000-0000-000090CB0000}"/>
    <cellStyle name="Normal 4 4 3 2 2 2 3 2 5 2" xfId="55576" xr:uid="{00000000-0005-0000-0000-000091CB0000}"/>
    <cellStyle name="Normal 4 4 3 2 2 2 3 2 6" xfId="55571" xr:uid="{00000000-0005-0000-0000-000092CB0000}"/>
    <cellStyle name="Normal 4 4 3 2 2 2 3 3" xfId="26630" xr:uid="{00000000-0005-0000-0000-000093CB0000}"/>
    <cellStyle name="Normal 4 4 3 2 2 2 3 3 2" xfId="26631" xr:uid="{00000000-0005-0000-0000-000094CB0000}"/>
    <cellStyle name="Normal 4 4 3 2 2 2 3 3 2 2" xfId="55578" xr:uid="{00000000-0005-0000-0000-000095CB0000}"/>
    <cellStyle name="Normal 4 4 3 2 2 2 3 3 3" xfId="55577" xr:uid="{00000000-0005-0000-0000-000096CB0000}"/>
    <cellStyle name="Normal 4 4 3 2 2 2 3 4" xfId="26632" xr:uid="{00000000-0005-0000-0000-000097CB0000}"/>
    <cellStyle name="Normal 4 4 3 2 2 2 3 4 2" xfId="55579" xr:uid="{00000000-0005-0000-0000-000098CB0000}"/>
    <cellStyle name="Normal 4 4 3 2 2 2 3 5" xfId="26633" xr:uid="{00000000-0005-0000-0000-000099CB0000}"/>
    <cellStyle name="Normal 4 4 3 2 2 2 3 5 2" xfId="55580" xr:uid="{00000000-0005-0000-0000-00009ACB0000}"/>
    <cellStyle name="Normal 4 4 3 2 2 2 3 6" xfId="26634" xr:uid="{00000000-0005-0000-0000-00009BCB0000}"/>
    <cellStyle name="Normal 4 4 3 2 2 2 3 6 2" xfId="55581" xr:uid="{00000000-0005-0000-0000-00009CCB0000}"/>
    <cellStyle name="Normal 4 4 3 2 2 2 3 7" xfId="55570" xr:uid="{00000000-0005-0000-0000-00009DCB0000}"/>
    <cellStyle name="Normal 4 4 3 2 2 2 4" xfId="26635" xr:uid="{00000000-0005-0000-0000-00009ECB0000}"/>
    <cellStyle name="Normal 4 4 3 2 2 2 4 2" xfId="26636" xr:uid="{00000000-0005-0000-0000-00009FCB0000}"/>
    <cellStyle name="Normal 4 4 3 2 2 2 4 2 2" xfId="26637" xr:uid="{00000000-0005-0000-0000-0000A0CB0000}"/>
    <cellStyle name="Normal 4 4 3 2 2 2 4 2 2 2" xfId="55584" xr:uid="{00000000-0005-0000-0000-0000A1CB0000}"/>
    <cellStyle name="Normal 4 4 3 2 2 2 4 2 3" xfId="55583" xr:uid="{00000000-0005-0000-0000-0000A2CB0000}"/>
    <cellStyle name="Normal 4 4 3 2 2 2 4 3" xfId="26638" xr:uid="{00000000-0005-0000-0000-0000A3CB0000}"/>
    <cellStyle name="Normal 4 4 3 2 2 2 4 3 2" xfId="55585" xr:uid="{00000000-0005-0000-0000-0000A4CB0000}"/>
    <cellStyle name="Normal 4 4 3 2 2 2 4 4" xfId="26639" xr:uid="{00000000-0005-0000-0000-0000A5CB0000}"/>
    <cellStyle name="Normal 4 4 3 2 2 2 4 4 2" xfId="55586" xr:uid="{00000000-0005-0000-0000-0000A6CB0000}"/>
    <cellStyle name="Normal 4 4 3 2 2 2 4 5" xfId="26640" xr:uid="{00000000-0005-0000-0000-0000A7CB0000}"/>
    <cellStyle name="Normal 4 4 3 2 2 2 4 5 2" xfId="55587" xr:uid="{00000000-0005-0000-0000-0000A8CB0000}"/>
    <cellStyle name="Normal 4 4 3 2 2 2 4 6" xfId="55582" xr:uid="{00000000-0005-0000-0000-0000A9CB0000}"/>
    <cellStyle name="Normal 4 4 3 2 2 2 5" xfId="26641" xr:uid="{00000000-0005-0000-0000-0000AACB0000}"/>
    <cellStyle name="Normal 4 4 3 2 2 2 5 2" xfId="26642" xr:uid="{00000000-0005-0000-0000-0000ABCB0000}"/>
    <cellStyle name="Normal 4 4 3 2 2 2 5 2 2" xfId="26643" xr:uid="{00000000-0005-0000-0000-0000ACCB0000}"/>
    <cellStyle name="Normal 4 4 3 2 2 2 5 2 2 2" xfId="55590" xr:uid="{00000000-0005-0000-0000-0000ADCB0000}"/>
    <cellStyle name="Normal 4 4 3 2 2 2 5 2 3" xfId="55589" xr:uid="{00000000-0005-0000-0000-0000AECB0000}"/>
    <cellStyle name="Normal 4 4 3 2 2 2 5 3" xfId="26644" xr:uid="{00000000-0005-0000-0000-0000AFCB0000}"/>
    <cellStyle name="Normal 4 4 3 2 2 2 5 3 2" xfId="55591" xr:uid="{00000000-0005-0000-0000-0000B0CB0000}"/>
    <cellStyle name="Normal 4 4 3 2 2 2 5 4" xfId="26645" xr:uid="{00000000-0005-0000-0000-0000B1CB0000}"/>
    <cellStyle name="Normal 4 4 3 2 2 2 5 4 2" xfId="55592" xr:uid="{00000000-0005-0000-0000-0000B2CB0000}"/>
    <cellStyle name="Normal 4 4 3 2 2 2 5 5" xfId="26646" xr:uid="{00000000-0005-0000-0000-0000B3CB0000}"/>
    <cellStyle name="Normal 4 4 3 2 2 2 5 5 2" xfId="55593" xr:uid="{00000000-0005-0000-0000-0000B4CB0000}"/>
    <cellStyle name="Normal 4 4 3 2 2 2 5 6" xfId="55588" xr:uid="{00000000-0005-0000-0000-0000B5CB0000}"/>
    <cellStyle name="Normal 4 4 3 2 2 2 6" xfId="26647" xr:uid="{00000000-0005-0000-0000-0000B6CB0000}"/>
    <cellStyle name="Normal 4 4 3 2 2 2 6 2" xfId="26648" xr:uid="{00000000-0005-0000-0000-0000B7CB0000}"/>
    <cellStyle name="Normal 4 4 3 2 2 2 6 2 2" xfId="26649" xr:uid="{00000000-0005-0000-0000-0000B8CB0000}"/>
    <cellStyle name="Normal 4 4 3 2 2 2 6 2 2 2" xfId="55596" xr:uid="{00000000-0005-0000-0000-0000B9CB0000}"/>
    <cellStyle name="Normal 4 4 3 2 2 2 6 2 3" xfId="55595" xr:uid="{00000000-0005-0000-0000-0000BACB0000}"/>
    <cellStyle name="Normal 4 4 3 2 2 2 6 3" xfId="26650" xr:uid="{00000000-0005-0000-0000-0000BBCB0000}"/>
    <cellStyle name="Normal 4 4 3 2 2 2 6 3 2" xfId="55597" xr:uid="{00000000-0005-0000-0000-0000BCCB0000}"/>
    <cellStyle name="Normal 4 4 3 2 2 2 6 4" xfId="26651" xr:uid="{00000000-0005-0000-0000-0000BDCB0000}"/>
    <cellStyle name="Normal 4 4 3 2 2 2 6 4 2" xfId="55598" xr:uid="{00000000-0005-0000-0000-0000BECB0000}"/>
    <cellStyle name="Normal 4 4 3 2 2 2 6 5" xfId="55594" xr:uid="{00000000-0005-0000-0000-0000BFCB0000}"/>
    <cellStyle name="Normal 4 4 3 2 2 2 7" xfId="26652" xr:uid="{00000000-0005-0000-0000-0000C0CB0000}"/>
    <cellStyle name="Normal 4 4 3 2 2 2 7 2" xfId="26653" xr:uid="{00000000-0005-0000-0000-0000C1CB0000}"/>
    <cellStyle name="Normal 4 4 3 2 2 2 7 2 2" xfId="55600" xr:uid="{00000000-0005-0000-0000-0000C2CB0000}"/>
    <cellStyle name="Normal 4 4 3 2 2 2 7 3" xfId="26654" xr:uid="{00000000-0005-0000-0000-0000C3CB0000}"/>
    <cellStyle name="Normal 4 4 3 2 2 2 7 3 2" xfId="55601" xr:uid="{00000000-0005-0000-0000-0000C4CB0000}"/>
    <cellStyle name="Normal 4 4 3 2 2 2 7 4" xfId="55599" xr:uid="{00000000-0005-0000-0000-0000C5CB0000}"/>
    <cellStyle name="Normal 4 4 3 2 2 2 8" xfId="26655" xr:uid="{00000000-0005-0000-0000-0000C6CB0000}"/>
    <cellStyle name="Normal 4 4 3 2 2 2 8 2" xfId="55602" xr:uid="{00000000-0005-0000-0000-0000C7CB0000}"/>
    <cellStyle name="Normal 4 4 3 2 2 2 9" xfId="26656" xr:uid="{00000000-0005-0000-0000-0000C8CB0000}"/>
    <cellStyle name="Normal 4 4 3 2 2 2 9 2" xfId="55603" xr:uid="{00000000-0005-0000-0000-0000C9CB0000}"/>
    <cellStyle name="Normal 4 4 3 2 2 3" xfId="26657" xr:uid="{00000000-0005-0000-0000-0000CACB0000}"/>
    <cellStyle name="Normal 4 4 3 2 2 3 2" xfId="26658" xr:uid="{00000000-0005-0000-0000-0000CBCB0000}"/>
    <cellStyle name="Normal 4 4 3 2 2 3 2 2" xfId="26659" xr:uid="{00000000-0005-0000-0000-0000CCCB0000}"/>
    <cellStyle name="Normal 4 4 3 2 2 3 2 2 2" xfId="26660" xr:uid="{00000000-0005-0000-0000-0000CDCB0000}"/>
    <cellStyle name="Normal 4 4 3 2 2 3 2 2 2 2" xfId="55607" xr:uid="{00000000-0005-0000-0000-0000CECB0000}"/>
    <cellStyle name="Normal 4 4 3 2 2 3 2 2 3" xfId="55606" xr:uid="{00000000-0005-0000-0000-0000CFCB0000}"/>
    <cellStyle name="Normal 4 4 3 2 2 3 2 3" xfId="26661" xr:uid="{00000000-0005-0000-0000-0000D0CB0000}"/>
    <cellStyle name="Normal 4 4 3 2 2 3 2 3 2" xfId="55608" xr:uid="{00000000-0005-0000-0000-0000D1CB0000}"/>
    <cellStyle name="Normal 4 4 3 2 2 3 2 4" xfId="26662" xr:uid="{00000000-0005-0000-0000-0000D2CB0000}"/>
    <cellStyle name="Normal 4 4 3 2 2 3 2 4 2" xfId="55609" xr:uid="{00000000-0005-0000-0000-0000D3CB0000}"/>
    <cellStyle name="Normal 4 4 3 2 2 3 2 5" xfId="26663" xr:uid="{00000000-0005-0000-0000-0000D4CB0000}"/>
    <cellStyle name="Normal 4 4 3 2 2 3 2 5 2" xfId="55610" xr:uid="{00000000-0005-0000-0000-0000D5CB0000}"/>
    <cellStyle name="Normal 4 4 3 2 2 3 2 6" xfId="55605" xr:uid="{00000000-0005-0000-0000-0000D6CB0000}"/>
    <cellStyle name="Normal 4 4 3 2 2 3 3" xfId="26664" xr:uid="{00000000-0005-0000-0000-0000D7CB0000}"/>
    <cellStyle name="Normal 4 4 3 2 2 3 3 2" xfId="26665" xr:uid="{00000000-0005-0000-0000-0000D8CB0000}"/>
    <cellStyle name="Normal 4 4 3 2 2 3 3 2 2" xfId="26666" xr:uid="{00000000-0005-0000-0000-0000D9CB0000}"/>
    <cellStyle name="Normal 4 4 3 2 2 3 3 2 2 2" xfId="55613" xr:uid="{00000000-0005-0000-0000-0000DACB0000}"/>
    <cellStyle name="Normal 4 4 3 2 2 3 3 2 3" xfId="55612" xr:uid="{00000000-0005-0000-0000-0000DBCB0000}"/>
    <cellStyle name="Normal 4 4 3 2 2 3 3 3" xfId="26667" xr:uid="{00000000-0005-0000-0000-0000DCCB0000}"/>
    <cellStyle name="Normal 4 4 3 2 2 3 3 3 2" xfId="55614" xr:uid="{00000000-0005-0000-0000-0000DDCB0000}"/>
    <cellStyle name="Normal 4 4 3 2 2 3 3 4" xfId="26668" xr:uid="{00000000-0005-0000-0000-0000DECB0000}"/>
    <cellStyle name="Normal 4 4 3 2 2 3 3 4 2" xfId="55615" xr:uid="{00000000-0005-0000-0000-0000DFCB0000}"/>
    <cellStyle name="Normal 4 4 3 2 2 3 3 5" xfId="26669" xr:uid="{00000000-0005-0000-0000-0000E0CB0000}"/>
    <cellStyle name="Normal 4 4 3 2 2 3 3 5 2" xfId="55616" xr:uid="{00000000-0005-0000-0000-0000E1CB0000}"/>
    <cellStyle name="Normal 4 4 3 2 2 3 3 6" xfId="55611" xr:uid="{00000000-0005-0000-0000-0000E2CB0000}"/>
    <cellStyle name="Normal 4 4 3 2 2 3 4" xfId="26670" xr:uid="{00000000-0005-0000-0000-0000E3CB0000}"/>
    <cellStyle name="Normal 4 4 3 2 2 3 4 2" xfId="26671" xr:uid="{00000000-0005-0000-0000-0000E4CB0000}"/>
    <cellStyle name="Normal 4 4 3 2 2 3 4 2 2" xfId="55618" xr:uid="{00000000-0005-0000-0000-0000E5CB0000}"/>
    <cellStyle name="Normal 4 4 3 2 2 3 4 3" xfId="55617" xr:uid="{00000000-0005-0000-0000-0000E6CB0000}"/>
    <cellStyle name="Normal 4 4 3 2 2 3 5" xfId="26672" xr:uid="{00000000-0005-0000-0000-0000E7CB0000}"/>
    <cellStyle name="Normal 4 4 3 2 2 3 5 2" xfId="55619" xr:uid="{00000000-0005-0000-0000-0000E8CB0000}"/>
    <cellStyle name="Normal 4 4 3 2 2 3 6" xfId="26673" xr:uid="{00000000-0005-0000-0000-0000E9CB0000}"/>
    <cellStyle name="Normal 4 4 3 2 2 3 6 2" xfId="55620" xr:uid="{00000000-0005-0000-0000-0000EACB0000}"/>
    <cellStyle name="Normal 4 4 3 2 2 3 7" xfId="26674" xr:uid="{00000000-0005-0000-0000-0000EBCB0000}"/>
    <cellStyle name="Normal 4 4 3 2 2 3 7 2" xfId="55621" xr:uid="{00000000-0005-0000-0000-0000ECCB0000}"/>
    <cellStyle name="Normal 4 4 3 2 2 3 8" xfId="55604" xr:uid="{00000000-0005-0000-0000-0000EDCB0000}"/>
    <cellStyle name="Normal 4 4 3 2 2 4" xfId="26675" xr:uid="{00000000-0005-0000-0000-0000EECB0000}"/>
    <cellStyle name="Normal 4 4 3 2 2 4 2" xfId="26676" xr:uid="{00000000-0005-0000-0000-0000EFCB0000}"/>
    <cellStyle name="Normal 4 4 3 2 2 4 2 2" xfId="26677" xr:uid="{00000000-0005-0000-0000-0000F0CB0000}"/>
    <cellStyle name="Normal 4 4 3 2 2 4 2 2 2" xfId="26678" xr:uid="{00000000-0005-0000-0000-0000F1CB0000}"/>
    <cellStyle name="Normal 4 4 3 2 2 4 2 2 2 2" xfId="55625" xr:uid="{00000000-0005-0000-0000-0000F2CB0000}"/>
    <cellStyle name="Normal 4 4 3 2 2 4 2 2 3" xfId="55624" xr:uid="{00000000-0005-0000-0000-0000F3CB0000}"/>
    <cellStyle name="Normal 4 4 3 2 2 4 2 3" xfId="26679" xr:uid="{00000000-0005-0000-0000-0000F4CB0000}"/>
    <cellStyle name="Normal 4 4 3 2 2 4 2 3 2" xfId="55626" xr:uid="{00000000-0005-0000-0000-0000F5CB0000}"/>
    <cellStyle name="Normal 4 4 3 2 2 4 2 4" xfId="26680" xr:uid="{00000000-0005-0000-0000-0000F6CB0000}"/>
    <cellStyle name="Normal 4 4 3 2 2 4 2 4 2" xfId="55627" xr:uid="{00000000-0005-0000-0000-0000F7CB0000}"/>
    <cellStyle name="Normal 4 4 3 2 2 4 2 5" xfId="26681" xr:uid="{00000000-0005-0000-0000-0000F8CB0000}"/>
    <cellStyle name="Normal 4 4 3 2 2 4 2 5 2" xfId="55628" xr:uid="{00000000-0005-0000-0000-0000F9CB0000}"/>
    <cellStyle name="Normal 4 4 3 2 2 4 2 6" xfId="55623" xr:uid="{00000000-0005-0000-0000-0000FACB0000}"/>
    <cellStyle name="Normal 4 4 3 2 2 4 3" xfId="26682" xr:uid="{00000000-0005-0000-0000-0000FBCB0000}"/>
    <cellStyle name="Normal 4 4 3 2 2 4 3 2" xfId="26683" xr:uid="{00000000-0005-0000-0000-0000FCCB0000}"/>
    <cellStyle name="Normal 4 4 3 2 2 4 3 2 2" xfId="55630" xr:uid="{00000000-0005-0000-0000-0000FDCB0000}"/>
    <cellStyle name="Normal 4 4 3 2 2 4 3 3" xfId="55629" xr:uid="{00000000-0005-0000-0000-0000FECB0000}"/>
    <cellStyle name="Normal 4 4 3 2 2 4 4" xfId="26684" xr:uid="{00000000-0005-0000-0000-0000FFCB0000}"/>
    <cellStyle name="Normal 4 4 3 2 2 4 4 2" xfId="55631" xr:uid="{00000000-0005-0000-0000-000000CC0000}"/>
    <cellStyle name="Normal 4 4 3 2 2 4 5" xfId="26685" xr:uid="{00000000-0005-0000-0000-000001CC0000}"/>
    <cellStyle name="Normal 4 4 3 2 2 4 5 2" xfId="55632" xr:uid="{00000000-0005-0000-0000-000002CC0000}"/>
    <cellStyle name="Normal 4 4 3 2 2 4 6" xfId="26686" xr:uid="{00000000-0005-0000-0000-000003CC0000}"/>
    <cellStyle name="Normal 4 4 3 2 2 4 6 2" xfId="55633" xr:uid="{00000000-0005-0000-0000-000004CC0000}"/>
    <cellStyle name="Normal 4 4 3 2 2 4 7" xfId="55622" xr:uid="{00000000-0005-0000-0000-000005CC0000}"/>
    <cellStyle name="Normal 4 4 3 2 2 5" xfId="26687" xr:uid="{00000000-0005-0000-0000-000006CC0000}"/>
    <cellStyle name="Normal 4 4 3 2 2 5 2" xfId="26688" xr:uid="{00000000-0005-0000-0000-000007CC0000}"/>
    <cellStyle name="Normal 4 4 3 2 2 5 2 2" xfId="26689" xr:uid="{00000000-0005-0000-0000-000008CC0000}"/>
    <cellStyle name="Normal 4 4 3 2 2 5 2 2 2" xfId="55636" xr:uid="{00000000-0005-0000-0000-000009CC0000}"/>
    <cellStyle name="Normal 4 4 3 2 2 5 2 3" xfId="55635" xr:uid="{00000000-0005-0000-0000-00000ACC0000}"/>
    <cellStyle name="Normal 4 4 3 2 2 5 3" xfId="26690" xr:uid="{00000000-0005-0000-0000-00000BCC0000}"/>
    <cellStyle name="Normal 4 4 3 2 2 5 3 2" xfId="55637" xr:uid="{00000000-0005-0000-0000-00000CCC0000}"/>
    <cellStyle name="Normal 4 4 3 2 2 5 4" xfId="26691" xr:uid="{00000000-0005-0000-0000-00000DCC0000}"/>
    <cellStyle name="Normal 4 4 3 2 2 5 4 2" xfId="55638" xr:uid="{00000000-0005-0000-0000-00000ECC0000}"/>
    <cellStyle name="Normal 4 4 3 2 2 5 5" xfId="26692" xr:uid="{00000000-0005-0000-0000-00000FCC0000}"/>
    <cellStyle name="Normal 4 4 3 2 2 5 5 2" xfId="55639" xr:uid="{00000000-0005-0000-0000-000010CC0000}"/>
    <cellStyle name="Normal 4 4 3 2 2 5 6" xfId="55634" xr:uid="{00000000-0005-0000-0000-000011CC0000}"/>
    <cellStyle name="Normal 4 4 3 2 2 6" xfId="26693" xr:uid="{00000000-0005-0000-0000-000012CC0000}"/>
    <cellStyle name="Normal 4 4 3 2 2 6 2" xfId="26694" xr:uid="{00000000-0005-0000-0000-000013CC0000}"/>
    <cellStyle name="Normal 4 4 3 2 2 6 2 2" xfId="26695" xr:uid="{00000000-0005-0000-0000-000014CC0000}"/>
    <cellStyle name="Normal 4 4 3 2 2 6 2 2 2" xfId="55642" xr:uid="{00000000-0005-0000-0000-000015CC0000}"/>
    <cellStyle name="Normal 4 4 3 2 2 6 2 3" xfId="55641" xr:uid="{00000000-0005-0000-0000-000016CC0000}"/>
    <cellStyle name="Normal 4 4 3 2 2 6 3" xfId="26696" xr:uid="{00000000-0005-0000-0000-000017CC0000}"/>
    <cellStyle name="Normal 4 4 3 2 2 6 3 2" xfId="55643" xr:uid="{00000000-0005-0000-0000-000018CC0000}"/>
    <cellStyle name="Normal 4 4 3 2 2 6 4" xfId="26697" xr:uid="{00000000-0005-0000-0000-000019CC0000}"/>
    <cellStyle name="Normal 4 4 3 2 2 6 4 2" xfId="55644" xr:uid="{00000000-0005-0000-0000-00001ACC0000}"/>
    <cellStyle name="Normal 4 4 3 2 2 6 5" xfId="26698" xr:uid="{00000000-0005-0000-0000-00001BCC0000}"/>
    <cellStyle name="Normal 4 4 3 2 2 6 5 2" xfId="55645" xr:uid="{00000000-0005-0000-0000-00001CCC0000}"/>
    <cellStyle name="Normal 4 4 3 2 2 6 6" xfId="55640" xr:uid="{00000000-0005-0000-0000-00001DCC0000}"/>
    <cellStyle name="Normal 4 4 3 2 2 7" xfId="26699" xr:uid="{00000000-0005-0000-0000-00001ECC0000}"/>
    <cellStyle name="Normal 4 4 3 2 2 7 2" xfId="26700" xr:uid="{00000000-0005-0000-0000-00001FCC0000}"/>
    <cellStyle name="Normal 4 4 3 2 2 7 2 2" xfId="26701" xr:uid="{00000000-0005-0000-0000-000020CC0000}"/>
    <cellStyle name="Normal 4 4 3 2 2 7 2 2 2" xfId="55648" xr:uid="{00000000-0005-0000-0000-000021CC0000}"/>
    <cellStyle name="Normal 4 4 3 2 2 7 2 3" xfId="55647" xr:uid="{00000000-0005-0000-0000-000022CC0000}"/>
    <cellStyle name="Normal 4 4 3 2 2 7 3" xfId="26702" xr:uid="{00000000-0005-0000-0000-000023CC0000}"/>
    <cellStyle name="Normal 4 4 3 2 2 7 3 2" xfId="55649" xr:uid="{00000000-0005-0000-0000-000024CC0000}"/>
    <cellStyle name="Normal 4 4 3 2 2 7 4" xfId="26703" xr:uid="{00000000-0005-0000-0000-000025CC0000}"/>
    <cellStyle name="Normal 4 4 3 2 2 7 4 2" xfId="55650" xr:uid="{00000000-0005-0000-0000-000026CC0000}"/>
    <cellStyle name="Normal 4 4 3 2 2 7 5" xfId="55646" xr:uid="{00000000-0005-0000-0000-000027CC0000}"/>
    <cellStyle name="Normal 4 4 3 2 2 8" xfId="26704" xr:uid="{00000000-0005-0000-0000-000028CC0000}"/>
    <cellStyle name="Normal 4 4 3 2 2 8 2" xfId="26705" xr:uid="{00000000-0005-0000-0000-000029CC0000}"/>
    <cellStyle name="Normal 4 4 3 2 2 8 2 2" xfId="55652" xr:uid="{00000000-0005-0000-0000-00002ACC0000}"/>
    <cellStyle name="Normal 4 4 3 2 2 8 3" xfId="26706" xr:uid="{00000000-0005-0000-0000-00002BCC0000}"/>
    <cellStyle name="Normal 4 4 3 2 2 8 3 2" xfId="55653" xr:uid="{00000000-0005-0000-0000-00002CCC0000}"/>
    <cellStyle name="Normal 4 4 3 2 2 8 4" xfId="55651" xr:uid="{00000000-0005-0000-0000-00002DCC0000}"/>
    <cellStyle name="Normal 4 4 3 2 2 9" xfId="26707" xr:uid="{00000000-0005-0000-0000-00002ECC0000}"/>
    <cellStyle name="Normal 4 4 3 2 2 9 2" xfId="55654" xr:uid="{00000000-0005-0000-0000-00002FCC0000}"/>
    <cellStyle name="Normal 4 4 3 2 3" xfId="26708" xr:uid="{00000000-0005-0000-0000-000030CC0000}"/>
    <cellStyle name="Normal 4 4 3 2 3 10" xfId="26709" xr:uid="{00000000-0005-0000-0000-000031CC0000}"/>
    <cellStyle name="Normal 4 4 3 2 3 10 2" xfId="55656" xr:uid="{00000000-0005-0000-0000-000032CC0000}"/>
    <cellStyle name="Normal 4 4 3 2 3 11" xfId="55655" xr:uid="{00000000-0005-0000-0000-000033CC0000}"/>
    <cellStyle name="Normal 4 4 3 2 3 2" xfId="26710" xr:uid="{00000000-0005-0000-0000-000034CC0000}"/>
    <cellStyle name="Normal 4 4 3 2 3 2 2" xfId="26711" xr:uid="{00000000-0005-0000-0000-000035CC0000}"/>
    <cellStyle name="Normal 4 4 3 2 3 2 2 2" xfId="26712" xr:uid="{00000000-0005-0000-0000-000036CC0000}"/>
    <cellStyle name="Normal 4 4 3 2 3 2 2 2 2" xfId="26713" xr:uid="{00000000-0005-0000-0000-000037CC0000}"/>
    <cellStyle name="Normal 4 4 3 2 3 2 2 2 2 2" xfId="55660" xr:uid="{00000000-0005-0000-0000-000038CC0000}"/>
    <cellStyle name="Normal 4 4 3 2 3 2 2 2 3" xfId="55659" xr:uid="{00000000-0005-0000-0000-000039CC0000}"/>
    <cellStyle name="Normal 4 4 3 2 3 2 2 3" xfId="26714" xr:uid="{00000000-0005-0000-0000-00003ACC0000}"/>
    <cellStyle name="Normal 4 4 3 2 3 2 2 3 2" xfId="55661" xr:uid="{00000000-0005-0000-0000-00003BCC0000}"/>
    <cellStyle name="Normal 4 4 3 2 3 2 2 4" xfId="26715" xr:uid="{00000000-0005-0000-0000-00003CCC0000}"/>
    <cellStyle name="Normal 4 4 3 2 3 2 2 4 2" xfId="55662" xr:uid="{00000000-0005-0000-0000-00003DCC0000}"/>
    <cellStyle name="Normal 4 4 3 2 3 2 2 5" xfId="26716" xr:uid="{00000000-0005-0000-0000-00003ECC0000}"/>
    <cellStyle name="Normal 4 4 3 2 3 2 2 5 2" xfId="55663" xr:uid="{00000000-0005-0000-0000-00003FCC0000}"/>
    <cellStyle name="Normal 4 4 3 2 3 2 2 6" xfId="55658" xr:uid="{00000000-0005-0000-0000-000040CC0000}"/>
    <cellStyle name="Normal 4 4 3 2 3 2 3" xfId="26717" xr:uid="{00000000-0005-0000-0000-000041CC0000}"/>
    <cellStyle name="Normal 4 4 3 2 3 2 3 2" xfId="26718" xr:uid="{00000000-0005-0000-0000-000042CC0000}"/>
    <cellStyle name="Normal 4 4 3 2 3 2 3 2 2" xfId="55665" xr:uid="{00000000-0005-0000-0000-000043CC0000}"/>
    <cellStyle name="Normal 4 4 3 2 3 2 3 3" xfId="55664" xr:uid="{00000000-0005-0000-0000-000044CC0000}"/>
    <cellStyle name="Normal 4 4 3 2 3 2 4" xfId="26719" xr:uid="{00000000-0005-0000-0000-000045CC0000}"/>
    <cellStyle name="Normal 4 4 3 2 3 2 4 2" xfId="55666" xr:uid="{00000000-0005-0000-0000-000046CC0000}"/>
    <cellStyle name="Normal 4 4 3 2 3 2 5" xfId="26720" xr:uid="{00000000-0005-0000-0000-000047CC0000}"/>
    <cellStyle name="Normal 4 4 3 2 3 2 5 2" xfId="55667" xr:uid="{00000000-0005-0000-0000-000048CC0000}"/>
    <cellStyle name="Normal 4 4 3 2 3 2 6" xfId="26721" xr:uid="{00000000-0005-0000-0000-000049CC0000}"/>
    <cellStyle name="Normal 4 4 3 2 3 2 6 2" xfId="55668" xr:uid="{00000000-0005-0000-0000-00004ACC0000}"/>
    <cellStyle name="Normal 4 4 3 2 3 2 7" xfId="55657" xr:uid="{00000000-0005-0000-0000-00004BCC0000}"/>
    <cellStyle name="Normal 4 4 3 2 3 3" xfId="26722" xr:uid="{00000000-0005-0000-0000-00004CCC0000}"/>
    <cellStyle name="Normal 4 4 3 2 3 3 2" xfId="26723" xr:uid="{00000000-0005-0000-0000-00004DCC0000}"/>
    <cellStyle name="Normal 4 4 3 2 3 3 2 2" xfId="26724" xr:uid="{00000000-0005-0000-0000-00004ECC0000}"/>
    <cellStyle name="Normal 4 4 3 2 3 3 2 2 2" xfId="26725" xr:uid="{00000000-0005-0000-0000-00004FCC0000}"/>
    <cellStyle name="Normal 4 4 3 2 3 3 2 2 2 2" xfId="55672" xr:uid="{00000000-0005-0000-0000-000050CC0000}"/>
    <cellStyle name="Normal 4 4 3 2 3 3 2 2 3" xfId="55671" xr:uid="{00000000-0005-0000-0000-000051CC0000}"/>
    <cellStyle name="Normal 4 4 3 2 3 3 2 3" xfId="26726" xr:uid="{00000000-0005-0000-0000-000052CC0000}"/>
    <cellStyle name="Normal 4 4 3 2 3 3 2 3 2" xfId="55673" xr:uid="{00000000-0005-0000-0000-000053CC0000}"/>
    <cellStyle name="Normal 4 4 3 2 3 3 2 4" xfId="26727" xr:uid="{00000000-0005-0000-0000-000054CC0000}"/>
    <cellStyle name="Normal 4 4 3 2 3 3 2 4 2" xfId="55674" xr:uid="{00000000-0005-0000-0000-000055CC0000}"/>
    <cellStyle name="Normal 4 4 3 2 3 3 2 5" xfId="26728" xr:uid="{00000000-0005-0000-0000-000056CC0000}"/>
    <cellStyle name="Normal 4 4 3 2 3 3 2 5 2" xfId="55675" xr:uid="{00000000-0005-0000-0000-000057CC0000}"/>
    <cellStyle name="Normal 4 4 3 2 3 3 2 6" xfId="55670" xr:uid="{00000000-0005-0000-0000-000058CC0000}"/>
    <cellStyle name="Normal 4 4 3 2 3 3 3" xfId="26729" xr:uid="{00000000-0005-0000-0000-000059CC0000}"/>
    <cellStyle name="Normal 4 4 3 2 3 3 3 2" xfId="26730" xr:uid="{00000000-0005-0000-0000-00005ACC0000}"/>
    <cellStyle name="Normal 4 4 3 2 3 3 3 2 2" xfId="55677" xr:uid="{00000000-0005-0000-0000-00005BCC0000}"/>
    <cellStyle name="Normal 4 4 3 2 3 3 3 3" xfId="55676" xr:uid="{00000000-0005-0000-0000-00005CCC0000}"/>
    <cellStyle name="Normal 4 4 3 2 3 3 4" xfId="26731" xr:uid="{00000000-0005-0000-0000-00005DCC0000}"/>
    <cellStyle name="Normal 4 4 3 2 3 3 4 2" xfId="55678" xr:uid="{00000000-0005-0000-0000-00005ECC0000}"/>
    <cellStyle name="Normal 4 4 3 2 3 3 5" xfId="26732" xr:uid="{00000000-0005-0000-0000-00005FCC0000}"/>
    <cellStyle name="Normal 4 4 3 2 3 3 5 2" xfId="55679" xr:uid="{00000000-0005-0000-0000-000060CC0000}"/>
    <cellStyle name="Normal 4 4 3 2 3 3 6" xfId="26733" xr:uid="{00000000-0005-0000-0000-000061CC0000}"/>
    <cellStyle name="Normal 4 4 3 2 3 3 6 2" xfId="55680" xr:uid="{00000000-0005-0000-0000-000062CC0000}"/>
    <cellStyle name="Normal 4 4 3 2 3 3 7" xfId="55669" xr:uid="{00000000-0005-0000-0000-000063CC0000}"/>
    <cellStyle name="Normal 4 4 3 2 3 4" xfId="26734" xr:uid="{00000000-0005-0000-0000-000064CC0000}"/>
    <cellStyle name="Normal 4 4 3 2 3 4 2" xfId="26735" xr:uid="{00000000-0005-0000-0000-000065CC0000}"/>
    <cellStyle name="Normal 4 4 3 2 3 4 2 2" xfId="26736" xr:uid="{00000000-0005-0000-0000-000066CC0000}"/>
    <cellStyle name="Normal 4 4 3 2 3 4 2 2 2" xfId="55683" xr:uid="{00000000-0005-0000-0000-000067CC0000}"/>
    <cellStyle name="Normal 4 4 3 2 3 4 2 3" xfId="55682" xr:uid="{00000000-0005-0000-0000-000068CC0000}"/>
    <cellStyle name="Normal 4 4 3 2 3 4 3" xfId="26737" xr:uid="{00000000-0005-0000-0000-000069CC0000}"/>
    <cellStyle name="Normal 4 4 3 2 3 4 3 2" xfId="55684" xr:uid="{00000000-0005-0000-0000-00006ACC0000}"/>
    <cellStyle name="Normal 4 4 3 2 3 4 4" xfId="26738" xr:uid="{00000000-0005-0000-0000-00006BCC0000}"/>
    <cellStyle name="Normal 4 4 3 2 3 4 4 2" xfId="55685" xr:uid="{00000000-0005-0000-0000-00006CCC0000}"/>
    <cellStyle name="Normal 4 4 3 2 3 4 5" xfId="26739" xr:uid="{00000000-0005-0000-0000-00006DCC0000}"/>
    <cellStyle name="Normal 4 4 3 2 3 4 5 2" xfId="55686" xr:uid="{00000000-0005-0000-0000-00006ECC0000}"/>
    <cellStyle name="Normal 4 4 3 2 3 4 6" xfId="55681" xr:uid="{00000000-0005-0000-0000-00006FCC0000}"/>
    <cellStyle name="Normal 4 4 3 2 3 5" xfId="26740" xr:uid="{00000000-0005-0000-0000-000070CC0000}"/>
    <cellStyle name="Normal 4 4 3 2 3 5 2" xfId="26741" xr:uid="{00000000-0005-0000-0000-000071CC0000}"/>
    <cellStyle name="Normal 4 4 3 2 3 5 2 2" xfId="26742" xr:uid="{00000000-0005-0000-0000-000072CC0000}"/>
    <cellStyle name="Normal 4 4 3 2 3 5 2 2 2" xfId="55689" xr:uid="{00000000-0005-0000-0000-000073CC0000}"/>
    <cellStyle name="Normal 4 4 3 2 3 5 2 3" xfId="55688" xr:uid="{00000000-0005-0000-0000-000074CC0000}"/>
    <cellStyle name="Normal 4 4 3 2 3 5 3" xfId="26743" xr:uid="{00000000-0005-0000-0000-000075CC0000}"/>
    <cellStyle name="Normal 4 4 3 2 3 5 3 2" xfId="55690" xr:uid="{00000000-0005-0000-0000-000076CC0000}"/>
    <cellStyle name="Normal 4 4 3 2 3 5 4" xfId="26744" xr:uid="{00000000-0005-0000-0000-000077CC0000}"/>
    <cellStyle name="Normal 4 4 3 2 3 5 4 2" xfId="55691" xr:uid="{00000000-0005-0000-0000-000078CC0000}"/>
    <cellStyle name="Normal 4 4 3 2 3 5 5" xfId="26745" xr:uid="{00000000-0005-0000-0000-000079CC0000}"/>
    <cellStyle name="Normal 4 4 3 2 3 5 5 2" xfId="55692" xr:uid="{00000000-0005-0000-0000-00007ACC0000}"/>
    <cellStyle name="Normal 4 4 3 2 3 5 6" xfId="55687" xr:uid="{00000000-0005-0000-0000-00007BCC0000}"/>
    <cellStyle name="Normal 4 4 3 2 3 6" xfId="26746" xr:uid="{00000000-0005-0000-0000-00007CCC0000}"/>
    <cellStyle name="Normal 4 4 3 2 3 6 2" xfId="26747" xr:uid="{00000000-0005-0000-0000-00007DCC0000}"/>
    <cellStyle name="Normal 4 4 3 2 3 6 2 2" xfId="26748" xr:uid="{00000000-0005-0000-0000-00007ECC0000}"/>
    <cellStyle name="Normal 4 4 3 2 3 6 2 2 2" xfId="55695" xr:uid="{00000000-0005-0000-0000-00007FCC0000}"/>
    <cellStyle name="Normal 4 4 3 2 3 6 2 3" xfId="55694" xr:uid="{00000000-0005-0000-0000-000080CC0000}"/>
    <cellStyle name="Normal 4 4 3 2 3 6 3" xfId="26749" xr:uid="{00000000-0005-0000-0000-000081CC0000}"/>
    <cellStyle name="Normal 4 4 3 2 3 6 3 2" xfId="55696" xr:uid="{00000000-0005-0000-0000-000082CC0000}"/>
    <cellStyle name="Normal 4 4 3 2 3 6 4" xfId="26750" xr:uid="{00000000-0005-0000-0000-000083CC0000}"/>
    <cellStyle name="Normal 4 4 3 2 3 6 4 2" xfId="55697" xr:uid="{00000000-0005-0000-0000-000084CC0000}"/>
    <cellStyle name="Normal 4 4 3 2 3 6 5" xfId="55693" xr:uid="{00000000-0005-0000-0000-000085CC0000}"/>
    <cellStyle name="Normal 4 4 3 2 3 7" xfId="26751" xr:uid="{00000000-0005-0000-0000-000086CC0000}"/>
    <cellStyle name="Normal 4 4 3 2 3 7 2" xfId="26752" xr:uid="{00000000-0005-0000-0000-000087CC0000}"/>
    <cellStyle name="Normal 4 4 3 2 3 7 2 2" xfId="55699" xr:uid="{00000000-0005-0000-0000-000088CC0000}"/>
    <cellStyle name="Normal 4 4 3 2 3 7 3" xfId="26753" xr:uid="{00000000-0005-0000-0000-000089CC0000}"/>
    <cellStyle name="Normal 4 4 3 2 3 7 3 2" xfId="55700" xr:uid="{00000000-0005-0000-0000-00008ACC0000}"/>
    <cellStyle name="Normal 4 4 3 2 3 7 4" xfId="55698" xr:uid="{00000000-0005-0000-0000-00008BCC0000}"/>
    <cellStyle name="Normal 4 4 3 2 3 8" xfId="26754" xr:uid="{00000000-0005-0000-0000-00008CCC0000}"/>
    <cellStyle name="Normal 4 4 3 2 3 8 2" xfId="55701" xr:uid="{00000000-0005-0000-0000-00008DCC0000}"/>
    <cellStyle name="Normal 4 4 3 2 3 9" xfId="26755" xr:uid="{00000000-0005-0000-0000-00008ECC0000}"/>
    <cellStyle name="Normal 4 4 3 2 3 9 2" xfId="55702" xr:uid="{00000000-0005-0000-0000-00008FCC0000}"/>
    <cellStyle name="Normal 4 4 3 2 4" xfId="26756" xr:uid="{00000000-0005-0000-0000-000090CC0000}"/>
    <cellStyle name="Normal 4 4 3 2 4 2" xfId="26757" xr:uid="{00000000-0005-0000-0000-000091CC0000}"/>
    <cellStyle name="Normal 4 4 3 2 4 2 2" xfId="26758" xr:uid="{00000000-0005-0000-0000-000092CC0000}"/>
    <cellStyle name="Normal 4 4 3 2 4 2 2 2" xfId="26759" xr:uid="{00000000-0005-0000-0000-000093CC0000}"/>
    <cellStyle name="Normal 4 4 3 2 4 2 2 2 2" xfId="55706" xr:uid="{00000000-0005-0000-0000-000094CC0000}"/>
    <cellStyle name="Normal 4 4 3 2 4 2 2 3" xfId="55705" xr:uid="{00000000-0005-0000-0000-000095CC0000}"/>
    <cellStyle name="Normal 4 4 3 2 4 2 3" xfId="26760" xr:uid="{00000000-0005-0000-0000-000096CC0000}"/>
    <cellStyle name="Normal 4 4 3 2 4 2 3 2" xfId="55707" xr:uid="{00000000-0005-0000-0000-000097CC0000}"/>
    <cellStyle name="Normal 4 4 3 2 4 2 4" xfId="26761" xr:uid="{00000000-0005-0000-0000-000098CC0000}"/>
    <cellStyle name="Normal 4 4 3 2 4 2 4 2" xfId="55708" xr:uid="{00000000-0005-0000-0000-000099CC0000}"/>
    <cellStyle name="Normal 4 4 3 2 4 2 5" xfId="26762" xr:uid="{00000000-0005-0000-0000-00009ACC0000}"/>
    <cellStyle name="Normal 4 4 3 2 4 2 5 2" xfId="55709" xr:uid="{00000000-0005-0000-0000-00009BCC0000}"/>
    <cellStyle name="Normal 4 4 3 2 4 2 6" xfId="55704" xr:uid="{00000000-0005-0000-0000-00009CCC0000}"/>
    <cellStyle name="Normal 4 4 3 2 4 3" xfId="26763" xr:uid="{00000000-0005-0000-0000-00009DCC0000}"/>
    <cellStyle name="Normal 4 4 3 2 4 3 2" xfId="26764" xr:uid="{00000000-0005-0000-0000-00009ECC0000}"/>
    <cellStyle name="Normal 4 4 3 2 4 3 2 2" xfId="26765" xr:uid="{00000000-0005-0000-0000-00009FCC0000}"/>
    <cellStyle name="Normal 4 4 3 2 4 3 2 2 2" xfId="55712" xr:uid="{00000000-0005-0000-0000-0000A0CC0000}"/>
    <cellStyle name="Normal 4 4 3 2 4 3 2 3" xfId="55711" xr:uid="{00000000-0005-0000-0000-0000A1CC0000}"/>
    <cellStyle name="Normal 4 4 3 2 4 3 3" xfId="26766" xr:uid="{00000000-0005-0000-0000-0000A2CC0000}"/>
    <cellStyle name="Normal 4 4 3 2 4 3 3 2" xfId="55713" xr:uid="{00000000-0005-0000-0000-0000A3CC0000}"/>
    <cellStyle name="Normal 4 4 3 2 4 3 4" xfId="26767" xr:uid="{00000000-0005-0000-0000-0000A4CC0000}"/>
    <cellStyle name="Normal 4 4 3 2 4 3 4 2" xfId="55714" xr:uid="{00000000-0005-0000-0000-0000A5CC0000}"/>
    <cellStyle name="Normal 4 4 3 2 4 3 5" xfId="26768" xr:uid="{00000000-0005-0000-0000-0000A6CC0000}"/>
    <cellStyle name="Normal 4 4 3 2 4 3 5 2" xfId="55715" xr:uid="{00000000-0005-0000-0000-0000A7CC0000}"/>
    <cellStyle name="Normal 4 4 3 2 4 3 6" xfId="55710" xr:uid="{00000000-0005-0000-0000-0000A8CC0000}"/>
    <cellStyle name="Normal 4 4 3 2 4 4" xfId="26769" xr:uid="{00000000-0005-0000-0000-0000A9CC0000}"/>
    <cellStyle name="Normal 4 4 3 2 4 4 2" xfId="26770" xr:uid="{00000000-0005-0000-0000-0000AACC0000}"/>
    <cellStyle name="Normal 4 4 3 2 4 4 2 2" xfId="55717" xr:uid="{00000000-0005-0000-0000-0000ABCC0000}"/>
    <cellStyle name="Normal 4 4 3 2 4 4 3" xfId="55716" xr:uid="{00000000-0005-0000-0000-0000ACCC0000}"/>
    <cellStyle name="Normal 4 4 3 2 4 5" xfId="26771" xr:uid="{00000000-0005-0000-0000-0000ADCC0000}"/>
    <cellStyle name="Normal 4 4 3 2 4 5 2" xfId="55718" xr:uid="{00000000-0005-0000-0000-0000AECC0000}"/>
    <cellStyle name="Normal 4 4 3 2 4 6" xfId="26772" xr:uid="{00000000-0005-0000-0000-0000AFCC0000}"/>
    <cellStyle name="Normal 4 4 3 2 4 6 2" xfId="55719" xr:uid="{00000000-0005-0000-0000-0000B0CC0000}"/>
    <cellStyle name="Normal 4 4 3 2 4 7" xfId="26773" xr:uid="{00000000-0005-0000-0000-0000B1CC0000}"/>
    <cellStyle name="Normal 4 4 3 2 4 7 2" xfId="55720" xr:uid="{00000000-0005-0000-0000-0000B2CC0000}"/>
    <cellStyle name="Normal 4 4 3 2 4 8" xfId="55703" xr:uid="{00000000-0005-0000-0000-0000B3CC0000}"/>
    <cellStyle name="Normal 4 4 3 2 5" xfId="26774" xr:uid="{00000000-0005-0000-0000-0000B4CC0000}"/>
    <cellStyle name="Normal 4 4 3 2 5 2" xfId="26775" xr:uid="{00000000-0005-0000-0000-0000B5CC0000}"/>
    <cellStyle name="Normal 4 4 3 2 5 2 2" xfId="26776" xr:uid="{00000000-0005-0000-0000-0000B6CC0000}"/>
    <cellStyle name="Normal 4 4 3 2 5 2 2 2" xfId="26777" xr:uid="{00000000-0005-0000-0000-0000B7CC0000}"/>
    <cellStyle name="Normal 4 4 3 2 5 2 2 2 2" xfId="55724" xr:uid="{00000000-0005-0000-0000-0000B8CC0000}"/>
    <cellStyle name="Normal 4 4 3 2 5 2 2 3" xfId="55723" xr:uid="{00000000-0005-0000-0000-0000B9CC0000}"/>
    <cellStyle name="Normal 4 4 3 2 5 2 3" xfId="26778" xr:uid="{00000000-0005-0000-0000-0000BACC0000}"/>
    <cellStyle name="Normal 4 4 3 2 5 2 3 2" xfId="55725" xr:uid="{00000000-0005-0000-0000-0000BBCC0000}"/>
    <cellStyle name="Normal 4 4 3 2 5 2 4" xfId="26779" xr:uid="{00000000-0005-0000-0000-0000BCCC0000}"/>
    <cellStyle name="Normal 4 4 3 2 5 2 4 2" xfId="55726" xr:uid="{00000000-0005-0000-0000-0000BDCC0000}"/>
    <cellStyle name="Normal 4 4 3 2 5 2 5" xfId="26780" xr:uid="{00000000-0005-0000-0000-0000BECC0000}"/>
    <cellStyle name="Normal 4 4 3 2 5 2 5 2" xfId="55727" xr:uid="{00000000-0005-0000-0000-0000BFCC0000}"/>
    <cellStyle name="Normal 4 4 3 2 5 2 6" xfId="55722" xr:uid="{00000000-0005-0000-0000-0000C0CC0000}"/>
    <cellStyle name="Normal 4 4 3 2 5 3" xfId="26781" xr:uid="{00000000-0005-0000-0000-0000C1CC0000}"/>
    <cellStyle name="Normal 4 4 3 2 5 3 2" xfId="26782" xr:uid="{00000000-0005-0000-0000-0000C2CC0000}"/>
    <cellStyle name="Normal 4 4 3 2 5 3 2 2" xfId="55729" xr:uid="{00000000-0005-0000-0000-0000C3CC0000}"/>
    <cellStyle name="Normal 4 4 3 2 5 3 3" xfId="55728" xr:uid="{00000000-0005-0000-0000-0000C4CC0000}"/>
    <cellStyle name="Normal 4 4 3 2 5 4" xfId="26783" xr:uid="{00000000-0005-0000-0000-0000C5CC0000}"/>
    <cellStyle name="Normal 4 4 3 2 5 4 2" xfId="55730" xr:uid="{00000000-0005-0000-0000-0000C6CC0000}"/>
    <cellStyle name="Normal 4 4 3 2 5 5" xfId="26784" xr:uid="{00000000-0005-0000-0000-0000C7CC0000}"/>
    <cellStyle name="Normal 4 4 3 2 5 5 2" xfId="55731" xr:uid="{00000000-0005-0000-0000-0000C8CC0000}"/>
    <cellStyle name="Normal 4 4 3 2 5 6" xfId="26785" xr:uid="{00000000-0005-0000-0000-0000C9CC0000}"/>
    <cellStyle name="Normal 4 4 3 2 5 6 2" xfId="55732" xr:uid="{00000000-0005-0000-0000-0000CACC0000}"/>
    <cellStyle name="Normal 4 4 3 2 5 7" xfId="55721" xr:uid="{00000000-0005-0000-0000-0000CBCC0000}"/>
    <cellStyle name="Normal 4 4 3 2 6" xfId="26786" xr:uid="{00000000-0005-0000-0000-0000CCCC0000}"/>
    <cellStyle name="Normal 4 4 3 2 6 2" xfId="26787" xr:uid="{00000000-0005-0000-0000-0000CDCC0000}"/>
    <cellStyle name="Normal 4 4 3 2 6 2 2" xfId="26788" xr:uid="{00000000-0005-0000-0000-0000CECC0000}"/>
    <cellStyle name="Normal 4 4 3 2 6 2 2 2" xfId="55735" xr:uid="{00000000-0005-0000-0000-0000CFCC0000}"/>
    <cellStyle name="Normal 4 4 3 2 6 2 3" xfId="55734" xr:uid="{00000000-0005-0000-0000-0000D0CC0000}"/>
    <cellStyle name="Normal 4 4 3 2 6 3" xfId="26789" xr:uid="{00000000-0005-0000-0000-0000D1CC0000}"/>
    <cellStyle name="Normal 4 4 3 2 6 3 2" xfId="55736" xr:uid="{00000000-0005-0000-0000-0000D2CC0000}"/>
    <cellStyle name="Normal 4 4 3 2 6 4" xfId="26790" xr:uid="{00000000-0005-0000-0000-0000D3CC0000}"/>
    <cellStyle name="Normal 4 4 3 2 6 4 2" xfId="55737" xr:uid="{00000000-0005-0000-0000-0000D4CC0000}"/>
    <cellStyle name="Normal 4 4 3 2 6 5" xfId="26791" xr:uid="{00000000-0005-0000-0000-0000D5CC0000}"/>
    <cellStyle name="Normal 4 4 3 2 6 5 2" xfId="55738" xr:uid="{00000000-0005-0000-0000-0000D6CC0000}"/>
    <cellStyle name="Normal 4 4 3 2 6 6" xfId="55733" xr:uid="{00000000-0005-0000-0000-0000D7CC0000}"/>
    <cellStyle name="Normal 4 4 3 2 7" xfId="26792" xr:uid="{00000000-0005-0000-0000-0000D8CC0000}"/>
    <cellStyle name="Normal 4 4 3 2 7 2" xfId="26793" xr:uid="{00000000-0005-0000-0000-0000D9CC0000}"/>
    <cellStyle name="Normal 4 4 3 2 7 2 2" xfId="26794" xr:uid="{00000000-0005-0000-0000-0000DACC0000}"/>
    <cellStyle name="Normal 4 4 3 2 7 2 2 2" xfId="55741" xr:uid="{00000000-0005-0000-0000-0000DBCC0000}"/>
    <cellStyle name="Normal 4 4 3 2 7 2 3" xfId="55740" xr:uid="{00000000-0005-0000-0000-0000DCCC0000}"/>
    <cellStyle name="Normal 4 4 3 2 7 3" xfId="26795" xr:uid="{00000000-0005-0000-0000-0000DDCC0000}"/>
    <cellStyle name="Normal 4 4 3 2 7 3 2" xfId="55742" xr:uid="{00000000-0005-0000-0000-0000DECC0000}"/>
    <cellStyle name="Normal 4 4 3 2 7 4" xfId="26796" xr:uid="{00000000-0005-0000-0000-0000DFCC0000}"/>
    <cellStyle name="Normal 4 4 3 2 7 4 2" xfId="55743" xr:uid="{00000000-0005-0000-0000-0000E0CC0000}"/>
    <cellStyle name="Normal 4 4 3 2 7 5" xfId="26797" xr:uid="{00000000-0005-0000-0000-0000E1CC0000}"/>
    <cellStyle name="Normal 4 4 3 2 7 5 2" xfId="55744" xr:uid="{00000000-0005-0000-0000-0000E2CC0000}"/>
    <cellStyle name="Normal 4 4 3 2 7 6" xfId="55739" xr:uid="{00000000-0005-0000-0000-0000E3CC0000}"/>
    <cellStyle name="Normal 4 4 3 2 8" xfId="26798" xr:uid="{00000000-0005-0000-0000-0000E4CC0000}"/>
    <cellStyle name="Normal 4 4 3 2 8 2" xfId="26799" xr:uid="{00000000-0005-0000-0000-0000E5CC0000}"/>
    <cellStyle name="Normal 4 4 3 2 8 2 2" xfId="26800" xr:uid="{00000000-0005-0000-0000-0000E6CC0000}"/>
    <cellStyle name="Normal 4 4 3 2 8 2 2 2" xfId="55747" xr:uid="{00000000-0005-0000-0000-0000E7CC0000}"/>
    <cellStyle name="Normal 4 4 3 2 8 2 3" xfId="55746" xr:uid="{00000000-0005-0000-0000-0000E8CC0000}"/>
    <cellStyle name="Normal 4 4 3 2 8 3" xfId="26801" xr:uid="{00000000-0005-0000-0000-0000E9CC0000}"/>
    <cellStyle name="Normal 4 4 3 2 8 3 2" xfId="55748" xr:uid="{00000000-0005-0000-0000-0000EACC0000}"/>
    <cellStyle name="Normal 4 4 3 2 8 4" xfId="26802" xr:uid="{00000000-0005-0000-0000-0000EBCC0000}"/>
    <cellStyle name="Normal 4 4 3 2 8 4 2" xfId="55749" xr:uid="{00000000-0005-0000-0000-0000ECCC0000}"/>
    <cellStyle name="Normal 4 4 3 2 8 5" xfId="55745" xr:uid="{00000000-0005-0000-0000-0000EDCC0000}"/>
    <cellStyle name="Normal 4 4 3 2 9" xfId="26803" xr:uid="{00000000-0005-0000-0000-0000EECC0000}"/>
    <cellStyle name="Normal 4 4 3 2 9 2" xfId="26804" xr:uid="{00000000-0005-0000-0000-0000EFCC0000}"/>
    <cellStyle name="Normal 4 4 3 2 9 2 2" xfId="55751" xr:uid="{00000000-0005-0000-0000-0000F0CC0000}"/>
    <cellStyle name="Normal 4 4 3 2 9 3" xfId="26805" xr:uid="{00000000-0005-0000-0000-0000F1CC0000}"/>
    <cellStyle name="Normal 4 4 3 2 9 3 2" xfId="55752" xr:uid="{00000000-0005-0000-0000-0000F2CC0000}"/>
    <cellStyle name="Normal 4 4 3 2 9 4" xfId="55750" xr:uid="{00000000-0005-0000-0000-0000F3CC0000}"/>
    <cellStyle name="Normal 4 4 3 3" xfId="26806" xr:uid="{00000000-0005-0000-0000-0000F4CC0000}"/>
    <cellStyle name="Normal 4 4 3 3 10" xfId="26807" xr:uid="{00000000-0005-0000-0000-0000F5CC0000}"/>
    <cellStyle name="Normal 4 4 3 3 10 2" xfId="55754" xr:uid="{00000000-0005-0000-0000-0000F6CC0000}"/>
    <cellStyle name="Normal 4 4 3 3 11" xfId="26808" xr:uid="{00000000-0005-0000-0000-0000F7CC0000}"/>
    <cellStyle name="Normal 4 4 3 3 11 2" xfId="55755" xr:uid="{00000000-0005-0000-0000-0000F8CC0000}"/>
    <cellStyle name="Normal 4 4 3 3 12" xfId="55753" xr:uid="{00000000-0005-0000-0000-0000F9CC0000}"/>
    <cellStyle name="Normal 4 4 3 3 2" xfId="26809" xr:uid="{00000000-0005-0000-0000-0000FACC0000}"/>
    <cellStyle name="Normal 4 4 3 3 2 10" xfId="26810" xr:uid="{00000000-0005-0000-0000-0000FBCC0000}"/>
    <cellStyle name="Normal 4 4 3 3 2 10 2" xfId="55757" xr:uid="{00000000-0005-0000-0000-0000FCCC0000}"/>
    <cellStyle name="Normal 4 4 3 3 2 11" xfId="55756" xr:uid="{00000000-0005-0000-0000-0000FDCC0000}"/>
    <cellStyle name="Normal 4 4 3 3 2 2" xfId="26811" xr:uid="{00000000-0005-0000-0000-0000FECC0000}"/>
    <cellStyle name="Normal 4 4 3 3 2 2 2" xfId="26812" xr:uid="{00000000-0005-0000-0000-0000FFCC0000}"/>
    <cellStyle name="Normal 4 4 3 3 2 2 2 2" xfId="26813" xr:uid="{00000000-0005-0000-0000-000000CD0000}"/>
    <cellStyle name="Normal 4 4 3 3 2 2 2 2 2" xfId="26814" xr:uid="{00000000-0005-0000-0000-000001CD0000}"/>
    <cellStyle name="Normal 4 4 3 3 2 2 2 2 2 2" xfId="55761" xr:uid="{00000000-0005-0000-0000-000002CD0000}"/>
    <cellStyle name="Normal 4 4 3 3 2 2 2 2 3" xfId="55760" xr:uid="{00000000-0005-0000-0000-000003CD0000}"/>
    <cellStyle name="Normal 4 4 3 3 2 2 2 3" xfId="26815" xr:uid="{00000000-0005-0000-0000-000004CD0000}"/>
    <cellStyle name="Normal 4 4 3 3 2 2 2 3 2" xfId="55762" xr:uid="{00000000-0005-0000-0000-000005CD0000}"/>
    <cellStyle name="Normal 4 4 3 3 2 2 2 4" xfId="26816" xr:uid="{00000000-0005-0000-0000-000006CD0000}"/>
    <cellStyle name="Normal 4 4 3 3 2 2 2 4 2" xfId="55763" xr:uid="{00000000-0005-0000-0000-000007CD0000}"/>
    <cellStyle name="Normal 4 4 3 3 2 2 2 5" xfId="26817" xr:uid="{00000000-0005-0000-0000-000008CD0000}"/>
    <cellStyle name="Normal 4 4 3 3 2 2 2 5 2" xfId="55764" xr:uid="{00000000-0005-0000-0000-000009CD0000}"/>
    <cellStyle name="Normal 4 4 3 3 2 2 2 6" xfId="55759" xr:uid="{00000000-0005-0000-0000-00000ACD0000}"/>
    <cellStyle name="Normal 4 4 3 3 2 2 3" xfId="26818" xr:uid="{00000000-0005-0000-0000-00000BCD0000}"/>
    <cellStyle name="Normal 4 4 3 3 2 2 3 2" xfId="26819" xr:uid="{00000000-0005-0000-0000-00000CCD0000}"/>
    <cellStyle name="Normal 4 4 3 3 2 2 3 2 2" xfId="55766" xr:uid="{00000000-0005-0000-0000-00000DCD0000}"/>
    <cellStyle name="Normal 4 4 3 3 2 2 3 3" xfId="55765" xr:uid="{00000000-0005-0000-0000-00000ECD0000}"/>
    <cellStyle name="Normal 4 4 3 3 2 2 4" xfId="26820" xr:uid="{00000000-0005-0000-0000-00000FCD0000}"/>
    <cellStyle name="Normal 4 4 3 3 2 2 4 2" xfId="55767" xr:uid="{00000000-0005-0000-0000-000010CD0000}"/>
    <cellStyle name="Normal 4 4 3 3 2 2 5" xfId="26821" xr:uid="{00000000-0005-0000-0000-000011CD0000}"/>
    <cellStyle name="Normal 4 4 3 3 2 2 5 2" xfId="55768" xr:uid="{00000000-0005-0000-0000-000012CD0000}"/>
    <cellStyle name="Normal 4 4 3 3 2 2 6" xfId="26822" xr:uid="{00000000-0005-0000-0000-000013CD0000}"/>
    <cellStyle name="Normal 4 4 3 3 2 2 6 2" xfId="55769" xr:uid="{00000000-0005-0000-0000-000014CD0000}"/>
    <cellStyle name="Normal 4 4 3 3 2 2 7" xfId="55758" xr:uid="{00000000-0005-0000-0000-000015CD0000}"/>
    <cellStyle name="Normal 4 4 3 3 2 3" xfId="26823" xr:uid="{00000000-0005-0000-0000-000016CD0000}"/>
    <cellStyle name="Normal 4 4 3 3 2 3 2" xfId="26824" xr:uid="{00000000-0005-0000-0000-000017CD0000}"/>
    <cellStyle name="Normal 4 4 3 3 2 3 2 2" xfId="26825" xr:uid="{00000000-0005-0000-0000-000018CD0000}"/>
    <cellStyle name="Normal 4 4 3 3 2 3 2 2 2" xfId="26826" xr:uid="{00000000-0005-0000-0000-000019CD0000}"/>
    <cellStyle name="Normal 4 4 3 3 2 3 2 2 2 2" xfId="55773" xr:uid="{00000000-0005-0000-0000-00001ACD0000}"/>
    <cellStyle name="Normal 4 4 3 3 2 3 2 2 3" xfId="55772" xr:uid="{00000000-0005-0000-0000-00001BCD0000}"/>
    <cellStyle name="Normal 4 4 3 3 2 3 2 3" xfId="26827" xr:uid="{00000000-0005-0000-0000-00001CCD0000}"/>
    <cellStyle name="Normal 4 4 3 3 2 3 2 3 2" xfId="55774" xr:uid="{00000000-0005-0000-0000-00001DCD0000}"/>
    <cellStyle name="Normal 4 4 3 3 2 3 2 4" xfId="26828" xr:uid="{00000000-0005-0000-0000-00001ECD0000}"/>
    <cellStyle name="Normal 4 4 3 3 2 3 2 4 2" xfId="55775" xr:uid="{00000000-0005-0000-0000-00001FCD0000}"/>
    <cellStyle name="Normal 4 4 3 3 2 3 2 5" xfId="26829" xr:uid="{00000000-0005-0000-0000-000020CD0000}"/>
    <cellStyle name="Normal 4 4 3 3 2 3 2 5 2" xfId="55776" xr:uid="{00000000-0005-0000-0000-000021CD0000}"/>
    <cellStyle name="Normal 4 4 3 3 2 3 2 6" xfId="55771" xr:uid="{00000000-0005-0000-0000-000022CD0000}"/>
    <cellStyle name="Normal 4 4 3 3 2 3 3" xfId="26830" xr:uid="{00000000-0005-0000-0000-000023CD0000}"/>
    <cellStyle name="Normal 4 4 3 3 2 3 3 2" xfId="26831" xr:uid="{00000000-0005-0000-0000-000024CD0000}"/>
    <cellStyle name="Normal 4 4 3 3 2 3 3 2 2" xfId="55778" xr:uid="{00000000-0005-0000-0000-000025CD0000}"/>
    <cellStyle name="Normal 4 4 3 3 2 3 3 3" xfId="55777" xr:uid="{00000000-0005-0000-0000-000026CD0000}"/>
    <cellStyle name="Normal 4 4 3 3 2 3 4" xfId="26832" xr:uid="{00000000-0005-0000-0000-000027CD0000}"/>
    <cellStyle name="Normal 4 4 3 3 2 3 4 2" xfId="55779" xr:uid="{00000000-0005-0000-0000-000028CD0000}"/>
    <cellStyle name="Normal 4 4 3 3 2 3 5" xfId="26833" xr:uid="{00000000-0005-0000-0000-000029CD0000}"/>
    <cellStyle name="Normal 4 4 3 3 2 3 5 2" xfId="55780" xr:uid="{00000000-0005-0000-0000-00002ACD0000}"/>
    <cellStyle name="Normal 4 4 3 3 2 3 6" xfId="26834" xr:uid="{00000000-0005-0000-0000-00002BCD0000}"/>
    <cellStyle name="Normal 4 4 3 3 2 3 6 2" xfId="55781" xr:uid="{00000000-0005-0000-0000-00002CCD0000}"/>
    <cellStyle name="Normal 4 4 3 3 2 3 7" xfId="55770" xr:uid="{00000000-0005-0000-0000-00002DCD0000}"/>
    <cellStyle name="Normal 4 4 3 3 2 4" xfId="26835" xr:uid="{00000000-0005-0000-0000-00002ECD0000}"/>
    <cellStyle name="Normal 4 4 3 3 2 4 2" xfId="26836" xr:uid="{00000000-0005-0000-0000-00002FCD0000}"/>
    <cellStyle name="Normal 4 4 3 3 2 4 2 2" xfId="26837" xr:uid="{00000000-0005-0000-0000-000030CD0000}"/>
    <cellStyle name="Normal 4 4 3 3 2 4 2 2 2" xfId="55784" xr:uid="{00000000-0005-0000-0000-000031CD0000}"/>
    <cellStyle name="Normal 4 4 3 3 2 4 2 3" xfId="55783" xr:uid="{00000000-0005-0000-0000-000032CD0000}"/>
    <cellStyle name="Normal 4 4 3 3 2 4 3" xfId="26838" xr:uid="{00000000-0005-0000-0000-000033CD0000}"/>
    <cellStyle name="Normal 4 4 3 3 2 4 3 2" xfId="55785" xr:uid="{00000000-0005-0000-0000-000034CD0000}"/>
    <cellStyle name="Normal 4 4 3 3 2 4 4" xfId="26839" xr:uid="{00000000-0005-0000-0000-000035CD0000}"/>
    <cellStyle name="Normal 4 4 3 3 2 4 4 2" xfId="55786" xr:uid="{00000000-0005-0000-0000-000036CD0000}"/>
    <cellStyle name="Normal 4 4 3 3 2 4 5" xfId="26840" xr:uid="{00000000-0005-0000-0000-000037CD0000}"/>
    <cellStyle name="Normal 4 4 3 3 2 4 5 2" xfId="55787" xr:uid="{00000000-0005-0000-0000-000038CD0000}"/>
    <cellStyle name="Normal 4 4 3 3 2 4 6" xfId="55782" xr:uid="{00000000-0005-0000-0000-000039CD0000}"/>
    <cellStyle name="Normal 4 4 3 3 2 5" xfId="26841" xr:uid="{00000000-0005-0000-0000-00003ACD0000}"/>
    <cellStyle name="Normal 4 4 3 3 2 5 2" xfId="26842" xr:uid="{00000000-0005-0000-0000-00003BCD0000}"/>
    <cellStyle name="Normal 4 4 3 3 2 5 2 2" xfId="26843" xr:uid="{00000000-0005-0000-0000-00003CCD0000}"/>
    <cellStyle name="Normal 4 4 3 3 2 5 2 2 2" xfId="55790" xr:uid="{00000000-0005-0000-0000-00003DCD0000}"/>
    <cellStyle name="Normal 4 4 3 3 2 5 2 3" xfId="55789" xr:uid="{00000000-0005-0000-0000-00003ECD0000}"/>
    <cellStyle name="Normal 4 4 3 3 2 5 3" xfId="26844" xr:uid="{00000000-0005-0000-0000-00003FCD0000}"/>
    <cellStyle name="Normal 4 4 3 3 2 5 3 2" xfId="55791" xr:uid="{00000000-0005-0000-0000-000040CD0000}"/>
    <cellStyle name="Normal 4 4 3 3 2 5 4" xfId="26845" xr:uid="{00000000-0005-0000-0000-000041CD0000}"/>
    <cellStyle name="Normal 4 4 3 3 2 5 4 2" xfId="55792" xr:uid="{00000000-0005-0000-0000-000042CD0000}"/>
    <cellStyle name="Normal 4 4 3 3 2 5 5" xfId="26846" xr:uid="{00000000-0005-0000-0000-000043CD0000}"/>
    <cellStyle name="Normal 4 4 3 3 2 5 5 2" xfId="55793" xr:uid="{00000000-0005-0000-0000-000044CD0000}"/>
    <cellStyle name="Normal 4 4 3 3 2 5 6" xfId="55788" xr:uid="{00000000-0005-0000-0000-000045CD0000}"/>
    <cellStyle name="Normal 4 4 3 3 2 6" xfId="26847" xr:uid="{00000000-0005-0000-0000-000046CD0000}"/>
    <cellStyle name="Normal 4 4 3 3 2 6 2" xfId="26848" xr:uid="{00000000-0005-0000-0000-000047CD0000}"/>
    <cellStyle name="Normal 4 4 3 3 2 6 2 2" xfId="26849" xr:uid="{00000000-0005-0000-0000-000048CD0000}"/>
    <cellStyle name="Normal 4 4 3 3 2 6 2 2 2" xfId="55796" xr:uid="{00000000-0005-0000-0000-000049CD0000}"/>
    <cellStyle name="Normal 4 4 3 3 2 6 2 3" xfId="55795" xr:uid="{00000000-0005-0000-0000-00004ACD0000}"/>
    <cellStyle name="Normal 4 4 3 3 2 6 3" xfId="26850" xr:uid="{00000000-0005-0000-0000-00004BCD0000}"/>
    <cellStyle name="Normal 4 4 3 3 2 6 3 2" xfId="55797" xr:uid="{00000000-0005-0000-0000-00004CCD0000}"/>
    <cellStyle name="Normal 4 4 3 3 2 6 4" xfId="26851" xr:uid="{00000000-0005-0000-0000-00004DCD0000}"/>
    <cellStyle name="Normal 4 4 3 3 2 6 4 2" xfId="55798" xr:uid="{00000000-0005-0000-0000-00004ECD0000}"/>
    <cellStyle name="Normal 4 4 3 3 2 6 5" xfId="55794" xr:uid="{00000000-0005-0000-0000-00004FCD0000}"/>
    <cellStyle name="Normal 4 4 3 3 2 7" xfId="26852" xr:uid="{00000000-0005-0000-0000-000050CD0000}"/>
    <cellStyle name="Normal 4 4 3 3 2 7 2" xfId="26853" xr:uid="{00000000-0005-0000-0000-000051CD0000}"/>
    <cellStyle name="Normal 4 4 3 3 2 7 2 2" xfId="55800" xr:uid="{00000000-0005-0000-0000-000052CD0000}"/>
    <cellStyle name="Normal 4 4 3 3 2 7 3" xfId="26854" xr:uid="{00000000-0005-0000-0000-000053CD0000}"/>
    <cellStyle name="Normal 4 4 3 3 2 7 3 2" xfId="55801" xr:uid="{00000000-0005-0000-0000-000054CD0000}"/>
    <cellStyle name="Normal 4 4 3 3 2 7 4" xfId="55799" xr:uid="{00000000-0005-0000-0000-000055CD0000}"/>
    <cellStyle name="Normal 4 4 3 3 2 8" xfId="26855" xr:uid="{00000000-0005-0000-0000-000056CD0000}"/>
    <cellStyle name="Normal 4 4 3 3 2 8 2" xfId="55802" xr:uid="{00000000-0005-0000-0000-000057CD0000}"/>
    <cellStyle name="Normal 4 4 3 3 2 9" xfId="26856" xr:uid="{00000000-0005-0000-0000-000058CD0000}"/>
    <cellStyle name="Normal 4 4 3 3 2 9 2" xfId="55803" xr:uid="{00000000-0005-0000-0000-000059CD0000}"/>
    <cellStyle name="Normal 4 4 3 3 3" xfId="26857" xr:uid="{00000000-0005-0000-0000-00005ACD0000}"/>
    <cellStyle name="Normal 4 4 3 3 3 2" xfId="26858" xr:uid="{00000000-0005-0000-0000-00005BCD0000}"/>
    <cellStyle name="Normal 4 4 3 3 3 2 2" xfId="26859" xr:uid="{00000000-0005-0000-0000-00005CCD0000}"/>
    <cellStyle name="Normal 4 4 3 3 3 2 2 2" xfId="26860" xr:uid="{00000000-0005-0000-0000-00005DCD0000}"/>
    <cellStyle name="Normal 4 4 3 3 3 2 2 2 2" xfId="55807" xr:uid="{00000000-0005-0000-0000-00005ECD0000}"/>
    <cellStyle name="Normal 4 4 3 3 3 2 2 3" xfId="55806" xr:uid="{00000000-0005-0000-0000-00005FCD0000}"/>
    <cellStyle name="Normal 4 4 3 3 3 2 3" xfId="26861" xr:uid="{00000000-0005-0000-0000-000060CD0000}"/>
    <cellStyle name="Normal 4 4 3 3 3 2 3 2" xfId="55808" xr:uid="{00000000-0005-0000-0000-000061CD0000}"/>
    <cellStyle name="Normal 4 4 3 3 3 2 4" xfId="26862" xr:uid="{00000000-0005-0000-0000-000062CD0000}"/>
    <cellStyle name="Normal 4 4 3 3 3 2 4 2" xfId="55809" xr:uid="{00000000-0005-0000-0000-000063CD0000}"/>
    <cellStyle name="Normal 4 4 3 3 3 2 5" xfId="26863" xr:uid="{00000000-0005-0000-0000-000064CD0000}"/>
    <cellStyle name="Normal 4 4 3 3 3 2 5 2" xfId="55810" xr:uid="{00000000-0005-0000-0000-000065CD0000}"/>
    <cellStyle name="Normal 4 4 3 3 3 2 6" xfId="55805" xr:uid="{00000000-0005-0000-0000-000066CD0000}"/>
    <cellStyle name="Normal 4 4 3 3 3 3" xfId="26864" xr:uid="{00000000-0005-0000-0000-000067CD0000}"/>
    <cellStyle name="Normal 4 4 3 3 3 3 2" xfId="26865" xr:uid="{00000000-0005-0000-0000-000068CD0000}"/>
    <cellStyle name="Normal 4 4 3 3 3 3 2 2" xfId="26866" xr:uid="{00000000-0005-0000-0000-000069CD0000}"/>
    <cellStyle name="Normal 4 4 3 3 3 3 2 2 2" xfId="55813" xr:uid="{00000000-0005-0000-0000-00006ACD0000}"/>
    <cellStyle name="Normal 4 4 3 3 3 3 2 3" xfId="55812" xr:uid="{00000000-0005-0000-0000-00006BCD0000}"/>
    <cellStyle name="Normal 4 4 3 3 3 3 3" xfId="26867" xr:uid="{00000000-0005-0000-0000-00006CCD0000}"/>
    <cellStyle name="Normal 4 4 3 3 3 3 3 2" xfId="55814" xr:uid="{00000000-0005-0000-0000-00006DCD0000}"/>
    <cellStyle name="Normal 4 4 3 3 3 3 4" xfId="26868" xr:uid="{00000000-0005-0000-0000-00006ECD0000}"/>
    <cellStyle name="Normal 4 4 3 3 3 3 4 2" xfId="55815" xr:uid="{00000000-0005-0000-0000-00006FCD0000}"/>
    <cellStyle name="Normal 4 4 3 3 3 3 5" xfId="26869" xr:uid="{00000000-0005-0000-0000-000070CD0000}"/>
    <cellStyle name="Normal 4 4 3 3 3 3 5 2" xfId="55816" xr:uid="{00000000-0005-0000-0000-000071CD0000}"/>
    <cellStyle name="Normal 4 4 3 3 3 3 6" xfId="55811" xr:uid="{00000000-0005-0000-0000-000072CD0000}"/>
    <cellStyle name="Normal 4 4 3 3 3 4" xfId="26870" xr:uid="{00000000-0005-0000-0000-000073CD0000}"/>
    <cellStyle name="Normal 4 4 3 3 3 4 2" xfId="26871" xr:uid="{00000000-0005-0000-0000-000074CD0000}"/>
    <cellStyle name="Normal 4 4 3 3 3 4 2 2" xfId="55818" xr:uid="{00000000-0005-0000-0000-000075CD0000}"/>
    <cellStyle name="Normal 4 4 3 3 3 4 3" xfId="55817" xr:uid="{00000000-0005-0000-0000-000076CD0000}"/>
    <cellStyle name="Normal 4 4 3 3 3 5" xfId="26872" xr:uid="{00000000-0005-0000-0000-000077CD0000}"/>
    <cellStyle name="Normal 4 4 3 3 3 5 2" xfId="55819" xr:uid="{00000000-0005-0000-0000-000078CD0000}"/>
    <cellStyle name="Normal 4 4 3 3 3 6" xfId="26873" xr:uid="{00000000-0005-0000-0000-000079CD0000}"/>
    <cellStyle name="Normal 4 4 3 3 3 6 2" xfId="55820" xr:uid="{00000000-0005-0000-0000-00007ACD0000}"/>
    <cellStyle name="Normal 4 4 3 3 3 7" xfId="26874" xr:uid="{00000000-0005-0000-0000-00007BCD0000}"/>
    <cellStyle name="Normal 4 4 3 3 3 7 2" xfId="55821" xr:uid="{00000000-0005-0000-0000-00007CCD0000}"/>
    <cellStyle name="Normal 4 4 3 3 3 8" xfId="55804" xr:uid="{00000000-0005-0000-0000-00007DCD0000}"/>
    <cellStyle name="Normal 4 4 3 3 4" xfId="26875" xr:uid="{00000000-0005-0000-0000-00007ECD0000}"/>
    <cellStyle name="Normal 4 4 3 3 4 2" xfId="26876" xr:uid="{00000000-0005-0000-0000-00007FCD0000}"/>
    <cellStyle name="Normal 4 4 3 3 4 2 2" xfId="26877" xr:uid="{00000000-0005-0000-0000-000080CD0000}"/>
    <cellStyle name="Normal 4 4 3 3 4 2 2 2" xfId="26878" xr:uid="{00000000-0005-0000-0000-000081CD0000}"/>
    <cellStyle name="Normal 4 4 3 3 4 2 2 2 2" xfId="55825" xr:uid="{00000000-0005-0000-0000-000082CD0000}"/>
    <cellStyle name="Normal 4 4 3 3 4 2 2 3" xfId="55824" xr:uid="{00000000-0005-0000-0000-000083CD0000}"/>
    <cellStyle name="Normal 4 4 3 3 4 2 3" xfId="26879" xr:uid="{00000000-0005-0000-0000-000084CD0000}"/>
    <cellStyle name="Normal 4 4 3 3 4 2 3 2" xfId="55826" xr:uid="{00000000-0005-0000-0000-000085CD0000}"/>
    <cellStyle name="Normal 4 4 3 3 4 2 4" xfId="26880" xr:uid="{00000000-0005-0000-0000-000086CD0000}"/>
    <cellStyle name="Normal 4 4 3 3 4 2 4 2" xfId="55827" xr:uid="{00000000-0005-0000-0000-000087CD0000}"/>
    <cellStyle name="Normal 4 4 3 3 4 2 5" xfId="26881" xr:uid="{00000000-0005-0000-0000-000088CD0000}"/>
    <cellStyle name="Normal 4 4 3 3 4 2 5 2" xfId="55828" xr:uid="{00000000-0005-0000-0000-000089CD0000}"/>
    <cellStyle name="Normal 4 4 3 3 4 2 6" xfId="55823" xr:uid="{00000000-0005-0000-0000-00008ACD0000}"/>
    <cellStyle name="Normal 4 4 3 3 4 3" xfId="26882" xr:uid="{00000000-0005-0000-0000-00008BCD0000}"/>
    <cellStyle name="Normal 4 4 3 3 4 3 2" xfId="26883" xr:uid="{00000000-0005-0000-0000-00008CCD0000}"/>
    <cellStyle name="Normal 4 4 3 3 4 3 2 2" xfId="55830" xr:uid="{00000000-0005-0000-0000-00008DCD0000}"/>
    <cellStyle name="Normal 4 4 3 3 4 3 3" xfId="55829" xr:uid="{00000000-0005-0000-0000-00008ECD0000}"/>
    <cellStyle name="Normal 4 4 3 3 4 4" xfId="26884" xr:uid="{00000000-0005-0000-0000-00008FCD0000}"/>
    <cellStyle name="Normal 4 4 3 3 4 4 2" xfId="55831" xr:uid="{00000000-0005-0000-0000-000090CD0000}"/>
    <cellStyle name="Normal 4 4 3 3 4 5" xfId="26885" xr:uid="{00000000-0005-0000-0000-000091CD0000}"/>
    <cellStyle name="Normal 4 4 3 3 4 5 2" xfId="55832" xr:uid="{00000000-0005-0000-0000-000092CD0000}"/>
    <cellStyle name="Normal 4 4 3 3 4 6" xfId="26886" xr:uid="{00000000-0005-0000-0000-000093CD0000}"/>
    <cellStyle name="Normal 4 4 3 3 4 6 2" xfId="55833" xr:uid="{00000000-0005-0000-0000-000094CD0000}"/>
    <cellStyle name="Normal 4 4 3 3 4 7" xfId="55822" xr:uid="{00000000-0005-0000-0000-000095CD0000}"/>
    <cellStyle name="Normal 4 4 3 3 5" xfId="26887" xr:uid="{00000000-0005-0000-0000-000096CD0000}"/>
    <cellStyle name="Normal 4 4 3 3 5 2" xfId="26888" xr:uid="{00000000-0005-0000-0000-000097CD0000}"/>
    <cellStyle name="Normal 4 4 3 3 5 2 2" xfId="26889" xr:uid="{00000000-0005-0000-0000-000098CD0000}"/>
    <cellStyle name="Normal 4 4 3 3 5 2 2 2" xfId="55836" xr:uid="{00000000-0005-0000-0000-000099CD0000}"/>
    <cellStyle name="Normal 4 4 3 3 5 2 3" xfId="55835" xr:uid="{00000000-0005-0000-0000-00009ACD0000}"/>
    <cellStyle name="Normal 4 4 3 3 5 3" xfId="26890" xr:uid="{00000000-0005-0000-0000-00009BCD0000}"/>
    <cellStyle name="Normal 4 4 3 3 5 3 2" xfId="55837" xr:uid="{00000000-0005-0000-0000-00009CCD0000}"/>
    <cellStyle name="Normal 4 4 3 3 5 4" xfId="26891" xr:uid="{00000000-0005-0000-0000-00009DCD0000}"/>
    <cellStyle name="Normal 4 4 3 3 5 4 2" xfId="55838" xr:uid="{00000000-0005-0000-0000-00009ECD0000}"/>
    <cellStyle name="Normal 4 4 3 3 5 5" xfId="26892" xr:uid="{00000000-0005-0000-0000-00009FCD0000}"/>
    <cellStyle name="Normal 4 4 3 3 5 5 2" xfId="55839" xr:uid="{00000000-0005-0000-0000-0000A0CD0000}"/>
    <cellStyle name="Normal 4 4 3 3 5 6" xfId="55834" xr:uid="{00000000-0005-0000-0000-0000A1CD0000}"/>
    <cellStyle name="Normal 4 4 3 3 6" xfId="26893" xr:uid="{00000000-0005-0000-0000-0000A2CD0000}"/>
    <cellStyle name="Normal 4 4 3 3 6 2" xfId="26894" xr:uid="{00000000-0005-0000-0000-0000A3CD0000}"/>
    <cellStyle name="Normal 4 4 3 3 6 2 2" xfId="26895" xr:uid="{00000000-0005-0000-0000-0000A4CD0000}"/>
    <cellStyle name="Normal 4 4 3 3 6 2 2 2" xfId="55842" xr:uid="{00000000-0005-0000-0000-0000A5CD0000}"/>
    <cellStyle name="Normal 4 4 3 3 6 2 3" xfId="55841" xr:uid="{00000000-0005-0000-0000-0000A6CD0000}"/>
    <cellStyle name="Normal 4 4 3 3 6 3" xfId="26896" xr:uid="{00000000-0005-0000-0000-0000A7CD0000}"/>
    <cellStyle name="Normal 4 4 3 3 6 3 2" xfId="55843" xr:uid="{00000000-0005-0000-0000-0000A8CD0000}"/>
    <cellStyle name="Normal 4 4 3 3 6 4" xfId="26897" xr:uid="{00000000-0005-0000-0000-0000A9CD0000}"/>
    <cellStyle name="Normal 4 4 3 3 6 4 2" xfId="55844" xr:uid="{00000000-0005-0000-0000-0000AACD0000}"/>
    <cellStyle name="Normal 4 4 3 3 6 5" xfId="26898" xr:uid="{00000000-0005-0000-0000-0000ABCD0000}"/>
    <cellStyle name="Normal 4 4 3 3 6 5 2" xfId="55845" xr:uid="{00000000-0005-0000-0000-0000ACCD0000}"/>
    <cellStyle name="Normal 4 4 3 3 6 6" xfId="55840" xr:uid="{00000000-0005-0000-0000-0000ADCD0000}"/>
    <cellStyle name="Normal 4 4 3 3 7" xfId="26899" xr:uid="{00000000-0005-0000-0000-0000AECD0000}"/>
    <cellStyle name="Normal 4 4 3 3 7 2" xfId="26900" xr:uid="{00000000-0005-0000-0000-0000AFCD0000}"/>
    <cellStyle name="Normal 4 4 3 3 7 2 2" xfId="26901" xr:uid="{00000000-0005-0000-0000-0000B0CD0000}"/>
    <cellStyle name="Normal 4 4 3 3 7 2 2 2" xfId="55848" xr:uid="{00000000-0005-0000-0000-0000B1CD0000}"/>
    <cellStyle name="Normal 4 4 3 3 7 2 3" xfId="55847" xr:uid="{00000000-0005-0000-0000-0000B2CD0000}"/>
    <cellStyle name="Normal 4 4 3 3 7 3" xfId="26902" xr:uid="{00000000-0005-0000-0000-0000B3CD0000}"/>
    <cellStyle name="Normal 4 4 3 3 7 3 2" xfId="55849" xr:uid="{00000000-0005-0000-0000-0000B4CD0000}"/>
    <cellStyle name="Normal 4 4 3 3 7 4" xfId="26903" xr:uid="{00000000-0005-0000-0000-0000B5CD0000}"/>
    <cellStyle name="Normal 4 4 3 3 7 4 2" xfId="55850" xr:uid="{00000000-0005-0000-0000-0000B6CD0000}"/>
    <cellStyle name="Normal 4 4 3 3 7 5" xfId="55846" xr:uid="{00000000-0005-0000-0000-0000B7CD0000}"/>
    <cellStyle name="Normal 4 4 3 3 8" xfId="26904" xr:uid="{00000000-0005-0000-0000-0000B8CD0000}"/>
    <cellStyle name="Normal 4 4 3 3 8 2" xfId="26905" xr:uid="{00000000-0005-0000-0000-0000B9CD0000}"/>
    <cellStyle name="Normal 4 4 3 3 8 2 2" xfId="55852" xr:uid="{00000000-0005-0000-0000-0000BACD0000}"/>
    <cellStyle name="Normal 4 4 3 3 8 3" xfId="26906" xr:uid="{00000000-0005-0000-0000-0000BBCD0000}"/>
    <cellStyle name="Normal 4 4 3 3 8 3 2" xfId="55853" xr:uid="{00000000-0005-0000-0000-0000BCCD0000}"/>
    <cellStyle name="Normal 4 4 3 3 8 4" xfId="55851" xr:uid="{00000000-0005-0000-0000-0000BDCD0000}"/>
    <cellStyle name="Normal 4 4 3 3 9" xfId="26907" xr:uid="{00000000-0005-0000-0000-0000BECD0000}"/>
    <cellStyle name="Normal 4 4 3 3 9 2" xfId="55854" xr:uid="{00000000-0005-0000-0000-0000BFCD0000}"/>
    <cellStyle name="Normal 4 4 3 4" xfId="26908" xr:uid="{00000000-0005-0000-0000-0000C0CD0000}"/>
    <cellStyle name="Normal 4 4 3 4 10" xfId="26909" xr:uid="{00000000-0005-0000-0000-0000C1CD0000}"/>
    <cellStyle name="Normal 4 4 3 4 10 2" xfId="55856" xr:uid="{00000000-0005-0000-0000-0000C2CD0000}"/>
    <cellStyle name="Normal 4 4 3 4 11" xfId="55855" xr:uid="{00000000-0005-0000-0000-0000C3CD0000}"/>
    <cellStyle name="Normal 4 4 3 4 2" xfId="26910" xr:uid="{00000000-0005-0000-0000-0000C4CD0000}"/>
    <cellStyle name="Normal 4 4 3 4 2 2" xfId="26911" xr:uid="{00000000-0005-0000-0000-0000C5CD0000}"/>
    <cellStyle name="Normal 4 4 3 4 2 2 2" xfId="26912" xr:uid="{00000000-0005-0000-0000-0000C6CD0000}"/>
    <cellStyle name="Normal 4 4 3 4 2 2 2 2" xfId="26913" xr:uid="{00000000-0005-0000-0000-0000C7CD0000}"/>
    <cellStyle name="Normal 4 4 3 4 2 2 2 2 2" xfId="55860" xr:uid="{00000000-0005-0000-0000-0000C8CD0000}"/>
    <cellStyle name="Normal 4 4 3 4 2 2 2 3" xfId="55859" xr:uid="{00000000-0005-0000-0000-0000C9CD0000}"/>
    <cellStyle name="Normal 4 4 3 4 2 2 3" xfId="26914" xr:uid="{00000000-0005-0000-0000-0000CACD0000}"/>
    <cellStyle name="Normal 4 4 3 4 2 2 3 2" xfId="55861" xr:uid="{00000000-0005-0000-0000-0000CBCD0000}"/>
    <cellStyle name="Normal 4 4 3 4 2 2 4" xfId="26915" xr:uid="{00000000-0005-0000-0000-0000CCCD0000}"/>
    <cellStyle name="Normal 4 4 3 4 2 2 4 2" xfId="55862" xr:uid="{00000000-0005-0000-0000-0000CDCD0000}"/>
    <cellStyle name="Normal 4 4 3 4 2 2 5" xfId="26916" xr:uid="{00000000-0005-0000-0000-0000CECD0000}"/>
    <cellStyle name="Normal 4 4 3 4 2 2 5 2" xfId="55863" xr:uid="{00000000-0005-0000-0000-0000CFCD0000}"/>
    <cellStyle name="Normal 4 4 3 4 2 2 6" xfId="55858" xr:uid="{00000000-0005-0000-0000-0000D0CD0000}"/>
    <cellStyle name="Normal 4 4 3 4 2 3" xfId="26917" xr:uid="{00000000-0005-0000-0000-0000D1CD0000}"/>
    <cellStyle name="Normal 4 4 3 4 2 3 2" xfId="26918" xr:uid="{00000000-0005-0000-0000-0000D2CD0000}"/>
    <cellStyle name="Normal 4 4 3 4 2 3 2 2" xfId="55865" xr:uid="{00000000-0005-0000-0000-0000D3CD0000}"/>
    <cellStyle name="Normal 4 4 3 4 2 3 3" xfId="55864" xr:uid="{00000000-0005-0000-0000-0000D4CD0000}"/>
    <cellStyle name="Normal 4 4 3 4 2 4" xfId="26919" xr:uid="{00000000-0005-0000-0000-0000D5CD0000}"/>
    <cellStyle name="Normal 4 4 3 4 2 4 2" xfId="55866" xr:uid="{00000000-0005-0000-0000-0000D6CD0000}"/>
    <cellStyle name="Normal 4 4 3 4 2 5" xfId="26920" xr:uid="{00000000-0005-0000-0000-0000D7CD0000}"/>
    <cellStyle name="Normal 4 4 3 4 2 5 2" xfId="55867" xr:uid="{00000000-0005-0000-0000-0000D8CD0000}"/>
    <cellStyle name="Normal 4 4 3 4 2 6" xfId="26921" xr:uid="{00000000-0005-0000-0000-0000D9CD0000}"/>
    <cellStyle name="Normal 4 4 3 4 2 6 2" xfId="55868" xr:uid="{00000000-0005-0000-0000-0000DACD0000}"/>
    <cellStyle name="Normal 4 4 3 4 2 7" xfId="55857" xr:uid="{00000000-0005-0000-0000-0000DBCD0000}"/>
    <cellStyle name="Normal 4 4 3 4 3" xfId="26922" xr:uid="{00000000-0005-0000-0000-0000DCCD0000}"/>
    <cellStyle name="Normal 4 4 3 4 3 2" xfId="26923" xr:uid="{00000000-0005-0000-0000-0000DDCD0000}"/>
    <cellStyle name="Normal 4 4 3 4 3 2 2" xfId="26924" xr:uid="{00000000-0005-0000-0000-0000DECD0000}"/>
    <cellStyle name="Normal 4 4 3 4 3 2 2 2" xfId="26925" xr:uid="{00000000-0005-0000-0000-0000DFCD0000}"/>
    <cellStyle name="Normal 4 4 3 4 3 2 2 2 2" xfId="55872" xr:uid="{00000000-0005-0000-0000-0000E0CD0000}"/>
    <cellStyle name="Normal 4 4 3 4 3 2 2 3" xfId="55871" xr:uid="{00000000-0005-0000-0000-0000E1CD0000}"/>
    <cellStyle name="Normal 4 4 3 4 3 2 3" xfId="26926" xr:uid="{00000000-0005-0000-0000-0000E2CD0000}"/>
    <cellStyle name="Normal 4 4 3 4 3 2 3 2" xfId="55873" xr:uid="{00000000-0005-0000-0000-0000E3CD0000}"/>
    <cellStyle name="Normal 4 4 3 4 3 2 4" xfId="26927" xr:uid="{00000000-0005-0000-0000-0000E4CD0000}"/>
    <cellStyle name="Normal 4 4 3 4 3 2 4 2" xfId="55874" xr:uid="{00000000-0005-0000-0000-0000E5CD0000}"/>
    <cellStyle name="Normal 4 4 3 4 3 2 5" xfId="26928" xr:uid="{00000000-0005-0000-0000-0000E6CD0000}"/>
    <cellStyle name="Normal 4 4 3 4 3 2 5 2" xfId="55875" xr:uid="{00000000-0005-0000-0000-0000E7CD0000}"/>
    <cellStyle name="Normal 4 4 3 4 3 2 6" xfId="55870" xr:uid="{00000000-0005-0000-0000-0000E8CD0000}"/>
    <cellStyle name="Normal 4 4 3 4 3 3" xfId="26929" xr:uid="{00000000-0005-0000-0000-0000E9CD0000}"/>
    <cellStyle name="Normal 4 4 3 4 3 3 2" xfId="26930" xr:uid="{00000000-0005-0000-0000-0000EACD0000}"/>
    <cellStyle name="Normal 4 4 3 4 3 3 2 2" xfId="55877" xr:uid="{00000000-0005-0000-0000-0000EBCD0000}"/>
    <cellStyle name="Normal 4 4 3 4 3 3 3" xfId="55876" xr:uid="{00000000-0005-0000-0000-0000ECCD0000}"/>
    <cellStyle name="Normal 4 4 3 4 3 4" xfId="26931" xr:uid="{00000000-0005-0000-0000-0000EDCD0000}"/>
    <cellStyle name="Normal 4 4 3 4 3 4 2" xfId="55878" xr:uid="{00000000-0005-0000-0000-0000EECD0000}"/>
    <cellStyle name="Normal 4 4 3 4 3 5" xfId="26932" xr:uid="{00000000-0005-0000-0000-0000EFCD0000}"/>
    <cellStyle name="Normal 4 4 3 4 3 5 2" xfId="55879" xr:uid="{00000000-0005-0000-0000-0000F0CD0000}"/>
    <cellStyle name="Normal 4 4 3 4 3 6" xfId="26933" xr:uid="{00000000-0005-0000-0000-0000F1CD0000}"/>
    <cellStyle name="Normal 4 4 3 4 3 6 2" xfId="55880" xr:uid="{00000000-0005-0000-0000-0000F2CD0000}"/>
    <cellStyle name="Normal 4 4 3 4 3 7" xfId="55869" xr:uid="{00000000-0005-0000-0000-0000F3CD0000}"/>
    <cellStyle name="Normal 4 4 3 4 4" xfId="26934" xr:uid="{00000000-0005-0000-0000-0000F4CD0000}"/>
    <cellStyle name="Normal 4 4 3 4 4 2" xfId="26935" xr:uid="{00000000-0005-0000-0000-0000F5CD0000}"/>
    <cellStyle name="Normal 4 4 3 4 4 2 2" xfId="26936" xr:uid="{00000000-0005-0000-0000-0000F6CD0000}"/>
    <cellStyle name="Normal 4 4 3 4 4 2 2 2" xfId="55883" xr:uid="{00000000-0005-0000-0000-0000F7CD0000}"/>
    <cellStyle name="Normal 4 4 3 4 4 2 3" xfId="55882" xr:uid="{00000000-0005-0000-0000-0000F8CD0000}"/>
    <cellStyle name="Normal 4 4 3 4 4 3" xfId="26937" xr:uid="{00000000-0005-0000-0000-0000F9CD0000}"/>
    <cellStyle name="Normal 4 4 3 4 4 3 2" xfId="55884" xr:uid="{00000000-0005-0000-0000-0000FACD0000}"/>
    <cellStyle name="Normal 4 4 3 4 4 4" xfId="26938" xr:uid="{00000000-0005-0000-0000-0000FBCD0000}"/>
    <cellStyle name="Normal 4 4 3 4 4 4 2" xfId="55885" xr:uid="{00000000-0005-0000-0000-0000FCCD0000}"/>
    <cellStyle name="Normal 4 4 3 4 4 5" xfId="26939" xr:uid="{00000000-0005-0000-0000-0000FDCD0000}"/>
    <cellStyle name="Normal 4 4 3 4 4 5 2" xfId="55886" xr:uid="{00000000-0005-0000-0000-0000FECD0000}"/>
    <cellStyle name="Normal 4 4 3 4 4 6" xfId="55881" xr:uid="{00000000-0005-0000-0000-0000FFCD0000}"/>
    <cellStyle name="Normal 4 4 3 4 5" xfId="26940" xr:uid="{00000000-0005-0000-0000-000000CE0000}"/>
    <cellStyle name="Normal 4 4 3 4 5 2" xfId="26941" xr:uid="{00000000-0005-0000-0000-000001CE0000}"/>
    <cellStyle name="Normal 4 4 3 4 5 2 2" xfId="26942" xr:uid="{00000000-0005-0000-0000-000002CE0000}"/>
    <cellStyle name="Normal 4 4 3 4 5 2 2 2" xfId="55889" xr:uid="{00000000-0005-0000-0000-000003CE0000}"/>
    <cellStyle name="Normal 4 4 3 4 5 2 3" xfId="55888" xr:uid="{00000000-0005-0000-0000-000004CE0000}"/>
    <cellStyle name="Normal 4 4 3 4 5 3" xfId="26943" xr:uid="{00000000-0005-0000-0000-000005CE0000}"/>
    <cellStyle name="Normal 4 4 3 4 5 3 2" xfId="55890" xr:uid="{00000000-0005-0000-0000-000006CE0000}"/>
    <cellStyle name="Normal 4 4 3 4 5 4" xfId="26944" xr:uid="{00000000-0005-0000-0000-000007CE0000}"/>
    <cellStyle name="Normal 4 4 3 4 5 4 2" xfId="55891" xr:uid="{00000000-0005-0000-0000-000008CE0000}"/>
    <cellStyle name="Normal 4 4 3 4 5 5" xfId="26945" xr:uid="{00000000-0005-0000-0000-000009CE0000}"/>
    <cellStyle name="Normal 4 4 3 4 5 5 2" xfId="55892" xr:uid="{00000000-0005-0000-0000-00000ACE0000}"/>
    <cellStyle name="Normal 4 4 3 4 5 6" xfId="55887" xr:uid="{00000000-0005-0000-0000-00000BCE0000}"/>
    <cellStyle name="Normal 4 4 3 4 6" xfId="26946" xr:uid="{00000000-0005-0000-0000-00000CCE0000}"/>
    <cellStyle name="Normal 4 4 3 4 6 2" xfId="26947" xr:uid="{00000000-0005-0000-0000-00000DCE0000}"/>
    <cellStyle name="Normal 4 4 3 4 6 2 2" xfId="26948" xr:uid="{00000000-0005-0000-0000-00000ECE0000}"/>
    <cellStyle name="Normal 4 4 3 4 6 2 2 2" xfId="55895" xr:uid="{00000000-0005-0000-0000-00000FCE0000}"/>
    <cellStyle name="Normal 4 4 3 4 6 2 3" xfId="55894" xr:uid="{00000000-0005-0000-0000-000010CE0000}"/>
    <cellStyle name="Normal 4 4 3 4 6 3" xfId="26949" xr:uid="{00000000-0005-0000-0000-000011CE0000}"/>
    <cellStyle name="Normal 4 4 3 4 6 3 2" xfId="55896" xr:uid="{00000000-0005-0000-0000-000012CE0000}"/>
    <cellStyle name="Normal 4 4 3 4 6 4" xfId="26950" xr:uid="{00000000-0005-0000-0000-000013CE0000}"/>
    <cellStyle name="Normal 4 4 3 4 6 4 2" xfId="55897" xr:uid="{00000000-0005-0000-0000-000014CE0000}"/>
    <cellStyle name="Normal 4 4 3 4 6 5" xfId="55893" xr:uid="{00000000-0005-0000-0000-000015CE0000}"/>
    <cellStyle name="Normal 4 4 3 4 7" xfId="26951" xr:uid="{00000000-0005-0000-0000-000016CE0000}"/>
    <cellStyle name="Normal 4 4 3 4 7 2" xfId="26952" xr:uid="{00000000-0005-0000-0000-000017CE0000}"/>
    <cellStyle name="Normal 4 4 3 4 7 2 2" xfId="55899" xr:uid="{00000000-0005-0000-0000-000018CE0000}"/>
    <cellStyle name="Normal 4 4 3 4 7 3" xfId="26953" xr:uid="{00000000-0005-0000-0000-000019CE0000}"/>
    <cellStyle name="Normal 4 4 3 4 7 3 2" xfId="55900" xr:uid="{00000000-0005-0000-0000-00001ACE0000}"/>
    <cellStyle name="Normal 4 4 3 4 7 4" xfId="55898" xr:uid="{00000000-0005-0000-0000-00001BCE0000}"/>
    <cellStyle name="Normal 4 4 3 4 8" xfId="26954" xr:uid="{00000000-0005-0000-0000-00001CCE0000}"/>
    <cellStyle name="Normal 4 4 3 4 8 2" xfId="55901" xr:uid="{00000000-0005-0000-0000-00001DCE0000}"/>
    <cellStyle name="Normal 4 4 3 4 9" xfId="26955" xr:uid="{00000000-0005-0000-0000-00001ECE0000}"/>
    <cellStyle name="Normal 4 4 3 4 9 2" xfId="55902" xr:uid="{00000000-0005-0000-0000-00001FCE0000}"/>
    <cellStyle name="Normal 4 4 3 5" xfId="26956" xr:uid="{00000000-0005-0000-0000-000020CE0000}"/>
    <cellStyle name="Normal 4 4 3 5 2" xfId="26957" xr:uid="{00000000-0005-0000-0000-000021CE0000}"/>
    <cellStyle name="Normal 4 4 3 5 2 2" xfId="26958" xr:uid="{00000000-0005-0000-0000-000022CE0000}"/>
    <cellStyle name="Normal 4 4 3 5 2 2 2" xfId="26959" xr:uid="{00000000-0005-0000-0000-000023CE0000}"/>
    <cellStyle name="Normal 4 4 3 5 2 2 2 2" xfId="55906" xr:uid="{00000000-0005-0000-0000-000024CE0000}"/>
    <cellStyle name="Normal 4 4 3 5 2 2 3" xfId="55905" xr:uid="{00000000-0005-0000-0000-000025CE0000}"/>
    <cellStyle name="Normal 4 4 3 5 2 3" xfId="26960" xr:uid="{00000000-0005-0000-0000-000026CE0000}"/>
    <cellStyle name="Normal 4 4 3 5 2 3 2" xfId="55907" xr:uid="{00000000-0005-0000-0000-000027CE0000}"/>
    <cellStyle name="Normal 4 4 3 5 2 4" xfId="26961" xr:uid="{00000000-0005-0000-0000-000028CE0000}"/>
    <cellStyle name="Normal 4 4 3 5 2 4 2" xfId="55908" xr:uid="{00000000-0005-0000-0000-000029CE0000}"/>
    <cellStyle name="Normal 4 4 3 5 2 5" xfId="26962" xr:uid="{00000000-0005-0000-0000-00002ACE0000}"/>
    <cellStyle name="Normal 4 4 3 5 2 5 2" xfId="55909" xr:uid="{00000000-0005-0000-0000-00002BCE0000}"/>
    <cellStyle name="Normal 4 4 3 5 2 6" xfId="55904" xr:uid="{00000000-0005-0000-0000-00002CCE0000}"/>
    <cellStyle name="Normal 4 4 3 5 3" xfId="26963" xr:uid="{00000000-0005-0000-0000-00002DCE0000}"/>
    <cellStyle name="Normal 4 4 3 5 3 2" xfId="26964" xr:uid="{00000000-0005-0000-0000-00002ECE0000}"/>
    <cellStyle name="Normal 4 4 3 5 3 2 2" xfId="26965" xr:uid="{00000000-0005-0000-0000-00002FCE0000}"/>
    <cellStyle name="Normal 4 4 3 5 3 2 2 2" xfId="55912" xr:uid="{00000000-0005-0000-0000-000030CE0000}"/>
    <cellStyle name="Normal 4 4 3 5 3 2 3" xfId="55911" xr:uid="{00000000-0005-0000-0000-000031CE0000}"/>
    <cellStyle name="Normal 4 4 3 5 3 3" xfId="26966" xr:uid="{00000000-0005-0000-0000-000032CE0000}"/>
    <cellStyle name="Normal 4 4 3 5 3 3 2" xfId="55913" xr:uid="{00000000-0005-0000-0000-000033CE0000}"/>
    <cellStyle name="Normal 4 4 3 5 3 4" xfId="26967" xr:uid="{00000000-0005-0000-0000-000034CE0000}"/>
    <cellStyle name="Normal 4 4 3 5 3 4 2" xfId="55914" xr:uid="{00000000-0005-0000-0000-000035CE0000}"/>
    <cellStyle name="Normal 4 4 3 5 3 5" xfId="26968" xr:uid="{00000000-0005-0000-0000-000036CE0000}"/>
    <cellStyle name="Normal 4 4 3 5 3 5 2" xfId="55915" xr:uid="{00000000-0005-0000-0000-000037CE0000}"/>
    <cellStyle name="Normal 4 4 3 5 3 6" xfId="55910" xr:uid="{00000000-0005-0000-0000-000038CE0000}"/>
    <cellStyle name="Normal 4 4 3 5 4" xfId="26969" xr:uid="{00000000-0005-0000-0000-000039CE0000}"/>
    <cellStyle name="Normal 4 4 3 5 4 2" xfId="26970" xr:uid="{00000000-0005-0000-0000-00003ACE0000}"/>
    <cellStyle name="Normal 4 4 3 5 4 2 2" xfId="55917" xr:uid="{00000000-0005-0000-0000-00003BCE0000}"/>
    <cellStyle name="Normal 4 4 3 5 4 3" xfId="55916" xr:uid="{00000000-0005-0000-0000-00003CCE0000}"/>
    <cellStyle name="Normal 4 4 3 5 5" xfId="26971" xr:uid="{00000000-0005-0000-0000-00003DCE0000}"/>
    <cellStyle name="Normal 4 4 3 5 5 2" xfId="55918" xr:uid="{00000000-0005-0000-0000-00003ECE0000}"/>
    <cellStyle name="Normal 4 4 3 5 6" xfId="26972" xr:uid="{00000000-0005-0000-0000-00003FCE0000}"/>
    <cellStyle name="Normal 4 4 3 5 6 2" xfId="55919" xr:uid="{00000000-0005-0000-0000-000040CE0000}"/>
    <cellStyle name="Normal 4 4 3 5 7" xfId="26973" xr:uid="{00000000-0005-0000-0000-000041CE0000}"/>
    <cellStyle name="Normal 4 4 3 5 7 2" xfId="55920" xr:uid="{00000000-0005-0000-0000-000042CE0000}"/>
    <cellStyle name="Normal 4 4 3 5 8" xfId="55903" xr:uid="{00000000-0005-0000-0000-000043CE0000}"/>
    <cellStyle name="Normal 4 4 3 6" xfId="26974" xr:uid="{00000000-0005-0000-0000-000044CE0000}"/>
    <cellStyle name="Normal 4 4 3 6 2" xfId="26975" xr:uid="{00000000-0005-0000-0000-000045CE0000}"/>
    <cellStyle name="Normal 4 4 3 6 2 2" xfId="26976" xr:uid="{00000000-0005-0000-0000-000046CE0000}"/>
    <cellStyle name="Normal 4 4 3 6 2 2 2" xfId="26977" xr:uid="{00000000-0005-0000-0000-000047CE0000}"/>
    <cellStyle name="Normal 4 4 3 6 2 2 2 2" xfId="55924" xr:uid="{00000000-0005-0000-0000-000048CE0000}"/>
    <cellStyle name="Normal 4 4 3 6 2 2 3" xfId="55923" xr:uid="{00000000-0005-0000-0000-000049CE0000}"/>
    <cellStyle name="Normal 4 4 3 6 2 3" xfId="26978" xr:uid="{00000000-0005-0000-0000-00004ACE0000}"/>
    <cellStyle name="Normal 4 4 3 6 2 3 2" xfId="55925" xr:uid="{00000000-0005-0000-0000-00004BCE0000}"/>
    <cellStyle name="Normal 4 4 3 6 2 4" xfId="26979" xr:uid="{00000000-0005-0000-0000-00004CCE0000}"/>
    <cellStyle name="Normal 4 4 3 6 2 4 2" xfId="55926" xr:uid="{00000000-0005-0000-0000-00004DCE0000}"/>
    <cellStyle name="Normal 4 4 3 6 2 5" xfId="26980" xr:uid="{00000000-0005-0000-0000-00004ECE0000}"/>
    <cellStyle name="Normal 4 4 3 6 2 5 2" xfId="55927" xr:uid="{00000000-0005-0000-0000-00004FCE0000}"/>
    <cellStyle name="Normal 4 4 3 6 2 6" xfId="55922" xr:uid="{00000000-0005-0000-0000-000050CE0000}"/>
    <cellStyle name="Normal 4 4 3 6 3" xfId="26981" xr:uid="{00000000-0005-0000-0000-000051CE0000}"/>
    <cellStyle name="Normal 4 4 3 6 3 2" xfId="26982" xr:uid="{00000000-0005-0000-0000-000052CE0000}"/>
    <cellStyle name="Normal 4 4 3 6 3 2 2" xfId="55929" xr:uid="{00000000-0005-0000-0000-000053CE0000}"/>
    <cellStyle name="Normal 4 4 3 6 3 3" xfId="55928" xr:uid="{00000000-0005-0000-0000-000054CE0000}"/>
    <cellStyle name="Normal 4 4 3 6 4" xfId="26983" xr:uid="{00000000-0005-0000-0000-000055CE0000}"/>
    <cellStyle name="Normal 4 4 3 6 4 2" xfId="55930" xr:uid="{00000000-0005-0000-0000-000056CE0000}"/>
    <cellStyle name="Normal 4 4 3 6 5" xfId="26984" xr:uid="{00000000-0005-0000-0000-000057CE0000}"/>
    <cellStyle name="Normal 4 4 3 6 5 2" xfId="55931" xr:uid="{00000000-0005-0000-0000-000058CE0000}"/>
    <cellStyle name="Normal 4 4 3 6 6" xfId="26985" xr:uid="{00000000-0005-0000-0000-000059CE0000}"/>
    <cellStyle name="Normal 4 4 3 6 6 2" xfId="55932" xr:uid="{00000000-0005-0000-0000-00005ACE0000}"/>
    <cellStyle name="Normal 4 4 3 6 7" xfId="55921" xr:uid="{00000000-0005-0000-0000-00005BCE0000}"/>
    <cellStyle name="Normal 4 4 3 7" xfId="26986" xr:uid="{00000000-0005-0000-0000-00005CCE0000}"/>
    <cellStyle name="Normal 4 4 3 7 2" xfId="26987" xr:uid="{00000000-0005-0000-0000-00005DCE0000}"/>
    <cellStyle name="Normal 4 4 3 7 2 2" xfId="26988" xr:uid="{00000000-0005-0000-0000-00005ECE0000}"/>
    <cellStyle name="Normal 4 4 3 7 2 2 2" xfId="55935" xr:uid="{00000000-0005-0000-0000-00005FCE0000}"/>
    <cellStyle name="Normal 4 4 3 7 2 3" xfId="55934" xr:uid="{00000000-0005-0000-0000-000060CE0000}"/>
    <cellStyle name="Normal 4 4 3 7 3" xfId="26989" xr:uid="{00000000-0005-0000-0000-000061CE0000}"/>
    <cellStyle name="Normal 4 4 3 7 3 2" xfId="55936" xr:uid="{00000000-0005-0000-0000-000062CE0000}"/>
    <cellStyle name="Normal 4 4 3 7 4" xfId="26990" xr:uid="{00000000-0005-0000-0000-000063CE0000}"/>
    <cellStyle name="Normal 4 4 3 7 4 2" xfId="55937" xr:uid="{00000000-0005-0000-0000-000064CE0000}"/>
    <cellStyle name="Normal 4 4 3 7 5" xfId="26991" xr:uid="{00000000-0005-0000-0000-000065CE0000}"/>
    <cellStyle name="Normal 4 4 3 7 5 2" xfId="55938" xr:uid="{00000000-0005-0000-0000-000066CE0000}"/>
    <cellStyle name="Normal 4 4 3 7 6" xfId="55933" xr:uid="{00000000-0005-0000-0000-000067CE0000}"/>
    <cellStyle name="Normal 4 4 3 8" xfId="26992" xr:uid="{00000000-0005-0000-0000-000068CE0000}"/>
    <cellStyle name="Normal 4 4 3 8 2" xfId="26993" xr:uid="{00000000-0005-0000-0000-000069CE0000}"/>
    <cellStyle name="Normal 4 4 3 8 2 2" xfId="26994" xr:uid="{00000000-0005-0000-0000-00006ACE0000}"/>
    <cellStyle name="Normal 4 4 3 8 2 2 2" xfId="55941" xr:uid="{00000000-0005-0000-0000-00006BCE0000}"/>
    <cellStyle name="Normal 4 4 3 8 2 3" xfId="55940" xr:uid="{00000000-0005-0000-0000-00006CCE0000}"/>
    <cellStyle name="Normal 4 4 3 8 3" xfId="26995" xr:uid="{00000000-0005-0000-0000-00006DCE0000}"/>
    <cellStyle name="Normal 4 4 3 8 3 2" xfId="55942" xr:uid="{00000000-0005-0000-0000-00006ECE0000}"/>
    <cellStyle name="Normal 4 4 3 8 4" xfId="26996" xr:uid="{00000000-0005-0000-0000-00006FCE0000}"/>
    <cellStyle name="Normal 4 4 3 8 4 2" xfId="55943" xr:uid="{00000000-0005-0000-0000-000070CE0000}"/>
    <cellStyle name="Normal 4 4 3 8 5" xfId="26997" xr:uid="{00000000-0005-0000-0000-000071CE0000}"/>
    <cellStyle name="Normal 4 4 3 8 5 2" xfId="55944" xr:uid="{00000000-0005-0000-0000-000072CE0000}"/>
    <cellStyle name="Normal 4 4 3 8 6" xfId="55939" xr:uid="{00000000-0005-0000-0000-000073CE0000}"/>
    <cellStyle name="Normal 4 4 3 9" xfId="26998" xr:uid="{00000000-0005-0000-0000-000074CE0000}"/>
    <cellStyle name="Normal 4 4 3 9 2" xfId="26999" xr:uid="{00000000-0005-0000-0000-000075CE0000}"/>
    <cellStyle name="Normal 4 4 3 9 2 2" xfId="27000" xr:uid="{00000000-0005-0000-0000-000076CE0000}"/>
    <cellStyle name="Normal 4 4 3 9 2 2 2" xfId="55947" xr:uid="{00000000-0005-0000-0000-000077CE0000}"/>
    <cellStyle name="Normal 4 4 3 9 2 3" xfId="55946" xr:uid="{00000000-0005-0000-0000-000078CE0000}"/>
    <cellStyle name="Normal 4 4 3 9 3" xfId="27001" xr:uid="{00000000-0005-0000-0000-000079CE0000}"/>
    <cellStyle name="Normal 4 4 3 9 3 2" xfId="55948" xr:uid="{00000000-0005-0000-0000-00007ACE0000}"/>
    <cellStyle name="Normal 4 4 3 9 4" xfId="27002" xr:uid="{00000000-0005-0000-0000-00007BCE0000}"/>
    <cellStyle name="Normal 4 4 3 9 4 2" xfId="55949" xr:uid="{00000000-0005-0000-0000-00007CCE0000}"/>
    <cellStyle name="Normal 4 4 3 9 5" xfId="55945" xr:uid="{00000000-0005-0000-0000-00007DCE0000}"/>
    <cellStyle name="Normal 4 4 4" xfId="27003" xr:uid="{00000000-0005-0000-0000-00007ECE0000}"/>
    <cellStyle name="Normal 4 4 4 10" xfId="27004" xr:uid="{00000000-0005-0000-0000-00007FCE0000}"/>
    <cellStyle name="Normal 4 4 4 10 2" xfId="55951" xr:uid="{00000000-0005-0000-0000-000080CE0000}"/>
    <cellStyle name="Normal 4 4 4 11" xfId="27005" xr:uid="{00000000-0005-0000-0000-000081CE0000}"/>
    <cellStyle name="Normal 4 4 4 11 2" xfId="55952" xr:uid="{00000000-0005-0000-0000-000082CE0000}"/>
    <cellStyle name="Normal 4 4 4 12" xfId="27006" xr:uid="{00000000-0005-0000-0000-000083CE0000}"/>
    <cellStyle name="Normal 4 4 4 12 2" xfId="55953" xr:uid="{00000000-0005-0000-0000-000084CE0000}"/>
    <cellStyle name="Normal 4 4 4 13" xfId="55950" xr:uid="{00000000-0005-0000-0000-000085CE0000}"/>
    <cellStyle name="Normal 4 4 4 2" xfId="27007" xr:uid="{00000000-0005-0000-0000-000086CE0000}"/>
    <cellStyle name="Normal 4 4 4 2 10" xfId="27008" xr:uid="{00000000-0005-0000-0000-000087CE0000}"/>
    <cellStyle name="Normal 4 4 4 2 10 2" xfId="55955" xr:uid="{00000000-0005-0000-0000-000088CE0000}"/>
    <cellStyle name="Normal 4 4 4 2 11" xfId="27009" xr:uid="{00000000-0005-0000-0000-000089CE0000}"/>
    <cellStyle name="Normal 4 4 4 2 11 2" xfId="55956" xr:uid="{00000000-0005-0000-0000-00008ACE0000}"/>
    <cellStyle name="Normal 4 4 4 2 12" xfId="55954" xr:uid="{00000000-0005-0000-0000-00008BCE0000}"/>
    <cellStyle name="Normal 4 4 4 2 2" xfId="27010" xr:uid="{00000000-0005-0000-0000-00008CCE0000}"/>
    <cellStyle name="Normal 4 4 4 2 2 10" xfId="27011" xr:uid="{00000000-0005-0000-0000-00008DCE0000}"/>
    <cellStyle name="Normal 4 4 4 2 2 10 2" xfId="55958" xr:uid="{00000000-0005-0000-0000-00008ECE0000}"/>
    <cellStyle name="Normal 4 4 4 2 2 11" xfId="55957" xr:uid="{00000000-0005-0000-0000-00008FCE0000}"/>
    <cellStyle name="Normal 4 4 4 2 2 2" xfId="27012" xr:uid="{00000000-0005-0000-0000-000090CE0000}"/>
    <cellStyle name="Normal 4 4 4 2 2 2 2" xfId="27013" xr:uid="{00000000-0005-0000-0000-000091CE0000}"/>
    <cellStyle name="Normal 4 4 4 2 2 2 2 2" xfId="27014" xr:uid="{00000000-0005-0000-0000-000092CE0000}"/>
    <cellStyle name="Normal 4 4 4 2 2 2 2 2 2" xfId="27015" xr:uid="{00000000-0005-0000-0000-000093CE0000}"/>
    <cellStyle name="Normal 4 4 4 2 2 2 2 2 2 2" xfId="55962" xr:uid="{00000000-0005-0000-0000-000094CE0000}"/>
    <cellStyle name="Normal 4 4 4 2 2 2 2 2 3" xfId="55961" xr:uid="{00000000-0005-0000-0000-000095CE0000}"/>
    <cellStyle name="Normal 4 4 4 2 2 2 2 3" xfId="27016" xr:uid="{00000000-0005-0000-0000-000096CE0000}"/>
    <cellStyle name="Normal 4 4 4 2 2 2 2 3 2" xfId="55963" xr:uid="{00000000-0005-0000-0000-000097CE0000}"/>
    <cellStyle name="Normal 4 4 4 2 2 2 2 4" xfId="27017" xr:uid="{00000000-0005-0000-0000-000098CE0000}"/>
    <cellStyle name="Normal 4 4 4 2 2 2 2 4 2" xfId="55964" xr:uid="{00000000-0005-0000-0000-000099CE0000}"/>
    <cellStyle name="Normal 4 4 4 2 2 2 2 5" xfId="27018" xr:uid="{00000000-0005-0000-0000-00009ACE0000}"/>
    <cellStyle name="Normal 4 4 4 2 2 2 2 5 2" xfId="55965" xr:uid="{00000000-0005-0000-0000-00009BCE0000}"/>
    <cellStyle name="Normal 4 4 4 2 2 2 2 6" xfId="55960" xr:uid="{00000000-0005-0000-0000-00009CCE0000}"/>
    <cellStyle name="Normal 4 4 4 2 2 2 3" xfId="27019" xr:uid="{00000000-0005-0000-0000-00009DCE0000}"/>
    <cellStyle name="Normal 4 4 4 2 2 2 3 2" xfId="27020" xr:uid="{00000000-0005-0000-0000-00009ECE0000}"/>
    <cellStyle name="Normal 4 4 4 2 2 2 3 2 2" xfId="55967" xr:uid="{00000000-0005-0000-0000-00009FCE0000}"/>
    <cellStyle name="Normal 4 4 4 2 2 2 3 3" xfId="55966" xr:uid="{00000000-0005-0000-0000-0000A0CE0000}"/>
    <cellStyle name="Normal 4 4 4 2 2 2 4" xfId="27021" xr:uid="{00000000-0005-0000-0000-0000A1CE0000}"/>
    <cellStyle name="Normal 4 4 4 2 2 2 4 2" xfId="55968" xr:uid="{00000000-0005-0000-0000-0000A2CE0000}"/>
    <cellStyle name="Normal 4 4 4 2 2 2 5" xfId="27022" xr:uid="{00000000-0005-0000-0000-0000A3CE0000}"/>
    <cellStyle name="Normal 4 4 4 2 2 2 5 2" xfId="55969" xr:uid="{00000000-0005-0000-0000-0000A4CE0000}"/>
    <cellStyle name="Normal 4 4 4 2 2 2 6" xfId="27023" xr:uid="{00000000-0005-0000-0000-0000A5CE0000}"/>
    <cellStyle name="Normal 4 4 4 2 2 2 6 2" xfId="55970" xr:uid="{00000000-0005-0000-0000-0000A6CE0000}"/>
    <cellStyle name="Normal 4 4 4 2 2 2 7" xfId="55959" xr:uid="{00000000-0005-0000-0000-0000A7CE0000}"/>
    <cellStyle name="Normal 4 4 4 2 2 3" xfId="27024" xr:uid="{00000000-0005-0000-0000-0000A8CE0000}"/>
    <cellStyle name="Normal 4 4 4 2 2 3 2" xfId="27025" xr:uid="{00000000-0005-0000-0000-0000A9CE0000}"/>
    <cellStyle name="Normal 4 4 4 2 2 3 2 2" xfId="27026" xr:uid="{00000000-0005-0000-0000-0000AACE0000}"/>
    <cellStyle name="Normal 4 4 4 2 2 3 2 2 2" xfId="27027" xr:uid="{00000000-0005-0000-0000-0000ABCE0000}"/>
    <cellStyle name="Normal 4 4 4 2 2 3 2 2 2 2" xfId="55974" xr:uid="{00000000-0005-0000-0000-0000ACCE0000}"/>
    <cellStyle name="Normal 4 4 4 2 2 3 2 2 3" xfId="55973" xr:uid="{00000000-0005-0000-0000-0000ADCE0000}"/>
    <cellStyle name="Normal 4 4 4 2 2 3 2 3" xfId="27028" xr:uid="{00000000-0005-0000-0000-0000AECE0000}"/>
    <cellStyle name="Normal 4 4 4 2 2 3 2 3 2" xfId="55975" xr:uid="{00000000-0005-0000-0000-0000AFCE0000}"/>
    <cellStyle name="Normal 4 4 4 2 2 3 2 4" xfId="27029" xr:uid="{00000000-0005-0000-0000-0000B0CE0000}"/>
    <cellStyle name="Normal 4 4 4 2 2 3 2 4 2" xfId="55976" xr:uid="{00000000-0005-0000-0000-0000B1CE0000}"/>
    <cellStyle name="Normal 4 4 4 2 2 3 2 5" xfId="27030" xr:uid="{00000000-0005-0000-0000-0000B2CE0000}"/>
    <cellStyle name="Normal 4 4 4 2 2 3 2 5 2" xfId="55977" xr:uid="{00000000-0005-0000-0000-0000B3CE0000}"/>
    <cellStyle name="Normal 4 4 4 2 2 3 2 6" xfId="55972" xr:uid="{00000000-0005-0000-0000-0000B4CE0000}"/>
    <cellStyle name="Normal 4 4 4 2 2 3 3" xfId="27031" xr:uid="{00000000-0005-0000-0000-0000B5CE0000}"/>
    <cellStyle name="Normal 4 4 4 2 2 3 3 2" xfId="27032" xr:uid="{00000000-0005-0000-0000-0000B6CE0000}"/>
    <cellStyle name="Normal 4 4 4 2 2 3 3 2 2" xfId="55979" xr:uid="{00000000-0005-0000-0000-0000B7CE0000}"/>
    <cellStyle name="Normal 4 4 4 2 2 3 3 3" xfId="55978" xr:uid="{00000000-0005-0000-0000-0000B8CE0000}"/>
    <cellStyle name="Normal 4 4 4 2 2 3 4" xfId="27033" xr:uid="{00000000-0005-0000-0000-0000B9CE0000}"/>
    <cellStyle name="Normal 4 4 4 2 2 3 4 2" xfId="55980" xr:uid="{00000000-0005-0000-0000-0000BACE0000}"/>
    <cellStyle name="Normal 4 4 4 2 2 3 5" xfId="27034" xr:uid="{00000000-0005-0000-0000-0000BBCE0000}"/>
    <cellStyle name="Normal 4 4 4 2 2 3 5 2" xfId="55981" xr:uid="{00000000-0005-0000-0000-0000BCCE0000}"/>
    <cellStyle name="Normal 4 4 4 2 2 3 6" xfId="27035" xr:uid="{00000000-0005-0000-0000-0000BDCE0000}"/>
    <cellStyle name="Normal 4 4 4 2 2 3 6 2" xfId="55982" xr:uid="{00000000-0005-0000-0000-0000BECE0000}"/>
    <cellStyle name="Normal 4 4 4 2 2 3 7" xfId="55971" xr:uid="{00000000-0005-0000-0000-0000BFCE0000}"/>
    <cellStyle name="Normal 4 4 4 2 2 4" xfId="27036" xr:uid="{00000000-0005-0000-0000-0000C0CE0000}"/>
    <cellStyle name="Normal 4 4 4 2 2 4 2" xfId="27037" xr:uid="{00000000-0005-0000-0000-0000C1CE0000}"/>
    <cellStyle name="Normal 4 4 4 2 2 4 2 2" xfId="27038" xr:uid="{00000000-0005-0000-0000-0000C2CE0000}"/>
    <cellStyle name="Normal 4 4 4 2 2 4 2 2 2" xfId="55985" xr:uid="{00000000-0005-0000-0000-0000C3CE0000}"/>
    <cellStyle name="Normal 4 4 4 2 2 4 2 3" xfId="55984" xr:uid="{00000000-0005-0000-0000-0000C4CE0000}"/>
    <cellStyle name="Normal 4 4 4 2 2 4 3" xfId="27039" xr:uid="{00000000-0005-0000-0000-0000C5CE0000}"/>
    <cellStyle name="Normal 4 4 4 2 2 4 3 2" xfId="55986" xr:uid="{00000000-0005-0000-0000-0000C6CE0000}"/>
    <cellStyle name="Normal 4 4 4 2 2 4 4" xfId="27040" xr:uid="{00000000-0005-0000-0000-0000C7CE0000}"/>
    <cellStyle name="Normal 4 4 4 2 2 4 4 2" xfId="55987" xr:uid="{00000000-0005-0000-0000-0000C8CE0000}"/>
    <cellStyle name="Normal 4 4 4 2 2 4 5" xfId="27041" xr:uid="{00000000-0005-0000-0000-0000C9CE0000}"/>
    <cellStyle name="Normal 4 4 4 2 2 4 5 2" xfId="55988" xr:uid="{00000000-0005-0000-0000-0000CACE0000}"/>
    <cellStyle name="Normal 4 4 4 2 2 4 6" xfId="55983" xr:uid="{00000000-0005-0000-0000-0000CBCE0000}"/>
    <cellStyle name="Normal 4 4 4 2 2 5" xfId="27042" xr:uid="{00000000-0005-0000-0000-0000CCCE0000}"/>
    <cellStyle name="Normal 4 4 4 2 2 5 2" xfId="27043" xr:uid="{00000000-0005-0000-0000-0000CDCE0000}"/>
    <cellStyle name="Normal 4 4 4 2 2 5 2 2" xfId="27044" xr:uid="{00000000-0005-0000-0000-0000CECE0000}"/>
    <cellStyle name="Normal 4 4 4 2 2 5 2 2 2" xfId="55991" xr:uid="{00000000-0005-0000-0000-0000CFCE0000}"/>
    <cellStyle name="Normal 4 4 4 2 2 5 2 3" xfId="55990" xr:uid="{00000000-0005-0000-0000-0000D0CE0000}"/>
    <cellStyle name="Normal 4 4 4 2 2 5 3" xfId="27045" xr:uid="{00000000-0005-0000-0000-0000D1CE0000}"/>
    <cellStyle name="Normal 4 4 4 2 2 5 3 2" xfId="55992" xr:uid="{00000000-0005-0000-0000-0000D2CE0000}"/>
    <cellStyle name="Normal 4 4 4 2 2 5 4" xfId="27046" xr:uid="{00000000-0005-0000-0000-0000D3CE0000}"/>
    <cellStyle name="Normal 4 4 4 2 2 5 4 2" xfId="55993" xr:uid="{00000000-0005-0000-0000-0000D4CE0000}"/>
    <cellStyle name="Normal 4 4 4 2 2 5 5" xfId="27047" xr:uid="{00000000-0005-0000-0000-0000D5CE0000}"/>
    <cellStyle name="Normal 4 4 4 2 2 5 5 2" xfId="55994" xr:uid="{00000000-0005-0000-0000-0000D6CE0000}"/>
    <cellStyle name="Normal 4 4 4 2 2 5 6" xfId="55989" xr:uid="{00000000-0005-0000-0000-0000D7CE0000}"/>
    <cellStyle name="Normal 4 4 4 2 2 6" xfId="27048" xr:uid="{00000000-0005-0000-0000-0000D8CE0000}"/>
    <cellStyle name="Normal 4 4 4 2 2 6 2" xfId="27049" xr:uid="{00000000-0005-0000-0000-0000D9CE0000}"/>
    <cellStyle name="Normal 4 4 4 2 2 6 2 2" xfId="27050" xr:uid="{00000000-0005-0000-0000-0000DACE0000}"/>
    <cellStyle name="Normal 4 4 4 2 2 6 2 2 2" xfId="55997" xr:uid="{00000000-0005-0000-0000-0000DBCE0000}"/>
    <cellStyle name="Normal 4 4 4 2 2 6 2 3" xfId="55996" xr:uid="{00000000-0005-0000-0000-0000DCCE0000}"/>
    <cellStyle name="Normal 4 4 4 2 2 6 3" xfId="27051" xr:uid="{00000000-0005-0000-0000-0000DDCE0000}"/>
    <cellStyle name="Normal 4 4 4 2 2 6 3 2" xfId="55998" xr:uid="{00000000-0005-0000-0000-0000DECE0000}"/>
    <cellStyle name="Normal 4 4 4 2 2 6 4" xfId="27052" xr:uid="{00000000-0005-0000-0000-0000DFCE0000}"/>
    <cellStyle name="Normal 4 4 4 2 2 6 4 2" xfId="55999" xr:uid="{00000000-0005-0000-0000-0000E0CE0000}"/>
    <cellStyle name="Normal 4 4 4 2 2 6 5" xfId="55995" xr:uid="{00000000-0005-0000-0000-0000E1CE0000}"/>
    <cellStyle name="Normal 4 4 4 2 2 7" xfId="27053" xr:uid="{00000000-0005-0000-0000-0000E2CE0000}"/>
    <cellStyle name="Normal 4 4 4 2 2 7 2" xfId="27054" xr:uid="{00000000-0005-0000-0000-0000E3CE0000}"/>
    <cellStyle name="Normal 4 4 4 2 2 7 2 2" xfId="56001" xr:uid="{00000000-0005-0000-0000-0000E4CE0000}"/>
    <cellStyle name="Normal 4 4 4 2 2 7 3" xfId="27055" xr:uid="{00000000-0005-0000-0000-0000E5CE0000}"/>
    <cellStyle name="Normal 4 4 4 2 2 7 3 2" xfId="56002" xr:uid="{00000000-0005-0000-0000-0000E6CE0000}"/>
    <cellStyle name="Normal 4 4 4 2 2 7 4" xfId="56000" xr:uid="{00000000-0005-0000-0000-0000E7CE0000}"/>
    <cellStyle name="Normal 4 4 4 2 2 8" xfId="27056" xr:uid="{00000000-0005-0000-0000-0000E8CE0000}"/>
    <cellStyle name="Normal 4 4 4 2 2 8 2" xfId="56003" xr:uid="{00000000-0005-0000-0000-0000E9CE0000}"/>
    <cellStyle name="Normal 4 4 4 2 2 9" xfId="27057" xr:uid="{00000000-0005-0000-0000-0000EACE0000}"/>
    <cellStyle name="Normal 4 4 4 2 2 9 2" xfId="56004" xr:uid="{00000000-0005-0000-0000-0000EBCE0000}"/>
    <cellStyle name="Normal 4 4 4 2 3" xfId="27058" xr:uid="{00000000-0005-0000-0000-0000ECCE0000}"/>
    <cellStyle name="Normal 4 4 4 2 3 2" xfId="27059" xr:uid="{00000000-0005-0000-0000-0000EDCE0000}"/>
    <cellStyle name="Normal 4 4 4 2 3 2 2" xfId="27060" xr:uid="{00000000-0005-0000-0000-0000EECE0000}"/>
    <cellStyle name="Normal 4 4 4 2 3 2 2 2" xfId="27061" xr:uid="{00000000-0005-0000-0000-0000EFCE0000}"/>
    <cellStyle name="Normal 4 4 4 2 3 2 2 2 2" xfId="56008" xr:uid="{00000000-0005-0000-0000-0000F0CE0000}"/>
    <cellStyle name="Normal 4 4 4 2 3 2 2 3" xfId="56007" xr:uid="{00000000-0005-0000-0000-0000F1CE0000}"/>
    <cellStyle name="Normal 4 4 4 2 3 2 3" xfId="27062" xr:uid="{00000000-0005-0000-0000-0000F2CE0000}"/>
    <cellStyle name="Normal 4 4 4 2 3 2 3 2" xfId="56009" xr:uid="{00000000-0005-0000-0000-0000F3CE0000}"/>
    <cellStyle name="Normal 4 4 4 2 3 2 4" xfId="27063" xr:uid="{00000000-0005-0000-0000-0000F4CE0000}"/>
    <cellStyle name="Normal 4 4 4 2 3 2 4 2" xfId="56010" xr:uid="{00000000-0005-0000-0000-0000F5CE0000}"/>
    <cellStyle name="Normal 4 4 4 2 3 2 5" xfId="27064" xr:uid="{00000000-0005-0000-0000-0000F6CE0000}"/>
    <cellStyle name="Normal 4 4 4 2 3 2 5 2" xfId="56011" xr:uid="{00000000-0005-0000-0000-0000F7CE0000}"/>
    <cellStyle name="Normal 4 4 4 2 3 2 6" xfId="56006" xr:uid="{00000000-0005-0000-0000-0000F8CE0000}"/>
    <cellStyle name="Normal 4 4 4 2 3 3" xfId="27065" xr:uid="{00000000-0005-0000-0000-0000F9CE0000}"/>
    <cellStyle name="Normal 4 4 4 2 3 3 2" xfId="27066" xr:uid="{00000000-0005-0000-0000-0000FACE0000}"/>
    <cellStyle name="Normal 4 4 4 2 3 3 2 2" xfId="27067" xr:uid="{00000000-0005-0000-0000-0000FBCE0000}"/>
    <cellStyle name="Normal 4 4 4 2 3 3 2 2 2" xfId="56014" xr:uid="{00000000-0005-0000-0000-0000FCCE0000}"/>
    <cellStyle name="Normal 4 4 4 2 3 3 2 3" xfId="56013" xr:uid="{00000000-0005-0000-0000-0000FDCE0000}"/>
    <cellStyle name="Normal 4 4 4 2 3 3 3" xfId="27068" xr:uid="{00000000-0005-0000-0000-0000FECE0000}"/>
    <cellStyle name="Normal 4 4 4 2 3 3 3 2" xfId="56015" xr:uid="{00000000-0005-0000-0000-0000FFCE0000}"/>
    <cellStyle name="Normal 4 4 4 2 3 3 4" xfId="27069" xr:uid="{00000000-0005-0000-0000-000000CF0000}"/>
    <cellStyle name="Normal 4 4 4 2 3 3 4 2" xfId="56016" xr:uid="{00000000-0005-0000-0000-000001CF0000}"/>
    <cellStyle name="Normal 4 4 4 2 3 3 5" xfId="27070" xr:uid="{00000000-0005-0000-0000-000002CF0000}"/>
    <cellStyle name="Normal 4 4 4 2 3 3 5 2" xfId="56017" xr:uid="{00000000-0005-0000-0000-000003CF0000}"/>
    <cellStyle name="Normal 4 4 4 2 3 3 6" xfId="56012" xr:uid="{00000000-0005-0000-0000-000004CF0000}"/>
    <cellStyle name="Normal 4 4 4 2 3 4" xfId="27071" xr:uid="{00000000-0005-0000-0000-000005CF0000}"/>
    <cellStyle name="Normal 4 4 4 2 3 4 2" xfId="27072" xr:uid="{00000000-0005-0000-0000-000006CF0000}"/>
    <cellStyle name="Normal 4 4 4 2 3 4 2 2" xfId="56019" xr:uid="{00000000-0005-0000-0000-000007CF0000}"/>
    <cellStyle name="Normal 4 4 4 2 3 4 3" xfId="56018" xr:uid="{00000000-0005-0000-0000-000008CF0000}"/>
    <cellStyle name="Normal 4 4 4 2 3 5" xfId="27073" xr:uid="{00000000-0005-0000-0000-000009CF0000}"/>
    <cellStyle name="Normal 4 4 4 2 3 5 2" xfId="56020" xr:uid="{00000000-0005-0000-0000-00000ACF0000}"/>
    <cellStyle name="Normal 4 4 4 2 3 6" xfId="27074" xr:uid="{00000000-0005-0000-0000-00000BCF0000}"/>
    <cellStyle name="Normal 4 4 4 2 3 6 2" xfId="56021" xr:uid="{00000000-0005-0000-0000-00000CCF0000}"/>
    <cellStyle name="Normal 4 4 4 2 3 7" xfId="27075" xr:uid="{00000000-0005-0000-0000-00000DCF0000}"/>
    <cellStyle name="Normal 4 4 4 2 3 7 2" xfId="56022" xr:uid="{00000000-0005-0000-0000-00000ECF0000}"/>
    <cellStyle name="Normal 4 4 4 2 3 8" xfId="56005" xr:uid="{00000000-0005-0000-0000-00000FCF0000}"/>
    <cellStyle name="Normal 4 4 4 2 4" xfId="27076" xr:uid="{00000000-0005-0000-0000-000010CF0000}"/>
    <cellStyle name="Normal 4 4 4 2 4 2" xfId="27077" xr:uid="{00000000-0005-0000-0000-000011CF0000}"/>
    <cellStyle name="Normal 4 4 4 2 4 2 2" xfId="27078" xr:uid="{00000000-0005-0000-0000-000012CF0000}"/>
    <cellStyle name="Normal 4 4 4 2 4 2 2 2" xfId="27079" xr:uid="{00000000-0005-0000-0000-000013CF0000}"/>
    <cellStyle name="Normal 4 4 4 2 4 2 2 2 2" xfId="56026" xr:uid="{00000000-0005-0000-0000-000014CF0000}"/>
    <cellStyle name="Normal 4 4 4 2 4 2 2 3" xfId="56025" xr:uid="{00000000-0005-0000-0000-000015CF0000}"/>
    <cellStyle name="Normal 4 4 4 2 4 2 3" xfId="27080" xr:uid="{00000000-0005-0000-0000-000016CF0000}"/>
    <cellStyle name="Normal 4 4 4 2 4 2 3 2" xfId="56027" xr:uid="{00000000-0005-0000-0000-000017CF0000}"/>
    <cellStyle name="Normal 4 4 4 2 4 2 4" xfId="27081" xr:uid="{00000000-0005-0000-0000-000018CF0000}"/>
    <cellStyle name="Normal 4 4 4 2 4 2 4 2" xfId="56028" xr:uid="{00000000-0005-0000-0000-000019CF0000}"/>
    <cellStyle name="Normal 4 4 4 2 4 2 5" xfId="27082" xr:uid="{00000000-0005-0000-0000-00001ACF0000}"/>
    <cellStyle name="Normal 4 4 4 2 4 2 5 2" xfId="56029" xr:uid="{00000000-0005-0000-0000-00001BCF0000}"/>
    <cellStyle name="Normal 4 4 4 2 4 2 6" xfId="56024" xr:uid="{00000000-0005-0000-0000-00001CCF0000}"/>
    <cellStyle name="Normal 4 4 4 2 4 3" xfId="27083" xr:uid="{00000000-0005-0000-0000-00001DCF0000}"/>
    <cellStyle name="Normal 4 4 4 2 4 3 2" xfId="27084" xr:uid="{00000000-0005-0000-0000-00001ECF0000}"/>
    <cellStyle name="Normal 4 4 4 2 4 3 2 2" xfId="56031" xr:uid="{00000000-0005-0000-0000-00001FCF0000}"/>
    <cellStyle name="Normal 4 4 4 2 4 3 3" xfId="56030" xr:uid="{00000000-0005-0000-0000-000020CF0000}"/>
    <cellStyle name="Normal 4 4 4 2 4 4" xfId="27085" xr:uid="{00000000-0005-0000-0000-000021CF0000}"/>
    <cellStyle name="Normal 4 4 4 2 4 4 2" xfId="56032" xr:uid="{00000000-0005-0000-0000-000022CF0000}"/>
    <cellStyle name="Normal 4 4 4 2 4 5" xfId="27086" xr:uid="{00000000-0005-0000-0000-000023CF0000}"/>
    <cellStyle name="Normal 4 4 4 2 4 5 2" xfId="56033" xr:uid="{00000000-0005-0000-0000-000024CF0000}"/>
    <cellStyle name="Normal 4 4 4 2 4 6" xfId="27087" xr:uid="{00000000-0005-0000-0000-000025CF0000}"/>
    <cellStyle name="Normal 4 4 4 2 4 6 2" xfId="56034" xr:uid="{00000000-0005-0000-0000-000026CF0000}"/>
    <cellStyle name="Normal 4 4 4 2 4 7" xfId="56023" xr:uid="{00000000-0005-0000-0000-000027CF0000}"/>
    <cellStyle name="Normal 4 4 4 2 5" xfId="27088" xr:uid="{00000000-0005-0000-0000-000028CF0000}"/>
    <cellStyle name="Normal 4 4 4 2 5 2" xfId="27089" xr:uid="{00000000-0005-0000-0000-000029CF0000}"/>
    <cellStyle name="Normal 4 4 4 2 5 2 2" xfId="27090" xr:uid="{00000000-0005-0000-0000-00002ACF0000}"/>
    <cellStyle name="Normal 4 4 4 2 5 2 2 2" xfId="56037" xr:uid="{00000000-0005-0000-0000-00002BCF0000}"/>
    <cellStyle name="Normal 4 4 4 2 5 2 3" xfId="56036" xr:uid="{00000000-0005-0000-0000-00002CCF0000}"/>
    <cellStyle name="Normal 4 4 4 2 5 3" xfId="27091" xr:uid="{00000000-0005-0000-0000-00002DCF0000}"/>
    <cellStyle name="Normal 4 4 4 2 5 3 2" xfId="56038" xr:uid="{00000000-0005-0000-0000-00002ECF0000}"/>
    <cellStyle name="Normal 4 4 4 2 5 4" xfId="27092" xr:uid="{00000000-0005-0000-0000-00002FCF0000}"/>
    <cellStyle name="Normal 4 4 4 2 5 4 2" xfId="56039" xr:uid="{00000000-0005-0000-0000-000030CF0000}"/>
    <cellStyle name="Normal 4 4 4 2 5 5" xfId="27093" xr:uid="{00000000-0005-0000-0000-000031CF0000}"/>
    <cellStyle name="Normal 4 4 4 2 5 5 2" xfId="56040" xr:uid="{00000000-0005-0000-0000-000032CF0000}"/>
    <cellStyle name="Normal 4 4 4 2 5 6" xfId="56035" xr:uid="{00000000-0005-0000-0000-000033CF0000}"/>
    <cellStyle name="Normal 4 4 4 2 6" xfId="27094" xr:uid="{00000000-0005-0000-0000-000034CF0000}"/>
    <cellStyle name="Normal 4 4 4 2 6 2" xfId="27095" xr:uid="{00000000-0005-0000-0000-000035CF0000}"/>
    <cellStyle name="Normal 4 4 4 2 6 2 2" xfId="27096" xr:uid="{00000000-0005-0000-0000-000036CF0000}"/>
    <cellStyle name="Normal 4 4 4 2 6 2 2 2" xfId="56043" xr:uid="{00000000-0005-0000-0000-000037CF0000}"/>
    <cellStyle name="Normal 4 4 4 2 6 2 3" xfId="56042" xr:uid="{00000000-0005-0000-0000-000038CF0000}"/>
    <cellStyle name="Normal 4 4 4 2 6 3" xfId="27097" xr:uid="{00000000-0005-0000-0000-000039CF0000}"/>
    <cellStyle name="Normal 4 4 4 2 6 3 2" xfId="56044" xr:uid="{00000000-0005-0000-0000-00003ACF0000}"/>
    <cellStyle name="Normal 4 4 4 2 6 4" xfId="27098" xr:uid="{00000000-0005-0000-0000-00003BCF0000}"/>
    <cellStyle name="Normal 4 4 4 2 6 4 2" xfId="56045" xr:uid="{00000000-0005-0000-0000-00003CCF0000}"/>
    <cellStyle name="Normal 4 4 4 2 6 5" xfId="27099" xr:uid="{00000000-0005-0000-0000-00003DCF0000}"/>
    <cellStyle name="Normal 4 4 4 2 6 5 2" xfId="56046" xr:uid="{00000000-0005-0000-0000-00003ECF0000}"/>
    <cellStyle name="Normal 4 4 4 2 6 6" xfId="56041" xr:uid="{00000000-0005-0000-0000-00003FCF0000}"/>
    <cellStyle name="Normal 4 4 4 2 7" xfId="27100" xr:uid="{00000000-0005-0000-0000-000040CF0000}"/>
    <cellStyle name="Normal 4 4 4 2 7 2" xfId="27101" xr:uid="{00000000-0005-0000-0000-000041CF0000}"/>
    <cellStyle name="Normal 4 4 4 2 7 2 2" xfId="27102" xr:uid="{00000000-0005-0000-0000-000042CF0000}"/>
    <cellStyle name="Normal 4 4 4 2 7 2 2 2" xfId="56049" xr:uid="{00000000-0005-0000-0000-000043CF0000}"/>
    <cellStyle name="Normal 4 4 4 2 7 2 3" xfId="56048" xr:uid="{00000000-0005-0000-0000-000044CF0000}"/>
    <cellStyle name="Normal 4 4 4 2 7 3" xfId="27103" xr:uid="{00000000-0005-0000-0000-000045CF0000}"/>
    <cellStyle name="Normal 4 4 4 2 7 3 2" xfId="56050" xr:uid="{00000000-0005-0000-0000-000046CF0000}"/>
    <cellStyle name="Normal 4 4 4 2 7 4" xfId="27104" xr:uid="{00000000-0005-0000-0000-000047CF0000}"/>
    <cellStyle name="Normal 4 4 4 2 7 4 2" xfId="56051" xr:uid="{00000000-0005-0000-0000-000048CF0000}"/>
    <cellStyle name="Normal 4 4 4 2 7 5" xfId="56047" xr:uid="{00000000-0005-0000-0000-000049CF0000}"/>
    <cellStyle name="Normal 4 4 4 2 8" xfId="27105" xr:uid="{00000000-0005-0000-0000-00004ACF0000}"/>
    <cellStyle name="Normal 4 4 4 2 8 2" xfId="27106" xr:uid="{00000000-0005-0000-0000-00004BCF0000}"/>
    <cellStyle name="Normal 4 4 4 2 8 2 2" xfId="56053" xr:uid="{00000000-0005-0000-0000-00004CCF0000}"/>
    <cellStyle name="Normal 4 4 4 2 8 3" xfId="27107" xr:uid="{00000000-0005-0000-0000-00004DCF0000}"/>
    <cellStyle name="Normal 4 4 4 2 8 3 2" xfId="56054" xr:uid="{00000000-0005-0000-0000-00004ECF0000}"/>
    <cellStyle name="Normal 4 4 4 2 8 4" xfId="56052" xr:uid="{00000000-0005-0000-0000-00004FCF0000}"/>
    <cellStyle name="Normal 4 4 4 2 9" xfId="27108" xr:uid="{00000000-0005-0000-0000-000050CF0000}"/>
    <cellStyle name="Normal 4 4 4 2 9 2" xfId="56055" xr:uid="{00000000-0005-0000-0000-000051CF0000}"/>
    <cellStyle name="Normal 4 4 4 3" xfId="27109" xr:uid="{00000000-0005-0000-0000-000052CF0000}"/>
    <cellStyle name="Normal 4 4 4 3 10" xfId="27110" xr:uid="{00000000-0005-0000-0000-000053CF0000}"/>
    <cellStyle name="Normal 4 4 4 3 10 2" xfId="56057" xr:uid="{00000000-0005-0000-0000-000054CF0000}"/>
    <cellStyle name="Normal 4 4 4 3 11" xfId="56056" xr:uid="{00000000-0005-0000-0000-000055CF0000}"/>
    <cellStyle name="Normal 4 4 4 3 2" xfId="27111" xr:uid="{00000000-0005-0000-0000-000056CF0000}"/>
    <cellStyle name="Normal 4 4 4 3 2 2" xfId="27112" xr:uid="{00000000-0005-0000-0000-000057CF0000}"/>
    <cellStyle name="Normal 4 4 4 3 2 2 2" xfId="27113" xr:uid="{00000000-0005-0000-0000-000058CF0000}"/>
    <cellStyle name="Normal 4 4 4 3 2 2 2 2" xfId="27114" xr:uid="{00000000-0005-0000-0000-000059CF0000}"/>
    <cellStyle name="Normal 4 4 4 3 2 2 2 2 2" xfId="56061" xr:uid="{00000000-0005-0000-0000-00005ACF0000}"/>
    <cellStyle name="Normal 4 4 4 3 2 2 2 3" xfId="56060" xr:uid="{00000000-0005-0000-0000-00005BCF0000}"/>
    <cellStyle name="Normal 4 4 4 3 2 2 3" xfId="27115" xr:uid="{00000000-0005-0000-0000-00005CCF0000}"/>
    <cellStyle name="Normal 4 4 4 3 2 2 3 2" xfId="56062" xr:uid="{00000000-0005-0000-0000-00005DCF0000}"/>
    <cellStyle name="Normal 4 4 4 3 2 2 4" xfId="27116" xr:uid="{00000000-0005-0000-0000-00005ECF0000}"/>
    <cellStyle name="Normal 4 4 4 3 2 2 4 2" xfId="56063" xr:uid="{00000000-0005-0000-0000-00005FCF0000}"/>
    <cellStyle name="Normal 4 4 4 3 2 2 5" xfId="27117" xr:uid="{00000000-0005-0000-0000-000060CF0000}"/>
    <cellStyle name="Normal 4 4 4 3 2 2 5 2" xfId="56064" xr:uid="{00000000-0005-0000-0000-000061CF0000}"/>
    <cellStyle name="Normal 4 4 4 3 2 2 6" xfId="56059" xr:uid="{00000000-0005-0000-0000-000062CF0000}"/>
    <cellStyle name="Normal 4 4 4 3 2 3" xfId="27118" xr:uid="{00000000-0005-0000-0000-000063CF0000}"/>
    <cellStyle name="Normal 4 4 4 3 2 3 2" xfId="27119" xr:uid="{00000000-0005-0000-0000-000064CF0000}"/>
    <cellStyle name="Normal 4 4 4 3 2 3 2 2" xfId="56066" xr:uid="{00000000-0005-0000-0000-000065CF0000}"/>
    <cellStyle name="Normal 4 4 4 3 2 3 3" xfId="56065" xr:uid="{00000000-0005-0000-0000-000066CF0000}"/>
    <cellStyle name="Normal 4 4 4 3 2 4" xfId="27120" xr:uid="{00000000-0005-0000-0000-000067CF0000}"/>
    <cellStyle name="Normal 4 4 4 3 2 4 2" xfId="56067" xr:uid="{00000000-0005-0000-0000-000068CF0000}"/>
    <cellStyle name="Normal 4 4 4 3 2 5" xfId="27121" xr:uid="{00000000-0005-0000-0000-000069CF0000}"/>
    <cellStyle name="Normal 4 4 4 3 2 5 2" xfId="56068" xr:uid="{00000000-0005-0000-0000-00006ACF0000}"/>
    <cellStyle name="Normal 4 4 4 3 2 6" xfId="27122" xr:uid="{00000000-0005-0000-0000-00006BCF0000}"/>
    <cellStyle name="Normal 4 4 4 3 2 6 2" xfId="56069" xr:uid="{00000000-0005-0000-0000-00006CCF0000}"/>
    <cellStyle name="Normal 4 4 4 3 2 7" xfId="56058" xr:uid="{00000000-0005-0000-0000-00006DCF0000}"/>
    <cellStyle name="Normal 4 4 4 3 3" xfId="27123" xr:uid="{00000000-0005-0000-0000-00006ECF0000}"/>
    <cellStyle name="Normal 4 4 4 3 3 2" xfId="27124" xr:uid="{00000000-0005-0000-0000-00006FCF0000}"/>
    <cellStyle name="Normal 4 4 4 3 3 2 2" xfId="27125" xr:uid="{00000000-0005-0000-0000-000070CF0000}"/>
    <cellStyle name="Normal 4 4 4 3 3 2 2 2" xfId="27126" xr:uid="{00000000-0005-0000-0000-000071CF0000}"/>
    <cellStyle name="Normal 4 4 4 3 3 2 2 2 2" xfId="56073" xr:uid="{00000000-0005-0000-0000-000072CF0000}"/>
    <cellStyle name="Normal 4 4 4 3 3 2 2 3" xfId="56072" xr:uid="{00000000-0005-0000-0000-000073CF0000}"/>
    <cellStyle name="Normal 4 4 4 3 3 2 3" xfId="27127" xr:uid="{00000000-0005-0000-0000-000074CF0000}"/>
    <cellStyle name="Normal 4 4 4 3 3 2 3 2" xfId="56074" xr:uid="{00000000-0005-0000-0000-000075CF0000}"/>
    <cellStyle name="Normal 4 4 4 3 3 2 4" xfId="27128" xr:uid="{00000000-0005-0000-0000-000076CF0000}"/>
    <cellStyle name="Normal 4 4 4 3 3 2 4 2" xfId="56075" xr:uid="{00000000-0005-0000-0000-000077CF0000}"/>
    <cellStyle name="Normal 4 4 4 3 3 2 5" xfId="27129" xr:uid="{00000000-0005-0000-0000-000078CF0000}"/>
    <cellStyle name="Normal 4 4 4 3 3 2 5 2" xfId="56076" xr:uid="{00000000-0005-0000-0000-000079CF0000}"/>
    <cellStyle name="Normal 4 4 4 3 3 2 6" xfId="56071" xr:uid="{00000000-0005-0000-0000-00007ACF0000}"/>
    <cellStyle name="Normal 4 4 4 3 3 3" xfId="27130" xr:uid="{00000000-0005-0000-0000-00007BCF0000}"/>
    <cellStyle name="Normal 4 4 4 3 3 3 2" xfId="27131" xr:uid="{00000000-0005-0000-0000-00007CCF0000}"/>
    <cellStyle name="Normal 4 4 4 3 3 3 2 2" xfId="56078" xr:uid="{00000000-0005-0000-0000-00007DCF0000}"/>
    <cellStyle name="Normal 4 4 4 3 3 3 3" xfId="56077" xr:uid="{00000000-0005-0000-0000-00007ECF0000}"/>
    <cellStyle name="Normal 4 4 4 3 3 4" xfId="27132" xr:uid="{00000000-0005-0000-0000-00007FCF0000}"/>
    <cellStyle name="Normal 4 4 4 3 3 4 2" xfId="56079" xr:uid="{00000000-0005-0000-0000-000080CF0000}"/>
    <cellStyle name="Normal 4 4 4 3 3 5" xfId="27133" xr:uid="{00000000-0005-0000-0000-000081CF0000}"/>
    <cellStyle name="Normal 4 4 4 3 3 5 2" xfId="56080" xr:uid="{00000000-0005-0000-0000-000082CF0000}"/>
    <cellStyle name="Normal 4 4 4 3 3 6" xfId="27134" xr:uid="{00000000-0005-0000-0000-000083CF0000}"/>
    <cellStyle name="Normal 4 4 4 3 3 6 2" xfId="56081" xr:uid="{00000000-0005-0000-0000-000084CF0000}"/>
    <cellStyle name="Normal 4 4 4 3 3 7" xfId="56070" xr:uid="{00000000-0005-0000-0000-000085CF0000}"/>
    <cellStyle name="Normal 4 4 4 3 4" xfId="27135" xr:uid="{00000000-0005-0000-0000-000086CF0000}"/>
    <cellStyle name="Normal 4 4 4 3 4 2" xfId="27136" xr:uid="{00000000-0005-0000-0000-000087CF0000}"/>
    <cellStyle name="Normal 4 4 4 3 4 2 2" xfId="27137" xr:uid="{00000000-0005-0000-0000-000088CF0000}"/>
    <cellStyle name="Normal 4 4 4 3 4 2 2 2" xfId="56084" xr:uid="{00000000-0005-0000-0000-000089CF0000}"/>
    <cellStyle name="Normal 4 4 4 3 4 2 3" xfId="56083" xr:uid="{00000000-0005-0000-0000-00008ACF0000}"/>
    <cellStyle name="Normal 4 4 4 3 4 3" xfId="27138" xr:uid="{00000000-0005-0000-0000-00008BCF0000}"/>
    <cellStyle name="Normal 4 4 4 3 4 3 2" xfId="56085" xr:uid="{00000000-0005-0000-0000-00008CCF0000}"/>
    <cellStyle name="Normal 4 4 4 3 4 4" xfId="27139" xr:uid="{00000000-0005-0000-0000-00008DCF0000}"/>
    <cellStyle name="Normal 4 4 4 3 4 4 2" xfId="56086" xr:uid="{00000000-0005-0000-0000-00008ECF0000}"/>
    <cellStyle name="Normal 4 4 4 3 4 5" xfId="27140" xr:uid="{00000000-0005-0000-0000-00008FCF0000}"/>
    <cellStyle name="Normal 4 4 4 3 4 5 2" xfId="56087" xr:uid="{00000000-0005-0000-0000-000090CF0000}"/>
    <cellStyle name="Normal 4 4 4 3 4 6" xfId="56082" xr:uid="{00000000-0005-0000-0000-000091CF0000}"/>
    <cellStyle name="Normal 4 4 4 3 5" xfId="27141" xr:uid="{00000000-0005-0000-0000-000092CF0000}"/>
    <cellStyle name="Normal 4 4 4 3 5 2" xfId="27142" xr:uid="{00000000-0005-0000-0000-000093CF0000}"/>
    <cellStyle name="Normal 4 4 4 3 5 2 2" xfId="27143" xr:uid="{00000000-0005-0000-0000-000094CF0000}"/>
    <cellStyle name="Normal 4 4 4 3 5 2 2 2" xfId="56090" xr:uid="{00000000-0005-0000-0000-000095CF0000}"/>
    <cellStyle name="Normal 4 4 4 3 5 2 3" xfId="56089" xr:uid="{00000000-0005-0000-0000-000096CF0000}"/>
    <cellStyle name="Normal 4 4 4 3 5 3" xfId="27144" xr:uid="{00000000-0005-0000-0000-000097CF0000}"/>
    <cellStyle name="Normal 4 4 4 3 5 3 2" xfId="56091" xr:uid="{00000000-0005-0000-0000-000098CF0000}"/>
    <cellStyle name="Normal 4 4 4 3 5 4" xfId="27145" xr:uid="{00000000-0005-0000-0000-000099CF0000}"/>
    <cellStyle name="Normal 4 4 4 3 5 4 2" xfId="56092" xr:uid="{00000000-0005-0000-0000-00009ACF0000}"/>
    <cellStyle name="Normal 4 4 4 3 5 5" xfId="27146" xr:uid="{00000000-0005-0000-0000-00009BCF0000}"/>
    <cellStyle name="Normal 4 4 4 3 5 5 2" xfId="56093" xr:uid="{00000000-0005-0000-0000-00009CCF0000}"/>
    <cellStyle name="Normal 4 4 4 3 5 6" xfId="56088" xr:uid="{00000000-0005-0000-0000-00009DCF0000}"/>
    <cellStyle name="Normal 4 4 4 3 6" xfId="27147" xr:uid="{00000000-0005-0000-0000-00009ECF0000}"/>
    <cellStyle name="Normal 4 4 4 3 6 2" xfId="27148" xr:uid="{00000000-0005-0000-0000-00009FCF0000}"/>
    <cellStyle name="Normal 4 4 4 3 6 2 2" xfId="27149" xr:uid="{00000000-0005-0000-0000-0000A0CF0000}"/>
    <cellStyle name="Normal 4 4 4 3 6 2 2 2" xfId="56096" xr:uid="{00000000-0005-0000-0000-0000A1CF0000}"/>
    <cellStyle name="Normal 4 4 4 3 6 2 3" xfId="56095" xr:uid="{00000000-0005-0000-0000-0000A2CF0000}"/>
    <cellStyle name="Normal 4 4 4 3 6 3" xfId="27150" xr:uid="{00000000-0005-0000-0000-0000A3CF0000}"/>
    <cellStyle name="Normal 4 4 4 3 6 3 2" xfId="56097" xr:uid="{00000000-0005-0000-0000-0000A4CF0000}"/>
    <cellStyle name="Normal 4 4 4 3 6 4" xfId="27151" xr:uid="{00000000-0005-0000-0000-0000A5CF0000}"/>
    <cellStyle name="Normal 4 4 4 3 6 4 2" xfId="56098" xr:uid="{00000000-0005-0000-0000-0000A6CF0000}"/>
    <cellStyle name="Normal 4 4 4 3 6 5" xfId="56094" xr:uid="{00000000-0005-0000-0000-0000A7CF0000}"/>
    <cellStyle name="Normal 4 4 4 3 7" xfId="27152" xr:uid="{00000000-0005-0000-0000-0000A8CF0000}"/>
    <cellStyle name="Normal 4 4 4 3 7 2" xfId="27153" xr:uid="{00000000-0005-0000-0000-0000A9CF0000}"/>
    <cellStyle name="Normal 4 4 4 3 7 2 2" xfId="56100" xr:uid="{00000000-0005-0000-0000-0000AACF0000}"/>
    <cellStyle name="Normal 4 4 4 3 7 3" xfId="27154" xr:uid="{00000000-0005-0000-0000-0000ABCF0000}"/>
    <cellStyle name="Normal 4 4 4 3 7 3 2" xfId="56101" xr:uid="{00000000-0005-0000-0000-0000ACCF0000}"/>
    <cellStyle name="Normal 4 4 4 3 7 4" xfId="56099" xr:uid="{00000000-0005-0000-0000-0000ADCF0000}"/>
    <cellStyle name="Normal 4 4 4 3 8" xfId="27155" xr:uid="{00000000-0005-0000-0000-0000AECF0000}"/>
    <cellStyle name="Normal 4 4 4 3 8 2" xfId="56102" xr:uid="{00000000-0005-0000-0000-0000AFCF0000}"/>
    <cellStyle name="Normal 4 4 4 3 9" xfId="27156" xr:uid="{00000000-0005-0000-0000-0000B0CF0000}"/>
    <cellStyle name="Normal 4 4 4 3 9 2" xfId="56103" xr:uid="{00000000-0005-0000-0000-0000B1CF0000}"/>
    <cellStyle name="Normal 4 4 4 4" xfId="27157" xr:uid="{00000000-0005-0000-0000-0000B2CF0000}"/>
    <cellStyle name="Normal 4 4 4 4 2" xfId="27158" xr:uid="{00000000-0005-0000-0000-0000B3CF0000}"/>
    <cellStyle name="Normal 4 4 4 4 2 2" xfId="27159" xr:uid="{00000000-0005-0000-0000-0000B4CF0000}"/>
    <cellStyle name="Normal 4 4 4 4 2 2 2" xfId="27160" xr:uid="{00000000-0005-0000-0000-0000B5CF0000}"/>
    <cellStyle name="Normal 4 4 4 4 2 2 2 2" xfId="56107" xr:uid="{00000000-0005-0000-0000-0000B6CF0000}"/>
    <cellStyle name="Normal 4 4 4 4 2 2 3" xfId="56106" xr:uid="{00000000-0005-0000-0000-0000B7CF0000}"/>
    <cellStyle name="Normal 4 4 4 4 2 3" xfId="27161" xr:uid="{00000000-0005-0000-0000-0000B8CF0000}"/>
    <cellStyle name="Normal 4 4 4 4 2 3 2" xfId="56108" xr:uid="{00000000-0005-0000-0000-0000B9CF0000}"/>
    <cellStyle name="Normal 4 4 4 4 2 4" xfId="27162" xr:uid="{00000000-0005-0000-0000-0000BACF0000}"/>
    <cellStyle name="Normal 4 4 4 4 2 4 2" xfId="56109" xr:uid="{00000000-0005-0000-0000-0000BBCF0000}"/>
    <cellStyle name="Normal 4 4 4 4 2 5" xfId="27163" xr:uid="{00000000-0005-0000-0000-0000BCCF0000}"/>
    <cellStyle name="Normal 4 4 4 4 2 5 2" xfId="56110" xr:uid="{00000000-0005-0000-0000-0000BDCF0000}"/>
    <cellStyle name="Normal 4 4 4 4 2 6" xfId="56105" xr:uid="{00000000-0005-0000-0000-0000BECF0000}"/>
    <cellStyle name="Normal 4 4 4 4 3" xfId="27164" xr:uid="{00000000-0005-0000-0000-0000BFCF0000}"/>
    <cellStyle name="Normal 4 4 4 4 3 2" xfId="27165" xr:uid="{00000000-0005-0000-0000-0000C0CF0000}"/>
    <cellStyle name="Normal 4 4 4 4 3 2 2" xfId="27166" xr:uid="{00000000-0005-0000-0000-0000C1CF0000}"/>
    <cellStyle name="Normal 4 4 4 4 3 2 2 2" xfId="56113" xr:uid="{00000000-0005-0000-0000-0000C2CF0000}"/>
    <cellStyle name="Normal 4 4 4 4 3 2 3" xfId="56112" xr:uid="{00000000-0005-0000-0000-0000C3CF0000}"/>
    <cellStyle name="Normal 4 4 4 4 3 3" xfId="27167" xr:uid="{00000000-0005-0000-0000-0000C4CF0000}"/>
    <cellStyle name="Normal 4 4 4 4 3 3 2" xfId="56114" xr:uid="{00000000-0005-0000-0000-0000C5CF0000}"/>
    <cellStyle name="Normal 4 4 4 4 3 4" xfId="27168" xr:uid="{00000000-0005-0000-0000-0000C6CF0000}"/>
    <cellStyle name="Normal 4 4 4 4 3 4 2" xfId="56115" xr:uid="{00000000-0005-0000-0000-0000C7CF0000}"/>
    <cellStyle name="Normal 4 4 4 4 3 5" xfId="27169" xr:uid="{00000000-0005-0000-0000-0000C8CF0000}"/>
    <cellStyle name="Normal 4 4 4 4 3 5 2" xfId="56116" xr:uid="{00000000-0005-0000-0000-0000C9CF0000}"/>
    <cellStyle name="Normal 4 4 4 4 3 6" xfId="56111" xr:uid="{00000000-0005-0000-0000-0000CACF0000}"/>
    <cellStyle name="Normal 4 4 4 4 4" xfId="27170" xr:uid="{00000000-0005-0000-0000-0000CBCF0000}"/>
    <cellStyle name="Normal 4 4 4 4 4 2" xfId="27171" xr:uid="{00000000-0005-0000-0000-0000CCCF0000}"/>
    <cellStyle name="Normal 4 4 4 4 4 2 2" xfId="56118" xr:uid="{00000000-0005-0000-0000-0000CDCF0000}"/>
    <cellStyle name="Normal 4 4 4 4 4 3" xfId="56117" xr:uid="{00000000-0005-0000-0000-0000CECF0000}"/>
    <cellStyle name="Normal 4 4 4 4 5" xfId="27172" xr:uid="{00000000-0005-0000-0000-0000CFCF0000}"/>
    <cellStyle name="Normal 4 4 4 4 5 2" xfId="56119" xr:uid="{00000000-0005-0000-0000-0000D0CF0000}"/>
    <cellStyle name="Normal 4 4 4 4 6" xfId="27173" xr:uid="{00000000-0005-0000-0000-0000D1CF0000}"/>
    <cellStyle name="Normal 4 4 4 4 6 2" xfId="56120" xr:uid="{00000000-0005-0000-0000-0000D2CF0000}"/>
    <cellStyle name="Normal 4 4 4 4 7" xfId="27174" xr:uid="{00000000-0005-0000-0000-0000D3CF0000}"/>
    <cellStyle name="Normal 4 4 4 4 7 2" xfId="56121" xr:uid="{00000000-0005-0000-0000-0000D4CF0000}"/>
    <cellStyle name="Normal 4 4 4 4 8" xfId="56104" xr:uid="{00000000-0005-0000-0000-0000D5CF0000}"/>
    <cellStyle name="Normal 4 4 4 5" xfId="27175" xr:uid="{00000000-0005-0000-0000-0000D6CF0000}"/>
    <cellStyle name="Normal 4 4 4 5 2" xfId="27176" xr:uid="{00000000-0005-0000-0000-0000D7CF0000}"/>
    <cellStyle name="Normal 4 4 4 5 2 2" xfId="27177" xr:uid="{00000000-0005-0000-0000-0000D8CF0000}"/>
    <cellStyle name="Normal 4 4 4 5 2 2 2" xfId="27178" xr:uid="{00000000-0005-0000-0000-0000D9CF0000}"/>
    <cellStyle name="Normal 4 4 4 5 2 2 2 2" xfId="56125" xr:uid="{00000000-0005-0000-0000-0000DACF0000}"/>
    <cellStyle name="Normal 4 4 4 5 2 2 3" xfId="56124" xr:uid="{00000000-0005-0000-0000-0000DBCF0000}"/>
    <cellStyle name="Normal 4 4 4 5 2 3" xfId="27179" xr:uid="{00000000-0005-0000-0000-0000DCCF0000}"/>
    <cellStyle name="Normal 4 4 4 5 2 3 2" xfId="56126" xr:uid="{00000000-0005-0000-0000-0000DDCF0000}"/>
    <cellStyle name="Normal 4 4 4 5 2 4" xfId="27180" xr:uid="{00000000-0005-0000-0000-0000DECF0000}"/>
    <cellStyle name="Normal 4 4 4 5 2 4 2" xfId="56127" xr:uid="{00000000-0005-0000-0000-0000DFCF0000}"/>
    <cellStyle name="Normal 4 4 4 5 2 5" xfId="27181" xr:uid="{00000000-0005-0000-0000-0000E0CF0000}"/>
    <cellStyle name="Normal 4 4 4 5 2 5 2" xfId="56128" xr:uid="{00000000-0005-0000-0000-0000E1CF0000}"/>
    <cellStyle name="Normal 4 4 4 5 2 6" xfId="56123" xr:uid="{00000000-0005-0000-0000-0000E2CF0000}"/>
    <cellStyle name="Normal 4 4 4 5 3" xfId="27182" xr:uid="{00000000-0005-0000-0000-0000E3CF0000}"/>
    <cellStyle name="Normal 4 4 4 5 3 2" xfId="27183" xr:uid="{00000000-0005-0000-0000-0000E4CF0000}"/>
    <cellStyle name="Normal 4 4 4 5 3 2 2" xfId="56130" xr:uid="{00000000-0005-0000-0000-0000E5CF0000}"/>
    <cellStyle name="Normal 4 4 4 5 3 3" xfId="56129" xr:uid="{00000000-0005-0000-0000-0000E6CF0000}"/>
    <cellStyle name="Normal 4 4 4 5 4" xfId="27184" xr:uid="{00000000-0005-0000-0000-0000E7CF0000}"/>
    <cellStyle name="Normal 4 4 4 5 4 2" xfId="56131" xr:uid="{00000000-0005-0000-0000-0000E8CF0000}"/>
    <cellStyle name="Normal 4 4 4 5 5" xfId="27185" xr:uid="{00000000-0005-0000-0000-0000E9CF0000}"/>
    <cellStyle name="Normal 4 4 4 5 5 2" xfId="56132" xr:uid="{00000000-0005-0000-0000-0000EACF0000}"/>
    <cellStyle name="Normal 4 4 4 5 6" xfId="27186" xr:uid="{00000000-0005-0000-0000-0000EBCF0000}"/>
    <cellStyle name="Normal 4 4 4 5 6 2" xfId="56133" xr:uid="{00000000-0005-0000-0000-0000ECCF0000}"/>
    <cellStyle name="Normal 4 4 4 5 7" xfId="56122" xr:uid="{00000000-0005-0000-0000-0000EDCF0000}"/>
    <cellStyle name="Normal 4 4 4 6" xfId="27187" xr:uid="{00000000-0005-0000-0000-0000EECF0000}"/>
    <cellStyle name="Normal 4 4 4 6 2" xfId="27188" xr:uid="{00000000-0005-0000-0000-0000EFCF0000}"/>
    <cellStyle name="Normal 4 4 4 6 2 2" xfId="27189" xr:uid="{00000000-0005-0000-0000-0000F0CF0000}"/>
    <cellStyle name="Normal 4 4 4 6 2 2 2" xfId="56136" xr:uid="{00000000-0005-0000-0000-0000F1CF0000}"/>
    <cellStyle name="Normal 4 4 4 6 2 3" xfId="56135" xr:uid="{00000000-0005-0000-0000-0000F2CF0000}"/>
    <cellStyle name="Normal 4 4 4 6 3" xfId="27190" xr:uid="{00000000-0005-0000-0000-0000F3CF0000}"/>
    <cellStyle name="Normal 4 4 4 6 3 2" xfId="56137" xr:uid="{00000000-0005-0000-0000-0000F4CF0000}"/>
    <cellStyle name="Normal 4 4 4 6 4" xfId="27191" xr:uid="{00000000-0005-0000-0000-0000F5CF0000}"/>
    <cellStyle name="Normal 4 4 4 6 4 2" xfId="56138" xr:uid="{00000000-0005-0000-0000-0000F6CF0000}"/>
    <cellStyle name="Normal 4 4 4 6 5" xfId="27192" xr:uid="{00000000-0005-0000-0000-0000F7CF0000}"/>
    <cellStyle name="Normal 4 4 4 6 5 2" xfId="56139" xr:uid="{00000000-0005-0000-0000-0000F8CF0000}"/>
    <cellStyle name="Normal 4 4 4 6 6" xfId="56134" xr:uid="{00000000-0005-0000-0000-0000F9CF0000}"/>
    <cellStyle name="Normal 4 4 4 7" xfId="27193" xr:uid="{00000000-0005-0000-0000-0000FACF0000}"/>
    <cellStyle name="Normal 4 4 4 7 2" xfId="27194" xr:uid="{00000000-0005-0000-0000-0000FBCF0000}"/>
    <cellStyle name="Normal 4 4 4 7 2 2" xfId="27195" xr:uid="{00000000-0005-0000-0000-0000FCCF0000}"/>
    <cellStyle name="Normal 4 4 4 7 2 2 2" xfId="56142" xr:uid="{00000000-0005-0000-0000-0000FDCF0000}"/>
    <cellStyle name="Normal 4 4 4 7 2 3" xfId="56141" xr:uid="{00000000-0005-0000-0000-0000FECF0000}"/>
    <cellStyle name="Normal 4 4 4 7 3" xfId="27196" xr:uid="{00000000-0005-0000-0000-0000FFCF0000}"/>
    <cellStyle name="Normal 4 4 4 7 3 2" xfId="56143" xr:uid="{00000000-0005-0000-0000-000000D00000}"/>
    <cellStyle name="Normal 4 4 4 7 4" xfId="27197" xr:uid="{00000000-0005-0000-0000-000001D00000}"/>
    <cellStyle name="Normal 4 4 4 7 4 2" xfId="56144" xr:uid="{00000000-0005-0000-0000-000002D00000}"/>
    <cellStyle name="Normal 4 4 4 7 5" xfId="27198" xr:uid="{00000000-0005-0000-0000-000003D00000}"/>
    <cellStyle name="Normal 4 4 4 7 5 2" xfId="56145" xr:uid="{00000000-0005-0000-0000-000004D00000}"/>
    <cellStyle name="Normal 4 4 4 7 6" xfId="56140" xr:uid="{00000000-0005-0000-0000-000005D00000}"/>
    <cellStyle name="Normal 4 4 4 8" xfId="27199" xr:uid="{00000000-0005-0000-0000-000006D00000}"/>
    <cellStyle name="Normal 4 4 4 8 2" xfId="27200" xr:uid="{00000000-0005-0000-0000-000007D00000}"/>
    <cellStyle name="Normal 4 4 4 8 2 2" xfId="27201" xr:uid="{00000000-0005-0000-0000-000008D00000}"/>
    <cellStyle name="Normal 4 4 4 8 2 2 2" xfId="56148" xr:uid="{00000000-0005-0000-0000-000009D00000}"/>
    <cellStyle name="Normal 4 4 4 8 2 3" xfId="56147" xr:uid="{00000000-0005-0000-0000-00000AD00000}"/>
    <cellStyle name="Normal 4 4 4 8 3" xfId="27202" xr:uid="{00000000-0005-0000-0000-00000BD00000}"/>
    <cellStyle name="Normal 4 4 4 8 3 2" xfId="56149" xr:uid="{00000000-0005-0000-0000-00000CD00000}"/>
    <cellStyle name="Normal 4 4 4 8 4" xfId="27203" xr:uid="{00000000-0005-0000-0000-00000DD00000}"/>
    <cellStyle name="Normal 4 4 4 8 4 2" xfId="56150" xr:uid="{00000000-0005-0000-0000-00000ED00000}"/>
    <cellStyle name="Normal 4 4 4 8 5" xfId="56146" xr:uid="{00000000-0005-0000-0000-00000FD00000}"/>
    <cellStyle name="Normal 4 4 4 9" xfId="27204" xr:uid="{00000000-0005-0000-0000-000010D00000}"/>
    <cellStyle name="Normal 4 4 4 9 2" xfId="27205" xr:uid="{00000000-0005-0000-0000-000011D00000}"/>
    <cellStyle name="Normal 4 4 4 9 2 2" xfId="56152" xr:uid="{00000000-0005-0000-0000-000012D00000}"/>
    <cellStyle name="Normal 4 4 4 9 3" xfId="27206" xr:uid="{00000000-0005-0000-0000-000013D00000}"/>
    <cellStyle name="Normal 4 4 4 9 3 2" xfId="56153" xr:uid="{00000000-0005-0000-0000-000014D00000}"/>
    <cellStyle name="Normal 4 4 4 9 4" xfId="56151" xr:uid="{00000000-0005-0000-0000-000015D00000}"/>
    <cellStyle name="Normal 4 4 5" xfId="27207" xr:uid="{00000000-0005-0000-0000-000016D00000}"/>
    <cellStyle name="Normal 4 4 5 10" xfId="27208" xr:uid="{00000000-0005-0000-0000-000017D00000}"/>
    <cellStyle name="Normal 4 4 5 10 2" xfId="56155" xr:uid="{00000000-0005-0000-0000-000018D00000}"/>
    <cellStyle name="Normal 4 4 5 11" xfId="27209" xr:uid="{00000000-0005-0000-0000-000019D00000}"/>
    <cellStyle name="Normal 4 4 5 11 2" xfId="56156" xr:uid="{00000000-0005-0000-0000-00001AD00000}"/>
    <cellStyle name="Normal 4 4 5 12" xfId="56154" xr:uid="{00000000-0005-0000-0000-00001BD00000}"/>
    <cellStyle name="Normal 4 4 5 2" xfId="27210" xr:uid="{00000000-0005-0000-0000-00001CD00000}"/>
    <cellStyle name="Normal 4 4 5 2 10" xfId="27211" xr:uid="{00000000-0005-0000-0000-00001DD00000}"/>
    <cellStyle name="Normal 4 4 5 2 10 2" xfId="56158" xr:uid="{00000000-0005-0000-0000-00001ED00000}"/>
    <cellStyle name="Normal 4 4 5 2 11" xfId="56157" xr:uid="{00000000-0005-0000-0000-00001FD00000}"/>
    <cellStyle name="Normal 4 4 5 2 2" xfId="27212" xr:uid="{00000000-0005-0000-0000-000020D00000}"/>
    <cellStyle name="Normal 4 4 5 2 2 2" xfId="27213" xr:uid="{00000000-0005-0000-0000-000021D00000}"/>
    <cellStyle name="Normal 4 4 5 2 2 2 2" xfId="27214" xr:uid="{00000000-0005-0000-0000-000022D00000}"/>
    <cellStyle name="Normal 4 4 5 2 2 2 2 2" xfId="27215" xr:uid="{00000000-0005-0000-0000-000023D00000}"/>
    <cellStyle name="Normal 4 4 5 2 2 2 2 2 2" xfId="56162" xr:uid="{00000000-0005-0000-0000-000024D00000}"/>
    <cellStyle name="Normal 4 4 5 2 2 2 2 3" xfId="56161" xr:uid="{00000000-0005-0000-0000-000025D00000}"/>
    <cellStyle name="Normal 4 4 5 2 2 2 3" xfId="27216" xr:uid="{00000000-0005-0000-0000-000026D00000}"/>
    <cellStyle name="Normal 4 4 5 2 2 2 3 2" xfId="56163" xr:uid="{00000000-0005-0000-0000-000027D00000}"/>
    <cellStyle name="Normal 4 4 5 2 2 2 4" xfId="27217" xr:uid="{00000000-0005-0000-0000-000028D00000}"/>
    <cellStyle name="Normal 4 4 5 2 2 2 4 2" xfId="56164" xr:uid="{00000000-0005-0000-0000-000029D00000}"/>
    <cellStyle name="Normal 4 4 5 2 2 2 5" xfId="27218" xr:uid="{00000000-0005-0000-0000-00002AD00000}"/>
    <cellStyle name="Normal 4 4 5 2 2 2 5 2" xfId="56165" xr:uid="{00000000-0005-0000-0000-00002BD00000}"/>
    <cellStyle name="Normal 4 4 5 2 2 2 6" xfId="56160" xr:uid="{00000000-0005-0000-0000-00002CD00000}"/>
    <cellStyle name="Normal 4 4 5 2 2 3" xfId="27219" xr:uid="{00000000-0005-0000-0000-00002DD00000}"/>
    <cellStyle name="Normal 4 4 5 2 2 3 2" xfId="27220" xr:uid="{00000000-0005-0000-0000-00002ED00000}"/>
    <cellStyle name="Normal 4 4 5 2 2 3 2 2" xfId="56167" xr:uid="{00000000-0005-0000-0000-00002FD00000}"/>
    <cellStyle name="Normal 4 4 5 2 2 3 3" xfId="56166" xr:uid="{00000000-0005-0000-0000-000030D00000}"/>
    <cellStyle name="Normal 4 4 5 2 2 4" xfId="27221" xr:uid="{00000000-0005-0000-0000-000031D00000}"/>
    <cellStyle name="Normal 4 4 5 2 2 4 2" xfId="56168" xr:uid="{00000000-0005-0000-0000-000032D00000}"/>
    <cellStyle name="Normal 4 4 5 2 2 5" xfId="27222" xr:uid="{00000000-0005-0000-0000-000033D00000}"/>
    <cellStyle name="Normal 4 4 5 2 2 5 2" xfId="56169" xr:uid="{00000000-0005-0000-0000-000034D00000}"/>
    <cellStyle name="Normal 4 4 5 2 2 6" xfId="27223" xr:uid="{00000000-0005-0000-0000-000035D00000}"/>
    <cellStyle name="Normal 4 4 5 2 2 6 2" xfId="56170" xr:uid="{00000000-0005-0000-0000-000036D00000}"/>
    <cellStyle name="Normal 4 4 5 2 2 7" xfId="56159" xr:uid="{00000000-0005-0000-0000-000037D00000}"/>
    <cellStyle name="Normal 4 4 5 2 3" xfId="27224" xr:uid="{00000000-0005-0000-0000-000038D00000}"/>
    <cellStyle name="Normal 4 4 5 2 3 2" xfId="27225" xr:uid="{00000000-0005-0000-0000-000039D00000}"/>
    <cellStyle name="Normal 4 4 5 2 3 2 2" xfId="27226" xr:uid="{00000000-0005-0000-0000-00003AD00000}"/>
    <cellStyle name="Normal 4 4 5 2 3 2 2 2" xfId="27227" xr:uid="{00000000-0005-0000-0000-00003BD00000}"/>
    <cellStyle name="Normal 4 4 5 2 3 2 2 2 2" xfId="56174" xr:uid="{00000000-0005-0000-0000-00003CD00000}"/>
    <cellStyle name="Normal 4 4 5 2 3 2 2 3" xfId="56173" xr:uid="{00000000-0005-0000-0000-00003DD00000}"/>
    <cellStyle name="Normal 4 4 5 2 3 2 3" xfId="27228" xr:uid="{00000000-0005-0000-0000-00003ED00000}"/>
    <cellStyle name="Normal 4 4 5 2 3 2 3 2" xfId="56175" xr:uid="{00000000-0005-0000-0000-00003FD00000}"/>
    <cellStyle name="Normal 4 4 5 2 3 2 4" xfId="27229" xr:uid="{00000000-0005-0000-0000-000040D00000}"/>
    <cellStyle name="Normal 4 4 5 2 3 2 4 2" xfId="56176" xr:uid="{00000000-0005-0000-0000-000041D00000}"/>
    <cellStyle name="Normal 4 4 5 2 3 2 5" xfId="27230" xr:uid="{00000000-0005-0000-0000-000042D00000}"/>
    <cellStyle name="Normal 4 4 5 2 3 2 5 2" xfId="56177" xr:uid="{00000000-0005-0000-0000-000043D00000}"/>
    <cellStyle name="Normal 4 4 5 2 3 2 6" xfId="56172" xr:uid="{00000000-0005-0000-0000-000044D00000}"/>
    <cellStyle name="Normal 4 4 5 2 3 3" xfId="27231" xr:uid="{00000000-0005-0000-0000-000045D00000}"/>
    <cellStyle name="Normal 4 4 5 2 3 3 2" xfId="27232" xr:uid="{00000000-0005-0000-0000-000046D00000}"/>
    <cellStyle name="Normal 4 4 5 2 3 3 2 2" xfId="56179" xr:uid="{00000000-0005-0000-0000-000047D00000}"/>
    <cellStyle name="Normal 4 4 5 2 3 3 3" xfId="56178" xr:uid="{00000000-0005-0000-0000-000048D00000}"/>
    <cellStyle name="Normal 4 4 5 2 3 4" xfId="27233" xr:uid="{00000000-0005-0000-0000-000049D00000}"/>
    <cellStyle name="Normal 4 4 5 2 3 4 2" xfId="56180" xr:uid="{00000000-0005-0000-0000-00004AD00000}"/>
    <cellStyle name="Normal 4 4 5 2 3 5" xfId="27234" xr:uid="{00000000-0005-0000-0000-00004BD00000}"/>
    <cellStyle name="Normal 4 4 5 2 3 5 2" xfId="56181" xr:uid="{00000000-0005-0000-0000-00004CD00000}"/>
    <cellStyle name="Normal 4 4 5 2 3 6" xfId="27235" xr:uid="{00000000-0005-0000-0000-00004DD00000}"/>
    <cellStyle name="Normal 4 4 5 2 3 6 2" xfId="56182" xr:uid="{00000000-0005-0000-0000-00004ED00000}"/>
    <cellStyle name="Normal 4 4 5 2 3 7" xfId="56171" xr:uid="{00000000-0005-0000-0000-00004FD00000}"/>
    <cellStyle name="Normal 4 4 5 2 4" xfId="27236" xr:uid="{00000000-0005-0000-0000-000050D00000}"/>
    <cellStyle name="Normal 4 4 5 2 4 2" xfId="27237" xr:uid="{00000000-0005-0000-0000-000051D00000}"/>
    <cellStyle name="Normal 4 4 5 2 4 2 2" xfId="27238" xr:uid="{00000000-0005-0000-0000-000052D00000}"/>
    <cellStyle name="Normal 4 4 5 2 4 2 2 2" xfId="56185" xr:uid="{00000000-0005-0000-0000-000053D00000}"/>
    <cellStyle name="Normal 4 4 5 2 4 2 3" xfId="56184" xr:uid="{00000000-0005-0000-0000-000054D00000}"/>
    <cellStyle name="Normal 4 4 5 2 4 3" xfId="27239" xr:uid="{00000000-0005-0000-0000-000055D00000}"/>
    <cellStyle name="Normal 4 4 5 2 4 3 2" xfId="56186" xr:uid="{00000000-0005-0000-0000-000056D00000}"/>
    <cellStyle name="Normal 4 4 5 2 4 4" xfId="27240" xr:uid="{00000000-0005-0000-0000-000057D00000}"/>
    <cellStyle name="Normal 4 4 5 2 4 4 2" xfId="56187" xr:uid="{00000000-0005-0000-0000-000058D00000}"/>
    <cellStyle name="Normal 4 4 5 2 4 5" xfId="27241" xr:uid="{00000000-0005-0000-0000-000059D00000}"/>
    <cellStyle name="Normal 4 4 5 2 4 5 2" xfId="56188" xr:uid="{00000000-0005-0000-0000-00005AD00000}"/>
    <cellStyle name="Normal 4 4 5 2 4 6" xfId="56183" xr:uid="{00000000-0005-0000-0000-00005BD00000}"/>
    <cellStyle name="Normal 4 4 5 2 5" xfId="27242" xr:uid="{00000000-0005-0000-0000-00005CD00000}"/>
    <cellStyle name="Normal 4 4 5 2 5 2" xfId="27243" xr:uid="{00000000-0005-0000-0000-00005DD00000}"/>
    <cellStyle name="Normal 4 4 5 2 5 2 2" xfId="27244" xr:uid="{00000000-0005-0000-0000-00005ED00000}"/>
    <cellStyle name="Normal 4 4 5 2 5 2 2 2" xfId="56191" xr:uid="{00000000-0005-0000-0000-00005FD00000}"/>
    <cellStyle name="Normal 4 4 5 2 5 2 3" xfId="56190" xr:uid="{00000000-0005-0000-0000-000060D00000}"/>
    <cellStyle name="Normal 4 4 5 2 5 3" xfId="27245" xr:uid="{00000000-0005-0000-0000-000061D00000}"/>
    <cellStyle name="Normal 4 4 5 2 5 3 2" xfId="56192" xr:uid="{00000000-0005-0000-0000-000062D00000}"/>
    <cellStyle name="Normal 4 4 5 2 5 4" xfId="27246" xr:uid="{00000000-0005-0000-0000-000063D00000}"/>
    <cellStyle name="Normal 4 4 5 2 5 4 2" xfId="56193" xr:uid="{00000000-0005-0000-0000-000064D00000}"/>
    <cellStyle name="Normal 4 4 5 2 5 5" xfId="27247" xr:uid="{00000000-0005-0000-0000-000065D00000}"/>
    <cellStyle name="Normal 4 4 5 2 5 5 2" xfId="56194" xr:uid="{00000000-0005-0000-0000-000066D00000}"/>
    <cellStyle name="Normal 4 4 5 2 5 6" xfId="56189" xr:uid="{00000000-0005-0000-0000-000067D00000}"/>
    <cellStyle name="Normal 4 4 5 2 6" xfId="27248" xr:uid="{00000000-0005-0000-0000-000068D00000}"/>
    <cellStyle name="Normal 4 4 5 2 6 2" xfId="27249" xr:uid="{00000000-0005-0000-0000-000069D00000}"/>
    <cellStyle name="Normal 4 4 5 2 6 2 2" xfId="27250" xr:uid="{00000000-0005-0000-0000-00006AD00000}"/>
    <cellStyle name="Normal 4 4 5 2 6 2 2 2" xfId="56197" xr:uid="{00000000-0005-0000-0000-00006BD00000}"/>
    <cellStyle name="Normal 4 4 5 2 6 2 3" xfId="56196" xr:uid="{00000000-0005-0000-0000-00006CD00000}"/>
    <cellStyle name="Normal 4 4 5 2 6 3" xfId="27251" xr:uid="{00000000-0005-0000-0000-00006DD00000}"/>
    <cellStyle name="Normal 4 4 5 2 6 3 2" xfId="56198" xr:uid="{00000000-0005-0000-0000-00006ED00000}"/>
    <cellStyle name="Normal 4 4 5 2 6 4" xfId="27252" xr:uid="{00000000-0005-0000-0000-00006FD00000}"/>
    <cellStyle name="Normal 4 4 5 2 6 4 2" xfId="56199" xr:uid="{00000000-0005-0000-0000-000070D00000}"/>
    <cellStyle name="Normal 4 4 5 2 6 5" xfId="56195" xr:uid="{00000000-0005-0000-0000-000071D00000}"/>
    <cellStyle name="Normal 4 4 5 2 7" xfId="27253" xr:uid="{00000000-0005-0000-0000-000072D00000}"/>
    <cellStyle name="Normal 4 4 5 2 7 2" xfId="27254" xr:uid="{00000000-0005-0000-0000-000073D00000}"/>
    <cellStyle name="Normal 4 4 5 2 7 2 2" xfId="56201" xr:uid="{00000000-0005-0000-0000-000074D00000}"/>
    <cellStyle name="Normal 4 4 5 2 7 3" xfId="27255" xr:uid="{00000000-0005-0000-0000-000075D00000}"/>
    <cellStyle name="Normal 4 4 5 2 7 3 2" xfId="56202" xr:uid="{00000000-0005-0000-0000-000076D00000}"/>
    <cellStyle name="Normal 4 4 5 2 7 4" xfId="56200" xr:uid="{00000000-0005-0000-0000-000077D00000}"/>
    <cellStyle name="Normal 4 4 5 2 8" xfId="27256" xr:uid="{00000000-0005-0000-0000-000078D00000}"/>
    <cellStyle name="Normal 4 4 5 2 8 2" xfId="56203" xr:uid="{00000000-0005-0000-0000-000079D00000}"/>
    <cellStyle name="Normal 4 4 5 2 9" xfId="27257" xr:uid="{00000000-0005-0000-0000-00007AD00000}"/>
    <cellStyle name="Normal 4 4 5 2 9 2" xfId="56204" xr:uid="{00000000-0005-0000-0000-00007BD00000}"/>
    <cellStyle name="Normal 4 4 5 3" xfId="27258" xr:uid="{00000000-0005-0000-0000-00007CD00000}"/>
    <cellStyle name="Normal 4 4 5 3 2" xfId="27259" xr:uid="{00000000-0005-0000-0000-00007DD00000}"/>
    <cellStyle name="Normal 4 4 5 3 2 2" xfId="27260" xr:uid="{00000000-0005-0000-0000-00007ED00000}"/>
    <cellStyle name="Normal 4 4 5 3 2 2 2" xfId="27261" xr:uid="{00000000-0005-0000-0000-00007FD00000}"/>
    <cellStyle name="Normal 4 4 5 3 2 2 2 2" xfId="56208" xr:uid="{00000000-0005-0000-0000-000080D00000}"/>
    <cellStyle name="Normal 4 4 5 3 2 2 3" xfId="56207" xr:uid="{00000000-0005-0000-0000-000081D00000}"/>
    <cellStyle name="Normal 4 4 5 3 2 3" xfId="27262" xr:uid="{00000000-0005-0000-0000-000082D00000}"/>
    <cellStyle name="Normal 4 4 5 3 2 3 2" xfId="56209" xr:uid="{00000000-0005-0000-0000-000083D00000}"/>
    <cellStyle name="Normal 4 4 5 3 2 4" xfId="27263" xr:uid="{00000000-0005-0000-0000-000084D00000}"/>
    <cellStyle name="Normal 4 4 5 3 2 4 2" xfId="56210" xr:uid="{00000000-0005-0000-0000-000085D00000}"/>
    <cellStyle name="Normal 4 4 5 3 2 5" xfId="27264" xr:uid="{00000000-0005-0000-0000-000086D00000}"/>
    <cellStyle name="Normal 4 4 5 3 2 5 2" xfId="56211" xr:uid="{00000000-0005-0000-0000-000087D00000}"/>
    <cellStyle name="Normal 4 4 5 3 2 6" xfId="56206" xr:uid="{00000000-0005-0000-0000-000088D00000}"/>
    <cellStyle name="Normal 4 4 5 3 3" xfId="27265" xr:uid="{00000000-0005-0000-0000-000089D00000}"/>
    <cellStyle name="Normal 4 4 5 3 3 2" xfId="27266" xr:uid="{00000000-0005-0000-0000-00008AD00000}"/>
    <cellStyle name="Normal 4 4 5 3 3 2 2" xfId="27267" xr:uid="{00000000-0005-0000-0000-00008BD00000}"/>
    <cellStyle name="Normal 4 4 5 3 3 2 2 2" xfId="56214" xr:uid="{00000000-0005-0000-0000-00008CD00000}"/>
    <cellStyle name="Normal 4 4 5 3 3 2 3" xfId="56213" xr:uid="{00000000-0005-0000-0000-00008DD00000}"/>
    <cellStyle name="Normal 4 4 5 3 3 3" xfId="27268" xr:uid="{00000000-0005-0000-0000-00008ED00000}"/>
    <cellStyle name="Normal 4 4 5 3 3 3 2" xfId="56215" xr:uid="{00000000-0005-0000-0000-00008FD00000}"/>
    <cellStyle name="Normal 4 4 5 3 3 4" xfId="27269" xr:uid="{00000000-0005-0000-0000-000090D00000}"/>
    <cellStyle name="Normal 4 4 5 3 3 4 2" xfId="56216" xr:uid="{00000000-0005-0000-0000-000091D00000}"/>
    <cellStyle name="Normal 4 4 5 3 3 5" xfId="27270" xr:uid="{00000000-0005-0000-0000-000092D00000}"/>
    <cellStyle name="Normal 4 4 5 3 3 5 2" xfId="56217" xr:uid="{00000000-0005-0000-0000-000093D00000}"/>
    <cellStyle name="Normal 4 4 5 3 3 6" xfId="56212" xr:uid="{00000000-0005-0000-0000-000094D00000}"/>
    <cellStyle name="Normal 4 4 5 3 4" xfId="27271" xr:uid="{00000000-0005-0000-0000-000095D00000}"/>
    <cellStyle name="Normal 4 4 5 3 4 2" xfId="27272" xr:uid="{00000000-0005-0000-0000-000096D00000}"/>
    <cellStyle name="Normal 4 4 5 3 4 2 2" xfId="56219" xr:uid="{00000000-0005-0000-0000-000097D00000}"/>
    <cellStyle name="Normal 4 4 5 3 4 3" xfId="56218" xr:uid="{00000000-0005-0000-0000-000098D00000}"/>
    <cellStyle name="Normal 4 4 5 3 5" xfId="27273" xr:uid="{00000000-0005-0000-0000-000099D00000}"/>
    <cellStyle name="Normal 4 4 5 3 5 2" xfId="56220" xr:uid="{00000000-0005-0000-0000-00009AD00000}"/>
    <cellStyle name="Normal 4 4 5 3 6" xfId="27274" xr:uid="{00000000-0005-0000-0000-00009BD00000}"/>
    <cellStyle name="Normal 4 4 5 3 6 2" xfId="56221" xr:uid="{00000000-0005-0000-0000-00009CD00000}"/>
    <cellStyle name="Normal 4 4 5 3 7" xfId="27275" xr:uid="{00000000-0005-0000-0000-00009DD00000}"/>
    <cellStyle name="Normal 4 4 5 3 7 2" xfId="56222" xr:uid="{00000000-0005-0000-0000-00009ED00000}"/>
    <cellStyle name="Normal 4 4 5 3 8" xfId="56205" xr:uid="{00000000-0005-0000-0000-00009FD00000}"/>
    <cellStyle name="Normal 4 4 5 4" xfId="27276" xr:uid="{00000000-0005-0000-0000-0000A0D00000}"/>
    <cellStyle name="Normal 4 4 5 4 2" xfId="27277" xr:uid="{00000000-0005-0000-0000-0000A1D00000}"/>
    <cellStyle name="Normal 4 4 5 4 2 2" xfId="27278" xr:uid="{00000000-0005-0000-0000-0000A2D00000}"/>
    <cellStyle name="Normal 4 4 5 4 2 2 2" xfId="27279" xr:uid="{00000000-0005-0000-0000-0000A3D00000}"/>
    <cellStyle name="Normal 4 4 5 4 2 2 2 2" xfId="56226" xr:uid="{00000000-0005-0000-0000-0000A4D00000}"/>
    <cellStyle name="Normal 4 4 5 4 2 2 3" xfId="56225" xr:uid="{00000000-0005-0000-0000-0000A5D00000}"/>
    <cellStyle name="Normal 4 4 5 4 2 3" xfId="27280" xr:uid="{00000000-0005-0000-0000-0000A6D00000}"/>
    <cellStyle name="Normal 4 4 5 4 2 3 2" xfId="56227" xr:uid="{00000000-0005-0000-0000-0000A7D00000}"/>
    <cellStyle name="Normal 4 4 5 4 2 4" xfId="27281" xr:uid="{00000000-0005-0000-0000-0000A8D00000}"/>
    <cellStyle name="Normal 4 4 5 4 2 4 2" xfId="56228" xr:uid="{00000000-0005-0000-0000-0000A9D00000}"/>
    <cellStyle name="Normal 4 4 5 4 2 5" xfId="27282" xr:uid="{00000000-0005-0000-0000-0000AAD00000}"/>
    <cellStyle name="Normal 4 4 5 4 2 5 2" xfId="56229" xr:uid="{00000000-0005-0000-0000-0000ABD00000}"/>
    <cellStyle name="Normal 4 4 5 4 2 6" xfId="56224" xr:uid="{00000000-0005-0000-0000-0000ACD00000}"/>
    <cellStyle name="Normal 4 4 5 4 3" xfId="27283" xr:uid="{00000000-0005-0000-0000-0000ADD00000}"/>
    <cellStyle name="Normal 4 4 5 4 3 2" xfId="27284" xr:uid="{00000000-0005-0000-0000-0000AED00000}"/>
    <cellStyle name="Normal 4 4 5 4 3 2 2" xfId="56231" xr:uid="{00000000-0005-0000-0000-0000AFD00000}"/>
    <cellStyle name="Normal 4 4 5 4 3 3" xfId="56230" xr:uid="{00000000-0005-0000-0000-0000B0D00000}"/>
    <cellStyle name="Normal 4 4 5 4 4" xfId="27285" xr:uid="{00000000-0005-0000-0000-0000B1D00000}"/>
    <cellStyle name="Normal 4 4 5 4 4 2" xfId="56232" xr:uid="{00000000-0005-0000-0000-0000B2D00000}"/>
    <cellStyle name="Normal 4 4 5 4 5" xfId="27286" xr:uid="{00000000-0005-0000-0000-0000B3D00000}"/>
    <cellStyle name="Normal 4 4 5 4 5 2" xfId="56233" xr:uid="{00000000-0005-0000-0000-0000B4D00000}"/>
    <cellStyle name="Normal 4 4 5 4 6" xfId="27287" xr:uid="{00000000-0005-0000-0000-0000B5D00000}"/>
    <cellStyle name="Normal 4 4 5 4 6 2" xfId="56234" xr:uid="{00000000-0005-0000-0000-0000B6D00000}"/>
    <cellStyle name="Normal 4 4 5 4 7" xfId="56223" xr:uid="{00000000-0005-0000-0000-0000B7D00000}"/>
    <cellStyle name="Normal 4 4 5 5" xfId="27288" xr:uid="{00000000-0005-0000-0000-0000B8D00000}"/>
    <cellStyle name="Normal 4 4 5 5 2" xfId="27289" xr:uid="{00000000-0005-0000-0000-0000B9D00000}"/>
    <cellStyle name="Normal 4 4 5 5 2 2" xfId="27290" xr:uid="{00000000-0005-0000-0000-0000BAD00000}"/>
    <cellStyle name="Normal 4 4 5 5 2 2 2" xfId="56237" xr:uid="{00000000-0005-0000-0000-0000BBD00000}"/>
    <cellStyle name="Normal 4 4 5 5 2 3" xfId="56236" xr:uid="{00000000-0005-0000-0000-0000BCD00000}"/>
    <cellStyle name="Normal 4 4 5 5 3" xfId="27291" xr:uid="{00000000-0005-0000-0000-0000BDD00000}"/>
    <cellStyle name="Normal 4 4 5 5 3 2" xfId="56238" xr:uid="{00000000-0005-0000-0000-0000BED00000}"/>
    <cellStyle name="Normal 4 4 5 5 4" xfId="27292" xr:uid="{00000000-0005-0000-0000-0000BFD00000}"/>
    <cellStyle name="Normal 4 4 5 5 4 2" xfId="56239" xr:uid="{00000000-0005-0000-0000-0000C0D00000}"/>
    <cellStyle name="Normal 4 4 5 5 5" xfId="27293" xr:uid="{00000000-0005-0000-0000-0000C1D00000}"/>
    <cellStyle name="Normal 4 4 5 5 5 2" xfId="56240" xr:uid="{00000000-0005-0000-0000-0000C2D00000}"/>
    <cellStyle name="Normal 4 4 5 5 6" xfId="56235" xr:uid="{00000000-0005-0000-0000-0000C3D00000}"/>
    <cellStyle name="Normal 4 4 5 6" xfId="27294" xr:uid="{00000000-0005-0000-0000-0000C4D00000}"/>
    <cellStyle name="Normal 4 4 5 6 2" xfId="27295" xr:uid="{00000000-0005-0000-0000-0000C5D00000}"/>
    <cellStyle name="Normal 4 4 5 6 2 2" xfId="27296" xr:uid="{00000000-0005-0000-0000-0000C6D00000}"/>
    <cellStyle name="Normal 4 4 5 6 2 2 2" xfId="56243" xr:uid="{00000000-0005-0000-0000-0000C7D00000}"/>
    <cellStyle name="Normal 4 4 5 6 2 3" xfId="56242" xr:uid="{00000000-0005-0000-0000-0000C8D00000}"/>
    <cellStyle name="Normal 4 4 5 6 3" xfId="27297" xr:uid="{00000000-0005-0000-0000-0000C9D00000}"/>
    <cellStyle name="Normal 4 4 5 6 3 2" xfId="56244" xr:uid="{00000000-0005-0000-0000-0000CAD00000}"/>
    <cellStyle name="Normal 4 4 5 6 4" xfId="27298" xr:uid="{00000000-0005-0000-0000-0000CBD00000}"/>
    <cellStyle name="Normal 4 4 5 6 4 2" xfId="56245" xr:uid="{00000000-0005-0000-0000-0000CCD00000}"/>
    <cellStyle name="Normal 4 4 5 6 5" xfId="27299" xr:uid="{00000000-0005-0000-0000-0000CDD00000}"/>
    <cellStyle name="Normal 4 4 5 6 5 2" xfId="56246" xr:uid="{00000000-0005-0000-0000-0000CED00000}"/>
    <cellStyle name="Normal 4 4 5 6 6" xfId="56241" xr:uid="{00000000-0005-0000-0000-0000CFD00000}"/>
    <cellStyle name="Normal 4 4 5 7" xfId="27300" xr:uid="{00000000-0005-0000-0000-0000D0D00000}"/>
    <cellStyle name="Normal 4 4 5 7 2" xfId="27301" xr:uid="{00000000-0005-0000-0000-0000D1D00000}"/>
    <cellStyle name="Normal 4 4 5 7 2 2" xfId="27302" xr:uid="{00000000-0005-0000-0000-0000D2D00000}"/>
    <cellStyle name="Normal 4 4 5 7 2 2 2" xfId="56249" xr:uid="{00000000-0005-0000-0000-0000D3D00000}"/>
    <cellStyle name="Normal 4 4 5 7 2 3" xfId="56248" xr:uid="{00000000-0005-0000-0000-0000D4D00000}"/>
    <cellStyle name="Normal 4 4 5 7 3" xfId="27303" xr:uid="{00000000-0005-0000-0000-0000D5D00000}"/>
    <cellStyle name="Normal 4 4 5 7 3 2" xfId="56250" xr:uid="{00000000-0005-0000-0000-0000D6D00000}"/>
    <cellStyle name="Normal 4 4 5 7 4" xfId="27304" xr:uid="{00000000-0005-0000-0000-0000D7D00000}"/>
    <cellStyle name="Normal 4 4 5 7 4 2" xfId="56251" xr:uid="{00000000-0005-0000-0000-0000D8D00000}"/>
    <cellStyle name="Normal 4 4 5 7 5" xfId="56247" xr:uid="{00000000-0005-0000-0000-0000D9D00000}"/>
    <cellStyle name="Normal 4 4 5 8" xfId="27305" xr:uid="{00000000-0005-0000-0000-0000DAD00000}"/>
    <cellStyle name="Normal 4 4 5 8 2" xfId="27306" xr:uid="{00000000-0005-0000-0000-0000DBD00000}"/>
    <cellStyle name="Normal 4 4 5 8 2 2" xfId="56253" xr:uid="{00000000-0005-0000-0000-0000DCD00000}"/>
    <cellStyle name="Normal 4 4 5 8 3" xfId="27307" xr:uid="{00000000-0005-0000-0000-0000DDD00000}"/>
    <cellStyle name="Normal 4 4 5 8 3 2" xfId="56254" xr:uid="{00000000-0005-0000-0000-0000DED00000}"/>
    <cellStyle name="Normal 4 4 5 8 4" xfId="56252" xr:uid="{00000000-0005-0000-0000-0000DFD00000}"/>
    <cellStyle name="Normal 4 4 5 9" xfId="27308" xr:uid="{00000000-0005-0000-0000-0000E0D00000}"/>
    <cellStyle name="Normal 4 4 5 9 2" xfId="56255" xr:uid="{00000000-0005-0000-0000-0000E1D00000}"/>
    <cellStyle name="Normal 4 4 6" xfId="27309" xr:uid="{00000000-0005-0000-0000-0000E2D00000}"/>
    <cellStyle name="Normal 4 4 6 10" xfId="27310" xr:uid="{00000000-0005-0000-0000-0000E3D00000}"/>
    <cellStyle name="Normal 4 4 6 10 2" xfId="56257" xr:uid="{00000000-0005-0000-0000-0000E4D00000}"/>
    <cellStyle name="Normal 4 4 6 11" xfId="56256" xr:uid="{00000000-0005-0000-0000-0000E5D00000}"/>
    <cellStyle name="Normal 4 4 6 2" xfId="27311" xr:uid="{00000000-0005-0000-0000-0000E6D00000}"/>
    <cellStyle name="Normal 4 4 6 2 2" xfId="27312" xr:uid="{00000000-0005-0000-0000-0000E7D00000}"/>
    <cellStyle name="Normal 4 4 6 2 2 2" xfId="27313" xr:uid="{00000000-0005-0000-0000-0000E8D00000}"/>
    <cellStyle name="Normal 4 4 6 2 2 2 2" xfId="27314" xr:uid="{00000000-0005-0000-0000-0000E9D00000}"/>
    <cellStyle name="Normal 4 4 6 2 2 2 2 2" xfId="56261" xr:uid="{00000000-0005-0000-0000-0000EAD00000}"/>
    <cellStyle name="Normal 4 4 6 2 2 2 3" xfId="56260" xr:uid="{00000000-0005-0000-0000-0000EBD00000}"/>
    <cellStyle name="Normal 4 4 6 2 2 3" xfId="27315" xr:uid="{00000000-0005-0000-0000-0000ECD00000}"/>
    <cellStyle name="Normal 4 4 6 2 2 3 2" xfId="56262" xr:uid="{00000000-0005-0000-0000-0000EDD00000}"/>
    <cellStyle name="Normal 4 4 6 2 2 4" xfId="27316" xr:uid="{00000000-0005-0000-0000-0000EED00000}"/>
    <cellStyle name="Normal 4 4 6 2 2 4 2" xfId="56263" xr:uid="{00000000-0005-0000-0000-0000EFD00000}"/>
    <cellStyle name="Normal 4 4 6 2 2 5" xfId="27317" xr:uid="{00000000-0005-0000-0000-0000F0D00000}"/>
    <cellStyle name="Normal 4 4 6 2 2 5 2" xfId="56264" xr:uid="{00000000-0005-0000-0000-0000F1D00000}"/>
    <cellStyle name="Normal 4 4 6 2 2 6" xfId="56259" xr:uid="{00000000-0005-0000-0000-0000F2D00000}"/>
    <cellStyle name="Normal 4 4 6 2 3" xfId="27318" xr:uid="{00000000-0005-0000-0000-0000F3D00000}"/>
    <cellStyle name="Normal 4 4 6 2 3 2" xfId="27319" xr:uid="{00000000-0005-0000-0000-0000F4D00000}"/>
    <cellStyle name="Normal 4 4 6 2 3 2 2" xfId="56266" xr:uid="{00000000-0005-0000-0000-0000F5D00000}"/>
    <cellStyle name="Normal 4 4 6 2 3 3" xfId="56265" xr:uid="{00000000-0005-0000-0000-0000F6D00000}"/>
    <cellStyle name="Normal 4 4 6 2 4" xfId="27320" xr:uid="{00000000-0005-0000-0000-0000F7D00000}"/>
    <cellStyle name="Normal 4 4 6 2 4 2" xfId="56267" xr:uid="{00000000-0005-0000-0000-0000F8D00000}"/>
    <cellStyle name="Normal 4 4 6 2 5" xfId="27321" xr:uid="{00000000-0005-0000-0000-0000F9D00000}"/>
    <cellStyle name="Normal 4 4 6 2 5 2" xfId="56268" xr:uid="{00000000-0005-0000-0000-0000FAD00000}"/>
    <cellStyle name="Normal 4 4 6 2 6" xfId="27322" xr:uid="{00000000-0005-0000-0000-0000FBD00000}"/>
    <cellStyle name="Normal 4 4 6 2 6 2" xfId="56269" xr:uid="{00000000-0005-0000-0000-0000FCD00000}"/>
    <cellStyle name="Normal 4 4 6 2 7" xfId="56258" xr:uid="{00000000-0005-0000-0000-0000FDD00000}"/>
    <cellStyle name="Normal 4 4 6 3" xfId="27323" xr:uid="{00000000-0005-0000-0000-0000FED00000}"/>
    <cellStyle name="Normal 4 4 6 3 2" xfId="27324" xr:uid="{00000000-0005-0000-0000-0000FFD00000}"/>
    <cellStyle name="Normal 4 4 6 3 2 2" xfId="27325" xr:uid="{00000000-0005-0000-0000-000000D10000}"/>
    <cellStyle name="Normal 4 4 6 3 2 2 2" xfId="27326" xr:uid="{00000000-0005-0000-0000-000001D10000}"/>
    <cellStyle name="Normal 4 4 6 3 2 2 2 2" xfId="56273" xr:uid="{00000000-0005-0000-0000-000002D10000}"/>
    <cellStyle name="Normal 4 4 6 3 2 2 3" xfId="56272" xr:uid="{00000000-0005-0000-0000-000003D10000}"/>
    <cellStyle name="Normal 4 4 6 3 2 3" xfId="27327" xr:uid="{00000000-0005-0000-0000-000004D10000}"/>
    <cellStyle name="Normal 4 4 6 3 2 3 2" xfId="56274" xr:uid="{00000000-0005-0000-0000-000005D10000}"/>
    <cellStyle name="Normal 4 4 6 3 2 4" xfId="27328" xr:uid="{00000000-0005-0000-0000-000006D10000}"/>
    <cellStyle name="Normal 4 4 6 3 2 4 2" xfId="56275" xr:uid="{00000000-0005-0000-0000-000007D10000}"/>
    <cellStyle name="Normal 4 4 6 3 2 5" xfId="27329" xr:uid="{00000000-0005-0000-0000-000008D10000}"/>
    <cellStyle name="Normal 4 4 6 3 2 5 2" xfId="56276" xr:uid="{00000000-0005-0000-0000-000009D10000}"/>
    <cellStyle name="Normal 4 4 6 3 2 6" xfId="56271" xr:uid="{00000000-0005-0000-0000-00000AD10000}"/>
    <cellStyle name="Normal 4 4 6 3 3" xfId="27330" xr:uid="{00000000-0005-0000-0000-00000BD10000}"/>
    <cellStyle name="Normal 4 4 6 3 3 2" xfId="27331" xr:uid="{00000000-0005-0000-0000-00000CD10000}"/>
    <cellStyle name="Normal 4 4 6 3 3 2 2" xfId="56278" xr:uid="{00000000-0005-0000-0000-00000DD10000}"/>
    <cellStyle name="Normal 4 4 6 3 3 3" xfId="56277" xr:uid="{00000000-0005-0000-0000-00000ED10000}"/>
    <cellStyle name="Normal 4 4 6 3 4" xfId="27332" xr:uid="{00000000-0005-0000-0000-00000FD10000}"/>
    <cellStyle name="Normal 4 4 6 3 4 2" xfId="56279" xr:uid="{00000000-0005-0000-0000-000010D10000}"/>
    <cellStyle name="Normal 4 4 6 3 5" xfId="27333" xr:uid="{00000000-0005-0000-0000-000011D10000}"/>
    <cellStyle name="Normal 4 4 6 3 5 2" xfId="56280" xr:uid="{00000000-0005-0000-0000-000012D10000}"/>
    <cellStyle name="Normal 4 4 6 3 6" xfId="27334" xr:uid="{00000000-0005-0000-0000-000013D10000}"/>
    <cellStyle name="Normal 4 4 6 3 6 2" xfId="56281" xr:uid="{00000000-0005-0000-0000-000014D10000}"/>
    <cellStyle name="Normal 4 4 6 3 7" xfId="56270" xr:uid="{00000000-0005-0000-0000-000015D10000}"/>
    <cellStyle name="Normal 4 4 6 4" xfId="27335" xr:uid="{00000000-0005-0000-0000-000016D10000}"/>
    <cellStyle name="Normal 4 4 6 4 2" xfId="27336" xr:uid="{00000000-0005-0000-0000-000017D10000}"/>
    <cellStyle name="Normal 4 4 6 4 2 2" xfId="27337" xr:uid="{00000000-0005-0000-0000-000018D10000}"/>
    <cellStyle name="Normal 4 4 6 4 2 2 2" xfId="56284" xr:uid="{00000000-0005-0000-0000-000019D10000}"/>
    <cellStyle name="Normal 4 4 6 4 2 3" xfId="56283" xr:uid="{00000000-0005-0000-0000-00001AD10000}"/>
    <cellStyle name="Normal 4 4 6 4 3" xfId="27338" xr:uid="{00000000-0005-0000-0000-00001BD10000}"/>
    <cellStyle name="Normal 4 4 6 4 3 2" xfId="56285" xr:uid="{00000000-0005-0000-0000-00001CD10000}"/>
    <cellStyle name="Normal 4 4 6 4 4" xfId="27339" xr:uid="{00000000-0005-0000-0000-00001DD10000}"/>
    <cellStyle name="Normal 4 4 6 4 4 2" xfId="56286" xr:uid="{00000000-0005-0000-0000-00001ED10000}"/>
    <cellStyle name="Normal 4 4 6 4 5" xfId="27340" xr:uid="{00000000-0005-0000-0000-00001FD10000}"/>
    <cellStyle name="Normal 4 4 6 4 5 2" xfId="56287" xr:uid="{00000000-0005-0000-0000-000020D10000}"/>
    <cellStyle name="Normal 4 4 6 4 6" xfId="56282" xr:uid="{00000000-0005-0000-0000-000021D10000}"/>
    <cellStyle name="Normal 4 4 6 5" xfId="27341" xr:uid="{00000000-0005-0000-0000-000022D10000}"/>
    <cellStyle name="Normal 4 4 6 5 2" xfId="27342" xr:uid="{00000000-0005-0000-0000-000023D10000}"/>
    <cellStyle name="Normal 4 4 6 5 2 2" xfId="27343" xr:uid="{00000000-0005-0000-0000-000024D10000}"/>
    <cellStyle name="Normal 4 4 6 5 2 2 2" xfId="56290" xr:uid="{00000000-0005-0000-0000-000025D10000}"/>
    <cellStyle name="Normal 4 4 6 5 2 3" xfId="56289" xr:uid="{00000000-0005-0000-0000-000026D10000}"/>
    <cellStyle name="Normal 4 4 6 5 3" xfId="27344" xr:uid="{00000000-0005-0000-0000-000027D10000}"/>
    <cellStyle name="Normal 4 4 6 5 3 2" xfId="56291" xr:uid="{00000000-0005-0000-0000-000028D10000}"/>
    <cellStyle name="Normal 4 4 6 5 4" xfId="27345" xr:uid="{00000000-0005-0000-0000-000029D10000}"/>
    <cellStyle name="Normal 4 4 6 5 4 2" xfId="56292" xr:uid="{00000000-0005-0000-0000-00002AD10000}"/>
    <cellStyle name="Normal 4 4 6 5 5" xfId="27346" xr:uid="{00000000-0005-0000-0000-00002BD10000}"/>
    <cellStyle name="Normal 4 4 6 5 5 2" xfId="56293" xr:uid="{00000000-0005-0000-0000-00002CD10000}"/>
    <cellStyle name="Normal 4 4 6 5 6" xfId="56288" xr:uid="{00000000-0005-0000-0000-00002DD10000}"/>
    <cellStyle name="Normal 4 4 6 6" xfId="27347" xr:uid="{00000000-0005-0000-0000-00002ED10000}"/>
    <cellStyle name="Normal 4 4 6 6 2" xfId="27348" xr:uid="{00000000-0005-0000-0000-00002FD10000}"/>
    <cellStyle name="Normal 4 4 6 6 2 2" xfId="27349" xr:uid="{00000000-0005-0000-0000-000030D10000}"/>
    <cellStyle name="Normal 4 4 6 6 2 2 2" xfId="56296" xr:uid="{00000000-0005-0000-0000-000031D10000}"/>
    <cellStyle name="Normal 4 4 6 6 2 3" xfId="56295" xr:uid="{00000000-0005-0000-0000-000032D10000}"/>
    <cellStyle name="Normal 4 4 6 6 3" xfId="27350" xr:uid="{00000000-0005-0000-0000-000033D10000}"/>
    <cellStyle name="Normal 4 4 6 6 3 2" xfId="56297" xr:uid="{00000000-0005-0000-0000-000034D10000}"/>
    <cellStyle name="Normal 4 4 6 6 4" xfId="27351" xr:uid="{00000000-0005-0000-0000-000035D10000}"/>
    <cellStyle name="Normal 4 4 6 6 4 2" xfId="56298" xr:uid="{00000000-0005-0000-0000-000036D10000}"/>
    <cellStyle name="Normal 4 4 6 6 5" xfId="56294" xr:uid="{00000000-0005-0000-0000-000037D10000}"/>
    <cellStyle name="Normal 4 4 6 7" xfId="27352" xr:uid="{00000000-0005-0000-0000-000038D10000}"/>
    <cellStyle name="Normal 4 4 6 7 2" xfId="27353" xr:uid="{00000000-0005-0000-0000-000039D10000}"/>
    <cellStyle name="Normal 4 4 6 7 2 2" xfId="56300" xr:uid="{00000000-0005-0000-0000-00003AD10000}"/>
    <cellStyle name="Normal 4 4 6 7 3" xfId="27354" xr:uid="{00000000-0005-0000-0000-00003BD10000}"/>
    <cellStyle name="Normal 4 4 6 7 3 2" xfId="56301" xr:uid="{00000000-0005-0000-0000-00003CD10000}"/>
    <cellStyle name="Normal 4 4 6 7 4" xfId="56299" xr:uid="{00000000-0005-0000-0000-00003DD10000}"/>
    <cellStyle name="Normal 4 4 6 8" xfId="27355" xr:uid="{00000000-0005-0000-0000-00003ED10000}"/>
    <cellStyle name="Normal 4 4 6 8 2" xfId="56302" xr:uid="{00000000-0005-0000-0000-00003FD10000}"/>
    <cellStyle name="Normal 4 4 6 9" xfId="27356" xr:uid="{00000000-0005-0000-0000-000040D10000}"/>
    <cellStyle name="Normal 4 4 6 9 2" xfId="56303" xr:uid="{00000000-0005-0000-0000-000041D10000}"/>
    <cellStyle name="Normal 4 4 7" xfId="27357" xr:uid="{00000000-0005-0000-0000-000042D10000}"/>
    <cellStyle name="Normal 4 4 7 2" xfId="27358" xr:uid="{00000000-0005-0000-0000-000043D10000}"/>
    <cellStyle name="Normal 4 4 7 2 2" xfId="27359" xr:uid="{00000000-0005-0000-0000-000044D10000}"/>
    <cellStyle name="Normal 4 4 7 2 2 2" xfId="27360" xr:uid="{00000000-0005-0000-0000-000045D10000}"/>
    <cellStyle name="Normal 4 4 7 2 2 2 2" xfId="56307" xr:uid="{00000000-0005-0000-0000-000046D10000}"/>
    <cellStyle name="Normal 4 4 7 2 2 3" xfId="56306" xr:uid="{00000000-0005-0000-0000-000047D10000}"/>
    <cellStyle name="Normal 4 4 7 2 3" xfId="27361" xr:uid="{00000000-0005-0000-0000-000048D10000}"/>
    <cellStyle name="Normal 4 4 7 2 3 2" xfId="56308" xr:uid="{00000000-0005-0000-0000-000049D10000}"/>
    <cellStyle name="Normal 4 4 7 2 4" xfId="27362" xr:uid="{00000000-0005-0000-0000-00004AD10000}"/>
    <cellStyle name="Normal 4 4 7 2 4 2" xfId="56309" xr:uid="{00000000-0005-0000-0000-00004BD10000}"/>
    <cellStyle name="Normal 4 4 7 2 5" xfId="27363" xr:uid="{00000000-0005-0000-0000-00004CD10000}"/>
    <cellStyle name="Normal 4 4 7 2 5 2" xfId="56310" xr:uid="{00000000-0005-0000-0000-00004DD10000}"/>
    <cellStyle name="Normal 4 4 7 2 6" xfId="56305" xr:uid="{00000000-0005-0000-0000-00004ED10000}"/>
    <cellStyle name="Normal 4 4 7 3" xfId="27364" xr:uid="{00000000-0005-0000-0000-00004FD10000}"/>
    <cellStyle name="Normal 4 4 7 3 2" xfId="27365" xr:uid="{00000000-0005-0000-0000-000050D10000}"/>
    <cellStyle name="Normal 4 4 7 3 2 2" xfId="27366" xr:uid="{00000000-0005-0000-0000-000051D10000}"/>
    <cellStyle name="Normal 4 4 7 3 2 2 2" xfId="56313" xr:uid="{00000000-0005-0000-0000-000052D10000}"/>
    <cellStyle name="Normal 4 4 7 3 2 3" xfId="56312" xr:uid="{00000000-0005-0000-0000-000053D10000}"/>
    <cellStyle name="Normal 4 4 7 3 3" xfId="27367" xr:uid="{00000000-0005-0000-0000-000054D10000}"/>
    <cellStyle name="Normal 4 4 7 3 3 2" xfId="56314" xr:uid="{00000000-0005-0000-0000-000055D10000}"/>
    <cellStyle name="Normal 4 4 7 3 4" xfId="27368" xr:uid="{00000000-0005-0000-0000-000056D10000}"/>
    <cellStyle name="Normal 4 4 7 3 4 2" xfId="56315" xr:uid="{00000000-0005-0000-0000-000057D10000}"/>
    <cellStyle name="Normal 4 4 7 3 5" xfId="27369" xr:uid="{00000000-0005-0000-0000-000058D10000}"/>
    <cellStyle name="Normal 4 4 7 3 5 2" xfId="56316" xr:uid="{00000000-0005-0000-0000-000059D10000}"/>
    <cellStyle name="Normal 4 4 7 3 6" xfId="56311" xr:uid="{00000000-0005-0000-0000-00005AD10000}"/>
    <cellStyle name="Normal 4 4 7 4" xfId="27370" xr:uid="{00000000-0005-0000-0000-00005BD10000}"/>
    <cellStyle name="Normal 4 4 7 4 2" xfId="27371" xr:uid="{00000000-0005-0000-0000-00005CD10000}"/>
    <cellStyle name="Normal 4 4 7 4 2 2" xfId="56318" xr:uid="{00000000-0005-0000-0000-00005DD10000}"/>
    <cellStyle name="Normal 4 4 7 4 3" xfId="56317" xr:uid="{00000000-0005-0000-0000-00005ED10000}"/>
    <cellStyle name="Normal 4 4 7 5" xfId="27372" xr:uid="{00000000-0005-0000-0000-00005FD10000}"/>
    <cellStyle name="Normal 4 4 7 5 2" xfId="56319" xr:uid="{00000000-0005-0000-0000-000060D10000}"/>
    <cellStyle name="Normal 4 4 7 6" xfId="27373" xr:uid="{00000000-0005-0000-0000-000061D10000}"/>
    <cellStyle name="Normal 4 4 7 6 2" xfId="56320" xr:uid="{00000000-0005-0000-0000-000062D10000}"/>
    <cellStyle name="Normal 4 4 7 7" xfId="27374" xr:uid="{00000000-0005-0000-0000-000063D10000}"/>
    <cellStyle name="Normal 4 4 7 7 2" xfId="56321" xr:uid="{00000000-0005-0000-0000-000064D10000}"/>
    <cellStyle name="Normal 4 4 7 8" xfId="56304" xr:uid="{00000000-0005-0000-0000-000065D10000}"/>
    <cellStyle name="Normal 4 4 8" xfId="27375" xr:uid="{00000000-0005-0000-0000-000066D10000}"/>
    <cellStyle name="Normal 4 4 8 2" xfId="27376" xr:uid="{00000000-0005-0000-0000-000067D10000}"/>
    <cellStyle name="Normal 4 4 8 2 2" xfId="27377" xr:uid="{00000000-0005-0000-0000-000068D10000}"/>
    <cellStyle name="Normal 4 4 8 2 2 2" xfId="27378" xr:uid="{00000000-0005-0000-0000-000069D10000}"/>
    <cellStyle name="Normal 4 4 8 2 2 2 2" xfId="56325" xr:uid="{00000000-0005-0000-0000-00006AD10000}"/>
    <cellStyle name="Normal 4 4 8 2 2 3" xfId="56324" xr:uid="{00000000-0005-0000-0000-00006BD10000}"/>
    <cellStyle name="Normal 4 4 8 2 3" xfId="27379" xr:uid="{00000000-0005-0000-0000-00006CD10000}"/>
    <cellStyle name="Normal 4 4 8 2 3 2" xfId="56326" xr:uid="{00000000-0005-0000-0000-00006DD10000}"/>
    <cellStyle name="Normal 4 4 8 2 4" xfId="27380" xr:uid="{00000000-0005-0000-0000-00006ED10000}"/>
    <cellStyle name="Normal 4 4 8 2 4 2" xfId="56327" xr:uid="{00000000-0005-0000-0000-00006FD10000}"/>
    <cellStyle name="Normal 4 4 8 2 5" xfId="27381" xr:uid="{00000000-0005-0000-0000-000070D10000}"/>
    <cellStyle name="Normal 4 4 8 2 5 2" xfId="56328" xr:uid="{00000000-0005-0000-0000-000071D10000}"/>
    <cellStyle name="Normal 4 4 8 2 6" xfId="56323" xr:uid="{00000000-0005-0000-0000-000072D10000}"/>
    <cellStyle name="Normal 4 4 8 3" xfId="27382" xr:uid="{00000000-0005-0000-0000-000073D10000}"/>
    <cellStyle name="Normal 4 4 8 3 2" xfId="27383" xr:uid="{00000000-0005-0000-0000-000074D10000}"/>
    <cellStyle name="Normal 4 4 8 3 2 2" xfId="56330" xr:uid="{00000000-0005-0000-0000-000075D10000}"/>
    <cellStyle name="Normal 4 4 8 3 3" xfId="56329" xr:uid="{00000000-0005-0000-0000-000076D10000}"/>
    <cellStyle name="Normal 4 4 8 4" xfId="27384" xr:uid="{00000000-0005-0000-0000-000077D10000}"/>
    <cellStyle name="Normal 4 4 8 4 2" xfId="56331" xr:uid="{00000000-0005-0000-0000-000078D10000}"/>
    <cellStyle name="Normal 4 4 8 5" xfId="27385" xr:uid="{00000000-0005-0000-0000-000079D10000}"/>
    <cellStyle name="Normal 4 4 8 5 2" xfId="56332" xr:uid="{00000000-0005-0000-0000-00007AD10000}"/>
    <cellStyle name="Normal 4 4 8 6" xfId="27386" xr:uid="{00000000-0005-0000-0000-00007BD10000}"/>
    <cellStyle name="Normal 4 4 8 6 2" xfId="56333" xr:uid="{00000000-0005-0000-0000-00007CD10000}"/>
    <cellStyle name="Normal 4 4 8 7" xfId="56322" xr:uid="{00000000-0005-0000-0000-00007DD10000}"/>
    <cellStyle name="Normal 4 4 9" xfId="27387" xr:uid="{00000000-0005-0000-0000-00007ED10000}"/>
    <cellStyle name="Normal 4 4 9 2" xfId="27388" xr:uid="{00000000-0005-0000-0000-00007FD10000}"/>
    <cellStyle name="Normal 4 4 9 2 2" xfId="27389" xr:uid="{00000000-0005-0000-0000-000080D10000}"/>
    <cellStyle name="Normal 4 4 9 2 2 2" xfId="56336" xr:uid="{00000000-0005-0000-0000-000081D10000}"/>
    <cellStyle name="Normal 4 4 9 2 3" xfId="56335" xr:uid="{00000000-0005-0000-0000-000082D10000}"/>
    <cellStyle name="Normal 4 4 9 3" xfId="27390" xr:uid="{00000000-0005-0000-0000-000083D10000}"/>
    <cellStyle name="Normal 4 4 9 3 2" xfId="56337" xr:uid="{00000000-0005-0000-0000-000084D10000}"/>
    <cellStyle name="Normal 4 4 9 4" xfId="27391" xr:uid="{00000000-0005-0000-0000-000085D10000}"/>
    <cellStyle name="Normal 4 4 9 4 2" xfId="56338" xr:uid="{00000000-0005-0000-0000-000086D10000}"/>
    <cellStyle name="Normal 4 4 9 5" xfId="27392" xr:uid="{00000000-0005-0000-0000-000087D10000}"/>
    <cellStyle name="Normal 4 4 9 5 2" xfId="56339" xr:uid="{00000000-0005-0000-0000-000088D10000}"/>
    <cellStyle name="Normal 4 4 9 6" xfId="56334" xr:uid="{00000000-0005-0000-0000-000089D10000}"/>
    <cellStyle name="Normal 4 5" xfId="296" xr:uid="{00000000-0005-0000-0000-00008AD10000}"/>
    <cellStyle name="Normal 4 5 10" xfId="27393" xr:uid="{00000000-0005-0000-0000-00008BD10000}"/>
    <cellStyle name="Normal 4 5 10 2" xfId="27394" xr:uid="{00000000-0005-0000-0000-00008CD10000}"/>
    <cellStyle name="Normal 4 5 10 2 2" xfId="27395" xr:uid="{00000000-0005-0000-0000-00008DD10000}"/>
    <cellStyle name="Normal 4 5 10 2 2 2" xfId="56342" xr:uid="{00000000-0005-0000-0000-00008ED10000}"/>
    <cellStyle name="Normal 4 5 10 2 3" xfId="56341" xr:uid="{00000000-0005-0000-0000-00008FD10000}"/>
    <cellStyle name="Normal 4 5 10 3" xfId="27396" xr:uid="{00000000-0005-0000-0000-000090D10000}"/>
    <cellStyle name="Normal 4 5 10 3 2" xfId="56343" xr:uid="{00000000-0005-0000-0000-000091D10000}"/>
    <cellStyle name="Normal 4 5 10 4" xfId="27397" xr:uid="{00000000-0005-0000-0000-000092D10000}"/>
    <cellStyle name="Normal 4 5 10 4 2" xfId="56344" xr:uid="{00000000-0005-0000-0000-000093D10000}"/>
    <cellStyle name="Normal 4 5 10 5" xfId="56340" xr:uid="{00000000-0005-0000-0000-000094D10000}"/>
    <cellStyle name="Normal 4 5 11" xfId="27398" xr:uid="{00000000-0005-0000-0000-000095D10000}"/>
    <cellStyle name="Normal 4 5 11 2" xfId="27399" xr:uid="{00000000-0005-0000-0000-000096D10000}"/>
    <cellStyle name="Normal 4 5 11 2 2" xfId="56346" xr:uid="{00000000-0005-0000-0000-000097D10000}"/>
    <cellStyle name="Normal 4 5 11 3" xfId="27400" xr:uid="{00000000-0005-0000-0000-000098D10000}"/>
    <cellStyle name="Normal 4 5 11 3 2" xfId="56347" xr:uid="{00000000-0005-0000-0000-000099D10000}"/>
    <cellStyle name="Normal 4 5 11 4" xfId="56345" xr:uid="{00000000-0005-0000-0000-00009AD10000}"/>
    <cellStyle name="Normal 4 5 12" xfId="27401" xr:uid="{00000000-0005-0000-0000-00009BD10000}"/>
    <cellStyle name="Normal 4 5 12 2" xfId="56348" xr:uid="{00000000-0005-0000-0000-00009CD10000}"/>
    <cellStyle name="Normal 4 5 13" xfId="27402" xr:uid="{00000000-0005-0000-0000-00009DD10000}"/>
    <cellStyle name="Normal 4 5 13 2" xfId="56349" xr:uid="{00000000-0005-0000-0000-00009ED10000}"/>
    <cellStyle name="Normal 4 5 14" xfId="27403" xr:uid="{00000000-0005-0000-0000-00009FD10000}"/>
    <cellStyle name="Normal 4 5 14 2" xfId="56350" xr:uid="{00000000-0005-0000-0000-0000A0D10000}"/>
    <cellStyle name="Normal 4 5 15" xfId="27404" xr:uid="{00000000-0005-0000-0000-0000A1D10000}"/>
    <cellStyle name="Normal 4 5 15 2" xfId="56351" xr:uid="{00000000-0005-0000-0000-0000A2D10000}"/>
    <cellStyle name="Normal 4 5 2" xfId="297" xr:uid="{00000000-0005-0000-0000-0000A3D10000}"/>
    <cellStyle name="Normal 4 5 2 10" xfId="27405" xr:uid="{00000000-0005-0000-0000-0000A4D10000}"/>
    <cellStyle name="Normal 4 5 2 10 2" xfId="27406" xr:uid="{00000000-0005-0000-0000-0000A5D10000}"/>
    <cellStyle name="Normal 4 5 2 10 2 2" xfId="56353" xr:uid="{00000000-0005-0000-0000-0000A6D10000}"/>
    <cellStyle name="Normal 4 5 2 10 3" xfId="27407" xr:uid="{00000000-0005-0000-0000-0000A7D10000}"/>
    <cellStyle name="Normal 4 5 2 10 3 2" xfId="56354" xr:uid="{00000000-0005-0000-0000-0000A8D10000}"/>
    <cellStyle name="Normal 4 5 2 10 4" xfId="56352" xr:uid="{00000000-0005-0000-0000-0000A9D10000}"/>
    <cellStyle name="Normal 4 5 2 11" xfId="27408" xr:uid="{00000000-0005-0000-0000-0000AAD10000}"/>
    <cellStyle name="Normal 4 5 2 11 2" xfId="56355" xr:uid="{00000000-0005-0000-0000-0000ABD10000}"/>
    <cellStyle name="Normal 4 5 2 12" xfId="27409" xr:uid="{00000000-0005-0000-0000-0000ACD10000}"/>
    <cellStyle name="Normal 4 5 2 12 2" xfId="56356" xr:uid="{00000000-0005-0000-0000-0000ADD10000}"/>
    <cellStyle name="Normal 4 5 2 13" xfId="27410" xr:uid="{00000000-0005-0000-0000-0000AED10000}"/>
    <cellStyle name="Normal 4 5 2 13 2" xfId="56357" xr:uid="{00000000-0005-0000-0000-0000AFD10000}"/>
    <cellStyle name="Normal 4 5 2 14" xfId="27411" xr:uid="{00000000-0005-0000-0000-0000B0D10000}"/>
    <cellStyle name="Normal 4 5 2 14 2" xfId="56358" xr:uid="{00000000-0005-0000-0000-0000B1D10000}"/>
    <cellStyle name="Normal 4 5 2 2" xfId="27412" xr:uid="{00000000-0005-0000-0000-0000B2D10000}"/>
    <cellStyle name="Normal 4 5 2 2 10" xfId="27413" xr:uid="{00000000-0005-0000-0000-0000B3D10000}"/>
    <cellStyle name="Normal 4 5 2 2 10 2" xfId="56360" xr:uid="{00000000-0005-0000-0000-0000B4D10000}"/>
    <cellStyle name="Normal 4 5 2 2 11" xfId="27414" xr:uid="{00000000-0005-0000-0000-0000B5D10000}"/>
    <cellStyle name="Normal 4 5 2 2 11 2" xfId="56361" xr:uid="{00000000-0005-0000-0000-0000B6D10000}"/>
    <cellStyle name="Normal 4 5 2 2 12" xfId="27415" xr:uid="{00000000-0005-0000-0000-0000B7D10000}"/>
    <cellStyle name="Normal 4 5 2 2 12 2" xfId="56362" xr:uid="{00000000-0005-0000-0000-0000B8D10000}"/>
    <cellStyle name="Normal 4 5 2 2 13" xfId="56359" xr:uid="{00000000-0005-0000-0000-0000B9D10000}"/>
    <cellStyle name="Normal 4 5 2 2 2" xfId="27416" xr:uid="{00000000-0005-0000-0000-0000BAD10000}"/>
    <cellStyle name="Normal 4 5 2 2 2 10" xfId="27417" xr:uid="{00000000-0005-0000-0000-0000BBD10000}"/>
    <cellStyle name="Normal 4 5 2 2 2 10 2" xfId="56364" xr:uid="{00000000-0005-0000-0000-0000BCD10000}"/>
    <cellStyle name="Normal 4 5 2 2 2 11" xfId="27418" xr:uid="{00000000-0005-0000-0000-0000BDD10000}"/>
    <cellStyle name="Normal 4 5 2 2 2 11 2" xfId="56365" xr:uid="{00000000-0005-0000-0000-0000BED10000}"/>
    <cellStyle name="Normal 4 5 2 2 2 12" xfId="56363" xr:uid="{00000000-0005-0000-0000-0000BFD10000}"/>
    <cellStyle name="Normal 4 5 2 2 2 2" xfId="27419" xr:uid="{00000000-0005-0000-0000-0000C0D10000}"/>
    <cellStyle name="Normal 4 5 2 2 2 2 10" xfId="27420" xr:uid="{00000000-0005-0000-0000-0000C1D10000}"/>
    <cellStyle name="Normal 4 5 2 2 2 2 10 2" xfId="56367" xr:uid="{00000000-0005-0000-0000-0000C2D10000}"/>
    <cellStyle name="Normal 4 5 2 2 2 2 11" xfId="56366" xr:uid="{00000000-0005-0000-0000-0000C3D10000}"/>
    <cellStyle name="Normal 4 5 2 2 2 2 2" xfId="27421" xr:uid="{00000000-0005-0000-0000-0000C4D10000}"/>
    <cellStyle name="Normal 4 5 2 2 2 2 2 2" xfId="27422" xr:uid="{00000000-0005-0000-0000-0000C5D10000}"/>
    <cellStyle name="Normal 4 5 2 2 2 2 2 2 2" xfId="27423" xr:uid="{00000000-0005-0000-0000-0000C6D10000}"/>
    <cellStyle name="Normal 4 5 2 2 2 2 2 2 2 2" xfId="27424" xr:uid="{00000000-0005-0000-0000-0000C7D10000}"/>
    <cellStyle name="Normal 4 5 2 2 2 2 2 2 2 2 2" xfId="56371" xr:uid="{00000000-0005-0000-0000-0000C8D10000}"/>
    <cellStyle name="Normal 4 5 2 2 2 2 2 2 2 3" xfId="56370" xr:uid="{00000000-0005-0000-0000-0000C9D10000}"/>
    <cellStyle name="Normal 4 5 2 2 2 2 2 2 3" xfId="27425" xr:uid="{00000000-0005-0000-0000-0000CAD10000}"/>
    <cellStyle name="Normal 4 5 2 2 2 2 2 2 3 2" xfId="56372" xr:uid="{00000000-0005-0000-0000-0000CBD10000}"/>
    <cellStyle name="Normal 4 5 2 2 2 2 2 2 4" xfId="27426" xr:uid="{00000000-0005-0000-0000-0000CCD10000}"/>
    <cellStyle name="Normal 4 5 2 2 2 2 2 2 4 2" xfId="56373" xr:uid="{00000000-0005-0000-0000-0000CDD10000}"/>
    <cellStyle name="Normal 4 5 2 2 2 2 2 2 5" xfId="27427" xr:uid="{00000000-0005-0000-0000-0000CED10000}"/>
    <cellStyle name="Normal 4 5 2 2 2 2 2 2 5 2" xfId="56374" xr:uid="{00000000-0005-0000-0000-0000CFD10000}"/>
    <cellStyle name="Normal 4 5 2 2 2 2 2 2 6" xfId="56369" xr:uid="{00000000-0005-0000-0000-0000D0D10000}"/>
    <cellStyle name="Normal 4 5 2 2 2 2 2 3" xfId="27428" xr:uid="{00000000-0005-0000-0000-0000D1D10000}"/>
    <cellStyle name="Normal 4 5 2 2 2 2 2 3 2" xfId="27429" xr:uid="{00000000-0005-0000-0000-0000D2D10000}"/>
    <cellStyle name="Normal 4 5 2 2 2 2 2 3 2 2" xfId="56376" xr:uid="{00000000-0005-0000-0000-0000D3D10000}"/>
    <cellStyle name="Normal 4 5 2 2 2 2 2 3 3" xfId="56375" xr:uid="{00000000-0005-0000-0000-0000D4D10000}"/>
    <cellStyle name="Normal 4 5 2 2 2 2 2 4" xfId="27430" xr:uid="{00000000-0005-0000-0000-0000D5D10000}"/>
    <cellStyle name="Normal 4 5 2 2 2 2 2 4 2" xfId="56377" xr:uid="{00000000-0005-0000-0000-0000D6D10000}"/>
    <cellStyle name="Normal 4 5 2 2 2 2 2 5" xfId="27431" xr:uid="{00000000-0005-0000-0000-0000D7D10000}"/>
    <cellStyle name="Normal 4 5 2 2 2 2 2 5 2" xfId="56378" xr:uid="{00000000-0005-0000-0000-0000D8D10000}"/>
    <cellStyle name="Normal 4 5 2 2 2 2 2 6" xfId="27432" xr:uid="{00000000-0005-0000-0000-0000D9D10000}"/>
    <cellStyle name="Normal 4 5 2 2 2 2 2 6 2" xfId="56379" xr:uid="{00000000-0005-0000-0000-0000DAD10000}"/>
    <cellStyle name="Normal 4 5 2 2 2 2 2 7" xfId="56368" xr:uid="{00000000-0005-0000-0000-0000DBD10000}"/>
    <cellStyle name="Normal 4 5 2 2 2 2 3" xfId="27433" xr:uid="{00000000-0005-0000-0000-0000DCD10000}"/>
    <cellStyle name="Normal 4 5 2 2 2 2 3 2" xfId="27434" xr:uid="{00000000-0005-0000-0000-0000DDD10000}"/>
    <cellStyle name="Normal 4 5 2 2 2 2 3 2 2" xfId="27435" xr:uid="{00000000-0005-0000-0000-0000DED10000}"/>
    <cellStyle name="Normal 4 5 2 2 2 2 3 2 2 2" xfId="27436" xr:uid="{00000000-0005-0000-0000-0000DFD10000}"/>
    <cellStyle name="Normal 4 5 2 2 2 2 3 2 2 2 2" xfId="56383" xr:uid="{00000000-0005-0000-0000-0000E0D10000}"/>
    <cellStyle name="Normal 4 5 2 2 2 2 3 2 2 3" xfId="56382" xr:uid="{00000000-0005-0000-0000-0000E1D10000}"/>
    <cellStyle name="Normal 4 5 2 2 2 2 3 2 3" xfId="27437" xr:uid="{00000000-0005-0000-0000-0000E2D10000}"/>
    <cellStyle name="Normal 4 5 2 2 2 2 3 2 3 2" xfId="56384" xr:uid="{00000000-0005-0000-0000-0000E3D10000}"/>
    <cellStyle name="Normal 4 5 2 2 2 2 3 2 4" xfId="27438" xr:uid="{00000000-0005-0000-0000-0000E4D10000}"/>
    <cellStyle name="Normal 4 5 2 2 2 2 3 2 4 2" xfId="56385" xr:uid="{00000000-0005-0000-0000-0000E5D10000}"/>
    <cellStyle name="Normal 4 5 2 2 2 2 3 2 5" xfId="27439" xr:uid="{00000000-0005-0000-0000-0000E6D10000}"/>
    <cellStyle name="Normal 4 5 2 2 2 2 3 2 5 2" xfId="56386" xr:uid="{00000000-0005-0000-0000-0000E7D10000}"/>
    <cellStyle name="Normal 4 5 2 2 2 2 3 2 6" xfId="56381" xr:uid="{00000000-0005-0000-0000-0000E8D10000}"/>
    <cellStyle name="Normal 4 5 2 2 2 2 3 3" xfId="27440" xr:uid="{00000000-0005-0000-0000-0000E9D10000}"/>
    <cellStyle name="Normal 4 5 2 2 2 2 3 3 2" xfId="27441" xr:uid="{00000000-0005-0000-0000-0000EAD10000}"/>
    <cellStyle name="Normal 4 5 2 2 2 2 3 3 2 2" xfId="56388" xr:uid="{00000000-0005-0000-0000-0000EBD10000}"/>
    <cellStyle name="Normal 4 5 2 2 2 2 3 3 3" xfId="56387" xr:uid="{00000000-0005-0000-0000-0000ECD10000}"/>
    <cellStyle name="Normal 4 5 2 2 2 2 3 4" xfId="27442" xr:uid="{00000000-0005-0000-0000-0000EDD10000}"/>
    <cellStyle name="Normal 4 5 2 2 2 2 3 4 2" xfId="56389" xr:uid="{00000000-0005-0000-0000-0000EED10000}"/>
    <cellStyle name="Normal 4 5 2 2 2 2 3 5" xfId="27443" xr:uid="{00000000-0005-0000-0000-0000EFD10000}"/>
    <cellStyle name="Normal 4 5 2 2 2 2 3 5 2" xfId="56390" xr:uid="{00000000-0005-0000-0000-0000F0D10000}"/>
    <cellStyle name="Normal 4 5 2 2 2 2 3 6" xfId="27444" xr:uid="{00000000-0005-0000-0000-0000F1D10000}"/>
    <cellStyle name="Normal 4 5 2 2 2 2 3 6 2" xfId="56391" xr:uid="{00000000-0005-0000-0000-0000F2D10000}"/>
    <cellStyle name="Normal 4 5 2 2 2 2 3 7" xfId="56380" xr:uid="{00000000-0005-0000-0000-0000F3D10000}"/>
    <cellStyle name="Normal 4 5 2 2 2 2 4" xfId="27445" xr:uid="{00000000-0005-0000-0000-0000F4D10000}"/>
    <cellStyle name="Normal 4 5 2 2 2 2 4 2" xfId="27446" xr:uid="{00000000-0005-0000-0000-0000F5D10000}"/>
    <cellStyle name="Normal 4 5 2 2 2 2 4 2 2" xfId="27447" xr:uid="{00000000-0005-0000-0000-0000F6D10000}"/>
    <cellStyle name="Normal 4 5 2 2 2 2 4 2 2 2" xfId="56394" xr:uid="{00000000-0005-0000-0000-0000F7D10000}"/>
    <cellStyle name="Normal 4 5 2 2 2 2 4 2 3" xfId="56393" xr:uid="{00000000-0005-0000-0000-0000F8D10000}"/>
    <cellStyle name="Normal 4 5 2 2 2 2 4 3" xfId="27448" xr:uid="{00000000-0005-0000-0000-0000F9D10000}"/>
    <cellStyle name="Normal 4 5 2 2 2 2 4 3 2" xfId="56395" xr:uid="{00000000-0005-0000-0000-0000FAD10000}"/>
    <cellStyle name="Normal 4 5 2 2 2 2 4 4" xfId="27449" xr:uid="{00000000-0005-0000-0000-0000FBD10000}"/>
    <cellStyle name="Normal 4 5 2 2 2 2 4 4 2" xfId="56396" xr:uid="{00000000-0005-0000-0000-0000FCD10000}"/>
    <cellStyle name="Normal 4 5 2 2 2 2 4 5" xfId="27450" xr:uid="{00000000-0005-0000-0000-0000FDD10000}"/>
    <cellStyle name="Normal 4 5 2 2 2 2 4 5 2" xfId="56397" xr:uid="{00000000-0005-0000-0000-0000FED10000}"/>
    <cellStyle name="Normal 4 5 2 2 2 2 4 6" xfId="56392" xr:uid="{00000000-0005-0000-0000-0000FFD10000}"/>
    <cellStyle name="Normal 4 5 2 2 2 2 5" xfId="27451" xr:uid="{00000000-0005-0000-0000-000000D20000}"/>
    <cellStyle name="Normal 4 5 2 2 2 2 5 2" xfId="27452" xr:uid="{00000000-0005-0000-0000-000001D20000}"/>
    <cellStyle name="Normal 4 5 2 2 2 2 5 2 2" xfId="27453" xr:uid="{00000000-0005-0000-0000-000002D20000}"/>
    <cellStyle name="Normal 4 5 2 2 2 2 5 2 2 2" xfId="56400" xr:uid="{00000000-0005-0000-0000-000003D20000}"/>
    <cellStyle name="Normal 4 5 2 2 2 2 5 2 3" xfId="56399" xr:uid="{00000000-0005-0000-0000-000004D20000}"/>
    <cellStyle name="Normal 4 5 2 2 2 2 5 3" xfId="27454" xr:uid="{00000000-0005-0000-0000-000005D20000}"/>
    <cellStyle name="Normal 4 5 2 2 2 2 5 3 2" xfId="56401" xr:uid="{00000000-0005-0000-0000-000006D20000}"/>
    <cellStyle name="Normal 4 5 2 2 2 2 5 4" xfId="27455" xr:uid="{00000000-0005-0000-0000-000007D20000}"/>
    <cellStyle name="Normal 4 5 2 2 2 2 5 4 2" xfId="56402" xr:uid="{00000000-0005-0000-0000-000008D20000}"/>
    <cellStyle name="Normal 4 5 2 2 2 2 5 5" xfId="27456" xr:uid="{00000000-0005-0000-0000-000009D20000}"/>
    <cellStyle name="Normal 4 5 2 2 2 2 5 5 2" xfId="56403" xr:uid="{00000000-0005-0000-0000-00000AD20000}"/>
    <cellStyle name="Normal 4 5 2 2 2 2 5 6" xfId="56398" xr:uid="{00000000-0005-0000-0000-00000BD20000}"/>
    <cellStyle name="Normal 4 5 2 2 2 2 6" xfId="27457" xr:uid="{00000000-0005-0000-0000-00000CD20000}"/>
    <cellStyle name="Normal 4 5 2 2 2 2 6 2" xfId="27458" xr:uid="{00000000-0005-0000-0000-00000DD20000}"/>
    <cellStyle name="Normal 4 5 2 2 2 2 6 2 2" xfId="27459" xr:uid="{00000000-0005-0000-0000-00000ED20000}"/>
    <cellStyle name="Normal 4 5 2 2 2 2 6 2 2 2" xfId="56406" xr:uid="{00000000-0005-0000-0000-00000FD20000}"/>
    <cellStyle name="Normal 4 5 2 2 2 2 6 2 3" xfId="56405" xr:uid="{00000000-0005-0000-0000-000010D20000}"/>
    <cellStyle name="Normal 4 5 2 2 2 2 6 3" xfId="27460" xr:uid="{00000000-0005-0000-0000-000011D20000}"/>
    <cellStyle name="Normal 4 5 2 2 2 2 6 3 2" xfId="56407" xr:uid="{00000000-0005-0000-0000-000012D20000}"/>
    <cellStyle name="Normal 4 5 2 2 2 2 6 4" xfId="27461" xr:uid="{00000000-0005-0000-0000-000013D20000}"/>
    <cellStyle name="Normal 4 5 2 2 2 2 6 4 2" xfId="56408" xr:uid="{00000000-0005-0000-0000-000014D20000}"/>
    <cellStyle name="Normal 4 5 2 2 2 2 6 5" xfId="56404" xr:uid="{00000000-0005-0000-0000-000015D20000}"/>
    <cellStyle name="Normal 4 5 2 2 2 2 7" xfId="27462" xr:uid="{00000000-0005-0000-0000-000016D20000}"/>
    <cellStyle name="Normal 4 5 2 2 2 2 7 2" xfId="27463" xr:uid="{00000000-0005-0000-0000-000017D20000}"/>
    <cellStyle name="Normal 4 5 2 2 2 2 7 2 2" xfId="56410" xr:uid="{00000000-0005-0000-0000-000018D20000}"/>
    <cellStyle name="Normal 4 5 2 2 2 2 7 3" xfId="27464" xr:uid="{00000000-0005-0000-0000-000019D20000}"/>
    <cellStyle name="Normal 4 5 2 2 2 2 7 3 2" xfId="56411" xr:uid="{00000000-0005-0000-0000-00001AD20000}"/>
    <cellStyle name="Normal 4 5 2 2 2 2 7 4" xfId="56409" xr:uid="{00000000-0005-0000-0000-00001BD20000}"/>
    <cellStyle name="Normal 4 5 2 2 2 2 8" xfId="27465" xr:uid="{00000000-0005-0000-0000-00001CD20000}"/>
    <cellStyle name="Normal 4 5 2 2 2 2 8 2" xfId="56412" xr:uid="{00000000-0005-0000-0000-00001DD20000}"/>
    <cellStyle name="Normal 4 5 2 2 2 2 9" xfId="27466" xr:uid="{00000000-0005-0000-0000-00001ED20000}"/>
    <cellStyle name="Normal 4 5 2 2 2 2 9 2" xfId="56413" xr:uid="{00000000-0005-0000-0000-00001FD20000}"/>
    <cellStyle name="Normal 4 5 2 2 2 3" xfId="27467" xr:uid="{00000000-0005-0000-0000-000020D20000}"/>
    <cellStyle name="Normal 4 5 2 2 2 3 2" xfId="27468" xr:uid="{00000000-0005-0000-0000-000021D20000}"/>
    <cellStyle name="Normal 4 5 2 2 2 3 2 2" xfId="27469" xr:uid="{00000000-0005-0000-0000-000022D20000}"/>
    <cellStyle name="Normal 4 5 2 2 2 3 2 2 2" xfId="27470" xr:uid="{00000000-0005-0000-0000-000023D20000}"/>
    <cellStyle name="Normal 4 5 2 2 2 3 2 2 2 2" xfId="56417" xr:uid="{00000000-0005-0000-0000-000024D20000}"/>
    <cellStyle name="Normal 4 5 2 2 2 3 2 2 3" xfId="56416" xr:uid="{00000000-0005-0000-0000-000025D20000}"/>
    <cellStyle name="Normal 4 5 2 2 2 3 2 3" xfId="27471" xr:uid="{00000000-0005-0000-0000-000026D20000}"/>
    <cellStyle name="Normal 4 5 2 2 2 3 2 3 2" xfId="56418" xr:uid="{00000000-0005-0000-0000-000027D20000}"/>
    <cellStyle name="Normal 4 5 2 2 2 3 2 4" xfId="27472" xr:uid="{00000000-0005-0000-0000-000028D20000}"/>
    <cellStyle name="Normal 4 5 2 2 2 3 2 4 2" xfId="56419" xr:uid="{00000000-0005-0000-0000-000029D20000}"/>
    <cellStyle name="Normal 4 5 2 2 2 3 2 5" xfId="27473" xr:uid="{00000000-0005-0000-0000-00002AD20000}"/>
    <cellStyle name="Normal 4 5 2 2 2 3 2 5 2" xfId="56420" xr:uid="{00000000-0005-0000-0000-00002BD20000}"/>
    <cellStyle name="Normal 4 5 2 2 2 3 2 6" xfId="56415" xr:uid="{00000000-0005-0000-0000-00002CD20000}"/>
    <cellStyle name="Normal 4 5 2 2 2 3 3" xfId="27474" xr:uid="{00000000-0005-0000-0000-00002DD20000}"/>
    <cellStyle name="Normal 4 5 2 2 2 3 3 2" xfId="27475" xr:uid="{00000000-0005-0000-0000-00002ED20000}"/>
    <cellStyle name="Normal 4 5 2 2 2 3 3 2 2" xfId="27476" xr:uid="{00000000-0005-0000-0000-00002FD20000}"/>
    <cellStyle name="Normal 4 5 2 2 2 3 3 2 2 2" xfId="56423" xr:uid="{00000000-0005-0000-0000-000030D20000}"/>
    <cellStyle name="Normal 4 5 2 2 2 3 3 2 3" xfId="56422" xr:uid="{00000000-0005-0000-0000-000031D20000}"/>
    <cellStyle name="Normal 4 5 2 2 2 3 3 3" xfId="27477" xr:uid="{00000000-0005-0000-0000-000032D20000}"/>
    <cellStyle name="Normal 4 5 2 2 2 3 3 3 2" xfId="56424" xr:uid="{00000000-0005-0000-0000-000033D20000}"/>
    <cellStyle name="Normal 4 5 2 2 2 3 3 4" xfId="27478" xr:uid="{00000000-0005-0000-0000-000034D20000}"/>
    <cellStyle name="Normal 4 5 2 2 2 3 3 4 2" xfId="56425" xr:uid="{00000000-0005-0000-0000-000035D20000}"/>
    <cellStyle name="Normal 4 5 2 2 2 3 3 5" xfId="27479" xr:uid="{00000000-0005-0000-0000-000036D20000}"/>
    <cellStyle name="Normal 4 5 2 2 2 3 3 5 2" xfId="56426" xr:uid="{00000000-0005-0000-0000-000037D20000}"/>
    <cellStyle name="Normal 4 5 2 2 2 3 3 6" xfId="56421" xr:uid="{00000000-0005-0000-0000-000038D20000}"/>
    <cellStyle name="Normal 4 5 2 2 2 3 4" xfId="27480" xr:uid="{00000000-0005-0000-0000-000039D20000}"/>
    <cellStyle name="Normal 4 5 2 2 2 3 4 2" xfId="27481" xr:uid="{00000000-0005-0000-0000-00003AD20000}"/>
    <cellStyle name="Normal 4 5 2 2 2 3 4 2 2" xfId="56428" xr:uid="{00000000-0005-0000-0000-00003BD20000}"/>
    <cellStyle name="Normal 4 5 2 2 2 3 4 3" xfId="56427" xr:uid="{00000000-0005-0000-0000-00003CD20000}"/>
    <cellStyle name="Normal 4 5 2 2 2 3 5" xfId="27482" xr:uid="{00000000-0005-0000-0000-00003DD20000}"/>
    <cellStyle name="Normal 4 5 2 2 2 3 5 2" xfId="56429" xr:uid="{00000000-0005-0000-0000-00003ED20000}"/>
    <cellStyle name="Normal 4 5 2 2 2 3 6" xfId="27483" xr:uid="{00000000-0005-0000-0000-00003FD20000}"/>
    <cellStyle name="Normal 4 5 2 2 2 3 6 2" xfId="56430" xr:uid="{00000000-0005-0000-0000-000040D20000}"/>
    <cellStyle name="Normal 4 5 2 2 2 3 7" xfId="27484" xr:uid="{00000000-0005-0000-0000-000041D20000}"/>
    <cellStyle name="Normal 4 5 2 2 2 3 7 2" xfId="56431" xr:uid="{00000000-0005-0000-0000-000042D20000}"/>
    <cellStyle name="Normal 4 5 2 2 2 3 8" xfId="56414" xr:uid="{00000000-0005-0000-0000-000043D20000}"/>
    <cellStyle name="Normal 4 5 2 2 2 4" xfId="27485" xr:uid="{00000000-0005-0000-0000-000044D20000}"/>
    <cellStyle name="Normal 4 5 2 2 2 4 2" xfId="27486" xr:uid="{00000000-0005-0000-0000-000045D20000}"/>
    <cellStyle name="Normal 4 5 2 2 2 4 2 2" xfId="27487" xr:uid="{00000000-0005-0000-0000-000046D20000}"/>
    <cellStyle name="Normal 4 5 2 2 2 4 2 2 2" xfId="27488" xr:uid="{00000000-0005-0000-0000-000047D20000}"/>
    <cellStyle name="Normal 4 5 2 2 2 4 2 2 2 2" xfId="56435" xr:uid="{00000000-0005-0000-0000-000048D20000}"/>
    <cellStyle name="Normal 4 5 2 2 2 4 2 2 3" xfId="56434" xr:uid="{00000000-0005-0000-0000-000049D20000}"/>
    <cellStyle name="Normal 4 5 2 2 2 4 2 3" xfId="27489" xr:uid="{00000000-0005-0000-0000-00004AD20000}"/>
    <cellStyle name="Normal 4 5 2 2 2 4 2 3 2" xfId="56436" xr:uid="{00000000-0005-0000-0000-00004BD20000}"/>
    <cellStyle name="Normal 4 5 2 2 2 4 2 4" xfId="27490" xr:uid="{00000000-0005-0000-0000-00004CD20000}"/>
    <cellStyle name="Normal 4 5 2 2 2 4 2 4 2" xfId="56437" xr:uid="{00000000-0005-0000-0000-00004DD20000}"/>
    <cellStyle name="Normal 4 5 2 2 2 4 2 5" xfId="27491" xr:uid="{00000000-0005-0000-0000-00004ED20000}"/>
    <cellStyle name="Normal 4 5 2 2 2 4 2 5 2" xfId="56438" xr:uid="{00000000-0005-0000-0000-00004FD20000}"/>
    <cellStyle name="Normal 4 5 2 2 2 4 2 6" xfId="56433" xr:uid="{00000000-0005-0000-0000-000050D20000}"/>
    <cellStyle name="Normal 4 5 2 2 2 4 3" xfId="27492" xr:uid="{00000000-0005-0000-0000-000051D20000}"/>
    <cellStyle name="Normal 4 5 2 2 2 4 3 2" xfId="27493" xr:uid="{00000000-0005-0000-0000-000052D20000}"/>
    <cellStyle name="Normal 4 5 2 2 2 4 3 2 2" xfId="56440" xr:uid="{00000000-0005-0000-0000-000053D20000}"/>
    <cellStyle name="Normal 4 5 2 2 2 4 3 3" xfId="56439" xr:uid="{00000000-0005-0000-0000-000054D20000}"/>
    <cellStyle name="Normal 4 5 2 2 2 4 4" xfId="27494" xr:uid="{00000000-0005-0000-0000-000055D20000}"/>
    <cellStyle name="Normal 4 5 2 2 2 4 4 2" xfId="56441" xr:uid="{00000000-0005-0000-0000-000056D20000}"/>
    <cellStyle name="Normal 4 5 2 2 2 4 5" xfId="27495" xr:uid="{00000000-0005-0000-0000-000057D20000}"/>
    <cellStyle name="Normal 4 5 2 2 2 4 5 2" xfId="56442" xr:uid="{00000000-0005-0000-0000-000058D20000}"/>
    <cellStyle name="Normal 4 5 2 2 2 4 6" xfId="27496" xr:uid="{00000000-0005-0000-0000-000059D20000}"/>
    <cellStyle name="Normal 4 5 2 2 2 4 6 2" xfId="56443" xr:uid="{00000000-0005-0000-0000-00005AD20000}"/>
    <cellStyle name="Normal 4 5 2 2 2 4 7" xfId="56432" xr:uid="{00000000-0005-0000-0000-00005BD20000}"/>
    <cellStyle name="Normal 4 5 2 2 2 5" xfId="27497" xr:uid="{00000000-0005-0000-0000-00005CD20000}"/>
    <cellStyle name="Normal 4 5 2 2 2 5 2" xfId="27498" xr:uid="{00000000-0005-0000-0000-00005DD20000}"/>
    <cellStyle name="Normal 4 5 2 2 2 5 2 2" xfId="27499" xr:uid="{00000000-0005-0000-0000-00005ED20000}"/>
    <cellStyle name="Normal 4 5 2 2 2 5 2 2 2" xfId="56446" xr:uid="{00000000-0005-0000-0000-00005FD20000}"/>
    <cellStyle name="Normal 4 5 2 2 2 5 2 3" xfId="56445" xr:uid="{00000000-0005-0000-0000-000060D20000}"/>
    <cellStyle name="Normal 4 5 2 2 2 5 3" xfId="27500" xr:uid="{00000000-0005-0000-0000-000061D20000}"/>
    <cellStyle name="Normal 4 5 2 2 2 5 3 2" xfId="56447" xr:uid="{00000000-0005-0000-0000-000062D20000}"/>
    <cellStyle name="Normal 4 5 2 2 2 5 4" xfId="27501" xr:uid="{00000000-0005-0000-0000-000063D20000}"/>
    <cellStyle name="Normal 4 5 2 2 2 5 4 2" xfId="56448" xr:uid="{00000000-0005-0000-0000-000064D20000}"/>
    <cellStyle name="Normal 4 5 2 2 2 5 5" xfId="27502" xr:uid="{00000000-0005-0000-0000-000065D20000}"/>
    <cellStyle name="Normal 4 5 2 2 2 5 5 2" xfId="56449" xr:uid="{00000000-0005-0000-0000-000066D20000}"/>
    <cellStyle name="Normal 4 5 2 2 2 5 6" xfId="56444" xr:uid="{00000000-0005-0000-0000-000067D20000}"/>
    <cellStyle name="Normal 4 5 2 2 2 6" xfId="27503" xr:uid="{00000000-0005-0000-0000-000068D20000}"/>
    <cellStyle name="Normal 4 5 2 2 2 6 2" xfId="27504" xr:uid="{00000000-0005-0000-0000-000069D20000}"/>
    <cellStyle name="Normal 4 5 2 2 2 6 2 2" xfId="27505" xr:uid="{00000000-0005-0000-0000-00006AD20000}"/>
    <cellStyle name="Normal 4 5 2 2 2 6 2 2 2" xfId="56452" xr:uid="{00000000-0005-0000-0000-00006BD20000}"/>
    <cellStyle name="Normal 4 5 2 2 2 6 2 3" xfId="56451" xr:uid="{00000000-0005-0000-0000-00006CD20000}"/>
    <cellStyle name="Normal 4 5 2 2 2 6 3" xfId="27506" xr:uid="{00000000-0005-0000-0000-00006DD20000}"/>
    <cellStyle name="Normal 4 5 2 2 2 6 3 2" xfId="56453" xr:uid="{00000000-0005-0000-0000-00006ED20000}"/>
    <cellStyle name="Normal 4 5 2 2 2 6 4" xfId="27507" xr:uid="{00000000-0005-0000-0000-00006FD20000}"/>
    <cellStyle name="Normal 4 5 2 2 2 6 4 2" xfId="56454" xr:uid="{00000000-0005-0000-0000-000070D20000}"/>
    <cellStyle name="Normal 4 5 2 2 2 6 5" xfId="27508" xr:uid="{00000000-0005-0000-0000-000071D20000}"/>
    <cellStyle name="Normal 4 5 2 2 2 6 5 2" xfId="56455" xr:uid="{00000000-0005-0000-0000-000072D20000}"/>
    <cellStyle name="Normal 4 5 2 2 2 6 6" xfId="56450" xr:uid="{00000000-0005-0000-0000-000073D20000}"/>
    <cellStyle name="Normal 4 5 2 2 2 7" xfId="27509" xr:uid="{00000000-0005-0000-0000-000074D20000}"/>
    <cellStyle name="Normal 4 5 2 2 2 7 2" xfId="27510" xr:uid="{00000000-0005-0000-0000-000075D20000}"/>
    <cellStyle name="Normal 4 5 2 2 2 7 2 2" xfId="27511" xr:uid="{00000000-0005-0000-0000-000076D20000}"/>
    <cellStyle name="Normal 4 5 2 2 2 7 2 2 2" xfId="56458" xr:uid="{00000000-0005-0000-0000-000077D20000}"/>
    <cellStyle name="Normal 4 5 2 2 2 7 2 3" xfId="56457" xr:uid="{00000000-0005-0000-0000-000078D20000}"/>
    <cellStyle name="Normal 4 5 2 2 2 7 3" xfId="27512" xr:uid="{00000000-0005-0000-0000-000079D20000}"/>
    <cellStyle name="Normal 4 5 2 2 2 7 3 2" xfId="56459" xr:uid="{00000000-0005-0000-0000-00007AD20000}"/>
    <cellStyle name="Normal 4 5 2 2 2 7 4" xfId="27513" xr:uid="{00000000-0005-0000-0000-00007BD20000}"/>
    <cellStyle name="Normal 4 5 2 2 2 7 4 2" xfId="56460" xr:uid="{00000000-0005-0000-0000-00007CD20000}"/>
    <cellStyle name="Normal 4 5 2 2 2 7 5" xfId="56456" xr:uid="{00000000-0005-0000-0000-00007DD20000}"/>
    <cellStyle name="Normal 4 5 2 2 2 8" xfId="27514" xr:uid="{00000000-0005-0000-0000-00007ED20000}"/>
    <cellStyle name="Normal 4 5 2 2 2 8 2" xfId="27515" xr:uid="{00000000-0005-0000-0000-00007FD20000}"/>
    <cellStyle name="Normal 4 5 2 2 2 8 2 2" xfId="56462" xr:uid="{00000000-0005-0000-0000-000080D20000}"/>
    <cellStyle name="Normal 4 5 2 2 2 8 3" xfId="27516" xr:uid="{00000000-0005-0000-0000-000081D20000}"/>
    <cellStyle name="Normal 4 5 2 2 2 8 3 2" xfId="56463" xr:uid="{00000000-0005-0000-0000-000082D20000}"/>
    <cellStyle name="Normal 4 5 2 2 2 8 4" xfId="56461" xr:uid="{00000000-0005-0000-0000-000083D20000}"/>
    <cellStyle name="Normal 4 5 2 2 2 9" xfId="27517" xr:uid="{00000000-0005-0000-0000-000084D20000}"/>
    <cellStyle name="Normal 4 5 2 2 2 9 2" xfId="56464" xr:uid="{00000000-0005-0000-0000-000085D20000}"/>
    <cellStyle name="Normal 4 5 2 2 3" xfId="27518" xr:uid="{00000000-0005-0000-0000-000086D20000}"/>
    <cellStyle name="Normal 4 5 2 2 3 10" xfId="27519" xr:uid="{00000000-0005-0000-0000-000087D20000}"/>
    <cellStyle name="Normal 4 5 2 2 3 10 2" xfId="56466" xr:uid="{00000000-0005-0000-0000-000088D20000}"/>
    <cellStyle name="Normal 4 5 2 2 3 11" xfId="56465" xr:uid="{00000000-0005-0000-0000-000089D20000}"/>
    <cellStyle name="Normal 4 5 2 2 3 2" xfId="27520" xr:uid="{00000000-0005-0000-0000-00008AD20000}"/>
    <cellStyle name="Normal 4 5 2 2 3 2 2" xfId="27521" xr:uid="{00000000-0005-0000-0000-00008BD20000}"/>
    <cellStyle name="Normal 4 5 2 2 3 2 2 2" xfId="27522" xr:uid="{00000000-0005-0000-0000-00008CD20000}"/>
    <cellStyle name="Normal 4 5 2 2 3 2 2 2 2" xfId="27523" xr:uid="{00000000-0005-0000-0000-00008DD20000}"/>
    <cellStyle name="Normal 4 5 2 2 3 2 2 2 2 2" xfId="56470" xr:uid="{00000000-0005-0000-0000-00008ED20000}"/>
    <cellStyle name="Normal 4 5 2 2 3 2 2 2 3" xfId="56469" xr:uid="{00000000-0005-0000-0000-00008FD20000}"/>
    <cellStyle name="Normal 4 5 2 2 3 2 2 3" xfId="27524" xr:uid="{00000000-0005-0000-0000-000090D20000}"/>
    <cellStyle name="Normal 4 5 2 2 3 2 2 3 2" xfId="56471" xr:uid="{00000000-0005-0000-0000-000091D20000}"/>
    <cellStyle name="Normal 4 5 2 2 3 2 2 4" xfId="27525" xr:uid="{00000000-0005-0000-0000-000092D20000}"/>
    <cellStyle name="Normal 4 5 2 2 3 2 2 4 2" xfId="56472" xr:uid="{00000000-0005-0000-0000-000093D20000}"/>
    <cellStyle name="Normal 4 5 2 2 3 2 2 5" xfId="27526" xr:uid="{00000000-0005-0000-0000-000094D20000}"/>
    <cellStyle name="Normal 4 5 2 2 3 2 2 5 2" xfId="56473" xr:uid="{00000000-0005-0000-0000-000095D20000}"/>
    <cellStyle name="Normal 4 5 2 2 3 2 2 6" xfId="56468" xr:uid="{00000000-0005-0000-0000-000096D20000}"/>
    <cellStyle name="Normal 4 5 2 2 3 2 3" xfId="27527" xr:uid="{00000000-0005-0000-0000-000097D20000}"/>
    <cellStyle name="Normal 4 5 2 2 3 2 3 2" xfId="27528" xr:uid="{00000000-0005-0000-0000-000098D20000}"/>
    <cellStyle name="Normal 4 5 2 2 3 2 3 2 2" xfId="56475" xr:uid="{00000000-0005-0000-0000-000099D20000}"/>
    <cellStyle name="Normal 4 5 2 2 3 2 3 3" xfId="56474" xr:uid="{00000000-0005-0000-0000-00009AD20000}"/>
    <cellStyle name="Normal 4 5 2 2 3 2 4" xfId="27529" xr:uid="{00000000-0005-0000-0000-00009BD20000}"/>
    <cellStyle name="Normal 4 5 2 2 3 2 4 2" xfId="56476" xr:uid="{00000000-0005-0000-0000-00009CD20000}"/>
    <cellStyle name="Normal 4 5 2 2 3 2 5" xfId="27530" xr:uid="{00000000-0005-0000-0000-00009DD20000}"/>
    <cellStyle name="Normal 4 5 2 2 3 2 5 2" xfId="56477" xr:uid="{00000000-0005-0000-0000-00009ED20000}"/>
    <cellStyle name="Normal 4 5 2 2 3 2 6" xfId="27531" xr:uid="{00000000-0005-0000-0000-00009FD20000}"/>
    <cellStyle name="Normal 4 5 2 2 3 2 6 2" xfId="56478" xr:uid="{00000000-0005-0000-0000-0000A0D20000}"/>
    <cellStyle name="Normal 4 5 2 2 3 2 7" xfId="56467" xr:uid="{00000000-0005-0000-0000-0000A1D20000}"/>
    <cellStyle name="Normal 4 5 2 2 3 3" xfId="27532" xr:uid="{00000000-0005-0000-0000-0000A2D20000}"/>
    <cellStyle name="Normal 4 5 2 2 3 3 2" xfId="27533" xr:uid="{00000000-0005-0000-0000-0000A3D20000}"/>
    <cellStyle name="Normal 4 5 2 2 3 3 2 2" xfId="27534" xr:uid="{00000000-0005-0000-0000-0000A4D20000}"/>
    <cellStyle name="Normal 4 5 2 2 3 3 2 2 2" xfId="27535" xr:uid="{00000000-0005-0000-0000-0000A5D20000}"/>
    <cellStyle name="Normal 4 5 2 2 3 3 2 2 2 2" xfId="56482" xr:uid="{00000000-0005-0000-0000-0000A6D20000}"/>
    <cellStyle name="Normal 4 5 2 2 3 3 2 2 3" xfId="56481" xr:uid="{00000000-0005-0000-0000-0000A7D20000}"/>
    <cellStyle name="Normal 4 5 2 2 3 3 2 3" xfId="27536" xr:uid="{00000000-0005-0000-0000-0000A8D20000}"/>
    <cellStyle name="Normal 4 5 2 2 3 3 2 3 2" xfId="56483" xr:uid="{00000000-0005-0000-0000-0000A9D20000}"/>
    <cellStyle name="Normal 4 5 2 2 3 3 2 4" xfId="27537" xr:uid="{00000000-0005-0000-0000-0000AAD20000}"/>
    <cellStyle name="Normal 4 5 2 2 3 3 2 4 2" xfId="56484" xr:uid="{00000000-0005-0000-0000-0000ABD20000}"/>
    <cellStyle name="Normal 4 5 2 2 3 3 2 5" xfId="27538" xr:uid="{00000000-0005-0000-0000-0000ACD20000}"/>
    <cellStyle name="Normal 4 5 2 2 3 3 2 5 2" xfId="56485" xr:uid="{00000000-0005-0000-0000-0000ADD20000}"/>
    <cellStyle name="Normal 4 5 2 2 3 3 2 6" xfId="56480" xr:uid="{00000000-0005-0000-0000-0000AED20000}"/>
    <cellStyle name="Normal 4 5 2 2 3 3 3" xfId="27539" xr:uid="{00000000-0005-0000-0000-0000AFD20000}"/>
    <cellStyle name="Normal 4 5 2 2 3 3 3 2" xfId="27540" xr:uid="{00000000-0005-0000-0000-0000B0D20000}"/>
    <cellStyle name="Normal 4 5 2 2 3 3 3 2 2" xfId="56487" xr:uid="{00000000-0005-0000-0000-0000B1D20000}"/>
    <cellStyle name="Normal 4 5 2 2 3 3 3 3" xfId="56486" xr:uid="{00000000-0005-0000-0000-0000B2D20000}"/>
    <cellStyle name="Normal 4 5 2 2 3 3 4" xfId="27541" xr:uid="{00000000-0005-0000-0000-0000B3D20000}"/>
    <cellStyle name="Normal 4 5 2 2 3 3 4 2" xfId="56488" xr:uid="{00000000-0005-0000-0000-0000B4D20000}"/>
    <cellStyle name="Normal 4 5 2 2 3 3 5" xfId="27542" xr:uid="{00000000-0005-0000-0000-0000B5D20000}"/>
    <cellStyle name="Normal 4 5 2 2 3 3 5 2" xfId="56489" xr:uid="{00000000-0005-0000-0000-0000B6D20000}"/>
    <cellStyle name="Normal 4 5 2 2 3 3 6" xfId="27543" xr:uid="{00000000-0005-0000-0000-0000B7D20000}"/>
    <cellStyle name="Normal 4 5 2 2 3 3 6 2" xfId="56490" xr:uid="{00000000-0005-0000-0000-0000B8D20000}"/>
    <cellStyle name="Normal 4 5 2 2 3 3 7" xfId="56479" xr:uid="{00000000-0005-0000-0000-0000B9D20000}"/>
    <cellStyle name="Normal 4 5 2 2 3 4" xfId="27544" xr:uid="{00000000-0005-0000-0000-0000BAD20000}"/>
    <cellStyle name="Normal 4 5 2 2 3 4 2" xfId="27545" xr:uid="{00000000-0005-0000-0000-0000BBD20000}"/>
    <cellStyle name="Normal 4 5 2 2 3 4 2 2" xfId="27546" xr:uid="{00000000-0005-0000-0000-0000BCD20000}"/>
    <cellStyle name="Normal 4 5 2 2 3 4 2 2 2" xfId="56493" xr:uid="{00000000-0005-0000-0000-0000BDD20000}"/>
    <cellStyle name="Normal 4 5 2 2 3 4 2 3" xfId="56492" xr:uid="{00000000-0005-0000-0000-0000BED20000}"/>
    <cellStyle name="Normal 4 5 2 2 3 4 3" xfId="27547" xr:uid="{00000000-0005-0000-0000-0000BFD20000}"/>
    <cellStyle name="Normal 4 5 2 2 3 4 3 2" xfId="56494" xr:uid="{00000000-0005-0000-0000-0000C0D20000}"/>
    <cellStyle name="Normal 4 5 2 2 3 4 4" xfId="27548" xr:uid="{00000000-0005-0000-0000-0000C1D20000}"/>
    <cellStyle name="Normal 4 5 2 2 3 4 4 2" xfId="56495" xr:uid="{00000000-0005-0000-0000-0000C2D20000}"/>
    <cellStyle name="Normal 4 5 2 2 3 4 5" xfId="27549" xr:uid="{00000000-0005-0000-0000-0000C3D20000}"/>
    <cellStyle name="Normal 4 5 2 2 3 4 5 2" xfId="56496" xr:uid="{00000000-0005-0000-0000-0000C4D20000}"/>
    <cellStyle name="Normal 4 5 2 2 3 4 6" xfId="56491" xr:uid="{00000000-0005-0000-0000-0000C5D20000}"/>
    <cellStyle name="Normal 4 5 2 2 3 5" xfId="27550" xr:uid="{00000000-0005-0000-0000-0000C6D20000}"/>
    <cellStyle name="Normal 4 5 2 2 3 5 2" xfId="27551" xr:uid="{00000000-0005-0000-0000-0000C7D20000}"/>
    <cellStyle name="Normal 4 5 2 2 3 5 2 2" xfId="27552" xr:uid="{00000000-0005-0000-0000-0000C8D20000}"/>
    <cellStyle name="Normal 4 5 2 2 3 5 2 2 2" xfId="56499" xr:uid="{00000000-0005-0000-0000-0000C9D20000}"/>
    <cellStyle name="Normal 4 5 2 2 3 5 2 3" xfId="56498" xr:uid="{00000000-0005-0000-0000-0000CAD20000}"/>
    <cellStyle name="Normal 4 5 2 2 3 5 3" xfId="27553" xr:uid="{00000000-0005-0000-0000-0000CBD20000}"/>
    <cellStyle name="Normal 4 5 2 2 3 5 3 2" xfId="56500" xr:uid="{00000000-0005-0000-0000-0000CCD20000}"/>
    <cellStyle name="Normal 4 5 2 2 3 5 4" xfId="27554" xr:uid="{00000000-0005-0000-0000-0000CDD20000}"/>
    <cellStyle name="Normal 4 5 2 2 3 5 4 2" xfId="56501" xr:uid="{00000000-0005-0000-0000-0000CED20000}"/>
    <cellStyle name="Normal 4 5 2 2 3 5 5" xfId="27555" xr:uid="{00000000-0005-0000-0000-0000CFD20000}"/>
    <cellStyle name="Normal 4 5 2 2 3 5 5 2" xfId="56502" xr:uid="{00000000-0005-0000-0000-0000D0D20000}"/>
    <cellStyle name="Normal 4 5 2 2 3 5 6" xfId="56497" xr:uid="{00000000-0005-0000-0000-0000D1D20000}"/>
    <cellStyle name="Normal 4 5 2 2 3 6" xfId="27556" xr:uid="{00000000-0005-0000-0000-0000D2D20000}"/>
    <cellStyle name="Normal 4 5 2 2 3 6 2" xfId="27557" xr:uid="{00000000-0005-0000-0000-0000D3D20000}"/>
    <cellStyle name="Normal 4 5 2 2 3 6 2 2" xfId="27558" xr:uid="{00000000-0005-0000-0000-0000D4D20000}"/>
    <cellStyle name="Normal 4 5 2 2 3 6 2 2 2" xfId="56505" xr:uid="{00000000-0005-0000-0000-0000D5D20000}"/>
    <cellStyle name="Normal 4 5 2 2 3 6 2 3" xfId="56504" xr:uid="{00000000-0005-0000-0000-0000D6D20000}"/>
    <cellStyle name="Normal 4 5 2 2 3 6 3" xfId="27559" xr:uid="{00000000-0005-0000-0000-0000D7D20000}"/>
    <cellStyle name="Normal 4 5 2 2 3 6 3 2" xfId="56506" xr:uid="{00000000-0005-0000-0000-0000D8D20000}"/>
    <cellStyle name="Normal 4 5 2 2 3 6 4" xfId="27560" xr:uid="{00000000-0005-0000-0000-0000D9D20000}"/>
    <cellStyle name="Normal 4 5 2 2 3 6 4 2" xfId="56507" xr:uid="{00000000-0005-0000-0000-0000DAD20000}"/>
    <cellStyle name="Normal 4 5 2 2 3 6 5" xfId="56503" xr:uid="{00000000-0005-0000-0000-0000DBD20000}"/>
    <cellStyle name="Normal 4 5 2 2 3 7" xfId="27561" xr:uid="{00000000-0005-0000-0000-0000DCD20000}"/>
    <cellStyle name="Normal 4 5 2 2 3 7 2" xfId="27562" xr:uid="{00000000-0005-0000-0000-0000DDD20000}"/>
    <cellStyle name="Normal 4 5 2 2 3 7 2 2" xfId="56509" xr:uid="{00000000-0005-0000-0000-0000DED20000}"/>
    <cellStyle name="Normal 4 5 2 2 3 7 3" xfId="27563" xr:uid="{00000000-0005-0000-0000-0000DFD20000}"/>
    <cellStyle name="Normal 4 5 2 2 3 7 3 2" xfId="56510" xr:uid="{00000000-0005-0000-0000-0000E0D20000}"/>
    <cellStyle name="Normal 4 5 2 2 3 7 4" xfId="56508" xr:uid="{00000000-0005-0000-0000-0000E1D20000}"/>
    <cellStyle name="Normal 4 5 2 2 3 8" xfId="27564" xr:uid="{00000000-0005-0000-0000-0000E2D20000}"/>
    <cellStyle name="Normal 4 5 2 2 3 8 2" xfId="56511" xr:uid="{00000000-0005-0000-0000-0000E3D20000}"/>
    <cellStyle name="Normal 4 5 2 2 3 9" xfId="27565" xr:uid="{00000000-0005-0000-0000-0000E4D20000}"/>
    <cellStyle name="Normal 4 5 2 2 3 9 2" xfId="56512" xr:uid="{00000000-0005-0000-0000-0000E5D20000}"/>
    <cellStyle name="Normal 4 5 2 2 4" xfId="27566" xr:uid="{00000000-0005-0000-0000-0000E6D20000}"/>
    <cellStyle name="Normal 4 5 2 2 4 2" xfId="27567" xr:uid="{00000000-0005-0000-0000-0000E7D20000}"/>
    <cellStyle name="Normal 4 5 2 2 4 2 2" xfId="27568" xr:uid="{00000000-0005-0000-0000-0000E8D20000}"/>
    <cellStyle name="Normal 4 5 2 2 4 2 2 2" xfId="27569" xr:uid="{00000000-0005-0000-0000-0000E9D20000}"/>
    <cellStyle name="Normal 4 5 2 2 4 2 2 2 2" xfId="56516" xr:uid="{00000000-0005-0000-0000-0000EAD20000}"/>
    <cellStyle name="Normal 4 5 2 2 4 2 2 3" xfId="56515" xr:uid="{00000000-0005-0000-0000-0000EBD20000}"/>
    <cellStyle name="Normal 4 5 2 2 4 2 3" xfId="27570" xr:uid="{00000000-0005-0000-0000-0000ECD20000}"/>
    <cellStyle name="Normal 4 5 2 2 4 2 3 2" xfId="56517" xr:uid="{00000000-0005-0000-0000-0000EDD20000}"/>
    <cellStyle name="Normal 4 5 2 2 4 2 4" xfId="27571" xr:uid="{00000000-0005-0000-0000-0000EED20000}"/>
    <cellStyle name="Normal 4 5 2 2 4 2 4 2" xfId="56518" xr:uid="{00000000-0005-0000-0000-0000EFD20000}"/>
    <cellStyle name="Normal 4 5 2 2 4 2 5" xfId="27572" xr:uid="{00000000-0005-0000-0000-0000F0D20000}"/>
    <cellStyle name="Normal 4 5 2 2 4 2 5 2" xfId="56519" xr:uid="{00000000-0005-0000-0000-0000F1D20000}"/>
    <cellStyle name="Normal 4 5 2 2 4 2 6" xfId="56514" xr:uid="{00000000-0005-0000-0000-0000F2D20000}"/>
    <cellStyle name="Normal 4 5 2 2 4 3" xfId="27573" xr:uid="{00000000-0005-0000-0000-0000F3D20000}"/>
    <cellStyle name="Normal 4 5 2 2 4 3 2" xfId="27574" xr:uid="{00000000-0005-0000-0000-0000F4D20000}"/>
    <cellStyle name="Normal 4 5 2 2 4 3 2 2" xfId="27575" xr:uid="{00000000-0005-0000-0000-0000F5D20000}"/>
    <cellStyle name="Normal 4 5 2 2 4 3 2 2 2" xfId="56522" xr:uid="{00000000-0005-0000-0000-0000F6D20000}"/>
    <cellStyle name="Normal 4 5 2 2 4 3 2 3" xfId="56521" xr:uid="{00000000-0005-0000-0000-0000F7D20000}"/>
    <cellStyle name="Normal 4 5 2 2 4 3 3" xfId="27576" xr:uid="{00000000-0005-0000-0000-0000F8D20000}"/>
    <cellStyle name="Normal 4 5 2 2 4 3 3 2" xfId="56523" xr:uid="{00000000-0005-0000-0000-0000F9D20000}"/>
    <cellStyle name="Normal 4 5 2 2 4 3 4" xfId="27577" xr:uid="{00000000-0005-0000-0000-0000FAD20000}"/>
    <cellStyle name="Normal 4 5 2 2 4 3 4 2" xfId="56524" xr:uid="{00000000-0005-0000-0000-0000FBD20000}"/>
    <cellStyle name="Normal 4 5 2 2 4 3 5" xfId="27578" xr:uid="{00000000-0005-0000-0000-0000FCD20000}"/>
    <cellStyle name="Normal 4 5 2 2 4 3 5 2" xfId="56525" xr:uid="{00000000-0005-0000-0000-0000FDD20000}"/>
    <cellStyle name="Normal 4 5 2 2 4 3 6" xfId="56520" xr:uid="{00000000-0005-0000-0000-0000FED20000}"/>
    <cellStyle name="Normal 4 5 2 2 4 4" xfId="27579" xr:uid="{00000000-0005-0000-0000-0000FFD20000}"/>
    <cellStyle name="Normal 4 5 2 2 4 4 2" xfId="27580" xr:uid="{00000000-0005-0000-0000-000000D30000}"/>
    <cellStyle name="Normal 4 5 2 2 4 4 2 2" xfId="56527" xr:uid="{00000000-0005-0000-0000-000001D30000}"/>
    <cellStyle name="Normal 4 5 2 2 4 4 3" xfId="56526" xr:uid="{00000000-0005-0000-0000-000002D30000}"/>
    <cellStyle name="Normal 4 5 2 2 4 5" xfId="27581" xr:uid="{00000000-0005-0000-0000-000003D30000}"/>
    <cellStyle name="Normal 4 5 2 2 4 5 2" xfId="56528" xr:uid="{00000000-0005-0000-0000-000004D30000}"/>
    <cellStyle name="Normal 4 5 2 2 4 6" xfId="27582" xr:uid="{00000000-0005-0000-0000-000005D30000}"/>
    <cellStyle name="Normal 4 5 2 2 4 6 2" xfId="56529" xr:uid="{00000000-0005-0000-0000-000006D30000}"/>
    <cellStyle name="Normal 4 5 2 2 4 7" xfId="27583" xr:uid="{00000000-0005-0000-0000-000007D30000}"/>
    <cellStyle name="Normal 4 5 2 2 4 7 2" xfId="56530" xr:uid="{00000000-0005-0000-0000-000008D30000}"/>
    <cellStyle name="Normal 4 5 2 2 4 8" xfId="56513" xr:uid="{00000000-0005-0000-0000-000009D30000}"/>
    <cellStyle name="Normal 4 5 2 2 5" xfId="27584" xr:uid="{00000000-0005-0000-0000-00000AD30000}"/>
    <cellStyle name="Normal 4 5 2 2 5 2" xfId="27585" xr:uid="{00000000-0005-0000-0000-00000BD30000}"/>
    <cellStyle name="Normal 4 5 2 2 5 2 2" xfId="27586" xr:uid="{00000000-0005-0000-0000-00000CD30000}"/>
    <cellStyle name="Normal 4 5 2 2 5 2 2 2" xfId="27587" xr:uid="{00000000-0005-0000-0000-00000DD30000}"/>
    <cellStyle name="Normal 4 5 2 2 5 2 2 2 2" xfId="56534" xr:uid="{00000000-0005-0000-0000-00000ED30000}"/>
    <cellStyle name="Normal 4 5 2 2 5 2 2 3" xfId="56533" xr:uid="{00000000-0005-0000-0000-00000FD30000}"/>
    <cellStyle name="Normal 4 5 2 2 5 2 3" xfId="27588" xr:uid="{00000000-0005-0000-0000-000010D30000}"/>
    <cellStyle name="Normal 4 5 2 2 5 2 3 2" xfId="56535" xr:uid="{00000000-0005-0000-0000-000011D30000}"/>
    <cellStyle name="Normal 4 5 2 2 5 2 4" xfId="27589" xr:uid="{00000000-0005-0000-0000-000012D30000}"/>
    <cellStyle name="Normal 4 5 2 2 5 2 4 2" xfId="56536" xr:uid="{00000000-0005-0000-0000-000013D30000}"/>
    <cellStyle name="Normal 4 5 2 2 5 2 5" xfId="27590" xr:uid="{00000000-0005-0000-0000-000014D30000}"/>
    <cellStyle name="Normal 4 5 2 2 5 2 5 2" xfId="56537" xr:uid="{00000000-0005-0000-0000-000015D30000}"/>
    <cellStyle name="Normal 4 5 2 2 5 2 6" xfId="56532" xr:uid="{00000000-0005-0000-0000-000016D30000}"/>
    <cellStyle name="Normal 4 5 2 2 5 3" xfId="27591" xr:uid="{00000000-0005-0000-0000-000017D30000}"/>
    <cellStyle name="Normal 4 5 2 2 5 3 2" xfId="27592" xr:uid="{00000000-0005-0000-0000-000018D30000}"/>
    <cellStyle name="Normal 4 5 2 2 5 3 2 2" xfId="56539" xr:uid="{00000000-0005-0000-0000-000019D30000}"/>
    <cellStyle name="Normal 4 5 2 2 5 3 3" xfId="56538" xr:uid="{00000000-0005-0000-0000-00001AD30000}"/>
    <cellStyle name="Normal 4 5 2 2 5 4" xfId="27593" xr:uid="{00000000-0005-0000-0000-00001BD30000}"/>
    <cellStyle name="Normal 4 5 2 2 5 4 2" xfId="56540" xr:uid="{00000000-0005-0000-0000-00001CD30000}"/>
    <cellStyle name="Normal 4 5 2 2 5 5" xfId="27594" xr:uid="{00000000-0005-0000-0000-00001DD30000}"/>
    <cellStyle name="Normal 4 5 2 2 5 5 2" xfId="56541" xr:uid="{00000000-0005-0000-0000-00001ED30000}"/>
    <cellStyle name="Normal 4 5 2 2 5 6" xfId="27595" xr:uid="{00000000-0005-0000-0000-00001FD30000}"/>
    <cellStyle name="Normal 4 5 2 2 5 6 2" xfId="56542" xr:uid="{00000000-0005-0000-0000-000020D30000}"/>
    <cellStyle name="Normal 4 5 2 2 5 7" xfId="56531" xr:uid="{00000000-0005-0000-0000-000021D30000}"/>
    <cellStyle name="Normal 4 5 2 2 6" xfId="27596" xr:uid="{00000000-0005-0000-0000-000022D30000}"/>
    <cellStyle name="Normal 4 5 2 2 6 2" xfId="27597" xr:uid="{00000000-0005-0000-0000-000023D30000}"/>
    <cellStyle name="Normal 4 5 2 2 6 2 2" xfId="27598" xr:uid="{00000000-0005-0000-0000-000024D30000}"/>
    <cellStyle name="Normal 4 5 2 2 6 2 2 2" xfId="56545" xr:uid="{00000000-0005-0000-0000-000025D30000}"/>
    <cellStyle name="Normal 4 5 2 2 6 2 3" xfId="56544" xr:uid="{00000000-0005-0000-0000-000026D30000}"/>
    <cellStyle name="Normal 4 5 2 2 6 3" xfId="27599" xr:uid="{00000000-0005-0000-0000-000027D30000}"/>
    <cellStyle name="Normal 4 5 2 2 6 3 2" xfId="56546" xr:uid="{00000000-0005-0000-0000-000028D30000}"/>
    <cellStyle name="Normal 4 5 2 2 6 4" xfId="27600" xr:uid="{00000000-0005-0000-0000-000029D30000}"/>
    <cellStyle name="Normal 4 5 2 2 6 4 2" xfId="56547" xr:uid="{00000000-0005-0000-0000-00002AD30000}"/>
    <cellStyle name="Normal 4 5 2 2 6 5" xfId="27601" xr:uid="{00000000-0005-0000-0000-00002BD30000}"/>
    <cellStyle name="Normal 4 5 2 2 6 5 2" xfId="56548" xr:uid="{00000000-0005-0000-0000-00002CD30000}"/>
    <cellStyle name="Normal 4 5 2 2 6 6" xfId="56543" xr:uid="{00000000-0005-0000-0000-00002DD30000}"/>
    <cellStyle name="Normal 4 5 2 2 7" xfId="27602" xr:uid="{00000000-0005-0000-0000-00002ED30000}"/>
    <cellStyle name="Normal 4 5 2 2 7 2" xfId="27603" xr:uid="{00000000-0005-0000-0000-00002FD30000}"/>
    <cellStyle name="Normal 4 5 2 2 7 2 2" xfId="27604" xr:uid="{00000000-0005-0000-0000-000030D30000}"/>
    <cellStyle name="Normal 4 5 2 2 7 2 2 2" xfId="56551" xr:uid="{00000000-0005-0000-0000-000031D30000}"/>
    <cellStyle name="Normal 4 5 2 2 7 2 3" xfId="56550" xr:uid="{00000000-0005-0000-0000-000032D30000}"/>
    <cellStyle name="Normal 4 5 2 2 7 3" xfId="27605" xr:uid="{00000000-0005-0000-0000-000033D30000}"/>
    <cellStyle name="Normal 4 5 2 2 7 3 2" xfId="56552" xr:uid="{00000000-0005-0000-0000-000034D30000}"/>
    <cellStyle name="Normal 4 5 2 2 7 4" xfId="27606" xr:uid="{00000000-0005-0000-0000-000035D30000}"/>
    <cellStyle name="Normal 4 5 2 2 7 4 2" xfId="56553" xr:uid="{00000000-0005-0000-0000-000036D30000}"/>
    <cellStyle name="Normal 4 5 2 2 7 5" xfId="27607" xr:uid="{00000000-0005-0000-0000-000037D30000}"/>
    <cellStyle name="Normal 4 5 2 2 7 5 2" xfId="56554" xr:uid="{00000000-0005-0000-0000-000038D30000}"/>
    <cellStyle name="Normal 4 5 2 2 7 6" xfId="56549" xr:uid="{00000000-0005-0000-0000-000039D30000}"/>
    <cellStyle name="Normal 4 5 2 2 8" xfId="27608" xr:uid="{00000000-0005-0000-0000-00003AD30000}"/>
    <cellStyle name="Normal 4 5 2 2 8 2" xfId="27609" xr:uid="{00000000-0005-0000-0000-00003BD30000}"/>
    <cellStyle name="Normal 4 5 2 2 8 2 2" xfId="27610" xr:uid="{00000000-0005-0000-0000-00003CD30000}"/>
    <cellStyle name="Normal 4 5 2 2 8 2 2 2" xfId="56557" xr:uid="{00000000-0005-0000-0000-00003DD30000}"/>
    <cellStyle name="Normal 4 5 2 2 8 2 3" xfId="56556" xr:uid="{00000000-0005-0000-0000-00003ED30000}"/>
    <cellStyle name="Normal 4 5 2 2 8 3" xfId="27611" xr:uid="{00000000-0005-0000-0000-00003FD30000}"/>
    <cellStyle name="Normal 4 5 2 2 8 3 2" xfId="56558" xr:uid="{00000000-0005-0000-0000-000040D30000}"/>
    <cellStyle name="Normal 4 5 2 2 8 4" xfId="27612" xr:uid="{00000000-0005-0000-0000-000041D30000}"/>
    <cellStyle name="Normal 4 5 2 2 8 4 2" xfId="56559" xr:uid="{00000000-0005-0000-0000-000042D30000}"/>
    <cellStyle name="Normal 4 5 2 2 8 5" xfId="56555" xr:uid="{00000000-0005-0000-0000-000043D30000}"/>
    <cellStyle name="Normal 4 5 2 2 9" xfId="27613" xr:uid="{00000000-0005-0000-0000-000044D30000}"/>
    <cellStyle name="Normal 4 5 2 2 9 2" xfId="27614" xr:uid="{00000000-0005-0000-0000-000045D30000}"/>
    <cellStyle name="Normal 4 5 2 2 9 2 2" xfId="56561" xr:uid="{00000000-0005-0000-0000-000046D30000}"/>
    <cellStyle name="Normal 4 5 2 2 9 3" xfId="27615" xr:uid="{00000000-0005-0000-0000-000047D30000}"/>
    <cellStyle name="Normal 4 5 2 2 9 3 2" xfId="56562" xr:uid="{00000000-0005-0000-0000-000048D30000}"/>
    <cellStyle name="Normal 4 5 2 2 9 4" xfId="56560" xr:uid="{00000000-0005-0000-0000-000049D30000}"/>
    <cellStyle name="Normal 4 5 2 3" xfId="27616" xr:uid="{00000000-0005-0000-0000-00004AD30000}"/>
    <cellStyle name="Normal 4 5 2 3 10" xfId="27617" xr:uid="{00000000-0005-0000-0000-00004BD30000}"/>
    <cellStyle name="Normal 4 5 2 3 10 2" xfId="56564" xr:uid="{00000000-0005-0000-0000-00004CD30000}"/>
    <cellStyle name="Normal 4 5 2 3 11" xfId="27618" xr:uid="{00000000-0005-0000-0000-00004DD30000}"/>
    <cellStyle name="Normal 4 5 2 3 11 2" xfId="56565" xr:uid="{00000000-0005-0000-0000-00004ED30000}"/>
    <cellStyle name="Normal 4 5 2 3 12" xfId="56563" xr:uid="{00000000-0005-0000-0000-00004FD30000}"/>
    <cellStyle name="Normal 4 5 2 3 2" xfId="27619" xr:uid="{00000000-0005-0000-0000-000050D30000}"/>
    <cellStyle name="Normal 4 5 2 3 2 10" xfId="27620" xr:uid="{00000000-0005-0000-0000-000051D30000}"/>
    <cellStyle name="Normal 4 5 2 3 2 10 2" xfId="56567" xr:uid="{00000000-0005-0000-0000-000052D30000}"/>
    <cellStyle name="Normal 4 5 2 3 2 11" xfId="56566" xr:uid="{00000000-0005-0000-0000-000053D30000}"/>
    <cellStyle name="Normal 4 5 2 3 2 2" xfId="27621" xr:uid="{00000000-0005-0000-0000-000054D30000}"/>
    <cellStyle name="Normal 4 5 2 3 2 2 2" xfId="27622" xr:uid="{00000000-0005-0000-0000-000055D30000}"/>
    <cellStyle name="Normal 4 5 2 3 2 2 2 2" xfId="27623" xr:uid="{00000000-0005-0000-0000-000056D30000}"/>
    <cellStyle name="Normal 4 5 2 3 2 2 2 2 2" xfId="27624" xr:uid="{00000000-0005-0000-0000-000057D30000}"/>
    <cellStyle name="Normal 4 5 2 3 2 2 2 2 2 2" xfId="56571" xr:uid="{00000000-0005-0000-0000-000058D30000}"/>
    <cellStyle name="Normal 4 5 2 3 2 2 2 2 3" xfId="56570" xr:uid="{00000000-0005-0000-0000-000059D30000}"/>
    <cellStyle name="Normal 4 5 2 3 2 2 2 3" xfId="27625" xr:uid="{00000000-0005-0000-0000-00005AD30000}"/>
    <cellStyle name="Normal 4 5 2 3 2 2 2 3 2" xfId="56572" xr:uid="{00000000-0005-0000-0000-00005BD30000}"/>
    <cellStyle name="Normal 4 5 2 3 2 2 2 4" xfId="27626" xr:uid="{00000000-0005-0000-0000-00005CD30000}"/>
    <cellStyle name="Normal 4 5 2 3 2 2 2 4 2" xfId="56573" xr:uid="{00000000-0005-0000-0000-00005DD30000}"/>
    <cellStyle name="Normal 4 5 2 3 2 2 2 5" xfId="27627" xr:uid="{00000000-0005-0000-0000-00005ED30000}"/>
    <cellStyle name="Normal 4 5 2 3 2 2 2 5 2" xfId="56574" xr:uid="{00000000-0005-0000-0000-00005FD30000}"/>
    <cellStyle name="Normal 4 5 2 3 2 2 2 6" xfId="56569" xr:uid="{00000000-0005-0000-0000-000060D30000}"/>
    <cellStyle name="Normal 4 5 2 3 2 2 3" xfId="27628" xr:uid="{00000000-0005-0000-0000-000061D30000}"/>
    <cellStyle name="Normal 4 5 2 3 2 2 3 2" xfId="27629" xr:uid="{00000000-0005-0000-0000-000062D30000}"/>
    <cellStyle name="Normal 4 5 2 3 2 2 3 2 2" xfId="56576" xr:uid="{00000000-0005-0000-0000-000063D30000}"/>
    <cellStyle name="Normal 4 5 2 3 2 2 3 3" xfId="56575" xr:uid="{00000000-0005-0000-0000-000064D30000}"/>
    <cellStyle name="Normal 4 5 2 3 2 2 4" xfId="27630" xr:uid="{00000000-0005-0000-0000-000065D30000}"/>
    <cellStyle name="Normal 4 5 2 3 2 2 4 2" xfId="56577" xr:uid="{00000000-0005-0000-0000-000066D30000}"/>
    <cellStyle name="Normal 4 5 2 3 2 2 5" xfId="27631" xr:uid="{00000000-0005-0000-0000-000067D30000}"/>
    <cellStyle name="Normal 4 5 2 3 2 2 5 2" xfId="56578" xr:uid="{00000000-0005-0000-0000-000068D30000}"/>
    <cellStyle name="Normal 4 5 2 3 2 2 6" xfId="27632" xr:uid="{00000000-0005-0000-0000-000069D30000}"/>
    <cellStyle name="Normal 4 5 2 3 2 2 6 2" xfId="56579" xr:uid="{00000000-0005-0000-0000-00006AD30000}"/>
    <cellStyle name="Normal 4 5 2 3 2 2 7" xfId="56568" xr:uid="{00000000-0005-0000-0000-00006BD30000}"/>
    <cellStyle name="Normal 4 5 2 3 2 3" xfId="27633" xr:uid="{00000000-0005-0000-0000-00006CD30000}"/>
    <cellStyle name="Normal 4 5 2 3 2 3 2" xfId="27634" xr:uid="{00000000-0005-0000-0000-00006DD30000}"/>
    <cellStyle name="Normal 4 5 2 3 2 3 2 2" xfId="27635" xr:uid="{00000000-0005-0000-0000-00006ED30000}"/>
    <cellStyle name="Normal 4 5 2 3 2 3 2 2 2" xfId="27636" xr:uid="{00000000-0005-0000-0000-00006FD30000}"/>
    <cellStyle name="Normal 4 5 2 3 2 3 2 2 2 2" xfId="56583" xr:uid="{00000000-0005-0000-0000-000070D30000}"/>
    <cellStyle name="Normal 4 5 2 3 2 3 2 2 3" xfId="56582" xr:uid="{00000000-0005-0000-0000-000071D30000}"/>
    <cellStyle name="Normal 4 5 2 3 2 3 2 3" xfId="27637" xr:uid="{00000000-0005-0000-0000-000072D30000}"/>
    <cellStyle name="Normal 4 5 2 3 2 3 2 3 2" xfId="56584" xr:uid="{00000000-0005-0000-0000-000073D30000}"/>
    <cellStyle name="Normal 4 5 2 3 2 3 2 4" xfId="27638" xr:uid="{00000000-0005-0000-0000-000074D30000}"/>
    <cellStyle name="Normal 4 5 2 3 2 3 2 4 2" xfId="56585" xr:uid="{00000000-0005-0000-0000-000075D30000}"/>
    <cellStyle name="Normal 4 5 2 3 2 3 2 5" xfId="27639" xr:uid="{00000000-0005-0000-0000-000076D30000}"/>
    <cellStyle name="Normal 4 5 2 3 2 3 2 5 2" xfId="56586" xr:uid="{00000000-0005-0000-0000-000077D30000}"/>
    <cellStyle name="Normal 4 5 2 3 2 3 2 6" xfId="56581" xr:uid="{00000000-0005-0000-0000-000078D30000}"/>
    <cellStyle name="Normal 4 5 2 3 2 3 3" xfId="27640" xr:uid="{00000000-0005-0000-0000-000079D30000}"/>
    <cellStyle name="Normal 4 5 2 3 2 3 3 2" xfId="27641" xr:uid="{00000000-0005-0000-0000-00007AD30000}"/>
    <cellStyle name="Normal 4 5 2 3 2 3 3 2 2" xfId="56588" xr:uid="{00000000-0005-0000-0000-00007BD30000}"/>
    <cellStyle name="Normal 4 5 2 3 2 3 3 3" xfId="56587" xr:uid="{00000000-0005-0000-0000-00007CD30000}"/>
    <cellStyle name="Normal 4 5 2 3 2 3 4" xfId="27642" xr:uid="{00000000-0005-0000-0000-00007DD30000}"/>
    <cellStyle name="Normal 4 5 2 3 2 3 4 2" xfId="56589" xr:uid="{00000000-0005-0000-0000-00007ED30000}"/>
    <cellStyle name="Normal 4 5 2 3 2 3 5" xfId="27643" xr:uid="{00000000-0005-0000-0000-00007FD30000}"/>
    <cellStyle name="Normal 4 5 2 3 2 3 5 2" xfId="56590" xr:uid="{00000000-0005-0000-0000-000080D30000}"/>
    <cellStyle name="Normal 4 5 2 3 2 3 6" xfId="27644" xr:uid="{00000000-0005-0000-0000-000081D30000}"/>
    <cellStyle name="Normal 4 5 2 3 2 3 6 2" xfId="56591" xr:uid="{00000000-0005-0000-0000-000082D30000}"/>
    <cellStyle name="Normal 4 5 2 3 2 3 7" xfId="56580" xr:uid="{00000000-0005-0000-0000-000083D30000}"/>
    <cellStyle name="Normal 4 5 2 3 2 4" xfId="27645" xr:uid="{00000000-0005-0000-0000-000084D30000}"/>
    <cellStyle name="Normal 4 5 2 3 2 4 2" xfId="27646" xr:uid="{00000000-0005-0000-0000-000085D30000}"/>
    <cellStyle name="Normal 4 5 2 3 2 4 2 2" xfId="27647" xr:uid="{00000000-0005-0000-0000-000086D30000}"/>
    <cellStyle name="Normal 4 5 2 3 2 4 2 2 2" xfId="56594" xr:uid="{00000000-0005-0000-0000-000087D30000}"/>
    <cellStyle name="Normal 4 5 2 3 2 4 2 3" xfId="56593" xr:uid="{00000000-0005-0000-0000-000088D30000}"/>
    <cellStyle name="Normal 4 5 2 3 2 4 3" xfId="27648" xr:uid="{00000000-0005-0000-0000-000089D30000}"/>
    <cellStyle name="Normal 4 5 2 3 2 4 3 2" xfId="56595" xr:uid="{00000000-0005-0000-0000-00008AD30000}"/>
    <cellStyle name="Normal 4 5 2 3 2 4 4" xfId="27649" xr:uid="{00000000-0005-0000-0000-00008BD30000}"/>
    <cellStyle name="Normal 4 5 2 3 2 4 4 2" xfId="56596" xr:uid="{00000000-0005-0000-0000-00008CD30000}"/>
    <cellStyle name="Normal 4 5 2 3 2 4 5" xfId="27650" xr:uid="{00000000-0005-0000-0000-00008DD30000}"/>
    <cellStyle name="Normal 4 5 2 3 2 4 5 2" xfId="56597" xr:uid="{00000000-0005-0000-0000-00008ED30000}"/>
    <cellStyle name="Normal 4 5 2 3 2 4 6" xfId="56592" xr:uid="{00000000-0005-0000-0000-00008FD30000}"/>
    <cellStyle name="Normal 4 5 2 3 2 5" xfId="27651" xr:uid="{00000000-0005-0000-0000-000090D30000}"/>
    <cellStyle name="Normal 4 5 2 3 2 5 2" xfId="27652" xr:uid="{00000000-0005-0000-0000-000091D30000}"/>
    <cellStyle name="Normal 4 5 2 3 2 5 2 2" xfId="27653" xr:uid="{00000000-0005-0000-0000-000092D30000}"/>
    <cellStyle name="Normal 4 5 2 3 2 5 2 2 2" xfId="56600" xr:uid="{00000000-0005-0000-0000-000093D30000}"/>
    <cellStyle name="Normal 4 5 2 3 2 5 2 3" xfId="56599" xr:uid="{00000000-0005-0000-0000-000094D30000}"/>
    <cellStyle name="Normal 4 5 2 3 2 5 3" xfId="27654" xr:uid="{00000000-0005-0000-0000-000095D30000}"/>
    <cellStyle name="Normal 4 5 2 3 2 5 3 2" xfId="56601" xr:uid="{00000000-0005-0000-0000-000096D30000}"/>
    <cellStyle name="Normal 4 5 2 3 2 5 4" xfId="27655" xr:uid="{00000000-0005-0000-0000-000097D30000}"/>
    <cellStyle name="Normal 4 5 2 3 2 5 4 2" xfId="56602" xr:uid="{00000000-0005-0000-0000-000098D30000}"/>
    <cellStyle name="Normal 4 5 2 3 2 5 5" xfId="27656" xr:uid="{00000000-0005-0000-0000-000099D30000}"/>
    <cellStyle name="Normal 4 5 2 3 2 5 5 2" xfId="56603" xr:uid="{00000000-0005-0000-0000-00009AD30000}"/>
    <cellStyle name="Normal 4 5 2 3 2 5 6" xfId="56598" xr:uid="{00000000-0005-0000-0000-00009BD30000}"/>
    <cellStyle name="Normal 4 5 2 3 2 6" xfId="27657" xr:uid="{00000000-0005-0000-0000-00009CD30000}"/>
    <cellStyle name="Normal 4 5 2 3 2 6 2" xfId="27658" xr:uid="{00000000-0005-0000-0000-00009DD30000}"/>
    <cellStyle name="Normal 4 5 2 3 2 6 2 2" xfId="27659" xr:uid="{00000000-0005-0000-0000-00009ED30000}"/>
    <cellStyle name="Normal 4 5 2 3 2 6 2 2 2" xfId="56606" xr:uid="{00000000-0005-0000-0000-00009FD30000}"/>
    <cellStyle name="Normal 4 5 2 3 2 6 2 3" xfId="56605" xr:uid="{00000000-0005-0000-0000-0000A0D30000}"/>
    <cellStyle name="Normal 4 5 2 3 2 6 3" xfId="27660" xr:uid="{00000000-0005-0000-0000-0000A1D30000}"/>
    <cellStyle name="Normal 4 5 2 3 2 6 3 2" xfId="56607" xr:uid="{00000000-0005-0000-0000-0000A2D30000}"/>
    <cellStyle name="Normal 4 5 2 3 2 6 4" xfId="27661" xr:uid="{00000000-0005-0000-0000-0000A3D30000}"/>
    <cellStyle name="Normal 4 5 2 3 2 6 4 2" xfId="56608" xr:uid="{00000000-0005-0000-0000-0000A4D30000}"/>
    <cellStyle name="Normal 4 5 2 3 2 6 5" xfId="56604" xr:uid="{00000000-0005-0000-0000-0000A5D30000}"/>
    <cellStyle name="Normal 4 5 2 3 2 7" xfId="27662" xr:uid="{00000000-0005-0000-0000-0000A6D30000}"/>
    <cellStyle name="Normal 4 5 2 3 2 7 2" xfId="27663" xr:uid="{00000000-0005-0000-0000-0000A7D30000}"/>
    <cellStyle name="Normal 4 5 2 3 2 7 2 2" xfId="56610" xr:uid="{00000000-0005-0000-0000-0000A8D30000}"/>
    <cellStyle name="Normal 4 5 2 3 2 7 3" xfId="27664" xr:uid="{00000000-0005-0000-0000-0000A9D30000}"/>
    <cellStyle name="Normal 4 5 2 3 2 7 3 2" xfId="56611" xr:uid="{00000000-0005-0000-0000-0000AAD30000}"/>
    <cellStyle name="Normal 4 5 2 3 2 7 4" xfId="56609" xr:uid="{00000000-0005-0000-0000-0000ABD30000}"/>
    <cellStyle name="Normal 4 5 2 3 2 8" xfId="27665" xr:uid="{00000000-0005-0000-0000-0000ACD30000}"/>
    <cellStyle name="Normal 4 5 2 3 2 8 2" xfId="56612" xr:uid="{00000000-0005-0000-0000-0000ADD30000}"/>
    <cellStyle name="Normal 4 5 2 3 2 9" xfId="27666" xr:uid="{00000000-0005-0000-0000-0000AED30000}"/>
    <cellStyle name="Normal 4 5 2 3 2 9 2" xfId="56613" xr:uid="{00000000-0005-0000-0000-0000AFD30000}"/>
    <cellStyle name="Normal 4 5 2 3 3" xfId="27667" xr:uid="{00000000-0005-0000-0000-0000B0D30000}"/>
    <cellStyle name="Normal 4 5 2 3 3 2" xfId="27668" xr:uid="{00000000-0005-0000-0000-0000B1D30000}"/>
    <cellStyle name="Normal 4 5 2 3 3 2 2" xfId="27669" xr:uid="{00000000-0005-0000-0000-0000B2D30000}"/>
    <cellStyle name="Normal 4 5 2 3 3 2 2 2" xfId="27670" xr:uid="{00000000-0005-0000-0000-0000B3D30000}"/>
    <cellStyle name="Normal 4 5 2 3 3 2 2 2 2" xfId="56617" xr:uid="{00000000-0005-0000-0000-0000B4D30000}"/>
    <cellStyle name="Normal 4 5 2 3 3 2 2 3" xfId="56616" xr:uid="{00000000-0005-0000-0000-0000B5D30000}"/>
    <cellStyle name="Normal 4 5 2 3 3 2 3" xfId="27671" xr:uid="{00000000-0005-0000-0000-0000B6D30000}"/>
    <cellStyle name="Normal 4 5 2 3 3 2 3 2" xfId="56618" xr:uid="{00000000-0005-0000-0000-0000B7D30000}"/>
    <cellStyle name="Normal 4 5 2 3 3 2 4" xfId="27672" xr:uid="{00000000-0005-0000-0000-0000B8D30000}"/>
    <cellStyle name="Normal 4 5 2 3 3 2 4 2" xfId="56619" xr:uid="{00000000-0005-0000-0000-0000B9D30000}"/>
    <cellStyle name="Normal 4 5 2 3 3 2 5" xfId="27673" xr:uid="{00000000-0005-0000-0000-0000BAD30000}"/>
    <cellStyle name="Normal 4 5 2 3 3 2 5 2" xfId="56620" xr:uid="{00000000-0005-0000-0000-0000BBD30000}"/>
    <cellStyle name="Normal 4 5 2 3 3 2 6" xfId="56615" xr:uid="{00000000-0005-0000-0000-0000BCD30000}"/>
    <cellStyle name="Normal 4 5 2 3 3 3" xfId="27674" xr:uid="{00000000-0005-0000-0000-0000BDD30000}"/>
    <cellStyle name="Normal 4 5 2 3 3 3 2" xfId="27675" xr:uid="{00000000-0005-0000-0000-0000BED30000}"/>
    <cellStyle name="Normal 4 5 2 3 3 3 2 2" xfId="27676" xr:uid="{00000000-0005-0000-0000-0000BFD30000}"/>
    <cellStyle name="Normal 4 5 2 3 3 3 2 2 2" xfId="56623" xr:uid="{00000000-0005-0000-0000-0000C0D30000}"/>
    <cellStyle name="Normal 4 5 2 3 3 3 2 3" xfId="56622" xr:uid="{00000000-0005-0000-0000-0000C1D30000}"/>
    <cellStyle name="Normal 4 5 2 3 3 3 3" xfId="27677" xr:uid="{00000000-0005-0000-0000-0000C2D30000}"/>
    <cellStyle name="Normal 4 5 2 3 3 3 3 2" xfId="56624" xr:uid="{00000000-0005-0000-0000-0000C3D30000}"/>
    <cellStyle name="Normal 4 5 2 3 3 3 4" xfId="27678" xr:uid="{00000000-0005-0000-0000-0000C4D30000}"/>
    <cellStyle name="Normal 4 5 2 3 3 3 4 2" xfId="56625" xr:uid="{00000000-0005-0000-0000-0000C5D30000}"/>
    <cellStyle name="Normal 4 5 2 3 3 3 5" xfId="27679" xr:uid="{00000000-0005-0000-0000-0000C6D30000}"/>
    <cellStyle name="Normal 4 5 2 3 3 3 5 2" xfId="56626" xr:uid="{00000000-0005-0000-0000-0000C7D30000}"/>
    <cellStyle name="Normal 4 5 2 3 3 3 6" xfId="56621" xr:uid="{00000000-0005-0000-0000-0000C8D30000}"/>
    <cellStyle name="Normal 4 5 2 3 3 4" xfId="27680" xr:uid="{00000000-0005-0000-0000-0000C9D30000}"/>
    <cellStyle name="Normal 4 5 2 3 3 4 2" xfId="27681" xr:uid="{00000000-0005-0000-0000-0000CAD30000}"/>
    <cellStyle name="Normal 4 5 2 3 3 4 2 2" xfId="56628" xr:uid="{00000000-0005-0000-0000-0000CBD30000}"/>
    <cellStyle name="Normal 4 5 2 3 3 4 3" xfId="56627" xr:uid="{00000000-0005-0000-0000-0000CCD30000}"/>
    <cellStyle name="Normal 4 5 2 3 3 5" xfId="27682" xr:uid="{00000000-0005-0000-0000-0000CDD30000}"/>
    <cellStyle name="Normal 4 5 2 3 3 5 2" xfId="56629" xr:uid="{00000000-0005-0000-0000-0000CED30000}"/>
    <cellStyle name="Normal 4 5 2 3 3 6" xfId="27683" xr:uid="{00000000-0005-0000-0000-0000CFD30000}"/>
    <cellStyle name="Normal 4 5 2 3 3 6 2" xfId="56630" xr:uid="{00000000-0005-0000-0000-0000D0D30000}"/>
    <cellStyle name="Normal 4 5 2 3 3 7" xfId="27684" xr:uid="{00000000-0005-0000-0000-0000D1D30000}"/>
    <cellStyle name="Normal 4 5 2 3 3 7 2" xfId="56631" xr:uid="{00000000-0005-0000-0000-0000D2D30000}"/>
    <cellStyle name="Normal 4 5 2 3 3 8" xfId="56614" xr:uid="{00000000-0005-0000-0000-0000D3D30000}"/>
    <cellStyle name="Normal 4 5 2 3 4" xfId="27685" xr:uid="{00000000-0005-0000-0000-0000D4D30000}"/>
    <cellStyle name="Normal 4 5 2 3 4 2" xfId="27686" xr:uid="{00000000-0005-0000-0000-0000D5D30000}"/>
    <cellStyle name="Normal 4 5 2 3 4 2 2" xfId="27687" xr:uid="{00000000-0005-0000-0000-0000D6D30000}"/>
    <cellStyle name="Normal 4 5 2 3 4 2 2 2" xfId="27688" xr:uid="{00000000-0005-0000-0000-0000D7D30000}"/>
    <cellStyle name="Normal 4 5 2 3 4 2 2 2 2" xfId="56635" xr:uid="{00000000-0005-0000-0000-0000D8D30000}"/>
    <cellStyle name="Normal 4 5 2 3 4 2 2 3" xfId="56634" xr:uid="{00000000-0005-0000-0000-0000D9D30000}"/>
    <cellStyle name="Normal 4 5 2 3 4 2 3" xfId="27689" xr:uid="{00000000-0005-0000-0000-0000DAD30000}"/>
    <cellStyle name="Normal 4 5 2 3 4 2 3 2" xfId="56636" xr:uid="{00000000-0005-0000-0000-0000DBD30000}"/>
    <cellStyle name="Normal 4 5 2 3 4 2 4" xfId="27690" xr:uid="{00000000-0005-0000-0000-0000DCD30000}"/>
    <cellStyle name="Normal 4 5 2 3 4 2 4 2" xfId="56637" xr:uid="{00000000-0005-0000-0000-0000DDD30000}"/>
    <cellStyle name="Normal 4 5 2 3 4 2 5" xfId="27691" xr:uid="{00000000-0005-0000-0000-0000DED30000}"/>
    <cellStyle name="Normal 4 5 2 3 4 2 5 2" xfId="56638" xr:uid="{00000000-0005-0000-0000-0000DFD30000}"/>
    <cellStyle name="Normal 4 5 2 3 4 2 6" xfId="56633" xr:uid="{00000000-0005-0000-0000-0000E0D30000}"/>
    <cellStyle name="Normal 4 5 2 3 4 3" xfId="27692" xr:uid="{00000000-0005-0000-0000-0000E1D30000}"/>
    <cellStyle name="Normal 4 5 2 3 4 3 2" xfId="27693" xr:uid="{00000000-0005-0000-0000-0000E2D30000}"/>
    <cellStyle name="Normal 4 5 2 3 4 3 2 2" xfId="56640" xr:uid="{00000000-0005-0000-0000-0000E3D30000}"/>
    <cellStyle name="Normal 4 5 2 3 4 3 3" xfId="56639" xr:uid="{00000000-0005-0000-0000-0000E4D30000}"/>
    <cellStyle name="Normal 4 5 2 3 4 4" xfId="27694" xr:uid="{00000000-0005-0000-0000-0000E5D30000}"/>
    <cellStyle name="Normal 4 5 2 3 4 4 2" xfId="56641" xr:uid="{00000000-0005-0000-0000-0000E6D30000}"/>
    <cellStyle name="Normal 4 5 2 3 4 5" xfId="27695" xr:uid="{00000000-0005-0000-0000-0000E7D30000}"/>
    <cellStyle name="Normal 4 5 2 3 4 5 2" xfId="56642" xr:uid="{00000000-0005-0000-0000-0000E8D30000}"/>
    <cellStyle name="Normal 4 5 2 3 4 6" xfId="27696" xr:uid="{00000000-0005-0000-0000-0000E9D30000}"/>
    <cellStyle name="Normal 4 5 2 3 4 6 2" xfId="56643" xr:uid="{00000000-0005-0000-0000-0000EAD30000}"/>
    <cellStyle name="Normal 4 5 2 3 4 7" xfId="56632" xr:uid="{00000000-0005-0000-0000-0000EBD30000}"/>
    <cellStyle name="Normal 4 5 2 3 5" xfId="27697" xr:uid="{00000000-0005-0000-0000-0000ECD30000}"/>
    <cellStyle name="Normal 4 5 2 3 5 2" xfId="27698" xr:uid="{00000000-0005-0000-0000-0000EDD30000}"/>
    <cellStyle name="Normal 4 5 2 3 5 2 2" xfId="27699" xr:uid="{00000000-0005-0000-0000-0000EED30000}"/>
    <cellStyle name="Normal 4 5 2 3 5 2 2 2" xfId="56646" xr:uid="{00000000-0005-0000-0000-0000EFD30000}"/>
    <cellStyle name="Normal 4 5 2 3 5 2 3" xfId="56645" xr:uid="{00000000-0005-0000-0000-0000F0D30000}"/>
    <cellStyle name="Normal 4 5 2 3 5 3" xfId="27700" xr:uid="{00000000-0005-0000-0000-0000F1D30000}"/>
    <cellStyle name="Normal 4 5 2 3 5 3 2" xfId="56647" xr:uid="{00000000-0005-0000-0000-0000F2D30000}"/>
    <cellStyle name="Normal 4 5 2 3 5 4" xfId="27701" xr:uid="{00000000-0005-0000-0000-0000F3D30000}"/>
    <cellStyle name="Normal 4 5 2 3 5 4 2" xfId="56648" xr:uid="{00000000-0005-0000-0000-0000F4D30000}"/>
    <cellStyle name="Normal 4 5 2 3 5 5" xfId="27702" xr:uid="{00000000-0005-0000-0000-0000F5D30000}"/>
    <cellStyle name="Normal 4 5 2 3 5 5 2" xfId="56649" xr:uid="{00000000-0005-0000-0000-0000F6D30000}"/>
    <cellStyle name="Normal 4 5 2 3 5 6" xfId="56644" xr:uid="{00000000-0005-0000-0000-0000F7D30000}"/>
    <cellStyle name="Normal 4 5 2 3 6" xfId="27703" xr:uid="{00000000-0005-0000-0000-0000F8D30000}"/>
    <cellStyle name="Normal 4 5 2 3 6 2" xfId="27704" xr:uid="{00000000-0005-0000-0000-0000F9D30000}"/>
    <cellStyle name="Normal 4 5 2 3 6 2 2" xfId="27705" xr:uid="{00000000-0005-0000-0000-0000FAD30000}"/>
    <cellStyle name="Normal 4 5 2 3 6 2 2 2" xfId="56652" xr:uid="{00000000-0005-0000-0000-0000FBD30000}"/>
    <cellStyle name="Normal 4 5 2 3 6 2 3" xfId="56651" xr:uid="{00000000-0005-0000-0000-0000FCD30000}"/>
    <cellStyle name="Normal 4 5 2 3 6 3" xfId="27706" xr:uid="{00000000-0005-0000-0000-0000FDD30000}"/>
    <cellStyle name="Normal 4 5 2 3 6 3 2" xfId="56653" xr:uid="{00000000-0005-0000-0000-0000FED30000}"/>
    <cellStyle name="Normal 4 5 2 3 6 4" xfId="27707" xr:uid="{00000000-0005-0000-0000-0000FFD30000}"/>
    <cellStyle name="Normal 4 5 2 3 6 4 2" xfId="56654" xr:uid="{00000000-0005-0000-0000-000000D40000}"/>
    <cellStyle name="Normal 4 5 2 3 6 5" xfId="27708" xr:uid="{00000000-0005-0000-0000-000001D40000}"/>
    <cellStyle name="Normal 4 5 2 3 6 5 2" xfId="56655" xr:uid="{00000000-0005-0000-0000-000002D40000}"/>
    <cellStyle name="Normal 4 5 2 3 6 6" xfId="56650" xr:uid="{00000000-0005-0000-0000-000003D40000}"/>
    <cellStyle name="Normal 4 5 2 3 7" xfId="27709" xr:uid="{00000000-0005-0000-0000-000004D40000}"/>
    <cellStyle name="Normal 4 5 2 3 7 2" xfId="27710" xr:uid="{00000000-0005-0000-0000-000005D40000}"/>
    <cellStyle name="Normal 4 5 2 3 7 2 2" xfId="27711" xr:uid="{00000000-0005-0000-0000-000006D40000}"/>
    <cellStyle name="Normal 4 5 2 3 7 2 2 2" xfId="56658" xr:uid="{00000000-0005-0000-0000-000007D40000}"/>
    <cellStyle name="Normal 4 5 2 3 7 2 3" xfId="56657" xr:uid="{00000000-0005-0000-0000-000008D40000}"/>
    <cellStyle name="Normal 4 5 2 3 7 3" xfId="27712" xr:uid="{00000000-0005-0000-0000-000009D40000}"/>
    <cellStyle name="Normal 4 5 2 3 7 3 2" xfId="56659" xr:uid="{00000000-0005-0000-0000-00000AD40000}"/>
    <cellStyle name="Normal 4 5 2 3 7 4" xfId="27713" xr:uid="{00000000-0005-0000-0000-00000BD40000}"/>
    <cellStyle name="Normal 4 5 2 3 7 4 2" xfId="56660" xr:uid="{00000000-0005-0000-0000-00000CD40000}"/>
    <cellStyle name="Normal 4 5 2 3 7 5" xfId="56656" xr:uid="{00000000-0005-0000-0000-00000DD40000}"/>
    <cellStyle name="Normal 4 5 2 3 8" xfId="27714" xr:uid="{00000000-0005-0000-0000-00000ED40000}"/>
    <cellStyle name="Normal 4 5 2 3 8 2" xfId="27715" xr:uid="{00000000-0005-0000-0000-00000FD40000}"/>
    <cellStyle name="Normal 4 5 2 3 8 2 2" xfId="56662" xr:uid="{00000000-0005-0000-0000-000010D40000}"/>
    <cellStyle name="Normal 4 5 2 3 8 3" xfId="27716" xr:uid="{00000000-0005-0000-0000-000011D40000}"/>
    <cellStyle name="Normal 4 5 2 3 8 3 2" xfId="56663" xr:uid="{00000000-0005-0000-0000-000012D40000}"/>
    <cellStyle name="Normal 4 5 2 3 8 4" xfId="56661" xr:uid="{00000000-0005-0000-0000-000013D40000}"/>
    <cellStyle name="Normal 4 5 2 3 9" xfId="27717" xr:uid="{00000000-0005-0000-0000-000014D40000}"/>
    <cellStyle name="Normal 4 5 2 3 9 2" xfId="56664" xr:uid="{00000000-0005-0000-0000-000015D40000}"/>
    <cellStyle name="Normal 4 5 2 4" xfId="27718" xr:uid="{00000000-0005-0000-0000-000016D40000}"/>
    <cellStyle name="Normal 4 5 2 4 10" xfId="27719" xr:uid="{00000000-0005-0000-0000-000017D40000}"/>
    <cellStyle name="Normal 4 5 2 4 10 2" xfId="56666" xr:uid="{00000000-0005-0000-0000-000018D40000}"/>
    <cellStyle name="Normal 4 5 2 4 11" xfId="56665" xr:uid="{00000000-0005-0000-0000-000019D40000}"/>
    <cellStyle name="Normal 4 5 2 4 2" xfId="27720" xr:uid="{00000000-0005-0000-0000-00001AD40000}"/>
    <cellStyle name="Normal 4 5 2 4 2 2" xfId="27721" xr:uid="{00000000-0005-0000-0000-00001BD40000}"/>
    <cellStyle name="Normal 4 5 2 4 2 2 2" xfId="27722" xr:uid="{00000000-0005-0000-0000-00001CD40000}"/>
    <cellStyle name="Normal 4 5 2 4 2 2 2 2" xfId="27723" xr:uid="{00000000-0005-0000-0000-00001DD40000}"/>
    <cellStyle name="Normal 4 5 2 4 2 2 2 2 2" xfId="56670" xr:uid="{00000000-0005-0000-0000-00001ED40000}"/>
    <cellStyle name="Normal 4 5 2 4 2 2 2 3" xfId="56669" xr:uid="{00000000-0005-0000-0000-00001FD40000}"/>
    <cellStyle name="Normal 4 5 2 4 2 2 3" xfId="27724" xr:uid="{00000000-0005-0000-0000-000020D40000}"/>
    <cellStyle name="Normal 4 5 2 4 2 2 3 2" xfId="56671" xr:uid="{00000000-0005-0000-0000-000021D40000}"/>
    <cellStyle name="Normal 4 5 2 4 2 2 4" xfId="27725" xr:uid="{00000000-0005-0000-0000-000022D40000}"/>
    <cellStyle name="Normal 4 5 2 4 2 2 4 2" xfId="56672" xr:uid="{00000000-0005-0000-0000-000023D40000}"/>
    <cellStyle name="Normal 4 5 2 4 2 2 5" xfId="27726" xr:uid="{00000000-0005-0000-0000-000024D40000}"/>
    <cellStyle name="Normal 4 5 2 4 2 2 5 2" xfId="56673" xr:uid="{00000000-0005-0000-0000-000025D40000}"/>
    <cellStyle name="Normal 4 5 2 4 2 2 6" xfId="56668" xr:uid="{00000000-0005-0000-0000-000026D40000}"/>
    <cellStyle name="Normal 4 5 2 4 2 3" xfId="27727" xr:uid="{00000000-0005-0000-0000-000027D40000}"/>
    <cellStyle name="Normal 4 5 2 4 2 3 2" xfId="27728" xr:uid="{00000000-0005-0000-0000-000028D40000}"/>
    <cellStyle name="Normal 4 5 2 4 2 3 2 2" xfId="56675" xr:uid="{00000000-0005-0000-0000-000029D40000}"/>
    <cellStyle name="Normal 4 5 2 4 2 3 3" xfId="56674" xr:uid="{00000000-0005-0000-0000-00002AD40000}"/>
    <cellStyle name="Normal 4 5 2 4 2 4" xfId="27729" xr:uid="{00000000-0005-0000-0000-00002BD40000}"/>
    <cellStyle name="Normal 4 5 2 4 2 4 2" xfId="56676" xr:uid="{00000000-0005-0000-0000-00002CD40000}"/>
    <cellStyle name="Normal 4 5 2 4 2 5" xfId="27730" xr:uid="{00000000-0005-0000-0000-00002DD40000}"/>
    <cellStyle name="Normal 4 5 2 4 2 5 2" xfId="56677" xr:uid="{00000000-0005-0000-0000-00002ED40000}"/>
    <cellStyle name="Normal 4 5 2 4 2 6" xfId="27731" xr:uid="{00000000-0005-0000-0000-00002FD40000}"/>
    <cellStyle name="Normal 4 5 2 4 2 6 2" xfId="56678" xr:uid="{00000000-0005-0000-0000-000030D40000}"/>
    <cellStyle name="Normal 4 5 2 4 2 7" xfId="56667" xr:uid="{00000000-0005-0000-0000-000031D40000}"/>
    <cellStyle name="Normal 4 5 2 4 3" xfId="27732" xr:uid="{00000000-0005-0000-0000-000032D40000}"/>
    <cellStyle name="Normal 4 5 2 4 3 2" xfId="27733" xr:uid="{00000000-0005-0000-0000-000033D40000}"/>
    <cellStyle name="Normal 4 5 2 4 3 2 2" xfId="27734" xr:uid="{00000000-0005-0000-0000-000034D40000}"/>
    <cellStyle name="Normal 4 5 2 4 3 2 2 2" xfId="27735" xr:uid="{00000000-0005-0000-0000-000035D40000}"/>
    <cellStyle name="Normal 4 5 2 4 3 2 2 2 2" xfId="56682" xr:uid="{00000000-0005-0000-0000-000036D40000}"/>
    <cellStyle name="Normal 4 5 2 4 3 2 2 3" xfId="56681" xr:uid="{00000000-0005-0000-0000-000037D40000}"/>
    <cellStyle name="Normal 4 5 2 4 3 2 3" xfId="27736" xr:uid="{00000000-0005-0000-0000-000038D40000}"/>
    <cellStyle name="Normal 4 5 2 4 3 2 3 2" xfId="56683" xr:uid="{00000000-0005-0000-0000-000039D40000}"/>
    <cellStyle name="Normal 4 5 2 4 3 2 4" xfId="27737" xr:uid="{00000000-0005-0000-0000-00003AD40000}"/>
    <cellStyle name="Normal 4 5 2 4 3 2 4 2" xfId="56684" xr:uid="{00000000-0005-0000-0000-00003BD40000}"/>
    <cellStyle name="Normal 4 5 2 4 3 2 5" xfId="27738" xr:uid="{00000000-0005-0000-0000-00003CD40000}"/>
    <cellStyle name="Normal 4 5 2 4 3 2 5 2" xfId="56685" xr:uid="{00000000-0005-0000-0000-00003DD40000}"/>
    <cellStyle name="Normal 4 5 2 4 3 2 6" xfId="56680" xr:uid="{00000000-0005-0000-0000-00003ED40000}"/>
    <cellStyle name="Normal 4 5 2 4 3 3" xfId="27739" xr:uid="{00000000-0005-0000-0000-00003FD40000}"/>
    <cellStyle name="Normal 4 5 2 4 3 3 2" xfId="27740" xr:uid="{00000000-0005-0000-0000-000040D40000}"/>
    <cellStyle name="Normal 4 5 2 4 3 3 2 2" xfId="56687" xr:uid="{00000000-0005-0000-0000-000041D40000}"/>
    <cellStyle name="Normal 4 5 2 4 3 3 3" xfId="56686" xr:uid="{00000000-0005-0000-0000-000042D40000}"/>
    <cellStyle name="Normal 4 5 2 4 3 4" xfId="27741" xr:uid="{00000000-0005-0000-0000-000043D40000}"/>
    <cellStyle name="Normal 4 5 2 4 3 4 2" xfId="56688" xr:uid="{00000000-0005-0000-0000-000044D40000}"/>
    <cellStyle name="Normal 4 5 2 4 3 5" xfId="27742" xr:uid="{00000000-0005-0000-0000-000045D40000}"/>
    <cellStyle name="Normal 4 5 2 4 3 5 2" xfId="56689" xr:uid="{00000000-0005-0000-0000-000046D40000}"/>
    <cellStyle name="Normal 4 5 2 4 3 6" xfId="27743" xr:uid="{00000000-0005-0000-0000-000047D40000}"/>
    <cellStyle name="Normal 4 5 2 4 3 6 2" xfId="56690" xr:uid="{00000000-0005-0000-0000-000048D40000}"/>
    <cellStyle name="Normal 4 5 2 4 3 7" xfId="56679" xr:uid="{00000000-0005-0000-0000-000049D40000}"/>
    <cellStyle name="Normal 4 5 2 4 4" xfId="27744" xr:uid="{00000000-0005-0000-0000-00004AD40000}"/>
    <cellStyle name="Normal 4 5 2 4 4 2" xfId="27745" xr:uid="{00000000-0005-0000-0000-00004BD40000}"/>
    <cellStyle name="Normal 4 5 2 4 4 2 2" xfId="27746" xr:uid="{00000000-0005-0000-0000-00004CD40000}"/>
    <cellStyle name="Normal 4 5 2 4 4 2 2 2" xfId="56693" xr:uid="{00000000-0005-0000-0000-00004DD40000}"/>
    <cellStyle name="Normal 4 5 2 4 4 2 3" xfId="56692" xr:uid="{00000000-0005-0000-0000-00004ED40000}"/>
    <cellStyle name="Normal 4 5 2 4 4 3" xfId="27747" xr:uid="{00000000-0005-0000-0000-00004FD40000}"/>
    <cellStyle name="Normal 4 5 2 4 4 3 2" xfId="56694" xr:uid="{00000000-0005-0000-0000-000050D40000}"/>
    <cellStyle name="Normal 4 5 2 4 4 4" xfId="27748" xr:uid="{00000000-0005-0000-0000-000051D40000}"/>
    <cellStyle name="Normal 4 5 2 4 4 4 2" xfId="56695" xr:uid="{00000000-0005-0000-0000-000052D40000}"/>
    <cellStyle name="Normal 4 5 2 4 4 5" xfId="27749" xr:uid="{00000000-0005-0000-0000-000053D40000}"/>
    <cellStyle name="Normal 4 5 2 4 4 5 2" xfId="56696" xr:uid="{00000000-0005-0000-0000-000054D40000}"/>
    <cellStyle name="Normal 4 5 2 4 4 6" xfId="56691" xr:uid="{00000000-0005-0000-0000-000055D40000}"/>
    <cellStyle name="Normal 4 5 2 4 5" xfId="27750" xr:uid="{00000000-0005-0000-0000-000056D40000}"/>
    <cellStyle name="Normal 4 5 2 4 5 2" xfId="27751" xr:uid="{00000000-0005-0000-0000-000057D40000}"/>
    <cellStyle name="Normal 4 5 2 4 5 2 2" xfId="27752" xr:uid="{00000000-0005-0000-0000-000058D40000}"/>
    <cellStyle name="Normal 4 5 2 4 5 2 2 2" xfId="56699" xr:uid="{00000000-0005-0000-0000-000059D40000}"/>
    <cellStyle name="Normal 4 5 2 4 5 2 3" xfId="56698" xr:uid="{00000000-0005-0000-0000-00005AD40000}"/>
    <cellStyle name="Normal 4 5 2 4 5 3" xfId="27753" xr:uid="{00000000-0005-0000-0000-00005BD40000}"/>
    <cellStyle name="Normal 4 5 2 4 5 3 2" xfId="56700" xr:uid="{00000000-0005-0000-0000-00005CD40000}"/>
    <cellStyle name="Normal 4 5 2 4 5 4" xfId="27754" xr:uid="{00000000-0005-0000-0000-00005DD40000}"/>
    <cellStyle name="Normal 4 5 2 4 5 4 2" xfId="56701" xr:uid="{00000000-0005-0000-0000-00005ED40000}"/>
    <cellStyle name="Normal 4 5 2 4 5 5" xfId="27755" xr:uid="{00000000-0005-0000-0000-00005FD40000}"/>
    <cellStyle name="Normal 4 5 2 4 5 5 2" xfId="56702" xr:uid="{00000000-0005-0000-0000-000060D40000}"/>
    <cellStyle name="Normal 4 5 2 4 5 6" xfId="56697" xr:uid="{00000000-0005-0000-0000-000061D40000}"/>
    <cellStyle name="Normal 4 5 2 4 6" xfId="27756" xr:uid="{00000000-0005-0000-0000-000062D40000}"/>
    <cellStyle name="Normal 4 5 2 4 6 2" xfId="27757" xr:uid="{00000000-0005-0000-0000-000063D40000}"/>
    <cellStyle name="Normal 4 5 2 4 6 2 2" xfId="27758" xr:uid="{00000000-0005-0000-0000-000064D40000}"/>
    <cellStyle name="Normal 4 5 2 4 6 2 2 2" xfId="56705" xr:uid="{00000000-0005-0000-0000-000065D40000}"/>
    <cellStyle name="Normal 4 5 2 4 6 2 3" xfId="56704" xr:uid="{00000000-0005-0000-0000-000066D40000}"/>
    <cellStyle name="Normal 4 5 2 4 6 3" xfId="27759" xr:uid="{00000000-0005-0000-0000-000067D40000}"/>
    <cellStyle name="Normal 4 5 2 4 6 3 2" xfId="56706" xr:uid="{00000000-0005-0000-0000-000068D40000}"/>
    <cellStyle name="Normal 4 5 2 4 6 4" xfId="27760" xr:uid="{00000000-0005-0000-0000-000069D40000}"/>
    <cellStyle name="Normal 4 5 2 4 6 4 2" xfId="56707" xr:uid="{00000000-0005-0000-0000-00006AD40000}"/>
    <cellStyle name="Normal 4 5 2 4 6 5" xfId="56703" xr:uid="{00000000-0005-0000-0000-00006BD40000}"/>
    <cellStyle name="Normal 4 5 2 4 7" xfId="27761" xr:uid="{00000000-0005-0000-0000-00006CD40000}"/>
    <cellStyle name="Normal 4 5 2 4 7 2" xfId="27762" xr:uid="{00000000-0005-0000-0000-00006DD40000}"/>
    <cellStyle name="Normal 4 5 2 4 7 2 2" xfId="56709" xr:uid="{00000000-0005-0000-0000-00006ED40000}"/>
    <cellStyle name="Normal 4 5 2 4 7 3" xfId="27763" xr:uid="{00000000-0005-0000-0000-00006FD40000}"/>
    <cellStyle name="Normal 4 5 2 4 7 3 2" xfId="56710" xr:uid="{00000000-0005-0000-0000-000070D40000}"/>
    <cellStyle name="Normal 4 5 2 4 7 4" xfId="56708" xr:uid="{00000000-0005-0000-0000-000071D40000}"/>
    <cellStyle name="Normal 4 5 2 4 8" xfId="27764" xr:uid="{00000000-0005-0000-0000-000072D40000}"/>
    <cellStyle name="Normal 4 5 2 4 8 2" xfId="56711" xr:uid="{00000000-0005-0000-0000-000073D40000}"/>
    <cellStyle name="Normal 4 5 2 4 9" xfId="27765" xr:uid="{00000000-0005-0000-0000-000074D40000}"/>
    <cellStyle name="Normal 4 5 2 4 9 2" xfId="56712" xr:uid="{00000000-0005-0000-0000-000075D40000}"/>
    <cellStyle name="Normal 4 5 2 5" xfId="27766" xr:uid="{00000000-0005-0000-0000-000076D40000}"/>
    <cellStyle name="Normal 4 5 2 5 2" xfId="27767" xr:uid="{00000000-0005-0000-0000-000077D40000}"/>
    <cellStyle name="Normal 4 5 2 5 2 2" xfId="27768" xr:uid="{00000000-0005-0000-0000-000078D40000}"/>
    <cellStyle name="Normal 4 5 2 5 2 2 2" xfId="27769" xr:uid="{00000000-0005-0000-0000-000079D40000}"/>
    <cellStyle name="Normal 4 5 2 5 2 2 2 2" xfId="56716" xr:uid="{00000000-0005-0000-0000-00007AD40000}"/>
    <cellStyle name="Normal 4 5 2 5 2 2 3" xfId="56715" xr:uid="{00000000-0005-0000-0000-00007BD40000}"/>
    <cellStyle name="Normal 4 5 2 5 2 3" xfId="27770" xr:uid="{00000000-0005-0000-0000-00007CD40000}"/>
    <cellStyle name="Normal 4 5 2 5 2 3 2" xfId="56717" xr:uid="{00000000-0005-0000-0000-00007DD40000}"/>
    <cellStyle name="Normal 4 5 2 5 2 4" xfId="27771" xr:uid="{00000000-0005-0000-0000-00007ED40000}"/>
    <cellStyle name="Normal 4 5 2 5 2 4 2" xfId="56718" xr:uid="{00000000-0005-0000-0000-00007FD40000}"/>
    <cellStyle name="Normal 4 5 2 5 2 5" xfId="27772" xr:uid="{00000000-0005-0000-0000-000080D40000}"/>
    <cellStyle name="Normal 4 5 2 5 2 5 2" xfId="56719" xr:uid="{00000000-0005-0000-0000-000081D40000}"/>
    <cellStyle name="Normal 4 5 2 5 2 6" xfId="56714" xr:uid="{00000000-0005-0000-0000-000082D40000}"/>
    <cellStyle name="Normal 4 5 2 5 3" xfId="27773" xr:uid="{00000000-0005-0000-0000-000083D40000}"/>
    <cellStyle name="Normal 4 5 2 5 3 2" xfId="27774" xr:uid="{00000000-0005-0000-0000-000084D40000}"/>
    <cellStyle name="Normal 4 5 2 5 3 2 2" xfId="27775" xr:uid="{00000000-0005-0000-0000-000085D40000}"/>
    <cellStyle name="Normal 4 5 2 5 3 2 2 2" xfId="56722" xr:uid="{00000000-0005-0000-0000-000086D40000}"/>
    <cellStyle name="Normal 4 5 2 5 3 2 3" xfId="56721" xr:uid="{00000000-0005-0000-0000-000087D40000}"/>
    <cellStyle name="Normal 4 5 2 5 3 3" xfId="27776" xr:uid="{00000000-0005-0000-0000-000088D40000}"/>
    <cellStyle name="Normal 4 5 2 5 3 3 2" xfId="56723" xr:uid="{00000000-0005-0000-0000-000089D40000}"/>
    <cellStyle name="Normal 4 5 2 5 3 4" xfId="27777" xr:uid="{00000000-0005-0000-0000-00008AD40000}"/>
    <cellStyle name="Normal 4 5 2 5 3 4 2" xfId="56724" xr:uid="{00000000-0005-0000-0000-00008BD40000}"/>
    <cellStyle name="Normal 4 5 2 5 3 5" xfId="27778" xr:uid="{00000000-0005-0000-0000-00008CD40000}"/>
    <cellStyle name="Normal 4 5 2 5 3 5 2" xfId="56725" xr:uid="{00000000-0005-0000-0000-00008DD40000}"/>
    <cellStyle name="Normal 4 5 2 5 3 6" xfId="56720" xr:uid="{00000000-0005-0000-0000-00008ED40000}"/>
    <cellStyle name="Normal 4 5 2 5 4" xfId="27779" xr:uid="{00000000-0005-0000-0000-00008FD40000}"/>
    <cellStyle name="Normal 4 5 2 5 4 2" xfId="27780" xr:uid="{00000000-0005-0000-0000-000090D40000}"/>
    <cellStyle name="Normal 4 5 2 5 4 2 2" xfId="56727" xr:uid="{00000000-0005-0000-0000-000091D40000}"/>
    <cellStyle name="Normal 4 5 2 5 4 3" xfId="56726" xr:uid="{00000000-0005-0000-0000-000092D40000}"/>
    <cellStyle name="Normal 4 5 2 5 5" xfId="27781" xr:uid="{00000000-0005-0000-0000-000093D40000}"/>
    <cellStyle name="Normal 4 5 2 5 5 2" xfId="56728" xr:uid="{00000000-0005-0000-0000-000094D40000}"/>
    <cellStyle name="Normal 4 5 2 5 6" xfId="27782" xr:uid="{00000000-0005-0000-0000-000095D40000}"/>
    <cellStyle name="Normal 4 5 2 5 6 2" xfId="56729" xr:uid="{00000000-0005-0000-0000-000096D40000}"/>
    <cellStyle name="Normal 4 5 2 5 7" xfId="27783" xr:uid="{00000000-0005-0000-0000-000097D40000}"/>
    <cellStyle name="Normal 4 5 2 5 7 2" xfId="56730" xr:uid="{00000000-0005-0000-0000-000098D40000}"/>
    <cellStyle name="Normal 4 5 2 5 8" xfId="56713" xr:uid="{00000000-0005-0000-0000-000099D40000}"/>
    <cellStyle name="Normal 4 5 2 6" xfId="27784" xr:uid="{00000000-0005-0000-0000-00009AD40000}"/>
    <cellStyle name="Normal 4 5 2 6 2" xfId="27785" xr:uid="{00000000-0005-0000-0000-00009BD40000}"/>
    <cellStyle name="Normal 4 5 2 6 2 2" xfId="27786" xr:uid="{00000000-0005-0000-0000-00009CD40000}"/>
    <cellStyle name="Normal 4 5 2 6 2 2 2" xfId="27787" xr:uid="{00000000-0005-0000-0000-00009DD40000}"/>
    <cellStyle name="Normal 4 5 2 6 2 2 2 2" xfId="56734" xr:uid="{00000000-0005-0000-0000-00009ED40000}"/>
    <cellStyle name="Normal 4 5 2 6 2 2 3" xfId="56733" xr:uid="{00000000-0005-0000-0000-00009FD40000}"/>
    <cellStyle name="Normal 4 5 2 6 2 3" xfId="27788" xr:uid="{00000000-0005-0000-0000-0000A0D40000}"/>
    <cellStyle name="Normal 4 5 2 6 2 3 2" xfId="56735" xr:uid="{00000000-0005-0000-0000-0000A1D40000}"/>
    <cellStyle name="Normal 4 5 2 6 2 4" xfId="27789" xr:uid="{00000000-0005-0000-0000-0000A2D40000}"/>
    <cellStyle name="Normal 4 5 2 6 2 4 2" xfId="56736" xr:uid="{00000000-0005-0000-0000-0000A3D40000}"/>
    <cellStyle name="Normal 4 5 2 6 2 5" xfId="27790" xr:uid="{00000000-0005-0000-0000-0000A4D40000}"/>
    <cellStyle name="Normal 4 5 2 6 2 5 2" xfId="56737" xr:uid="{00000000-0005-0000-0000-0000A5D40000}"/>
    <cellStyle name="Normal 4 5 2 6 2 6" xfId="56732" xr:uid="{00000000-0005-0000-0000-0000A6D40000}"/>
    <cellStyle name="Normal 4 5 2 6 3" xfId="27791" xr:uid="{00000000-0005-0000-0000-0000A7D40000}"/>
    <cellStyle name="Normal 4 5 2 6 3 2" xfId="27792" xr:uid="{00000000-0005-0000-0000-0000A8D40000}"/>
    <cellStyle name="Normal 4 5 2 6 3 2 2" xfId="56739" xr:uid="{00000000-0005-0000-0000-0000A9D40000}"/>
    <cellStyle name="Normal 4 5 2 6 3 3" xfId="56738" xr:uid="{00000000-0005-0000-0000-0000AAD40000}"/>
    <cellStyle name="Normal 4 5 2 6 4" xfId="27793" xr:uid="{00000000-0005-0000-0000-0000ABD40000}"/>
    <cellStyle name="Normal 4 5 2 6 4 2" xfId="56740" xr:uid="{00000000-0005-0000-0000-0000ACD40000}"/>
    <cellStyle name="Normal 4 5 2 6 5" xfId="27794" xr:uid="{00000000-0005-0000-0000-0000ADD40000}"/>
    <cellStyle name="Normal 4 5 2 6 5 2" xfId="56741" xr:uid="{00000000-0005-0000-0000-0000AED40000}"/>
    <cellStyle name="Normal 4 5 2 6 6" xfId="27795" xr:uid="{00000000-0005-0000-0000-0000AFD40000}"/>
    <cellStyle name="Normal 4 5 2 6 6 2" xfId="56742" xr:uid="{00000000-0005-0000-0000-0000B0D40000}"/>
    <cellStyle name="Normal 4 5 2 6 7" xfId="56731" xr:uid="{00000000-0005-0000-0000-0000B1D40000}"/>
    <cellStyle name="Normal 4 5 2 7" xfId="27796" xr:uid="{00000000-0005-0000-0000-0000B2D40000}"/>
    <cellStyle name="Normal 4 5 2 7 2" xfId="27797" xr:uid="{00000000-0005-0000-0000-0000B3D40000}"/>
    <cellStyle name="Normal 4 5 2 7 2 2" xfId="27798" xr:uid="{00000000-0005-0000-0000-0000B4D40000}"/>
    <cellStyle name="Normal 4 5 2 7 2 2 2" xfId="56745" xr:uid="{00000000-0005-0000-0000-0000B5D40000}"/>
    <cellStyle name="Normal 4 5 2 7 2 3" xfId="56744" xr:uid="{00000000-0005-0000-0000-0000B6D40000}"/>
    <cellStyle name="Normal 4 5 2 7 3" xfId="27799" xr:uid="{00000000-0005-0000-0000-0000B7D40000}"/>
    <cellStyle name="Normal 4 5 2 7 3 2" xfId="56746" xr:uid="{00000000-0005-0000-0000-0000B8D40000}"/>
    <cellStyle name="Normal 4 5 2 7 4" xfId="27800" xr:uid="{00000000-0005-0000-0000-0000B9D40000}"/>
    <cellStyle name="Normal 4 5 2 7 4 2" xfId="56747" xr:uid="{00000000-0005-0000-0000-0000BAD40000}"/>
    <cellStyle name="Normal 4 5 2 7 5" xfId="27801" xr:uid="{00000000-0005-0000-0000-0000BBD40000}"/>
    <cellStyle name="Normal 4 5 2 7 5 2" xfId="56748" xr:uid="{00000000-0005-0000-0000-0000BCD40000}"/>
    <cellStyle name="Normal 4 5 2 7 6" xfId="56743" xr:uid="{00000000-0005-0000-0000-0000BDD40000}"/>
    <cellStyle name="Normal 4 5 2 8" xfId="27802" xr:uid="{00000000-0005-0000-0000-0000BED40000}"/>
    <cellStyle name="Normal 4 5 2 8 2" xfId="27803" xr:uid="{00000000-0005-0000-0000-0000BFD40000}"/>
    <cellStyle name="Normal 4 5 2 8 2 2" xfId="27804" xr:uid="{00000000-0005-0000-0000-0000C0D40000}"/>
    <cellStyle name="Normal 4 5 2 8 2 2 2" xfId="56751" xr:uid="{00000000-0005-0000-0000-0000C1D40000}"/>
    <cellStyle name="Normal 4 5 2 8 2 3" xfId="56750" xr:uid="{00000000-0005-0000-0000-0000C2D40000}"/>
    <cellStyle name="Normal 4 5 2 8 3" xfId="27805" xr:uid="{00000000-0005-0000-0000-0000C3D40000}"/>
    <cellStyle name="Normal 4 5 2 8 3 2" xfId="56752" xr:uid="{00000000-0005-0000-0000-0000C4D40000}"/>
    <cellStyle name="Normal 4 5 2 8 4" xfId="27806" xr:uid="{00000000-0005-0000-0000-0000C5D40000}"/>
    <cellStyle name="Normal 4 5 2 8 4 2" xfId="56753" xr:uid="{00000000-0005-0000-0000-0000C6D40000}"/>
    <cellStyle name="Normal 4 5 2 8 5" xfId="27807" xr:uid="{00000000-0005-0000-0000-0000C7D40000}"/>
    <cellStyle name="Normal 4 5 2 8 5 2" xfId="56754" xr:uid="{00000000-0005-0000-0000-0000C8D40000}"/>
    <cellStyle name="Normal 4 5 2 8 6" xfId="56749" xr:uid="{00000000-0005-0000-0000-0000C9D40000}"/>
    <cellStyle name="Normal 4 5 2 9" xfId="27808" xr:uid="{00000000-0005-0000-0000-0000CAD40000}"/>
    <cellStyle name="Normal 4 5 2 9 2" xfId="27809" xr:uid="{00000000-0005-0000-0000-0000CBD40000}"/>
    <cellStyle name="Normal 4 5 2 9 2 2" xfId="27810" xr:uid="{00000000-0005-0000-0000-0000CCD40000}"/>
    <cellStyle name="Normal 4 5 2 9 2 2 2" xfId="56757" xr:uid="{00000000-0005-0000-0000-0000CDD40000}"/>
    <cellStyle name="Normal 4 5 2 9 2 3" xfId="56756" xr:uid="{00000000-0005-0000-0000-0000CED40000}"/>
    <cellStyle name="Normal 4 5 2 9 3" xfId="27811" xr:uid="{00000000-0005-0000-0000-0000CFD40000}"/>
    <cellStyle name="Normal 4 5 2 9 3 2" xfId="56758" xr:uid="{00000000-0005-0000-0000-0000D0D40000}"/>
    <cellStyle name="Normal 4 5 2 9 4" xfId="27812" xr:uid="{00000000-0005-0000-0000-0000D1D40000}"/>
    <cellStyle name="Normal 4 5 2 9 4 2" xfId="56759" xr:uid="{00000000-0005-0000-0000-0000D2D40000}"/>
    <cellStyle name="Normal 4 5 2 9 5" xfId="56755" xr:uid="{00000000-0005-0000-0000-0000D3D40000}"/>
    <cellStyle name="Normal 4 5 3" xfId="27813" xr:uid="{00000000-0005-0000-0000-0000D4D40000}"/>
    <cellStyle name="Normal 4 5 3 10" xfId="27814" xr:uid="{00000000-0005-0000-0000-0000D5D40000}"/>
    <cellStyle name="Normal 4 5 3 10 2" xfId="56761" xr:uid="{00000000-0005-0000-0000-0000D6D40000}"/>
    <cellStyle name="Normal 4 5 3 11" xfId="27815" xr:uid="{00000000-0005-0000-0000-0000D7D40000}"/>
    <cellStyle name="Normal 4 5 3 11 2" xfId="56762" xr:uid="{00000000-0005-0000-0000-0000D8D40000}"/>
    <cellStyle name="Normal 4 5 3 12" xfId="27816" xr:uid="{00000000-0005-0000-0000-0000D9D40000}"/>
    <cellStyle name="Normal 4 5 3 12 2" xfId="56763" xr:uid="{00000000-0005-0000-0000-0000DAD40000}"/>
    <cellStyle name="Normal 4 5 3 13" xfId="56760" xr:uid="{00000000-0005-0000-0000-0000DBD40000}"/>
    <cellStyle name="Normal 4 5 3 2" xfId="27817" xr:uid="{00000000-0005-0000-0000-0000DCD40000}"/>
    <cellStyle name="Normal 4 5 3 2 10" xfId="27818" xr:uid="{00000000-0005-0000-0000-0000DDD40000}"/>
    <cellStyle name="Normal 4 5 3 2 10 2" xfId="56765" xr:uid="{00000000-0005-0000-0000-0000DED40000}"/>
    <cellStyle name="Normal 4 5 3 2 11" xfId="27819" xr:uid="{00000000-0005-0000-0000-0000DFD40000}"/>
    <cellStyle name="Normal 4 5 3 2 11 2" xfId="56766" xr:uid="{00000000-0005-0000-0000-0000E0D40000}"/>
    <cellStyle name="Normal 4 5 3 2 12" xfId="56764" xr:uid="{00000000-0005-0000-0000-0000E1D40000}"/>
    <cellStyle name="Normal 4 5 3 2 2" xfId="27820" xr:uid="{00000000-0005-0000-0000-0000E2D40000}"/>
    <cellStyle name="Normal 4 5 3 2 2 10" xfId="27821" xr:uid="{00000000-0005-0000-0000-0000E3D40000}"/>
    <cellStyle name="Normal 4 5 3 2 2 10 2" xfId="56768" xr:uid="{00000000-0005-0000-0000-0000E4D40000}"/>
    <cellStyle name="Normal 4 5 3 2 2 11" xfId="56767" xr:uid="{00000000-0005-0000-0000-0000E5D40000}"/>
    <cellStyle name="Normal 4 5 3 2 2 2" xfId="27822" xr:uid="{00000000-0005-0000-0000-0000E6D40000}"/>
    <cellStyle name="Normal 4 5 3 2 2 2 2" xfId="27823" xr:uid="{00000000-0005-0000-0000-0000E7D40000}"/>
    <cellStyle name="Normal 4 5 3 2 2 2 2 2" xfId="27824" xr:uid="{00000000-0005-0000-0000-0000E8D40000}"/>
    <cellStyle name="Normal 4 5 3 2 2 2 2 2 2" xfId="27825" xr:uid="{00000000-0005-0000-0000-0000E9D40000}"/>
    <cellStyle name="Normal 4 5 3 2 2 2 2 2 2 2" xfId="56772" xr:uid="{00000000-0005-0000-0000-0000EAD40000}"/>
    <cellStyle name="Normal 4 5 3 2 2 2 2 2 3" xfId="56771" xr:uid="{00000000-0005-0000-0000-0000EBD40000}"/>
    <cellStyle name="Normal 4 5 3 2 2 2 2 3" xfId="27826" xr:uid="{00000000-0005-0000-0000-0000ECD40000}"/>
    <cellStyle name="Normal 4 5 3 2 2 2 2 3 2" xfId="56773" xr:uid="{00000000-0005-0000-0000-0000EDD40000}"/>
    <cellStyle name="Normal 4 5 3 2 2 2 2 4" xfId="27827" xr:uid="{00000000-0005-0000-0000-0000EED40000}"/>
    <cellStyle name="Normal 4 5 3 2 2 2 2 4 2" xfId="56774" xr:uid="{00000000-0005-0000-0000-0000EFD40000}"/>
    <cellStyle name="Normal 4 5 3 2 2 2 2 5" xfId="27828" xr:uid="{00000000-0005-0000-0000-0000F0D40000}"/>
    <cellStyle name="Normal 4 5 3 2 2 2 2 5 2" xfId="56775" xr:uid="{00000000-0005-0000-0000-0000F1D40000}"/>
    <cellStyle name="Normal 4 5 3 2 2 2 2 6" xfId="56770" xr:uid="{00000000-0005-0000-0000-0000F2D40000}"/>
    <cellStyle name="Normal 4 5 3 2 2 2 3" xfId="27829" xr:uid="{00000000-0005-0000-0000-0000F3D40000}"/>
    <cellStyle name="Normal 4 5 3 2 2 2 3 2" xfId="27830" xr:uid="{00000000-0005-0000-0000-0000F4D40000}"/>
    <cellStyle name="Normal 4 5 3 2 2 2 3 2 2" xfId="56777" xr:uid="{00000000-0005-0000-0000-0000F5D40000}"/>
    <cellStyle name="Normal 4 5 3 2 2 2 3 3" xfId="56776" xr:uid="{00000000-0005-0000-0000-0000F6D40000}"/>
    <cellStyle name="Normal 4 5 3 2 2 2 4" xfId="27831" xr:uid="{00000000-0005-0000-0000-0000F7D40000}"/>
    <cellStyle name="Normal 4 5 3 2 2 2 4 2" xfId="56778" xr:uid="{00000000-0005-0000-0000-0000F8D40000}"/>
    <cellStyle name="Normal 4 5 3 2 2 2 5" xfId="27832" xr:uid="{00000000-0005-0000-0000-0000F9D40000}"/>
    <cellStyle name="Normal 4 5 3 2 2 2 5 2" xfId="56779" xr:uid="{00000000-0005-0000-0000-0000FAD40000}"/>
    <cellStyle name="Normal 4 5 3 2 2 2 6" xfId="27833" xr:uid="{00000000-0005-0000-0000-0000FBD40000}"/>
    <cellStyle name="Normal 4 5 3 2 2 2 6 2" xfId="56780" xr:uid="{00000000-0005-0000-0000-0000FCD40000}"/>
    <cellStyle name="Normal 4 5 3 2 2 2 7" xfId="56769" xr:uid="{00000000-0005-0000-0000-0000FDD40000}"/>
    <cellStyle name="Normal 4 5 3 2 2 3" xfId="27834" xr:uid="{00000000-0005-0000-0000-0000FED40000}"/>
    <cellStyle name="Normal 4 5 3 2 2 3 2" xfId="27835" xr:uid="{00000000-0005-0000-0000-0000FFD40000}"/>
    <cellStyle name="Normal 4 5 3 2 2 3 2 2" xfId="27836" xr:uid="{00000000-0005-0000-0000-000000D50000}"/>
    <cellStyle name="Normal 4 5 3 2 2 3 2 2 2" xfId="27837" xr:uid="{00000000-0005-0000-0000-000001D50000}"/>
    <cellStyle name="Normal 4 5 3 2 2 3 2 2 2 2" xfId="56784" xr:uid="{00000000-0005-0000-0000-000002D50000}"/>
    <cellStyle name="Normal 4 5 3 2 2 3 2 2 3" xfId="56783" xr:uid="{00000000-0005-0000-0000-000003D50000}"/>
    <cellStyle name="Normal 4 5 3 2 2 3 2 3" xfId="27838" xr:uid="{00000000-0005-0000-0000-000004D50000}"/>
    <cellStyle name="Normal 4 5 3 2 2 3 2 3 2" xfId="56785" xr:uid="{00000000-0005-0000-0000-000005D50000}"/>
    <cellStyle name="Normal 4 5 3 2 2 3 2 4" xfId="27839" xr:uid="{00000000-0005-0000-0000-000006D50000}"/>
    <cellStyle name="Normal 4 5 3 2 2 3 2 4 2" xfId="56786" xr:uid="{00000000-0005-0000-0000-000007D50000}"/>
    <cellStyle name="Normal 4 5 3 2 2 3 2 5" xfId="27840" xr:uid="{00000000-0005-0000-0000-000008D50000}"/>
    <cellStyle name="Normal 4 5 3 2 2 3 2 5 2" xfId="56787" xr:uid="{00000000-0005-0000-0000-000009D50000}"/>
    <cellStyle name="Normal 4 5 3 2 2 3 2 6" xfId="56782" xr:uid="{00000000-0005-0000-0000-00000AD50000}"/>
    <cellStyle name="Normal 4 5 3 2 2 3 3" xfId="27841" xr:uid="{00000000-0005-0000-0000-00000BD50000}"/>
    <cellStyle name="Normal 4 5 3 2 2 3 3 2" xfId="27842" xr:uid="{00000000-0005-0000-0000-00000CD50000}"/>
    <cellStyle name="Normal 4 5 3 2 2 3 3 2 2" xfId="56789" xr:uid="{00000000-0005-0000-0000-00000DD50000}"/>
    <cellStyle name="Normal 4 5 3 2 2 3 3 3" xfId="56788" xr:uid="{00000000-0005-0000-0000-00000ED50000}"/>
    <cellStyle name="Normal 4 5 3 2 2 3 4" xfId="27843" xr:uid="{00000000-0005-0000-0000-00000FD50000}"/>
    <cellStyle name="Normal 4 5 3 2 2 3 4 2" xfId="56790" xr:uid="{00000000-0005-0000-0000-000010D50000}"/>
    <cellStyle name="Normal 4 5 3 2 2 3 5" xfId="27844" xr:uid="{00000000-0005-0000-0000-000011D50000}"/>
    <cellStyle name="Normal 4 5 3 2 2 3 5 2" xfId="56791" xr:uid="{00000000-0005-0000-0000-000012D50000}"/>
    <cellStyle name="Normal 4 5 3 2 2 3 6" xfId="27845" xr:uid="{00000000-0005-0000-0000-000013D50000}"/>
    <cellStyle name="Normal 4 5 3 2 2 3 6 2" xfId="56792" xr:uid="{00000000-0005-0000-0000-000014D50000}"/>
    <cellStyle name="Normal 4 5 3 2 2 3 7" xfId="56781" xr:uid="{00000000-0005-0000-0000-000015D50000}"/>
    <cellStyle name="Normal 4 5 3 2 2 4" xfId="27846" xr:uid="{00000000-0005-0000-0000-000016D50000}"/>
    <cellStyle name="Normal 4 5 3 2 2 4 2" xfId="27847" xr:uid="{00000000-0005-0000-0000-000017D50000}"/>
    <cellStyle name="Normal 4 5 3 2 2 4 2 2" xfId="27848" xr:uid="{00000000-0005-0000-0000-000018D50000}"/>
    <cellStyle name="Normal 4 5 3 2 2 4 2 2 2" xfId="56795" xr:uid="{00000000-0005-0000-0000-000019D50000}"/>
    <cellStyle name="Normal 4 5 3 2 2 4 2 3" xfId="56794" xr:uid="{00000000-0005-0000-0000-00001AD50000}"/>
    <cellStyle name="Normal 4 5 3 2 2 4 3" xfId="27849" xr:uid="{00000000-0005-0000-0000-00001BD50000}"/>
    <cellStyle name="Normal 4 5 3 2 2 4 3 2" xfId="56796" xr:uid="{00000000-0005-0000-0000-00001CD50000}"/>
    <cellStyle name="Normal 4 5 3 2 2 4 4" xfId="27850" xr:uid="{00000000-0005-0000-0000-00001DD50000}"/>
    <cellStyle name="Normal 4 5 3 2 2 4 4 2" xfId="56797" xr:uid="{00000000-0005-0000-0000-00001ED50000}"/>
    <cellStyle name="Normal 4 5 3 2 2 4 5" xfId="27851" xr:uid="{00000000-0005-0000-0000-00001FD50000}"/>
    <cellStyle name="Normal 4 5 3 2 2 4 5 2" xfId="56798" xr:uid="{00000000-0005-0000-0000-000020D50000}"/>
    <cellStyle name="Normal 4 5 3 2 2 4 6" xfId="56793" xr:uid="{00000000-0005-0000-0000-000021D50000}"/>
    <cellStyle name="Normal 4 5 3 2 2 5" xfId="27852" xr:uid="{00000000-0005-0000-0000-000022D50000}"/>
    <cellStyle name="Normal 4 5 3 2 2 5 2" xfId="27853" xr:uid="{00000000-0005-0000-0000-000023D50000}"/>
    <cellStyle name="Normal 4 5 3 2 2 5 2 2" xfId="27854" xr:uid="{00000000-0005-0000-0000-000024D50000}"/>
    <cellStyle name="Normal 4 5 3 2 2 5 2 2 2" xfId="56801" xr:uid="{00000000-0005-0000-0000-000025D50000}"/>
    <cellStyle name="Normal 4 5 3 2 2 5 2 3" xfId="56800" xr:uid="{00000000-0005-0000-0000-000026D50000}"/>
    <cellStyle name="Normal 4 5 3 2 2 5 3" xfId="27855" xr:uid="{00000000-0005-0000-0000-000027D50000}"/>
    <cellStyle name="Normal 4 5 3 2 2 5 3 2" xfId="56802" xr:uid="{00000000-0005-0000-0000-000028D50000}"/>
    <cellStyle name="Normal 4 5 3 2 2 5 4" xfId="27856" xr:uid="{00000000-0005-0000-0000-000029D50000}"/>
    <cellStyle name="Normal 4 5 3 2 2 5 4 2" xfId="56803" xr:uid="{00000000-0005-0000-0000-00002AD50000}"/>
    <cellStyle name="Normal 4 5 3 2 2 5 5" xfId="27857" xr:uid="{00000000-0005-0000-0000-00002BD50000}"/>
    <cellStyle name="Normal 4 5 3 2 2 5 5 2" xfId="56804" xr:uid="{00000000-0005-0000-0000-00002CD50000}"/>
    <cellStyle name="Normal 4 5 3 2 2 5 6" xfId="56799" xr:uid="{00000000-0005-0000-0000-00002DD50000}"/>
    <cellStyle name="Normal 4 5 3 2 2 6" xfId="27858" xr:uid="{00000000-0005-0000-0000-00002ED50000}"/>
    <cellStyle name="Normal 4 5 3 2 2 6 2" xfId="27859" xr:uid="{00000000-0005-0000-0000-00002FD50000}"/>
    <cellStyle name="Normal 4 5 3 2 2 6 2 2" xfId="27860" xr:uid="{00000000-0005-0000-0000-000030D50000}"/>
    <cellStyle name="Normal 4 5 3 2 2 6 2 2 2" xfId="56807" xr:uid="{00000000-0005-0000-0000-000031D50000}"/>
    <cellStyle name="Normal 4 5 3 2 2 6 2 3" xfId="56806" xr:uid="{00000000-0005-0000-0000-000032D50000}"/>
    <cellStyle name="Normal 4 5 3 2 2 6 3" xfId="27861" xr:uid="{00000000-0005-0000-0000-000033D50000}"/>
    <cellStyle name="Normal 4 5 3 2 2 6 3 2" xfId="56808" xr:uid="{00000000-0005-0000-0000-000034D50000}"/>
    <cellStyle name="Normal 4 5 3 2 2 6 4" xfId="27862" xr:uid="{00000000-0005-0000-0000-000035D50000}"/>
    <cellStyle name="Normal 4 5 3 2 2 6 4 2" xfId="56809" xr:uid="{00000000-0005-0000-0000-000036D50000}"/>
    <cellStyle name="Normal 4 5 3 2 2 6 5" xfId="56805" xr:uid="{00000000-0005-0000-0000-000037D50000}"/>
    <cellStyle name="Normal 4 5 3 2 2 7" xfId="27863" xr:uid="{00000000-0005-0000-0000-000038D50000}"/>
    <cellStyle name="Normal 4 5 3 2 2 7 2" xfId="27864" xr:uid="{00000000-0005-0000-0000-000039D50000}"/>
    <cellStyle name="Normal 4 5 3 2 2 7 2 2" xfId="56811" xr:uid="{00000000-0005-0000-0000-00003AD50000}"/>
    <cellStyle name="Normal 4 5 3 2 2 7 3" xfId="27865" xr:uid="{00000000-0005-0000-0000-00003BD50000}"/>
    <cellStyle name="Normal 4 5 3 2 2 7 3 2" xfId="56812" xr:uid="{00000000-0005-0000-0000-00003CD50000}"/>
    <cellStyle name="Normal 4 5 3 2 2 7 4" xfId="56810" xr:uid="{00000000-0005-0000-0000-00003DD50000}"/>
    <cellStyle name="Normal 4 5 3 2 2 8" xfId="27866" xr:uid="{00000000-0005-0000-0000-00003ED50000}"/>
    <cellStyle name="Normal 4 5 3 2 2 8 2" xfId="56813" xr:uid="{00000000-0005-0000-0000-00003FD50000}"/>
    <cellStyle name="Normal 4 5 3 2 2 9" xfId="27867" xr:uid="{00000000-0005-0000-0000-000040D50000}"/>
    <cellStyle name="Normal 4 5 3 2 2 9 2" xfId="56814" xr:uid="{00000000-0005-0000-0000-000041D50000}"/>
    <cellStyle name="Normal 4 5 3 2 3" xfId="27868" xr:uid="{00000000-0005-0000-0000-000042D50000}"/>
    <cellStyle name="Normal 4 5 3 2 3 2" xfId="27869" xr:uid="{00000000-0005-0000-0000-000043D50000}"/>
    <cellStyle name="Normal 4 5 3 2 3 2 2" xfId="27870" xr:uid="{00000000-0005-0000-0000-000044D50000}"/>
    <cellStyle name="Normal 4 5 3 2 3 2 2 2" xfId="27871" xr:uid="{00000000-0005-0000-0000-000045D50000}"/>
    <cellStyle name="Normal 4 5 3 2 3 2 2 2 2" xfId="56818" xr:uid="{00000000-0005-0000-0000-000046D50000}"/>
    <cellStyle name="Normal 4 5 3 2 3 2 2 3" xfId="56817" xr:uid="{00000000-0005-0000-0000-000047D50000}"/>
    <cellStyle name="Normal 4 5 3 2 3 2 3" xfId="27872" xr:uid="{00000000-0005-0000-0000-000048D50000}"/>
    <cellStyle name="Normal 4 5 3 2 3 2 3 2" xfId="56819" xr:uid="{00000000-0005-0000-0000-000049D50000}"/>
    <cellStyle name="Normal 4 5 3 2 3 2 4" xfId="27873" xr:uid="{00000000-0005-0000-0000-00004AD50000}"/>
    <cellStyle name="Normal 4 5 3 2 3 2 4 2" xfId="56820" xr:uid="{00000000-0005-0000-0000-00004BD50000}"/>
    <cellStyle name="Normal 4 5 3 2 3 2 5" xfId="27874" xr:uid="{00000000-0005-0000-0000-00004CD50000}"/>
    <cellStyle name="Normal 4 5 3 2 3 2 5 2" xfId="56821" xr:uid="{00000000-0005-0000-0000-00004DD50000}"/>
    <cellStyle name="Normal 4 5 3 2 3 2 6" xfId="56816" xr:uid="{00000000-0005-0000-0000-00004ED50000}"/>
    <cellStyle name="Normal 4 5 3 2 3 3" xfId="27875" xr:uid="{00000000-0005-0000-0000-00004FD50000}"/>
    <cellStyle name="Normal 4 5 3 2 3 3 2" xfId="27876" xr:uid="{00000000-0005-0000-0000-000050D50000}"/>
    <cellStyle name="Normal 4 5 3 2 3 3 2 2" xfId="27877" xr:uid="{00000000-0005-0000-0000-000051D50000}"/>
    <cellStyle name="Normal 4 5 3 2 3 3 2 2 2" xfId="56824" xr:uid="{00000000-0005-0000-0000-000052D50000}"/>
    <cellStyle name="Normal 4 5 3 2 3 3 2 3" xfId="56823" xr:uid="{00000000-0005-0000-0000-000053D50000}"/>
    <cellStyle name="Normal 4 5 3 2 3 3 3" xfId="27878" xr:uid="{00000000-0005-0000-0000-000054D50000}"/>
    <cellStyle name="Normal 4 5 3 2 3 3 3 2" xfId="56825" xr:uid="{00000000-0005-0000-0000-000055D50000}"/>
    <cellStyle name="Normal 4 5 3 2 3 3 4" xfId="27879" xr:uid="{00000000-0005-0000-0000-000056D50000}"/>
    <cellStyle name="Normal 4 5 3 2 3 3 4 2" xfId="56826" xr:uid="{00000000-0005-0000-0000-000057D50000}"/>
    <cellStyle name="Normal 4 5 3 2 3 3 5" xfId="27880" xr:uid="{00000000-0005-0000-0000-000058D50000}"/>
    <cellStyle name="Normal 4 5 3 2 3 3 5 2" xfId="56827" xr:uid="{00000000-0005-0000-0000-000059D50000}"/>
    <cellStyle name="Normal 4 5 3 2 3 3 6" xfId="56822" xr:uid="{00000000-0005-0000-0000-00005AD50000}"/>
    <cellStyle name="Normal 4 5 3 2 3 4" xfId="27881" xr:uid="{00000000-0005-0000-0000-00005BD50000}"/>
    <cellStyle name="Normal 4 5 3 2 3 4 2" xfId="27882" xr:uid="{00000000-0005-0000-0000-00005CD50000}"/>
    <cellStyle name="Normal 4 5 3 2 3 4 2 2" xfId="56829" xr:uid="{00000000-0005-0000-0000-00005DD50000}"/>
    <cellStyle name="Normal 4 5 3 2 3 4 3" xfId="56828" xr:uid="{00000000-0005-0000-0000-00005ED50000}"/>
    <cellStyle name="Normal 4 5 3 2 3 5" xfId="27883" xr:uid="{00000000-0005-0000-0000-00005FD50000}"/>
    <cellStyle name="Normal 4 5 3 2 3 5 2" xfId="56830" xr:uid="{00000000-0005-0000-0000-000060D50000}"/>
    <cellStyle name="Normal 4 5 3 2 3 6" xfId="27884" xr:uid="{00000000-0005-0000-0000-000061D50000}"/>
    <cellStyle name="Normal 4 5 3 2 3 6 2" xfId="56831" xr:uid="{00000000-0005-0000-0000-000062D50000}"/>
    <cellStyle name="Normal 4 5 3 2 3 7" xfId="27885" xr:uid="{00000000-0005-0000-0000-000063D50000}"/>
    <cellStyle name="Normal 4 5 3 2 3 7 2" xfId="56832" xr:uid="{00000000-0005-0000-0000-000064D50000}"/>
    <cellStyle name="Normal 4 5 3 2 3 8" xfId="56815" xr:uid="{00000000-0005-0000-0000-000065D50000}"/>
    <cellStyle name="Normal 4 5 3 2 4" xfId="27886" xr:uid="{00000000-0005-0000-0000-000066D50000}"/>
    <cellStyle name="Normal 4 5 3 2 4 2" xfId="27887" xr:uid="{00000000-0005-0000-0000-000067D50000}"/>
    <cellStyle name="Normal 4 5 3 2 4 2 2" xfId="27888" xr:uid="{00000000-0005-0000-0000-000068D50000}"/>
    <cellStyle name="Normal 4 5 3 2 4 2 2 2" xfId="27889" xr:uid="{00000000-0005-0000-0000-000069D50000}"/>
    <cellStyle name="Normal 4 5 3 2 4 2 2 2 2" xfId="56836" xr:uid="{00000000-0005-0000-0000-00006AD50000}"/>
    <cellStyle name="Normal 4 5 3 2 4 2 2 3" xfId="56835" xr:uid="{00000000-0005-0000-0000-00006BD50000}"/>
    <cellStyle name="Normal 4 5 3 2 4 2 3" xfId="27890" xr:uid="{00000000-0005-0000-0000-00006CD50000}"/>
    <cellStyle name="Normal 4 5 3 2 4 2 3 2" xfId="56837" xr:uid="{00000000-0005-0000-0000-00006DD50000}"/>
    <cellStyle name="Normal 4 5 3 2 4 2 4" xfId="27891" xr:uid="{00000000-0005-0000-0000-00006ED50000}"/>
    <cellStyle name="Normal 4 5 3 2 4 2 4 2" xfId="56838" xr:uid="{00000000-0005-0000-0000-00006FD50000}"/>
    <cellStyle name="Normal 4 5 3 2 4 2 5" xfId="27892" xr:uid="{00000000-0005-0000-0000-000070D50000}"/>
    <cellStyle name="Normal 4 5 3 2 4 2 5 2" xfId="56839" xr:uid="{00000000-0005-0000-0000-000071D50000}"/>
    <cellStyle name="Normal 4 5 3 2 4 2 6" xfId="56834" xr:uid="{00000000-0005-0000-0000-000072D50000}"/>
    <cellStyle name="Normal 4 5 3 2 4 3" xfId="27893" xr:uid="{00000000-0005-0000-0000-000073D50000}"/>
    <cellStyle name="Normal 4 5 3 2 4 3 2" xfId="27894" xr:uid="{00000000-0005-0000-0000-000074D50000}"/>
    <cellStyle name="Normal 4 5 3 2 4 3 2 2" xfId="56841" xr:uid="{00000000-0005-0000-0000-000075D50000}"/>
    <cellStyle name="Normal 4 5 3 2 4 3 3" xfId="56840" xr:uid="{00000000-0005-0000-0000-000076D50000}"/>
    <cellStyle name="Normal 4 5 3 2 4 4" xfId="27895" xr:uid="{00000000-0005-0000-0000-000077D50000}"/>
    <cellStyle name="Normal 4 5 3 2 4 4 2" xfId="56842" xr:uid="{00000000-0005-0000-0000-000078D50000}"/>
    <cellStyle name="Normal 4 5 3 2 4 5" xfId="27896" xr:uid="{00000000-0005-0000-0000-000079D50000}"/>
    <cellStyle name="Normal 4 5 3 2 4 5 2" xfId="56843" xr:uid="{00000000-0005-0000-0000-00007AD50000}"/>
    <cellStyle name="Normal 4 5 3 2 4 6" xfId="27897" xr:uid="{00000000-0005-0000-0000-00007BD50000}"/>
    <cellStyle name="Normal 4 5 3 2 4 6 2" xfId="56844" xr:uid="{00000000-0005-0000-0000-00007CD50000}"/>
    <cellStyle name="Normal 4 5 3 2 4 7" xfId="56833" xr:uid="{00000000-0005-0000-0000-00007DD50000}"/>
    <cellStyle name="Normal 4 5 3 2 5" xfId="27898" xr:uid="{00000000-0005-0000-0000-00007ED50000}"/>
    <cellStyle name="Normal 4 5 3 2 5 2" xfId="27899" xr:uid="{00000000-0005-0000-0000-00007FD50000}"/>
    <cellStyle name="Normal 4 5 3 2 5 2 2" xfId="27900" xr:uid="{00000000-0005-0000-0000-000080D50000}"/>
    <cellStyle name="Normal 4 5 3 2 5 2 2 2" xfId="56847" xr:uid="{00000000-0005-0000-0000-000081D50000}"/>
    <cellStyle name="Normal 4 5 3 2 5 2 3" xfId="56846" xr:uid="{00000000-0005-0000-0000-000082D50000}"/>
    <cellStyle name="Normal 4 5 3 2 5 3" xfId="27901" xr:uid="{00000000-0005-0000-0000-000083D50000}"/>
    <cellStyle name="Normal 4 5 3 2 5 3 2" xfId="56848" xr:uid="{00000000-0005-0000-0000-000084D50000}"/>
    <cellStyle name="Normal 4 5 3 2 5 4" xfId="27902" xr:uid="{00000000-0005-0000-0000-000085D50000}"/>
    <cellStyle name="Normal 4 5 3 2 5 4 2" xfId="56849" xr:uid="{00000000-0005-0000-0000-000086D50000}"/>
    <cellStyle name="Normal 4 5 3 2 5 5" xfId="27903" xr:uid="{00000000-0005-0000-0000-000087D50000}"/>
    <cellStyle name="Normal 4 5 3 2 5 5 2" xfId="56850" xr:uid="{00000000-0005-0000-0000-000088D50000}"/>
    <cellStyle name="Normal 4 5 3 2 5 6" xfId="56845" xr:uid="{00000000-0005-0000-0000-000089D50000}"/>
    <cellStyle name="Normal 4 5 3 2 6" xfId="27904" xr:uid="{00000000-0005-0000-0000-00008AD50000}"/>
    <cellStyle name="Normal 4 5 3 2 6 2" xfId="27905" xr:uid="{00000000-0005-0000-0000-00008BD50000}"/>
    <cellStyle name="Normal 4 5 3 2 6 2 2" xfId="27906" xr:uid="{00000000-0005-0000-0000-00008CD50000}"/>
    <cellStyle name="Normal 4 5 3 2 6 2 2 2" xfId="56853" xr:uid="{00000000-0005-0000-0000-00008DD50000}"/>
    <cellStyle name="Normal 4 5 3 2 6 2 3" xfId="56852" xr:uid="{00000000-0005-0000-0000-00008ED50000}"/>
    <cellStyle name="Normal 4 5 3 2 6 3" xfId="27907" xr:uid="{00000000-0005-0000-0000-00008FD50000}"/>
    <cellStyle name="Normal 4 5 3 2 6 3 2" xfId="56854" xr:uid="{00000000-0005-0000-0000-000090D50000}"/>
    <cellStyle name="Normal 4 5 3 2 6 4" xfId="27908" xr:uid="{00000000-0005-0000-0000-000091D50000}"/>
    <cellStyle name="Normal 4 5 3 2 6 4 2" xfId="56855" xr:uid="{00000000-0005-0000-0000-000092D50000}"/>
    <cellStyle name="Normal 4 5 3 2 6 5" xfId="27909" xr:uid="{00000000-0005-0000-0000-000093D50000}"/>
    <cellStyle name="Normal 4 5 3 2 6 5 2" xfId="56856" xr:uid="{00000000-0005-0000-0000-000094D50000}"/>
    <cellStyle name="Normal 4 5 3 2 6 6" xfId="56851" xr:uid="{00000000-0005-0000-0000-000095D50000}"/>
    <cellStyle name="Normal 4 5 3 2 7" xfId="27910" xr:uid="{00000000-0005-0000-0000-000096D50000}"/>
    <cellStyle name="Normal 4 5 3 2 7 2" xfId="27911" xr:uid="{00000000-0005-0000-0000-000097D50000}"/>
    <cellStyle name="Normal 4 5 3 2 7 2 2" xfId="27912" xr:uid="{00000000-0005-0000-0000-000098D50000}"/>
    <cellStyle name="Normal 4 5 3 2 7 2 2 2" xfId="56859" xr:uid="{00000000-0005-0000-0000-000099D50000}"/>
    <cellStyle name="Normal 4 5 3 2 7 2 3" xfId="56858" xr:uid="{00000000-0005-0000-0000-00009AD50000}"/>
    <cellStyle name="Normal 4 5 3 2 7 3" xfId="27913" xr:uid="{00000000-0005-0000-0000-00009BD50000}"/>
    <cellStyle name="Normal 4 5 3 2 7 3 2" xfId="56860" xr:uid="{00000000-0005-0000-0000-00009CD50000}"/>
    <cellStyle name="Normal 4 5 3 2 7 4" xfId="27914" xr:uid="{00000000-0005-0000-0000-00009DD50000}"/>
    <cellStyle name="Normal 4 5 3 2 7 4 2" xfId="56861" xr:uid="{00000000-0005-0000-0000-00009ED50000}"/>
    <cellStyle name="Normal 4 5 3 2 7 5" xfId="56857" xr:uid="{00000000-0005-0000-0000-00009FD50000}"/>
    <cellStyle name="Normal 4 5 3 2 8" xfId="27915" xr:uid="{00000000-0005-0000-0000-0000A0D50000}"/>
    <cellStyle name="Normal 4 5 3 2 8 2" xfId="27916" xr:uid="{00000000-0005-0000-0000-0000A1D50000}"/>
    <cellStyle name="Normal 4 5 3 2 8 2 2" xfId="56863" xr:uid="{00000000-0005-0000-0000-0000A2D50000}"/>
    <cellStyle name="Normal 4 5 3 2 8 3" xfId="27917" xr:uid="{00000000-0005-0000-0000-0000A3D50000}"/>
    <cellStyle name="Normal 4 5 3 2 8 3 2" xfId="56864" xr:uid="{00000000-0005-0000-0000-0000A4D50000}"/>
    <cellStyle name="Normal 4 5 3 2 8 4" xfId="56862" xr:uid="{00000000-0005-0000-0000-0000A5D50000}"/>
    <cellStyle name="Normal 4 5 3 2 9" xfId="27918" xr:uid="{00000000-0005-0000-0000-0000A6D50000}"/>
    <cellStyle name="Normal 4 5 3 2 9 2" xfId="56865" xr:uid="{00000000-0005-0000-0000-0000A7D50000}"/>
    <cellStyle name="Normal 4 5 3 3" xfId="27919" xr:uid="{00000000-0005-0000-0000-0000A8D50000}"/>
    <cellStyle name="Normal 4 5 3 3 10" xfId="27920" xr:uid="{00000000-0005-0000-0000-0000A9D50000}"/>
    <cellStyle name="Normal 4 5 3 3 10 2" xfId="56867" xr:uid="{00000000-0005-0000-0000-0000AAD50000}"/>
    <cellStyle name="Normal 4 5 3 3 11" xfId="56866" xr:uid="{00000000-0005-0000-0000-0000ABD50000}"/>
    <cellStyle name="Normal 4 5 3 3 2" xfId="27921" xr:uid="{00000000-0005-0000-0000-0000ACD50000}"/>
    <cellStyle name="Normal 4 5 3 3 2 2" xfId="27922" xr:uid="{00000000-0005-0000-0000-0000ADD50000}"/>
    <cellStyle name="Normal 4 5 3 3 2 2 2" xfId="27923" xr:uid="{00000000-0005-0000-0000-0000AED50000}"/>
    <cellStyle name="Normal 4 5 3 3 2 2 2 2" xfId="27924" xr:uid="{00000000-0005-0000-0000-0000AFD50000}"/>
    <cellStyle name="Normal 4 5 3 3 2 2 2 2 2" xfId="56871" xr:uid="{00000000-0005-0000-0000-0000B0D50000}"/>
    <cellStyle name="Normal 4 5 3 3 2 2 2 3" xfId="56870" xr:uid="{00000000-0005-0000-0000-0000B1D50000}"/>
    <cellStyle name="Normal 4 5 3 3 2 2 3" xfId="27925" xr:uid="{00000000-0005-0000-0000-0000B2D50000}"/>
    <cellStyle name="Normal 4 5 3 3 2 2 3 2" xfId="56872" xr:uid="{00000000-0005-0000-0000-0000B3D50000}"/>
    <cellStyle name="Normal 4 5 3 3 2 2 4" xfId="27926" xr:uid="{00000000-0005-0000-0000-0000B4D50000}"/>
    <cellStyle name="Normal 4 5 3 3 2 2 4 2" xfId="56873" xr:uid="{00000000-0005-0000-0000-0000B5D50000}"/>
    <cellStyle name="Normal 4 5 3 3 2 2 5" xfId="27927" xr:uid="{00000000-0005-0000-0000-0000B6D50000}"/>
    <cellStyle name="Normal 4 5 3 3 2 2 5 2" xfId="56874" xr:uid="{00000000-0005-0000-0000-0000B7D50000}"/>
    <cellStyle name="Normal 4 5 3 3 2 2 6" xfId="56869" xr:uid="{00000000-0005-0000-0000-0000B8D50000}"/>
    <cellStyle name="Normal 4 5 3 3 2 3" xfId="27928" xr:uid="{00000000-0005-0000-0000-0000B9D50000}"/>
    <cellStyle name="Normal 4 5 3 3 2 3 2" xfId="27929" xr:uid="{00000000-0005-0000-0000-0000BAD50000}"/>
    <cellStyle name="Normal 4 5 3 3 2 3 2 2" xfId="56876" xr:uid="{00000000-0005-0000-0000-0000BBD50000}"/>
    <cellStyle name="Normal 4 5 3 3 2 3 3" xfId="56875" xr:uid="{00000000-0005-0000-0000-0000BCD50000}"/>
    <cellStyle name="Normal 4 5 3 3 2 4" xfId="27930" xr:uid="{00000000-0005-0000-0000-0000BDD50000}"/>
    <cellStyle name="Normal 4 5 3 3 2 4 2" xfId="56877" xr:uid="{00000000-0005-0000-0000-0000BED50000}"/>
    <cellStyle name="Normal 4 5 3 3 2 5" xfId="27931" xr:uid="{00000000-0005-0000-0000-0000BFD50000}"/>
    <cellStyle name="Normal 4 5 3 3 2 5 2" xfId="56878" xr:uid="{00000000-0005-0000-0000-0000C0D50000}"/>
    <cellStyle name="Normal 4 5 3 3 2 6" xfId="27932" xr:uid="{00000000-0005-0000-0000-0000C1D50000}"/>
    <cellStyle name="Normal 4 5 3 3 2 6 2" xfId="56879" xr:uid="{00000000-0005-0000-0000-0000C2D50000}"/>
    <cellStyle name="Normal 4 5 3 3 2 7" xfId="56868" xr:uid="{00000000-0005-0000-0000-0000C3D50000}"/>
    <cellStyle name="Normal 4 5 3 3 3" xfId="27933" xr:uid="{00000000-0005-0000-0000-0000C4D50000}"/>
    <cellStyle name="Normal 4 5 3 3 3 2" xfId="27934" xr:uid="{00000000-0005-0000-0000-0000C5D50000}"/>
    <cellStyle name="Normal 4 5 3 3 3 2 2" xfId="27935" xr:uid="{00000000-0005-0000-0000-0000C6D50000}"/>
    <cellStyle name="Normal 4 5 3 3 3 2 2 2" xfId="27936" xr:uid="{00000000-0005-0000-0000-0000C7D50000}"/>
    <cellStyle name="Normal 4 5 3 3 3 2 2 2 2" xfId="56883" xr:uid="{00000000-0005-0000-0000-0000C8D50000}"/>
    <cellStyle name="Normal 4 5 3 3 3 2 2 3" xfId="56882" xr:uid="{00000000-0005-0000-0000-0000C9D50000}"/>
    <cellStyle name="Normal 4 5 3 3 3 2 3" xfId="27937" xr:uid="{00000000-0005-0000-0000-0000CAD50000}"/>
    <cellStyle name="Normal 4 5 3 3 3 2 3 2" xfId="56884" xr:uid="{00000000-0005-0000-0000-0000CBD50000}"/>
    <cellStyle name="Normal 4 5 3 3 3 2 4" xfId="27938" xr:uid="{00000000-0005-0000-0000-0000CCD50000}"/>
    <cellStyle name="Normal 4 5 3 3 3 2 4 2" xfId="56885" xr:uid="{00000000-0005-0000-0000-0000CDD50000}"/>
    <cellStyle name="Normal 4 5 3 3 3 2 5" xfId="27939" xr:uid="{00000000-0005-0000-0000-0000CED50000}"/>
    <cellStyle name="Normal 4 5 3 3 3 2 5 2" xfId="56886" xr:uid="{00000000-0005-0000-0000-0000CFD50000}"/>
    <cellStyle name="Normal 4 5 3 3 3 2 6" xfId="56881" xr:uid="{00000000-0005-0000-0000-0000D0D50000}"/>
    <cellStyle name="Normal 4 5 3 3 3 3" xfId="27940" xr:uid="{00000000-0005-0000-0000-0000D1D50000}"/>
    <cellStyle name="Normal 4 5 3 3 3 3 2" xfId="27941" xr:uid="{00000000-0005-0000-0000-0000D2D50000}"/>
    <cellStyle name="Normal 4 5 3 3 3 3 2 2" xfId="56888" xr:uid="{00000000-0005-0000-0000-0000D3D50000}"/>
    <cellStyle name="Normal 4 5 3 3 3 3 3" xfId="56887" xr:uid="{00000000-0005-0000-0000-0000D4D50000}"/>
    <cellStyle name="Normal 4 5 3 3 3 4" xfId="27942" xr:uid="{00000000-0005-0000-0000-0000D5D50000}"/>
    <cellStyle name="Normal 4 5 3 3 3 4 2" xfId="56889" xr:uid="{00000000-0005-0000-0000-0000D6D50000}"/>
    <cellStyle name="Normal 4 5 3 3 3 5" xfId="27943" xr:uid="{00000000-0005-0000-0000-0000D7D50000}"/>
    <cellStyle name="Normal 4 5 3 3 3 5 2" xfId="56890" xr:uid="{00000000-0005-0000-0000-0000D8D50000}"/>
    <cellStyle name="Normal 4 5 3 3 3 6" xfId="27944" xr:uid="{00000000-0005-0000-0000-0000D9D50000}"/>
    <cellStyle name="Normal 4 5 3 3 3 6 2" xfId="56891" xr:uid="{00000000-0005-0000-0000-0000DAD50000}"/>
    <cellStyle name="Normal 4 5 3 3 3 7" xfId="56880" xr:uid="{00000000-0005-0000-0000-0000DBD50000}"/>
    <cellStyle name="Normal 4 5 3 3 4" xfId="27945" xr:uid="{00000000-0005-0000-0000-0000DCD50000}"/>
    <cellStyle name="Normal 4 5 3 3 4 2" xfId="27946" xr:uid="{00000000-0005-0000-0000-0000DDD50000}"/>
    <cellStyle name="Normal 4 5 3 3 4 2 2" xfId="27947" xr:uid="{00000000-0005-0000-0000-0000DED50000}"/>
    <cellStyle name="Normal 4 5 3 3 4 2 2 2" xfId="56894" xr:uid="{00000000-0005-0000-0000-0000DFD50000}"/>
    <cellStyle name="Normal 4 5 3 3 4 2 3" xfId="56893" xr:uid="{00000000-0005-0000-0000-0000E0D50000}"/>
    <cellStyle name="Normal 4 5 3 3 4 3" xfId="27948" xr:uid="{00000000-0005-0000-0000-0000E1D50000}"/>
    <cellStyle name="Normal 4 5 3 3 4 3 2" xfId="56895" xr:uid="{00000000-0005-0000-0000-0000E2D50000}"/>
    <cellStyle name="Normal 4 5 3 3 4 4" xfId="27949" xr:uid="{00000000-0005-0000-0000-0000E3D50000}"/>
    <cellStyle name="Normal 4 5 3 3 4 4 2" xfId="56896" xr:uid="{00000000-0005-0000-0000-0000E4D50000}"/>
    <cellStyle name="Normal 4 5 3 3 4 5" xfId="27950" xr:uid="{00000000-0005-0000-0000-0000E5D50000}"/>
    <cellStyle name="Normal 4 5 3 3 4 5 2" xfId="56897" xr:uid="{00000000-0005-0000-0000-0000E6D50000}"/>
    <cellStyle name="Normal 4 5 3 3 4 6" xfId="56892" xr:uid="{00000000-0005-0000-0000-0000E7D50000}"/>
    <cellStyle name="Normal 4 5 3 3 5" xfId="27951" xr:uid="{00000000-0005-0000-0000-0000E8D50000}"/>
    <cellStyle name="Normal 4 5 3 3 5 2" xfId="27952" xr:uid="{00000000-0005-0000-0000-0000E9D50000}"/>
    <cellStyle name="Normal 4 5 3 3 5 2 2" xfId="27953" xr:uid="{00000000-0005-0000-0000-0000EAD50000}"/>
    <cellStyle name="Normal 4 5 3 3 5 2 2 2" xfId="56900" xr:uid="{00000000-0005-0000-0000-0000EBD50000}"/>
    <cellStyle name="Normal 4 5 3 3 5 2 3" xfId="56899" xr:uid="{00000000-0005-0000-0000-0000ECD50000}"/>
    <cellStyle name="Normal 4 5 3 3 5 3" xfId="27954" xr:uid="{00000000-0005-0000-0000-0000EDD50000}"/>
    <cellStyle name="Normal 4 5 3 3 5 3 2" xfId="56901" xr:uid="{00000000-0005-0000-0000-0000EED50000}"/>
    <cellStyle name="Normal 4 5 3 3 5 4" xfId="27955" xr:uid="{00000000-0005-0000-0000-0000EFD50000}"/>
    <cellStyle name="Normal 4 5 3 3 5 4 2" xfId="56902" xr:uid="{00000000-0005-0000-0000-0000F0D50000}"/>
    <cellStyle name="Normal 4 5 3 3 5 5" xfId="27956" xr:uid="{00000000-0005-0000-0000-0000F1D50000}"/>
    <cellStyle name="Normal 4 5 3 3 5 5 2" xfId="56903" xr:uid="{00000000-0005-0000-0000-0000F2D50000}"/>
    <cellStyle name="Normal 4 5 3 3 5 6" xfId="56898" xr:uid="{00000000-0005-0000-0000-0000F3D50000}"/>
    <cellStyle name="Normal 4 5 3 3 6" xfId="27957" xr:uid="{00000000-0005-0000-0000-0000F4D50000}"/>
    <cellStyle name="Normal 4 5 3 3 6 2" xfId="27958" xr:uid="{00000000-0005-0000-0000-0000F5D50000}"/>
    <cellStyle name="Normal 4 5 3 3 6 2 2" xfId="27959" xr:uid="{00000000-0005-0000-0000-0000F6D50000}"/>
    <cellStyle name="Normal 4 5 3 3 6 2 2 2" xfId="56906" xr:uid="{00000000-0005-0000-0000-0000F7D50000}"/>
    <cellStyle name="Normal 4 5 3 3 6 2 3" xfId="56905" xr:uid="{00000000-0005-0000-0000-0000F8D50000}"/>
    <cellStyle name="Normal 4 5 3 3 6 3" xfId="27960" xr:uid="{00000000-0005-0000-0000-0000F9D50000}"/>
    <cellStyle name="Normal 4 5 3 3 6 3 2" xfId="56907" xr:uid="{00000000-0005-0000-0000-0000FAD50000}"/>
    <cellStyle name="Normal 4 5 3 3 6 4" xfId="27961" xr:uid="{00000000-0005-0000-0000-0000FBD50000}"/>
    <cellStyle name="Normal 4 5 3 3 6 4 2" xfId="56908" xr:uid="{00000000-0005-0000-0000-0000FCD50000}"/>
    <cellStyle name="Normal 4 5 3 3 6 5" xfId="56904" xr:uid="{00000000-0005-0000-0000-0000FDD50000}"/>
    <cellStyle name="Normal 4 5 3 3 7" xfId="27962" xr:uid="{00000000-0005-0000-0000-0000FED50000}"/>
    <cellStyle name="Normal 4 5 3 3 7 2" xfId="27963" xr:uid="{00000000-0005-0000-0000-0000FFD50000}"/>
    <cellStyle name="Normal 4 5 3 3 7 2 2" xfId="56910" xr:uid="{00000000-0005-0000-0000-000000D60000}"/>
    <cellStyle name="Normal 4 5 3 3 7 3" xfId="27964" xr:uid="{00000000-0005-0000-0000-000001D60000}"/>
    <cellStyle name="Normal 4 5 3 3 7 3 2" xfId="56911" xr:uid="{00000000-0005-0000-0000-000002D60000}"/>
    <cellStyle name="Normal 4 5 3 3 7 4" xfId="56909" xr:uid="{00000000-0005-0000-0000-000003D60000}"/>
    <cellStyle name="Normal 4 5 3 3 8" xfId="27965" xr:uid="{00000000-0005-0000-0000-000004D60000}"/>
    <cellStyle name="Normal 4 5 3 3 8 2" xfId="56912" xr:uid="{00000000-0005-0000-0000-000005D60000}"/>
    <cellStyle name="Normal 4 5 3 3 9" xfId="27966" xr:uid="{00000000-0005-0000-0000-000006D60000}"/>
    <cellStyle name="Normal 4 5 3 3 9 2" xfId="56913" xr:uid="{00000000-0005-0000-0000-000007D60000}"/>
    <cellStyle name="Normal 4 5 3 4" xfId="27967" xr:uid="{00000000-0005-0000-0000-000008D60000}"/>
    <cellStyle name="Normal 4 5 3 4 2" xfId="27968" xr:uid="{00000000-0005-0000-0000-000009D60000}"/>
    <cellStyle name="Normal 4 5 3 4 2 2" xfId="27969" xr:uid="{00000000-0005-0000-0000-00000AD60000}"/>
    <cellStyle name="Normal 4 5 3 4 2 2 2" xfId="27970" xr:uid="{00000000-0005-0000-0000-00000BD60000}"/>
    <cellStyle name="Normal 4 5 3 4 2 2 2 2" xfId="56917" xr:uid="{00000000-0005-0000-0000-00000CD60000}"/>
    <cellStyle name="Normal 4 5 3 4 2 2 3" xfId="56916" xr:uid="{00000000-0005-0000-0000-00000DD60000}"/>
    <cellStyle name="Normal 4 5 3 4 2 3" xfId="27971" xr:uid="{00000000-0005-0000-0000-00000ED60000}"/>
    <cellStyle name="Normal 4 5 3 4 2 3 2" xfId="56918" xr:uid="{00000000-0005-0000-0000-00000FD60000}"/>
    <cellStyle name="Normal 4 5 3 4 2 4" xfId="27972" xr:uid="{00000000-0005-0000-0000-000010D60000}"/>
    <cellStyle name="Normal 4 5 3 4 2 4 2" xfId="56919" xr:uid="{00000000-0005-0000-0000-000011D60000}"/>
    <cellStyle name="Normal 4 5 3 4 2 5" xfId="27973" xr:uid="{00000000-0005-0000-0000-000012D60000}"/>
    <cellStyle name="Normal 4 5 3 4 2 5 2" xfId="56920" xr:uid="{00000000-0005-0000-0000-000013D60000}"/>
    <cellStyle name="Normal 4 5 3 4 2 6" xfId="56915" xr:uid="{00000000-0005-0000-0000-000014D60000}"/>
    <cellStyle name="Normal 4 5 3 4 3" xfId="27974" xr:uid="{00000000-0005-0000-0000-000015D60000}"/>
    <cellStyle name="Normal 4 5 3 4 3 2" xfId="27975" xr:uid="{00000000-0005-0000-0000-000016D60000}"/>
    <cellStyle name="Normal 4 5 3 4 3 2 2" xfId="27976" xr:uid="{00000000-0005-0000-0000-000017D60000}"/>
    <cellStyle name="Normal 4 5 3 4 3 2 2 2" xfId="56923" xr:uid="{00000000-0005-0000-0000-000018D60000}"/>
    <cellStyle name="Normal 4 5 3 4 3 2 3" xfId="56922" xr:uid="{00000000-0005-0000-0000-000019D60000}"/>
    <cellStyle name="Normal 4 5 3 4 3 3" xfId="27977" xr:uid="{00000000-0005-0000-0000-00001AD60000}"/>
    <cellStyle name="Normal 4 5 3 4 3 3 2" xfId="56924" xr:uid="{00000000-0005-0000-0000-00001BD60000}"/>
    <cellStyle name="Normal 4 5 3 4 3 4" xfId="27978" xr:uid="{00000000-0005-0000-0000-00001CD60000}"/>
    <cellStyle name="Normal 4 5 3 4 3 4 2" xfId="56925" xr:uid="{00000000-0005-0000-0000-00001DD60000}"/>
    <cellStyle name="Normal 4 5 3 4 3 5" xfId="27979" xr:uid="{00000000-0005-0000-0000-00001ED60000}"/>
    <cellStyle name="Normal 4 5 3 4 3 5 2" xfId="56926" xr:uid="{00000000-0005-0000-0000-00001FD60000}"/>
    <cellStyle name="Normal 4 5 3 4 3 6" xfId="56921" xr:uid="{00000000-0005-0000-0000-000020D60000}"/>
    <cellStyle name="Normal 4 5 3 4 4" xfId="27980" xr:uid="{00000000-0005-0000-0000-000021D60000}"/>
    <cellStyle name="Normal 4 5 3 4 4 2" xfId="27981" xr:uid="{00000000-0005-0000-0000-000022D60000}"/>
    <cellStyle name="Normal 4 5 3 4 4 2 2" xfId="56928" xr:uid="{00000000-0005-0000-0000-000023D60000}"/>
    <cellStyle name="Normal 4 5 3 4 4 3" xfId="56927" xr:uid="{00000000-0005-0000-0000-000024D60000}"/>
    <cellStyle name="Normal 4 5 3 4 5" xfId="27982" xr:uid="{00000000-0005-0000-0000-000025D60000}"/>
    <cellStyle name="Normal 4 5 3 4 5 2" xfId="56929" xr:uid="{00000000-0005-0000-0000-000026D60000}"/>
    <cellStyle name="Normal 4 5 3 4 6" xfId="27983" xr:uid="{00000000-0005-0000-0000-000027D60000}"/>
    <cellStyle name="Normal 4 5 3 4 6 2" xfId="56930" xr:uid="{00000000-0005-0000-0000-000028D60000}"/>
    <cellStyle name="Normal 4 5 3 4 7" xfId="27984" xr:uid="{00000000-0005-0000-0000-000029D60000}"/>
    <cellStyle name="Normal 4 5 3 4 7 2" xfId="56931" xr:uid="{00000000-0005-0000-0000-00002AD60000}"/>
    <cellStyle name="Normal 4 5 3 4 8" xfId="56914" xr:uid="{00000000-0005-0000-0000-00002BD60000}"/>
    <cellStyle name="Normal 4 5 3 5" xfId="27985" xr:uid="{00000000-0005-0000-0000-00002CD60000}"/>
    <cellStyle name="Normal 4 5 3 5 2" xfId="27986" xr:uid="{00000000-0005-0000-0000-00002DD60000}"/>
    <cellStyle name="Normal 4 5 3 5 2 2" xfId="27987" xr:uid="{00000000-0005-0000-0000-00002ED60000}"/>
    <cellStyle name="Normal 4 5 3 5 2 2 2" xfId="27988" xr:uid="{00000000-0005-0000-0000-00002FD60000}"/>
    <cellStyle name="Normal 4 5 3 5 2 2 2 2" xfId="56935" xr:uid="{00000000-0005-0000-0000-000030D60000}"/>
    <cellStyle name="Normal 4 5 3 5 2 2 3" xfId="56934" xr:uid="{00000000-0005-0000-0000-000031D60000}"/>
    <cellStyle name="Normal 4 5 3 5 2 3" xfId="27989" xr:uid="{00000000-0005-0000-0000-000032D60000}"/>
    <cellStyle name="Normal 4 5 3 5 2 3 2" xfId="56936" xr:uid="{00000000-0005-0000-0000-000033D60000}"/>
    <cellStyle name="Normal 4 5 3 5 2 4" xfId="27990" xr:uid="{00000000-0005-0000-0000-000034D60000}"/>
    <cellStyle name="Normal 4 5 3 5 2 4 2" xfId="56937" xr:uid="{00000000-0005-0000-0000-000035D60000}"/>
    <cellStyle name="Normal 4 5 3 5 2 5" xfId="27991" xr:uid="{00000000-0005-0000-0000-000036D60000}"/>
    <cellStyle name="Normal 4 5 3 5 2 5 2" xfId="56938" xr:uid="{00000000-0005-0000-0000-000037D60000}"/>
    <cellStyle name="Normal 4 5 3 5 2 6" xfId="56933" xr:uid="{00000000-0005-0000-0000-000038D60000}"/>
    <cellStyle name="Normal 4 5 3 5 3" xfId="27992" xr:uid="{00000000-0005-0000-0000-000039D60000}"/>
    <cellStyle name="Normal 4 5 3 5 3 2" xfId="27993" xr:uid="{00000000-0005-0000-0000-00003AD60000}"/>
    <cellStyle name="Normal 4 5 3 5 3 2 2" xfId="56940" xr:uid="{00000000-0005-0000-0000-00003BD60000}"/>
    <cellStyle name="Normal 4 5 3 5 3 3" xfId="56939" xr:uid="{00000000-0005-0000-0000-00003CD60000}"/>
    <cellStyle name="Normal 4 5 3 5 4" xfId="27994" xr:uid="{00000000-0005-0000-0000-00003DD60000}"/>
    <cellStyle name="Normal 4 5 3 5 4 2" xfId="56941" xr:uid="{00000000-0005-0000-0000-00003ED60000}"/>
    <cellStyle name="Normal 4 5 3 5 5" xfId="27995" xr:uid="{00000000-0005-0000-0000-00003FD60000}"/>
    <cellStyle name="Normal 4 5 3 5 5 2" xfId="56942" xr:uid="{00000000-0005-0000-0000-000040D60000}"/>
    <cellStyle name="Normal 4 5 3 5 6" xfId="27996" xr:uid="{00000000-0005-0000-0000-000041D60000}"/>
    <cellStyle name="Normal 4 5 3 5 6 2" xfId="56943" xr:uid="{00000000-0005-0000-0000-000042D60000}"/>
    <cellStyle name="Normal 4 5 3 5 7" xfId="56932" xr:uid="{00000000-0005-0000-0000-000043D60000}"/>
    <cellStyle name="Normal 4 5 3 6" xfId="27997" xr:uid="{00000000-0005-0000-0000-000044D60000}"/>
    <cellStyle name="Normal 4 5 3 6 2" xfId="27998" xr:uid="{00000000-0005-0000-0000-000045D60000}"/>
    <cellStyle name="Normal 4 5 3 6 2 2" xfId="27999" xr:uid="{00000000-0005-0000-0000-000046D60000}"/>
    <cellStyle name="Normal 4 5 3 6 2 2 2" xfId="56946" xr:uid="{00000000-0005-0000-0000-000047D60000}"/>
    <cellStyle name="Normal 4 5 3 6 2 3" xfId="56945" xr:uid="{00000000-0005-0000-0000-000048D60000}"/>
    <cellStyle name="Normal 4 5 3 6 3" xfId="28000" xr:uid="{00000000-0005-0000-0000-000049D60000}"/>
    <cellStyle name="Normal 4 5 3 6 3 2" xfId="56947" xr:uid="{00000000-0005-0000-0000-00004AD60000}"/>
    <cellStyle name="Normal 4 5 3 6 4" xfId="28001" xr:uid="{00000000-0005-0000-0000-00004BD60000}"/>
    <cellStyle name="Normal 4 5 3 6 4 2" xfId="56948" xr:uid="{00000000-0005-0000-0000-00004CD60000}"/>
    <cellStyle name="Normal 4 5 3 6 5" xfId="28002" xr:uid="{00000000-0005-0000-0000-00004DD60000}"/>
    <cellStyle name="Normal 4 5 3 6 5 2" xfId="56949" xr:uid="{00000000-0005-0000-0000-00004ED60000}"/>
    <cellStyle name="Normal 4 5 3 6 6" xfId="56944" xr:uid="{00000000-0005-0000-0000-00004FD60000}"/>
    <cellStyle name="Normal 4 5 3 7" xfId="28003" xr:uid="{00000000-0005-0000-0000-000050D60000}"/>
    <cellStyle name="Normal 4 5 3 7 2" xfId="28004" xr:uid="{00000000-0005-0000-0000-000051D60000}"/>
    <cellStyle name="Normal 4 5 3 7 2 2" xfId="28005" xr:uid="{00000000-0005-0000-0000-000052D60000}"/>
    <cellStyle name="Normal 4 5 3 7 2 2 2" xfId="56952" xr:uid="{00000000-0005-0000-0000-000053D60000}"/>
    <cellStyle name="Normal 4 5 3 7 2 3" xfId="56951" xr:uid="{00000000-0005-0000-0000-000054D60000}"/>
    <cellStyle name="Normal 4 5 3 7 3" xfId="28006" xr:uid="{00000000-0005-0000-0000-000055D60000}"/>
    <cellStyle name="Normal 4 5 3 7 3 2" xfId="56953" xr:uid="{00000000-0005-0000-0000-000056D60000}"/>
    <cellStyle name="Normal 4 5 3 7 4" xfId="28007" xr:uid="{00000000-0005-0000-0000-000057D60000}"/>
    <cellStyle name="Normal 4 5 3 7 4 2" xfId="56954" xr:uid="{00000000-0005-0000-0000-000058D60000}"/>
    <cellStyle name="Normal 4 5 3 7 5" xfId="28008" xr:uid="{00000000-0005-0000-0000-000059D60000}"/>
    <cellStyle name="Normal 4 5 3 7 5 2" xfId="56955" xr:uid="{00000000-0005-0000-0000-00005AD60000}"/>
    <cellStyle name="Normal 4 5 3 7 6" xfId="56950" xr:uid="{00000000-0005-0000-0000-00005BD60000}"/>
    <cellStyle name="Normal 4 5 3 8" xfId="28009" xr:uid="{00000000-0005-0000-0000-00005CD60000}"/>
    <cellStyle name="Normal 4 5 3 8 2" xfId="28010" xr:uid="{00000000-0005-0000-0000-00005DD60000}"/>
    <cellStyle name="Normal 4 5 3 8 2 2" xfId="28011" xr:uid="{00000000-0005-0000-0000-00005ED60000}"/>
    <cellStyle name="Normal 4 5 3 8 2 2 2" xfId="56958" xr:uid="{00000000-0005-0000-0000-00005FD60000}"/>
    <cellStyle name="Normal 4 5 3 8 2 3" xfId="56957" xr:uid="{00000000-0005-0000-0000-000060D60000}"/>
    <cellStyle name="Normal 4 5 3 8 3" xfId="28012" xr:uid="{00000000-0005-0000-0000-000061D60000}"/>
    <cellStyle name="Normal 4 5 3 8 3 2" xfId="56959" xr:uid="{00000000-0005-0000-0000-000062D60000}"/>
    <cellStyle name="Normal 4 5 3 8 4" xfId="28013" xr:uid="{00000000-0005-0000-0000-000063D60000}"/>
    <cellStyle name="Normal 4 5 3 8 4 2" xfId="56960" xr:uid="{00000000-0005-0000-0000-000064D60000}"/>
    <cellStyle name="Normal 4 5 3 8 5" xfId="56956" xr:uid="{00000000-0005-0000-0000-000065D60000}"/>
    <cellStyle name="Normal 4 5 3 9" xfId="28014" xr:uid="{00000000-0005-0000-0000-000066D60000}"/>
    <cellStyle name="Normal 4 5 3 9 2" xfId="28015" xr:uid="{00000000-0005-0000-0000-000067D60000}"/>
    <cellStyle name="Normal 4 5 3 9 2 2" xfId="56962" xr:uid="{00000000-0005-0000-0000-000068D60000}"/>
    <cellStyle name="Normal 4 5 3 9 3" xfId="28016" xr:uid="{00000000-0005-0000-0000-000069D60000}"/>
    <cellStyle name="Normal 4 5 3 9 3 2" xfId="56963" xr:uid="{00000000-0005-0000-0000-00006AD60000}"/>
    <cellStyle name="Normal 4 5 3 9 4" xfId="56961" xr:uid="{00000000-0005-0000-0000-00006BD60000}"/>
    <cellStyle name="Normal 4 5 4" xfId="28017" xr:uid="{00000000-0005-0000-0000-00006CD60000}"/>
    <cellStyle name="Normal 4 5 4 10" xfId="28018" xr:uid="{00000000-0005-0000-0000-00006DD60000}"/>
    <cellStyle name="Normal 4 5 4 10 2" xfId="56965" xr:uid="{00000000-0005-0000-0000-00006ED60000}"/>
    <cellStyle name="Normal 4 5 4 11" xfId="28019" xr:uid="{00000000-0005-0000-0000-00006FD60000}"/>
    <cellStyle name="Normal 4 5 4 11 2" xfId="56966" xr:uid="{00000000-0005-0000-0000-000070D60000}"/>
    <cellStyle name="Normal 4 5 4 12" xfId="56964" xr:uid="{00000000-0005-0000-0000-000071D60000}"/>
    <cellStyle name="Normal 4 5 4 2" xfId="28020" xr:uid="{00000000-0005-0000-0000-000072D60000}"/>
    <cellStyle name="Normal 4 5 4 2 10" xfId="28021" xr:uid="{00000000-0005-0000-0000-000073D60000}"/>
    <cellStyle name="Normal 4 5 4 2 10 2" xfId="56968" xr:uid="{00000000-0005-0000-0000-000074D60000}"/>
    <cellStyle name="Normal 4 5 4 2 11" xfId="56967" xr:uid="{00000000-0005-0000-0000-000075D60000}"/>
    <cellStyle name="Normal 4 5 4 2 2" xfId="28022" xr:uid="{00000000-0005-0000-0000-000076D60000}"/>
    <cellStyle name="Normal 4 5 4 2 2 2" xfId="28023" xr:uid="{00000000-0005-0000-0000-000077D60000}"/>
    <cellStyle name="Normal 4 5 4 2 2 2 2" xfId="28024" xr:uid="{00000000-0005-0000-0000-000078D60000}"/>
    <cellStyle name="Normal 4 5 4 2 2 2 2 2" xfId="28025" xr:uid="{00000000-0005-0000-0000-000079D60000}"/>
    <cellStyle name="Normal 4 5 4 2 2 2 2 2 2" xfId="56972" xr:uid="{00000000-0005-0000-0000-00007AD60000}"/>
    <cellStyle name="Normal 4 5 4 2 2 2 2 3" xfId="56971" xr:uid="{00000000-0005-0000-0000-00007BD60000}"/>
    <cellStyle name="Normal 4 5 4 2 2 2 3" xfId="28026" xr:uid="{00000000-0005-0000-0000-00007CD60000}"/>
    <cellStyle name="Normal 4 5 4 2 2 2 3 2" xfId="56973" xr:uid="{00000000-0005-0000-0000-00007DD60000}"/>
    <cellStyle name="Normal 4 5 4 2 2 2 4" xfId="28027" xr:uid="{00000000-0005-0000-0000-00007ED60000}"/>
    <cellStyle name="Normal 4 5 4 2 2 2 4 2" xfId="56974" xr:uid="{00000000-0005-0000-0000-00007FD60000}"/>
    <cellStyle name="Normal 4 5 4 2 2 2 5" xfId="28028" xr:uid="{00000000-0005-0000-0000-000080D60000}"/>
    <cellStyle name="Normal 4 5 4 2 2 2 5 2" xfId="56975" xr:uid="{00000000-0005-0000-0000-000081D60000}"/>
    <cellStyle name="Normal 4 5 4 2 2 2 6" xfId="56970" xr:uid="{00000000-0005-0000-0000-000082D60000}"/>
    <cellStyle name="Normal 4 5 4 2 2 3" xfId="28029" xr:uid="{00000000-0005-0000-0000-000083D60000}"/>
    <cellStyle name="Normal 4 5 4 2 2 3 2" xfId="28030" xr:uid="{00000000-0005-0000-0000-000084D60000}"/>
    <cellStyle name="Normal 4 5 4 2 2 3 2 2" xfId="56977" xr:uid="{00000000-0005-0000-0000-000085D60000}"/>
    <cellStyle name="Normal 4 5 4 2 2 3 3" xfId="56976" xr:uid="{00000000-0005-0000-0000-000086D60000}"/>
    <cellStyle name="Normal 4 5 4 2 2 4" xfId="28031" xr:uid="{00000000-0005-0000-0000-000087D60000}"/>
    <cellStyle name="Normal 4 5 4 2 2 4 2" xfId="56978" xr:uid="{00000000-0005-0000-0000-000088D60000}"/>
    <cellStyle name="Normal 4 5 4 2 2 5" xfId="28032" xr:uid="{00000000-0005-0000-0000-000089D60000}"/>
    <cellStyle name="Normal 4 5 4 2 2 5 2" xfId="56979" xr:uid="{00000000-0005-0000-0000-00008AD60000}"/>
    <cellStyle name="Normal 4 5 4 2 2 6" xfId="28033" xr:uid="{00000000-0005-0000-0000-00008BD60000}"/>
    <cellStyle name="Normal 4 5 4 2 2 6 2" xfId="56980" xr:uid="{00000000-0005-0000-0000-00008CD60000}"/>
    <cellStyle name="Normal 4 5 4 2 2 7" xfId="56969" xr:uid="{00000000-0005-0000-0000-00008DD60000}"/>
    <cellStyle name="Normal 4 5 4 2 3" xfId="28034" xr:uid="{00000000-0005-0000-0000-00008ED60000}"/>
    <cellStyle name="Normal 4 5 4 2 3 2" xfId="28035" xr:uid="{00000000-0005-0000-0000-00008FD60000}"/>
    <cellStyle name="Normal 4 5 4 2 3 2 2" xfId="28036" xr:uid="{00000000-0005-0000-0000-000090D60000}"/>
    <cellStyle name="Normal 4 5 4 2 3 2 2 2" xfId="28037" xr:uid="{00000000-0005-0000-0000-000091D60000}"/>
    <cellStyle name="Normal 4 5 4 2 3 2 2 2 2" xfId="56984" xr:uid="{00000000-0005-0000-0000-000092D60000}"/>
    <cellStyle name="Normal 4 5 4 2 3 2 2 3" xfId="56983" xr:uid="{00000000-0005-0000-0000-000093D60000}"/>
    <cellStyle name="Normal 4 5 4 2 3 2 3" xfId="28038" xr:uid="{00000000-0005-0000-0000-000094D60000}"/>
    <cellStyle name="Normal 4 5 4 2 3 2 3 2" xfId="56985" xr:uid="{00000000-0005-0000-0000-000095D60000}"/>
    <cellStyle name="Normal 4 5 4 2 3 2 4" xfId="28039" xr:uid="{00000000-0005-0000-0000-000096D60000}"/>
    <cellStyle name="Normal 4 5 4 2 3 2 4 2" xfId="56986" xr:uid="{00000000-0005-0000-0000-000097D60000}"/>
    <cellStyle name="Normal 4 5 4 2 3 2 5" xfId="28040" xr:uid="{00000000-0005-0000-0000-000098D60000}"/>
    <cellStyle name="Normal 4 5 4 2 3 2 5 2" xfId="56987" xr:uid="{00000000-0005-0000-0000-000099D60000}"/>
    <cellStyle name="Normal 4 5 4 2 3 2 6" xfId="56982" xr:uid="{00000000-0005-0000-0000-00009AD60000}"/>
    <cellStyle name="Normal 4 5 4 2 3 3" xfId="28041" xr:uid="{00000000-0005-0000-0000-00009BD60000}"/>
    <cellStyle name="Normal 4 5 4 2 3 3 2" xfId="28042" xr:uid="{00000000-0005-0000-0000-00009CD60000}"/>
    <cellStyle name="Normal 4 5 4 2 3 3 2 2" xfId="56989" xr:uid="{00000000-0005-0000-0000-00009DD60000}"/>
    <cellStyle name="Normal 4 5 4 2 3 3 3" xfId="56988" xr:uid="{00000000-0005-0000-0000-00009ED60000}"/>
    <cellStyle name="Normal 4 5 4 2 3 4" xfId="28043" xr:uid="{00000000-0005-0000-0000-00009FD60000}"/>
    <cellStyle name="Normal 4 5 4 2 3 4 2" xfId="56990" xr:uid="{00000000-0005-0000-0000-0000A0D60000}"/>
    <cellStyle name="Normal 4 5 4 2 3 5" xfId="28044" xr:uid="{00000000-0005-0000-0000-0000A1D60000}"/>
    <cellStyle name="Normal 4 5 4 2 3 5 2" xfId="56991" xr:uid="{00000000-0005-0000-0000-0000A2D60000}"/>
    <cellStyle name="Normal 4 5 4 2 3 6" xfId="28045" xr:uid="{00000000-0005-0000-0000-0000A3D60000}"/>
    <cellStyle name="Normal 4 5 4 2 3 6 2" xfId="56992" xr:uid="{00000000-0005-0000-0000-0000A4D60000}"/>
    <cellStyle name="Normal 4 5 4 2 3 7" xfId="56981" xr:uid="{00000000-0005-0000-0000-0000A5D60000}"/>
    <cellStyle name="Normal 4 5 4 2 4" xfId="28046" xr:uid="{00000000-0005-0000-0000-0000A6D60000}"/>
    <cellStyle name="Normal 4 5 4 2 4 2" xfId="28047" xr:uid="{00000000-0005-0000-0000-0000A7D60000}"/>
    <cellStyle name="Normal 4 5 4 2 4 2 2" xfId="28048" xr:uid="{00000000-0005-0000-0000-0000A8D60000}"/>
    <cellStyle name="Normal 4 5 4 2 4 2 2 2" xfId="56995" xr:uid="{00000000-0005-0000-0000-0000A9D60000}"/>
    <cellStyle name="Normal 4 5 4 2 4 2 3" xfId="56994" xr:uid="{00000000-0005-0000-0000-0000AAD60000}"/>
    <cellStyle name="Normal 4 5 4 2 4 3" xfId="28049" xr:uid="{00000000-0005-0000-0000-0000ABD60000}"/>
    <cellStyle name="Normal 4 5 4 2 4 3 2" xfId="56996" xr:uid="{00000000-0005-0000-0000-0000ACD60000}"/>
    <cellStyle name="Normal 4 5 4 2 4 4" xfId="28050" xr:uid="{00000000-0005-0000-0000-0000ADD60000}"/>
    <cellStyle name="Normal 4 5 4 2 4 4 2" xfId="56997" xr:uid="{00000000-0005-0000-0000-0000AED60000}"/>
    <cellStyle name="Normal 4 5 4 2 4 5" xfId="28051" xr:uid="{00000000-0005-0000-0000-0000AFD60000}"/>
    <cellStyle name="Normal 4 5 4 2 4 5 2" xfId="56998" xr:uid="{00000000-0005-0000-0000-0000B0D60000}"/>
    <cellStyle name="Normal 4 5 4 2 4 6" xfId="56993" xr:uid="{00000000-0005-0000-0000-0000B1D60000}"/>
    <cellStyle name="Normal 4 5 4 2 5" xfId="28052" xr:uid="{00000000-0005-0000-0000-0000B2D60000}"/>
    <cellStyle name="Normal 4 5 4 2 5 2" xfId="28053" xr:uid="{00000000-0005-0000-0000-0000B3D60000}"/>
    <cellStyle name="Normal 4 5 4 2 5 2 2" xfId="28054" xr:uid="{00000000-0005-0000-0000-0000B4D60000}"/>
    <cellStyle name="Normal 4 5 4 2 5 2 2 2" xfId="57001" xr:uid="{00000000-0005-0000-0000-0000B5D60000}"/>
    <cellStyle name="Normal 4 5 4 2 5 2 3" xfId="57000" xr:uid="{00000000-0005-0000-0000-0000B6D60000}"/>
    <cellStyle name="Normal 4 5 4 2 5 3" xfId="28055" xr:uid="{00000000-0005-0000-0000-0000B7D60000}"/>
    <cellStyle name="Normal 4 5 4 2 5 3 2" xfId="57002" xr:uid="{00000000-0005-0000-0000-0000B8D60000}"/>
    <cellStyle name="Normal 4 5 4 2 5 4" xfId="28056" xr:uid="{00000000-0005-0000-0000-0000B9D60000}"/>
    <cellStyle name="Normal 4 5 4 2 5 4 2" xfId="57003" xr:uid="{00000000-0005-0000-0000-0000BAD60000}"/>
    <cellStyle name="Normal 4 5 4 2 5 5" xfId="28057" xr:uid="{00000000-0005-0000-0000-0000BBD60000}"/>
    <cellStyle name="Normal 4 5 4 2 5 5 2" xfId="57004" xr:uid="{00000000-0005-0000-0000-0000BCD60000}"/>
    <cellStyle name="Normal 4 5 4 2 5 6" xfId="56999" xr:uid="{00000000-0005-0000-0000-0000BDD60000}"/>
    <cellStyle name="Normal 4 5 4 2 6" xfId="28058" xr:uid="{00000000-0005-0000-0000-0000BED60000}"/>
    <cellStyle name="Normal 4 5 4 2 6 2" xfId="28059" xr:uid="{00000000-0005-0000-0000-0000BFD60000}"/>
    <cellStyle name="Normal 4 5 4 2 6 2 2" xfId="28060" xr:uid="{00000000-0005-0000-0000-0000C0D60000}"/>
    <cellStyle name="Normal 4 5 4 2 6 2 2 2" xfId="57007" xr:uid="{00000000-0005-0000-0000-0000C1D60000}"/>
    <cellStyle name="Normal 4 5 4 2 6 2 3" xfId="57006" xr:uid="{00000000-0005-0000-0000-0000C2D60000}"/>
    <cellStyle name="Normal 4 5 4 2 6 3" xfId="28061" xr:uid="{00000000-0005-0000-0000-0000C3D60000}"/>
    <cellStyle name="Normal 4 5 4 2 6 3 2" xfId="57008" xr:uid="{00000000-0005-0000-0000-0000C4D60000}"/>
    <cellStyle name="Normal 4 5 4 2 6 4" xfId="28062" xr:uid="{00000000-0005-0000-0000-0000C5D60000}"/>
    <cellStyle name="Normal 4 5 4 2 6 4 2" xfId="57009" xr:uid="{00000000-0005-0000-0000-0000C6D60000}"/>
    <cellStyle name="Normal 4 5 4 2 6 5" xfId="57005" xr:uid="{00000000-0005-0000-0000-0000C7D60000}"/>
    <cellStyle name="Normal 4 5 4 2 7" xfId="28063" xr:uid="{00000000-0005-0000-0000-0000C8D60000}"/>
    <cellStyle name="Normal 4 5 4 2 7 2" xfId="28064" xr:uid="{00000000-0005-0000-0000-0000C9D60000}"/>
    <cellStyle name="Normal 4 5 4 2 7 2 2" xfId="57011" xr:uid="{00000000-0005-0000-0000-0000CAD60000}"/>
    <cellStyle name="Normal 4 5 4 2 7 3" xfId="28065" xr:uid="{00000000-0005-0000-0000-0000CBD60000}"/>
    <cellStyle name="Normal 4 5 4 2 7 3 2" xfId="57012" xr:uid="{00000000-0005-0000-0000-0000CCD60000}"/>
    <cellStyle name="Normal 4 5 4 2 7 4" xfId="57010" xr:uid="{00000000-0005-0000-0000-0000CDD60000}"/>
    <cellStyle name="Normal 4 5 4 2 8" xfId="28066" xr:uid="{00000000-0005-0000-0000-0000CED60000}"/>
    <cellStyle name="Normal 4 5 4 2 8 2" xfId="57013" xr:uid="{00000000-0005-0000-0000-0000CFD60000}"/>
    <cellStyle name="Normal 4 5 4 2 9" xfId="28067" xr:uid="{00000000-0005-0000-0000-0000D0D60000}"/>
    <cellStyle name="Normal 4 5 4 2 9 2" xfId="57014" xr:uid="{00000000-0005-0000-0000-0000D1D60000}"/>
    <cellStyle name="Normal 4 5 4 3" xfId="28068" xr:uid="{00000000-0005-0000-0000-0000D2D60000}"/>
    <cellStyle name="Normal 4 5 4 3 2" xfId="28069" xr:uid="{00000000-0005-0000-0000-0000D3D60000}"/>
    <cellStyle name="Normal 4 5 4 3 2 2" xfId="28070" xr:uid="{00000000-0005-0000-0000-0000D4D60000}"/>
    <cellStyle name="Normal 4 5 4 3 2 2 2" xfId="28071" xr:uid="{00000000-0005-0000-0000-0000D5D60000}"/>
    <cellStyle name="Normal 4 5 4 3 2 2 2 2" xfId="57018" xr:uid="{00000000-0005-0000-0000-0000D6D60000}"/>
    <cellStyle name="Normal 4 5 4 3 2 2 3" xfId="57017" xr:uid="{00000000-0005-0000-0000-0000D7D60000}"/>
    <cellStyle name="Normal 4 5 4 3 2 3" xfId="28072" xr:uid="{00000000-0005-0000-0000-0000D8D60000}"/>
    <cellStyle name="Normal 4 5 4 3 2 3 2" xfId="57019" xr:uid="{00000000-0005-0000-0000-0000D9D60000}"/>
    <cellStyle name="Normal 4 5 4 3 2 4" xfId="28073" xr:uid="{00000000-0005-0000-0000-0000DAD60000}"/>
    <cellStyle name="Normal 4 5 4 3 2 4 2" xfId="57020" xr:uid="{00000000-0005-0000-0000-0000DBD60000}"/>
    <cellStyle name="Normal 4 5 4 3 2 5" xfId="28074" xr:uid="{00000000-0005-0000-0000-0000DCD60000}"/>
    <cellStyle name="Normal 4 5 4 3 2 5 2" xfId="57021" xr:uid="{00000000-0005-0000-0000-0000DDD60000}"/>
    <cellStyle name="Normal 4 5 4 3 2 6" xfId="57016" xr:uid="{00000000-0005-0000-0000-0000DED60000}"/>
    <cellStyle name="Normal 4 5 4 3 3" xfId="28075" xr:uid="{00000000-0005-0000-0000-0000DFD60000}"/>
    <cellStyle name="Normal 4 5 4 3 3 2" xfId="28076" xr:uid="{00000000-0005-0000-0000-0000E0D60000}"/>
    <cellStyle name="Normal 4 5 4 3 3 2 2" xfId="28077" xr:uid="{00000000-0005-0000-0000-0000E1D60000}"/>
    <cellStyle name="Normal 4 5 4 3 3 2 2 2" xfId="57024" xr:uid="{00000000-0005-0000-0000-0000E2D60000}"/>
    <cellStyle name="Normal 4 5 4 3 3 2 3" xfId="57023" xr:uid="{00000000-0005-0000-0000-0000E3D60000}"/>
    <cellStyle name="Normal 4 5 4 3 3 3" xfId="28078" xr:uid="{00000000-0005-0000-0000-0000E4D60000}"/>
    <cellStyle name="Normal 4 5 4 3 3 3 2" xfId="57025" xr:uid="{00000000-0005-0000-0000-0000E5D60000}"/>
    <cellStyle name="Normal 4 5 4 3 3 4" xfId="28079" xr:uid="{00000000-0005-0000-0000-0000E6D60000}"/>
    <cellStyle name="Normal 4 5 4 3 3 4 2" xfId="57026" xr:uid="{00000000-0005-0000-0000-0000E7D60000}"/>
    <cellStyle name="Normal 4 5 4 3 3 5" xfId="28080" xr:uid="{00000000-0005-0000-0000-0000E8D60000}"/>
    <cellStyle name="Normal 4 5 4 3 3 5 2" xfId="57027" xr:uid="{00000000-0005-0000-0000-0000E9D60000}"/>
    <cellStyle name="Normal 4 5 4 3 3 6" xfId="57022" xr:uid="{00000000-0005-0000-0000-0000EAD60000}"/>
    <cellStyle name="Normal 4 5 4 3 4" xfId="28081" xr:uid="{00000000-0005-0000-0000-0000EBD60000}"/>
    <cellStyle name="Normal 4 5 4 3 4 2" xfId="28082" xr:uid="{00000000-0005-0000-0000-0000ECD60000}"/>
    <cellStyle name="Normal 4 5 4 3 4 2 2" xfId="57029" xr:uid="{00000000-0005-0000-0000-0000EDD60000}"/>
    <cellStyle name="Normal 4 5 4 3 4 3" xfId="57028" xr:uid="{00000000-0005-0000-0000-0000EED60000}"/>
    <cellStyle name="Normal 4 5 4 3 5" xfId="28083" xr:uid="{00000000-0005-0000-0000-0000EFD60000}"/>
    <cellStyle name="Normal 4 5 4 3 5 2" xfId="57030" xr:uid="{00000000-0005-0000-0000-0000F0D60000}"/>
    <cellStyle name="Normal 4 5 4 3 6" xfId="28084" xr:uid="{00000000-0005-0000-0000-0000F1D60000}"/>
    <cellStyle name="Normal 4 5 4 3 6 2" xfId="57031" xr:uid="{00000000-0005-0000-0000-0000F2D60000}"/>
    <cellStyle name="Normal 4 5 4 3 7" xfId="28085" xr:uid="{00000000-0005-0000-0000-0000F3D60000}"/>
    <cellStyle name="Normal 4 5 4 3 7 2" xfId="57032" xr:uid="{00000000-0005-0000-0000-0000F4D60000}"/>
    <cellStyle name="Normal 4 5 4 3 8" xfId="57015" xr:uid="{00000000-0005-0000-0000-0000F5D60000}"/>
    <cellStyle name="Normal 4 5 4 4" xfId="28086" xr:uid="{00000000-0005-0000-0000-0000F6D60000}"/>
    <cellStyle name="Normal 4 5 4 4 2" xfId="28087" xr:uid="{00000000-0005-0000-0000-0000F7D60000}"/>
    <cellStyle name="Normal 4 5 4 4 2 2" xfId="28088" xr:uid="{00000000-0005-0000-0000-0000F8D60000}"/>
    <cellStyle name="Normal 4 5 4 4 2 2 2" xfId="28089" xr:uid="{00000000-0005-0000-0000-0000F9D60000}"/>
    <cellStyle name="Normal 4 5 4 4 2 2 2 2" xfId="57036" xr:uid="{00000000-0005-0000-0000-0000FAD60000}"/>
    <cellStyle name="Normal 4 5 4 4 2 2 3" xfId="57035" xr:uid="{00000000-0005-0000-0000-0000FBD60000}"/>
    <cellStyle name="Normal 4 5 4 4 2 3" xfId="28090" xr:uid="{00000000-0005-0000-0000-0000FCD60000}"/>
    <cellStyle name="Normal 4 5 4 4 2 3 2" xfId="57037" xr:uid="{00000000-0005-0000-0000-0000FDD60000}"/>
    <cellStyle name="Normal 4 5 4 4 2 4" xfId="28091" xr:uid="{00000000-0005-0000-0000-0000FED60000}"/>
    <cellStyle name="Normal 4 5 4 4 2 4 2" xfId="57038" xr:uid="{00000000-0005-0000-0000-0000FFD60000}"/>
    <cellStyle name="Normal 4 5 4 4 2 5" xfId="28092" xr:uid="{00000000-0005-0000-0000-000000D70000}"/>
    <cellStyle name="Normal 4 5 4 4 2 5 2" xfId="57039" xr:uid="{00000000-0005-0000-0000-000001D70000}"/>
    <cellStyle name="Normal 4 5 4 4 2 6" xfId="57034" xr:uid="{00000000-0005-0000-0000-000002D70000}"/>
    <cellStyle name="Normal 4 5 4 4 3" xfId="28093" xr:uid="{00000000-0005-0000-0000-000003D70000}"/>
    <cellStyle name="Normal 4 5 4 4 3 2" xfId="28094" xr:uid="{00000000-0005-0000-0000-000004D70000}"/>
    <cellStyle name="Normal 4 5 4 4 3 2 2" xfId="57041" xr:uid="{00000000-0005-0000-0000-000005D70000}"/>
    <cellStyle name="Normal 4 5 4 4 3 3" xfId="57040" xr:uid="{00000000-0005-0000-0000-000006D70000}"/>
    <cellStyle name="Normal 4 5 4 4 4" xfId="28095" xr:uid="{00000000-0005-0000-0000-000007D70000}"/>
    <cellStyle name="Normal 4 5 4 4 4 2" xfId="57042" xr:uid="{00000000-0005-0000-0000-000008D70000}"/>
    <cellStyle name="Normal 4 5 4 4 5" xfId="28096" xr:uid="{00000000-0005-0000-0000-000009D70000}"/>
    <cellStyle name="Normal 4 5 4 4 5 2" xfId="57043" xr:uid="{00000000-0005-0000-0000-00000AD70000}"/>
    <cellStyle name="Normal 4 5 4 4 6" xfId="28097" xr:uid="{00000000-0005-0000-0000-00000BD70000}"/>
    <cellStyle name="Normal 4 5 4 4 6 2" xfId="57044" xr:uid="{00000000-0005-0000-0000-00000CD70000}"/>
    <cellStyle name="Normal 4 5 4 4 7" xfId="57033" xr:uid="{00000000-0005-0000-0000-00000DD70000}"/>
    <cellStyle name="Normal 4 5 4 5" xfId="28098" xr:uid="{00000000-0005-0000-0000-00000ED70000}"/>
    <cellStyle name="Normal 4 5 4 5 2" xfId="28099" xr:uid="{00000000-0005-0000-0000-00000FD70000}"/>
    <cellStyle name="Normal 4 5 4 5 2 2" xfId="28100" xr:uid="{00000000-0005-0000-0000-000010D70000}"/>
    <cellStyle name="Normal 4 5 4 5 2 2 2" xfId="57047" xr:uid="{00000000-0005-0000-0000-000011D70000}"/>
    <cellStyle name="Normal 4 5 4 5 2 3" xfId="57046" xr:uid="{00000000-0005-0000-0000-000012D70000}"/>
    <cellStyle name="Normal 4 5 4 5 3" xfId="28101" xr:uid="{00000000-0005-0000-0000-000013D70000}"/>
    <cellStyle name="Normal 4 5 4 5 3 2" xfId="57048" xr:uid="{00000000-0005-0000-0000-000014D70000}"/>
    <cellStyle name="Normal 4 5 4 5 4" xfId="28102" xr:uid="{00000000-0005-0000-0000-000015D70000}"/>
    <cellStyle name="Normal 4 5 4 5 4 2" xfId="57049" xr:uid="{00000000-0005-0000-0000-000016D70000}"/>
    <cellStyle name="Normal 4 5 4 5 5" xfId="28103" xr:uid="{00000000-0005-0000-0000-000017D70000}"/>
    <cellStyle name="Normal 4 5 4 5 5 2" xfId="57050" xr:uid="{00000000-0005-0000-0000-000018D70000}"/>
    <cellStyle name="Normal 4 5 4 5 6" xfId="57045" xr:uid="{00000000-0005-0000-0000-000019D70000}"/>
    <cellStyle name="Normal 4 5 4 6" xfId="28104" xr:uid="{00000000-0005-0000-0000-00001AD70000}"/>
    <cellStyle name="Normal 4 5 4 6 2" xfId="28105" xr:uid="{00000000-0005-0000-0000-00001BD70000}"/>
    <cellStyle name="Normal 4 5 4 6 2 2" xfId="28106" xr:uid="{00000000-0005-0000-0000-00001CD70000}"/>
    <cellStyle name="Normal 4 5 4 6 2 2 2" xfId="57053" xr:uid="{00000000-0005-0000-0000-00001DD70000}"/>
    <cellStyle name="Normal 4 5 4 6 2 3" xfId="57052" xr:uid="{00000000-0005-0000-0000-00001ED70000}"/>
    <cellStyle name="Normal 4 5 4 6 3" xfId="28107" xr:uid="{00000000-0005-0000-0000-00001FD70000}"/>
    <cellStyle name="Normal 4 5 4 6 3 2" xfId="57054" xr:uid="{00000000-0005-0000-0000-000020D70000}"/>
    <cellStyle name="Normal 4 5 4 6 4" xfId="28108" xr:uid="{00000000-0005-0000-0000-000021D70000}"/>
    <cellStyle name="Normal 4 5 4 6 4 2" xfId="57055" xr:uid="{00000000-0005-0000-0000-000022D70000}"/>
    <cellStyle name="Normal 4 5 4 6 5" xfId="28109" xr:uid="{00000000-0005-0000-0000-000023D70000}"/>
    <cellStyle name="Normal 4 5 4 6 5 2" xfId="57056" xr:uid="{00000000-0005-0000-0000-000024D70000}"/>
    <cellStyle name="Normal 4 5 4 6 6" xfId="57051" xr:uid="{00000000-0005-0000-0000-000025D70000}"/>
    <cellStyle name="Normal 4 5 4 7" xfId="28110" xr:uid="{00000000-0005-0000-0000-000026D70000}"/>
    <cellStyle name="Normal 4 5 4 7 2" xfId="28111" xr:uid="{00000000-0005-0000-0000-000027D70000}"/>
    <cellStyle name="Normal 4 5 4 7 2 2" xfId="28112" xr:uid="{00000000-0005-0000-0000-000028D70000}"/>
    <cellStyle name="Normal 4 5 4 7 2 2 2" xfId="57059" xr:uid="{00000000-0005-0000-0000-000029D70000}"/>
    <cellStyle name="Normal 4 5 4 7 2 3" xfId="57058" xr:uid="{00000000-0005-0000-0000-00002AD70000}"/>
    <cellStyle name="Normal 4 5 4 7 3" xfId="28113" xr:uid="{00000000-0005-0000-0000-00002BD70000}"/>
    <cellStyle name="Normal 4 5 4 7 3 2" xfId="57060" xr:uid="{00000000-0005-0000-0000-00002CD70000}"/>
    <cellStyle name="Normal 4 5 4 7 4" xfId="28114" xr:uid="{00000000-0005-0000-0000-00002DD70000}"/>
    <cellStyle name="Normal 4 5 4 7 4 2" xfId="57061" xr:uid="{00000000-0005-0000-0000-00002ED70000}"/>
    <cellStyle name="Normal 4 5 4 7 5" xfId="57057" xr:uid="{00000000-0005-0000-0000-00002FD70000}"/>
    <cellStyle name="Normal 4 5 4 8" xfId="28115" xr:uid="{00000000-0005-0000-0000-000030D70000}"/>
    <cellStyle name="Normal 4 5 4 8 2" xfId="28116" xr:uid="{00000000-0005-0000-0000-000031D70000}"/>
    <cellStyle name="Normal 4 5 4 8 2 2" xfId="57063" xr:uid="{00000000-0005-0000-0000-000032D70000}"/>
    <cellStyle name="Normal 4 5 4 8 3" xfId="28117" xr:uid="{00000000-0005-0000-0000-000033D70000}"/>
    <cellStyle name="Normal 4 5 4 8 3 2" xfId="57064" xr:uid="{00000000-0005-0000-0000-000034D70000}"/>
    <cellStyle name="Normal 4 5 4 8 4" xfId="57062" xr:uid="{00000000-0005-0000-0000-000035D70000}"/>
    <cellStyle name="Normal 4 5 4 9" xfId="28118" xr:uid="{00000000-0005-0000-0000-000036D70000}"/>
    <cellStyle name="Normal 4 5 4 9 2" xfId="57065" xr:uid="{00000000-0005-0000-0000-000037D70000}"/>
    <cellStyle name="Normal 4 5 5" xfId="28119" xr:uid="{00000000-0005-0000-0000-000038D70000}"/>
    <cellStyle name="Normal 4 5 5 10" xfId="28120" xr:uid="{00000000-0005-0000-0000-000039D70000}"/>
    <cellStyle name="Normal 4 5 5 10 2" xfId="57067" xr:uid="{00000000-0005-0000-0000-00003AD70000}"/>
    <cellStyle name="Normal 4 5 5 11" xfId="57066" xr:uid="{00000000-0005-0000-0000-00003BD70000}"/>
    <cellStyle name="Normal 4 5 5 2" xfId="28121" xr:uid="{00000000-0005-0000-0000-00003CD70000}"/>
    <cellStyle name="Normal 4 5 5 2 2" xfId="28122" xr:uid="{00000000-0005-0000-0000-00003DD70000}"/>
    <cellStyle name="Normal 4 5 5 2 2 2" xfId="28123" xr:uid="{00000000-0005-0000-0000-00003ED70000}"/>
    <cellStyle name="Normal 4 5 5 2 2 2 2" xfId="28124" xr:uid="{00000000-0005-0000-0000-00003FD70000}"/>
    <cellStyle name="Normal 4 5 5 2 2 2 2 2" xfId="57071" xr:uid="{00000000-0005-0000-0000-000040D70000}"/>
    <cellStyle name="Normal 4 5 5 2 2 2 3" xfId="57070" xr:uid="{00000000-0005-0000-0000-000041D70000}"/>
    <cellStyle name="Normal 4 5 5 2 2 3" xfId="28125" xr:uid="{00000000-0005-0000-0000-000042D70000}"/>
    <cellStyle name="Normal 4 5 5 2 2 3 2" xfId="57072" xr:uid="{00000000-0005-0000-0000-000043D70000}"/>
    <cellStyle name="Normal 4 5 5 2 2 4" xfId="28126" xr:uid="{00000000-0005-0000-0000-000044D70000}"/>
    <cellStyle name="Normal 4 5 5 2 2 4 2" xfId="57073" xr:uid="{00000000-0005-0000-0000-000045D70000}"/>
    <cellStyle name="Normal 4 5 5 2 2 5" xfId="28127" xr:uid="{00000000-0005-0000-0000-000046D70000}"/>
    <cellStyle name="Normal 4 5 5 2 2 5 2" xfId="57074" xr:uid="{00000000-0005-0000-0000-000047D70000}"/>
    <cellStyle name="Normal 4 5 5 2 2 6" xfId="57069" xr:uid="{00000000-0005-0000-0000-000048D70000}"/>
    <cellStyle name="Normal 4 5 5 2 3" xfId="28128" xr:uid="{00000000-0005-0000-0000-000049D70000}"/>
    <cellStyle name="Normal 4 5 5 2 3 2" xfId="28129" xr:uid="{00000000-0005-0000-0000-00004AD70000}"/>
    <cellStyle name="Normal 4 5 5 2 3 2 2" xfId="57076" xr:uid="{00000000-0005-0000-0000-00004BD70000}"/>
    <cellStyle name="Normal 4 5 5 2 3 3" xfId="57075" xr:uid="{00000000-0005-0000-0000-00004CD70000}"/>
    <cellStyle name="Normal 4 5 5 2 4" xfId="28130" xr:uid="{00000000-0005-0000-0000-00004DD70000}"/>
    <cellStyle name="Normal 4 5 5 2 4 2" xfId="57077" xr:uid="{00000000-0005-0000-0000-00004ED70000}"/>
    <cellStyle name="Normal 4 5 5 2 5" xfId="28131" xr:uid="{00000000-0005-0000-0000-00004FD70000}"/>
    <cellStyle name="Normal 4 5 5 2 5 2" xfId="57078" xr:uid="{00000000-0005-0000-0000-000050D70000}"/>
    <cellStyle name="Normal 4 5 5 2 6" xfId="28132" xr:uid="{00000000-0005-0000-0000-000051D70000}"/>
    <cellStyle name="Normal 4 5 5 2 6 2" xfId="57079" xr:uid="{00000000-0005-0000-0000-000052D70000}"/>
    <cellStyle name="Normal 4 5 5 2 7" xfId="57068" xr:uid="{00000000-0005-0000-0000-000053D70000}"/>
    <cellStyle name="Normal 4 5 5 3" xfId="28133" xr:uid="{00000000-0005-0000-0000-000054D70000}"/>
    <cellStyle name="Normal 4 5 5 3 2" xfId="28134" xr:uid="{00000000-0005-0000-0000-000055D70000}"/>
    <cellStyle name="Normal 4 5 5 3 2 2" xfId="28135" xr:uid="{00000000-0005-0000-0000-000056D70000}"/>
    <cellStyle name="Normal 4 5 5 3 2 2 2" xfId="28136" xr:uid="{00000000-0005-0000-0000-000057D70000}"/>
    <cellStyle name="Normal 4 5 5 3 2 2 2 2" xfId="57083" xr:uid="{00000000-0005-0000-0000-000058D70000}"/>
    <cellStyle name="Normal 4 5 5 3 2 2 3" xfId="57082" xr:uid="{00000000-0005-0000-0000-000059D70000}"/>
    <cellStyle name="Normal 4 5 5 3 2 3" xfId="28137" xr:uid="{00000000-0005-0000-0000-00005AD70000}"/>
    <cellStyle name="Normal 4 5 5 3 2 3 2" xfId="57084" xr:uid="{00000000-0005-0000-0000-00005BD70000}"/>
    <cellStyle name="Normal 4 5 5 3 2 4" xfId="28138" xr:uid="{00000000-0005-0000-0000-00005CD70000}"/>
    <cellStyle name="Normal 4 5 5 3 2 4 2" xfId="57085" xr:uid="{00000000-0005-0000-0000-00005DD70000}"/>
    <cellStyle name="Normal 4 5 5 3 2 5" xfId="28139" xr:uid="{00000000-0005-0000-0000-00005ED70000}"/>
    <cellStyle name="Normal 4 5 5 3 2 5 2" xfId="57086" xr:uid="{00000000-0005-0000-0000-00005FD70000}"/>
    <cellStyle name="Normal 4 5 5 3 2 6" xfId="57081" xr:uid="{00000000-0005-0000-0000-000060D70000}"/>
    <cellStyle name="Normal 4 5 5 3 3" xfId="28140" xr:uid="{00000000-0005-0000-0000-000061D70000}"/>
    <cellStyle name="Normal 4 5 5 3 3 2" xfId="28141" xr:uid="{00000000-0005-0000-0000-000062D70000}"/>
    <cellStyle name="Normal 4 5 5 3 3 2 2" xfId="57088" xr:uid="{00000000-0005-0000-0000-000063D70000}"/>
    <cellStyle name="Normal 4 5 5 3 3 3" xfId="57087" xr:uid="{00000000-0005-0000-0000-000064D70000}"/>
    <cellStyle name="Normal 4 5 5 3 4" xfId="28142" xr:uid="{00000000-0005-0000-0000-000065D70000}"/>
    <cellStyle name="Normal 4 5 5 3 4 2" xfId="57089" xr:uid="{00000000-0005-0000-0000-000066D70000}"/>
    <cellStyle name="Normal 4 5 5 3 5" xfId="28143" xr:uid="{00000000-0005-0000-0000-000067D70000}"/>
    <cellStyle name="Normal 4 5 5 3 5 2" xfId="57090" xr:uid="{00000000-0005-0000-0000-000068D70000}"/>
    <cellStyle name="Normal 4 5 5 3 6" xfId="28144" xr:uid="{00000000-0005-0000-0000-000069D70000}"/>
    <cellStyle name="Normal 4 5 5 3 6 2" xfId="57091" xr:uid="{00000000-0005-0000-0000-00006AD70000}"/>
    <cellStyle name="Normal 4 5 5 3 7" xfId="57080" xr:uid="{00000000-0005-0000-0000-00006BD70000}"/>
    <cellStyle name="Normal 4 5 5 4" xfId="28145" xr:uid="{00000000-0005-0000-0000-00006CD70000}"/>
    <cellStyle name="Normal 4 5 5 4 2" xfId="28146" xr:uid="{00000000-0005-0000-0000-00006DD70000}"/>
    <cellStyle name="Normal 4 5 5 4 2 2" xfId="28147" xr:uid="{00000000-0005-0000-0000-00006ED70000}"/>
    <cellStyle name="Normal 4 5 5 4 2 2 2" xfId="57094" xr:uid="{00000000-0005-0000-0000-00006FD70000}"/>
    <cellStyle name="Normal 4 5 5 4 2 3" xfId="57093" xr:uid="{00000000-0005-0000-0000-000070D70000}"/>
    <cellStyle name="Normal 4 5 5 4 3" xfId="28148" xr:uid="{00000000-0005-0000-0000-000071D70000}"/>
    <cellStyle name="Normal 4 5 5 4 3 2" xfId="57095" xr:uid="{00000000-0005-0000-0000-000072D70000}"/>
    <cellStyle name="Normal 4 5 5 4 4" xfId="28149" xr:uid="{00000000-0005-0000-0000-000073D70000}"/>
    <cellStyle name="Normal 4 5 5 4 4 2" xfId="57096" xr:uid="{00000000-0005-0000-0000-000074D70000}"/>
    <cellStyle name="Normal 4 5 5 4 5" xfId="28150" xr:uid="{00000000-0005-0000-0000-000075D70000}"/>
    <cellStyle name="Normal 4 5 5 4 5 2" xfId="57097" xr:uid="{00000000-0005-0000-0000-000076D70000}"/>
    <cellStyle name="Normal 4 5 5 4 6" xfId="57092" xr:uid="{00000000-0005-0000-0000-000077D70000}"/>
    <cellStyle name="Normal 4 5 5 5" xfId="28151" xr:uid="{00000000-0005-0000-0000-000078D70000}"/>
    <cellStyle name="Normal 4 5 5 5 2" xfId="28152" xr:uid="{00000000-0005-0000-0000-000079D70000}"/>
    <cellStyle name="Normal 4 5 5 5 2 2" xfId="28153" xr:uid="{00000000-0005-0000-0000-00007AD70000}"/>
    <cellStyle name="Normal 4 5 5 5 2 2 2" xfId="57100" xr:uid="{00000000-0005-0000-0000-00007BD70000}"/>
    <cellStyle name="Normal 4 5 5 5 2 3" xfId="57099" xr:uid="{00000000-0005-0000-0000-00007CD70000}"/>
    <cellStyle name="Normal 4 5 5 5 3" xfId="28154" xr:uid="{00000000-0005-0000-0000-00007DD70000}"/>
    <cellStyle name="Normal 4 5 5 5 3 2" xfId="57101" xr:uid="{00000000-0005-0000-0000-00007ED70000}"/>
    <cellStyle name="Normal 4 5 5 5 4" xfId="28155" xr:uid="{00000000-0005-0000-0000-00007FD70000}"/>
    <cellStyle name="Normal 4 5 5 5 4 2" xfId="57102" xr:uid="{00000000-0005-0000-0000-000080D70000}"/>
    <cellStyle name="Normal 4 5 5 5 5" xfId="28156" xr:uid="{00000000-0005-0000-0000-000081D70000}"/>
    <cellStyle name="Normal 4 5 5 5 5 2" xfId="57103" xr:uid="{00000000-0005-0000-0000-000082D70000}"/>
    <cellStyle name="Normal 4 5 5 5 6" xfId="57098" xr:uid="{00000000-0005-0000-0000-000083D70000}"/>
    <cellStyle name="Normal 4 5 5 6" xfId="28157" xr:uid="{00000000-0005-0000-0000-000084D70000}"/>
    <cellStyle name="Normal 4 5 5 6 2" xfId="28158" xr:uid="{00000000-0005-0000-0000-000085D70000}"/>
    <cellStyle name="Normal 4 5 5 6 2 2" xfId="28159" xr:uid="{00000000-0005-0000-0000-000086D70000}"/>
    <cellStyle name="Normal 4 5 5 6 2 2 2" xfId="57106" xr:uid="{00000000-0005-0000-0000-000087D70000}"/>
    <cellStyle name="Normal 4 5 5 6 2 3" xfId="57105" xr:uid="{00000000-0005-0000-0000-000088D70000}"/>
    <cellStyle name="Normal 4 5 5 6 3" xfId="28160" xr:uid="{00000000-0005-0000-0000-000089D70000}"/>
    <cellStyle name="Normal 4 5 5 6 3 2" xfId="57107" xr:uid="{00000000-0005-0000-0000-00008AD70000}"/>
    <cellStyle name="Normal 4 5 5 6 4" xfId="28161" xr:uid="{00000000-0005-0000-0000-00008BD70000}"/>
    <cellStyle name="Normal 4 5 5 6 4 2" xfId="57108" xr:uid="{00000000-0005-0000-0000-00008CD70000}"/>
    <cellStyle name="Normal 4 5 5 6 5" xfId="57104" xr:uid="{00000000-0005-0000-0000-00008DD70000}"/>
    <cellStyle name="Normal 4 5 5 7" xfId="28162" xr:uid="{00000000-0005-0000-0000-00008ED70000}"/>
    <cellStyle name="Normal 4 5 5 7 2" xfId="28163" xr:uid="{00000000-0005-0000-0000-00008FD70000}"/>
    <cellStyle name="Normal 4 5 5 7 2 2" xfId="57110" xr:uid="{00000000-0005-0000-0000-000090D70000}"/>
    <cellStyle name="Normal 4 5 5 7 3" xfId="28164" xr:uid="{00000000-0005-0000-0000-000091D70000}"/>
    <cellStyle name="Normal 4 5 5 7 3 2" xfId="57111" xr:uid="{00000000-0005-0000-0000-000092D70000}"/>
    <cellStyle name="Normal 4 5 5 7 4" xfId="57109" xr:uid="{00000000-0005-0000-0000-000093D70000}"/>
    <cellStyle name="Normal 4 5 5 8" xfId="28165" xr:uid="{00000000-0005-0000-0000-000094D70000}"/>
    <cellStyle name="Normal 4 5 5 8 2" xfId="57112" xr:uid="{00000000-0005-0000-0000-000095D70000}"/>
    <cellStyle name="Normal 4 5 5 9" xfId="28166" xr:uid="{00000000-0005-0000-0000-000096D70000}"/>
    <cellStyle name="Normal 4 5 5 9 2" xfId="57113" xr:uid="{00000000-0005-0000-0000-000097D70000}"/>
    <cellStyle name="Normal 4 5 6" xfId="28167" xr:uid="{00000000-0005-0000-0000-000098D70000}"/>
    <cellStyle name="Normal 4 5 6 2" xfId="28168" xr:uid="{00000000-0005-0000-0000-000099D70000}"/>
    <cellStyle name="Normal 4 5 6 2 2" xfId="28169" xr:uid="{00000000-0005-0000-0000-00009AD70000}"/>
    <cellStyle name="Normal 4 5 6 2 2 2" xfId="28170" xr:uid="{00000000-0005-0000-0000-00009BD70000}"/>
    <cellStyle name="Normal 4 5 6 2 2 2 2" xfId="57117" xr:uid="{00000000-0005-0000-0000-00009CD70000}"/>
    <cellStyle name="Normal 4 5 6 2 2 3" xfId="57116" xr:uid="{00000000-0005-0000-0000-00009DD70000}"/>
    <cellStyle name="Normal 4 5 6 2 3" xfId="28171" xr:uid="{00000000-0005-0000-0000-00009ED70000}"/>
    <cellStyle name="Normal 4 5 6 2 3 2" xfId="57118" xr:uid="{00000000-0005-0000-0000-00009FD70000}"/>
    <cellStyle name="Normal 4 5 6 2 4" xfId="28172" xr:uid="{00000000-0005-0000-0000-0000A0D70000}"/>
    <cellStyle name="Normal 4 5 6 2 4 2" xfId="57119" xr:uid="{00000000-0005-0000-0000-0000A1D70000}"/>
    <cellStyle name="Normal 4 5 6 2 5" xfId="28173" xr:uid="{00000000-0005-0000-0000-0000A2D70000}"/>
    <cellStyle name="Normal 4 5 6 2 5 2" xfId="57120" xr:uid="{00000000-0005-0000-0000-0000A3D70000}"/>
    <cellStyle name="Normal 4 5 6 2 6" xfId="57115" xr:uid="{00000000-0005-0000-0000-0000A4D70000}"/>
    <cellStyle name="Normal 4 5 6 3" xfId="28174" xr:uid="{00000000-0005-0000-0000-0000A5D70000}"/>
    <cellStyle name="Normal 4 5 6 3 2" xfId="28175" xr:uid="{00000000-0005-0000-0000-0000A6D70000}"/>
    <cellStyle name="Normal 4 5 6 3 2 2" xfId="28176" xr:uid="{00000000-0005-0000-0000-0000A7D70000}"/>
    <cellStyle name="Normal 4 5 6 3 2 2 2" xfId="57123" xr:uid="{00000000-0005-0000-0000-0000A8D70000}"/>
    <cellStyle name="Normal 4 5 6 3 2 3" xfId="57122" xr:uid="{00000000-0005-0000-0000-0000A9D70000}"/>
    <cellStyle name="Normal 4 5 6 3 3" xfId="28177" xr:uid="{00000000-0005-0000-0000-0000AAD70000}"/>
    <cellStyle name="Normal 4 5 6 3 3 2" xfId="57124" xr:uid="{00000000-0005-0000-0000-0000ABD70000}"/>
    <cellStyle name="Normal 4 5 6 3 4" xfId="28178" xr:uid="{00000000-0005-0000-0000-0000ACD70000}"/>
    <cellStyle name="Normal 4 5 6 3 4 2" xfId="57125" xr:uid="{00000000-0005-0000-0000-0000ADD70000}"/>
    <cellStyle name="Normal 4 5 6 3 5" xfId="28179" xr:uid="{00000000-0005-0000-0000-0000AED70000}"/>
    <cellStyle name="Normal 4 5 6 3 5 2" xfId="57126" xr:uid="{00000000-0005-0000-0000-0000AFD70000}"/>
    <cellStyle name="Normal 4 5 6 3 6" xfId="57121" xr:uid="{00000000-0005-0000-0000-0000B0D70000}"/>
    <cellStyle name="Normal 4 5 6 4" xfId="28180" xr:uid="{00000000-0005-0000-0000-0000B1D70000}"/>
    <cellStyle name="Normal 4 5 6 4 2" xfId="28181" xr:uid="{00000000-0005-0000-0000-0000B2D70000}"/>
    <cellStyle name="Normal 4 5 6 4 2 2" xfId="57128" xr:uid="{00000000-0005-0000-0000-0000B3D70000}"/>
    <cellStyle name="Normal 4 5 6 4 3" xfId="57127" xr:uid="{00000000-0005-0000-0000-0000B4D70000}"/>
    <cellStyle name="Normal 4 5 6 5" xfId="28182" xr:uid="{00000000-0005-0000-0000-0000B5D70000}"/>
    <cellStyle name="Normal 4 5 6 5 2" xfId="57129" xr:uid="{00000000-0005-0000-0000-0000B6D70000}"/>
    <cellStyle name="Normal 4 5 6 6" xfId="28183" xr:uid="{00000000-0005-0000-0000-0000B7D70000}"/>
    <cellStyle name="Normal 4 5 6 6 2" xfId="57130" xr:uid="{00000000-0005-0000-0000-0000B8D70000}"/>
    <cellStyle name="Normal 4 5 6 7" xfId="28184" xr:uid="{00000000-0005-0000-0000-0000B9D70000}"/>
    <cellStyle name="Normal 4 5 6 7 2" xfId="57131" xr:uid="{00000000-0005-0000-0000-0000BAD70000}"/>
    <cellStyle name="Normal 4 5 6 8" xfId="57114" xr:uid="{00000000-0005-0000-0000-0000BBD70000}"/>
    <cellStyle name="Normal 4 5 7" xfId="28185" xr:uid="{00000000-0005-0000-0000-0000BCD70000}"/>
    <cellStyle name="Normal 4 5 7 2" xfId="28186" xr:uid="{00000000-0005-0000-0000-0000BDD70000}"/>
    <cellStyle name="Normal 4 5 7 2 2" xfId="28187" xr:uid="{00000000-0005-0000-0000-0000BED70000}"/>
    <cellStyle name="Normal 4 5 7 2 2 2" xfId="28188" xr:uid="{00000000-0005-0000-0000-0000BFD70000}"/>
    <cellStyle name="Normal 4 5 7 2 2 2 2" xfId="57135" xr:uid="{00000000-0005-0000-0000-0000C0D70000}"/>
    <cellStyle name="Normal 4 5 7 2 2 3" xfId="57134" xr:uid="{00000000-0005-0000-0000-0000C1D70000}"/>
    <cellStyle name="Normal 4 5 7 2 3" xfId="28189" xr:uid="{00000000-0005-0000-0000-0000C2D70000}"/>
    <cellStyle name="Normal 4 5 7 2 3 2" xfId="57136" xr:uid="{00000000-0005-0000-0000-0000C3D70000}"/>
    <cellStyle name="Normal 4 5 7 2 4" xfId="28190" xr:uid="{00000000-0005-0000-0000-0000C4D70000}"/>
    <cellStyle name="Normal 4 5 7 2 4 2" xfId="57137" xr:uid="{00000000-0005-0000-0000-0000C5D70000}"/>
    <cellStyle name="Normal 4 5 7 2 5" xfId="28191" xr:uid="{00000000-0005-0000-0000-0000C6D70000}"/>
    <cellStyle name="Normal 4 5 7 2 5 2" xfId="57138" xr:uid="{00000000-0005-0000-0000-0000C7D70000}"/>
    <cellStyle name="Normal 4 5 7 2 6" xfId="57133" xr:uid="{00000000-0005-0000-0000-0000C8D70000}"/>
    <cellStyle name="Normal 4 5 7 3" xfId="28192" xr:uid="{00000000-0005-0000-0000-0000C9D70000}"/>
    <cellStyle name="Normal 4 5 7 3 2" xfId="28193" xr:uid="{00000000-0005-0000-0000-0000CAD70000}"/>
    <cellStyle name="Normal 4 5 7 3 2 2" xfId="57140" xr:uid="{00000000-0005-0000-0000-0000CBD70000}"/>
    <cellStyle name="Normal 4 5 7 3 3" xfId="57139" xr:uid="{00000000-0005-0000-0000-0000CCD70000}"/>
    <cellStyle name="Normal 4 5 7 4" xfId="28194" xr:uid="{00000000-0005-0000-0000-0000CDD70000}"/>
    <cellStyle name="Normal 4 5 7 4 2" xfId="57141" xr:uid="{00000000-0005-0000-0000-0000CED70000}"/>
    <cellStyle name="Normal 4 5 7 5" xfId="28195" xr:uid="{00000000-0005-0000-0000-0000CFD70000}"/>
    <cellStyle name="Normal 4 5 7 5 2" xfId="57142" xr:uid="{00000000-0005-0000-0000-0000D0D70000}"/>
    <cellStyle name="Normal 4 5 7 6" xfId="28196" xr:uid="{00000000-0005-0000-0000-0000D1D70000}"/>
    <cellStyle name="Normal 4 5 7 6 2" xfId="57143" xr:uid="{00000000-0005-0000-0000-0000D2D70000}"/>
    <cellStyle name="Normal 4 5 7 7" xfId="57132" xr:uid="{00000000-0005-0000-0000-0000D3D70000}"/>
    <cellStyle name="Normal 4 5 8" xfId="28197" xr:uid="{00000000-0005-0000-0000-0000D4D70000}"/>
    <cellStyle name="Normal 4 5 8 2" xfId="28198" xr:uid="{00000000-0005-0000-0000-0000D5D70000}"/>
    <cellStyle name="Normal 4 5 8 2 2" xfId="28199" xr:uid="{00000000-0005-0000-0000-0000D6D70000}"/>
    <cellStyle name="Normal 4 5 8 2 2 2" xfId="57146" xr:uid="{00000000-0005-0000-0000-0000D7D70000}"/>
    <cellStyle name="Normal 4 5 8 2 3" xfId="57145" xr:uid="{00000000-0005-0000-0000-0000D8D70000}"/>
    <cellStyle name="Normal 4 5 8 3" xfId="28200" xr:uid="{00000000-0005-0000-0000-0000D9D70000}"/>
    <cellStyle name="Normal 4 5 8 3 2" xfId="57147" xr:uid="{00000000-0005-0000-0000-0000DAD70000}"/>
    <cellStyle name="Normal 4 5 8 4" xfId="28201" xr:uid="{00000000-0005-0000-0000-0000DBD70000}"/>
    <cellStyle name="Normal 4 5 8 4 2" xfId="57148" xr:uid="{00000000-0005-0000-0000-0000DCD70000}"/>
    <cellStyle name="Normal 4 5 8 5" xfId="28202" xr:uid="{00000000-0005-0000-0000-0000DDD70000}"/>
    <cellStyle name="Normal 4 5 8 5 2" xfId="57149" xr:uid="{00000000-0005-0000-0000-0000DED70000}"/>
    <cellStyle name="Normal 4 5 8 6" xfId="57144" xr:uid="{00000000-0005-0000-0000-0000DFD70000}"/>
    <cellStyle name="Normal 4 5 9" xfId="28203" xr:uid="{00000000-0005-0000-0000-0000E0D70000}"/>
    <cellStyle name="Normal 4 5 9 2" xfId="28204" xr:uid="{00000000-0005-0000-0000-0000E1D70000}"/>
    <cellStyle name="Normal 4 5 9 2 2" xfId="28205" xr:uid="{00000000-0005-0000-0000-0000E2D70000}"/>
    <cellStyle name="Normal 4 5 9 2 2 2" xfId="57152" xr:uid="{00000000-0005-0000-0000-0000E3D70000}"/>
    <cellStyle name="Normal 4 5 9 2 3" xfId="57151" xr:uid="{00000000-0005-0000-0000-0000E4D70000}"/>
    <cellStyle name="Normal 4 5 9 3" xfId="28206" xr:uid="{00000000-0005-0000-0000-0000E5D70000}"/>
    <cellStyle name="Normal 4 5 9 3 2" xfId="57153" xr:uid="{00000000-0005-0000-0000-0000E6D70000}"/>
    <cellStyle name="Normal 4 5 9 4" xfId="28207" xr:uid="{00000000-0005-0000-0000-0000E7D70000}"/>
    <cellStyle name="Normal 4 5 9 4 2" xfId="57154" xr:uid="{00000000-0005-0000-0000-0000E8D70000}"/>
    <cellStyle name="Normal 4 5 9 5" xfId="28208" xr:uid="{00000000-0005-0000-0000-0000E9D70000}"/>
    <cellStyle name="Normal 4 5 9 5 2" xfId="57155" xr:uid="{00000000-0005-0000-0000-0000EAD70000}"/>
    <cellStyle name="Normal 4 5 9 6" xfId="57150" xr:uid="{00000000-0005-0000-0000-0000EBD70000}"/>
    <cellStyle name="Normal 4 6" xfId="298" xr:uid="{00000000-0005-0000-0000-0000ECD70000}"/>
    <cellStyle name="Normal 4 6 10" xfId="28209" xr:uid="{00000000-0005-0000-0000-0000EDD70000}"/>
    <cellStyle name="Normal 4 6 10 2" xfId="28210" xr:uid="{00000000-0005-0000-0000-0000EED70000}"/>
    <cellStyle name="Normal 4 6 10 2 2" xfId="57157" xr:uid="{00000000-0005-0000-0000-0000EFD70000}"/>
    <cellStyle name="Normal 4 6 10 3" xfId="28211" xr:uid="{00000000-0005-0000-0000-0000F0D70000}"/>
    <cellStyle name="Normal 4 6 10 3 2" xfId="57158" xr:uid="{00000000-0005-0000-0000-0000F1D70000}"/>
    <cellStyle name="Normal 4 6 10 4" xfId="57156" xr:uid="{00000000-0005-0000-0000-0000F2D70000}"/>
    <cellStyle name="Normal 4 6 11" xfId="28212" xr:uid="{00000000-0005-0000-0000-0000F3D70000}"/>
    <cellStyle name="Normal 4 6 11 2" xfId="57159" xr:uid="{00000000-0005-0000-0000-0000F4D70000}"/>
    <cellStyle name="Normal 4 6 12" xfId="28213" xr:uid="{00000000-0005-0000-0000-0000F5D70000}"/>
    <cellStyle name="Normal 4 6 12 2" xfId="57160" xr:uid="{00000000-0005-0000-0000-0000F6D70000}"/>
    <cellStyle name="Normal 4 6 13" xfId="28214" xr:uid="{00000000-0005-0000-0000-0000F7D70000}"/>
    <cellStyle name="Normal 4 6 13 2" xfId="57161" xr:uid="{00000000-0005-0000-0000-0000F8D70000}"/>
    <cellStyle name="Normal 4 6 14" xfId="28215" xr:uid="{00000000-0005-0000-0000-0000F9D70000}"/>
    <cellStyle name="Normal 4 6 2" xfId="28216" xr:uid="{00000000-0005-0000-0000-0000FAD70000}"/>
    <cellStyle name="Normal 4 6 2 10" xfId="28217" xr:uid="{00000000-0005-0000-0000-0000FBD70000}"/>
    <cellStyle name="Normal 4 6 2 10 2" xfId="57163" xr:uid="{00000000-0005-0000-0000-0000FCD70000}"/>
    <cellStyle name="Normal 4 6 2 11" xfId="28218" xr:uid="{00000000-0005-0000-0000-0000FDD70000}"/>
    <cellStyle name="Normal 4 6 2 11 2" xfId="57164" xr:uid="{00000000-0005-0000-0000-0000FED70000}"/>
    <cellStyle name="Normal 4 6 2 12" xfId="28219" xr:uid="{00000000-0005-0000-0000-0000FFD70000}"/>
    <cellStyle name="Normal 4 6 2 12 2" xfId="57165" xr:uid="{00000000-0005-0000-0000-000000D80000}"/>
    <cellStyle name="Normal 4 6 2 13" xfId="57162" xr:uid="{00000000-0005-0000-0000-000001D80000}"/>
    <cellStyle name="Normal 4 6 2 2" xfId="28220" xr:uid="{00000000-0005-0000-0000-000002D80000}"/>
    <cellStyle name="Normal 4 6 2 2 10" xfId="28221" xr:uid="{00000000-0005-0000-0000-000003D80000}"/>
    <cellStyle name="Normal 4 6 2 2 10 2" xfId="57167" xr:uid="{00000000-0005-0000-0000-000004D80000}"/>
    <cellStyle name="Normal 4 6 2 2 11" xfId="28222" xr:uid="{00000000-0005-0000-0000-000005D80000}"/>
    <cellStyle name="Normal 4 6 2 2 11 2" xfId="57168" xr:uid="{00000000-0005-0000-0000-000006D80000}"/>
    <cellStyle name="Normal 4 6 2 2 12" xfId="57166" xr:uid="{00000000-0005-0000-0000-000007D80000}"/>
    <cellStyle name="Normal 4 6 2 2 2" xfId="28223" xr:uid="{00000000-0005-0000-0000-000008D80000}"/>
    <cellStyle name="Normal 4 6 2 2 2 10" xfId="28224" xr:uid="{00000000-0005-0000-0000-000009D80000}"/>
    <cellStyle name="Normal 4 6 2 2 2 10 2" xfId="57170" xr:uid="{00000000-0005-0000-0000-00000AD80000}"/>
    <cellStyle name="Normal 4 6 2 2 2 11" xfId="57169" xr:uid="{00000000-0005-0000-0000-00000BD80000}"/>
    <cellStyle name="Normal 4 6 2 2 2 2" xfId="28225" xr:uid="{00000000-0005-0000-0000-00000CD80000}"/>
    <cellStyle name="Normal 4 6 2 2 2 2 2" xfId="28226" xr:uid="{00000000-0005-0000-0000-00000DD80000}"/>
    <cellStyle name="Normal 4 6 2 2 2 2 2 2" xfId="28227" xr:uid="{00000000-0005-0000-0000-00000ED80000}"/>
    <cellStyle name="Normal 4 6 2 2 2 2 2 2 2" xfId="28228" xr:uid="{00000000-0005-0000-0000-00000FD80000}"/>
    <cellStyle name="Normal 4 6 2 2 2 2 2 2 2 2" xfId="57174" xr:uid="{00000000-0005-0000-0000-000010D80000}"/>
    <cellStyle name="Normal 4 6 2 2 2 2 2 2 3" xfId="57173" xr:uid="{00000000-0005-0000-0000-000011D80000}"/>
    <cellStyle name="Normal 4 6 2 2 2 2 2 3" xfId="28229" xr:uid="{00000000-0005-0000-0000-000012D80000}"/>
    <cellStyle name="Normal 4 6 2 2 2 2 2 3 2" xfId="57175" xr:uid="{00000000-0005-0000-0000-000013D80000}"/>
    <cellStyle name="Normal 4 6 2 2 2 2 2 4" xfId="28230" xr:uid="{00000000-0005-0000-0000-000014D80000}"/>
    <cellStyle name="Normal 4 6 2 2 2 2 2 4 2" xfId="57176" xr:uid="{00000000-0005-0000-0000-000015D80000}"/>
    <cellStyle name="Normal 4 6 2 2 2 2 2 5" xfId="28231" xr:uid="{00000000-0005-0000-0000-000016D80000}"/>
    <cellStyle name="Normal 4 6 2 2 2 2 2 5 2" xfId="57177" xr:uid="{00000000-0005-0000-0000-000017D80000}"/>
    <cellStyle name="Normal 4 6 2 2 2 2 2 6" xfId="57172" xr:uid="{00000000-0005-0000-0000-000018D80000}"/>
    <cellStyle name="Normal 4 6 2 2 2 2 3" xfId="28232" xr:uid="{00000000-0005-0000-0000-000019D80000}"/>
    <cellStyle name="Normal 4 6 2 2 2 2 3 2" xfId="28233" xr:uid="{00000000-0005-0000-0000-00001AD80000}"/>
    <cellStyle name="Normal 4 6 2 2 2 2 3 2 2" xfId="57179" xr:uid="{00000000-0005-0000-0000-00001BD80000}"/>
    <cellStyle name="Normal 4 6 2 2 2 2 3 3" xfId="57178" xr:uid="{00000000-0005-0000-0000-00001CD80000}"/>
    <cellStyle name="Normal 4 6 2 2 2 2 4" xfId="28234" xr:uid="{00000000-0005-0000-0000-00001DD80000}"/>
    <cellStyle name="Normal 4 6 2 2 2 2 4 2" xfId="57180" xr:uid="{00000000-0005-0000-0000-00001ED80000}"/>
    <cellStyle name="Normal 4 6 2 2 2 2 5" xfId="28235" xr:uid="{00000000-0005-0000-0000-00001FD80000}"/>
    <cellStyle name="Normal 4 6 2 2 2 2 5 2" xfId="57181" xr:uid="{00000000-0005-0000-0000-000020D80000}"/>
    <cellStyle name="Normal 4 6 2 2 2 2 6" xfId="28236" xr:uid="{00000000-0005-0000-0000-000021D80000}"/>
    <cellStyle name="Normal 4 6 2 2 2 2 6 2" xfId="57182" xr:uid="{00000000-0005-0000-0000-000022D80000}"/>
    <cellStyle name="Normal 4 6 2 2 2 2 7" xfId="57171" xr:uid="{00000000-0005-0000-0000-000023D80000}"/>
    <cellStyle name="Normal 4 6 2 2 2 3" xfId="28237" xr:uid="{00000000-0005-0000-0000-000024D80000}"/>
    <cellStyle name="Normal 4 6 2 2 2 3 2" xfId="28238" xr:uid="{00000000-0005-0000-0000-000025D80000}"/>
    <cellStyle name="Normal 4 6 2 2 2 3 2 2" xfId="28239" xr:uid="{00000000-0005-0000-0000-000026D80000}"/>
    <cellStyle name="Normal 4 6 2 2 2 3 2 2 2" xfId="28240" xr:uid="{00000000-0005-0000-0000-000027D80000}"/>
    <cellStyle name="Normal 4 6 2 2 2 3 2 2 2 2" xfId="57186" xr:uid="{00000000-0005-0000-0000-000028D80000}"/>
    <cellStyle name="Normal 4 6 2 2 2 3 2 2 3" xfId="57185" xr:uid="{00000000-0005-0000-0000-000029D80000}"/>
    <cellStyle name="Normal 4 6 2 2 2 3 2 3" xfId="28241" xr:uid="{00000000-0005-0000-0000-00002AD80000}"/>
    <cellStyle name="Normal 4 6 2 2 2 3 2 3 2" xfId="57187" xr:uid="{00000000-0005-0000-0000-00002BD80000}"/>
    <cellStyle name="Normal 4 6 2 2 2 3 2 4" xfId="28242" xr:uid="{00000000-0005-0000-0000-00002CD80000}"/>
    <cellStyle name="Normal 4 6 2 2 2 3 2 4 2" xfId="57188" xr:uid="{00000000-0005-0000-0000-00002DD80000}"/>
    <cellStyle name="Normal 4 6 2 2 2 3 2 5" xfId="28243" xr:uid="{00000000-0005-0000-0000-00002ED80000}"/>
    <cellStyle name="Normal 4 6 2 2 2 3 2 5 2" xfId="57189" xr:uid="{00000000-0005-0000-0000-00002FD80000}"/>
    <cellStyle name="Normal 4 6 2 2 2 3 2 6" xfId="57184" xr:uid="{00000000-0005-0000-0000-000030D80000}"/>
    <cellStyle name="Normal 4 6 2 2 2 3 3" xfId="28244" xr:uid="{00000000-0005-0000-0000-000031D80000}"/>
    <cellStyle name="Normal 4 6 2 2 2 3 3 2" xfId="28245" xr:uid="{00000000-0005-0000-0000-000032D80000}"/>
    <cellStyle name="Normal 4 6 2 2 2 3 3 2 2" xfId="57191" xr:uid="{00000000-0005-0000-0000-000033D80000}"/>
    <cellStyle name="Normal 4 6 2 2 2 3 3 3" xfId="57190" xr:uid="{00000000-0005-0000-0000-000034D80000}"/>
    <cellStyle name="Normal 4 6 2 2 2 3 4" xfId="28246" xr:uid="{00000000-0005-0000-0000-000035D80000}"/>
    <cellStyle name="Normal 4 6 2 2 2 3 4 2" xfId="57192" xr:uid="{00000000-0005-0000-0000-000036D80000}"/>
    <cellStyle name="Normal 4 6 2 2 2 3 5" xfId="28247" xr:uid="{00000000-0005-0000-0000-000037D80000}"/>
    <cellStyle name="Normal 4 6 2 2 2 3 5 2" xfId="57193" xr:uid="{00000000-0005-0000-0000-000038D80000}"/>
    <cellStyle name="Normal 4 6 2 2 2 3 6" xfId="28248" xr:uid="{00000000-0005-0000-0000-000039D80000}"/>
    <cellStyle name="Normal 4 6 2 2 2 3 6 2" xfId="57194" xr:uid="{00000000-0005-0000-0000-00003AD80000}"/>
    <cellStyle name="Normal 4 6 2 2 2 3 7" xfId="57183" xr:uid="{00000000-0005-0000-0000-00003BD80000}"/>
    <cellStyle name="Normal 4 6 2 2 2 4" xfId="28249" xr:uid="{00000000-0005-0000-0000-00003CD80000}"/>
    <cellStyle name="Normal 4 6 2 2 2 4 2" xfId="28250" xr:uid="{00000000-0005-0000-0000-00003DD80000}"/>
    <cellStyle name="Normal 4 6 2 2 2 4 2 2" xfId="28251" xr:uid="{00000000-0005-0000-0000-00003ED80000}"/>
    <cellStyle name="Normal 4 6 2 2 2 4 2 2 2" xfId="57197" xr:uid="{00000000-0005-0000-0000-00003FD80000}"/>
    <cellStyle name="Normal 4 6 2 2 2 4 2 3" xfId="57196" xr:uid="{00000000-0005-0000-0000-000040D80000}"/>
    <cellStyle name="Normal 4 6 2 2 2 4 3" xfId="28252" xr:uid="{00000000-0005-0000-0000-000041D80000}"/>
    <cellStyle name="Normal 4 6 2 2 2 4 3 2" xfId="57198" xr:uid="{00000000-0005-0000-0000-000042D80000}"/>
    <cellStyle name="Normal 4 6 2 2 2 4 4" xfId="28253" xr:uid="{00000000-0005-0000-0000-000043D80000}"/>
    <cellStyle name="Normal 4 6 2 2 2 4 4 2" xfId="57199" xr:uid="{00000000-0005-0000-0000-000044D80000}"/>
    <cellStyle name="Normal 4 6 2 2 2 4 5" xfId="28254" xr:uid="{00000000-0005-0000-0000-000045D80000}"/>
    <cellStyle name="Normal 4 6 2 2 2 4 5 2" xfId="57200" xr:uid="{00000000-0005-0000-0000-000046D80000}"/>
    <cellStyle name="Normal 4 6 2 2 2 4 6" xfId="57195" xr:uid="{00000000-0005-0000-0000-000047D80000}"/>
    <cellStyle name="Normal 4 6 2 2 2 5" xfId="28255" xr:uid="{00000000-0005-0000-0000-000048D80000}"/>
    <cellStyle name="Normal 4 6 2 2 2 5 2" xfId="28256" xr:uid="{00000000-0005-0000-0000-000049D80000}"/>
    <cellStyle name="Normal 4 6 2 2 2 5 2 2" xfId="28257" xr:uid="{00000000-0005-0000-0000-00004AD80000}"/>
    <cellStyle name="Normal 4 6 2 2 2 5 2 2 2" xfId="57203" xr:uid="{00000000-0005-0000-0000-00004BD80000}"/>
    <cellStyle name="Normal 4 6 2 2 2 5 2 3" xfId="57202" xr:uid="{00000000-0005-0000-0000-00004CD80000}"/>
    <cellStyle name="Normal 4 6 2 2 2 5 3" xfId="28258" xr:uid="{00000000-0005-0000-0000-00004DD80000}"/>
    <cellStyle name="Normal 4 6 2 2 2 5 3 2" xfId="57204" xr:uid="{00000000-0005-0000-0000-00004ED80000}"/>
    <cellStyle name="Normal 4 6 2 2 2 5 4" xfId="28259" xr:uid="{00000000-0005-0000-0000-00004FD80000}"/>
    <cellStyle name="Normal 4 6 2 2 2 5 4 2" xfId="57205" xr:uid="{00000000-0005-0000-0000-000050D80000}"/>
    <cellStyle name="Normal 4 6 2 2 2 5 5" xfId="28260" xr:uid="{00000000-0005-0000-0000-000051D80000}"/>
    <cellStyle name="Normal 4 6 2 2 2 5 5 2" xfId="57206" xr:uid="{00000000-0005-0000-0000-000052D80000}"/>
    <cellStyle name="Normal 4 6 2 2 2 5 6" xfId="57201" xr:uid="{00000000-0005-0000-0000-000053D80000}"/>
    <cellStyle name="Normal 4 6 2 2 2 6" xfId="28261" xr:uid="{00000000-0005-0000-0000-000054D80000}"/>
    <cellStyle name="Normal 4 6 2 2 2 6 2" xfId="28262" xr:uid="{00000000-0005-0000-0000-000055D80000}"/>
    <cellStyle name="Normal 4 6 2 2 2 6 2 2" xfId="28263" xr:uid="{00000000-0005-0000-0000-000056D80000}"/>
    <cellStyle name="Normal 4 6 2 2 2 6 2 2 2" xfId="57209" xr:uid="{00000000-0005-0000-0000-000057D80000}"/>
    <cellStyle name="Normal 4 6 2 2 2 6 2 3" xfId="57208" xr:uid="{00000000-0005-0000-0000-000058D80000}"/>
    <cellStyle name="Normal 4 6 2 2 2 6 3" xfId="28264" xr:uid="{00000000-0005-0000-0000-000059D80000}"/>
    <cellStyle name="Normal 4 6 2 2 2 6 3 2" xfId="57210" xr:uid="{00000000-0005-0000-0000-00005AD80000}"/>
    <cellStyle name="Normal 4 6 2 2 2 6 4" xfId="28265" xr:uid="{00000000-0005-0000-0000-00005BD80000}"/>
    <cellStyle name="Normal 4 6 2 2 2 6 4 2" xfId="57211" xr:uid="{00000000-0005-0000-0000-00005CD80000}"/>
    <cellStyle name="Normal 4 6 2 2 2 6 5" xfId="57207" xr:uid="{00000000-0005-0000-0000-00005DD80000}"/>
    <cellStyle name="Normal 4 6 2 2 2 7" xfId="28266" xr:uid="{00000000-0005-0000-0000-00005ED80000}"/>
    <cellStyle name="Normal 4 6 2 2 2 7 2" xfId="28267" xr:uid="{00000000-0005-0000-0000-00005FD80000}"/>
    <cellStyle name="Normal 4 6 2 2 2 7 2 2" xfId="57213" xr:uid="{00000000-0005-0000-0000-000060D80000}"/>
    <cellStyle name="Normal 4 6 2 2 2 7 3" xfId="28268" xr:uid="{00000000-0005-0000-0000-000061D80000}"/>
    <cellStyle name="Normal 4 6 2 2 2 7 3 2" xfId="57214" xr:uid="{00000000-0005-0000-0000-000062D80000}"/>
    <cellStyle name="Normal 4 6 2 2 2 7 4" xfId="57212" xr:uid="{00000000-0005-0000-0000-000063D80000}"/>
    <cellStyle name="Normal 4 6 2 2 2 8" xfId="28269" xr:uid="{00000000-0005-0000-0000-000064D80000}"/>
    <cellStyle name="Normal 4 6 2 2 2 8 2" xfId="57215" xr:uid="{00000000-0005-0000-0000-000065D80000}"/>
    <cellStyle name="Normal 4 6 2 2 2 9" xfId="28270" xr:uid="{00000000-0005-0000-0000-000066D80000}"/>
    <cellStyle name="Normal 4 6 2 2 2 9 2" xfId="57216" xr:uid="{00000000-0005-0000-0000-000067D80000}"/>
    <cellStyle name="Normal 4 6 2 2 3" xfId="28271" xr:uid="{00000000-0005-0000-0000-000068D80000}"/>
    <cellStyle name="Normal 4 6 2 2 3 2" xfId="28272" xr:uid="{00000000-0005-0000-0000-000069D80000}"/>
    <cellStyle name="Normal 4 6 2 2 3 2 2" xfId="28273" xr:uid="{00000000-0005-0000-0000-00006AD80000}"/>
    <cellStyle name="Normal 4 6 2 2 3 2 2 2" xfId="28274" xr:uid="{00000000-0005-0000-0000-00006BD80000}"/>
    <cellStyle name="Normal 4 6 2 2 3 2 2 2 2" xfId="57220" xr:uid="{00000000-0005-0000-0000-00006CD80000}"/>
    <cellStyle name="Normal 4 6 2 2 3 2 2 3" xfId="57219" xr:uid="{00000000-0005-0000-0000-00006DD80000}"/>
    <cellStyle name="Normal 4 6 2 2 3 2 3" xfId="28275" xr:uid="{00000000-0005-0000-0000-00006ED80000}"/>
    <cellStyle name="Normal 4 6 2 2 3 2 3 2" xfId="57221" xr:uid="{00000000-0005-0000-0000-00006FD80000}"/>
    <cellStyle name="Normal 4 6 2 2 3 2 4" xfId="28276" xr:uid="{00000000-0005-0000-0000-000070D80000}"/>
    <cellStyle name="Normal 4 6 2 2 3 2 4 2" xfId="57222" xr:uid="{00000000-0005-0000-0000-000071D80000}"/>
    <cellStyle name="Normal 4 6 2 2 3 2 5" xfId="28277" xr:uid="{00000000-0005-0000-0000-000072D80000}"/>
    <cellStyle name="Normal 4 6 2 2 3 2 5 2" xfId="57223" xr:uid="{00000000-0005-0000-0000-000073D80000}"/>
    <cellStyle name="Normal 4 6 2 2 3 2 6" xfId="57218" xr:uid="{00000000-0005-0000-0000-000074D80000}"/>
    <cellStyle name="Normal 4 6 2 2 3 3" xfId="28278" xr:uid="{00000000-0005-0000-0000-000075D80000}"/>
    <cellStyle name="Normal 4 6 2 2 3 3 2" xfId="28279" xr:uid="{00000000-0005-0000-0000-000076D80000}"/>
    <cellStyle name="Normal 4 6 2 2 3 3 2 2" xfId="28280" xr:uid="{00000000-0005-0000-0000-000077D80000}"/>
    <cellStyle name="Normal 4 6 2 2 3 3 2 2 2" xfId="57226" xr:uid="{00000000-0005-0000-0000-000078D80000}"/>
    <cellStyle name="Normal 4 6 2 2 3 3 2 3" xfId="57225" xr:uid="{00000000-0005-0000-0000-000079D80000}"/>
    <cellStyle name="Normal 4 6 2 2 3 3 3" xfId="28281" xr:uid="{00000000-0005-0000-0000-00007AD80000}"/>
    <cellStyle name="Normal 4 6 2 2 3 3 3 2" xfId="57227" xr:uid="{00000000-0005-0000-0000-00007BD80000}"/>
    <cellStyle name="Normal 4 6 2 2 3 3 4" xfId="28282" xr:uid="{00000000-0005-0000-0000-00007CD80000}"/>
    <cellStyle name="Normal 4 6 2 2 3 3 4 2" xfId="57228" xr:uid="{00000000-0005-0000-0000-00007DD80000}"/>
    <cellStyle name="Normal 4 6 2 2 3 3 5" xfId="28283" xr:uid="{00000000-0005-0000-0000-00007ED80000}"/>
    <cellStyle name="Normal 4 6 2 2 3 3 5 2" xfId="57229" xr:uid="{00000000-0005-0000-0000-00007FD80000}"/>
    <cellStyle name="Normal 4 6 2 2 3 3 6" xfId="57224" xr:uid="{00000000-0005-0000-0000-000080D80000}"/>
    <cellStyle name="Normal 4 6 2 2 3 4" xfId="28284" xr:uid="{00000000-0005-0000-0000-000081D80000}"/>
    <cellStyle name="Normal 4 6 2 2 3 4 2" xfId="28285" xr:uid="{00000000-0005-0000-0000-000082D80000}"/>
    <cellStyle name="Normal 4 6 2 2 3 4 2 2" xfId="57231" xr:uid="{00000000-0005-0000-0000-000083D80000}"/>
    <cellStyle name="Normal 4 6 2 2 3 4 3" xfId="57230" xr:uid="{00000000-0005-0000-0000-000084D80000}"/>
    <cellStyle name="Normal 4 6 2 2 3 5" xfId="28286" xr:uid="{00000000-0005-0000-0000-000085D80000}"/>
    <cellStyle name="Normal 4 6 2 2 3 5 2" xfId="57232" xr:uid="{00000000-0005-0000-0000-000086D80000}"/>
    <cellStyle name="Normal 4 6 2 2 3 6" xfId="28287" xr:uid="{00000000-0005-0000-0000-000087D80000}"/>
    <cellStyle name="Normal 4 6 2 2 3 6 2" xfId="57233" xr:uid="{00000000-0005-0000-0000-000088D80000}"/>
    <cellStyle name="Normal 4 6 2 2 3 7" xfId="28288" xr:uid="{00000000-0005-0000-0000-000089D80000}"/>
    <cellStyle name="Normal 4 6 2 2 3 7 2" xfId="57234" xr:uid="{00000000-0005-0000-0000-00008AD80000}"/>
    <cellStyle name="Normal 4 6 2 2 3 8" xfId="57217" xr:uid="{00000000-0005-0000-0000-00008BD80000}"/>
    <cellStyle name="Normal 4 6 2 2 4" xfId="28289" xr:uid="{00000000-0005-0000-0000-00008CD80000}"/>
    <cellStyle name="Normal 4 6 2 2 4 2" xfId="28290" xr:uid="{00000000-0005-0000-0000-00008DD80000}"/>
    <cellStyle name="Normal 4 6 2 2 4 2 2" xfId="28291" xr:uid="{00000000-0005-0000-0000-00008ED80000}"/>
    <cellStyle name="Normal 4 6 2 2 4 2 2 2" xfId="28292" xr:uid="{00000000-0005-0000-0000-00008FD80000}"/>
    <cellStyle name="Normal 4 6 2 2 4 2 2 2 2" xfId="57238" xr:uid="{00000000-0005-0000-0000-000090D80000}"/>
    <cellStyle name="Normal 4 6 2 2 4 2 2 3" xfId="57237" xr:uid="{00000000-0005-0000-0000-000091D80000}"/>
    <cellStyle name="Normal 4 6 2 2 4 2 3" xfId="28293" xr:uid="{00000000-0005-0000-0000-000092D80000}"/>
    <cellStyle name="Normal 4 6 2 2 4 2 3 2" xfId="57239" xr:uid="{00000000-0005-0000-0000-000093D80000}"/>
    <cellStyle name="Normal 4 6 2 2 4 2 4" xfId="28294" xr:uid="{00000000-0005-0000-0000-000094D80000}"/>
    <cellStyle name="Normal 4 6 2 2 4 2 4 2" xfId="57240" xr:uid="{00000000-0005-0000-0000-000095D80000}"/>
    <cellStyle name="Normal 4 6 2 2 4 2 5" xfId="28295" xr:uid="{00000000-0005-0000-0000-000096D80000}"/>
    <cellStyle name="Normal 4 6 2 2 4 2 5 2" xfId="57241" xr:uid="{00000000-0005-0000-0000-000097D80000}"/>
    <cellStyle name="Normal 4 6 2 2 4 2 6" xfId="57236" xr:uid="{00000000-0005-0000-0000-000098D80000}"/>
    <cellStyle name="Normal 4 6 2 2 4 3" xfId="28296" xr:uid="{00000000-0005-0000-0000-000099D80000}"/>
    <cellStyle name="Normal 4 6 2 2 4 3 2" xfId="28297" xr:uid="{00000000-0005-0000-0000-00009AD80000}"/>
    <cellStyle name="Normal 4 6 2 2 4 3 2 2" xfId="57243" xr:uid="{00000000-0005-0000-0000-00009BD80000}"/>
    <cellStyle name="Normal 4 6 2 2 4 3 3" xfId="57242" xr:uid="{00000000-0005-0000-0000-00009CD80000}"/>
    <cellStyle name="Normal 4 6 2 2 4 4" xfId="28298" xr:uid="{00000000-0005-0000-0000-00009DD80000}"/>
    <cellStyle name="Normal 4 6 2 2 4 4 2" xfId="57244" xr:uid="{00000000-0005-0000-0000-00009ED80000}"/>
    <cellStyle name="Normal 4 6 2 2 4 5" xfId="28299" xr:uid="{00000000-0005-0000-0000-00009FD80000}"/>
    <cellStyle name="Normal 4 6 2 2 4 5 2" xfId="57245" xr:uid="{00000000-0005-0000-0000-0000A0D80000}"/>
    <cellStyle name="Normal 4 6 2 2 4 6" xfId="28300" xr:uid="{00000000-0005-0000-0000-0000A1D80000}"/>
    <cellStyle name="Normal 4 6 2 2 4 6 2" xfId="57246" xr:uid="{00000000-0005-0000-0000-0000A2D80000}"/>
    <cellStyle name="Normal 4 6 2 2 4 7" xfId="57235" xr:uid="{00000000-0005-0000-0000-0000A3D80000}"/>
    <cellStyle name="Normal 4 6 2 2 5" xfId="28301" xr:uid="{00000000-0005-0000-0000-0000A4D80000}"/>
    <cellStyle name="Normal 4 6 2 2 5 2" xfId="28302" xr:uid="{00000000-0005-0000-0000-0000A5D80000}"/>
    <cellStyle name="Normal 4 6 2 2 5 2 2" xfId="28303" xr:uid="{00000000-0005-0000-0000-0000A6D80000}"/>
    <cellStyle name="Normal 4 6 2 2 5 2 2 2" xfId="57249" xr:uid="{00000000-0005-0000-0000-0000A7D80000}"/>
    <cellStyle name="Normal 4 6 2 2 5 2 3" xfId="57248" xr:uid="{00000000-0005-0000-0000-0000A8D80000}"/>
    <cellStyle name="Normal 4 6 2 2 5 3" xfId="28304" xr:uid="{00000000-0005-0000-0000-0000A9D80000}"/>
    <cellStyle name="Normal 4 6 2 2 5 3 2" xfId="57250" xr:uid="{00000000-0005-0000-0000-0000AAD80000}"/>
    <cellStyle name="Normal 4 6 2 2 5 4" xfId="28305" xr:uid="{00000000-0005-0000-0000-0000ABD80000}"/>
    <cellStyle name="Normal 4 6 2 2 5 4 2" xfId="57251" xr:uid="{00000000-0005-0000-0000-0000ACD80000}"/>
    <cellStyle name="Normal 4 6 2 2 5 5" xfId="28306" xr:uid="{00000000-0005-0000-0000-0000ADD80000}"/>
    <cellStyle name="Normal 4 6 2 2 5 5 2" xfId="57252" xr:uid="{00000000-0005-0000-0000-0000AED80000}"/>
    <cellStyle name="Normal 4 6 2 2 5 6" xfId="57247" xr:uid="{00000000-0005-0000-0000-0000AFD80000}"/>
    <cellStyle name="Normal 4 6 2 2 6" xfId="28307" xr:uid="{00000000-0005-0000-0000-0000B0D80000}"/>
    <cellStyle name="Normal 4 6 2 2 6 2" xfId="28308" xr:uid="{00000000-0005-0000-0000-0000B1D80000}"/>
    <cellStyle name="Normal 4 6 2 2 6 2 2" xfId="28309" xr:uid="{00000000-0005-0000-0000-0000B2D80000}"/>
    <cellStyle name="Normal 4 6 2 2 6 2 2 2" xfId="57255" xr:uid="{00000000-0005-0000-0000-0000B3D80000}"/>
    <cellStyle name="Normal 4 6 2 2 6 2 3" xfId="57254" xr:uid="{00000000-0005-0000-0000-0000B4D80000}"/>
    <cellStyle name="Normal 4 6 2 2 6 3" xfId="28310" xr:uid="{00000000-0005-0000-0000-0000B5D80000}"/>
    <cellStyle name="Normal 4 6 2 2 6 3 2" xfId="57256" xr:uid="{00000000-0005-0000-0000-0000B6D80000}"/>
    <cellStyle name="Normal 4 6 2 2 6 4" xfId="28311" xr:uid="{00000000-0005-0000-0000-0000B7D80000}"/>
    <cellStyle name="Normal 4 6 2 2 6 4 2" xfId="57257" xr:uid="{00000000-0005-0000-0000-0000B8D80000}"/>
    <cellStyle name="Normal 4 6 2 2 6 5" xfId="28312" xr:uid="{00000000-0005-0000-0000-0000B9D80000}"/>
    <cellStyle name="Normal 4 6 2 2 6 5 2" xfId="57258" xr:uid="{00000000-0005-0000-0000-0000BAD80000}"/>
    <cellStyle name="Normal 4 6 2 2 6 6" xfId="57253" xr:uid="{00000000-0005-0000-0000-0000BBD80000}"/>
    <cellStyle name="Normal 4 6 2 2 7" xfId="28313" xr:uid="{00000000-0005-0000-0000-0000BCD80000}"/>
    <cellStyle name="Normal 4 6 2 2 7 2" xfId="28314" xr:uid="{00000000-0005-0000-0000-0000BDD80000}"/>
    <cellStyle name="Normal 4 6 2 2 7 2 2" xfId="28315" xr:uid="{00000000-0005-0000-0000-0000BED80000}"/>
    <cellStyle name="Normal 4 6 2 2 7 2 2 2" xfId="57261" xr:uid="{00000000-0005-0000-0000-0000BFD80000}"/>
    <cellStyle name="Normal 4 6 2 2 7 2 3" xfId="57260" xr:uid="{00000000-0005-0000-0000-0000C0D80000}"/>
    <cellStyle name="Normal 4 6 2 2 7 3" xfId="28316" xr:uid="{00000000-0005-0000-0000-0000C1D80000}"/>
    <cellStyle name="Normal 4 6 2 2 7 3 2" xfId="57262" xr:uid="{00000000-0005-0000-0000-0000C2D80000}"/>
    <cellStyle name="Normal 4 6 2 2 7 4" xfId="28317" xr:uid="{00000000-0005-0000-0000-0000C3D80000}"/>
    <cellStyle name="Normal 4 6 2 2 7 4 2" xfId="57263" xr:uid="{00000000-0005-0000-0000-0000C4D80000}"/>
    <cellStyle name="Normal 4 6 2 2 7 5" xfId="57259" xr:uid="{00000000-0005-0000-0000-0000C5D80000}"/>
    <cellStyle name="Normal 4 6 2 2 8" xfId="28318" xr:uid="{00000000-0005-0000-0000-0000C6D80000}"/>
    <cellStyle name="Normal 4 6 2 2 8 2" xfId="28319" xr:uid="{00000000-0005-0000-0000-0000C7D80000}"/>
    <cellStyle name="Normal 4 6 2 2 8 2 2" xfId="57265" xr:uid="{00000000-0005-0000-0000-0000C8D80000}"/>
    <cellStyle name="Normal 4 6 2 2 8 3" xfId="28320" xr:uid="{00000000-0005-0000-0000-0000C9D80000}"/>
    <cellStyle name="Normal 4 6 2 2 8 3 2" xfId="57266" xr:uid="{00000000-0005-0000-0000-0000CAD80000}"/>
    <cellStyle name="Normal 4 6 2 2 8 4" xfId="57264" xr:uid="{00000000-0005-0000-0000-0000CBD80000}"/>
    <cellStyle name="Normal 4 6 2 2 9" xfId="28321" xr:uid="{00000000-0005-0000-0000-0000CCD80000}"/>
    <cellStyle name="Normal 4 6 2 2 9 2" xfId="57267" xr:uid="{00000000-0005-0000-0000-0000CDD80000}"/>
    <cellStyle name="Normal 4 6 2 3" xfId="28322" xr:uid="{00000000-0005-0000-0000-0000CED80000}"/>
    <cellStyle name="Normal 4 6 2 3 10" xfId="28323" xr:uid="{00000000-0005-0000-0000-0000CFD80000}"/>
    <cellStyle name="Normal 4 6 2 3 10 2" xfId="57269" xr:uid="{00000000-0005-0000-0000-0000D0D80000}"/>
    <cellStyle name="Normal 4 6 2 3 11" xfId="57268" xr:uid="{00000000-0005-0000-0000-0000D1D80000}"/>
    <cellStyle name="Normal 4 6 2 3 2" xfId="28324" xr:uid="{00000000-0005-0000-0000-0000D2D80000}"/>
    <cellStyle name="Normal 4 6 2 3 2 2" xfId="28325" xr:uid="{00000000-0005-0000-0000-0000D3D80000}"/>
    <cellStyle name="Normal 4 6 2 3 2 2 2" xfId="28326" xr:uid="{00000000-0005-0000-0000-0000D4D80000}"/>
    <cellStyle name="Normal 4 6 2 3 2 2 2 2" xfId="28327" xr:uid="{00000000-0005-0000-0000-0000D5D80000}"/>
    <cellStyle name="Normal 4 6 2 3 2 2 2 2 2" xfId="57273" xr:uid="{00000000-0005-0000-0000-0000D6D80000}"/>
    <cellStyle name="Normal 4 6 2 3 2 2 2 3" xfId="57272" xr:uid="{00000000-0005-0000-0000-0000D7D80000}"/>
    <cellStyle name="Normal 4 6 2 3 2 2 3" xfId="28328" xr:uid="{00000000-0005-0000-0000-0000D8D80000}"/>
    <cellStyle name="Normal 4 6 2 3 2 2 3 2" xfId="57274" xr:uid="{00000000-0005-0000-0000-0000D9D80000}"/>
    <cellStyle name="Normal 4 6 2 3 2 2 4" xfId="28329" xr:uid="{00000000-0005-0000-0000-0000DAD80000}"/>
    <cellStyle name="Normal 4 6 2 3 2 2 4 2" xfId="57275" xr:uid="{00000000-0005-0000-0000-0000DBD80000}"/>
    <cellStyle name="Normal 4 6 2 3 2 2 5" xfId="28330" xr:uid="{00000000-0005-0000-0000-0000DCD80000}"/>
    <cellStyle name="Normal 4 6 2 3 2 2 5 2" xfId="57276" xr:uid="{00000000-0005-0000-0000-0000DDD80000}"/>
    <cellStyle name="Normal 4 6 2 3 2 2 6" xfId="57271" xr:uid="{00000000-0005-0000-0000-0000DED80000}"/>
    <cellStyle name="Normal 4 6 2 3 2 3" xfId="28331" xr:uid="{00000000-0005-0000-0000-0000DFD80000}"/>
    <cellStyle name="Normal 4 6 2 3 2 3 2" xfId="28332" xr:uid="{00000000-0005-0000-0000-0000E0D80000}"/>
    <cellStyle name="Normal 4 6 2 3 2 3 2 2" xfId="57278" xr:uid="{00000000-0005-0000-0000-0000E1D80000}"/>
    <cellStyle name="Normal 4 6 2 3 2 3 3" xfId="57277" xr:uid="{00000000-0005-0000-0000-0000E2D80000}"/>
    <cellStyle name="Normal 4 6 2 3 2 4" xfId="28333" xr:uid="{00000000-0005-0000-0000-0000E3D80000}"/>
    <cellStyle name="Normal 4 6 2 3 2 4 2" xfId="57279" xr:uid="{00000000-0005-0000-0000-0000E4D80000}"/>
    <cellStyle name="Normal 4 6 2 3 2 5" xfId="28334" xr:uid="{00000000-0005-0000-0000-0000E5D80000}"/>
    <cellStyle name="Normal 4 6 2 3 2 5 2" xfId="57280" xr:uid="{00000000-0005-0000-0000-0000E6D80000}"/>
    <cellStyle name="Normal 4 6 2 3 2 6" xfId="28335" xr:uid="{00000000-0005-0000-0000-0000E7D80000}"/>
    <cellStyle name="Normal 4 6 2 3 2 6 2" xfId="57281" xr:uid="{00000000-0005-0000-0000-0000E8D80000}"/>
    <cellStyle name="Normal 4 6 2 3 2 7" xfId="57270" xr:uid="{00000000-0005-0000-0000-0000E9D80000}"/>
    <cellStyle name="Normal 4 6 2 3 3" xfId="28336" xr:uid="{00000000-0005-0000-0000-0000EAD80000}"/>
    <cellStyle name="Normal 4 6 2 3 3 2" xfId="28337" xr:uid="{00000000-0005-0000-0000-0000EBD80000}"/>
    <cellStyle name="Normal 4 6 2 3 3 2 2" xfId="28338" xr:uid="{00000000-0005-0000-0000-0000ECD80000}"/>
    <cellStyle name="Normal 4 6 2 3 3 2 2 2" xfId="28339" xr:uid="{00000000-0005-0000-0000-0000EDD80000}"/>
    <cellStyle name="Normal 4 6 2 3 3 2 2 2 2" xfId="57285" xr:uid="{00000000-0005-0000-0000-0000EED80000}"/>
    <cellStyle name="Normal 4 6 2 3 3 2 2 3" xfId="57284" xr:uid="{00000000-0005-0000-0000-0000EFD80000}"/>
    <cellStyle name="Normal 4 6 2 3 3 2 3" xfId="28340" xr:uid="{00000000-0005-0000-0000-0000F0D80000}"/>
    <cellStyle name="Normal 4 6 2 3 3 2 3 2" xfId="57286" xr:uid="{00000000-0005-0000-0000-0000F1D80000}"/>
    <cellStyle name="Normal 4 6 2 3 3 2 4" xfId="28341" xr:uid="{00000000-0005-0000-0000-0000F2D80000}"/>
    <cellStyle name="Normal 4 6 2 3 3 2 4 2" xfId="57287" xr:uid="{00000000-0005-0000-0000-0000F3D80000}"/>
    <cellStyle name="Normal 4 6 2 3 3 2 5" xfId="28342" xr:uid="{00000000-0005-0000-0000-0000F4D80000}"/>
    <cellStyle name="Normal 4 6 2 3 3 2 5 2" xfId="57288" xr:uid="{00000000-0005-0000-0000-0000F5D80000}"/>
    <cellStyle name="Normal 4 6 2 3 3 2 6" xfId="57283" xr:uid="{00000000-0005-0000-0000-0000F6D80000}"/>
    <cellStyle name="Normal 4 6 2 3 3 3" xfId="28343" xr:uid="{00000000-0005-0000-0000-0000F7D80000}"/>
    <cellStyle name="Normal 4 6 2 3 3 3 2" xfId="28344" xr:uid="{00000000-0005-0000-0000-0000F8D80000}"/>
    <cellStyle name="Normal 4 6 2 3 3 3 2 2" xfId="57290" xr:uid="{00000000-0005-0000-0000-0000F9D80000}"/>
    <cellStyle name="Normal 4 6 2 3 3 3 3" xfId="57289" xr:uid="{00000000-0005-0000-0000-0000FAD80000}"/>
    <cellStyle name="Normal 4 6 2 3 3 4" xfId="28345" xr:uid="{00000000-0005-0000-0000-0000FBD80000}"/>
    <cellStyle name="Normal 4 6 2 3 3 4 2" xfId="57291" xr:uid="{00000000-0005-0000-0000-0000FCD80000}"/>
    <cellStyle name="Normal 4 6 2 3 3 5" xfId="28346" xr:uid="{00000000-0005-0000-0000-0000FDD80000}"/>
    <cellStyle name="Normal 4 6 2 3 3 5 2" xfId="57292" xr:uid="{00000000-0005-0000-0000-0000FED80000}"/>
    <cellStyle name="Normal 4 6 2 3 3 6" xfId="28347" xr:uid="{00000000-0005-0000-0000-0000FFD80000}"/>
    <cellStyle name="Normal 4 6 2 3 3 6 2" xfId="57293" xr:uid="{00000000-0005-0000-0000-000000D90000}"/>
    <cellStyle name="Normal 4 6 2 3 3 7" xfId="57282" xr:uid="{00000000-0005-0000-0000-000001D90000}"/>
    <cellStyle name="Normal 4 6 2 3 4" xfId="28348" xr:uid="{00000000-0005-0000-0000-000002D90000}"/>
    <cellStyle name="Normal 4 6 2 3 4 2" xfId="28349" xr:uid="{00000000-0005-0000-0000-000003D90000}"/>
    <cellStyle name="Normal 4 6 2 3 4 2 2" xfId="28350" xr:uid="{00000000-0005-0000-0000-000004D90000}"/>
    <cellStyle name="Normal 4 6 2 3 4 2 2 2" xfId="57296" xr:uid="{00000000-0005-0000-0000-000005D90000}"/>
    <cellStyle name="Normal 4 6 2 3 4 2 3" xfId="57295" xr:uid="{00000000-0005-0000-0000-000006D90000}"/>
    <cellStyle name="Normal 4 6 2 3 4 3" xfId="28351" xr:uid="{00000000-0005-0000-0000-000007D90000}"/>
    <cellStyle name="Normal 4 6 2 3 4 3 2" xfId="57297" xr:uid="{00000000-0005-0000-0000-000008D90000}"/>
    <cellStyle name="Normal 4 6 2 3 4 4" xfId="28352" xr:uid="{00000000-0005-0000-0000-000009D90000}"/>
    <cellStyle name="Normal 4 6 2 3 4 4 2" xfId="57298" xr:uid="{00000000-0005-0000-0000-00000AD90000}"/>
    <cellStyle name="Normal 4 6 2 3 4 5" xfId="28353" xr:uid="{00000000-0005-0000-0000-00000BD90000}"/>
    <cellStyle name="Normal 4 6 2 3 4 5 2" xfId="57299" xr:uid="{00000000-0005-0000-0000-00000CD90000}"/>
    <cellStyle name="Normal 4 6 2 3 4 6" xfId="57294" xr:uid="{00000000-0005-0000-0000-00000DD90000}"/>
    <cellStyle name="Normal 4 6 2 3 5" xfId="28354" xr:uid="{00000000-0005-0000-0000-00000ED90000}"/>
    <cellStyle name="Normal 4 6 2 3 5 2" xfId="28355" xr:uid="{00000000-0005-0000-0000-00000FD90000}"/>
    <cellStyle name="Normal 4 6 2 3 5 2 2" xfId="28356" xr:uid="{00000000-0005-0000-0000-000010D90000}"/>
    <cellStyle name="Normal 4 6 2 3 5 2 2 2" xfId="57302" xr:uid="{00000000-0005-0000-0000-000011D90000}"/>
    <cellStyle name="Normal 4 6 2 3 5 2 3" xfId="57301" xr:uid="{00000000-0005-0000-0000-000012D90000}"/>
    <cellStyle name="Normal 4 6 2 3 5 3" xfId="28357" xr:uid="{00000000-0005-0000-0000-000013D90000}"/>
    <cellStyle name="Normal 4 6 2 3 5 3 2" xfId="57303" xr:uid="{00000000-0005-0000-0000-000014D90000}"/>
    <cellStyle name="Normal 4 6 2 3 5 4" xfId="28358" xr:uid="{00000000-0005-0000-0000-000015D90000}"/>
    <cellStyle name="Normal 4 6 2 3 5 4 2" xfId="57304" xr:uid="{00000000-0005-0000-0000-000016D90000}"/>
    <cellStyle name="Normal 4 6 2 3 5 5" xfId="28359" xr:uid="{00000000-0005-0000-0000-000017D90000}"/>
    <cellStyle name="Normal 4 6 2 3 5 5 2" xfId="57305" xr:uid="{00000000-0005-0000-0000-000018D90000}"/>
    <cellStyle name="Normal 4 6 2 3 5 6" xfId="57300" xr:uid="{00000000-0005-0000-0000-000019D90000}"/>
    <cellStyle name="Normal 4 6 2 3 6" xfId="28360" xr:uid="{00000000-0005-0000-0000-00001AD90000}"/>
    <cellStyle name="Normal 4 6 2 3 6 2" xfId="28361" xr:uid="{00000000-0005-0000-0000-00001BD90000}"/>
    <cellStyle name="Normal 4 6 2 3 6 2 2" xfId="28362" xr:uid="{00000000-0005-0000-0000-00001CD90000}"/>
    <cellStyle name="Normal 4 6 2 3 6 2 2 2" xfId="57308" xr:uid="{00000000-0005-0000-0000-00001DD90000}"/>
    <cellStyle name="Normal 4 6 2 3 6 2 3" xfId="57307" xr:uid="{00000000-0005-0000-0000-00001ED90000}"/>
    <cellStyle name="Normal 4 6 2 3 6 3" xfId="28363" xr:uid="{00000000-0005-0000-0000-00001FD90000}"/>
    <cellStyle name="Normal 4 6 2 3 6 3 2" xfId="57309" xr:uid="{00000000-0005-0000-0000-000020D90000}"/>
    <cellStyle name="Normal 4 6 2 3 6 4" xfId="28364" xr:uid="{00000000-0005-0000-0000-000021D90000}"/>
    <cellStyle name="Normal 4 6 2 3 6 4 2" xfId="57310" xr:uid="{00000000-0005-0000-0000-000022D90000}"/>
    <cellStyle name="Normal 4 6 2 3 6 5" xfId="57306" xr:uid="{00000000-0005-0000-0000-000023D90000}"/>
    <cellStyle name="Normal 4 6 2 3 7" xfId="28365" xr:uid="{00000000-0005-0000-0000-000024D90000}"/>
    <cellStyle name="Normal 4 6 2 3 7 2" xfId="28366" xr:uid="{00000000-0005-0000-0000-000025D90000}"/>
    <cellStyle name="Normal 4 6 2 3 7 2 2" xfId="57312" xr:uid="{00000000-0005-0000-0000-000026D90000}"/>
    <cellStyle name="Normal 4 6 2 3 7 3" xfId="28367" xr:uid="{00000000-0005-0000-0000-000027D90000}"/>
    <cellStyle name="Normal 4 6 2 3 7 3 2" xfId="57313" xr:uid="{00000000-0005-0000-0000-000028D90000}"/>
    <cellStyle name="Normal 4 6 2 3 7 4" xfId="57311" xr:uid="{00000000-0005-0000-0000-000029D90000}"/>
    <cellStyle name="Normal 4 6 2 3 8" xfId="28368" xr:uid="{00000000-0005-0000-0000-00002AD90000}"/>
    <cellStyle name="Normal 4 6 2 3 8 2" xfId="57314" xr:uid="{00000000-0005-0000-0000-00002BD90000}"/>
    <cellStyle name="Normal 4 6 2 3 9" xfId="28369" xr:uid="{00000000-0005-0000-0000-00002CD90000}"/>
    <cellStyle name="Normal 4 6 2 3 9 2" xfId="57315" xr:uid="{00000000-0005-0000-0000-00002DD90000}"/>
    <cellStyle name="Normal 4 6 2 4" xfId="28370" xr:uid="{00000000-0005-0000-0000-00002ED90000}"/>
    <cellStyle name="Normal 4 6 2 4 2" xfId="28371" xr:uid="{00000000-0005-0000-0000-00002FD90000}"/>
    <cellStyle name="Normal 4 6 2 4 2 2" xfId="28372" xr:uid="{00000000-0005-0000-0000-000030D90000}"/>
    <cellStyle name="Normal 4 6 2 4 2 2 2" xfId="28373" xr:uid="{00000000-0005-0000-0000-000031D90000}"/>
    <cellStyle name="Normal 4 6 2 4 2 2 2 2" xfId="57319" xr:uid="{00000000-0005-0000-0000-000032D90000}"/>
    <cellStyle name="Normal 4 6 2 4 2 2 3" xfId="57318" xr:uid="{00000000-0005-0000-0000-000033D90000}"/>
    <cellStyle name="Normal 4 6 2 4 2 3" xfId="28374" xr:uid="{00000000-0005-0000-0000-000034D90000}"/>
    <cellStyle name="Normal 4 6 2 4 2 3 2" xfId="57320" xr:uid="{00000000-0005-0000-0000-000035D90000}"/>
    <cellStyle name="Normal 4 6 2 4 2 4" xfId="28375" xr:uid="{00000000-0005-0000-0000-000036D90000}"/>
    <cellStyle name="Normal 4 6 2 4 2 4 2" xfId="57321" xr:uid="{00000000-0005-0000-0000-000037D90000}"/>
    <cellStyle name="Normal 4 6 2 4 2 5" xfId="28376" xr:uid="{00000000-0005-0000-0000-000038D90000}"/>
    <cellStyle name="Normal 4 6 2 4 2 5 2" xfId="57322" xr:uid="{00000000-0005-0000-0000-000039D90000}"/>
    <cellStyle name="Normal 4 6 2 4 2 6" xfId="57317" xr:uid="{00000000-0005-0000-0000-00003AD90000}"/>
    <cellStyle name="Normal 4 6 2 4 3" xfId="28377" xr:uid="{00000000-0005-0000-0000-00003BD90000}"/>
    <cellStyle name="Normal 4 6 2 4 3 2" xfId="28378" xr:uid="{00000000-0005-0000-0000-00003CD90000}"/>
    <cellStyle name="Normal 4 6 2 4 3 2 2" xfId="28379" xr:uid="{00000000-0005-0000-0000-00003DD90000}"/>
    <cellStyle name="Normal 4 6 2 4 3 2 2 2" xfId="57325" xr:uid="{00000000-0005-0000-0000-00003ED90000}"/>
    <cellStyle name="Normal 4 6 2 4 3 2 3" xfId="57324" xr:uid="{00000000-0005-0000-0000-00003FD90000}"/>
    <cellStyle name="Normal 4 6 2 4 3 3" xfId="28380" xr:uid="{00000000-0005-0000-0000-000040D90000}"/>
    <cellStyle name="Normal 4 6 2 4 3 3 2" xfId="57326" xr:uid="{00000000-0005-0000-0000-000041D90000}"/>
    <cellStyle name="Normal 4 6 2 4 3 4" xfId="28381" xr:uid="{00000000-0005-0000-0000-000042D90000}"/>
    <cellStyle name="Normal 4 6 2 4 3 4 2" xfId="57327" xr:uid="{00000000-0005-0000-0000-000043D90000}"/>
    <cellStyle name="Normal 4 6 2 4 3 5" xfId="28382" xr:uid="{00000000-0005-0000-0000-000044D90000}"/>
    <cellStyle name="Normal 4 6 2 4 3 5 2" xfId="57328" xr:uid="{00000000-0005-0000-0000-000045D90000}"/>
    <cellStyle name="Normal 4 6 2 4 3 6" xfId="57323" xr:uid="{00000000-0005-0000-0000-000046D90000}"/>
    <cellStyle name="Normal 4 6 2 4 4" xfId="28383" xr:uid="{00000000-0005-0000-0000-000047D90000}"/>
    <cellStyle name="Normal 4 6 2 4 4 2" xfId="28384" xr:uid="{00000000-0005-0000-0000-000048D90000}"/>
    <cellStyle name="Normal 4 6 2 4 4 2 2" xfId="57330" xr:uid="{00000000-0005-0000-0000-000049D90000}"/>
    <cellStyle name="Normal 4 6 2 4 4 3" xfId="57329" xr:uid="{00000000-0005-0000-0000-00004AD90000}"/>
    <cellStyle name="Normal 4 6 2 4 5" xfId="28385" xr:uid="{00000000-0005-0000-0000-00004BD90000}"/>
    <cellStyle name="Normal 4 6 2 4 5 2" xfId="57331" xr:uid="{00000000-0005-0000-0000-00004CD90000}"/>
    <cellStyle name="Normal 4 6 2 4 6" xfId="28386" xr:uid="{00000000-0005-0000-0000-00004DD90000}"/>
    <cellStyle name="Normal 4 6 2 4 6 2" xfId="57332" xr:uid="{00000000-0005-0000-0000-00004ED90000}"/>
    <cellStyle name="Normal 4 6 2 4 7" xfId="28387" xr:uid="{00000000-0005-0000-0000-00004FD90000}"/>
    <cellStyle name="Normal 4 6 2 4 7 2" xfId="57333" xr:uid="{00000000-0005-0000-0000-000050D90000}"/>
    <cellStyle name="Normal 4 6 2 4 8" xfId="57316" xr:uid="{00000000-0005-0000-0000-000051D90000}"/>
    <cellStyle name="Normal 4 6 2 5" xfId="28388" xr:uid="{00000000-0005-0000-0000-000052D90000}"/>
    <cellStyle name="Normal 4 6 2 5 2" xfId="28389" xr:uid="{00000000-0005-0000-0000-000053D90000}"/>
    <cellStyle name="Normal 4 6 2 5 2 2" xfId="28390" xr:uid="{00000000-0005-0000-0000-000054D90000}"/>
    <cellStyle name="Normal 4 6 2 5 2 2 2" xfId="28391" xr:uid="{00000000-0005-0000-0000-000055D90000}"/>
    <cellStyle name="Normal 4 6 2 5 2 2 2 2" xfId="57337" xr:uid="{00000000-0005-0000-0000-000056D90000}"/>
    <cellStyle name="Normal 4 6 2 5 2 2 3" xfId="57336" xr:uid="{00000000-0005-0000-0000-000057D90000}"/>
    <cellStyle name="Normal 4 6 2 5 2 3" xfId="28392" xr:uid="{00000000-0005-0000-0000-000058D90000}"/>
    <cellStyle name="Normal 4 6 2 5 2 3 2" xfId="57338" xr:uid="{00000000-0005-0000-0000-000059D90000}"/>
    <cellStyle name="Normal 4 6 2 5 2 4" xfId="28393" xr:uid="{00000000-0005-0000-0000-00005AD90000}"/>
    <cellStyle name="Normal 4 6 2 5 2 4 2" xfId="57339" xr:uid="{00000000-0005-0000-0000-00005BD90000}"/>
    <cellStyle name="Normal 4 6 2 5 2 5" xfId="28394" xr:uid="{00000000-0005-0000-0000-00005CD90000}"/>
    <cellStyle name="Normal 4 6 2 5 2 5 2" xfId="57340" xr:uid="{00000000-0005-0000-0000-00005DD90000}"/>
    <cellStyle name="Normal 4 6 2 5 2 6" xfId="57335" xr:uid="{00000000-0005-0000-0000-00005ED90000}"/>
    <cellStyle name="Normal 4 6 2 5 3" xfId="28395" xr:uid="{00000000-0005-0000-0000-00005FD90000}"/>
    <cellStyle name="Normal 4 6 2 5 3 2" xfId="28396" xr:uid="{00000000-0005-0000-0000-000060D90000}"/>
    <cellStyle name="Normal 4 6 2 5 3 2 2" xfId="57342" xr:uid="{00000000-0005-0000-0000-000061D90000}"/>
    <cellStyle name="Normal 4 6 2 5 3 3" xfId="57341" xr:uid="{00000000-0005-0000-0000-000062D90000}"/>
    <cellStyle name="Normal 4 6 2 5 4" xfId="28397" xr:uid="{00000000-0005-0000-0000-000063D90000}"/>
    <cellStyle name="Normal 4 6 2 5 4 2" xfId="57343" xr:uid="{00000000-0005-0000-0000-000064D90000}"/>
    <cellStyle name="Normal 4 6 2 5 5" xfId="28398" xr:uid="{00000000-0005-0000-0000-000065D90000}"/>
    <cellStyle name="Normal 4 6 2 5 5 2" xfId="57344" xr:uid="{00000000-0005-0000-0000-000066D90000}"/>
    <cellStyle name="Normal 4 6 2 5 6" xfId="28399" xr:uid="{00000000-0005-0000-0000-000067D90000}"/>
    <cellStyle name="Normal 4 6 2 5 6 2" xfId="57345" xr:uid="{00000000-0005-0000-0000-000068D90000}"/>
    <cellStyle name="Normal 4 6 2 5 7" xfId="57334" xr:uid="{00000000-0005-0000-0000-000069D90000}"/>
    <cellStyle name="Normal 4 6 2 6" xfId="28400" xr:uid="{00000000-0005-0000-0000-00006AD90000}"/>
    <cellStyle name="Normal 4 6 2 6 2" xfId="28401" xr:uid="{00000000-0005-0000-0000-00006BD90000}"/>
    <cellStyle name="Normal 4 6 2 6 2 2" xfId="28402" xr:uid="{00000000-0005-0000-0000-00006CD90000}"/>
    <cellStyle name="Normal 4 6 2 6 2 2 2" xfId="57348" xr:uid="{00000000-0005-0000-0000-00006DD90000}"/>
    <cellStyle name="Normal 4 6 2 6 2 3" xfId="57347" xr:uid="{00000000-0005-0000-0000-00006ED90000}"/>
    <cellStyle name="Normal 4 6 2 6 3" xfId="28403" xr:uid="{00000000-0005-0000-0000-00006FD90000}"/>
    <cellStyle name="Normal 4 6 2 6 3 2" xfId="57349" xr:uid="{00000000-0005-0000-0000-000070D90000}"/>
    <cellStyle name="Normal 4 6 2 6 4" xfId="28404" xr:uid="{00000000-0005-0000-0000-000071D90000}"/>
    <cellStyle name="Normal 4 6 2 6 4 2" xfId="57350" xr:uid="{00000000-0005-0000-0000-000072D90000}"/>
    <cellStyle name="Normal 4 6 2 6 5" xfId="28405" xr:uid="{00000000-0005-0000-0000-000073D90000}"/>
    <cellStyle name="Normal 4 6 2 6 5 2" xfId="57351" xr:uid="{00000000-0005-0000-0000-000074D90000}"/>
    <cellStyle name="Normal 4 6 2 6 6" xfId="57346" xr:uid="{00000000-0005-0000-0000-000075D90000}"/>
    <cellStyle name="Normal 4 6 2 7" xfId="28406" xr:uid="{00000000-0005-0000-0000-000076D90000}"/>
    <cellStyle name="Normal 4 6 2 7 2" xfId="28407" xr:uid="{00000000-0005-0000-0000-000077D90000}"/>
    <cellStyle name="Normal 4 6 2 7 2 2" xfId="28408" xr:uid="{00000000-0005-0000-0000-000078D90000}"/>
    <cellStyle name="Normal 4 6 2 7 2 2 2" xfId="57354" xr:uid="{00000000-0005-0000-0000-000079D90000}"/>
    <cellStyle name="Normal 4 6 2 7 2 3" xfId="57353" xr:uid="{00000000-0005-0000-0000-00007AD90000}"/>
    <cellStyle name="Normal 4 6 2 7 3" xfId="28409" xr:uid="{00000000-0005-0000-0000-00007BD90000}"/>
    <cellStyle name="Normal 4 6 2 7 3 2" xfId="57355" xr:uid="{00000000-0005-0000-0000-00007CD90000}"/>
    <cellStyle name="Normal 4 6 2 7 4" xfId="28410" xr:uid="{00000000-0005-0000-0000-00007DD90000}"/>
    <cellStyle name="Normal 4 6 2 7 4 2" xfId="57356" xr:uid="{00000000-0005-0000-0000-00007ED90000}"/>
    <cellStyle name="Normal 4 6 2 7 5" xfId="28411" xr:uid="{00000000-0005-0000-0000-00007FD90000}"/>
    <cellStyle name="Normal 4 6 2 7 5 2" xfId="57357" xr:uid="{00000000-0005-0000-0000-000080D90000}"/>
    <cellStyle name="Normal 4 6 2 7 6" xfId="57352" xr:uid="{00000000-0005-0000-0000-000081D90000}"/>
    <cellStyle name="Normal 4 6 2 8" xfId="28412" xr:uid="{00000000-0005-0000-0000-000082D90000}"/>
    <cellStyle name="Normal 4 6 2 8 2" xfId="28413" xr:uid="{00000000-0005-0000-0000-000083D90000}"/>
    <cellStyle name="Normal 4 6 2 8 2 2" xfId="28414" xr:uid="{00000000-0005-0000-0000-000084D90000}"/>
    <cellStyle name="Normal 4 6 2 8 2 2 2" xfId="57360" xr:uid="{00000000-0005-0000-0000-000085D90000}"/>
    <cellStyle name="Normal 4 6 2 8 2 3" xfId="57359" xr:uid="{00000000-0005-0000-0000-000086D90000}"/>
    <cellStyle name="Normal 4 6 2 8 3" xfId="28415" xr:uid="{00000000-0005-0000-0000-000087D90000}"/>
    <cellStyle name="Normal 4 6 2 8 3 2" xfId="57361" xr:uid="{00000000-0005-0000-0000-000088D90000}"/>
    <cellStyle name="Normal 4 6 2 8 4" xfId="28416" xr:uid="{00000000-0005-0000-0000-000089D90000}"/>
    <cellStyle name="Normal 4 6 2 8 4 2" xfId="57362" xr:uid="{00000000-0005-0000-0000-00008AD90000}"/>
    <cellStyle name="Normal 4 6 2 8 5" xfId="57358" xr:uid="{00000000-0005-0000-0000-00008BD90000}"/>
    <cellStyle name="Normal 4 6 2 9" xfId="28417" xr:uid="{00000000-0005-0000-0000-00008CD90000}"/>
    <cellStyle name="Normal 4 6 2 9 2" xfId="28418" xr:uid="{00000000-0005-0000-0000-00008DD90000}"/>
    <cellStyle name="Normal 4 6 2 9 2 2" xfId="57364" xr:uid="{00000000-0005-0000-0000-00008ED90000}"/>
    <cellStyle name="Normal 4 6 2 9 3" xfId="28419" xr:uid="{00000000-0005-0000-0000-00008FD90000}"/>
    <cellStyle name="Normal 4 6 2 9 3 2" xfId="57365" xr:uid="{00000000-0005-0000-0000-000090D90000}"/>
    <cellStyle name="Normal 4 6 2 9 4" xfId="57363" xr:uid="{00000000-0005-0000-0000-000091D90000}"/>
    <cellStyle name="Normal 4 6 3" xfId="28420" xr:uid="{00000000-0005-0000-0000-000092D90000}"/>
    <cellStyle name="Normal 4 6 3 10" xfId="28421" xr:uid="{00000000-0005-0000-0000-000093D90000}"/>
    <cellStyle name="Normal 4 6 3 10 2" xfId="57367" xr:uid="{00000000-0005-0000-0000-000094D90000}"/>
    <cellStyle name="Normal 4 6 3 11" xfId="28422" xr:uid="{00000000-0005-0000-0000-000095D90000}"/>
    <cellStyle name="Normal 4 6 3 11 2" xfId="57368" xr:uid="{00000000-0005-0000-0000-000096D90000}"/>
    <cellStyle name="Normal 4 6 3 12" xfId="57366" xr:uid="{00000000-0005-0000-0000-000097D90000}"/>
    <cellStyle name="Normal 4 6 3 2" xfId="28423" xr:uid="{00000000-0005-0000-0000-000098D90000}"/>
    <cellStyle name="Normal 4 6 3 2 10" xfId="28424" xr:uid="{00000000-0005-0000-0000-000099D90000}"/>
    <cellStyle name="Normal 4 6 3 2 10 2" xfId="57370" xr:uid="{00000000-0005-0000-0000-00009AD90000}"/>
    <cellStyle name="Normal 4 6 3 2 11" xfId="57369" xr:uid="{00000000-0005-0000-0000-00009BD90000}"/>
    <cellStyle name="Normal 4 6 3 2 2" xfId="28425" xr:uid="{00000000-0005-0000-0000-00009CD90000}"/>
    <cellStyle name="Normal 4 6 3 2 2 2" xfId="28426" xr:uid="{00000000-0005-0000-0000-00009DD90000}"/>
    <cellStyle name="Normal 4 6 3 2 2 2 2" xfId="28427" xr:uid="{00000000-0005-0000-0000-00009ED90000}"/>
    <cellStyle name="Normal 4 6 3 2 2 2 2 2" xfId="28428" xr:uid="{00000000-0005-0000-0000-00009FD90000}"/>
    <cellStyle name="Normal 4 6 3 2 2 2 2 2 2" xfId="57374" xr:uid="{00000000-0005-0000-0000-0000A0D90000}"/>
    <cellStyle name="Normal 4 6 3 2 2 2 2 3" xfId="57373" xr:uid="{00000000-0005-0000-0000-0000A1D90000}"/>
    <cellStyle name="Normal 4 6 3 2 2 2 3" xfId="28429" xr:uid="{00000000-0005-0000-0000-0000A2D90000}"/>
    <cellStyle name="Normal 4 6 3 2 2 2 3 2" xfId="57375" xr:uid="{00000000-0005-0000-0000-0000A3D90000}"/>
    <cellStyle name="Normal 4 6 3 2 2 2 4" xfId="28430" xr:uid="{00000000-0005-0000-0000-0000A4D90000}"/>
    <cellStyle name="Normal 4 6 3 2 2 2 4 2" xfId="57376" xr:uid="{00000000-0005-0000-0000-0000A5D90000}"/>
    <cellStyle name="Normal 4 6 3 2 2 2 5" xfId="28431" xr:uid="{00000000-0005-0000-0000-0000A6D90000}"/>
    <cellStyle name="Normal 4 6 3 2 2 2 5 2" xfId="57377" xr:uid="{00000000-0005-0000-0000-0000A7D90000}"/>
    <cellStyle name="Normal 4 6 3 2 2 2 6" xfId="57372" xr:uid="{00000000-0005-0000-0000-0000A8D90000}"/>
    <cellStyle name="Normal 4 6 3 2 2 3" xfId="28432" xr:uid="{00000000-0005-0000-0000-0000A9D90000}"/>
    <cellStyle name="Normal 4 6 3 2 2 3 2" xfId="28433" xr:uid="{00000000-0005-0000-0000-0000AAD90000}"/>
    <cellStyle name="Normal 4 6 3 2 2 3 2 2" xfId="57379" xr:uid="{00000000-0005-0000-0000-0000ABD90000}"/>
    <cellStyle name="Normal 4 6 3 2 2 3 3" xfId="57378" xr:uid="{00000000-0005-0000-0000-0000ACD90000}"/>
    <cellStyle name="Normal 4 6 3 2 2 4" xfId="28434" xr:uid="{00000000-0005-0000-0000-0000ADD90000}"/>
    <cellStyle name="Normal 4 6 3 2 2 4 2" xfId="57380" xr:uid="{00000000-0005-0000-0000-0000AED90000}"/>
    <cellStyle name="Normal 4 6 3 2 2 5" xfId="28435" xr:uid="{00000000-0005-0000-0000-0000AFD90000}"/>
    <cellStyle name="Normal 4 6 3 2 2 5 2" xfId="57381" xr:uid="{00000000-0005-0000-0000-0000B0D90000}"/>
    <cellStyle name="Normal 4 6 3 2 2 6" xfId="28436" xr:uid="{00000000-0005-0000-0000-0000B1D90000}"/>
    <cellStyle name="Normal 4 6 3 2 2 6 2" xfId="57382" xr:uid="{00000000-0005-0000-0000-0000B2D90000}"/>
    <cellStyle name="Normal 4 6 3 2 2 7" xfId="57371" xr:uid="{00000000-0005-0000-0000-0000B3D90000}"/>
    <cellStyle name="Normal 4 6 3 2 3" xfId="28437" xr:uid="{00000000-0005-0000-0000-0000B4D90000}"/>
    <cellStyle name="Normal 4 6 3 2 3 2" xfId="28438" xr:uid="{00000000-0005-0000-0000-0000B5D90000}"/>
    <cellStyle name="Normal 4 6 3 2 3 2 2" xfId="28439" xr:uid="{00000000-0005-0000-0000-0000B6D90000}"/>
    <cellStyle name="Normal 4 6 3 2 3 2 2 2" xfId="28440" xr:uid="{00000000-0005-0000-0000-0000B7D90000}"/>
    <cellStyle name="Normal 4 6 3 2 3 2 2 2 2" xfId="57386" xr:uid="{00000000-0005-0000-0000-0000B8D90000}"/>
    <cellStyle name="Normal 4 6 3 2 3 2 2 3" xfId="57385" xr:uid="{00000000-0005-0000-0000-0000B9D90000}"/>
    <cellStyle name="Normal 4 6 3 2 3 2 3" xfId="28441" xr:uid="{00000000-0005-0000-0000-0000BAD90000}"/>
    <cellStyle name="Normal 4 6 3 2 3 2 3 2" xfId="57387" xr:uid="{00000000-0005-0000-0000-0000BBD90000}"/>
    <cellStyle name="Normal 4 6 3 2 3 2 4" xfId="28442" xr:uid="{00000000-0005-0000-0000-0000BCD90000}"/>
    <cellStyle name="Normal 4 6 3 2 3 2 4 2" xfId="57388" xr:uid="{00000000-0005-0000-0000-0000BDD90000}"/>
    <cellStyle name="Normal 4 6 3 2 3 2 5" xfId="28443" xr:uid="{00000000-0005-0000-0000-0000BED90000}"/>
    <cellStyle name="Normal 4 6 3 2 3 2 5 2" xfId="57389" xr:uid="{00000000-0005-0000-0000-0000BFD90000}"/>
    <cellStyle name="Normal 4 6 3 2 3 2 6" xfId="57384" xr:uid="{00000000-0005-0000-0000-0000C0D90000}"/>
    <cellStyle name="Normal 4 6 3 2 3 3" xfId="28444" xr:uid="{00000000-0005-0000-0000-0000C1D90000}"/>
    <cellStyle name="Normal 4 6 3 2 3 3 2" xfId="28445" xr:uid="{00000000-0005-0000-0000-0000C2D90000}"/>
    <cellStyle name="Normal 4 6 3 2 3 3 2 2" xfId="57391" xr:uid="{00000000-0005-0000-0000-0000C3D90000}"/>
    <cellStyle name="Normal 4 6 3 2 3 3 3" xfId="57390" xr:uid="{00000000-0005-0000-0000-0000C4D90000}"/>
    <cellStyle name="Normal 4 6 3 2 3 4" xfId="28446" xr:uid="{00000000-0005-0000-0000-0000C5D90000}"/>
    <cellStyle name="Normal 4 6 3 2 3 4 2" xfId="57392" xr:uid="{00000000-0005-0000-0000-0000C6D90000}"/>
    <cellStyle name="Normal 4 6 3 2 3 5" xfId="28447" xr:uid="{00000000-0005-0000-0000-0000C7D90000}"/>
    <cellStyle name="Normal 4 6 3 2 3 5 2" xfId="57393" xr:uid="{00000000-0005-0000-0000-0000C8D90000}"/>
    <cellStyle name="Normal 4 6 3 2 3 6" xfId="28448" xr:uid="{00000000-0005-0000-0000-0000C9D90000}"/>
    <cellStyle name="Normal 4 6 3 2 3 6 2" xfId="57394" xr:uid="{00000000-0005-0000-0000-0000CAD90000}"/>
    <cellStyle name="Normal 4 6 3 2 3 7" xfId="57383" xr:uid="{00000000-0005-0000-0000-0000CBD90000}"/>
    <cellStyle name="Normal 4 6 3 2 4" xfId="28449" xr:uid="{00000000-0005-0000-0000-0000CCD90000}"/>
    <cellStyle name="Normal 4 6 3 2 4 2" xfId="28450" xr:uid="{00000000-0005-0000-0000-0000CDD90000}"/>
    <cellStyle name="Normal 4 6 3 2 4 2 2" xfId="28451" xr:uid="{00000000-0005-0000-0000-0000CED90000}"/>
    <cellStyle name="Normal 4 6 3 2 4 2 2 2" xfId="57397" xr:uid="{00000000-0005-0000-0000-0000CFD90000}"/>
    <cellStyle name="Normal 4 6 3 2 4 2 3" xfId="57396" xr:uid="{00000000-0005-0000-0000-0000D0D90000}"/>
    <cellStyle name="Normal 4 6 3 2 4 3" xfId="28452" xr:uid="{00000000-0005-0000-0000-0000D1D90000}"/>
    <cellStyle name="Normal 4 6 3 2 4 3 2" xfId="57398" xr:uid="{00000000-0005-0000-0000-0000D2D90000}"/>
    <cellStyle name="Normal 4 6 3 2 4 4" xfId="28453" xr:uid="{00000000-0005-0000-0000-0000D3D90000}"/>
    <cellStyle name="Normal 4 6 3 2 4 4 2" xfId="57399" xr:uid="{00000000-0005-0000-0000-0000D4D90000}"/>
    <cellStyle name="Normal 4 6 3 2 4 5" xfId="28454" xr:uid="{00000000-0005-0000-0000-0000D5D90000}"/>
    <cellStyle name="Normal 4 6 3 2 4 5 2" xfId="57400" xr:uid="{00000000-0005-0000-0000-0000D6D90000}"/>
    <cellStyle name="Normal 4 6 3 2 4 6" xfId="57395" xr:uid="{00000000-0005-0000-0000-0000D7D90000}"/>
    <cellStyle name="Normal 4 6 3 2 5" xfId="28455" xr:uid="{00000000-0005-0000-0000-0000D8D90000}"/>
    <cellStyle name="Normal 4 6 3 2 5 2" xfId="28456" xr:uid="{00000000-0005-0000-0000-0000D9D90000}"/>
    <cellStyle name="Normal 4 6 3 2 5 2 2" xfId="28457" xr:uid="{00000000-0005-0000-0000-0000DAD90000}"/>
    <cellStyle name="Normal 4 6 3 2 5 2 2 2" xfId="57403" xr:uid="{00000000-0005-0000-0000-0000DBD90000}"/>
    <cellStyle name="Normal 4 6 3 2 5 2 3" xfId="57402" xr:uid="{00000000-0005-0000-0000-0000DCD90000}"/>
    <cellStyle name="Normal 4 6 3 2 5 3" xfId="28458" xr:uid="{00000000-0005-0000-0000-0000DDD90000}"/>
    <cellStyle name="Normal 4 6 3 2 5 3 2" xfId="57404" xr:uid="{00000000-0005-0000-0000-0000DED90000}"/>
    <cellStyle name="Normal 4 6 3 2 5 4" xfId="28459" xr:uid="{00000000-0005-0000-0000-0000DFD90000}"/>
    <cellStyle name="Normal 4 6 3 2 5 4 2" xfId="57405" xr:uid="{00000000-0005-0000-0000-0000E0D90000}"/>
    <cellStyle name="Normal 4 6 3 2 5 5" xfId="28460" xr:uid="{00000000-0005-0000-0000-0000E1D90000}"/>
    <cellStyle name="Normal 4 6 3 2 5 5 2" xfId="57406" xr:uid="{00000000-0005-0000-0000-0000E2D90000}"/>
    <cellStyle name="Normal 4 6 3 2 5 6" xfId="57401" xr:uid="{00000000-0005-0000-0000-0000E3D90000}"/>
    <cellStyle name="Normal 4 6 3 2 6" xfId="28461" xr:uid="{00000000-0005-0000-0000-0000E4D90000}"/>
    <cellStyle name="Normal 4 6 3 2 6 2" xfId="28462" xr:uid="{00000000-0005-0000-0000-0000E5D90000}"/>
    <cellStyle name="Normal 4 6 3 2 6 2 2" xfId="28463" xr:uid="{00000000-0005-0000-0000-0000E6D90000}"/>
    <cellStyle name="Normal 4 6 3 2 6 2 2 2" xfId="57409" xr:uid="{00000000-0005-0000-0000-0000E7D90000}"/>
    <cellStyle name="Normal 4 6 3 2 6 2 3" xfId="57408" xr:uid="{00000000-0005-0000-0000-0000E8D90000}"/>
    <cellStyle name="Normal 4 6 3 2 6 3" xfId="28464" xr:uid="{00000000-0005-0000-0000-0000E9D90000}"/>
    <cellStyle name="Normal 4 6 3 2 6 3 2" xfId="57410" xr:uid="{00000000-0005-0000-0000-0000EAD90000}"/>
    <cellStyle name="Normal 4 6 3 2 6 4" xfId="28465" xr:uid="{00000000-0005-0000-0000-0000EBD90000}"/>
    <cellStyle name="Normal 4 6 3 2 6 4 2" xfId="57411" xr:uid="{00000000-0005-0000-0000-0000ECD90000}"/>
    <cellStyle name="Normal 4 6 3 2 6 5" xfId="57407" xr:uid="{00000000-0005-0000-0000-0000EDD90000}"/>
    <cellStyle name="Normal 4 6 3 2 7" xfId="28466" xr:uid="{00000000-0005-0000-0000-0000EED90000}"/>
    <cellStyle name="Normal 4 6 3 2 7 2" xfId="28467" xr:uid="{00000000-0005-0000-0000-0000EFD90000}"/>
    <cellStyle name="Normal 4 6 3 2 7 2 2" xfId="57413" xr:uid="{00000000-0005-0000-0000-0000F0D90000}"/>
    <cellStyle name="Normal 4 6 3 2 7 3" xfId="28468" xr:uid="{00000000-0005-0000-0000-0000F1D90000}"/>
    <cellStyle name="Normal 4 6 3 2 7 3 2" xfId="57414" xr:uid="{00000000-0005-0000-0000-0000F2D90000}"/>
    <cellStyle name="Normal 4 6 3 2 7 4" xfId="57412" xr:uid="{00000000-0005-0000-0000-0000F3D90000}"/>
    <cellStyle name="Normal 4 6 3 2 8" xfId="28469" xr:uid="{00000000-0005-0000-0000-0000F4D90000}"/>
    <cellStyle name="Normal 4 6 3 2 8 2" xfId="57415" xr:uid="{00000000-0005-0000-0000-0000F5D90000}"/>
    <cellStyle name="Normal 4 6 3 2 9" xfId="28470" xr:uid="{00000000-0005-0000-0000-0000F6D90000}"/>
    <cellStyle name="Normal 4 6 3 2 9 2" xfId="57416" xr:uid="{00000000-0005-0000-0000-0000F7D90000}"/>
    <cellStyle name="Normal 4 6 3 3" xfId="28471" xr:uid="{00000000-0005-0000-0000-0000F8D90000}"/>
    <cellStyle name="Normal 4 6 3 3 2" xfId="28472" xr:uid="{00000000-0005-0000-0000-0000F9D90000}"/>
    <cellStyle name="Normal 4 6 3 3 2 2" xfId="28473" xr:uid="{00000000-0005-0000-0000-0000FAD90000}"/>
    <cellStyle name="Normal 4 6 3 3 2 2 2" xfId="28474" xr:uid="{00000000-0005-0000-0000-0000FBD90000}"/>
    <cellStyle name="Normal 4 6 3 3 2 2 2 2" xfId="57420" xr:uid="{00000000-0005-0000-0000-0000FCD90000}"/>
    <cellStyle name="Normal 4 6 3 3 2 2 3" xfId="57419" xr:uid="{00000000-0005-0000-0000-0000FDD90000}"/>
    <cellStyle name="Normal 4 6 3 3 2 3" xfId="28475" xr:uid="{00000000-0005-0000-0000-0000FED90000}"/>
    <cellStyle name="Normal 4 6 3 3 2 3 2" xfId="57421" xr:uid="{00000000-0005-0000-0000-0000FFD90000}"/>
    <cellStyle name="Normal 4 6 3 3 2 4" xfId="28476" xr:uid="{00000000-0005-0000-0000-000000DA0000}"/>
    <cellStyle name="Normal 4 6 3 3 2 4 2" xfId="57422" xr:uid="{00000000-0005-0000-0000-000001DA0000}"/>
    <cellStyle name="Normal 4 6 3 3 2 5" xfId="28477" xr:uid="{00000000-0005-0000-0000-000002DA0000}"/>
    <cellStyle name="Normal 4 6 3 3 2 5 2" xfId="57423" xr:uid="{00000000-0005-0000-0000-000003DA0000}"/>
    <cellStyle name="Normal 4 6 3 3 2 6" xfId="57418" xr:uid="{00000000-0005-0000-0000-000004DA0000}"/>
    <cellStyle name="Normal 4 6 3 3 3" xfId="28478" xr:uid="{00000000-0005-0000-0000-000005DA0000}"/>
    <cellStyle name="Normal 4 6 3 3 3 2" xfId="28479" xr:uid="{00000000-0005-0000-0000-000006DA0000}"/>
    <cellStyle name="Normal 4 6 3 3 3 2 2" xfId="28480" xr:uid="{00000000-0005-0000-0000-000007DA0000}"/>
    <cellStyle name="Normal 4 6 3 3 3 2 2 2" xfId="57426" xr:uid="{00000000-0005-0000-0000-000008DA0000}"/>
    <cellStyle name="Normal 4 6 3 3 3 2 3" xfId="57425" xr:uid="{00000000-0005-0000-0000-000009DA0000}"/>
    <cellStyle name="Normal 4 6 3 3 3 3" xfId="28481" xr:uid="{00000000-0005-0000-0000-00000ADA0000}"/>
    <cellStyle name="Normal 4 6 3 3 3 3 2" xfId="57427" xr:uid="{00000000-0005-0000-0000-00000BDA0000}"/>
    <cellStyle name="Normal 4 6 3 3 3 4" xfId="28482" xr:uid="{00000000-0005-0000-0000-00000CDA0000}"/>
    <cellStyle name="Normal 4 6 3 3 3 4 2" xfId="57428" xr:uid="{00000000-0005-0000-0000-00000DDA0000}"/>
    <cellStyle name="Normal 4 6 3 3 3 5" xfId="28483" xr:uid="{00000000-0005-0000-0000-00000EDA0000}"/>
    <cellStyle name="Normal 4 6 3 3 3 5 2" xfId="57429" xr:uid="{00000000-0005-0000-0000-00000FDA0000}"/>
    <cellStyle name="Normal 4 6 3 3 3 6" xfId="57424" xr:uid="{00000000-0005-0000-0000-000010DA0000}"/>
    <cellStyle name="Normal 4 6 3 3 4" xfId="28484" xr:uid="{00000000-0005-0000-0000-000011DA0000}"/>
    <cellStyle name="Normal 4 6 3 3 4 2" xfId="28485" xr:uid="{00000000-0005-0000-0000-000012DA0000}"/>
    <cellStyle name="Normal 4 6 3 3 4 2 2" xfId="57431" xr:uid="{00000000-0005-0000-0000-000013DA0000}"/>
    <cellStyle name="Normal 4 6 3 3 4 3" xfId="57430" xr:uid="{00000000-0005-0000-0000-000014DA0000}"/>
    <cellStyle name="Normal 4 6 3 3 5" xfId="28486" xr:uid="{00000000-0005-0000-0000-000015DA0000}"/>
    <cellStyle name="Normal 4 6 3 3 5 2" xfId="57432" xr:uid="{00000000-0005-0000-0000-000016DA0000}"/>
    <cellStyle name="Normal 4 6 3 3 6" xfId="28487" xr:uid="{00000000-0005-0000-0000-000017DA0000}"/>
    <cellStyle name="Normal 4 6 3 3 6 2" xfId="57433" xr:uid="{00000000-0005-0000-0000-000018DA0000}"/>
    <cellStyle name="Normal 4 6 3 3 7" xfId="28488" xr:uid="{00000000-0005-0000-0000-000019DA0000}"/>
    <cellStyle name="Normal 4 6 3 3 7 2" xfId="57434" xr:uid="{00000000-0005-0000-0000-00001ADA0000}"/>
    <cellStyle name="Normal 4 6 3 3 8" xfId="57417" xr:uid="{00000000-0005-0000-0000-00001BDA0000}"/>
    <cellStyle name="Normal 4 6 3 4" xfId="28489" xr:uid="{00000000-0005-0000-0000-00001CDA0000}"/>
    <cellStyle name="Normal 4 6 3 4 2" xfId="28490" xr:uid="{00000000-0005-0000-0000-00001DDA0000}"/>
    <cellStyle name="Normal 4 6 3 4 2 2" xfId="28491" xr:uid="{00000000-0005-0000-0000-00001EDA0000}"/>
    <cellStyle name="Normal 4 6 3 4 2 2 2" xfId="28492" xr:uid="{00000000-0005-0000-0000-00001FDA0000}"/>
    <cellStyle name="Normal 4 6 3 4 2 2 2 2" xfId="57438" xr:uid="{00000000-0005-0000-0000-000020DA0000}"/>
    <cellStyle name="Normal 4 6 3 4 2 2 3" xfId="57437" xr:uid="{00000000-0005-0000-0000-000021DA0000}"/>
    <cellStyle name="Normal 4 6 3 4 2 3" xfId="28493" xr:uid="{00000000-0005-0000-0000-000022DA0000}"/>
    <cellStyle name="Normal 4 6 3 4 2 3 2" xfId="57439" xr:uid="{00000000-0005-0000-0000-000023DA0000}"/>
    <cellStyle name="Normal 4 6 3 4 2 4" xfId="28494" xr:uid="{00000000-0005-0000-0000-000024DA0000}"/>
    <cellStyle name="Normal 4 6 3 4 2 4 2" xfId="57440" xr:uid="{00000000-0005-0000-0000-000025DA0000}"/>
    <cellStyle name="Normal 4 6 3 4 2 5" xfId="28495" xr:uid="{00000000-0005-0000-0000-000026DA0000}"/>
    <cellStyle name="Normal 4 6 3 4 2 5 2" xfId="57441" xr:uid="{00000000-0005-0000-0000-000027DA0000}"/>
    <cellStyle name="Normal 4 6 3 4 2 6" xfId="57436" xr:uid="{00000000-0005-0000-0000-000028DA0000}"/>
    <cellStyle name="Normal 4 6 3 4 3" xfId="28496" xr:uid="{00000000-0005-0000-0000-000029DA0000}"/>
    <cellStyle name="Normal 4 6 3 4 3 2" xfId="28497" xr:uid="{00000000-0005-0000-0000-00002ADA0000}"/>
    <cellStyle name="Normal 4 6 3 4 3 2 2" xfId="57443" xr:uid="{00000000-0005-0000-0000-00002BDA0000}"/>
    <cellStyle name="Normal 4 6 3 4 3 3" xfId="57442" xr:uid="{00000000-0005-0000-0000-00002CDA0000}"/>
    <cellStyle name="Normal 4 6 3 4 4" xfId="28498" xr:uid="{00000000-0005-0000-0000-00002DDA0000}"/>
    <cellStyle name="Normal 4 6 3 4 4 2" xfId="57444" xr:uid="{00000000-0005-0000-0000-00002EDA0000}"/>
    <cellStyle name="Normal 4 6 3 4 5" xfId="28499" xr:uid="{00000000-0005-0000-0000-00002FDA0000}"/>
    <cellStyle name="Normal 4 6 3 4 5 2" xfId="57445" xr:uid="{00000000-0005-0000-0000-000030DA0000}"/>
    <cellStyle name="Normal 4 6 3 4 6" xfId="28500" xr:uid="{00000000-0005-0000-0000-000031DA0000}"/>
    <cellStyle name="Normal 4 6 3 4 6 2" xfId="57446" xr:uid="{00000000-0005-0000-0000-000032DA0000}"/>
    <cellStyle name="Normal 4 6 3 4 7" xfId="57435" xr:uid="{00000000-0005-0000-0000-000033DA0000}"/>
    <cellStyle name="Normal 4 6 3 5" xfId="28501" xr:uid="{00000000-0005-0000-0000-000034DA0000}"/>
    <cellStyle name="Normal 4 6 3 5 2" xfId="28502" xr:uid="{00000000-0005-0000-0000-000035DA0000}"/>
    <cellStyle name="Normal 4 6 3 5 2 2" xfId="28503" xr:uid="{00000000-0005-0000-0000-000036DA0000}"/>
    <cellStyle name="Normal 4 6 3 5 2 2 2" xfId="57449" xr:uid="{00000000-0005-0000-0000-000037DA0000}"/>
    <cellStyle name="Normal 4 6 3 5 2 3" xfId="57448" xr:uid="{00000000-0005-0000-0000-000038DA0000}"/>
    <cellStyle name="Normal 4 6 3 5 3" xfId="28504" xr:uid="{00000000-0005-0000-0000-000039DA0000}"/>
    <cellStyle name="Normal 4 6 3 5 3 2" xfId="57450" xr:uid="{00000000-0005-0000-0000-00003ADA0000}"/>
    <cellStyle name="Normal 4 6 3 5 4" xfId="28505" xr:uid="{00000000-0005-0000-0000-00003BDA0000}"/>
    <cellStyle name="Normal 4 6 3 5 4 2" xfId="57451" xr:uid="{00000000-0005-0000-0000-00003CDA0000}"/>
    <cellStyle name="Normal 4 6 3 5 5" xfId="28506" xr:uid="{00000000-0005-0000-0000-00003DDA0000}"/>
    <cellStyle name="Normal 4 6 3 5 5 2" xfId="57452" xr:uid="{00000000-0005-0000-0000-00003EDA0000}"/>
    <cellStyle name="Normal 4 6 3 5 6" xfId="57447" xr:uid="{00000000-0005-0000-0000-00003FDA0000}"/>
    <cellStyle name="Normal 4 6 3 6" xfId="28507" xr:uid="{00000000-0005-0000-0000-000040DA0000}"/>
    <cellStyle name="Normal 4 6 3 6 2" xfId="28508" xr:uid="{00000000-0005-0000-0000-000041DA0000}"/>
    <cellStyle name="Normal 4 6 3 6 2 2" xfId="28509" xr:uid="{00000000-0005-0000-0000-000042DA0000}"/>
    <cellStyle name="Normal 4 6 3 6 2 2 2" xfId="57455" xr:uid="{00000000-0005-0000-0000-000043DA0000}"/>
    <cellStyle name="Normal 4 6 3 6 2 3" xfId="57454" xr:uid="{00000000-0005-0000-0000-000044DA0000}"/>
    <cellStyle name="Normal 4 6 3 6 3" xfId="28510" xr:uid="{00000000-0005-0000-0000-000045DA0000}"/>
    <cellStyle name="Normal 4 6 3 6 3 2" xfId="57456" xr:uid="{00000000-0005-0000-0000-000046DA0000}"/>
    <cellStyle name="Normal 4 6 3 6 4" xfId="28511" xr:uid="{00000000-0005-0000-0000-000047DA0000}"/>
    <cellStyle name="Normal 4 6 3 6 4 2" xfId="57457" xr:uid="{00000000-0005-0000-0000-000048DA0000}"/>
    <cellStyle name="Normal 4 6 3 6 5" xfId="28512" xr:uid="{00000000-0005-0000-0000-000049DA0000}"/>
    <cellStyle name="Normal 4 6 3 6 5 2" xfId="57458" xr:uid="{00000000-0005-0000-0000-00004ADA0000}"/>
    <cellStyle name="Normal 4 6 3 6 6" xfId="57453" xr:uid="{00000000-0005-0000-0000-00004BDA0000}"/>
    <cellStyle name="Normal 4 6 3 7" xfId="28513" xr:uid="{00000000-0005-0000-0000-00004CDA0000}"/>
    <cellStyle name="Normal 4 6 3 7 2" xfId="28514" xr:uid="{00000000-0005-0000-0000-00004DDA0000}"/>
    <cellStyle name="Normal 4 6 3 7 2 2" xfId="28515" xr:uid="{00000000-0005-0000-0000-00004EDA0000}"/>
    <cellStyle name="Normal 4 6 3 7 2 2 2" xfId="57461" xr:uid="{00000000-0005-0000-0000-00004FDA0000}"/>
    <cellStyle name="Normal 4 6 3 7 2 3" xfId="57460" xr:uid="{00000000-0005-0000-0000-000050DA0000}"/>
    <cellStyle name="Normal 4 6 3 7 3" xfId="28516" xr:uid="{00000000-0005-0000-0000-000051DA0000}"/>
    <cellStyle name="Normal 4 6 3 7 3 2" xfId="57462" xr:uid="{00000000-0005-0000-0000-000052DA0000}"/>
    <cellStyle name="Normal 4 6 3 7 4" xfId="28517" xr:uid="{00000000-0005-0000-0000-000053DA0000}"/>
    <cellStyle name="Normal 4 6 3 7 4 2" xfId="57463" xr:uid="{00000000-0005-0000-0000-000054DA0000}"/>
    <cellStyle name="Normal 4 6 3 7 5" xfId="57459" xr:uid="{00000000-0005-0000-0000-000055DA0000}"/>
    <cellStyle name="Normal 4 6 3 8" xfId="28518" xr:uid="{00000000-0005-0000-0000-000056DA0000}"/>
    <cellStyle name="Normal 4 6 3 8 2" xfId="28519" xr:uid="{00000000-0005-0000-0000-000057DA0000}"/>
    <cellStyle name="Normal 4 6 3 8 2 2" xfId="57465" xr:uid="{00000000-0005-0000-0000-000058DA0000}"/>
    <cellStyle name="Normal 4 6 3 8 3" xfId="28520" xr:uid="{00000000-0005-0000-0000-000059DA0000}"/>
    <cellStyle name="Normal 4 6 3 8 3 2" xfId="57466" xr:uid="{00000000-0005-0000-0000-00005ADA0000}"/>
    <cellStyle name="Normal 4 6 3 8 4" xfId="57464" xr:uid="{00000000-0005-0000-0000-00005BDA0000}"/>
    <cellStyle name="Normal 4 6 3 9" xfId="28521" xr:uid="{00000000-0005-0000-0000-00005CDA0000}"/>
    <cellStyle name="Normal 4 6 3 9 2" xfId="57467" xr:uid="{00000000-0005-0000-0000-00005DDA0000}"/>
    <cellStyle name="Normal 4 6 4" xfId="28522" xr:uid="{00000000-0005-0000-0000-00005EDA0000}"/>
    <cellStyle name="Normal 4 6 4 10" xfId="28523" xr:uid="{00000000-0005-0000-0000-00005FDA0000}"/>
    <cellStyle name="Normal 4 6 4 10 2" xfId="57469" xr:uid="{00000000-0005-0000-0000-000060DA0000}"/>
    <cellStyle name="Normal 4 6 4 11" xfId="57468" xr:uid="{00000000-0005-0000-0000-000061DA0000}"/>
    <cellStyle name="Normal 4 6 4 2" xfId="28524" xr:uid="{00000000-0005-0000-0000-000062DA0000}"/>
    <cellStyle name="Normal 4 6 4 2 2" xfId="28525" xr:uid="{00000000-0005-0000-0000-000063DA0000}"/>
    <cellStyle name="Normal 4 6 4 2 2 2" xfId="28526" xr:uid="{00000000-0005-0000-0000-000064DA0000}"/>
    <cellStyle name="Normal 4 6 4 2 2 2 2" xfId="28527" xr:uid="{00000000-0005-0000-0000-000065DA0000}"/>
    <cellStyle name="Normal 4 6 4 2 2 2 2 2" xfId="57473" xr:uid="{00000000-0005-0000-0000-000066DA0000}"/>
    <cellStyle name="Normal 4 6 4 2 2 2 3" xfId="57472" xr:uid="{00000000-0005-0000-0000-000067DA0000}"/>
    <cellStyle name="Normal 4 6 4 2 2 3" xfId="28528" xr:uid="{00000000-0005-0000-0000-000068DA0000}"/>
    <cellStyle name="Normal 4 6 4 2 2 3 2" xfId="57474" xr:uid="{00000000-0005-0000-0000-000069DA0000}"/>
    <cellStyle name="Normal 4 6 4 2 2 4" xfId="28529" xr:uid="{00000000-0005-0000-0000-00006ADA0000}"/>
    <cellStyle name="Normal 4 6 4 2 2 4 2" xfId="57475" xr:uid="{00000000-0005-0000-0000-00006BDA0000}"/>
    <cellStyle name="Normal 4 6 4 2 2 5" xfId="28530" xr:uid="{00000000-0005-0000-0000-00006CDA0000}"/>
    <cellStyle name="Normal 4 6 4 2 2 5 2" xfId="57476" xr:uid="{00000000-0005-0000-0000-00006DDA0000}"/>
    <cellStyle name="Normal 4 6 4 2 2 6" xfId="57471" xr:uid="{00000000-0005-0000-0000-00006EDA0000}"/>
    <cellStyle name="Normal 4 6 4 2 3" xfId="28531" xr:uid="{00000000-0005-0000-0000-00006FDA0000}"/>
    <cellStyle name="Normal 4 6 4 2 3 2" xfId="28532" xr:uid="{00000000-0005-0000-0000-000070DA0000}"/>
    <cellStyle name="Normal 4 6 4 2 3 2 2" xfId="57478" xr:uid="{00000000-0005-0000-0000-000071DA0000}"/>
    <cellStyle name="Normal 4 6 4 2 3 3" xfId="57477" xr:uid="{00000000-0005-0000-0000-000072DA0000}"/>
    <cellStyle name="Normal 4 6 4 2 4" xfId="28533" xr:uid="{00000000-0005-0000-0000-000073DA0000}"/>
    <cellStyle name="Normal 4 6 4 2 4 2" xfId="57479" xr:uid="{00000000-0005-0000-0000-000074DA0000}"/>
    <cellStyle name="Normal 4 6 4 2 5" xfId="28534" xr:uid="{00000000-0005-0000-0000-000075DA0000}"/>
    <cellStyle name="Normal 4 6 4 2 5 2" xfId="57480" xr:uid="{00000000-0005-0000-0000-000076DA0000}"/>
    <cellStyle name="Normal 4 6 4 2 6" xfId="28535" xr:uid="{00000000-0005-0000-0000-000077DA0000}"/>
    <cellStyle name="Normal 4 6 4 2 6 2" xfId="57481" xr:uid="{00000000-0005-0000-0000-000078DA0000}"/>
    <cellStyle name="Normal 4 6 4 2 7" xfId="57470" xr:uid="{00000000-0005-0000-0000-000079DA0000}"/>
    <cellStyle name="Normal 4 6 4 3" xfId="28536" xr:uid="{00000000-0005-0000-0000-00007ADA0000}"/>
    <cellStyle name="Normal 4 6 4 3 2" xfId="28537" xr:uid="{00000000-0005-0000-0000-00007BDA0000}"/>
    <cellStyle name="Normal 4 6 4 3 2 2" xfId="28538" xr:uid="{00000000-0005-0000-0000-00007CDA0000}"/>
    <cellStyle name="Normal 4 6 4 3 2 2 2" xfId="28539" xr:uid="{00000000-0005-0000-0000-00007DDA0000}"/>
    <cellStyle name="Normal 4 6 4 3 2 2 2 2" xfId="57485" xr:uid="{00000000-0005-0000-0000-00007EDA0000}"/>
    <cellStyle name="Normal 4 6 4 3 2 2 3" xfId="57484" xr:uid="{00000000-0005-0000-0000-00007FDA0000}"/>
    <cellStyle name="Normal 4 6 4 3 2 3" xfId="28540" xr:uid="{00000000-0005-0000-0000-000080DA0000}"/>
    <cellStyle name="Normal 4 6 4 3 2 3 2" xfId="57486" xr:uid="{00000000-0005-0000-0000-000081DA0000}"/>
    <cellStyle name="Normal 4 6 4 3 2 4" xfId="28541" xr:uid="{00000000-0005-0000-0000-000082DA0000}"/>
    <cellStyle name="Normal 4 6 4 3 2 4 2" xfId="57487" xr:uid="{00000000-0005-0000-0000-000083DA0000}"/>
    <cellStyle name="Normal 4 6 4 3 2 5" xfId="28542" xr:uid="{00000000-0005-0000-0000-000084DA0000}"/>
    <cellStyle name="Normal 4 6 4 3 2 5 2" xfId="57488" xr:uid="{00000000-0005-0000-0000-000085DA0000}"/>
    <cellStyle name="Normal 4 6 4 3 2 6" xfId="57483" xr:uid="{00000000-0005-0000-0000-000086DA0000}"/>
    <cellStyle name="Normal 4 6 4 3 3" xfId="28543" xr:uid="{00000000-0005-0000-0000-000087DA0000}"/>
    <cellStyle name="Normal 4 6 4 3 3 2" xfId="28544" xr:uid="{00000000-0005-0000-0000-000088DA0000}"/>
    <cellStyle name="Normal 4 6 4 3 3 2 2" xfId="57490" xr:uid="{00000000-0005-0000-0000-000089DA0000}"/>
    <cellStyle name="Normal 4 6 4 3 3 3" xfId="57489" xr:uid="{00000000-0005-0000-0000-00008ADA0000}"/>
    <cellStyle name="Normal 4 6 4 3 4" xfId="28545" xr:uid="{00000000-0005-0000-0000-00008BDA0000}"/>
    <cellStyle name="Normal 4 6 4 3 4 2" xfId="57491" xr:uid="{00000000-0005-0000-0000-00008CDA0000}"/>
    <cellStyle name="Normal 4 6 4 3 5" xfId="28546" xr:uid="{00000000-0005-0000-0000-00008DDA0000}"/>
    <cellStyle name="Normal 4 6 4 3 5 2" xfId="57492" xr:uid="{00000000-0005-0000-0000-00008EDA0000}"/>
    <cellStyle name="Normal 4 6 4 3 6" xfId="28547" xr:uid="{00000000-0005-0000-0000-00008FDA0000}"/>
    <cellStyle name="Normal 4 6 4 3 6 2" xfId="57493" xr:uid="{00000000-0005-0000-0000-000090DA0000}"/>
    <cellStyle name="Normal 4 6 4 3 7" xfId="57482" xr:uid="{00000000-0005-0000-0000-000091DA0000}"/>
    <cellStyle name="Normal 4 6 4 4" xfId="28548" xr:uid="{00000000-0005-0000-0000-000092DA0000}"/>
    <cellStyle name="Normal 4 6 4 4 2" xfId="28549" xr:uid="{00000000-0005-0000-0000-000093DA0000}"/>
    <cellStyle name="Normal 4 6 4 4 2 2" xfId="28550" xr:uid="{00000000-0005-0000-0000-000094DA0000}"/>
    <cellStyle name="Normal 4 6 4 4 2 2 2" xfId="57496" xr:uid="{00000000-0005-0000-0000-000095DA0000}"/>
    <cellStyle name="Normal 4 6 4 4 2 3" xfId="57495" xr:uid="{00000000-0005-0000-0000-000096DA0000}"/>
    <cellStyle name="Normal 4 6 4 4 3" xfId="28551" xr:uid="{00000000-0005-0000-0000-000097DA0000}"/>
    <cellStyle name="Normal 4 6 4 4 3 2" xfId="57497" xr:uid="{00000000-0005-0000-0000-000098DA0000}"/>
    <cellStyle name="Normal 4 6 4 4 4" xfId="28552" xr:uid="{00000000-0005-0000-0000-000099DA0000}"/>
    <cellStyle name="Normal 4 6 4 4 4 2" xfId="57498" xr:uid="{00000000-0005-0000-0000-00009ADA0000}"/>
    <cellStyle name="Normal 4 6 4 4 5" xfId="28553" xr:uid="{00000000-0005-0000-0000-00009BDA0000}"/>
    <cellStyle name="Normal 4 6 4 4 5 2" xfId="57499" xr:uid="{00000000-0005-0000-0000-00009CDA0000}"/>
    <cellStyle name="Normal 4 6 4 4 6" xfId="57494" xr:uid="{00000000-0005-0000-0000-00009DDA0000}"/>
    <cellStyle name="Normal 4 6 4 5" xfId="28554" xr:uid="{00000000-0005-0000-0000-00009EDA0000}"/>
    <cellStyle name="Normal 4 6 4 5 2" xfId="28555" xr:uid="{00000000-0005-0000-0000-00009FDA0000}"/>
    <cellStyle name="Normal 4 6 4 5 2 2" xfId="28556" xr:uid="{00000000-0005-0000-0000-0000A0DA0000}"/>
    <cellStyle name="Normal 4 6 4 5 2 2 2" xfId="57502" xr:uid="{00000000-0005-0000-0000-0000A1DA0000}"/>
    <cellStyle name="Normal 4 6 4 5 2 3" xfId="57501" xr:uid="{00000000-0005-0000-0000-0000A2DA0000}"/>
    <cellStyle name="Normal 4 6 4 5 3" xfId="28557" xr:uid="{00000000-0005-0000-0000-0000A3DA0000}"/>
    <cellStyle name="Normal 4 6 4 5 3 2" xfId="57503" xr:uid="{00000000-0005-0000-0000-0000A4DA0000}"/>
    <cellStyle name="Normal 4 6 4 5 4" xfId="28558" xr:uid="{00000000-0005-0000-0000-0000A5DA0000}"/>
    <cellStyle name="Normal 4 6 4 5 4 2" xfId="57504" xr:uid="{00000000-0005-0000-0000-0000A6DA0000}"/>
    <cellStyle name="Normal 4 6 4 5 5" xfId="28559" xr:uid="{00000000-0005-0000-0000-0000A7DA0000}"/>
    <cellStyle name="Normal 4 6 4 5 5 2" xfId="57505" xr:uid="{00000000-0005-0000-0000-0000A8DA0000}"/>
    <cellStyle name="Normal 4 6 4 5 6" xfId="57500" xr:uid="{00000000-0005-0000-0000-0000A9DA0000}"/>
    <cellStyle name="Normal 4 6 4 6" xfId="28560" xr:uid="{00000000-0005-0000-0000-0000AADA0000}"/>
    <cellStyle name="Normal 4 6 4 6 2" xfId="28561" xr:uid="{00000000-0005-0000-0000-0000ABDA0000}"/>
    <cellStyle name="Normal 4 6 4 6 2 2" xfId="28562" xr:uid="{00000000-0005-0000-0000-0000ACDA0000}"/>
    <cellStyle name="Normal 4 6 4 6 2 2 2" xfId="57508" xr:uid="{00000000-0005-0000-0000-0000ADDA0000}"/>
    <cellStyle name="Normal 4 6 4 6 2 3" xfId="57507" xr:uid="{00000000-0005-0000-0000-0000AEDA0000}"/>
    <cellStyle name="Normal 4 6 4 6 3" xfId="28563" xr:uid="{00000000-0005-0000-0000-0000AFDA0000}"/>
    <cellStyle name="Normal 4 6 4 6 3 2" xfId="57509" xr:uid="{00000000-0005-0000-0000-0000B0DA0000}"/>
    <cellStyle name="Normal 4 6 4 6 4" xfId="28564" xr:uid="{00000000-0005-0000-0000-0000B1DA0000}"/>
    <cellStyle name="Normal 4 6 4 6 4 2" xfId="57510" xr:uid="{00000000-0005-0000-0000-0000B2DA0000}"/>
    <cellStyle name="Normal 4 6 4 6 5" xfId="57506" xr:uid="{00000000-0005-0000-0000-0000B3DA0000}"/>
    <cellStyle name="Normal 4 6 4 7" xfId="28565" xr:uid="{00000000-0005-0000-0000-0000B4DA0000}"/>
    <cellStyle name="Normal 4 6 4 7 2" xfId="28566" xr:uid="{00000000-0005-0000-0000-0000B5DA0000}"/>
    <cellStyle name="Normal 4 6 4 7 2 2" xfId="57512" xr:uid="{00000000-0005-0000-0000-0000B6DA0000}"/>
    <cellStyle name="Normal 4 6 4 7 3" xfId="28567" xr:uid="{00000000-0005-0000-0000-0000B7DA0000}"/>
    <cellStyle name="Normal 4 6 4 7 3 2" xfId="57513" xr:uid="{00000000-0005-0000-0000-0000B8DA0000}"/>
    <cellStyle name="Normal 4 6 4 7 4" xfId="57511" xr:uid="{00000000-0005-0000-0000-0000B9DA0000}"/>
    <cellStyle name="Normal 4 6 4 8" xfId="28568" xr:uid="{00000000-0005-0000-0000-0000BADA0000}"/>
    <cellStyle name="Normal 4 6 4 8 2" xfId="57514" xr:uid="{00000000-0005-0000-0000-0000BBDA0000}"/>
    <cellStyle name="Normal 4 6 4 9" xfId="28569" xr:uid="{00000000-0005-0000-0000-0000BCDA0000}"/>
    <cellStyle name="Normal 4 6 4 9 2" xfId="57515" xr:uid="{00000000-0005-0000-0000-0000BDDA0000}"/>
    <cellStyle name="Normal 4 6 5" xfId="28570" xr:uid="{00000000-0005-0000-0000-0000BEDA0000}"/>
    <cellStyle name="Normal 4 6 5 2" xfId="28571" xr:uid="{00000000-0005-0000-0000-0000BFDA0000}"/>
    <cellStyle name="Normal 4 6 5 2 2" xfId="28572" xr:uid="{00000000-0005-0000-0000-0000C0DA0000}"/>
    <cellStyle name="Normal 4 6 5 2 2 2" xfId="28573" xr:uid="{00000000-0005-0000-0000-0000C1DA0000}"/>
    <cellStyle name="Normal 4 6 5 2 2 2 2" xfId="57519" xr:uid="{00000000-0005-0000-0000-0000C2DA0000}"/>
    <cellStyle name="Normal 4 6 5 2 2 3" xfId="57518" xr:uid="{00000000-0005-0000-0000-0000C3DA0000}"/>
    <cellStyle name="Normal 4 6 5 2 3" xfId="28574" xr:uid="{00000000-0005-0000-0000-0000C4DA0000}"/>
    <cellStyle name="Normal 4 6 5 2 3 2" xfId="57520" xr:uid="{00000000-0005-0000-0000-0000C5DA0000}"/>
    <cellStyle name="Normal 4 6 5 2 4" xfId="28575" xr:uid="{00000000-0005-0000-0000-0000C6DA0000}"/>
    <cellStyle name="Normal 4 6 5 2 4 2" xfId="57521" xr:uid="{00000000-0005-0000-0000-0000C7DA0000}"/>
    <cellStyle name="Normal 4 6 5 2 5" xfId="28576" xr:uid="{00000000-0005-0000-0000-0000C8DA0000}"/>
    <cellStyle name="Normal 4 6 5 2 5 2" xfId="57522" xr:uid="{00000000-0005-0000-0000-0000C9DA0000}"/>
    <cellStyle name="Normal 4 6 5 2 6" xfId="57517" xr:uid="{00000000-0005-0000-0000-0000CADA0000}"/>
    <cellStyle name="Normal 4 6 5 3" xfId="28577" xr:uid="{00000000-0005-0000-0000-0000CBDA0000}"/>
    <cellStyle name="Normal 4 6 5 3 2" xfId="28578" xr:uid="{00000000-0005-0000-0000-0000CCDA0000}"/>
    <cellStyle name="Normal 4 6 5 3 2 2" xfId="28579" xr:uid="{00000000-0005-0000-0000-0000CDDA0000}"/>
    <cellStyle name="Normal 4 6 5 3 2 2 2" xfId="57525" xr:uid="{00000000-0005-0000-0000-0000CEDA0000}"/>
    <cellStyle name="Normal 4 6 5 3 2 3" xfId="57524" xr:uid="{00000000-0005-0000-0000-0000CFDA0000}"/>
    <cellStyle name="Normal 4 6 5 3 3" xfId="28580" xr:uid="{00000000-0005-0000-0000-0000D0DA0000}"/>
    <cellStyle name="Normal 4 6 5 3 3 2" xfId="57526" xr:uid="{00000000-0005-0000-0000-0000D1DA0000}"/>
    <cellStyle name="Normal 4 6 5 3 4" xfId="28581" xr:uid="{00000000-0005-0000-0000-0000D2DA0000}"/>
    <cellStyle name="Normal 4 6 5 3 4 2" xfId="57527" xr:uid="{00000000-0005-0000-0000-0000D3DA0000}"/>
    <cellStyle name="Normal 4 6 5 3 5" xfId="28582" xr:uid="{00000000-0005-0000-0000-0000D4DA0000}"/>
    <cellStyle name="Normal 4 6 5 3 5 2" xfId="57528" xr:uid="{00000000-0005-0000-0000-0000D5DA0000}"/>
    <cellStyle name="Normal 4 6 5 3 6" xfId="57523" xr:uid="{00000000-0005-0000-0000-0000D6DA0000}"/>
    <cellStyle name="Normal 4 6 5 4" xfId="28583" xr:uid="{00000000-0005-0000-0000-0000D7DA0000}"/>
    <cellStyle name="Normal 4 6 5 4 2" xfId="28584" xr:uid="{00000000-0005-0000-0000-0000D8DA0000}"/>
    <cellStyle name="Normal 4 6 5 4 2 2" xfId="57530" xr:uid="{00000000-0005-0000-0000-0000D9DA0000}"/>
    <cellStyle name="Normal 4 6 5 4 3" xfId="57529" xr:uid="{00000000-0005-0000-0000-0000DADA0000}"/>
    <cellStyle name="Normal 4 6 5 5" xfId="28585" xr:uid="{00000000-0005-0000-0000-0000DBDA0000}"/>
    <cellStyle name="Normal 4 6 5 5 2" xfId="57531" xr:uid="{00000000-0005-0000-0000-0000DCDA0000}"/>
    <cellStyle name="Normal 4 6 5 6" xfId="28586" xr:uid="{00000000-0005-0000-0000-0000DDDA0000}"/>
    <cellStyle name="Normal 4 6 5 6 2" xfId="57532" xr:uid="{00000000-0005-0000-0000-0000DEDA0000}"/>
    <cellStyle name="Normal 4 6 5 7" xfId="28587" xr:uid="{00000000-0005-0000-0000-0000DFDA0000}"/>
    <cellStyle name="Normal 4 6 5 7 2" xfId="57533" xr:uid="{00000000-0005-0000-0000-0000E0DA0000}"/>
    <cellStyle name="Normal 4 6 5 8" xfId="57516" xr:uid="{00000000-0005-0000-0000-0000E1DA0000}"/>
    <cellStyle name="Normal 4 6 6" xfId="28588" xr:uid="{00000000-0005-0000-0000-0000E2DA0000}"/>
    <cellStyle name="Normal 4 6 6 2" xfId="28589" xr:uid="{00000000-0005-0000-0000-0000E3DA0000}"/>
    <cellStyle name="Normal 4 6 6 2 2" xfId="28590" xr:uid="{00000000-0005-0000-0000-0000E4DA0000}"/>
    <cellStyle name="Normal 4 6 6 2 2 2" xfId="28591" xr:uid="{00000000-0005-0000-0000-0000E5DA0000}"/>
    <cellStyle name="Normal 4 6 6 2 2 2 2" xfId="57537" xr:uid="{00000000-0005-0000-0000-0000E6DA0000}"/>
    <cellStyle name="Normal 4 6 6 2 2 3" xfId="57536" xr:uid="{00000000-0005-0000-0000-0000E7DA0000}"/>
    <cellStyle name="Normal 4 6 6 2 3" xfId="28592" xr:uid="{00000000-0005-0000-0000-0000E8DA0000}"/>
    <cellStyle name="Normal 4 6 6 2 3 2" xfId="57538" xr:uid="{00000000-0005-0000-0000-0000E9DA0000}"/>
    <cellStyle name="Normal 4 6 6 2 4" xfId="28593" xr:uid="{00000000-0005-0000-0000-0000EADA0000}"/>
    <cellStyle name="Normal 4 6 6 2 4 2" xfId="57539" xr:uid="{00000000-0005-0000-0000-0000EBDA0000}"/>
    <cellStyle name="Normal 4 6 6 2 5" xfId="28594" xr:uid="{00000000-0005-0000-0000-0000ECDA0000}"/>
    <cellStyle name="Normal 4 6 6 2 5 2" xfId="57540" xr:uid="{00000000-0005-0000-0000-0000EDDA0000}"/>
    <cellStyle name="Normal 4 6 6 2 6" xfId="57535" xr:uid="{00000000-0005-0000-0000-0000EEDA0000}"/>
    <cellStyle name="Normal 4 6 6 3" xfId="28595" xr:uid="{00000000-0005-0000-0000-0000EFDA0000}"/>
    <cellStyle name="Normal 4 6 6 3 2" xfId="28596" xr:uid="{00000000-0005-0000-0000-0000F0DA0000}"/>
    <cellStyle name="Normal 4 6 6 3 2 2" xfId="57542" xr:uid="{00000000-0005-0000-0000-0000F1DA0000}"/>
    <cellStyle name="Normal 4 6 6 3 3" xfId="57541" xr:uid="{00000000-0005-0000-0000-0000F2DA0000}"/>
    <cellStyle name="Normal 4 6 6 4" xfId="28597" xr:uid="{00000000-0005-0000-0000-0000F3DA0000}"/>
    <cellStyle name="Normal 4 6 6 4 2" xfId="57543" xr:uid="{00000000-0005-0000-0000-0000F4DA0000}"/>
    <cellStyle name="Normal 4 6 6 5" xfId="28598" xr:uid="{00000000-0005-0000-0000-0000F5DA0000}"/>
    <cellStyle name="Normal 4 6 6 5 2" xfId="57544" xr:uid="{00000000-0005-0000-0000-0000F6DA0000}"/>
    <cellStyle name="Normal 4 6 6 6" xfId="28599" xr:uid="{00000000-0005-0000-0000-0000F7DA0000}"/>
    <cellStyle name="Normal 4 6 6 6 2" xfId="57545" xr:uid="{00000000-0005-0000-0000-0000F8DA0000}"/>
    <cellStyle name="Normal 4 6 6 7" xfId="57534" xr:uid="{00000000-0005-0000-0000-0000F9DA0000}"/>
    <cellStyle name="Normal 4 6 7" xfId="28600" xr:uid="{00000000-0005-0000-0000-0000FADA0000}"/>
    <cellStyle name="Normal 4 6 7 2" xfId="28601" xr:uid="{00000000-0005-0000-0000-0000FBDA0000}"/>
    <cellStyle name="Normal 4 6 7 2 2" xfId="28602" xr:uid="{00000000-0005-0000-0000-0000FCDA0000}"/>
    <cellStyle name="Normal 4 6 7 2 2 2" xfId="57548" xr:uid="{00000000-0005-0000-0000-0000FDDA0000}"/>
    <cellStyle name="Normal 4 6 7 2 3" xfId="57547" xr:uid="{00000000-0005-0000-0000-0000FEDA0000}"/>
    <cellStyle name="Normal 4 6 7 3" xfId="28603" xr:uid="{00000000-0005-0000-0000-0000FFDA0000}"/>
    <cellStyle name="Normal 4 6 7 3 2" xfId="57549" xr:uid="{00000000-0005-0000-0000-000000DB0000}"/>
    <cellStyle name="Normal 4 6 7 4" xfId="28604" xr:uid="{00000000-0005-0000-0000-000001DB0000}"/>
    <cellStyle name="Normal 4 6 7 4 2" xfId="57550" xr:uid="{00000000-0005-0000-0000-000002DB0000}"/>
    <cellStyle name="Normal 4 6 7 5" xfId="28605" xr:uid="{00000000-0005-0000-0000-000003DB0000}"/>
    <cellStyle name="Normal 4 6 7 5 2" xfId="57551" xr:uid="{00000000-0005-0000-0000-000004DB0000}"/>
    <cellStyle name="Normal 4 6 7 6" xfId="57546" xr:uid="{00000000-0005-0000-0000-000005DB0000}"/>
    <cellStyle name="Normal 4 6 8" xfId="28606" xr:uid="{00000000-0005-0000-0000-000006DB0000}"/>
    <cellStyle name="Normal 4 6 8 2" xfId="28607" xr:uid="{00000000-0005-0000-0000-000007DB0000}"/>
    <cellStyle name="Normal 4 6 8 2 2" xfId="28608" xr:uid="{00000000-0005-0000-0000-000008DB0000}"/>
    <cellStyle name="Normal 4 6 8 2 2 2" xfId="57554" xr:uid="{00000000-0005-0000-0000-000009DB0000}"/>
    <cellStyle name="Normal 4 6 8 2 3" xfId="57553" xr:uid="{00000000-0005-0000-0000-00000ADB0000}"/>
    <cellStyle name="Normal 4 6 8 3" xfId="28609" xr:uid="{00000000-0005-0000-0000-00000BDB0000}"/>
    <cellStyle name="Normal 4 6 8 3 2" xfId="57555" xr:uid="{00000000-0005-0000-0000-00000CDB0000}"/>
    <cellStyle name="Normal 4 6 8 4" xfId="28610" xr:uid="{00000000-0005-0000-0000-00000DDB0000}"/>
    <cellStyle name="Normal 4 6 8 4 2" xfId="57556" xr:uid="{00000000-0005-0000-0000-00000EDB0000}"/>
    <cellStyle name="Normal 4 6 8 5" xfId="28611" xr:uid="{00000000-0005-0000-0000-00000FDB0000}"/>
    <cellStyle name="Normal 4 6 8 5 2" xfId="57557" xr:uid="{00000000-0005-0000-0000-000010DB0000}"/>
    <cellStyle name="Normal 4 6 8 6" xfId="57552" xr:uid="{00000000-0005-0000-0000-000011DB0000}"/>
    <cellStyle name="Normal 4 6 9" xfId="28612" xr:uid="{00000000-0005-0000-0000-000012DB0000}"/>
    <cellStyle name="Normal 4 6 9 2" xfId="28613" xr:uid="{00000000-0005-0000-0000-000013DB0000}"/>
    <cellStyle name="Normal 4 6 9 2 2" xfId="28614" xr:uid="{00000000-0005-0000-0000-000014DB0000}"/>
    <cellStyle name="Normal 4 6 9 2 2 2" xfId="57560" xr:uid="{00000000-0005-0000-0000-000015DB0000}"/>
    <cellStyle name="Normal 4 6 9 2 3" xfId="57559" xr:uid="{00000000-0005-0000-0000-000016DB0000}"/>
    <cellStyle name="Normal 4 6 9 3" xfId="28615" xr:uid="{00000000-0005-0000-0000-000017DB0000}"/>
    <cellStyle name="Normal 4 6 9 3 2" xfId="57561" xr:uid="{00000000-0005-0000-0000-000018DB0000}"/>
    <cellStyle name="Normal 4 6 9 4" xfId="28616" xr:uid="{00000000-0005-0000-0000-000019DB0000}"/>
    <cellStyle name="Normal 4 6 9 4 2" xfId="57562" xr:uid="{00000000-0005-0000-0000-00001ADB0000}"/>
    <cellStyle name="Normal 4 6 9 5" xfId="57558" xr:uid="{00000000-0005-0000-0000-00001BDB0000}"/>
    <cellStyle name="Normal 4 7" xfId="299" xr:uid="{00000000-0005-0000-0000-00001CDB0000}"/>
    <cellStyle name="Normal 4 7 10" xfId="28617" xr:uid="{00000000-0005-0000-0000-00001DDB0000}"/>
    <cellStyle name="Normal 4 7 10 2" xfId="57563" xr:uid="{00000000-0005-0000-0000-00001EDB0000}"/>
    <cellStyle name="Normal 4 7 11" xfId="28618" xr:uid="{00000000-0005-0000-0000-00001FDB0000}"/>
    <cellStyle name="Normal 4 7 11 2" xfId="57564" xr:uid="{00000000-0005-0000-0000-000020DB0000}"/>
    <cellStyle name="Normal 4 7 12" xfId="28619" xr:uid="{00000000-0005-0000-0000-000021DB0000}"/>
    <cellStyle name="Normal 4 7 12 2" xfId="57565" xr:uid="{00000000-0005-0000-0000-000022DB0000}"/>
    <cellStyle name="Normal 4 7 13" xfId="28620" xr:uid="{00000000-0005-0000-0000-000023DB0000}"/>
    <cellStyle name="Normal 4 7 2" xfId="28621" xr:uid="{00000000-0005-0000-0000-000024DB0000}"/>
    <cellStyle name="Normal 4 7 2 10" xfId="28622" xr:uid="{00000000-0005-0000-0000-000025DB0000}"/>
    <cellStyle name="Normal 4 7 2 10 2" xfId="57567" xr:uid="{00000000-0005-0000-0000-000026DB0000}"/>
    <cellStyle name="Normal 4 7 2 11" xfId="28623" xr:uid="{00000000-0005-0000-0000-000027DB0000}"/>
    <cellStyle name="Normal 4 7 2 11 2" xfId="57568" xr:uid="{00000000-0005-0000-0000-000028DB0000}"/>
    <cellStyle name="Normal 4 7 2 12" xfId="57566" xr:uid="{00000000-0005-0000-0000-000029DB0000}"/>
    <cellStyle name="Normal 4 7 2 2" xfId="28624" xr:uid="{00000000-0005-0000-0000-00002ADB0000}"/>
    <cellStyle name="Normal 4 7 2 2 10" xfId="28625" xr:uid="{00000000-0005-0000-0000-00002BDB0000}"/>
    <cellStyle name="Normal 4 7 2 2 10 2" xfId="57570" xr:uid="{00000000-0005-0000-0000-00002CDB0000}"/>
    <cellStyle name="Normal 4 7 2 2 11" xfId="57569" xr:uid="{00000000-0005-0000-0000-00002DDB0000}"/>
    <cellStyle name="Normal 4 7 2 2 2" xfId="28626" xr:uid="{00000000-0005-0000-0000-00002EDB0000}"/>
    <cellStyle name="Normal 4 7 2 2 2 2" xfId="28627" xr:uid="{00000000-0005-0000-0000-00002FDB0000}"/>
    <cellStyle name="Normal 4 7 2 2 2 2 2" xfId="28628" xr:uid="{00000000-0005-0000-0000-000030DB0000}"/>
    <cellStyle name="Normal 4 7 2 2 2 2 2 2" xfId="28629" xr:uid="{00000000-0005-0000-0000-000031DB0000}"/>
    <cellStyle name="Normal 4 7 2 2 2 2 2 2 2" xfId="57574" xr:uid="{00000000-0005-0000-0000-000032DB0000}"/>
    <cellStyle name="Normal 4 7 2 2 2 2 2 3" xfId="57573" xr:uid="{00000000-0005-0000-0000-000033DB0000}"/>
    <cellStyle name="Normal 4 7 2 2 2 2 3" xfId="28630" xr:uid="{00000000-0005-0000-0000-000034DB0000}"/>
    <cellStyle name="Normal 4 7 2 2 2 2 3 2" xfId="57575" xr:uid="{00000000-0005-0000-0000-000035DB0000}"/>
    <cellStyle name="Normal 4 7 2 2 2 2 4" xfId="28631" xr:uid="{00000000-0005-0000-0000-000036DB0000}"/>
    <cellStyle name="Normal 4 7 2 2 2 2 4 2" xfId="57576" xr:uid="{00000000-0005-0000-0000-000037DB0000}"/>
    <cellStyle name="Normal 4 7 2 2 2 2 5" xfId="28632" xr:uid="{00000000-0005-0000-0000-000038DB0000}"/>
    <cellStyle name="Normal 4 7 2 2 2 2 5 2" xfId="57577" xr:uid="{00000000-0005-0000-0000-000039DB0000}"/>
    <cellStyle name="Normal 4 7 2 2 2 2 6" xfId="57572" xr:uid="{00000000-0005-0000-0000-00003ADB0000}"/>
    <cellStyle name="Normal 4 7 2 2 2 3" xfId="28633" xr:uid="{00000000-0005-0000-0000-00003BDB0000}"/>
    <cellStyle name="Normal 4 7 2 2 2 3 2" xfId="28634" xr:uid="{00000000-0005-0000-0000-00003CDB0000}"/>
    <cellStyle name="Normal 4 7 2 2 2 3 2 2" xfId="57579" xr:uid="{00000000-0005-0000-0000-00003DDB0000}"/>
    <cellStyle name="Normal 4 7 2 2 2 3 3" xfId="57578" xr:uid="{00000000-0005-0000-0000-00003EDB0000}"/>
    <cellStyle name="Normal 4 7 2 2 2 4" xfId="28635" xr:uid="{00000000-0005-0000-0000-00003FDB0000}"/>
    <cellStyle name="Normal 4 7 2 2 2 4 2" xfId="57580" xr:uid="{00000000-0005-0000-0000-000040DB0000}"/>
    <cellStyle name="Normal 4 7 2 2 2 5" xfId="28636" xr:uid="{00000000-0005-0000-0000-000041DB0000}"/>
    <cellStyle name="Normal 4 7 2 2 2 5 2" xfId="57581" xr:uid="{00000000-0005-0000-0000-000042DB0000}"/>
    <cellStyle name="Normal 4 7 2 2 2 6" xfId="28637" xr:uid="{00000000-0005-0000-0000-000043DB0000}"/>
    <cellStyle name="Normal 4 7 2 2 2 6 2" xfId="57582" xr:uid="{00000000-0005-0000-0000-000044DB0000}"/>
    <cellStyle name="Normal 4 7 2 2 2 7" xfId="57571" xr:uid="{00000000-0005-0000-0000-000045DB0000}"/>
    <cellStyle name="Normal 4 7 2 2 3" xfId="28638" xr:uid="{00000000-0005-0000-0000-000046DB0000}"/>
    <cellStyle name="Normal 4 7 2 2 3 2" xfId="28639" xr:uid="{00000000-0005-0000-0000-000047DB0000}"/>
    <cellStyle name="Normal 4 7 2 2 3 2 2" xfId="28640" xr:uid="{00000000-0005-0000-0000-000048DB0000}"/>
    <cellStyle name="Normal 4 7 2 2 3 2 2 2" xfId="28641" xr:uid="{00000000-0005-0000-0000-000049DB0000}"/>
    <cellStyle name="Normal 4 7 2 2 3 2 2 2 2" xfId="57586" xr:uid="{00000000-0005-0000-0000-00004ADB0000}"/>
    <cellStyle name="Normal 4 7 2 2 3 2 2 3" xfId="57585" xr:uid="{00000000-0005-0000-0000-00004BDB0000}"/>
    <cellStyle name="Normal 4 7 2 2 3 2 3" xfId="28642" xr:uid="{00000000-0005-0000-0000-00004CDB0000}"/>
    <cellStyle name="Normal 4 7 2 2 3 2 3 2" xfId="57587" xr:uid="{00000000-0005-0000-0000-00004DDB0000}"/>
    <cellStyle name="Normal 4 7 2 2 3 2 4" xfId="28643" xr:uid="{00000000-0005-0000-0000-00004EDB0000}"/>
    <cellStyle name="Normal 4 7 2 2 3 2 4 2" xfId="57588" xr:uid="{00000000-0005-0000-0000-00004FDB0000}"/>
    <cellStyle name="Normal 4 7 2 2 3 2 5" xfId="28644" xr:uid="{00000000-0005-0000-0000-000050DB0000}"/>
    <cellStyle name="Normal 4 7 2 2 3 2 5 2" xfId="57589" xr:uid="{00000000-0005-0000-0000-000051DB0000}"/>
    <cellStyle name="Normal 4 7 2 2 3 2 6" xfId="57584" xr:uid="{00000000-0005-0000-0000-000052DB0000}"/>
    <cellStyle name="Normal 4 7 2 2 3 3" xfId="28645" xr:uid="{00000000-0005-0000-0000-000053DB0000}"/>
    <cellStyle name="Normal 4 7 2 2 3 3 2" xfId="28646" xr:uid="{00000000-0005-0000-0000-000054DB0000}"/>
    <cellStyle name="Normal 4 7 2 2 3 3 2 2" xfId="57591" xr:uid="{00000000-0005-0000-0000-000055DB0000}"/>
    <cellStyle name="Normal 4 7 2 2 3 3 3" xfId="57590" xr:uid="{00000000-0005-0000-0000-000056DB0000}"/>
    <cellStyle name="Normal 4 7 2 2 3 4" xfId="28647" xr:uid="{00000000-0005-0000-0000-000057DB0000}"/>
    <cellStyle name="Normal 4 7 2 2 3 4 2" xfId="57592" xr:uid="{00000000-0005-0000-0000-000058DB0000}"/>
    <cellStyle name="Normal 4 7 2 2 3 5" xfId="28648" xr:uid="{00000000-0005-0000-0000-000059DB0000}"/>
    <cellStyle name="Normal 4 7 2 2 3 5 2" xfId="57593" xr:uid="{00000000-0005-0000-0000-00005ADB0000}"/>
    <cellStyle name="Normal 4 7 2 2 3 6" xfId="28649" xr:uid="{00000000-0005-0000-0000-00005BDB0000}"/>
    <cellStyle name="Normal 4 7 2 2 3 6 2" xfId="57594" xr:uid="{00000000-0005-0000-0000-00005CDB0000}"/>
    <cellStyle name="Normal 4 7 2 2 3 7" xfId="57583" xr:uid="{00000000-0005-0000-0000-00005DDB0000}"/>
    <cellStyle name="Normal 4 7 2 2 4" xfId="28650" xr:uid="{00000000-0005-0000-0000-00005EDB0000}"/>
    <cellStyle name="Normal 4 7 2 2 4 2" xfId="28651" xr:uid="{00000000-0005-0000-0000-00005FDB0000}"/>
    <cellStyle name="Normal 4 7 2 2 4 2 2" xfId="28652" xr:uid="{00000000-0005-0000-0000-000060DB0000}"/>
    <cellStyle name="Normal 4 7 2 2 4 2 2 2" xfId="57597" xr:uid="{00000000-0005-0000-0000-000061DB0000}"/>
    <cellStyle name="Normal 4 7 2 2 4 2 3" xfId="57596" xr:uid="{00000000-0005-0000-0000-000062DB0000}"/>
    <cellStyle name="Normal 4 7 2 2 4 3" xfId="28653" xr:uid="{00000000-0005-0000-0000-000063DB0000}"/>
    <cellStyle name="Normal 4 7 2 2 4 3 2" xfId="57598" xr:uid="{00000000-0005-0000-0000-000064DB0000}"/>
    <cellStyle name="Normal 4 7 2 2 4 4" xfId="28654" xr:uid="{00000000-0005-0000-0000-000065DB0000}"/>
    <cellStyle name="Normal 4 7 2 2 4 4 2" xfId="57599" xr:uid="{00000000-0005-0000-0000-000066DB0000}"/>
    <cellStyle name="Normal 4 7 2 2 4 5" xfId="28655" xr:uid="{00000000-0005-0000-0000-000067DB0000}"/>
    <cellStyle name="Normal 4 7 2 2 4 5 2" xfId="57600" xr:uid="{00000000-0005-0000-0000-000068DB0000}"/>
    <cellStyle name="Normal 4 7 2 2 4 6" xfId="57595" xr:uid="{00000000-0005-0000-0000-000069DB0000}"/>
    <cellStyle name="Normal 4 7 2 2 5" xfId="28656" xr:uid="{00000000-0005-0000-0000-00006ADB0000}"/>
    <cellStyle name="Normal 4 7 2 2 5 2" xfId="28657" xr:uid="{00000000-0005-0000-0000-00006BDB0000}"/>
    <cellStyle name="Normal 4 7 2 2 5 2 2" xfId="28658" xr:uid="{00000000-0005-0000-0000-00006CDB0000}"/>
    <cellStyle name="Normal 4 7 2 2 5 2 2 2" xfId="57603" xr:uid="{00000000-0005-0000-0000-00006DDB0000}"/>
    <cellStyle name="Normal 4 7 2 2 5 2 3" xfId="57602" xr:uid="{00000000-0005-0000-0000-00006EDB0000}"/>
    <cellStyle name="Normal 4 7 2 2 5 3" xfId="28659" xr:uid="{00000000-0005-0000-0000-00006FDB0000}"/>
    <cellStyle name="Normal 4 7 2 2 5 3 2" xfId="57604" xr:uid="{00000000-0005-0000-0000-000070DB0000}"/>
    <cellStyle name="Normal 4 7 2 2 5 4" xfId="28660" xr:uid="{00000000-0005-0000-0000-000071DB0000}"/>
    <cellStyle name="Normal 4 7 2 2 5 4 2" xfId="57605" xr:uid="{00000000-0005-0000-0000-000072DB0000}"/>
    <cellStyle name="Normal 4 7 2 2 5 5" xfId="28661" xr:uid="{00000000-0005-0000-0000-000073DB0000}"/>
    <cellStyle name="Normal 4 7 2 2 5 5 2" xfId="57606" xr:uid="{00000000-0005-0000-0000-000074DB0000}"/>
    <cellStyle name="Normal 4 7 2 2 5 6" xfId="57601" xr:uid="{00000000-0005-0000-0000-000075DB0000}"/>
    <cellStyle name="Normal 4 7 2 2 6" xfId="28662" xr:uid="{00000000-0005-0000-0000-000076DB0000}"/>
    <cellStyle name="Normal 4 7 2 2 6 2" xfId="28663" xr:uid="{00000000-0005-0000-0000-000077DB0000}"/>
    <cellStyle name="Normal 4 7 2 2 6 2 2" xfId="28664" xr:uid="{00000000-0005-0000-0000-000078DB0000}"/>
    <cellStyle name="Normal 4 7 2 2 6 2 2 2" xfId="57609" xr:uid="{00000000-0005-0000-0000-000079DB0000}"/>
    <cellStyle name="Normal 4 7 2 2 6 2 3" xfId="57608" xr:uid="{00000000-0005-0000-0000-00007ADB0000}"/>
    <cellStyle name="Normal 4 7 2 2 6 3" xfId="28665" xr:uid="{00000000-0005-0000-0000-00007BDB0000}"/>
    <cellStyle name="Normal 4 7 2 2 6 3 2" xfId="57610" xr:uid="{00000000-0005-0000-0000-00007CDB0000}"/>
    <cellStyle name="Normal 4 7 2 2 6 4" xfId="28666" xr:uid="{00000000-0005-0000-0000-00007DDB0000}"/>
    <cellStyle name="Normal 4 7 2 2 6 4 2" xfId="57611" xr:uid="{00000000-0005-0000-0000-00007EDB0000}"/>
    <cellStyle name="Normal 4 7 2 2 6 5" xfId="57607" xr:uid="{00000000-0005-0000-0000-00007FDB0000}"/>
    <cellStyle name="Normal 4 7 2 2 7" xfId="28667" xr:uid="{00000000-0005-0000-0000-000080DB0000}"/>
    <cellStyle name="Normal 4 7 2 2 7 2" xfId="28668" xr:uid="{00000000-0005-0000-0000-000081DB0000}"/>
    <cellStyle name="Normal 4 7 2 2 7 2 2" xfId="57613" xr:uid="{00000000-0005-0000-0000-000082DB0000}"/>
    <cellStyle name="Normal 4 7 2 2 7 3" xfId="28669" xr:uid="{00000000-0005-0000-0000-000083DB0000}"/>
    <cellStyle name="Normal 4 7 2 2 7 3 2" xfId="57614" xr:uid="{00000000-0005-0000-0000-000084DB0000}"/>
    <cellStyle name="Normal 4 7 2 2 7 4" xfId="57612" xr:uid="{00000000-0005-0000-0000-000085DB0000}"/>
    <cellStyle name="Normal 4 7 2 2 8" xfId="28670" xr:uid="{00000000-0005-0000-0000-000086DB0000}"/>
    <cellStyle name="Normal 4 7 2 2 8 2" xfId="57615" xr:uid="{00000000-0005-0000-0000-000087DB0000}"/>
    <cellStyle name="Normal 4 7 2 2 9" xfId="28671" xr:uid="{00000000-0005-0000-0000-000088DB0000}"/>
    <cellStyle name="Normal 4 7 2 2 9 2" xfId="57616" xr:uid="{00000000-0005-0000-0000-000089DB0000}"/>
    <cellStyle name="Normal 4 7 2 3" xfId="28672" xr:uid="{00000000-0005-0000-0000-00008ADB0000}"/>
    <cellStyle name="Normal 4 7 2 3 2" xfId="28673" xr:uid="{00000000-0005-0000-0000-00008BDB0000}"/>
    <cellStyle name="Normal 4 7 2 3 2 2" xfId="28674" xr:uid="{00000000-0005-0000-0000-00008CDB0000}"/>
    <cellStyle name="Normal 4 7 2 3 2 2 2" xfId="28675" xr:uid="{00000000-0005-0000-0000-00008DDB0000}"/>
    <cellStyle name="Normal 4 7 2 3 2 2 2 2" xfId="57620" xr:uid="{00000000-0005-0000-0000-00008EDB0000}"/>
    <cellStyle name="Normal 4 7 2 3 2 2 3" xfId="57619" xr:uid="{00000000-0005-0000-0000-00008FDB0000}"/>
    <cellStyle name="Normal 4 7 2 3 2 3" xfId="28676" xr:uid="{00000000-0005-0000-0000-000090DB0000}"/>
    <cellStyle name="Normal 4 7 2 3 2 3 2" xfId="57621" xr:uid="{00000000-0005-0000-0000-000091DB0000}"/>
    <cellStyle name="Normal 4 7 2 3 2 4" xfId="28677" xr:uid="{00000000-0005-0000-0000-000092DB0000}"/>
    <cellStyle name="Normal 4 7 2 3 2 4 2" xfId="57622" xr:uid="{00000000-0005-0000-0000-000093DB0000}"/>
    <cellStyle name="Normal 4 7 2 3 2 5" xfId="28678" xr:uid="{00000000-0005-0000-0000-000094DB0000}"/>
    <cellStyle name="Normal 4 7 2 3 2 5 2" xfId="57623" xr:uid="{00000000-0005-0000-0000-000095DB0000}"/>
    <cellStyle name="Normal 4 7 2 3 2 6" xfId="57618" xr:uid="{00000000-0005-0000-0000-000096DB0000}"/>
    <cellStyle name="Normal 4 7 2 3 3" xfId="28679" xr:uid="{00000000-0005-0000-0000-000097DB0000}"/>
    <cellStyle name="Normal 4 7 2 3 3 2" xfId="28680" xr:uid="{00000000-0005-0000-0000-000098DB0000}"/>
    <cellStyle name="Normal 4 7 2 3 3 2 2" xfId="28681" xr:uid="{00000000-0005-0000-0000-000099DB0000}"/>
    <cellStyle name="Normal 4 7 2 3 3 2 2 2" xfId="57626" xr:uid="{00000000-0005-0000-0000-00009ADB0000}"/>
    <cellStyle name="Normal 4 7 2 3 3 2 3" xfId="57625" xr:uid="{00000000-0005-0000-0000-00009BDB0000}"/>
    <cellStyle name="Normal 4 7 2 3 3 3" xfId="28682" xr:uid="{00000000-0005-0000-0000-00009CDB0000}"/>
    <cellStyle name="Normal 4 7 2 3 3 3 2" xfId="57627" xr:uid="{00000000-0005-0000-0000-00009DDB0000}"/>
    <cellStyle name="Normal 4 7 2 3 3 4" xfId="28683" xr:uid="{00000000-0005-0000-0000-00009EDB0000}"/>
    <cellStyle name="Normal 4 7 2 3 3 4 2" xfId="57628" xr:uid="{00000000-0005-0000-0000-00009FDB0000}"/>
    <cellStyle name="Normal 4 7 2 3 3 5" xfId="28684" xr:uid="{00000000-0005-0000-0000-0000A0DB0000}"/>
    <cellStyle name="Normal 4 7 2 3 3 5 2" xfId="57629" xr:uid="{00000000-0005-0000-0000-0000A1DB0000}"/>
    <cellStyle name="Normal 4 7 2 3 3 6" xfId="57624" xr:uid="{00000000-0005-0000-0000-0000A2DB0000}"/>
    <cellStyle name="Normal 4 7 2 3 4" xfId="28685" xr:uid="{00000000-0005-0000-0000-0000A3DB0000}"/>
    <cellStyle name="Normal 4 7 2 3 4 2" xfId="28686" xr:uid="{00000000-0005-0000-0000-0000A4DB0000}"/>
    <cellStyle name="Normal 4 7 2 3 4 2 2" xfId="57631" xr:uid="{00000000-0005-0000-0000-0000A5DB0000}"/>
    <cellStyle name="Normal 4 7 2 3 4 3" xfId="57630" xr:uid="{00000000-0005-0000-0000-0000A6DB0000}"/>
    <cellStyle name="Normal 4 7 2 3 5" xfId="28687" xr:uid="{00000000-0005-0000-0000-0000A7DB0000}"/>
    <cellStyle name="Normal 4 7 2 3 5 2" xfId="57632" xr:uid="{00000000-0005-0000-0000-0000A8DB0000}"/>
    <cellStyle name="Normal 4 7 2 3 6" xfId="28688" xr:uid="{00000000-0005-0000-0000-0000A9DB0000}"/>
    <cellStyle name="Normal 4 7 2 3 6 2" xfId="57633" xr:uid="{00000000-0005-0000-0000-0000AADB0000}"/>
    <cellStyle name="Normal 4 7 2 3 7" xfId="28689" xr:uid="{00000000-0005-0000-0000-0000ABDB0000}"/>
    <cellStyle name="Normal 4 7 2 3 7 2" xfId="57634" xr:uid="{00000000-0005-0000-0000-0000ACDB0000}"/>
    <cellStyle name="Normal 4 7 2 3 8" xfId="57617" xr:uid="{00000000-0005-0000-0000-0000ADDB0000}"/>
    <cellStyle name="Normal 4 7 2 4" xfId="28690" xr:uid="{00000000-0005-0000-0000-0000AEDB0000}"/>
    <cellStyle name="Normal 4 7 2 4 2" xfId="28691" xr:uid="{00000000-0005-0000-0000-0000AFDB0000}"/>
    <cellStyle name="Normal 4 7 2 4 2 2" xfId="28692" xr:uid="{00000000-0005-0000-0000-0000B0DB0000}"/>
    <cellStyle name="Normal 4 7 2 4 2 2 2" xfId="28693" xr:uid="{00000000-0005-0000-0000-0000B1DB0000}"/>
    <cellStyle name="Normal 4 7 2 4 2 2 2 2" xfId="57638" xr:uid="{00000000-0005-0000-0000-0000B2DB0000}"/>
    <cellStyle name="Normal 4 7 2 4 2 2 3" xfId="57637" xr:uid="{00000000-0005-0000-0000-0000B3DB0000}"/>
    <cellStyle name="Normal 4 7 2 4 2 3" xfId="28694" xr:uid="{00000000-0005-0000-0000-0000B4DB0000}"/>
    <cellStyle name="Normal 4 7 2 4 2 3 2" xfId="57639" xr:uid="{00000000-0005-0000-0000-0000B5DB0000}"/>
    <cellStyle name="Normal 4 7 2 4 2 4" xfId="28695" xr:uid="{00000000-0005-0000-0000-0000B6DB0000}"/>
    <cellStyle name="Normal 4 7 2 4 2 4 2" xfId="57640" xr:uid="{00000000-0005-0000-0000-0000B7DB0000}"/>
    <cellStyle name="Normal 4 7 2 4 2 5" xfId="28696" xr:uid="{00000000-0005-0000-0000-0000B8DB0000}"/>
    <cellStyle name="Normal 4 7 2 4 2 5 2" xfId="57641" xr:uid="{00000000-0005-0000-0000-0000B9DB0000}"/>
    <cellStyle name="Normal 4 7 2 4 2 6" xfId="57636" xr:uid="{00000000-0005-0000-0000-0000BADB0000}"/>
    <cellStyle name="Normal 4 7 2 4 3" xfId="28697" xr:uid="{00000000-0005-0000-0000-0000BBDB0000}"/>
    <cellStyle name="Normal 4 7 2 4 3 2" xfId="28698" xr:uid="{00000000-0005-0000-0000-0000BCDB0000}"/>
    <cellStyle name="Normal 4 7 2 4 3 2 2" xfId="57643" xr:uid="{00000000-0005-0000-0000-0000BDDB0000}"/>
    <cellStyle name="Normal 4 7 2 4 3 3" xfId="57642" xr:uid="{00000000-0005-0000-0000-0000BEDB0000}"/>
    <cellStyle name="Normal 4 7 2 4 4" xfId="28699" xr:uid="{00000000-0005-0000-0000-0000BFDB0000}"/>
    <cellStyle name="Normal 4 7 2 4 4 2" xfId="57644" xr:uid="{00000000-0005-0000-0000-0000C0DB0000}"/>
    <cellStyle name="Normal 4 7 2 4 5" xfId="28700" xr:uid="{00000000-0005-0000-0000-0000C1DB0000}"/>
    <cellStyle name="Normal 4 7 2 4 5 2" xfId="57645" xr:uid="{00000000-0005-0000-0000-0000C2DB0000}"/>
    <cellStyle name="Normal 4 7 2 4 6" xfId="28701" xr:uid="{00000000-0005-0000-0000-0000C3DB0000}"/>
    <cellStyle name="Normal 4 7 2 4 6 2" xfId="57646" xr:uid="{00000000-0005-0000-0000-0000C4DB0000}"/>
    <cellStyle name="Normal 4 7 2 4 7" xfId="57635" xr:uid="{00000000-0005-0000-0000-0000C5DB0000}"/>
    <cellStyle name="Normal 4 7 2 5" xfId="28702" xr:uid="{00000000-0005-0000-0000-0000C6DB0000}"/>
    <cellStyle name="Normal 4 7 2 5 2" xfId="28703" xr:uid="{00000000-0005-0000-0000-0000C7DB0000}"/>
    <cellStyle name="Normal 4 7 2 5 2 2" xfId="28704" xr:uid="{00000000-0005-0000-0000-0000C8DB0000}"/>
    <cellStyle name="Normal 4 7 2 5 2 2 2" xfId="57649" xr:uid="{00000000-0005-0000-0000-0000C9DB0000}"/>
    <cellStyle name="Normal 4 7 2 5 2 3" xfId="57648" xr:uid="{00000000-0005-0000-0000-0000CADB0000}"/>
    <cellStyle name="Normal 4 7 2 5 3" xfId="28705" xr:uid="{00000000-0005-0000-0000-0000CBDB0000}"/>
    <cellStyle name="Normal 4 7 2 5 3 2" xfId="57650" xr:uid="{00000000-0005-0000-0000-0000CCDB0000}"/>
    <cellStyle name="Normal 4 7 2 5 4" xfId="28706" xr:uid="{00000000-0005-0000-0000-0000CDDB0000}"/>
    <cellStyle name="Normal 4 7 2 5 4 2" xfId="57651" xr:uid="{00000000-0005-0000-0000-0000CEDB0000}"/>
    <cellStyle name="Normal 4 7 2 5 5" xfId="28707" xr:uid="{00000000-0005-0000-0000-0000CFDB0000}"/>
    <cellStyle name="Normal 4 7 2 5 5 2" xfId="57652" xr:uid="{00000000-0005-0000-0000-0000D0DB0000}"/>
    <cellStyle name="Normal 4 7 2 5 6" xfId="57647" xr:uid="{00000000-0005-0000-0000-0000D1DB0000}"/>
    <cellStyle name="Normal 4 7 2 6" xfId="28708" xr:uid="{00000000-0005-0000-0000-0000D2DB0000}"/>
    <cellStyle name="Normal 4 7 2 6 2" xfId="28709" xr:uid="{00000000-0005-0000-0000-0000D3DB0000}"/>
    <cellStyle name="Normal 4 7 2 6 2 2" xfId="28710" xr:uid="{00000000-0005-0000-0000-0000D4DB0000}"/>
    <cellStyle name="Normal 4 7 2 6 2 2 2" xfId="57655" xr:uid="{00000000-0005-0000-0000-0000D5DB0000}"/>
    <cellStyle name="Normal 4 7 2 6 2 3" xfId="57654" xr:uid="{00000000-0005-0000-0000-0000D6DB0000}"/>
    <cellStyle name="Normal 4 7 2 6 3" xfId="28711" xr:uid="{00000000-0005-0000-0000-0000D7DB0000}"/>
    <cellStyle name="Normal 4 7 2 6 3 2" xfId="57656" xr:uid="{00000000-0005-0000-0000-0000D8DB0000}"/>
    <cellStyle name="Normal 4 7 2 6 4" xfId="28712" xr:uid="{00000000-0005-0000-0000-0000D9DB0000}"/>
    <cellStyle name="Normal 4 7 2 6 4 2" xfId="57657" xr:uid="{00000000-0005-0000-0000-0000DADB0000}"/>
    <cellStyle name="Normal 4 7 2 6 5" xfId="28713" xr:uid="{00000000-0005-0000-0000-0000DBDB0000}"/>
    <cellStyle name="Normal 4 7 2 6 5 2" xfId="57658" xr:uid="{00000000-0005-0000-0000-0000DCDB0000}"/>
    <cellStyle name="Normal 4 7 2 6 6" xfId="57653" xr:uid="{00000000-0005-0000-0000-0000DDDB0000}"/>
    <cellStyle name="Normal 4 7 2 7" xfId="28714" xr:uid="{00000000-0005-0000-0000-0000DEDB0000}"/>
    <cellStyle name="Normal 4 7 2 7 2" xfId="28715" xr:uid="{00000000-0005-0000-0000-0000DFDB0000}"/>
    <cellStyle name="Normal 4 7 2 7 2 2" xfId="28716" xr:uid="{00000000-0005-0000-0000-0000E0DB0000}"/>
    <cellStyle name="Normal 4 7 2 7 2 2 2" xfId="57661" xr:uid="{00000000-0005-0000-0000-0000E1DB0000}"/>
    <cellStyle name="Normal 4 7 2 7 2 3" xfId="57660" xr:uid="{00000000-0005-0000-0000-0000E2DB0000}"/>
    <cellStyle name="Normal 4 7 2 7 3" xfId="28717" xr:uid="{00000000-0005-0000-0000-0000E3DB0000}"/>
    <cellStyle name="Normal 4 7 2 7 3 2" xfId="57662" xr:uid="{00000000-0005-0000-0000-0000E4DB0000}"/>
    <cellStyle name="Normal 4 7 2 7 4" xfId="28718" xr:uid="{00000000-0005-0000-0000-0000E5DB0000}"/>
    <cellStyle name="Normal 4 7 2 7 4 2" xfId="57663" xr:uid="{00000000-0005-0000-0000-0000E6DB0000}"/>
    <cellStyle name="Normal 4 7 2 7 5" xfId="57659" xr:uid="{00000000-0005-0000-0000-0000E7DB0000}"/>
    <cellStyle name="Normal 4 7 2 8" xfId="28719" xr:uid="{00000000-0005-0000-0000-0000E8DB0000}"/>
    <cellStyle name="Normal 4 7 2 8 2" xfId="28720" xr:uid="{00000000-0005-0000-0000-0000E9DB0000}"/>
    <cellStyle name="Normal 4 7 2 8 2 2" xfId="57665" xr:uid="{00000000-0005-0000-0000-0000EADB0000}"/>
    <cellStyle name="Normal 4 7 2 8 3" xfId="28721" xr:uid="{00000000-0005-0000-0000-0000EBDB0000}"/>
    <cellStyle name="Normal 4 7 2 8 3 2" xfId="57666" xr:uid="{00000000-0005-0000-0000-0000ECDB0000}"/>
    <cellStyle name="Normal 4 7 2 8 4" xfId="57664" xr:uid="{00000000-0005-0000-0000-0000EDDB0000}"/>
    <cellStyle name="Normal 4 7 2 9" xfId="28722" xr:uid="{00000000-0005-0000-0000-0000EEDB0000}"/>
    <cellStyle name="Normal 4 7 2 9 2" xfId="57667" xr:uid="{00000000-0005-0000-0000-0000EFDB0000}"/>
    <cellStyle name="Normal 4 7 3" xfId="28723" xr:uid="{00000000-0005-0000-0000-0000F0DB0000}"/>
    <cellStyle name="Normal 4 7 3 10" xfId="28724" xr:uid="{00000000-0005-0000-0000-0000F1DB0000}"/>
    <cellStyle name="Normal 4 7 3 10 2" xfId="57669" xr:uid="{00000000-0005-0000-0000-0000F2DB0000}"/>
    <cellStyle name="Normal 4 7 3 11" xfId="57668" xr:uid="{00000000-0005-0000-0000-0000F3DB0000}"/>
    <cellStyle name="Normal 4 7 3 2" xfId="28725" xr:uid="{00000000-0005-0000-0000-0000F4DB0000}"/>
    <cellStyle name="Normal 4 7 3 2 2" xfId="28726" xr:uid="{00000000-0005-0000-0000-0000F5DB0000}"/>
    <cellStyle name="Normal 4 7 3 2 2 2" xfId="28727" xr:uid="{00000000-0005-0000-0000-0000F6DB0000}"/>
    <cellStyle name="Normal 4 7 3 2 2 2 2" xfId="28728" xr:uid="{00000000-0005-0000-0000-0000F7DB0000}"/>
    <cellStyle name="Normal 4 7 3 2 2 2 2 2" xfId="57673" xr:uid="{00000000-0005-0000-0000-0000F8DB0000}"/>
    <cellStyle name="Normal 4 7 3 2 2 2 3" xfId="57672" xr:uid="{00000000-0005-0000-0000-0000F9DB0000}"/>
    <cellStyle name="Normal 4 7 3 2 2 3" xfId="28729" xr:uid="{00000000-0005-0000-0000-0000FADB0000}"/>
    <cellStyle name="Normal 4 7 3 2 2 3 2" xfId="57674" xr:uid="{00000000-0005-0000-0000-0000FBDB0000}"/>
    <cellStyle name="Normal 4 7 3 2 2 4" xfId="28730" xr:uid="{00000000-0005-0000-0000-0000FCDB0000}"/>
    <cellStyle name="Normal 4 7 3 2 2 4 2" xfId="57675" xr:uid="{00000000-0005-0000-0000-0000FDDB0000}"/>
    <cellStyle name="Normal 4 7 3 2 2 5" xfId="28731" xr:uid="{00000000-0005-0000-0000-0000FEDB0000}"/>
    <cellStyle name="Normal 4 7 3 2 2 5 2" xfId="57676" xr:uid="{00000000-0005-0000-0000-0000FFDB0000}"/>
    <cellStyle name="Normal 4 7 3 2 2 6" xfId="57671" xr:uid="{00000000-0005-0000-0000-000000DC0000}"/>
    <cellStyle name="Normal 4 7 3 2 3" xfId="28732" xr:uid="{00000000-0005-0000-0000-000001DC0000}"/>
    <cellStyle name="Normal 4 7 3 2 3 2" xfId="28733" xr:uid="{00000000-0005-0000-0000-000002DC0000}"/>
    <cellStyle name="Normal 4 7 3 2 3 2 2" xfId="57678" xr:uid="{00000000-0005-0000-0000-000003DC0000}"/>
    <cellStyle name="Normal 4 7 3 2 3 3" xfId="57677" xr:uid="{00000000-0005-0000-0000-000004DC0000}"/>
    <cellStyle name="Normal 4 7 3 2 4" xfId="28734" xr:uid="{00000000-0005-0000-0000-000005DC0000}"/>
    <cellStyle name="Normal 4 7 3 2 4 2" xfId="57679" xr:uid="{00000000-0005-0000-0000-000006DC0000}"/>
    <cellStyle name="Normal 4 7 3 2 5" xfId="28735" xr:uid="{00000000-0005-0000-0000-000007DC0000}"/>
    <cellStyle name="Normal 4 7 3 2 5 2" xfId="57680" xr:uid="{00000000-0005-0000-0000-000008DC0000}"/>
    <cellStyle name="Normal 4 7 3 2 6" xfId="28736" xr:uid="{00000000-0005-0000-0000-000009DC0000}"/>
    <cellStyle name="Normal 4 7 3 2 6 2" xfId="57681" xr:uid="{00000000-0005-0000-0000-00000ADC0000}"/>
    <cellStyle name="Normal 4 7 3 2 7" xfId="57670" xr:uid="{00000000-0005-0000-0000-00000BDC0000}"/>
    <cellStyle name="Normal 4 7 3 3" xfId="28737" xr:uid="{00000000-0005-0000-0000-00000CDC0000}"/>
    <cellStyle name="Normal 4 7 3 3 2" xfId="28738" xr:uid="{00000000-0005-0000-0000-00000DDC0000}"/>
    <cellStyle name="Normal 4 7 3 3 2 2" xfId="28739" xr:uid="{00000000-0005-0000-0000-00000EDC0000}"/>
    <cellStyle name="Normal 4 7 3 3 2 2 2" xfId="28740" xr:uid="{00000000-0005-0000-0000-00000FDC0000}"/>
    <cellStyle name="Normal 4 7 3 3 2 2 2 2" xfId="57685" xr:uid="{00000000-0005-0000-0000-000010DC0000}"/>
    <cellStyle name="Normal 4 7 3 3 2 2 3" xfId="57684" xr:uid="{00000000-0005-0000-0000-000011DC0000}"/>
    <cellStyle name="Normal 4 7 3 3 2 3" xfId="28741" xr:uid="{00000000-0005-0000-0000-000012DC0000}"/>
    <cellStyle name="Normal 4 7 3 3 2 3 2" xfId="57686" xr:uid="{00000000-0005-0000-0000-000013DC0000}"/>
    <cellStyle name="Normal 4 7 3 3 2 4" xfId="28742" xr:uid="{00000000-0005-0000-0000-000014DC0000}"/>
    <cellStyle name="Normal 4 7 3 3 2 4 2" xfId="57687" xr:uid="{00000000-0005-0000-0000-000015DC0000}"/>
    <cellStyle name="Normal 4 7 3 3 2 5" xfId="28743" xr:uid="{00000000-0005-0000-0000-000016DC0000}"/>
    <cellStyle name="Normal 4 7 3 3 2 5 2" xfId="57688" xr:uid="{00000000-0005-0000-0000-000017DC0000}"/>
    <cellStyle name="Normal 4 7 3 3 2 6" xfId="57683" xr:uid="{00000000-0005-0000-0000-000018DC0000}"/>
    <cellStyle name="Normal 4 7 3 3 3" xfId="28744" xr:uid="{00000000-0005-0000-0000-000019DC0000}"/>
    <cellStyle name="Normal 4 7 3 3 3 2" xfId="28745" xr:uid="{00000000-0005-0000-0000-00001ADC0000}"/>
    <cellStyle name="Normal 4 7 3 3 3 2 2" xfId="57690" xr:uid="{00000000-0005-0000-0000-00001BDC0000}"/>
    <cellStyle name="Normal 4 7 3 3 3 3" xfId="57689" xr:uid="{00000000-0005-0000-0000-00001CDC0000}"/>
    <cellStyle name="Normal 4 7 3 3 4" xfId="28746" xr:uid="{00000000-0005-0000-0000-00001DDC0000}"/>
    <cellStyle name="Normal 4 7 3 3 4 2" xfId="57691" xr:uid="{00000000-0005-0000-0000-00001EDC0000}"/>
    <cellStyle name="Normal 4 7 3 3 5" xfId="28747" xr:uid="{00000000-0005-0000-0000-00001FDC0000}"/>
    <cellStyle name="Normal 4 7 3 3 5 2" xfId="57692" xr:uid="{00000000-0005-0000-0000-000020DC0000}"/>
    <cellStyle name="Normal 4 7 3 3 6" xfId="28748" xr:uid="{00000000-0005-0000-0000-000021DC0000}"/>
    <cellStyle name="Normal 4 7 3 3 6 2" xfId="57693" xr:uid="{00000000-0005-0000-0000-000022DC0000}"/>
    <cellStyle name="Normal 4 7 3 3 7" xfId="57682" xr:uid="{00000000-0005-0000-0000-000023DC0000}"/>
    <cellStyle name="Normal 4 7 3 4" xfId="28749" xr:uid="{00000000-0005-0000-0000-000024DC0000}"/>
    <cellStyle name="Normal 4 7 3 4 2" xfId="28750" xr:uid="{00000000-0005-0000-0000-000025DC0000}"/>
    <cellStyle name="Normal 4 7 3 4 2 2" xfId="28751" xr:uid="{00000000-0005-0000-0000-000026DC0000}"/>
    <cellStyle name="Normal 4 7 3 4 2 2 2" xfId="57696" xr:uid="{00000000-0005-0000-0000-000027DC0000}"/>
    <cellStyle name="Normal 4 7 3 4 2 3" xfId="57695" xr:uid="{00000000-0005-0000-0000-000028DC0000}"/>
    <cellStyle name="Normal 4 7 3 4 3" xfId="28752" xr:uid="{00000000-0005-0000-0000-000029DC0000}"/>
    <cellStyle name="Normal 4 7 3 4 3 2" xfId="57697" xr:uid="{00000000-0005-0000-0000-00002ADC0000}"/>
    <cellStyle name="Normal 4 7 3 4 4" xfId="28753" xr:uid="{00000000-0005-0000-0000-00002BDC0000}"/>
    <cellStyle name="Normal 4 7 3 4 4 2" xfId="57698" xr:uid="{00000000-0005-0000-0000-00002CDC0000}"/>
    <cellStyle name="Normal 4 7 3 4 5" xfId="28754" xr:uid="{00000000-0005-0000-0000-00002DDC0000}"/>
    <cellStyle name="Normal 4 7 3 4 5 2" xfId="57699" xr:uid="{00000000-0005-0000-0000-00002EDC0000}"/>
    <cellStyle name="Normal 4 7 3 4 6" xfId="57694" xr:uid="{00000000-0005-0000-0000-00002FDC0000}"/>
    <cellStyle name="Normal 4 7 3 5" xfId="28755" xr:uid="{00000000-0005-0000-0000-000030DC0000}"/>
    <cellStyle name="Normal 4 7 3 5 2" xfId="28756" xr:uid="{00000000-0005-0000-0000-000031DC0000}"/>
    <cellStyle name="Normal 4 7 3 5 2 2" xfId="28757" xr:uid="{00000000-0005-0000-0000-000032DC0000}"/>
    <cellStyle name="Normal 4 7 3 5 2 2 2" xfId="57702" xr:uid="{00000000-0005-0000-0000-000033DC0000}"/>
    <cellStyle name="Normal 4 7 3 5 2 3" xfId="57701" xr:uid="{00000000-0005-0000-0000-000034DC0000}"/>
    <cellStyle name="Normal 4 7 3 5 3" xfId="28758" xr:uid="{00000000-0005-0000-0000-000035DC0000}"/>
    <cellStyle name="Normal 4 7 3 5 3 2" xfId="57703" xr:uid="{00000000-0005-0000-0000-000036DC0000}"/>
    <cellStyle name="Normal 4 7 3 5 4" xfId="28759" xr:uid="{00000000-0005-0000-0000-000037DC0000}"/>
    <cellStyle name="Normal 4 7 3 5 4 2" xfId="57704" xr:uid="{00000000-0005-0000-0000-000038DC0000}"/>
    <cellStyle name="Normal 4 7 3 5 5" xfId="28760" xr:uid="{00000000-0005-0000-0000-000039DC0000}"/>
    <cellStyle name="Normal 4 7 3 5 5 2" xfId="57705" xr:uid="{00000000-0005-0000-0000-00003ADC0000}"/>
    <cellStyle name="Normal 4 7 3 5 6" xfId="57700" xr:uid="{00000000-0005-0000-0000-00003BDC0000}"/>
    <cellStyle name="Normal 4 7 3 6" xfId="28761" xr:uid="{00000000-0005-0000-0000-00003CDC0000}"/>
    <cellStyle name="Normal 4 7 3 6 2" xfId="28762" xr:uid="{00000000-0005-0000-0000-00003DDC0000}"/>
    <cellStyle name="Normal 4 7 3 6 2 2" xfId="28763" xr:uid="{00000000-0005-0000-0000-00003EDC0000}"/>
    <cellStyle name="Normal 4 7 3 6 2 2 2" xfId="57708" xr:uid="{00000000-0005-0000-0000-00003FDC0000}"/>
    <cellStyle name="Normal 4 7 3 6 2 3" xfId="57707" xr:uid="{00000000-0005-0000-0000-000040DC0000}"/>
    <cellStyle name="Normal 4 7 3 6 3" xfId="28764" xr:uid="{00000000-0005-0000-0000-000041DC0000}"/>
    <cellStyle name="Normal 4 7 3 6 3 2" xfId="57709" xr:uid="{00000000-0005-0000-0000-000042DC0000}"/>
    <cellStyle name="Normal 4 7 3 6 4" xfId="28765" xr:uid="{00000000-0005-0000-0000-000043DC0000}"/>
    <cellStyle name="Normal 4 7 3 6 4 2" xfId="57710" xr:uid="{00000000-0005-0000-0000-000044DC0000}"/>
    <cellStyle name="Normal 4 7 3 6 5" xfId="57706" xr:uid="{00000000-0005-0000-0000-000045DC0000}"/>
    <cellStyle name="Normal 4 7 3 7" xfId="28766" xr:uid="{00000000-0005-0000-0000-000046DC0000}"/>
    <cellStyle name="Normal 4 7 3 7 2" xfId="28767" xr:uid="{00000000-0005-0000-0000-000047DC0000}"/>
    <cellStyle name="Normal 4 7 3 7 2 2" xfId="57712" xr:uid="{00000000-0005-0000-0000-000048DC0000}"/>
    <cellStyle name="Normal 4 7 3 7 3" xfId="28768" xr:uid="{00000000-0005-0000-0000-000049DC0000}"/>
    <cellStyle name="Normal 4 7 3 7 3 2" xfId="57713" xr:uid="{00000000-0005-0000-0000-00004ADC0000}"/>
    <cellStyle name="Normal 4 7 3 7 4" xfId="57711" xr:uid="{00000000-0005-0000-0000-00004BDC0000}"/>
    <cellStyle name="Normal 4 7 3 8" xfId="28769" xr:uid="{00000000-0005-0000-0000-00004CDC0000}"/>
    <cellStyle name="Normal 4 7 3 8 2" xfId="57714" xr:uid="{00000000-0005-0000-0000-00004DDC0000}"/>
    <cellStyle name="Normal 4 7 3 9" xfId="28770" xr:uid="{00000000-0005-0000-0000-00004EDC0000}"/>
    <cellStyle name="Normal 4 7 3 9 2" xfId="57715" xr:uid="{00000000-0005-0000-0000-00004FDC0000}"/>
    <cellStyle name="Normal 4 7 4" xfId="28771" xr:uid="{00000000-0005-0000-0000-000050DC0000}"/>
    <cellStyle name="Normal 4 7 4 2" xfId="28772" xr:uid="{00000000-0005-0000-0000-000051DC0000}"/>
    <cellStyle name="Normal 4 7 4 2 2" xfId="28773" xr:uid="{00000000-0005-0000-0000-000052DC0000}"/>
    <cellStyle name="Normal 4 7 4 2 2 2" xfId="28774" xr:uid="{00000000-0005-0000-0000-000053DC0000}"/>
    <cellStyle name="Normal 4 7 4 2 2 2 2" xfId="57719" xr:uid="{00000000-0005-0000-0000-000054DC0000}"/>
    <cellStyle name="Normal 4 7 4 2 2 3" xfId="57718" xr:uid="{00000000-0005-0000-0000-000055DC0000}"/>
    <cellStyle name="Normal 4 7 4 2 3" xfId="28775" xr:uid="{00000000-0005-0000-0000-000056DC0000}"/>
    <cellStyle name="Normal 4 7 4 2 3 2" xfId="57720" xr:uid="{00000000-0005-0000-0000-000057DC0000}"/>
    <cellStyle name="Normal 4 7 4 2 4" xfId="28776" xr:uid="{00000000-0005-0000-0000-000058DC0000}"/>
    <cellStyle name="Normal 4 7 4 2 4 2" xfId="57721" xr:uid="{00000000-0005-0000-0000-000059DC0000}"/>
    <cellStyle name="Normal 4 7 4 2 5" xfId="28777" xr:uid="{00000000-0005-0000-0000-00005ADC0000}"/>
    <cellStyle name="Normal 4 7 4 2 5 2" xfId="57722" xr:uid="{00000000-0005-0000-0000-00005BDC0000}"/>
    <cellStyle name="Normal 4 7 4 2 6" xfId="57717" xr:uid="{00000000-0005-0000-0000-00005CDC0000}"/>
    <cellStyle name="Normal 4 7 4 3" xfId="28778" xr:uid="{00000000-0005-0000-0000-00005DDC0000}"/>
    <cellStyle name="Normal 4 7 4 3 2" xfId="28779" xr:uid="{00000000-0005-0000-0000-00005EDC0000}"/>
    <cellStyle name="Normal 4 7 4 3 2 2" xfId="28780" xr:uid="{00000000-0005-0000-0000-00005FDC0000}"/>
    <cellStyle name="Normal 4 7 4 3 2 2 2" xfId="57725" xr:uid="{00000000-0005-0000-0000-000060DC0000}"/>
    <cellStyle name="Normal 4 7 4 3 2 3" xfId="57724" xr:uid="{00000000-0005-0000-0000-000061DC0000}"/>
    <cellStyle name="Normal 4 7 4 3 3" xfId="28781" xr:uid="{00000000-0005-0000-0000-000062DC0000}"/>
    <cellStyle name="Normal 4 7 4 3 3 2" xfId="57726" xr:uid="{00000000-0005-0000-0000-000063DC0000}"/>
    <cellStyle name="Normal 4 7 4 3 4" xfId="28782" xr:uid="{00000000-0005-0000-0000-000064DC0000}"/>
    <cellStyle name="Normal 4 7 4 3 4 2" xfId="57727" xr:uid="{00000000-0005-0000-0000-000065DC0000}"/>
    <cellStyle name="Normal 4 7 4 3 5" xfId="28783" xr:uid="{00000000-0005-0000-0000-000066DC0000}"/>
    <cellStyle name="Normal 4 7 4 3 5 2" xfId="57728" xr:uid="{00000000-0005-0000-0000-000067DC0000}"/>
    <cellStyle name="Normal 4 7 4 3 6" xfId="57723" xr:uid="{00000000-0005-0000-0000-000068DC0000}"/>
    <cellStyle name="Normal 4 7 4 4" xfId="28784" xr:uid="{00000000-0005-0000-0000-000069DC0000}"/>
    <cellStyle name="Normal 4 7 4 4 2" xfId="28785" xr:uid="{00000000-0005-0000-0000-00006ADC0000}"/>
    <cellStyle name="Normal 4 7 4 4 2 2" xfId="57730" xr:uid="{00000000-0005-0000-0000-00006BDC0000}"/>
    <cellStyle name="Normal 4 7 4 4 3" xfId="57729" xr:uid="{00000000-0005-0000-0000-00006CDC0000}"/>
    <cellStyle name="Normal 4 7 4 5" xfId="28786" xr:uid="{00000000-0005-0000-0000-00006DDC0000}"/>
    <cellStyle name="Normal 4 7 4 5 2" xfId="57731" xr:uid="{00000000-0005-0000-0000-00006EDC0000}"/>
    <cellStyle name="Normal 4 7 4 6" xfId="28787" xr:uid="{00000000-0005-0000-0000-00006FDC0000}"/>
    <cellStyle name="Normal 4 7 4 6 2" xfId="57732" xr:uid="{00000000-0005-0000-0000-000070DC0000}"/>
    <cellStyle name="Normal 4 7 4 7" xfId="28788" xr:uid="{00000000-0005-0000-0000-000071DC0000}"/>
    <cellStyle name="Normal 4 7 4 7 2" xfId="57733" xr:uid="{00000000-0005-0000-0000-000072DC0000}"/>
    <cellStyle name="Normal 4 7 4 8" xfId="57716" xr:uid="{00000000-0005-0000-0000-000073DC0000}"/>
    <cellStyle name="Normal 4 7 5" xfId="28789" xr:uid="{00000000-0005-0000-0000-000074DC0000}"/>
    <cellStyle name="Normal 4 7 5 2" xfId="28790" xr:uid="{00000000-0005-0000-0000-000075DC0000}"/>
    <cellStyle name="Normal 4 7 5 2 2" xfId="28791" xr:uid="{00000000-0005-0000-0000-000076DC0000}"/>
    <cellStyle name="Normal 4 7 5 2 2 2" xfId="28792" xr:uid="{00000000-0005-0000-0000-000077DC0000}"/>
    <cellStyle name="Normal 4 7 5 2 2 2 2" xfId="57737" xr:uid="{00000000-0005-0000-0000-000078DC0000}"/>
    <cellStyle name="Normal 4 7 5 2 2 3" xfId="57736" xr:uid="{00000000-0005-0000-0000-000079DC0000}"/>
    <cellStyle name="Normal 4 7 5 2 3" xfId="28793" xr:uid="{00000000-0005-0000-0000-00007ADC0000}"/>
    <cellStyle name="Normal 4 7 5 2 3 2" xfId="57738" xr:uid="{00000000-0005-0000-0000-00007BDC0000}"/>
    <cellStyle name="Normal 4 7 5 2 4" xfId="28794" xr:uid="{00000000-0005-0000-0000-00007CDC0000}"/>
    <cellStyle name="Normal 4 7 5 2 4 2" xfId="57739" xr:uid="{00000000-0005-0000-0000-00007DDC0000}"/>
    <cellStyle name="Normal 4 7 5 2 5" xfId="28795" xr:uid="{00000000-0005-0000-0000-00007EDC0000}"/>
    <cellStyle name="Normal 4 7 5 2 5 2" xfId="57740" xr:uid="{00000000-0005-0000-0000-00007FDC0000}"/>
    <cellStyle name="Normal 4 7 5 2 6" xfId="57735" xr:uid="{00000000-0005-0000-0000-000080DC0000}"/>
    <cellStyle name="Normal 4 7 5 3" xfId="28796" xr:uid="{00000000-0005-0000-0000-000081DC0000}"/>
    <cellStyle name="Normal 4 7 5 3 2" xfId="28797" xr:uid="{00000000-0005-0000-0000-000082DC0000}"/>
    <cellStyle name="Normal 4 7 5 3 2 2" xfId="57742" xr:uid="{00000000-0005-0000-0000-000083DC0000}"/>
    <cellStyle name="Normal 4 7 5 3 3" xfId="57741" xr:uid="{00000000-0005-0000-0000-000084DC0000}"/>
    <cellStyle name="Normal 4 7 5 4" xfId="28798" xr:uid="{00000000-0005-0000-0000-000085DC0000}"/>
    <cellStyle name="Normal 4 7 5 4 2" xfId="57743" xr:uid="{00000000-0005-0000-0000-000086DC0000}"/>
    <cellStyle name="Normal 4 7 5 5" xfId="28799" xr:uid="{00000000-0005-0000-0000-000087DC0000}"/>
    <cellStyle name="Normal 4 7 5 5 2" xfId="57744" xr:uid="{00000000-0005-0000-0000-000088DC0000}"/>
    <cellStyle name="Normal 4 7 5 6" xfId="28800" xr:uid="{00000000-0005-0000-0000-000089DC0000}"/>
    <cellStyle name="Normal 4 7 5 6 2" xfId="57745" xr:uid="{00000000-0005-0000-0000-00008ADC0000}"/>
    <cellStyle name="Normal 4 7 5 7" xfId="57734" xr:uid="{00000000-0005-0000-0000-00008BDC0000}"/>
    <cellStyle name="Normal 4 7 6" xfId="28801" xr:uid="{00000000-0005-0000-0000-00008CDC0000}"/>
    <cellStyle name="Normal 4 7 6 2" xfId="28802" xr:uid="{00000000-0005-0000-0000-00008DDC0000}"/>
    <cellStyle name="Normal 4 7 6 2 2" xfId="28803" xr:uid="{00000000-0005-0000-0000-00008EDC0000}"/>
    <cellStyle name="Normal 4 7 6 2 2 2" xfId="57748" xr:uid="{00000000-0005-0000-0000-00008FDC0000}"/>
    <cellStyle name="Normal 4 7 6 2 3" xfId="57747" xr:uid="{00000000-0005-0000-0000-000090DC0000}"/>
    <cellStyle name="Normal 4 7 6 3" xfId="28804" xr:uid="{00000000-0005-0000-0000-000091DC0000}"/>
    <cellStyle name="Normal 4 7 6 3 2" xfId="57749" xr:uid="{00000000-0005-0000-0000-000092DC0000}"/>
    <cellStyle name="Normal 4 7 6 4" xfId="28805" xr:uid="{00000000-0005-0000-0000-000093DC0000}"/>
    <cellStyle name="Normal 4 7 6 4 2" xfId="57750" xr:uid="{00000000-0005-0000-0000-000094DC0000}"/>
    <cellStyle name="Normal 4 7 6 5" xfId="28806" xr:uid="{00000000-0005-0000-0000-000095DC0000}"/>
    <cellStyle name="Normal 4 7 6 5 2" xfId="57751" xr:uid="{00000000-0005-0000-0000-000096DC0000}"/>
    <cellStyle name="Normal 4 7 6 6" xfId="57746" xr:uid="{00000000-0005-0000-0000-000097DC0000}"/>
    <cellStyle name="Normal 4 7 7" xfId="28807" xr:uid="{00000000-0005-0000-0000-000098DC0000}"/>
    <cellStyle name="Normal 4 7 7 2" xfId="28808" xr:uid="{00000000-0005-0000-0000-000099DC0000}"/>
    <cellStyle name="Normal 4 7 7 2 2" xfId="28809" xr:uid="{00000000-0005-0000-0000-00009ADC0000}"/>
    <cellStyle name="Normal 4 7 7 2 2 2" xfId="57754" xr:uid="{00000000-0005-0000-0000-00009BDC0000}"/>
    <cellStyle name="Normal 4 7 7 2 3" xfId="57753" xr:uid="{00000000-0005-0000-0000-00009CDC0000}"/>
    <cellStyle name="Normal 4 7 7 3" xfId="28810" xr:uid="{00000000-0005-0000-0000-00009DDC0000}"/>
    <cellStyle name="Normal 4 7 7 3 2" xfId="57755" xr:uid="{00000000-0005-0000-0000-00009EDC0000}"/>
    <cellStyle name="Normal 4 7 7 4" xfId="28811" xr:uid="{00000000-0005-0000-0000-00009FDC0000}"/>
    <cellStyle name="Normal 4 7 7 4 2" xfId="57756" xr:uid="{00000000-0005-0000-0000-0000A0DC0000}"/>
    <cellStyle name="Normal 4 7 7 5" xfId="28812" xr:uid="{00000000-0005-0000-0000-0000A1DC0000}"/>
    <cellStyle name="Normal 4 7 7 5 2" xfId="57757" xr:uid="{00000000-0005-0000-0000-0000A2DC0000}"/>
    <cellStyle name="Normal 4 7 7 6" xfId="57752" xr:uid="{00000000-0005-0000-0000-0000A3DC0000}"/>
    <cellStyle name="Normal 4 7 8" xfId="28813" xr:uid="{00000000-0005-0000-0000-0000A4DC0000}"/>
    <cellStyle name="Normal 4 7 8 2" xfId="28814" xr:uid="{00000000-0005-0000-0000-0000A5DC0000}"/>
    <cellStyle name="Normal 4 7 8 2 2" xfId="28815" xr:uid="{00000000-0005-0000-0000-0000A6DC0000}"/>
    <cellStyle name="Normal 4 7 8 2 2 2" xfId="57760" xr:uid="{00000000-0005-0000-0000-0000A7DC0000}"/>
    <cellStyle name="Normal 4 7 8 2 3" xfId="57759" xr:uid="{00000000-0005-0000-0000-0000A8DC0000}"/>
    <cellStyle name="Normal 4 7 8 3" xfId="28816" xr:uid="{00000000-0005-0000-0000-0000A9DC0000}"/>
    <cellStyle name="Normal 4 7 8 3 2" xfId="57761" xr:uid="{00000000-0005-0000-0000-0000AADC0000}"/>
    <cellStyle name="Normal 4 7 8 4" xfId="28817" xr:uid="{00000000-0005-0000-0000-0000ABDC0000}"/>
    <cellStyle name="Normal 4 7 8 4 2" xfId="57762" xr:uid="{00000000-0005-0000-0000-0000ACDC0000}"/>
    <cellStyle name="Normal 4 7 8 5" xfId="57758" xr:uid="{00000000-0005-0000-0000-0000ADDC0000}"/>
    <cellStyle name="Normal 4 7 9" xfId="28818" xr:uid="{00000000-0005-0000-0000-0000AEDC0000}"/>
    <cellStyle name="Normal 4 7 9 2" xfId="28819" xr:uid="{00000000-0005-0000-0000-0000AFDC0000}"/>
    <cellStyle name="Normal 4 7 9 2 2" xfId="57764" xr:uid="{00000000-0005-0000-0000-0000B0DC0000}"/>
    <cellStyle name="Normal 4 7 9 3" xfId="28820" xr:uid="{00000000-0005-0000-0000-0000B1DC0000}"/>
    <cellStyle name="Normal 4 7 9 3 2" xfId="57765" xr:uid="{00000000-0005-0000-0000-0000B2DC0000}"/>
    <cellStyle name="Normal 4 7 9 4" xfId="57763" xr:uid="{00000000-0005-0000-0000-0000B3DC0000}"/>
    <cellStyle name="Normal 4 8" xfId="28821" xr:uid="{00000000-0005-0000-0000-0000B4DC0000}"/>
    <cellStyle name="Normal 4 8 10" xfId="28822" xr:uid="{00000000-0005-0000-0000-0000B5DC0000}"/>
    <cellStyle name="Normal 4 8 10 2" xfId="57767" xr:uid="{00000000-0005-0000-0000-0000B6DC0000}"/>
    <cellStyle name="Normal 4 8 11" xfId="28823" xr:uid="{00000000-0005-0000-0000-0000B7DC0000}"/>
    <cellStyle name="Normal 4 8 11 2" xfId="57768" xr:uid="{00000000-0005-0000-0000-0000B8DC0000}"/>
    <cellStyle name="Normal 4 8 12" xfId="57766" xr:uid="{00000000-0005-0000-0000-0000B9DC0000}"/>
    <cellStyle name="Normal 4 8 2" xfId="28824" xr:uid="{00000000-0005-0000-0000-0000BADC0000}"/>
    <cellStyle name="Normal 4 8 2 10" xfId="28825" xr:uid="{00000000-0005-0000-0000-0000BBDC0000}"/>
    <cellStyle name="Normal 4 8 2 10 2" xfId="57770" xr:uid="{00000000-0005-0000-0000-0000BCDC0000}"/>
    <cellStyle name="Normal 4 8 2 11" xfId="57769" xr:uid="{00000000-0005-0000-0000-0000BDDC0000}"/>
    <cellStyle name="Normal 4 8 2 2" xfId="28826" xr:uid="{00000000-0005-0000-0000-0000BEDC0000}"/>
    <cellStyle name="Normal 4 8 2 2 2" xfId="28827" xr:uid="{00000000-0005-0000-0000-0000BFDC0000}"/>
    <cellStyle name="Normal 4 8 2 2 2 2" xfId="28828" xr:uid="{00000000-0005-0000-0000-0000C0DC0000}"/>
    <cellStyle name="Normal 4 8 2 2 2 2 2" xfId="28829" xr:uid="{00000000-0005-0000-0000-0000C1DC0000}"/>
    <cellStyle name="Normal 4 8 2 2 2 2 2 2" xfId="57774" xr:uid="{00000000-0005-0000-0000-0000C2DC0000}"/>
    <cellStyle name="Normal 4 8 2 2 2 2 3" xfId="57773" xr:uid="{00000000-0005-0000-0000-0000C3DC0000}"/>
    <cellStyle name="Normal 4 8 2 2 2 3" xfId="28830" xr:uid="{00000000-0005-0000-0000-0000C4DC0000}"/>
    <cellStyle name="Normal 4 8 2 2 2 3 2" xfId="57775" xr:uid="{00000000-0005-0000-0000-0000C5DC0000}"/>
    <cellStyle name="Normal 4 8 2 2 2 4" xfId="28831" xr:uid="{00000000-0005-0000-0000-0000C6DC0000}"/>
    <cellStyle name="Normal 4 8 2 2 2 4 2" xfId="57776" xr:uid="{00000000-0005-0000-0000-0000C7DC0000}"/>
    <cellStyle name="Normal 4 8 2 2 2 5" xfId="28832" xr:uid="{00000000-0005-0000-0000-0000C8DC0000}"/>
    <cellStyle name="Normal 4 8 2 2 2 5 2" xfId="57777" xr:uid="{00000000-0005-0000-0000-0000C9DC0000}"/>
    <cellStyle name="Normal 4 8 2 2 2 6" xfId="57772" xr:uid="{00000000-0005-0000-0000-0000CADC0000}"/>
    <cellStyle name="Normal 4 8 2 2 3" xfId="28833" xr:uid="{00000000-0005-0000-0000-0000CBDC0000}"/>
    <cellStyle name="Normal 4 8 2 2 3 2" xfId="28834" xr:uid="{00000000-0005-0000-0000-0000CCDC0000}"/>
    <cellStyle name="Normal 4 8 2 2 3 2 2" xfId="57779" xr:uid="{00000000-0005-0000-0000-0000CDDC0000}"/>
    <cellStyle name="Normal 4 8 2 2 3 3" xfId="57778" xr:uid="{00000000-0005-0000-0000-0000CEDC0000}"/>
    <cellStyle name="Normal 4 8 2 2 4" xfId="28835" xr:uid="{00000000-0005-0000-0000-0000CFDC0000}"/>
    <cellStyle name="Normal 4 8 2 2 4 2" xfId="57780" xr:uid="{00000000-0005-0000-0000-0000D0DC0000}"/>
    <cellStyle name="Normal 4 8 2 2 5" xfId="28836" xr:uid="{00000000-0005-0000-0000-0000D1DC0000}"/>
    <cellStyle name="Normal 4 8 2 2 5 2" xfId="57781" xr:uid="{00000000-0005-0000-0000-0000D2DC0000}"/>
    <cellStyle name="Normal 4 8 2 2 6" xfId="28837" xr:uid="{00000000-0005-0000-0000-0000D3DC0000}"/>
    <cellStyle name="Normal 4 8 2 2 6 2" xfId="57782" xr:uid="{00000000-0005-0000-0000-0000D4DC0000}"/>
    <cellStyle name="Normal 4 8 2 2 7" xfId="57771" xr:uid="{00000000-0005-0000-0000-0000D5DC0000}"/>
    <cellStyle name="Normal 4 8 2 3" xfId="28838" xr:uid="{00000000-0005-0000-0000-0000D6DC0000}"/>
    <cellStyle name="Normal 4 8 2 3 2" xfId="28839" xr:uid="{00000000-0005-0000-0000-0000D7DC0000}"/>
    <cellStyle name="Normal 4 8 2 3 2 2" xfId="28840" xr:uid="{00000000-0005-0000-0000-0000D8DC0000}"/>
    <cellStyle name="Normal 4 8 2 3 2 2 2" xfId="28841" xr:uid="{00000000-0005-0000-0000-0000D9DC0000}"/>
    <cellStyle name="Normal 4 8 2 3 2 2 2 2" xfId="57786" xr:uid="{00000000-0005-0000-0000-0000DADC0000}"/>
    <cellStyle name="Normal 4 8 2 3 2 2 3" xfId="57785" xr:uid="{00000000-0005-0000-0000-0000DBDC0000}"/>
    <cellStyle name="Normal 4 8 2 3 2 3" xfId="28842" xr:uid="{00000000-0005-0000-0000-0000DCDC0000}"/>
    <cellStyle name="Normal 4 8 2 3 2 3 2" xfId="57787" xr:uid="{00000000-0005-0000-0000-0000DDDC0000}"/>
    <cellStyle name="Normal 4 8 2 3 2 4" xfId="28843" xr:uid="{00000000-0005-0000-0000-0000DEDC0000}"/>
    <cellStyle name="Normal 4 8 2 3 2 4 2" xfId="57788" xr:uid="{00000000-0005-0000-0000-0000DFDC0000}"/>
    <cellStyle name="Normal 4 8 2 3 2 5" xfId="28844" xr:uid="{00000000-0005-0000-0000-0000E0DC0000}"/>
    <cellStyle name="Normal 4 8 2 3 2 5 2" xfId="57789" xr:uid="{00000000-0005-0000-0000-0000E1DC0000}"/>
    <cellStyle name="Normal 4 8 2 3 2 6" xfId="57784" xr:uid="{00000000-0005-0000-0000-0000E2DC0000}"/>
    <cellStyle name="Normal 4 8 2 3 3" xfId="28845" xr:uid="{00000000-0005-0000-0000-0000E3DC0000}"/>
    <cellStyle name="Normal 4 8 2 3 3 2" xfId="28846" xr:uid="{00000000-0005-0000-0000-0000E4DC0000}"/>
    <cellStyle name="Normal 4 8 2 3 3 2 2" xfId="57791" xr:uid="{00000000-0005-0000-0000-0000E5DC0000}"/>
    <cellStyle name="Normal 4 8 2 3 3 3" xfId="57790" xr:uid="{00000000-0005-0000-0000-0000E6DC0000}"/>
    <cellStyle name="Normal 4 8 2 3 4" xfId="28847" xr:uid="{00000000-0005-0000-0000-0000E7DC0000}"/>
    <cellStyle name="Normal 4 8 2 3 4 2" xfId="57792" xr:uid="{00000000-0005-0000-0000-0000E8DC0000}"/>
    <cellStyle name="Normal 4 8 2 3 5" xfId="28848" xr:uid="{00000000-0005-0000-0000-0000E9DC0000}"/>
    <cellStyle name="Normal 4 8 2 3 5 2" xfId="57793" xr:uid="{00000000-0005-0000-0000-0000EADC0000}"/>
    <cellStyle name="Normal 4 8 2 3 6" xfId="28849" xr:uid="{00000000-0005-0000-0000-0000EBDC0000}"/>
    <cellStyle name="Normal 4 8 2 3 6 2" xfId="57794" xr:uid="{00000000-0005-0000-0000-0000ECDC0000}"/>
    <cellStyle name="Normal 4 8 2 3 7" xfId="57783" xr:uid="{00000000-0005-0000-0000-0000EDDC0000}"/>
    <cellStyle name="Normal 4 8 2 4" xfId="28850" xr:uid="{00000000-0005-0000-0000-0000EEDC0000}"/>
    <cellStyle name="Normal 4 8 2 4 2" xfId="28851" xr:uid="{00000000-0005-0000-0000-0000EFDC0000}"/>
    <cellStyle name="Normal 4 8 2 4 2 2" xfId="28852" xr:uid="{00000000-0005-0000-0000-0000F0DC0000}"/>
    <cellStyle name="Normal 4 8 2 4 2 2 2" xfId="57797" xr:uid="{00000000-0005-0000-0000-0000F1DC0000}"/>
    <cellStyle name="Normal 4 8 2 4 2 3" xfId="57796" xr:uid="{00000000-0005-0000-0000-0000F2DC0000}"/>
    <cellStyle name="Normal 4 8 2 4 3" xfId="28853" xr:uid="{00000000-0005-0000-0000-0000F3DC0000}"/>
    <cellStyle name="Normal 4 8 2 4 3 2" xfId="57798" xr:uid="{00000000-0005-0000-0000-0000F4DC0000}"/>
    <cellStyle name="Normal 4 8 2 4 4" xfId="28854" xr:uid="{00000000-0005-0000-0000-0000F5DC0000}"/>
    <cellStyle name="Normal 4 8 2 4 4 2" xfId="57799" xr:uid="{00000000-0005-0000-0000-0000F6DC0000}"/>
    <cellStyle name="Normal 4 8 2 4 5" xfId="28855" xr:uid="{00000000-0005-0000-0000-0000F7DC0000}"/>
    <cellStyle name="Normal 4 8 2 4 5 2" xfId="57800" xr:uid="{00000000-0005-0000-0000-0000F8DC0000}"/>
    <cellStyle name="Normal 4 8 2 4 6" xfId="57795" xr:uid="{00000000-0005-0000-0000-0000F9DC0000}"/>
    <cellStyle name="Normal 4 8 2 5" xfId="28856" xr:uid="{00000000-0005-0000-0000-0000FADC0000}"/>
    <cellStyle name="Normal 4 8 2 5 2" xfId="28857" xr:uid="{00000000-0005-0000-0000-0000FBDC0000}"/>
    <cellStyle name="Normal 4 8 2 5 2 2" xfId="28858" xr:uid="{00000000-0005-0000-0000-0000FCDC0000}"/>
    <cellStyle name="Normal 4 8 2 5 2 2 2" xfId="57803" xr:uid="{00000000-0005-0000-0000-0000FDDC0000}"/>
    <cellStyle name="Normal 4 8 2 5 2 3" xfId="57802" xr:uid="{00000000-0005-0000-0000-0000FEDC0000}"/>
    <cellStyle name="Normal 4 8 2 5 3" xfId="28859" xr:uid="{00000000-0005-0000-0000-0000FFDC0000}"/>
    <cellStyle name="Normal 4 8 2 5 3 2" xfId="57804" xr:uid="{00000000-0005-0000-0000-000000DD0000}"/>
    <cellStyle name="Normal 4 8 2 5 4" xfId="28860" xr:uid="{00000000-0005-0000-0000-000001DD0000}"/>
    <cellStyle name="Normal 4 8 2 5 4 2" xfId="57805" xr:uid="{00000000-0005-0000-0000-000002DD0000}"/>
    <cellStyle name="Normal 4 8 2 5 5" xfId="28861" xr:uid="{00000000-0005-0000-0000-000003DD0000}"/>
    <cellStyle name="Normal 4 8 2 5 5 2" xfId="57806" xr:uid="{00000000-0005-0000-0000-000004DD0000}"/>
    <cellStyle name="Normal 4 8 2 5 6" xfId="57801" xr:uid="{00000000-0005-0000-0000-000005DD0000}"/>
    <cellStyle name="Normal 4 8 2 6" xfId="28862" xr:uid="{00000000-0005-0000-0000-000006DD0000}"/>
    <cellStyle name="Normal 4 8 2 6 2" xfId="28863" xr:uid="{00000000-0005-0000-0000-000007DD0000}"/>
    <cellStyle name="Normal 4 8 2 6 2 2" xfId="28864" xr:uid="{00000000-0005-0000-0000-000008DD0000}"/>
    <cellStyle name="Normal 4 8 2 6 2 2 2" xfId="57809" xr:uid="{00000000-0005-0000-0000-000009DD0000}"/>
    <cellStyle name="Normal 4 8 2 6 2 3" xfId="57808" xr:uid="{00000000-0005-0000-0000-00000ADD0000}"/>
    <cellStyle name="Normal 4 8 2 6 3" xfId="28865" xr:uid="{00000000-0005-0000-0000-00000BDD0000}"/>
    <cellStyle name="Normal 4 8 2 6 3 2" xfId="57810" xr:uid="{00000000-0005-0000-0000-00000CDD0000}"/>
    <cellStyle name="Normal 4 8 2 6 4" xfId="28866" xr:uid="{00000000-0005-0000-0000-00000DDD0000}"/>
    <cellStyle name="Normal 4 8 2 6 4 2" xfId="57811" xr:uid="{00000000-0005-0000-0000-00000EDD0000}"/>
    <cellStyle name="Normal 4 8 2 6 5" xfId="57807" xr:uid="{00000000-0005-0000-0000-00000FDD0000}"/>
    <cellStyle name="Normal 4 8 2 7" xfId="28867" xr:uid="{00000000-0005-0000-0000-000010DD0000}"/>
    <cellStyle name="Normal 4 8 2 7 2" xfId="28868" xr:uid="{00000000-0005-0000-0000-000011DD0000}"/>
    <cellStyle name="Normal 4 8 2 7 2 2" xfId="57813" xr:uid="{00000000-0005-0000-0000-000012DD0000}"/>
    <cellStyle name="Normal 4 8 2 7 3" xfId="28869" xr:uid="{00000000-0005-0000-0000-000013DD0000}"/>
    <cellStyle name="Normal 4 8 2 7 3 2" xfId="57814" xr:uid="{00000000-0005-0000-0000-000014DD0000}"/>
    <cellStyle name="Normal 4 8 2 7 4" xfId="57812" xr:uid="{00000000-0005-0000-0000-000015DD0000}"/>
    <cellStyle name="Normal 4 8 2 8" xfId="28870" xr:uid="{00000000-0005-0000-0000-000016DD0000}"/>
    <cellStyle name="Normal 4 8 2 8 2" xfId="57815" xr:uid="{00000000-0005-0000-0000-000017DD0000}"/>
    <cellStyle name="Normal 4 8 2 9" xfId="28871" xr:uid="{00000000-0005-0000-0000-000018DD0000}"/>
    <cellStyle name="Normal 4 8 2 9 2" xfId="57816" xr:uid="{00000000-0005-0000-0000-000019DD0000}"/>
    <cellStyle name="Normal 4 8 3" xfId="28872" xr:uid="{00000000-0005-0000-0000-00001ADD0000}"/>
    <cellStyle name="Normal 4 8 3 2" xfId="28873" xr:uid="{00000000-0005-0000-0000-00001BDD0000}"/>
    <cellStyle name="Normal 4 8 3 2 2" xfId="28874" xr:uid="{00000000-0005-0000-0000-00001CDD0000}"/>
    <cellStyle name="Normal 4 8 3 2 2 2" xfId="28875" xr:uid="{00000000-0005-0000-0000-00001DDD0000}"/>
    <cellStyle name="Normal 4 8 3 2 2 2 2" xfId="57820" xr:uid="{00000000-0005-0000-0000-00001EDD0000}"/>
    <cellStyle name="Normal 4 8 3 2 2 3" xfId="57819" xr:uid="{00000000-0005-0000-0000-00001FDD0000}"/>
    <cellStyle name="Normal 4 8 3 2 3" xfId="28876" xr:uid="{00000000-0005-0000-0000-000020DD0000}"/>
    <cellStyle name="Normal 4 8 3 2 3 2" xfId="57821" xr:uid="{00000000-0005-0000-0000-000021DD0000}"/>
    <cellStyle name="Normal 4 8 3 2 4" xfId="28877" xr:uid="{00000000-0005-0000-0000-000022DD0000}"/>
    <cellStyle name="Normal 4 8 3 2 4 2" xfId="57822" xr:uid="{00000000-0005-0000-0000-000023DD0000}"/>
    <cellStyle name="Normal 4 8 3 2 5" xfId="28878" xr:uid="{00000000-0005-0000-0000-000024DD0000}"/>
    <cellStyle name="Normal 4 8 3 2 5 2" xfId="57823" xr:uid="{00000000-0005-0000-0000-000025DD0000}"/>
    <cellStyle name="Normal 4 8 3 2 6" xfId="57818" xr:uid="{00000000-0005-0000-0000-000026DD0000}"/>
    <cellStyle name="Normal 4 8 3 3" xfId="28879" xr:uid="{00000000-0005-0000-0000-000027DD0000}"/>
    <cellStyle name="Normal 4 8 3 3 2" xfId="28880" xr:uid="{00000000-0005-0000-0000-000028DD0000}"/>
    <cellStyle name="Normal 4 8 3 3 2 2" xfId="28881" xr:uid="{00000000-0005-0000-0000-000029DD0000}"/>
    <cellStyle name="Normal 4 8 3 3 2 2 2" xfId="57826" xr:uid="{00000000-0005-0000-0000-00002ADD0000}"/>
    <cellStyle name="Normal 4 8 3 3 2 3" xfId="57825" xr:uid="{00000000-0005-0000-0000-00002BDD0000}"/>
    <cellStyle name="Normal 4 8 3 3 3" xfId="28882" xr:uid="{00000000-0005-0000-0000-00002CDD0000}"/>
    <cellStyle name="Normal 4 8 3 3 3 2" xfId="57827" xr:uid="{00000000-0005-0000-0000-00002DDD0000}"/>
    <cellStyle name="Normal 4 8 3 3 4" xfId="28883" xr:uid="{00000000-0005-0000-0000-00002EDD0000}"/>
    <cellStyle name="Normal 4 8 3 3 4 2" xfId="57828" xr:uid="{00000000-0005-0000-0000-00002FDD0000}"/>
    <cellStyle name="Normal 4 8 3 3 5" xfId="28884" xr:uid="{00000000-0005-0000-0000-000030DD0000}"/>
    <cellStyle name="Normal 4 8 3 3 5 2" xfId="57829" xr:uid="{00000000-0005-0000-0000-000031DD0000}"/>
    <cellStyle name="Normal 4 8 3 3 6" xfId="57824" xr:uid="{00000000-0005-0000-0000-000032DD0000}"/>
    <cellStyle name="Normal 4 8 3 4" xfId="28885" xr:uid="{00000000-0005-0000-0000-000033DD0000}"/>
    <cellStyle name="Normal 4 8 3 4 2" xfId="28886" xr:uid="{00000000-0005-0000-0000-000034DD0000}"/>
    <cellStyle name="Normal 4 8 3 4 2 2" xfId="57831" xr:uid="{00000000-0005-0000-0000-000035DD0000}"/>
    <cellStyle name="Normal 4 8 3 4 3" xfId="57830" xr:uid="{00000000-0005-0000-0000-000036DD0000}"/>
    <cellStyle name="Normal 4 8 3 5" xfId="28887" xr:uid="{00000000-0005-0000-0000-000037DD0000}"/>
    <cellStyle name="Normal 4 8 3 5 2" xfId="57832" xr:uid="{00000000-0005-0000-0000-000038DD0000}"/>
    <cellStyle name="Normal 4 8 3 6" xfId="28888" xr:uid="{00000000-0005-0000-0000-000039DD0000}"/>
    <cellStyle name="Normal 4 8 3 6 2" xfId="57833" xr:uid="{00000000-0005-0000-0000-00003ADD0000}"/>
    <cellStyle name="Normal 4 8 3 7" xfId="28889" xr:uid="{00000000-0005-0000-0000-00003BDD0000}"/>
    <cellStyle name="Normal 4 8 3 7 2" xfId="57834" xr:uid="{00000000-0005-0000-0000-00003CDD0000}"/>
    <cellStyle name="Normal 4 8 3 8" xfId="57817" xr:uid="{00000000-0005-0000-0000-00003DDD0000}"/>
    <cellStyle name="Normal 4 8 4" xfId="28890" xr:uid="{00000000-0005-0000-0000-00003EDD0000}"/>
    <cellStyle name="Normal 4 8 4 2" xfId="28891" xr:uid="{00000000-0005-0000-0000-00003FDD0000}"/>
    <cellStyle name="Normal 4 8 4 2 2" xfId="28892" xr:uid="{00000000-0005-0000-0000-000040DD0000}"/>
    <cellStyle name="Normal 4 8 4 2 2 2" xfId="28893" xr:uid="{00000000-0005-0000-0000-000041DD0000}"/>
    <cellStyle name="Normal 4 8 4 2 2 2 2" xfId="57838" xr:uid="{00000000-0005-0000-0000-000042DD0000}"/>
    <cellStyle name="Normal 4 8 4 2 2 3" xfId="57837" xr:uid="{00000000-0005-0000-0000-000043DD0000}"/>
    <cellStyle name="Normal 4 8 4 2 3" xfId="28894" xr:uid="{00000000-0005-0000-0000-000044DD0000}"/>
    <cellStyle name="Normal 4 8 4 2 3 2" xfId="57839" xr:uid="{00000000-0005-0000-0000-000045DD0000}"/>
    <cellStyle name="Normal 4 8 4 2 4" xfId="28895" xr:uid="{00000000-0005-0000-0000-000046DD0000}"/>
    <cellStyle name="Normal 4 8 4 2 4 2" xfId="57840" xr:uid="{00000000-0005-0000-0000-000047DD0000}"/>
    <cellStyle name="Normal 4 8 4 2 5" xfId="28896" xr:uid="{00000000-0005-0000-0000-000048DD0000}"/>
    <cellStyle name="Normal 4 8 4 2 5 2" xfId="57841" xr:uid="{00000000-0005-0000-0000-000049DD0000}"/>
    <cellStyle name="Normal 4 8 4 2 6" xfId="57836" xr:uid="{00000000-0005-0000-0000-00004ADD0000}"/>
    <cellStyle name="Normal 4 8 4 3" xfId="28897" xr:uid="{00000000-0005-0000-0000-00004BDD0000}"/>
    <cellStyle name="Normal 4 8 4 3 2" xfId="28898" xr:uid="{00000000-0005-0000-0000-00004CDD0000}"/>
    <cellStyle name="Normal 4 8 4 3 2 2" xfId="57843" xr:uid="{00000000-0005-0000-0000-00004DDD0000}"/>
    <cellStyle name="Normal 4 8 4 3 3" xfId="57842" xr:uid="{00000000-0005-0000-0000-00004EDD0000}"/>
    <cellStyle name="Normal 4 8 4 4" xfId="28899" xr:uid="{00000000-0005-0000-0000-00004FDD0000}"/>
    <cellStyle name="Normal 4 8 4 4 2" xfId="57844" xr:uid="{00000000-0005-0000-0000-000050DD0000}"/>
    <cellStyle name="Normal 4 8 4 5" xfId="28900" xr:uid="{00000000-0005-0000-0000-000051DD0000}"/>
    <cellStyle name="Normal 4 8 4 5 2" xfId="57845" xr:uid="{00000000-0005-0000-0000-000052DD0000}"/>
    <cellStyle name="Normal 4 8 4 6" xfId="28901" xr:uid="{00000000-0005-0000-0000-000053DD0000}"/>
    <cellStyle name="Normal 4 8 4 6 2" xfId="57846" xr:uid="{00000000-0005-0000-0000-000054DD0000}"/>
    <cellStyle name="Normal 4 8 4 7" xfId="57835" xr:uid="{00000000-0005-0000-0000-000055DD0000}"/>
    <cellStyle name="Normal 4 8 5" xfId="28902" xr:uid="{00000000-0005-0000-0000-000056DD0000}"/>
    <cellStyle name="Normal 4 8 5 2" xfId="28903" xr:uid="{00000000-0005-0000-0000-000057DD0000}"/>
    <cellStyle name="Normal 4 8 5 2 2" xfId="28904" xr:uid="{00000000-0005-0000-0000-000058DD0000}"/>
    <cellStyle name="Normal 4 8 5 2 2 2" xfId="57849" xr:uid="{00000000-0005-0000-0000-000059DD0000}"/>
    <cellStyle name="Normal 4 8 5 2 3" xfId="57848" xr:uid="{00000000-0005-0000-0000-00005ADD0000}"/>
    <cellStyle name="Normal 4 8 5 3" xfId="28905" xr:uid="{00000000-0005-0000-0000-00005BDD0000}"/>
    <cellStyle name="Normal 4 8 5 3 2" xfId="57850" xr:uid="{00000000-0005-0000-0000-00005CDD0000}"/>
    <cellStyle name="Normal 4 8 5 4" xfId="28906" xr:uid="{00000000-0005-0000-0000-00005DDD0000}"/>
    <cellStyle name="Normal 4 8 5 4 2" xfId="57851" xr:uid="{00000000-0005-0000-0000-00005EDD0000}"/>
    <cellStyle name="Normal 4 8 5 5" xfId="28907" xr:uid="{00000000-0005-0000-0000-00005FDD0000}"/>
    <cellStyle name="Normal 4 8 5 5 2" xfId="57852" xr:uid="{00000000-0005-0000-0000-000060DD0000}"/>
    <cellStyle name="Normal 4 8 5 6" xfId="57847" xr:uid="{00000000-0005-0000-0000-000061DD0000}"/>
    <cellStyle name="Normal 4 8 6" xfId="28908" xr:uid="{00000000-0005-0000-0000-000062DD0000}"/>
    <cellStyle name="Normal 4 8 6 2" xfId="28909" xr:uid="{00000000-0005-0000-0000-000063DD0000}"/>
    <cellStyle name="Normal 4 8 6 2 2" xfId="28910" xr:uid="{00000000-0005-0000-0000-000064DD0000}"/>
    <cellStyle name="Normal 4 8 6 2 2 2" xfId="57855" xr:uid="{00000000-0005-0000-0000-000065DD0000}"/>
    <cellStyle name="Normal 4 8 6 2 3" xfId="57854" xr:uid="{00000000-0005-0000-0000-000066DD0000}"/>
    <cellStyle name="Normal 4 8 6 3" xfId="28911" xr:uid="{00000000-0005-0000-0000-000067DD0000}"/>
    <cellStyle name="Normal 4 8 6 3 2" xfId="57856" xr:uid="{00000000-0005-0000-0000-000068DD0000}"/>
    <cellStyle name="Normal 4 8 6 4" xfId="28912" xr:uid="{00000000-0005-0000-0000-000069DD0000}"/>
    <cellStyle name="Normal 4 8 6 4 2" xfId="57857" xr:uid="{00000000-0005-0000-0000-00006ADD0000}"/>
    <cellStyle name="Normal 4 8 6 5" xfId="28913" xr:uid="{00000000-0005-0000-0000-00006BDD0000}"/>
    <cellStyle name="Normal 4 8 6 5 2" xfId="57858" xr:uid="{00000000-0005-0000-0000-00006CDD0000}"/>
    <cellStyle name="Normal 4 8 6 6" xfId="57853" xr:uid="{00000000-0005-0000-0000-00006DDD0000}"/>
    <cellStyle name="Normal 4 8 7" xfId="28914" xr:uid="{00000000-0005-0000-0000-00006EDD0000}"/>
    <cellStyle name="Normal 4 8 7 2" xfId="28915" xr:uid="{00000000-0005-0000-0000-00006FDD0000}"/>
    <cellStyle name="Normal 4 8 7 2 2" xfId="28916" xr:uid="{00000000-0005-0000-0000-000070DD0000}"/>
    <cellStyle name="Normal 4 8 7 2 2 2" xfId="57861" xr:uid="{00000000-0005-0000-0000-000071DD0000}"/>
    <cellStyle name="Normal 4 8 7 2 3" xfId="57860" xr:uid="{00000000-0005-0000-0000-000072DD0000}"/>
    <cellStyle name="Normal 4 8 7 3" xfId="28917" xr:uid="{00000000-0005-0000-0000-000073DD0000}"/>
    <cellStyle name="Normal 4 8 7 3 2" xfId="57862" xr:uid="{00000000-0005-0000-0000-000074DD0000}"/>
    <cellStyle name="Normal 4 8 7 4" xfId="28918" xr:uid="{00000000-0005-0000-0000-000075DD0000}"/>
    <cellStyle name="Normal 4 8 7 4 2" xfId="57863" xr:uid="{00000000-0005-0000-0000-000076DD0000}"/>
    <cellStyle name="Normal 4 8 7 5" xfId="57859" xr:uid="{00000000-0005-0000-0000-000077DD0000}"/>
    <cellStyle name="Normal 4 8 8" xfId="28919" xr:uid="{00000000-0005-0000-0000-000078DD0000}"/>
    <cellStyle name="Normal 4 8 8 2" xfId="28920" xr:uid="{00000000-0005-0000-0000-000079DD0000}"/>
    <cellStyle name="Normal 4 8 8 2 2" xfId="57865" xr:uid="{00000000-0005-0000-0000-00007ADD0000}"/>
    <cellStyle name="Normal 4 8 8 3" xfId="28921" xr:uid="{00000000-0005-0000-0000-00007BDD0000}"/>
    <cellStyle name="Normal 4 8 8 3 2" xfId="57866" xr:uid="{00000000-0005-0000-0000-00007CDD0000}"/>
    <cellStyle name="Normal 4 8 8 4" xfId="57864" xr:uid="{00000000-0005-0000-0000-00007DDD0000}"/>
    <cellStyle name="Normal 4 8 9" xfId="28922" xr:uid="{00000000-0005-0000-0000-00007EDD0000}"/>
    <cellStyle name="Normal 4 8 9 2" xfId="57867" xr:uid="{00000000-0005-0000-0000-00007FDD0000}"/>
    <cellStyle name="Normal 4 9" xfId="28923" xr:uid="{00000000-0005-0000-0000-000080DD0000}"/>
    <cellStyle name="Normal 4 9 10" xfId="28924" xr:uid="{00000000-0005-0000-0000-000081DD0000}"/>
    <cellStyle name="Normal 4 9 10 2" xfId="57869" xr:uid="{00000000-0005-0000-0000-000082DD0000}"/>
    <cellStyle name="Normal 4 9 11" xfId="57868" xr:uid="{00000000-0005-0000-0000-000083DD0000}"/>
    <cellStyle name="Normal 4 9 2" xfId="28925" xr:uid="{00000000-0005-0000-0000-000084DD0000}"/>
    <cellStyle name="Normal 4 9 2 2" xfId="28926" xr:uid="{00000000-0005-0000-0000-000085DD0000}"/>
    <cellStyle name="Normal 4 9 2 2 2" xfId="28927" xr:uid="{00000000-0005-0000-0000-000086DD0000}"/>
    <cellStyle name="Normal 4 9 2 2 2 2" xfId="28928" xr:uid="{00000000-0005-0000-0000-000087DD0000}"/>
    <cellStyle name="Normal 4 9 2 2 2 2 2" xfId="57873" xr:uid="{00000000-0005-0000-0000-000088DD0000}"/>
    <cellStyle name="Normal 4 9 2 2 2 3" xfId="57872" xr:uid="{00000000-0005-0000-0000-000089DD0000}"/>
    <cellStyle name="Normal 4 9 2 2 3" xfId="28929" xr:uid="{00000000-0005-0000-0000-00008ADD0000}"/>
    <cellStyle name="Normal 4 9 2 2 3 2" xfId="57874" xr:uid="{00000000-0005-0000-0000-00008BDD0000}"/>
    <cellStyle name="Normal 4 9 2 2 4" xfId="28930" xr:uid="{00000000-0005-0000-0000-00008CDD0000}"/>
    <cellStyle name="Normal 4 9 2 2 4 2" xfId="57875" xr:uid="{00000000-0005-0000-0000-00008DDD0000}"/>
    <cellStyle name="Normal 4 9 2 2 5" xfId="28931" xr:uid="{00000000-0005-0000-0000-00008EDD0000}"/>
    <cellStyle name="Normal 4 9 2 2 5 2" xfId="57876" xr:uid="{00000000-0005-0000-0000-00008FDD0000}"/>
    <cellStyle name="Normal 4 9 2 2 6" xfId="57871" xr:uid="{00000000-0005-0000-0000-000090DD0000}"/>
    <cellStyle name="Normal 4 9 2 3" xfId="28932" xr:uid="{00000000-0005-0000-0000-000091DD0000}"/>
    <cellStyle name="Normal 4 9 2 3 2" xfId="28933" xr:uid="{00000000-0005-0000-0000-000092DD0000}"/>
    <cellStyle name="Normal 4 9 2 3 2 2" xfId="57878" xr:uid="{00000000-0005-0000-0000-000093DD0000}"/>
    <cellStyle name="Normal 4 9 2 3 3" xfId="57877" xr:uid="{00000000-0005-0000-0000-000094DD0000}"/>
    <cellStyle name="Normal 4 9 2 4" xfId="28934" xr:uid="{00000000-0005-0000-0000-000095DD0000}"/>
    <cellStyle name="Normal 4 9 2 4 2" xfId="57879" xr:uid="{00000000-0005-0000-0000-000096DD0000}"/>
    <cellStyle name="Normal 4 9 2 5" xfId="28935" xr:uid="{00000000-0005-0000-0000-000097DD0000}"/>
    <cellStyle name="Normal 4 9 2 5 2" xfId="57880" xr:uid="{00000000-0005-0000-0000-000098DD0000}"/>
    <cellStyle name="Normal 4 9 2 6" xfId="28936" xr:uid="{00000000-0005-0000-0000-000099DD0000}"/>
    <cellStyle name="Normal 4 9 2 6 2" xfId="57881" xr:uid="{00000000-0005-0000-0000-00009ADD0000}"/>
    <cellStyle name="Normal 4 9 2 7" xfId="57870" xr:uid="{00000000-0005-0000-0000-00009BDD0000}"/>
    <cellStyle name="Normal 4 9 3" xfId="28937" xr:uid="{00000000-0005-0000-0000-00009CDD0000}"/>
    <cellStyle name="Normal 4 9 3 2" xfId="28938" xr:uid="{00000000-0005-0000-0000-00009DDD0000}"/>
    <cellStyle name="Normal 4 9 3 2 2" xfId="28939" xr:uid="{00000000-0005-0000-0000-00009EDD0000}"/>
    <cellStyle name="Normal 4 9 3 2 2 2" xfId="28940" xr:uid="{00000000-0005-0000-0000-00009FDD0000}"/>
    <cellStyle name="Normal 4 9 3 2 2 2 2" xfId="57885" xr:uid="{00000000-0005-0000-0000-0000A0DD0000}"/>
    <cellStyle name="Normal 4 9 3 2 2 3" xfId="57884" xr:uid="{00000000-0005-0000-0000-0000A1DD0000}"/>
    <cellStyle name="Normal 4 9 3 2 3" xfId="28941" xr:uid="{00000000-0005-0000-0000-0000A2DD0000}"/>
    <cellStyle name="Normal 4 9 3 2 3 2" xfId="57886" xr:uid="{00000000-0005-0000-0000-0000A3DD0000}"/>
    <cellStyle name="Normal 4 9 3 2 4" xfId="28942" xr:uid="{00000000-0005-0000-0000-0000A4DD0000}"/>
    <cellStyle name="Normal 4 9 3 2 4 2" xfId="57887" xr:uid="{00000000-0005-0000-0000-0000A5DD0000}"/>
    <cellStyle name="Normal 4 9 3 2 5" xfId="28943" xr:uid="{00000000-0005-0000-0000-0000A6DD0000}"/>
    <cellStyle name="Normal 4 9 3 2 5 2" xfId="57888" xr:uid="{00000000-0005-0000-0000-0000A7DD0000}"/>
    <cellStyle name="Normal 4 9 3 2 6" xfId="57883" xr:uid="{00000000-0005-0000-0000-0000A8DD0000}"/>
    <cellStyle name="Normal 4 9 3 3" xfId="28944" xr:uid="{00000000-0005-0000-0000-0000A9DD0000}"/>
    <cellStyle name="Normal 4 9 3 3 2" xfId="28945" xr:uid="{00000000-0005-0000-0000-0000AADD0000}"/>
    <cellStyle name="Normal 4 9 3 3 2 2" xfId="57890" xr:uid="{00000000-0005-0000-0000-0000ABDD0000}"/>
    <cellStyle name="Normal 4 9 3 3 3" xfId="57889" xr:uid="{00000000-0005-0000-0000-0000ACDD0000}"/>
    <cellStyle name="Normal 4 9 3 4" xfId="28946" xr:uid="{00000000-0005-0000-0000-0000ADDD0000}"/>
    <cellStyle name="Normal 4 9 3 4 2" xfId="57891" xr:uid="{00000000-0005-0000-0000-0000AEDD0000}"/>
    <cellStyle name="Normal 4 9 3 5" xfId="28947" xr:uid="{00000000-0005-0000-0000-0000AFDD0000}"/>
    <cellStyle name="Normal 4 9 3 5 2" xfId="57892" xr:uid="{00000000-0005-0000-0000-0000B0DD0000}"/>
    <cellStyle name="Normal 4 9 3 6" xfId="28948" xr:uid="{00000000-0005-0000-0000-0000B1DD0000}"/>
    <cellStyle name="Normal 4 9 3 6 2" xfId="57893" xr:uid="{00000000-0005-0000-0000-0000B2DD0000}"/>
    <cellStyle name="Normal 4 9 3 7" xfId="57882" xr:uid="{00000000-0005-0000-0000-0000B3DD0000}"/>
    <cellStyle name="Normal 4 9 4" xfId="28949" xr:uid="{00000000-0005-0000-0000-0000B4DD0000}"/>
    <cellStyle name="Normal 4 9 4 2" xfId="28950" xr:uid="{00000000-0005-0000-0000-0000B5DD0000}"/>
    <cellStyle name="Normal 4 9 4 2 2" xfId="28951" xr:uid="{00000000-0005-0000-0000-0000B6DD0000}"/>
    <cellStyle name="Normal 4 9 4 2 2 2" xfId="57896" xr:uid="{00000000-0005-0000-0000-0000B7DD0000}"/>
    <cellStyle name="Normal 4 9 4 2 3" xfId="57895" xr:uid="{00000000-0005-0000-0000-0000B8DD0000}"/>
    <cellStyle name="Normal 4 9 4 3" xfId="28952" xr:uid="{00000000-0005-0000-0000-0000B9DD0000}"/>
    <cellStyle name="Normal 4 9 4 3 2" xfId="57897" xr:uid="{00000000-0005-0000-0000-0000BADD0000}"/>
    <cellStyle name="Normal 4 9 4 4" xfId="28953" xr:uid="{00000000-0005-0000-0000-0000BBDD0000}"/>
    <cellStyle name="Normal 4 9 4 4 2" xfId="57898" xr:uid="{00000000-0005-0000-0000-0000BCDD0000}"/>
    <cellStyle name="Normal 4 9 4 5" xfId="28954" xr:uid="{00000000-0005-0000-0000-0000BDDD0000}"/>
    <cellStyle name="Normal 4 9 4 5 2" xfId="57899" xr:uid="{00000000-0005-0000-0000-0000BEDD0000}"/>
    <cellStyle name="Normal 4 9 4 6" xfId="57894" xr:uid="{00000000-0005-0000-0000-0000BFDD0000}"/>
    <cellStyle name="Normal 4 9 5" xfId="28955" xr:uid="{00000000-0005-0000-0000-0000C0DD0000}"/>
    <cellStyle name="Normal 4 9 5 2" xfId="28956" xr:uid="{00000000-0005-0000-0000-0000C1DD0000}"/>
    <cellStyle name="Normal 4 9 5 2 2" xfId="28957" xr:uid="{00000000-0005-0000-0000-0000C2DD0000}"/>
    <cellStyle name="Normal 4 9 5 2 2 2" xfId="57902" xr:uid="{00000000-0005-0000-0000-0000C3DD0000}"/>
    <cellStyle name="Normal 4 9 5 2 3" xfId="57901" xr:uid="{00000000-0005-0000-0000-0000C4DD0000}"/>
    <cellStyle name="Normal 4 9 5 3" xfId="28958" xr:uid="{00000000-0005-0000-0000-0000C5DD0000}"/>
    <cellStyle name="Normal 4 9 5 3 2" xfId="57903" xr:uid="{00000000-0005-0000-0000-0000C6DD0000}"/>
    <cellStyle name="Normal 4 9 5 4" xfId="28959" xr:uid="{00000000-0005-0000-0000-0000C7DD0000}"/>
    <cellStyle name="Normal 4 9 5 4 2" xfId="57904" xr:uid="{00000000-0005-0000-0000-0000C8DD0000}"/>
    <cellStyle name="Normal 4 9 5 5" xfId="28960" xr:uid="{00000000-0005-0000-0000-0000C9DD0000}"/>
    <cellStyle name="Normal 4 9 5 5 2" xfId="57905" xr:uid="{00000000-0005-0000-0000-0000CADD0000}"/>
    <cellStyle name="Normal 4 9 5 6" xfId="57900" xr:uid="{00000000-0005-0000-0000-0000CBDD0000}"/>
    <cellStyle name="Normal 4 9 6" xfId="28961" xr:uid="{00000000-0005-0000-0000-0000CCDD0000}"/>
    <cellStyle name="Normal 4 9 6 2" xfId="28962" xr:uid="{00000000-0005-0000-0000-0000CDDD0000}"/>
    <cellStyle name="Normal 4 9 6 2 2" xfId="28963" xr:uid="{00000000-0005-0000-0000-0000CEDD0000}"/>
    <cellStyle name="Normal 4 9 6 2 2 2" xfId="57908" xr:uid="{00000000-0005-0000-0000-0000CFDD0000}"/>
    <cellStyle name="Normal 4 9 6 2 3" xfId="57907" xr:uid="{00000000-0005-0000-0000-0000D0DD0000}"/>
    <cellStyle name="Normal 4 9 6 3" xfId="28964" xr:uid="{00000000-0005-0000-0000-0000D1DD0000}"/>
    <cellStyle name="Normal 4 9 6 3 2" xfId="57909" xr:uid="{00000000-0005-0000-0000-0000D2DD0000}"/>
    <cellStyle name="Normal 4 9 6 4" xfId="28965" xr:uid="{00000000-0005-0000-0000-0000D3DD0000}"/>
    <cellStyle name="Normal 4 9 6 4 2" xfId="57910" xr:uid="{00000000-0005-0000-0000-0000D4DD0000}"/>
    <cellStyle name="Normal 4 9 6 5" xfId="57906" xr:uid="{00000000-0005-0000-0000-0000D5DD0000}"/>
    <cellStyle name="Normal 4 9 7" xfId="28966" xr:uid="{00000000-0005-0000-0000-0000D6DD0000}"/>
    <cellStyle name="Normal 4 9 7 2" xfId="28967" xr:uid="{00000000-0005-0000-0000-0000D7DD0000}"/>
    <cellStyle name="Normal 4 9 7 2 2" xfId="57912" xr:uid="{00000000-0005-0000-0000-0000D8DD0000}"/>
    <cellStyle name="Normal 4 9 7 3" xfId="28968" xr:uid="{00000000-0005-0000-0000-0000D9DD0000}"/>
    <cellStyle name="Normal 4 9 7 3 2" xfId="57913" xr:uid="{00000000-0005-0000-0000-0000DADD0000}"/>
    <cellStyle name="Normal 4 9 7 4" xfId="57911" xr:uid="{00000000-0005-0000-0000-0000DBDD0000}"/>
    <cellStyle name="Normal 4 9 8" xfId="28969" xr:uid="{00000000-0005-0000-0000-0000DCDD0000}"/>
    <cellStyle name="Normal 4 9 8 2" xfId="57914" xr:uid="{00000000-0005-0000-0000-0000DDDD0000}"/>
    <cellStyle name="Normal 4 9 9" xfId="28970" xr:uid="{00000000-0005-0000-0000-0000DEDD0000}"/>
    <cellStyle name="Normal 4 9 9 2" xfId="57915" xr:uid="{00000000-0005-0000-0000-0000DFDD0000}"/>
    <cellStyle name="Normal 40" xfId="28971" xr:uid="{00000000-0005-0000-0000-0000E0DD0000}"/>
    <cellStyle name="Normal 40 2" xfId="28972" xr:uid="{00000000-0005-0000-0000-0000E1DD0000}"/>
    <cellStyle name="Normal 40 2 2" xfId="57917" xr:uid="{00000000-0005-0000-0000-0000E2DD0000}"/>
    <cellStyle name="Normal 40 3" xfId="29939" xr:uid="{00000000-0005-0000-0000-0000E3DD0000}"/>
    <cellStyle name="Normal 40 4" xfId="57916" xr:uid="{00000000-0005-0000-0000-0000E4DD0000}"/>
    <cellStyle name="Normal 41" xfId="28973" xr:uid="{00000000-0005-0000-0000-0000E5DD0000}"/>
    <cellStyle name="Normal 41 2" xfId="28974" xr:uid="{00000000-0005-0000-0000-0000E6DD0000}"/>
    <cellStyle name="Normal 41 2 2" xfId="57919" xr:uid="{00000000-0005-0000-0000-0000E7DD0000}"/>
    <cellStyle name="Normal 41 3" xfId="57918" xr:uid="{00000000-0005-0000-0000-0000E8DD0000}"/>
    <cellStyle name="Normal 42" xfId="28975" xr:uid="{00000000-0005-0000-0000-0000E9DD0000}"/>
    <cellStyle name="Normal 42 2" xfId="28976" xr:uid="{00000000-0005-0000-0000-0000EADD0000}"/>
    <cellStyle name="Normal 42 2 2" xfId="57921" xr:uid="{00000000-0005-0000-0000-0000EBDD0000}"/>
    <cellStyle name="Normal 42 3" xfId="29937" xr:uid="{00000000-0005-0000-0000-0000ECDD0000}"/>
    <cellStyle name="Normal 42 4" xfId="57920" xr:uid="{00000000-0005-0000-0000-0000EDDD0000}"/>
    <cellStyle name="Normal 43" xfId="28977" xr:uid="{00000000-0005-0000-0000-0000EEDD0000}"/>
    <cellStyle name="Normal 43 2" xfId="28978" xr:uid="{00000000-0005-0000-0000-0000EFDD0000}"/>
    <cellStyle name="Normal 43 2 2" xfId="57923" xr:uid="{00000000-0005-0000-0000-0000F0DD0000}"/>
    <cellStyle name="Normal 43 3" xfId="57922" xr:uid="{00000000-0005-0000-0000-0000F1DD0000}"/>
    <cellStyle name="Normal 44" xfId="28979" xr:uid="{00000000-0005-0000-0000-0000F2DD0000}"/>
    <cellStyle name="Normal 44 2" xfId="28980" xr:uid="{00000000-0005-0000-0000-0000F3DD0000}"/>
    <cellStyle name="Normal 44 2 2" xfId="57925" xr:uid="{00000000-0005-0000-0000-0000F4DD0000}"/>
    <cellStyle name="Normal 44 3" xfId="29955" xr:uid="{00000000-0005-0000-0000-0000F5DD0000}"/>
    <cellStyle name="Normal 44 4" xfId="57924" xr:uid="{00000000-0005-0000-0000-0000F6DD0000}"/>
    <cellStyle name="Normal 45" xfId="28981" xr:uid="{00000000-0005-0000-0000-0000F7DD0000}"/>
    <cellStyle name="Normal 45 2" xfId="28982" xr:uid="{00000000-0005-0000-0000-0000F8DD0000}"/>
    <cellStyle name="Normal 45 2 2" xfId="57927" xr:uid="{00000000-0005-0000-0000-0000F9DD0000}"/>
    <cellStyle name="Normal 45 3" xfId="29945" xr:uid="{00000000-0005-0000-0000-0000FADD0000}"/>
    <cellStyle name="Normal 45 4" xfId="57926" xr:uid="{00000000-0005-0000-0000-0000FBDD0000}"/>
    <cellStyle name="Normal 46" xfId="28983" xr:uid="{00000000-0005-0000-0000-0000FCDD0000}"/>
    <cellStyle name="Normal 46 2" xfId="28984" xr:uid="{00000000-0005-0000-0000-0000FDDD0000}"/>
    <cellStyle name="Normal 46 2 2" xfId="57929" xr:uid="{00000000-0005-0000-0000-0000FEDD0000}"/>
    <cellStyle name="Normal 46 3" xfId="57928" xr:uid="{00000000-0005-0000-0000-0000FFDD0000}"/>
    <cellStyle name="Normal 47" xfId="28985" xr:uid="{00000000-0005-0000-0000-000000DE0000}"/>
    <cellStyle name="Normal 47 2" xfId="28986" xr:uid="{00000000-0005-0000-0000-000001DE0000}"/>
    <cellStyle name="Normal 47 2 2" xfId="57931" xr:uid="{00000000-0005-0000-0000-000002DE0000}"/>
    <cellStyle name="Normal 47 3" xfId="57930" xr:uid="{00000000-0005-0000-0000-000003DE0000}"/>
    <cellStyle name="Normal 48" xfId="28987" xr:uid="{00000000-0005-0000-0000-000004DE0000}"/>
    <cellStyle name="Normal 48 2" xfId="28988" xr:uid="{00000000-0005-0000-0000-000005DE0000}"/>
    <cellStyle name="Normal 48 2 2" xfId="57933" xr:uid="{00000000-0005-0000-0000-000006DE0000}"/>
    <cellStyle name="Normal 48 3" xfId="57932" xr:uid="{00000000-0005-0000-0000-000007DE0000}"/>
    <cellStyle name="Normal 49" xfId="28989" xr:uid="{00000000-0005-0000-0000-000008DE0000}"/>
    <cellStyle name="Normal 49 2" xfId="28990" xr:uid="{00000000-0005-0000-0000-000009DE0000}"/>
    <cellStyle name="Normal 49 2 2" xfId="57935" xr:uid="{00000000-0005-0000-0000-00000ADE0000}"/>
    <cellStyle name="Normal 49 3" xfId="57934" xr:uid="{00000000-0005-0000-0000-00000BDE0000}"/>
    <cellStyle name="Normal 5" xfId="300" xr:uid="{00000000-0005-0000-0000-00000CDE0000}"/>
    <cellStyle name="Normal 5 10" xfId="28991" xr:uid="{00000000-0005-0000-0000-00000DDE0000}"/>
    <cellStyle name="Normal 5 11" xfId="29938" xr:uid="{00000000-0005-0000-0000-00000EDE0000}"/>
    <cellStyle name="Normal 5 12" xfId="30166" xr:uid="{00000000-0005-0000-0000-00000FDE0000}"/>
    <cellStyle name="Normal 5 2" xfId="301" xr:uid="{00000000-0005-0000-0000-000010DE0000}"/>
    <cellStyle name="Normal 5 2 2" xfId="302" xr:uid="{00000000-0005-0000-0000-000011DE0000}"/>
    <cellStyle name="Normal 5 2 2 2" xfId="303" xr:uid="{00000000-0005-0000-0000-000012DE0000}"/>
    <cellStyle name="Normal 5 2 2 2 2" xfId="304" xr:uid="{00000000-0005-0000-0000-000013DE0000}"/>
    <cellStyle name="Normal 5 2 2 2 2 2" xfId="305" xr:uid="{00000000-0005-0000-0000-000014DE0000}"/>
    <cellStyle name="Normal 5 2 2 2 2 2 2" xfId="30171" xr:uid="{00000000-0005-0000-0000-000015DE0000}"/>
    <cellStyle name="Normal 5 2 2 2 2 3" xfId="30170" xr:uid="{00000000-0005-0000-0000-000016DE0000}"/>
    <cellStyle name="Normal 5 2 2 2 3" xfId="306" xr:uid="{00000000-0005-0000-0000-000017DE0000}"/>
    <cellStyle name="Normal 5 2 2 2 3 2" xfId="30172" xr:uid="{00000000-0005-0000-0000-000018DE0000}"/>
    <cellStyle name="Normal 5 2 2 2 4" xfId="30169" xr:uid="{00000000-0005-0000-0000-000019DE0000}"/>
    <cellStyle name="Normal 5 2 2 3" xfId="307" xr:uid="{00000000-0005-0000-0000-00001ADE0000}"/>
    <cellStyle name="Normal 5 2 2 3 2" xfId="308" xr:uid="{00000000-0005-0000-0000-00001BDE0000}"/>
    <cellStyle name="Normal 5 2 2 3 2 2" xfId="30174" xr:uid="{00000000-0005-0000-0000-00001CDE0000}"/>
    <cellStyle name="Normal 5 2 2 3 3" xfId="30173" xr:uid="{00000000-0005-0000-0000-00001DDE0000}"/>
    <cellStyle name="Normal 5 2 2 4" xfId="309" xr:uid="{00000000-0005-0000-0000-00001EDE0000}"/>
    <cellStyle name="Normal 5 2 2 4 2" xfId="30175" xr:uid="{00000000-0005-0000-0000-00001FDE0000}"/>
    <cellStyle name="Normal 5 2 2 5" xfId="28992" xr:uid="{00000000-0005-0000-0000-000020DE0000}"/>
    <cellStyle name="Normal 5 2 2 5 2" xfId="57936" xr:uid="{00000000-0005-0000-0000-000021DE0000}"/>
    <cellStyle name="Normal 5 2 2 6" xfId="28993" xr:uid="{00000000-0005-0000-0000-000022DE0000}"/>
    <cellStyle name="Normal 5 2 2 7" xfId="30168" xr:uid="{00000000-0005-0000-0000-000023DE0000}"/>
    <cellStyle name="Normal 5 2 3" xfId="310" xr:uid="{00000000-0005-0000-0000-000024DE0000}"/>
    <cellStyle name="Normal 5 2 3 2" xfId="311" xr:uid="{00000000-0005-0000-0000-000025DE0000}"/>
    <cellStyle name="Normal 5 2 3 2 2" xfId="312" xr:uid="{00000000-0005-0000-0000-000026DE0000}"/>
    <cellStyle name="Normal 5 2 3 2 2 2" xfId="30178" xr:uid="{00000000-0005-0000-0000-000027DE0000}"/>
    <cellStyle name="Normal 5 2 3 2 3" xfId="30177" xr:uid="{00000000-0005-0000-0000-000028DE0000}"/>
    <cellStyle name="Normal 5 2 3 3" xfId="313" xr:uid="{00000000-0005-0000-0000-000029DE0000}"/>
    <cellStyle name="Normal 5 2 3 3 2" xfId="30179" xr:uid="{00000000-0005-0000-0000-00002ADE0000}"/>
    <cellStyle name="Normal 5 2 3 4" xfId="30176" xr:uid="{00000000-0005-0000-0000-00002BDE0000}"/>
    <cellStyle name="Normal 5 2 4" xfId="314" xr:uid="{00000000-0005-0000-0000-00002CDE0000}"/>
    <cellStyle name="Normal 5 2 4 2" xfId="315" xr:uid="{00000000-0005-0000-0000-00002DDE0000}"/>
    <cellStyle name="Normal 5 2 4 2 2" xfId="316" xr:uid="{00000000-0005-0000-0000-00002EDE0000}"/>
    <cellStyle name="Normal 5 2 4 2 2 2" xfId="30182" xr:uid="{00000000-0005-0000-0000-00002FDE0000}"/>
    <cellStyle name="Normal 5 2 4 2 3" xfId="30181" xr:uid="{00000000-0005-0000-0000-000030DE0000}"/>
    <cellStyle name="Normal 5 2 4 3" xfId="317" xr:uid="{00000000-0005-0000-0000-000031DE0000}"/>
    <cellStyle name="Normal 5 2 4 3 2" xfId="30183" xr:uid="{00000000-0005-0000-0000-000032DE0000}"/>
    <cellStyle name="Normal 5 2 4 4" xfId="30180" xr:uid="{00000000-0005-0000-0000-000033DE0000}"/>
    <cellStyle name="Normal 5 2 5" xfId="318" xr:uid="{00000000-0005-0000-0000-000034DE0000}"/>
    <cellStyle name="Normal 5 2 5 2" xfId="319" xr:uid="{00000000-0005-0000-0000-000035DE0000}"/>
    <cellStyle name="Normal 5 2 5 2 2" xfId="30185" xr:uid="{00000000-0005-0000-0000-000036DE0000}"/>
    <cellStyle name="Normal 5 2 5 3" xfId="30184" xr:uid="{00000000-0005-0000-0000-000037DE0000}"/>
    <cellStyle name="Normal 5 2 6" xfId="320" xr:uid="{00000000-0005-0000-0000-000038DE0000}"/>
    <cellStyle name="Normal 5 2 6 2" xfId="30186" xr:uid="{00000000-0005-0000-0000-000039DE0000}"/>
    <cellStyle name="Normal 5 2 7" xfId="28994" xr:uid="{00000000-0005-0000-0000-00003ADE0000}"/>
    <cellStyle name="Normal 5 2 8" xfId="30167" xr:uid="{00000000-0005-0000-0000-00003BDE0000}"/>
    <cellStyle name="Normal 5 3" xfId="321" xr:uid="{00000000-0005-0000-0000-00003CDE0000}"/>
    <cellStyle name="Normal 5 3 2" xfId="322" xr:uid="{00000000-0005-0000-0000-00003DDE0000}"/>
    <cellStyle name="Normal 5 3 2 2" xfId="28995" xr:uid="{00000000-0005-0000-0000-00003EDE0000}"/>
    <cellStyle name="Normal 5 3 2 2 2" xfId="28996" xr:uid="{00000000-0005-0000-0000-00003FDE0000}"/>
    <cellStyle name="Normal 5 3 2 2 2 2" xfId="57938" xr:uid="{00000000-0005-0000-0000-000040DE0000}"/>
    <cellStyle name="Normal 5 3 2 2 3" xfId="28997" xr:uid="{00000000-0005-0000-0000-000041DE0000}"/>
    <cellStyle name="Normal 5 3 2 2 4" xfId="57937" xr:uid="{00000000-0005-0000-0000-000042DE0000}"/>
    <cellStyle name="Normal 5 3 2 3" xfId="28998" xr:uid="{00000000-0005-0000-0000-000043DE0000}"/>
    <cellStyle name="Normal 5 3 2 3 2" xfId="28999" xr:uid="{00000000-0005-0000-0000-000044DE0000}"/>
    <cellStyle name="Normal 5 3 2 3 3" xfId="57939" xr:uid="{00000000-0005-0000-0000-000045DE0000}"/>
    <cellStyle name="Normal 5 3 2 4" xfId="29000" xr:uid="{00000000-0005-0000-0000-000046DE0000}"/>
    <cellStyle name="Normal 5 3 2 4 2" xfId="29001" xr:uid="{00000000-0005-0000-0000-000047DE0000}"/>
    <cellStyle name="Normal 5 3 2 4 3" xfId="57940" xr:uid="{00000000-0005-0000-0000-000048DE0000}"/>
    <cellStyle name="Normal 5 3 2 5" xfId="29002" xr:uid="{00000000-0005-0000-0000-000049DE0000}"/>
    <cellStyle name="Normal 5 3 2 5 2" xfId="57941" xr:uid="{00000000-0005-0000-0000-00004ADE0000}"/>
    <cellStyle name="Normal 5 3 2 6" xfId="29003" xr:uid="{00000000-0005-0000-0000-00004BDE0000}"/>
    <cellStyle name="Normal 5 3 3" xfId="323" xr:uid="{00000000-0005-0000-0000-00004CDE0000}"/>
    <cellStyle name="Normal 5 3 3 2" xfId="29004" xr:uid="{00000000-0005-0000-0000-00004DDE0000}"/>
    <cellStyle name="Normal 5 3 3 2 2" xfId="57942" xr:uid="{00000000-0005-0000-0000-00004EDE0000}"/>
    <cellStyle name="Normal 5 3 3 3" xfId="29005" xr:uid="{00000000-0005-0000-0000-00004FDE0000}"/>
    <cellStyle name="Normal 5 3 4" xfId="324" xr:uid="{00000000-0005-0000-0000-000050DE0000}"/>
    <cellStyle name="Normal 5 3 4 2" xfId="29006" xr:uid="{00000000-0005-0000-0000-000051DE0000}"/>
    <cellStyle name="Normal 5 3 4 3" xfId="30188" xr:uid="{00000000-0005-0000-0000-000052DE0000}"/>
    <cellStyle name="Normal 5 3 5" xfId="29007" xr:uid="{00000000-0005-0000-0000-000053DE0000}"/>
    <cellStyle name="Normal 5 3 5 2" xfId="29008" xr:uid="{00000000-0005-0000-0000-000054DE0000}"/>
    <cellStyle name="Normal 5 3 5 3" xfId="57943" xr:uid="{00000000-0005-0000-0000-000055DE0000}"/>
    <cellStyle name="Normal 5 3 6" xfId="29009" xr:uid="{00000000-0005-0000-0000-000056DE0000}"/>
    <cellStyle name="Normal 5 3 6 2" xfId="29010" xr:uid="{00000000-0005-0000-0000-000057DE0000}"/>
    <cellStyle name="Normal 5 3 6 3" xfId="57944" xr:uid="{00000000-0005-0000-0000-000058DE0000}"/>
    <cellStyle name="Normal 5 3 7" xfId="29011" xr:uid="{00000000-0005-0000-0000-000059DE0000}"/>
    <cellStyle name="Normal 5 3 8" xfId="30187" xr:uid="{00000000-0005-0000-0000-00005ADE0000}"/>
    <cellStyle name="Normal 5 4" xfId="325" xr:uid="{00000000-0005-0000-0000-00005BDE0000}"/>
    <cellStyle name="Normal 5 4 2" xfId="29012" xr:uid="{00000000-0005-0000-0000-00005CDE0000}"/>
    <cellStyle name="Normal 5 4 2 2" xfId="29013" xr:uid="{00000000-0005-0000-0000-00005DDE0000}"/>
    <cellStyle name="Normal 5 4 2 2 2" xfId="57946" xr:uid="{00000000-0005-0000-0000-00005EDE0000}"/>
    <cellStyle name="Normal 5 4 2 3" xfId="29014" xr:uid="{00000000-0005-0000-0000-00005FDE0000}"/>
    <cellStyle name="Normal 5 4 2 4" xfId="57945" xr:uid="{00000000-0005-0000-0000-000060DE0000}"/>
    <cellStyle name="Normal 5 4 3" xfId="29015" xr:uid="{00000000-0005-0000-0000-000061DE0000}"/>
    <cellStyle name="Normal 5 4 3 2" xfId="29016" xr:uid="{00000000-0005-0000-0000-000062DE0000}"/>
    <cellStyle name="Normal 5 4 3 2 2" xfId="57948" xr:uid="{00000000-0005-0000-0000-000063DE0000}"/>
    <cellStyle name="Normal 5 4 3 3" xfId="57947" xr:uid="{00000000-0005-0000-0000-000064DE0000}"/>
    <cellStyle name="Normal 5 4 4" xfId="29017" xr:uid="{00000000-0005-0000-0000-000065DE0000}"/>
    <cellStyle name="Normal 5 5" xfId="29018" xr:uid="{00000000-0005-0000-0000-000066DE0000}"/>
    <cellStyle name="Normal 5 5 2" xfId="29019" xr:uid="{00000000-0005-0000-0000-000067DE0000}"/>
    <cellStyle name="Normal 5 5 2 2" xfId="29020" xr:uid="{00000000-0005-0000-0000-000068DE0000}"/>
    <cellStyle name="Normal 5 5 2 3" xfId="29021" xr:uid="{00000000-0005-0000-0000-000069DE0000}"/>
    <cellStyle name="Normal 5 5 2 4" xfId="57950" xr:uid="{00000000-0005-0000-0000-00006ADE0000}"/>
    <cellStyle name="Normal 5 5 3" xfId="29022" xr:uid="{00000000-0005-0000-0000-00006BDE0000}"/>
    <cellStyle name="Normal 5 5 4" xfId="29023" xr:uid="{00000000-0005-0000-0000-00006CDE0000}"/>
    <cellStyle name="Normal 5 5 4 2" xfId="57951" xr:uid="{00000000-0005-0000-0000-00006DDE0000}"/>
    <cellStyle name="Normal 5 5 5" xfId="29024" xr:uid="{00000000-0005-0000-0000-00006EDE0000}"/>
    <cellStyle name="Normal 5 5 6" xfId="57949" xr:uid="{00000000-0005-0000-0000-00006FDE0000}"/>
    <cellStyle name="Normal 5 6" xfId="29025" xr:uid="{00000000-0005-0000-0000-000070DE0000}"/>
    <cellStyle name="Normal 5 6 2" xfId="29026" xr:uid="{00000000-0005-0000-0000-000071DE0000}"/>
    <cellStyle name="Normal 5 6 2 2" xfId="29027" xr:uid="{00000000-0005-0000-0000-000072DE0000}"/>
    <cellStyle name="Normal 5 6 2 3" xfId="57953" xr:uid="{00000000-0005-0000-0000-000073DE0000}"/>
    <cellStyle name="Normal 5 6 3" xfId="29028" xr:uid="{00000000-0005-0000-0000-000074DE0000}"/>
    <cellStyle name="Normal 5 6 4" xfId="57952" xr:uid="{00000000-0005-0000-0000-000075DE0000}"/>
    <cellStyle name="Normal 5 7" xfId="29029" xr:uid="{00000000-0005-0000-0000-000076DE0000}"/>
    <cellStyle name="Normal 5 7 2" xfId="29030" xr:uid="{00000000-0005-0000-0000-000077DE0000}"/>
    <cellStyle name="Normal 5 7 3" xfId="57954" xr:uid="{00000000-0005-0000-0000-000078DE0000}"/>
    <cellStyle name="Normal 5 8" xfId="29031" xr:uid="{00000000-0005-0000-0000-000079DE0000}"/>
    <cellStyle name="Normal 5 8 2" xfId="57955" xr:uid="{00000000-0005-0000-0000-00007ADE0000}"/>
    <cellStyle name="Normal 5 9" xfId="29032" xr:uid="{00000000-0005-0000-0000-00007BDE0000}"/>
    <cellStyle name="Normal 50" xfId="29033" xr:uid="{00000000-0005-0000-0000-00007CDE0000}"/>
    <cellStyle name="Normal 50 2" xfId="29034" xr:uid="{00000000-0005-0000-0000-00007DDE0000}"/>
    <cellStyle name="Normal 50 2 2" xfId="57957" xr:uid="{00000000-0005-0000-0000-00007EDE0000}"/>
    <cellStyle name="Normal 50 3" xfId="57956" xr:uid="{00000000-0005-0000-0000-00007FDE0000}"/>
    <cellStyle name="Normal 51" xfId="29035" xr:uid="{00000000-0005-0000-0000-000080DE0000}"/>
    <cellStyle name="Normal 51 2" xfId="29036" xr:uid="{00000000-0005-0000-0000-000081DE0000}"/>
    <cellStyle name="Normal 51 2 2" xfId="57959" xr:uid="{00000000-0005-0000-0000-000082DE0000}"/>
    <cellStyle name="Normal 51 3" xfId="29951" xr:uid="{00000000-0005-0000-0000-000083DE0000}"/>
    <cellStyle name="Normal 51 4" xfId="57958" xr:uid="{00000000-0005-0000-0000-000084DE0000}"/>
    <cellStyle name="Normal 52" xfId="29037" xr:uid="{00000000-0005-0000-0000-000085DE0000}"/>
    <cellStyle name="Normal 52 2" xfId="29944" xr:uid="{00000000-0005-0000-0000-000086DE0000}"/>
    <cellStyle name="Normal 53" xfId="4" xr:uid="{00000000-0005-0000-0000-000087DE0000}"/>
    <cellStyle name="Normal 53 2" xfId="29946" xr:uid="{00000000-0005-0000-0000-000088DE0000}"/>
    <cellStyle name="Normal 53 3" xfId="29038" xr:uid="{00000000-0005-0000-0000-000089DE0000}"/>
    <cellStyle name="Normal 54" xfId="29039" xr:uid="{00000000-0005-0000-0000-00008ADE0000}"/>
    <cellStyle name="Normal 54 2" xfId="29948" xr:uid="{00000000-0005-0000-0000-00008BDE0000}"/>
    <cellStyle name="Normal 55" xfId="29040" xr:uid="{00000000-0005-0000-0000-00008CDE0000}"/>
    <cellStyle name="Normal 56" xfId="29041" xr:uid="{00000000-0005-0000-0000-00008DDE0000}"/>
    <cellStyle name="Normal 56 2" xfId="29949" xr:uid="{00000000-0005-0000-0000-00008EDE0000}"/>
    <cellStyle name="Normal 57" xfId="29042" xr:uid="{00000000-0005-0000-0000-00008FDE0000}"/>
    <cellStyle name="Normal 58" xfId="29043" xr:uid="{00000000-0005-0000-0000-000090DE0000}"/>
    <cellStyle name="Normal 59" xfId="29044" xr:uid="{00000000-0005-0000-0000-000091DE0000}"/>
    <cellStyle name="Normal 59 2" xfId="29045" xr:uid="{00000000-0005-0000-0000-000092DE0000}"/>
    <cellStyle name="Normal 59 3" xfId="29046" xr:uid="{00000000-0005-0000-0000-000093DE0000}"/>
    <cellStyle name="Normal 59 4" xfId="29950" xr:uid="{00000000-0005-0000-0000-000094DE0000}"/>
    <cellStyle name="Normal 6" xfId="326" xr:uid="{00000000-0005-0000-0000-000095DE0000}"/>
    <cellStyle name="Normal 6 10" xfId="29047" xr:uid="{00000000-0005-0000-0000-000096DE0000}"/>
    <cellStyle name="Normal 6 10 2" xfId="29048" xr:uid="{00000000-0005-0000-0000-000097DE0000}"/>
    <cellStyle name="Normal 6 10 2 2" xfId="57961" xr:uid="{00000000-0005-0000-0000-000098DE0000}"/>
    <cellStyle name="Normal 6 10 3" xfId="57960" xr:uid="{00000000-0005-0000-0000-000099DE0000}"/>
    <cellStyle name="Normal 6 11" xfId="29049" xr:uid="{00000000-0005-0000-0000-00009ADE0000}"/>
    <cellStyle name="Normal 6 11 2" xfId="29050" xr:uid="{00000000-0005-0000-0000-00009BDE0000}"/>
    <cellStyle name="Normal 6 11 2 2" xfId="57963" xr:uid="{00000000-0005-0000-0000-00009CDE0000}"/>
    <cellStyle name="Normal 6 11 3" xfId="57962" xr:uid="{00000000-0005-0000-0000-00009DDE0000}"/>
    <cellStyle name="Normal 6 12" xfId="29051" xr:uid="{00000000-0005-0000-0000-00009EDE0000}"/>
    <cellStyle name="Normal 6 12 2" xfId="29052" xr:uid="{00000000-0005-0000-0000-00009FDE0000}"/>
    <cellStyle name="Normal 6 12 2 2" xfId="57965" xr:uid="{00000000-0005-0000-0000-0000A0DE0000}"/>
    <cellStyle name="Normal 6 12 3" xfId="57964" xr:uid="{00000000-0005-0000-0000-0000A1DE0000}"/>
    <cellStyle name="Normal 6 13" xfId="29053" xr:uid="{00000000-0005-0000-0000-0000A2DE0000}"/>
    <cellStyle name="Normal 6 13 2" xfId="29054" xr:uid="{00000000-0005-0000-0000-0000A3DE0000}"/>
    <cellStyle name="Normal 6 13 2 2" xfId="57967" xr:uid="{00000000-0005-0000-0000-0000A4DE0000}"/>
    <cellStyle name="Normal 6 13 3" xfId="57966" xr:uid="{00000000-0005-0000-0000-0000A5DE0000}"/>
    <cellStyle name="Normal 6 14" xfId="29055" xr:uid="{00000000-0005-0000-0000-0000A6DE0000}"/>
    <cellStyle name="Normal 6 15" xfId="29056" xr:uid="{00000000-0005-0000-0000-0000A7DE0000}"/>
    <cellStyle name="Normal 6 15 2" xfId="57968" xr:uid="{00000000-0005-0000-0000-0000A8DE0000}"/>
    <cellStyle name="Normal 6 2" xfId="327" xr:uid="{00000000-0005-0000-0000-0000A9DE0000}"/>
    <cellStyle name="Normal 6 2 2" xfId="328" xr:uid="{00000000-0005-0000-0000-0000AADE0000}"/>
    <cellStyle name="Normal 6 2 2 2" xfId="329" xr:uid="{00000000-0005-0000-0000-0000ABDE0000}"/>
    <cellStyle name="Normal 6 2 2 2 2" xfId="330" xr:uid="{00000000-0005-0000-0000-0000ACDE0000}"/>
    <cellStyle name="Normal 6 2 2 2 2 2" xfId="30192" xr:uid="{00000000-0005-0000-0000-0000ADDE0000}"/>
    <cellStyle name="Normal 6 2 2 2 3" xfId="30191" xr:uid="{00000000-0005-0000-0000-0000AEDE0000}"/>
    <cellStyle name="Normal 6 2 2 3" xfId="331" xr:uid="{00000000-0005-0000-0000-0000AFDE0000}"/>
    <cellStyle name="Normal 6 2 2 3 2" xfId="30193" xr:uid="{00000000-0005-0000-0000-0000B0DE0000}"/>
    <cellStyle name="Normal 6 2 2 4" xfId="29057" xr:uid="{00000000-0005-0000-0000-0000B1DE0000}"/>
    <cellStyle name="Normal 6 2 2 4 2" xfId="57969" xr:uid="{00000000-0005-0000-0000-0000B2DE0000}"/>
    <cellStyle name="Normal 6 2 2 5" xfId="29058" xr:uid="{00000000-0005-0000-0000-0000B3DE0000}"/>
    <cellStyle name="Normal 6 2 2 5 2" xfId="57970" xr:uid="{00000000-0005-0000-0000-0000B4DE0000}"/>
    <cellStyle name="Normal 6 2 2 6" xfId="29059" xr:uid="{00000000-0005-0000-0000-0000B5DE0000}"/>
    <cellStyle name="Normal 6 2 2 6 2" xfId="57971" xr:uid="{00000000-0005-0000-0000-0000B6DE0000}"/>
    <cellStyle name="Normal 6 2 2 7" xfId="30190" xr:uid="{00000000-0005-0000-0000-0000B7DE0000}"/>
    <cellStyle name="Normal 6 2 3" xfId="332" xr:uid="{00000000-0005-0000-0000-0000B8DE0000}"/>
    <cellStyle name="Normal 6 2 3 2" xfId="333" xr:uid="{00000000-0005-0000-0000-0000B9DE0000}"/>
    <cellStyle name="Normal 6 2 3 2 2" xfId="30194" xr:uid="{00000000-0005-0000-0000-0000BADE0000}"/>
    <cellStyle name="Normal 6 2 3 3" xfId="334" xr:uid="{00000000-0005-0000-0000-0000BBDE0000}"/>
    <cellStyle name="Normal 6 2 3 3 2" xfId="30195" xr:uid="{00000000-0005-0000-0000-0000BCDE0000}"/>
    <cellStyle name="Normal 6 2 4" xfId="335" xr:uid="{00000000-0005-0000-0000-0000BDDE0000}"/>
    <cellStyle name="Normal 6 2 4 2" xfId="29060" xr:uid="{00000000-0005-0000-0000-0000BEDE0000}"/>
    <cellStyle name="Normal 6 2 4 2 2" xfId="57972" xr:uid="{00000000-0005-0000-0000-0000BFDE0000}"/>
    <cellStyle name="Normal 6 2 4 3" xfId="30196" xr:uid="{00000000-0005-0000-0000-0000C0DE0000}"/>
    <cellStyle name="Normal 6 2 5" xfId="336" xr:uid="{00000000-0005-0000-0000-0000C1DE0000}"/>
    <cellStyle name="Normal 6 2 5 2" xfId="30197" xr:uid="{00000000-0005-0000-0000-0000C2DE0000}"/>
    <cellStyle name="Normal 6 2 6" xfId="29061" xr:uid="{00000000-0005-0000-0000-0000C3DE0000}"/>
    <cellStyle name="Normal 6 2 6 2" xfId="57973" xr:uid="{00000000-0005-0000-0000-0000C4DE0000}"/>
    <cellStyle name="Normal 6 2 7" xfId="29062" xr:uid="{00000000-0005-0000-0000-0000C5DE0000}"/>
    <cellStyle name="Normal 6 2 8" xfId="30189" xr:uid="{00000000-0005-0000-0000-0000C6DE0000}"/>
    <cellStyle name="Normal 6 3" xfId="337" xr:uid="{00000000-0005-0000-0000-0000C7DE0000}"/>
    <cellStyle name="Normal 6 3 2" xfId="338" xr:uid="{00000000-0005-0000-0000-0000C8DE0000}"/>
    <cellStyle name="Normal 6 3 2 2" xfId="339" xr:uid="{00000000-0005-0000-0000-0000C9DE0000}"/>
    <cellStyle name="Normal 6 3 2 2 2" xfId="340" xr:uid="{00000000-0005-0000-0000-0000CADE0000}"/>
    <cellStyle name="Normal 6 3 2 2 2 2" xfId="30200" xr:uid="{00000000-0005-0000-0000-0000CBDE0000}"/>
    <cellStyle name="Normal 6 3 2 2 3" xfId="30199" xr:uid="{00000000-0005-0000-0000-0000CCDE0000}"/>
    <cellStyle name="Normal 6 3 2 3" xfId="341" xr:uid="{00000000-0005-0000-0000-0000CDDE0000}"/>
    <cellStyle name="Normal 6 3 2 3 2" xfId="30201" xr:uid="{00000000-0005-0000-0000-0000CEDE0000}"/>
    <cellStyle name="Normal 6 3 2 4" xfId="29063" xr:uid="{00000000-0005-0000-0000-0000CFDE0000}"/>
    <cellStyle name="Normal 6 3 2 4 2" xfId="57974" xr:uid="{00000000-0005-0000-0000-0000D0DE0000}"/>
    <cellStyle name="Normal 6 3 2 5" xfId="29064" xr:uid="{00000000-0005-0000-0000-0000D1DE0000}"/>
    <cellStyle name="Normal 6 3 2 5 2" xfId="57975" xr:uid="{00000000-0005-0000-0000-0000D2DE0000}"/>
    <cellStyle name="Normal 6 3 2 6" xfId="30198" xr:uid="{00000000-0005-0000-0000-0000D3DE0000}"/>
    <cellStyle name="Normal 6 3 3" xfId="342" xr:uid="{00000000-0005-0000-0000-0000D4DE0000}"/>
    <cellStyle name="Normal 6 3 3 2" xfId="343" xr:uid="{00000000-0005-0000-0000-0000D5DE0000}"/>
    <cellStyle name="Normal 6 3 3 2 2" xfId="30203" xr:uid="{00000000-0005-0000-0000-0000D6DE0000}"/>
    <cellStyle name="Normal 6 3 3 3" xfId="30202" xr:uid="{00000000-0005-0000-0000-0000D7DE0000}"/>
    <cellStyle name="Normal 6 3 4" xfId="344" xr:uid="{00000000-0005-0000-0000-0000D8DE0000}"/>
    <cellStyle name="Normal 6 3 4 2" xfId="30204" xr:uid="{00000000-0005-0000-0000-0000D9DE0000}"/>
    <cellStyle name="Normal 6 3 5" xfId="345" xr:uid="{00000000-0005-0000-0000-0000DADE0000}"/>
    <cellStyle name="Normal 6 3 6" xfId="29065" xr:uid="{00000000-0005-0000-0000-0000DBDE0000}"/>
    <cellStyle name="Normal 6 3 6 2" xfId="57976" xr:uid="{00000000-0005-0000-0000-0000DCDE0000}"/>
    <cellStyle name="Normal 6 3 7" xfId="29066" xr:uid="{00000000-0005-0000-0000-0000DDDE0000}"/>
    <cellStyle name="Normal 6 4" xfId="346" xr:uid="{00000000-0005-0000-0000-0000DEDE0000}"/>
    <cellStyle name="Normal 6 4 2" xfId="347" xr:uid="{00000000-0005-0000-0000-0000DFDE0000}"/>
    <cellStyle name="Normal 6 4 2 2" xfId="348" xr:uid="{00000000-0005-0000-0000-0000E0DE0000}"/>
    <cellStyle name="Normal 6 4 2 2 2" xfId="30207" xr:uid="{00000000-0005-0000-0000-0000E1DE0000}"/>
    <cellStyle name="Normal 6 4 2 3" xfId="29067" xr:uid="{00000000-0005-0000-0000-0000E2DE0000}"/>
    <cellStyle name="Normal 6 4 2 4" xfId="30206" xr:uid="{00000000-0005-0000-0000-0000E3DE0000}"/>
    <cellStyle name="Normal 6 4 3" xfId="349" xr:uid="{00000000-0005-0000-0000-0000E4DE0000}"/>
    <cellStyle name="Normal 6 4 3 2" xfId="29068" xr:uid="{00000000-0005-0000-0000-0000E5DE0000}"/>
    <cellStyle name="Normal 6 4 3 3" xfId="30208" xr:uid="{00000000-0005-0000-0000-0000E6DE0000}"/>
    <cellStyle name="Normal 6 4 4" xfId="29069" xr:uid="{00000000-0005-0000-0000-0000E7DE0000}"/>
    <cellStyle name="Normal 6 4 5" xfId="29070" xr:uid="{00000000-0005-0000-0000-0000E8DE0000}"/>
    <cellStyle name="Normal 6 4 6" xfId="30205" xr:uid="{00000000-0005-0000-0000-0000E9DE0000}"/>
    <cellStyle name="Normal 6 5" xfId="350" xr:uid="{00000000-0005-0000-0000-0000EADE0000}"/>
    <cellStyle name="Normal 6 5 2" xfId="351" xr:uid="{00000000-0005-0000-0000-0000EBDE0000}"/>
    <cellStyle name="Normal 6 5 2 2" xfId="352" xr:uid="{00000000-0005-0000-0000-0000ECDE0000}"/>
    <cellStyle name="Normal 6 5 2 2 2" xfId="30211" xr:uid="{00000000-0005-0000-0000-0000EDDE0000}"/>
    <cellStyle name="Normal 6 5 2 3" xfId="30210" xr:uid="{00000000-0005-0000-0000-0000EEDE0000}"/>
    <cellStyle name="Normal 6 5 3" xfId="353" xr:uid="{00000000-0005-0000-0000-0000EFDE0000}"/>
    <cellStyle name="Normal 6 5 3 2" xfId="30212" xr:uid="{00000000-0005-0000-0000-0000F0DE0000}"/>
    <cellStyle name="Normal 6 5 4" xfId="30209" xr:uid="{00000000-0005-0000-0000-0000F1DE0000}"/>
    <cellStyle name="Normal 6 6" xfId="354" xr:uid="{00000000-0005-0000-0000-0000F2DE0000}"/>
    <cellStyle name="Normal 6 6 2" xfId="355" xr:uid="{00000000-0005-0000-0000-0000F3DE0000}"/>
    <cellStyle name="Normal 6 6 2 2" xfId="29071" xr:uid="{00000000-0005-0000-0000-0000F4DE0000}"/>
    <cellStyle name="Normal 6 6 2 2 2" xfId="57977" xr:uid="{00000000-0005-0000-0000-0000F5DE0000}"/>
    <cellStyle name="Normal 6 6 2 3" xfId="30214" xr:uid="{00000000-0005-0000-0000-0000F6DE0000}"/>
    <cellStyle name="Normal 6 6 3" xfId="29072" xr:uid="{00000000-0005-0000-0000-0000F7DE0000}"/>
    <cellStyle name="Normal 6 6 3 2" xfId="57978" xr:uid="{00000000-0005-0000-0000-0000F8DE0000}"/>
    <cellStyle name="Normal 6 6 4" xfId="30213" xr:uid="{00000000-0005-0000-0000-0000F9DE0000}"/>
    <cellStyle name="Normal 6 7" xfId="356" xr:uid="{00000000-0005-0000-0000-0000FADE0000}"/>
    <cellStyle name="Normal 6 7 2" xfId="29073" xr:uid="{00000000-0005-0000-0000-0000FBDE0000}"/>
    <cellStyle name="Normal 6 7 2 2" xfId="57979" xr:uid="{00000000-0005-0000-0000-0000FCDE0000}"/>
    <cellStyle name="Normal 6 7 3" xfId="30215" xr:uid="{00000000-0005-0000-0000-0000FDDE0000}"/>
    <cellStyle name="Normal 6 8" xfId="357" xr:uid="{00000000-0005-0000-0000-0000FEDE0000}"/>
    <cellStyle name="Normal 6 8 2" xfId="29074" xr:uid="{00000000-0005-0000-0000-0000FFDE0000}"/>
    <cellStyle name="Normal 6 8 2 2" xfId="57980" xr:uid="{00000000-0005-0000-0000-000000DF0000}"/>
    <cellStyle name="Normal 6 9" xfId="29075" xr:uid="{00000000-0005-0000-0000-000001DF0000}"/>
    <cellStyle name="Normal 6 9 2" xfId="29076" xr:uid="{00000000-0005-0000-0000-000002DF0000}"/>
    <cellStyle name="Normal 6 9 2 2" xfId="57982" xr:uid="{00000000-0005-0000-0000-000003DF0000}"/>
    <cellStyle name="Normal 6 9 3" xfId="57981" xr:uid="{00000000-0005-0000-0000-000004DF0000}"/>
    <cellStyle name="Normal 60" xfId="29077" xr:uid="{00000000-0005-0000-0000-000005DF0000}"/>
    <cellStyle name="Normal 60 2" xfId="29078" xr:uid="{00000000-0005-0000-0000-000006DF0000}"/>
    <cellStyle name="Normal 60 3" xfId="29079" xr:uid="{00000000-0005-0000-0000-000007DF0000}"/>
    <cellStyle name="Normal 60 4" xfId="29952" xr:uid="{00000000-0005-0000-0000-000008DF0000}"/>
    <cellStyle name="Normal 61" xfId="29080" xr:uid="{00000000-0005-0000-0000-000009DF0000}"/>
    <cellStyle name="Normal 61 2" xfId="29081" xr:uid="{00000000-0005-0000-0000-00000ADF0000}"/>
    <cellStyle name="Normal 61 3" xfId="29082" xr:uid="{00000000-0005-0000-0000-00000BDF0000}"/>
    <cellStyle name="Normal 61 4" xfId="29083" xr:uid="{00000000-0005-0000-0000-00000CDF0000}"/>
    <cellStyle name="Normal 62" xfId="29084" xr:uid="{00000000-0005-0000-0000-00000DDF0000}"/>
    <cellStyle name="Normal 62 2" xfId="29085" xr:uid="{00000000-0005-0000-0000-00000EDF0000}"/>
    <cellStyle name="Normal 63" xfId="29086" xr:uid="{00000000-0005-0000-0000-00000FDF0000}"/>
    <cellStyle name="Normal 63 2" xfId="29087" xr:uid="{00000000-0005-0000-0000-000010DF0000}"/>
    <cellStyle name="Normal 63 3" xfId="29088" xr:uid="{00000000-0005-0000-0000-000011DF0000}"/>
    <cellStyle name="Normal 64" xfId="29089" xr:uid="{00000000-0005-0000-0000-000012DF0000}"/>
    <cellStyle name="Normal 64 2" xfId="29090" xr:uid="{00000000-0005-0000-0000-000013DF0000}"/>
    <cellStyle name="Normal 64 3" xfId="29091" xr:uid="{00000000-0005-0000-0000-000014DF0000}"/>
    <cellStyle name="Normal 64 4" xfId="29092" xr:uid="{00000000-0005-0000-0000-000015DF0000}"/>
    <cellStyle name="Normal 65" xfId="29093" xr:uid="{00000000-0005-0000-0000-000016DF0000}"/>
    <cellStyle name="Normal 66" xfId="29094" xr:uid="{00000000-0005-0000-0000-000017DF0000}"/>
    <cellStyle name="Normal 66 2" xfId="29095" xr:uid="{00000000-0005-0000-0000-000018DF0000}"/>
    <cellStyle name="Normal 66 3" xfId="29096" xr:uid="{00000000-0005-0000-0000-000019DF0000}"/>
    <cellStyle name="Normal 66 3 2" xfId="57984" xr:uid="{00000000-0005-0000-0000-00001ADF0000}"/>
    <cellStyle name="Normal 66 4" xfId="57983" xr:uid="{00000000-0005-0000-0000-00001BDF0000}"/>
    <cellStyle name="Normal 67" xfId="29097" xr:uid="{00000000-0005-0000-0000-00001CDF0000}"/>
    <cellStyle name="Normal 67 2" xfId="29098" xr:uid="{00000000-0005-0000-0000-00001DDF0000}"/>
    <cellStyle name="Normal 67 3" xfId="29099" xr:uid="{00000000-0005-0000-0000-00001EDF0000}"/>
    <cellStyle name="Normal 67 4" xfId="29100" xr:uid="{00000000-0005-0000-0000-00001FDF0000}"/>
    <cellStyle name="Normal 67 4 2" xfId="57986" xr:uid="{00000000-0005-0000-0000-000020DF0000}"/>
    <cellStyle name="Normal 67 5" xfId="57985" xr:uid="{00000000-0005-0000-0000-000021DF0000}"/>
    <cellStyle name="Normal 68" xfId="29101" xr:uid="{00000000-0005-0000-0000-000022DF0000}"/>
    <cellStyle name="Normal 68 2" xfId="29102" xr:uid="{00000000-0005-0000-0000-000023DF0000}"/>
    <cellStyle name="Normal 68 3" xfId="29103" xr:uid="{00000000-0005-0000-0000-000024DF0000}"/>
    <cellStyle name="Normal 68 4" xfId="29104" xr:uid="{00000000-0005-0000-0000-000025DF0000}"/>
    <cellStyle name="Normal 68 4 2" xfId="57988" xr:uid="{00000000-0005-0000-0000-000026DF0000}"/>
    <cellStyle name="Normal 68 5" xfId="57987" xr:uid="{00000000-0005-0000-0000-000027DF0000}"/>
    <cellStyle name="Normal 69" xfId="29105" xr:uid="{00000000-0005-0000-0000-000028DF0000}"/>
    <cellStyle name="Normal 69 2" xfId="29106" xr:uid="{00000000-0005-0000-0000-000029DF0000}"/>
    <cellStyle name="Normal 69 3" xfId="29107" xr:uid="{00000000-0005-0000-0000-00002ADF0000}"/>
    <cellStyle name="Normal 7" xfId="5" xr:uid="{00000000-0005-0000-0000-00002BDF0000}"/>
    <cellStyle name="Normal 7 2" xfId="358" xr:uid="{00000000-0005-0000-0000-00002CDF0000}"/>
    <cellStyle name="Normal 7 2 2" xfId="359" xr:uid="{00000000-0005-0000-0000-00002DDF0000}"/>
    <cellStyle name="Normal 7 2 2 2" xfId="360" xr:uid="{00000000-0005-0000-0000-00002EDF0000}"/>
    <cellStyle name="Normal 7 2 2 2 2" xfId="361" xr:uid="{00000000-0005-0000-0000-00002FDF0000}"/>
    <cellStyle name="Normal 7 2 2 2 2 2" xfId="30218" xr:uid="{00000000-0005-0000-0000-000030DF0000}"/>
    <cellStyle name="Normal 7 2 2 2 3" xfId="30217" xr:uid="{00000000-0005-0000-0000-000031DF0000}"/>
    <cellStyle name="Normal 7 2 2 3" xfId="362" xr:uid="{00000000-0005-0000-0000-000032DF0000}"/>
    <cellStyle name="Normal 7 2 2 3 2" xfId="30219" xr:uid="{00000000-0005-0000-0000-000033DF0000}"/>
    <cellStyle name="Normal 7 2 2 4" xfId="29108" xr:uid="{00000000-0005-0000-0000-000034DF0000}"/>
    <cellStyle name="Normal 7 2 2 4 2" xfId="57989" xr:uid="{00000000-0005-0000-0000-000035DF0000}"/>
    <cellStyle name="Normal 7 2 2 5" xfId="29109" xr:uid="{00000000-0005-0000-0000-000036DF0000}"/>
    <cellStyle name="Normal 7 2 2 5 2" xfId="57990" xr:uid="{00000000-0005-0000-0000-000037DF0000}"/>
    <cellStyle name="Normal 7 2 2 6" xfId="29110" xr:uid="{00000000-0005-0000-0000-000038DF0000}"/>
    <cellStyle name="Normal 7 2 2 7" xfId="30216" xr:uid="{00000000-0005-0000-0000-000039DF0000}"/>
    <cellStyle name="Normal 7 2 3" xfId="363" xr:uid="{00000000-0005-0000-0000-00003ADF0000}"/>
    <cellStyle name="Normal 7 2 3 2" xfId="364" xr:uid="{00000000-0005-0000-0000-00003BDF0000}"/>
    <cellStyle name="Normal 7 2 3 2 2" xfId="30220" xr:uid="{00000000-0005-0000-0000-00003CDF0000}"/>
    <cellStyle name="Normal 7 2 3 3" xfId="365" xr:uid="{00000000-0005-0000-0000-00003DDF0000}"/>
    <cellStyle name="Normal 7 2 3 3 2" xfId="30221" xr:uid="{00000000-0005-0000-0000-00003EDF0000}"/>
    <cellStyle name="Normal 7 2 4" xfId="366" xr:uid="{00000000-0005-0000-0000-00003FDF0000}"/>
    <cellStyle name="Normal 7 2 4 2" xfId="29111" xr:uid="{00000000-0005-0000-0000-000040DF0000}"/>
    <cellStyle name="Normal 7 2 4 2 2" xfId="57991" xr:uid="{00000000-0005-0000-0000-000041DF0000}"/>
    <cellStyle name="Normal 7 2 4 3" xfId="30222" xr:uid="{00000000-0005-0000-0000-000042DF0000}"/>
    <cellStyle name="Normal 7 2 5" xfId="367" xr:uid="{00000000-0005-0000-0000-000043DF0000}"/>
    <cellStyle name="Normal 7 2 6" xfId="29112" xr:uid="{00000000-0005-0000-0000-000044DF0000}"/>
    <cellStyle name="Normal 7 2 6 2" xfId="57992" xr:uid="{00000000-0005-0000-0000-000045DF0000}"/>
    <cellStyle name="Normal 7 2 7" xfId="29113" xr:uid="{00000000-0005-0000-0000-000046DF0000}"/>
    <cellStyle name="Normal 7 3" xfId="368" xr:uid="{00000000-0005-0000-0000-000047DF0000}"/>
    <cellStyle name="Normal 7 3 2" xfId="369" xr:uid="{00000000-0005-0000-0000-000048DF0000}"/>
    <cellStyle name="Normal 7 3 2 2" xfId="370" xr:uid="{00000000-0005-0000-0000-000049DF0000}"/>
    <cellStyle name="Normal 7 3 2 2 2" xfId="30225" xr:uid="{00000000-0005-0000-0000-00004ADF0000}"/>
    <cellStyle name="Normal 7 3 2 3" xfId="29114" xr:uid="{00000000-0005-0000-0000-00004BDF0000}"/>
    <cellStyle name="Normal 7 3 2 3 2" xfId="57993" xr:uid="{00000000-0005-0000-0000-00004CDF0000}"/>
    <cellStyle name="Normal 7 3 2 4" xfId="30224" xr:uid="{00000000-0005-0000-0000-00004DDF0000}"/>
    <cellStyle name="Normal 7 3 3" xfId="371" xr:uid="{00000000-0005-0000-0000-00004EDF0000}"/>
    <cellStyle name="Normal 7 3 3 2" xfId="29115" xr:uid="{00000000-0005-0000-0000-00004FDF0000}"/>
    <cellStyle name="Normal 7 3 3 2 2" xfId="57994" xr:uid="{00000000-0005-0000-0000-000050DF0000}"/>
    <cellStyle name="Normal 7 3 3 3" xfId="30226" xr:uid="{00000000-0005-0000-0000-000051DF0000}"/>
    <cellStyle name="Normal 7 3 4" xfId="29116" xr:uid="{00000000-0005-0000-0000-000052DF0000}"/>
    <cellStyle name="Normal 7 3 4 2" xfId="57995" xr:uid="{00000000-0005-0000-0000-000053DF0000}"/>
    <cellStyle name="Normal 7 3 5" xfId="29117" xr:uid="{00000000-0005-0000-0000-000054DF0000}"/>
    <cellStyle name="Normal 7 3 6" xfId="30223" xr:uid="{00000000-0005-0000-0000-000055DF0000}"/>
    <cellStyle name="Normal 7 4" xfId="372" xr:uid="{00000000-0005-0000-0000-000056DF0000}"/>
    <cellStyle name="Normal 7 4 2" xfId="373" xr:uid="{00000000-0005-0000-0000-000057DF0000}"/>
    <cellStyle name="Normal 7 4 2 2" xfId="374" xr:uid="{00000000-0005-0000-0000-000058DF0000}"/>
    <cellStyle name="Normal 7 4 2 2 2" xfId="30229" xr:uid="{00000000-0005-0000-0000-000059DF0000}"/>
    <cellStyle name="Normal 7 4 2 3" xfId="29118" xr:uid="{00000000-0005-0000-0000-00005ADF0000}"/>
    <cellStyle name="Normal 7 4 2 4" xfId="30228" xr:uid="{00000000-0005-0000-0000-00005BDF0000}"/>
    <cellStyle name="Normal 7 4 3" xfId="375" xr:uid="{00000000-0005-0000-0000-00005CDF0000}"/>
    <cellStyle name="Normal 7 4 3 2" xfId="29119" xr:uid="{00000000-0005-0000-0000-00005DDF0000}"/>
    <cellStyle name="Normal 7 4 3 3" xfId="30230" xr:uid="{00000000-0005-0000-0000-00005EDF0000}"/>
    <cellStyle name="Normal 7 4 4" xfId="29120" xr:uid="{00000000-0005-0000-0000-00005FDF0000}"/>
    <cellStyle name="Normal 7 4 5" xfId="29121" xr:uid="{00000000-0005-0000-0000-000060DF0000}"/>
    <cellStyle name="Normal 7 4 6" xfId="30227" xr:uid="{00000000-0005-0000-0000-000061DF0000}"/>
    <cellStyle name="Normal 7 5" xfId="376" xr:uid="{00000000-0005-0000-0000-000062DF0000}"/>
    <cellStyle name="Normal 7 5 2" xfId="377" xr:uid="{00000000-0005-0000-0000-000063DF0000}"/>
    <cellStyle name="Normal 7 5 2 2" xfId="30231" xr:uid="{00000000-0005-0000-0000-000064DF0000}"/>
    <cellStyle name="Normal 7 5 3" xfId="378" xr:uid="{00000000-0005-0000-0000-000065DF0000}"/>
    <cellStyle name="Normal 7 5 3 2" xfId="30232" xr:uid="{00000000-0005-0000-0000-000066DF0000}"/>
    <cellStyle name="Normal 7 6" xfId="379" xr:uid="{00000000-0005-0000-0000-000067DF0000}"/>
    <cellStyle name="Normal 7 6 2" xfId="29122" xr:uid="{00000000-0005-0000-0000-000068DF0000}"/>
    <cellStyle name="Normal 7 6 2 2" xfId="57996" xr:uid="{00000000-0005-0000-0000-000069DF0000}"/>
    <cellStyle name="Normal 7 6 3" xfId="29123" xr:uid="{00000000-0005-0000-0000-00006ADF0000}"/>
    <cellStyle name="Normal 7 6 4" xfId="30233" xr:uid="{00000000-0005-0000-0000-00006BDF0000}"/>
    <cellStyle name="Normal 7 7" xfId="380" xr:uid="{00000000-0005-0000-0000-00006CDF0000}"/>
    <cellStyle name="Normal 7 7 2" xfId="29124" xr:uid="{00000000-0005-0000-0000-00006DDF0000}"/>
    <cellStyle name="Normal 7 8" xfId="29125" xr:uid="{00000000-0005-0000-0000-00006EDF0000}"/>
    <cellStyle name="Normal 7 8 2" xfId="57997" xr:uid="{00000000-0005-0000-0000-00006FDF0000}"/>
    <cellStyle name="Normal 7_E1a" xfId="381" xr:uid="{00000000-0005-0000-0000-000070DF0000}"/>
    <cellStyle name="Normal 70" xfId="29126" xr:uid="{00000000-0005-0000-0000-000071DF0000}"/>
    <cellStyle name="Normal 70 2" xfId="29127" xr:uid="{00000000-0005-0000-0000-000072DF0000}"/>
    <cellStyle name="Normal 71" xfId="29128" xr:uid="{00000000-0005-0000-0000-000073DF0000}"/>
    <cellStyle name="Normal 71 2" xfId="29129" xr:uid="{00000000-0005-0000-0000-000074DF0000}"/>
    <cellStyle name="Normal 71 2 2" xfId="57999" xr:uid="{00000000-0005-0000-0000-000075DF0000}"/>
    <cellStyle name="Normal 71 3" xfId="57998" xr:uid="{00000000-0005-0000-0000-000076DF0000}"/>
    <cellStyle name="Normal 72" xfId="29130" xr:uid="{00000000-0005-0000-0000-000077DF0000}"/>
    <cellStyle name="Normal 72 2" xfId="29131" xr:uid="{00000000-0005-0000-0000-000078DF0000}"/>
    <cellStyle name="Normal 72 3" xfId="29132" xr:uid="{00000000-0005-0000-0000-000079DF0000}"/>
    <cellStyle name="Normal 72 4" xfId="58000" xr:uid="{00000000-0005-0000-0000-00007ADF0000}"/>
    <cellStyle name="Normal 73" xfId="29133" xr:uid="{00000000-0005-0000-0000-00007BDF0000}"/>
    <cellStyle name="Normal 73 2" xfId="29134" xr:uid="{00000000-0005-0000-0000-00007CDF0000}"/>
    <cellStyle name="Normal 73 3" xfId="29135" xr:uid="{00000000-0005-0000-0000-00007DDF0000}"/>
    <cellStyle name="Normal 73 4" xfId="29136" xr:uid="{00000000-0005-0000-0000-00007EDF0000}"/>
    <cellStyle name="Normal 73 5" xfId="29137" xr:uid="{00000000-0005-0000-0000-00007FDF0000}"/>
    <cellStyle name="Normal 73 5 2" xfId="58002" xr:uid="{00000000-0005-0000-0000-000080DF0000}"/>
    <cellStyle name="Normal 73 6" xfId="58001" xr:uid="{00000000-0005-0000-0000-000081DF0000}"/>
    <cellStyle name="Normal 74" xfId="29138" xr:uid="{00000000-0005-0000-0000-000082DF0000}"/>
    <cellStyle name="Normal 74 2" xfId="29139" xr:uid="{00000000-0005-0000-0000-000083DF0000}"/>
    <cellStyle name="Normal 74 3" xfId="29140" xr:uid="{00000000-0005-0000-0000-000084DF0000}"/>
    <cellStyle name="Normal 74 4" xfId="29141" xr:uid="{00000000-0005-0000-0000-000085DF0000}"/>
    <cellStyle name="Normal 74 5" xfId="29142" xr:uid="{00000000-0005-0000-0000-000086DF0000}"/>
    <cellStyle name="Normal 74 5 2" xfId="58004" xr:uid="{00000000-0005-0000-0000-000087DF0000}"/>
    <cellStyle name="Normal 74 6" xfId="58003" xr:uid="{00000000-0005-0000-0000-000088DF0000}"/>
    <cellStyle name="Normal 75" xfId="29143" xr:uid="{00000000-0005-0000-0000-000089DF0000}"/>
    <cellStyle name="Normal 75 2" xfId="29144" xr:uid="{00000000-0005-0000-0000-00008ADF0000}"/>
    <cellStyle name="Normal 75 3" xfId="29145" xr:uid="{00000000-0005-0000-0000-00008BDF0000}"/>
    <cellStyle name="Normal 75 3 2" xfId="58006" xr:uid="{00000000-0005-0000-0000-00008CDF0000}"/>
    <cellStyle name="Normal 75 4" xfId="58005" xr:uid="{00000000-0005-0000-0000-00008DDF0000}"/>
    <cellStyle name="Normal 76" xfId="29146" xr:uid="{00000000-0005-0000-0000-00008EDF0000}"/>
    <cellStyle name="Normal 76 2" xfId="29147" xr:uid="{00000000-0005-0000-0000-00008FDF0000}"/>
    <cellStyle name="Normal 76 3" xfId="29148" xr:uid="{00000000-0005-0000-0000-000090DF0000}"/>
    <cellStyle name="Normal 76 3 2" xfId="58008" xr:uid="{00000000-0005-0000-0000-000091DF0000}"/>
    <cellStyle name="Normal 76 4" xfId="58007" xr:uid="{00000000-0005-0000-0000-000092DF0000}"/>
    <cellStyle name="Normal 77" xfId="29149" xr:uid="{00000000-0005-0000-0000-000093DF0000}"/>
    <cellStyle name="Normal 77 2" xfId="29150" xr:uid="{00000000-0005-0000-0000-000094DF0000}"/>
    <cellStyle name="Normal 77 3" xfId="29151" xr:uid="{00000000-0005-0000-0000-000095DF0000}"/>
    <cellStyle name="Normal 77 3 2" xfId="58010" xr:uid="{00000000-0005-0000-0000-000096DF0000}"/>
    <cellStyle name="Normal 77 4" xfId="58009" xr:uid="{00000000-0005-0000-0000-000097DF0000}"/>
    <cellStyle name="Normal 78" xfId="29152" xr:uid="{00000000-0005-0000-0000-000098DF0000}"/>
    <cellStyle name="Normal 78 2" xfId="29153" xr:uid="{00000000-0005-0000-0000-000099DF0000}"/>
    <cellStyle name="Normal 78 3" xfId="29154" xr:uid="{00000000-0005-0000-0000-00009ADF0000}"/>
    <cellStyle name="Normal 78 3 2" xfId="58012" xr:uid="{00000000-0005-0000-0000-00009BDF0000}"/>
    <cellStyle name="Normal 78 4" xfId="58011" xr:uid="{00000000-0005-0000-0000-00009CDF0000}"/>
    <cellStyle name="Normal 79" xfId="29155" xr:uid="{00000000-0005-0000-0000-00009DDF0000}"/>
    <cellStyle name="Normal 79 2" xfId="29156" xr:uid="{00000000-0005-0000-0000-00009EDF0000}"/>
    <cellStyle name="Normal 79 3" xfId="29157" xr:uid="{00000000-0005-0000-0000-00009FDF0000}"/>
    <cellStyle name="Normal 79 3 2" xfId="58014" xr:uid="{00000000-0005-0000-0000-0000A0DF0000}"/>
    <cellStyle name="Normal 79 4" xfId="58013" xr:uid="{00000000-0005-0000-0000-0000A1DF0000}"/>
    <cellStyle name="Normal 8" xfId="382" xr:uid="{00000000-0005-0000-0000-0000A2DF0000}"/>
    <cellStyle name="Normal 8 10" xfId="29158" xr:uid="{00000000-0005-0000-0000-0000A3DF0000}"/>
    <cellStyle name="Normal 8 10 2" xfId="29159" xr:uid="{00000000-0005-0000-0000-0000A4DF0000}"/>
    <cellStyle name="Normal 8 10 2 2" xfId="58016" xr:uid="{00000000-0005-0000-0000-0000A5DF0000}"/>
    <cellStyle name="Normal 8 10 3" xfId="58015" xr:uid="{00000000-0005-0000-0000-0000A6DF0000}"/>
    <cellStyle name="Normal 8 11" xfId="29160" xr:uid="{00000000-0005-0000-0000-0000A7DF0000}"/>
    <cellStyle name="Normal 8 11 2" xfId="29161" xr:uid="{00000000-0005-0000-0000-0000A8DF0000}"/>
    <cellStyle name="Normal 8 11 2 2" xfId="58018" xr:uid="{00000000-0005-0000-0000-0000A9DF0000}"/>
    <cellStyle name="Normal 8 11 3" xfId="58017" xr:uid="{00000000-0005-0000-0000-0000AADF0000}"/>
    <cellStyle name="Normal 8 12" xfId="29162" xr:uid="{00000000-0005-0000-0000-0000ABDF0000}"/>
    <cellStyle name="Normal 8 12 2" xfId="29163" xr:uid="{00000000-0005-0000-0000-0000ACDF0000}"/>
    <cellStyle name="Normal 8 12 2 2" xfId="58020" xr:uid="{00000000-0005-0000-0000-0000ADDF0000}"/>
    <cellStyle name="Normal 8 12 3" xfId="58019" xr:uid="{00000000-0005-0000-0000-0000AEDF0000}"/>
    <cellStyle name="Normal 8 13" xfId="29164" xr:uid="{00000000-0005-0000-0000-0000AFDF0000}"/>
    <cellStyle name="Normal 8 13 2" xfId="29165" xr:uid="{00000000-0005-0000-0000-0000B0DF0000}"/>
    <cellStyle name="Normal 8 13 2 2" xfId="58022" xr:uid="{00000000-0005-0000-0000-0000B1DF0000}"/>
    <cellStyle name="Normal 8 13 3" xfId="58021" xr:uid="{00000000-0005-0000-0000-0000B2DF0000}"/>
    <cellStyle name="Normal 8 14" xfId="29166" xr:uid="{00000000-0005-0000-0000-0000B3DF0000}"/>
    <cellStyle name="Normal 8 14 2" xfId="29167" xr:uid="{00000000-0005-0000-0000-0000B4DF0000}"/>
    <cellStyle name="Normal 8 15" xfId="29168" xr:uid="{00000000-0005-0000-0000-0000B5DF0000}"/>
    <cellStyle name="Normal 8 15 2" xfId="58023" xr:uid="{00000000-0005-0000-0000-0000B6DF0000}"/>
    <cellStyle name="Normal 8 2" xfId="383" xr:uid="{00000000-0005-0000-0000-0000B7DF0000}"/>
    <cellStyle name="Normal 8 2 2" xfId="384" xr:uid="{00000000-0005-0000-0000-0000B8DF0000}"/>
    <cellStyle name="Normal 8 2 2 2" xfId="385" xr:uid="{00000000-0005-0000-0000-0000B9DF0000}"/>
    <cellStyle name="Normal 8 2 2 2 2" xfId="386" xr:uid="{00000000-0005-0000-0000-0000BADF0000}"/>
    <cellStyle name="Normal 8 2 2 2 2 2" xfId="30236" xr:uid="{00000000-0005-0000-0000-0000BBDF0000}"/>
    <cellStyle name="Normal 8 2 2 2 3" xfId="30235" xr:uid="{00000000-0005-0000-0000-0000BCDF0000}"/>
    <cellStyle name="Normal 8 2 2 3" xfId="387" xr:uid="{00000000-0005-0000-0000-0000BDDF0000}"/>
    <cellStyle name="Normal 8 2 2 3 2" xfId="30237" xr:uid="{00000000-0005-0000-0000-0000BEDF0000}"/>
    <cellStyle name="Normal 8 2 2 4" xfId="29169" xr:uid="{00000000-0005-0000-0000-0000BFDF0000}"/>
    <cellStyle name="Normal 8 2 2 5" xfId="30234" xr:uid="{00000000-0005-0000-0000-0000C0DF0000}"/>
    <cellStyle name="Normal 8 2 3" xfId="388" xr:uid="{00000000-0005-0000-0000-0000C1DF0000}"/>
    <cellStyle name="Normal 8 2 3 2" xfId="389" xr:uid="{00000000-0005-0000-0000-0000C2DF0000}"/>
    <cellStyle name="Normal 8 2 3 2 2" xfId="30239" xr:uid="{00000000-0005-0000-0000-0000C3DF0000}"/>
    <cellStyle name="Normal 8 2 3 3" xfId="29170" xr:uid="{00000000-0005-0000-0000-0000C4DF0000}"/>
    <cellStyle name="Normal 8 2 3 4" xfId="30238" xr:uid="{00000000-0005-0000-0000-0000C5DF0000}"/>
    <cellStyle name="Normal 8 2 4" xfId="390" xr:uid="{00000000-0005-0000-0000-0000C6DF0000}"/>
    <cellStyle name="Normal 8 2 4 2" xfId="29171" xr:uid="{00000000-0005-0000-0000-0000C7DF0000}"/>
    <cellStyle name="Normal 8 2 4 2 2" xfId="58024" xr:uid="{00000000-0005-0000-0000-0000C8DF0000}"/>
    <cellStyle name="Normal 8 2 4 3" xfId="30240" xr:uid="{00000000-0005-0000-0000-0000C9DF0000}"/>
    <cellStyle name="Normal 8 2 5" xfId="29172" xr:uid="{00000000-0005-0000-0000-0000CADF0000}"/>
    <cellStyle name="Normal 8 2 5 2" xfId="58025" xr:uid="{00000000-0005-0000-0000-0000CBDF0000}"/>
    <cellStyle name="Normal 8 2 6" xfId="29173" xr:uid="{00000000-0005-0000-0000-0000CCDF0000}"/>
    <cellStyle name="Normal 8 3" xfId="391" xr:uid="{00000000-0005-0000-0000-0000CDDF0000}"/>
    <cellStyle name="Normal 8 3 2" xfId="392" xr:uid="{00000000-0005-0000-0000-0000CEDF0000}"/>
    <cellStyle name="Normal 8 3 2 2" xfId="393" xr:uid="{00000000-0005-0000-0000-0000CFDF0000}"/>
    <cellStyle name="Normal 8 3 2 2 2" xfId="30243" xr:uid="{00000000-0005-0000-0000-0000D0DF0000}"/>
    <cellStyle name="Normal 8 3 2 3" xfId="29174" xr:uid="{00000000-0005-0000-0000-0000D1DF0000}"/>
    <cellStyle name="Normal 8 3 2 4" xfId="30242" xr:uid="{00000000-0005-0000-0000-0000D2DF0000}"/>
    <cellStyle name="Normal 8 3 3" xfId="394" xr:uid="{00000000-0005-0000-0000-0000D3DF0000}"/>
    <cellStyle name="Normal 8 3 3 2" xfId="29175" xr:uid="{00000000-0005-0000-0000-0000D4DF0000}"/>
    <cellStyle name="Normal 8 3 3 3" xfId="30244" xr:uid="{00000000-0005-0000-0000-0000D5DF0000}"/>
    <cellStyle name="Normal 8 3 4" xfId="29176" xr:uid="{00000000-0005-0000-0000-0000D6DF0000}"/>
    <cellStyle name="Normal 8 3 4 2" xfId="58026" xr:uid="{00000000-0005-0000-0000-0000D7DF0000}"/>
    <cellStyle name="Normal 8 3 5" xfId="29177" xr:uid="{00000000-0005-0000-0000-0000D8DF0000}"/>
    <cellStyle name="Normal 8 3 6" xfId="30241" xr:uid="{00000000-0005-0000-0000-0000D9DF0000}"/>
    <cellStyle name="Normal 8 4" xfId="395" xr:uid="{00000000-0005-0000-0000-0000DADF0000}"/>
    <cellStyle name="Normal 8 4 2" xfId="396" xr:uid="{00000000-0005-0000-0000-0000DBDF0000}"/>
    <cellStyle name="Normal 8 4 2 2" xfId="397" xr:uid="{00000000-0005-0000-0000-0000DCDF0000}"/>
    <cellStyle name="Normal 8 4 2 2 2" xfId="30246" xr:uid="{00000000-0005-0000-0000-0000DDDF0000}"/>
    <cellStyle name="Normal 8 4 2 3" xfId="30245" xr:uid="{00000000-0005-0000-0000-0000DEDF0000}"/>
    <cellStyle name="Normal 8 4 3" xfId="398" xr:uid="{00000000-0005-0000-0000-0000DFDF0000}"/>
    <cellStyle name="Normal 8 4 3 2" xfId="30247" xr:uid="{00000000-0005-0000-0000-0000E0DF0000}"/>
    <cellStyle name="Normal 8 4 4" xfId="29178" xr:uid="{00000000-0005-0000-0000-0000E1DF0000}"/>
    <cellStyle name="Normal 8 5" xfId="399" xr:uid="{00000000-0005-0000-0000-0000E2DF0000}"/>
    <cellStyle name="Normal 8 5 2" xfId="400" xr:uid="{00000000-0005-0000-0000-0000E3DF0000}"/>
    <cellStyle name="Normal 8 5 2 2" xfId="30249" xr:uid="{00000000-0005-0000-0000-0000E4DF0000}"/>
    <cellStyle name="Normal 8 5 3" xfId="29179" xr:uid="{00000000-0005-0000-0000-0000E5DF0000}"/>
    <cellStyle name="Normal 8 5 4" xfId="30248" xr:uid="{00000000-0005-0000-0000-0000E6DF0000}"/>
    <cellStyle name="Normal 8 6" xfId="401" xr:uid="{00000000-0005-0000-0000-0000E7DF0000}"/>
    <cellStyle name="Normal 8 6 2" xfId="29180" xr:uid="{00000000-0005-0000-0000-0000E8DF0000}"/>
    <cellStyle name="Normal 8 6 2 2" xfId="58027" xr:uid="{00000000-0005-0000-0000-0000E9DF0000}"/>
    <cellStyle name="Normal 8 6 3" xfId="30250" xr:uid="{00000000-0005-0000-0000-0000EADF0000}"/>
    <cellStyle name="Normal 8 7" xfId="402" xr:uid="{00000000-0005-0000-0000-0000EBDF0000}"/>
    <cellStyle name="Normal 8 7 2" xfId="29181" xr:uid="{00000000-0005-0000-0000-0000ECDF0000}"/>
    <cellStyle name="Normal 8 7 2 2" xfId="58028" xr:uid="{00000000-0005-0000-0000-0000EDDF0000}"/>
    <cellStyle name="Normal 8 8" xfId="29182" xr:uid="{00000000-0005-0000-0000-0000EEDF0000}"/>
    <cellStyle name="Normal 8 8 2" xfId="29183" xr:uid="{00000000-0005-0000-0000-0000EFDF0000}"/>
    <cellStyle name="Normal 8 8 2 2" xfId="58030" xr:uid="{00000000-0005-0000-0000-0000F0DF0000}"/>
    <cellStyle name="Normal 8 8 3" xfId="58029" xr:uid="{00000000-0005-0000-0000-0000F1DF0000}"/>
    <cellStyle name="Normal 8 9" xfId="29184" xr:uid="{00000000-0005-0000-0000-0000F2DF0000}"/>
    <cellStyle name="Normal 8 9 2" xfId="29185" xr:uid="{00000000-0005-0000-0000-0000F3DF0000}"/>
    <cellStyle name="Normal 8 9 2 2" xfId="58032" xr:uid="{00000000-0005-0000-0000-0000F4DF0000}"/>
    <cellStyle name="Normal 8 9 3" xfId="58031" xr:uid="{00000000-0005-0000-0000-0000F5DF0000}"/>
    <cellStyle name="Normal 80" xfId="29186" xr:uid="{00000000-0005-0000-0000-0000F6DF0000}"/>
    <cellStyle name="Normal 80 2" xfId="29187" xr:uid="{00000000-0005-0000-0000-0000F7DF0000}"/>
    <cellStyle name="Normal 80 3" xfId="29188" xr:uid="{00000000-0005-0000-0000-0000F8DF0000}"/>
    <cellStyle name="Normal 80 3 2" xfId="58034" xr:uid="{00000000-0005-0000-0000-0000F9DF0000}"/>
    <cellStyle name="Normal 80 4" xfId="58033" xr:uid="{00000000-0005-0000-0000-0000FADF0000}"/>
    <cellStyle name="Normal 81" xfId="29189" xr:uid="{00000000-0005-0000-0000-0000FBDF0000}"/>
    <cellStyle name="Normal 81 2" xfId="29190" xr:uid="{00000000-0005-0000-0000-0000FCDF0000}"/>
    <cellStyle name="Normal 81 3" xfId="29191" xr:uid="{00000000-0005-0000-0000-0000FDDF0000}"/>
    <cellStyle name="Normal 81 3 2" xfId="58036" xr:uid="{00000000-0005-0000-0000-0000FEDF0000}"/>
    <cellStyle name="Normal 81 4" xfId="58035" xr:uid="{00000000-0005-0000-0000-0000FFDF0000}"/>
    <cellStyle name="Normal 82" xfId="29192" xr:uid="{00000000-0005-0000-0000-000000E00000}"/>
    <cellStyle name="Normal 82 2" xfId="29193" xr:uid="{00000000-0005-0000-0000-000001E00000}"/>
    <cellStyle name="Normal 82 3" xfId="29194" xr:uid="{00000000-0005-0000-0000-000002E00000}"/>
    <cellStyle name="Normal 82 3 2" xfId="58038" xr:uid="{00000000-0005-0000-0000-000003E00000}"/>
    <cellStyle name="Normal 82 4" xfId="58037" xr:uid="{00000000-0005-0000-0000-000004E00000}"/>
    <cellStyle name="Normal 83" xfId="29195" xr:uid="{00000000-0005-0000-0000-000005E00000}"/>
    <cellStyle name="Normal 83 2" xfId="29196" xr:uid="{00000000-0005-0000-0000-000006E00000}"/>
    <cellStyle name="Normal 83 3" xfId="29197" xr:uid="{00000000-0005-0000-0000-000007E00000}"/>
    <cellStyle name="Normal 83 3 2" xfId="58040" xr:uid="{00000000-0005-0000-0000-000008E00000}"/>
    <cellStyle name="Normal 83 4" xfId="58039" xr:uid="{00000000-0005-0000-0000-000009E00000}"/>
    <cellStyle name="Normal 84" xfId="29198" xr:uid="{00000000-0005-0000-0000-00000AE00000}"/>
    <cellStyle name="Normal 84 2" xfId="29199" xr:uid="{00000000-0005-0000-0000-00000BE00000}"/>
    <cellStyle name="Normal 84 3" xfId="29200" xr:uid="{00000000-0005-0000-0000-00000CE00000}"/>
    <cellStyle name="Normal 84 3 2" xfId="58042" xr:uid="{00000000-0005-0000-0000-00000DE00000}"/>
    <cellStyle name="Normal 84 4" xfId="58041" xr:uid="{00000000-0005-0000-0000-00000EE00000}"/>
    <cellStyle name="Normal 85" xfId="29201" xr:uid="{00000000-0005-0000-0000-00000FE00000}"/>
    <cellStyle name="Normal 85 2" xfId="29202" xr:uid="{00000000-0005-0000-0000-000010E00000}"/>
    <cellStyle name="Normal 85 2 2" xfId="58044" xr:uid="{00000000-0005-0000-0000-000011E00000}"/>
    <cellStyle name="Normal 85 3" xfId="58043" xr:uid="{00000000-0005-0000-0000-000012E00000}"/>
    <cellStyle name="Normal 86" xfId="29203" xr:uid="{00000000-0005-0000-0000-000013E00000}"/>
    <cellStyle name="Normal 86 2" xfId="29204" xr:uid="{00000000-0005-0000-0000-000014E00000}"/>
    <cellStyle name="Normal 86 3" xfId="29205" xr:uid="{00000000-0005-0000-0000-000015E00000}"/>
    <cellStyle name="Normal 86 3 2" xfId="58046" xr:uid="{00000000-0005-0000-0000-000016E00000}"/>
    <cellStyle name="Normal 86 4" xfId="58045" xr:uid="{00000000-0005-0000-0000-000017E00000}"/>
    <cellStyle name="Normal 87" xfId="29206" xr:uid="{00000000-0005-0000-0000-000018E00000}"/>
    <cellStyle name="Normal 87 2" xfId="29207" xr:uid="{00000000-0005-0000-0000-000019E00000}"/>
    <cellStyle name="Normal 87 2 2" xfId="58048" xr:uid="{00000000-0005-0000-0000-00001AE00000}"/>
    <cellStyle name="Normal 87 3" xfId="58047" xr:uid="{00000000-0005-0000-0000-00001BE00000}"/>
    <cellStyle name="Normal 88" xfId="29208" xr:uid="{00000000-0005-0000-0000-00001CE00000}"/>
    <cellStyle name="Normal 88 2" xfId="29209" xr:uid="{00000000-0005-0000-0000-00001DE00000}"/>
    <cellStyle name="Normal 88 2 2" xfId="58050" xr:uid="{00000000-0005-0000-0000-00001EE00000}"/>
    <cellStyle name="Normal 88 3" xfId="58049" xr:uid="{00000000-0005-0000-0000-00001FE00000}"/>
    <cellStyle name="Normal 89" xfId="29210" xr:uid="{00000000-0005-0000-0000-000020E00000}"/>
    <cellStyle name="Normal 89 2" xfId="29211" xr:uid="{00000000-0005-0000-0000-000021E00000}"/>
    <cellStyle name="Normal 89 3" xfId="29212" xr:uid="{00000000-0005-0000-0000-000022E00000}"/>
    <cellStyle name="Normal 89 3 2" xfId="58052" xr:uid="{00000000-0005-0000-0000-000023E00000}"/>
    <cellStyle name="Normal 89 4" xfId="58051" xr:uid="{00000000-0005-0000-0000-000024E00000}"/>
    <cellStyle name="Normal 9" xfId="403" xr:uid="{00000000-0005-0000-0000-000025E00000}"/>
    <cellStyle name="Normal 9 2" xfId="404" xr:uid="{00000000-0005-0000-0000-000026E00000}"/>
    <cellStyle name="Normal 9 2 2" xfId="29213" xr:uid="{00000000-0005-0000-0000-000027E00000}"/>
    <cellStyle name="Normal 9 2 2 2" xfId="29214" xr:uid="{00000000-0005-0000-0000-000028E00000}"/>
    <cellStyle name="Normal 9 2 2 2 2" xfId="29215" xr:uid="{00000000-0005-0000-0000-000029E00000}"/>
    <cellStyle name="Normal 9 2 2 2 2 2" xfId="58055" xr:uid="{00000000-0005-0000-0000-00002AE00000}"/>
    <cellStyle name="Normal 9 2 2 2 3" xfId="58054" xr:uid="{00000000-0005-0000-0000-00002BE00000}"/>
    <cellStyle name="Normal 9 2 2 3" xfId="29216" xr:uid="{00000000-0005-0000-0000-00002CE00000}"/>
    <cellStyle name="Normal 9 2 2 3 2" xfId="58056" xr:uid="{00000000-0005-0000-0000-00002DE00000}"/>
    <cellStyle name="Normal 9 2 2 4" xfId="29217" xr:uid="{00000000-0005-0000-0000-00002EE00000}"/>
    <cellStyle name="Normal 9 2 2 5" xfId="58053" xr:uid="{00000000-0005-0000-0000-00002FE00000}"/>
    <cellStyle name="Normal 9 2 3" xfId="29218" xr:uid="{00000000-0005-0000-0000-000030E00000}"/>
    <cellStyle name="Normal 9 2 3 2" xfId="29219" xr:uid="{00000000-0005-0000-0000-000031E00000}"/>
    <cellStyle name="Normal 9 2 3 2 2" xfId="58058" xr:uid="{00000000-0005-0000-0000-000032E00000}"/>
    <cellStyle name="Normal 9 2 3 3" xfId="29220" xr:uid="{00000000-0005-0000-0000-000033E00000}"/>
    <cellStyle name="Normal 9 2 3 4" xfId="58057" xr:uid="{00000000-0005-0000-0000-000034E00000}"/>
    <cellStyle name="Normal 9 2 4" xfId="29221" xr:uid="{00000000-0005-0000-0000-000035E00000}"/>
    <cellStyle name="Normal 9 2 4 2" xfId="29222" xr:uid="{00000000-0005-0000-0000-000036E00000}"/>
    <cellStyle name="Normal 9 2 4 2 2" xfId="58060" xr:uid="{00000000-0005-0000-0000-000037E00000}"/>
    <cellStyle name="Normal 9 2 4 3" xfId="58059" xr:uid="{00000000-0005-0000-0000-000038E00000}"/>
    <cellStyle name="Normal 9 2 5" xfId="29223" xr:uid="{00000000-0005-0000-0000-000039E00000}"/>
    <cellStyle name="Normal 9 2 5 2" xfId="58061" xr:uid="{00000000-0005-0000-0000-00003AE00000}"/>
    <cellStyle name="Normal 9 2 6" xfId="29224" xr:uid="{00000000-0005-0000-0000-00003BE00000}"/>
    <cellStyle name="Normal 9 3" xfId="405" xr:uid="{00000000-0005-0000-0000-00003CE00000}"/>
    <cellStyle name="Normal 9 3 2" xfId="406" xr:uid="{00000000-0005-0000-0000-00003DE00000}"/>
    <cellStyle name="Normal 9 3 2 2" xfId="29225" xr:uid="{00000000-0005-0000-0000-00003EE00000}"/>
    <cellStyle name="Normal 9 3 2 2 2" xfId="58062" xr:uid="{00000000-0005-0000-0000-00003FE00000}"/>
    <cellStyle name="Normal 9 3 3" xfId="29226" xr:uid="{00000000-0005-0000-0000-000040E00000}"/>
    <cellStyle name="Normal 9 3 3 2" xfId="58063" xr:uid="{00000000-0005-0000-0000-000041E00000}"/>
    <cellStyle name="Normal 9 3 4" xfId="29227" xr:uid="{00000000-0005-0000-0000-000042E00000}"/>
    <cellStyle name="Normal 9 3 4 2" xfId="58064" xr:uid="{00000000-0005-0000-0000-000043E00000}"/>
    <cellStyle name="Normal 9 4" xfId="407" xr:uid="{00000000-0005-0000-0000-000044E00000}"/>
    <cellStyle name="Normal 9 4 2" xfId="29228" xr:uid="{00000000-0005-0000-0000-000045E00000}"/>
    <cellStyle name="Normal 9 4 2 2" xfId="58065" xr:uid="{00000000-0005-0000-0000-000046E00000}"/>
    <cellStyle name="Normal 9 5" xfId="29229" xr:uid="{00000000-0005-0000-0000-000047E00000}"/>
    <cellStyle name="Normal 9 5 2" xfId="29230" xr:uid="{00000000-0005-0000-0000-000048E00000}"/>
    <cellStyle name="Normal 9 5 2 2" xfId="58067" xr:uid="{00000000-0005-0000-0000-000049E00000}"/>
    <cellStyle name="Normal 9 5 3" xfId="58066" xr:uid="{00000000-0005-0000-0000-00004AE00000}"/>
    <cellStyle name="Normal 9 6" xfId="29231" xr:uid="{00000000-0005-0000-0000-00004BE00000}"/>
    <cellStyle name="Normal 9 6 2" xfId="58068" xr:uid="{00000000-0005-0000-0000-00004CE00000}"/>
    <cellStyle name="Normal 9 7" xfId="29232" xr:uid="{00000000-0005-0000-0000-00004DE00000}"/>
    <cellStyle name="Normal 90" xfId="29233" xr:uid="{00000000-0005-0000-0000-00004EE00000}"/>
    <cellStyle name="Normal 90 2" xfId="29234" xr:uid="{00000000-0005-0000-0000-00004FE00000}"/>
    <cellStyle name="Normal 90 3" xfId="29235" xr:uid="{00000000-0005-0000-0000-000050E00000}"/>
    <cellStyle name="Normal 90 3 2" xfId="58070" xr:uid="{00000000-0005-0000-0000-000051E00000}"/>
    <cellStyle name="Normal 90 4" xfId="58069" xr:uid="{00000000-0005-0000-0000-000052E00000}"/>
    <cellStyle name="Normal 91" xfId="29236" xr:uid="{00000000-0005-0000-0000-000053E00000}"/>
    <cellStyle name="Normal 91 2" xfId="29237" xr:uid="{00000000-0005-0000-0000-000054E00000}"/>
    <cellStyle name="Normal 91 3" xfId="29238" xr:uid="{00000000-0005-0000-0000-000055E00000}"/>
    <cellStyle name="Normal 91 3 2" xfId="58072" xr:uid="{00000000-0005-0000-0000-000056E00000}"/>
    <cellStyle name="Normal 91 4" xfId="58071" xr:uid="{00000000-0005-0000-0000-000057E00000}"/>
    <cellStyle name="Normal 92" xfId="29239" xr:uid="{00000000-0005-0000-0000-000058E00000}"/>
    <cellStyle name="Normal 92 2" xfId="29240" xr:uid="{00000000-0005-0000-0000-000059E00000}"/>
    <cellStyle name="Normal 92 2 2" xfId="58074" xr:uid="{00000000-0005-0000-0000-00005AE00000}"/>
    <cellStyle name="Normal 92 3" xfId="58073" xr:uid="{00000000-0005-0000-0000-00005BE00000}"/>
    <cellStyle name="Normal 93" xfId="29241" xr:uid="{00000000-0005-0000-0000-00005CE00000}"/>
    <cellStyle name="Normal 93 2" xfId="29242" xr:uid="{00000000-0005-0000-0000-00005DE00000}"/>
    <cellStyle name="Normal 93 3" xfId="29243" xr:uid="{00000000-0005-0000-0000-00005EE00000}"/>
    <cellStyle name="Normal 93 3 2" xfId="58076" xr:uid="{00000000-0005-0000-0000-00005FE00000}"/>
    <cellStyle name="Normal 93 4" xfId="58075" xr:uid="{00000000-0005-0000-0000-000060E00000}"/>
    <cellStyle name="Normal 94" xfId="29244" xr:uid="{00000000-0005-0000-0000-000061E00000}"/>
    <cellStyle name="Normal 94 2" xfId="29245" xr:uid="{00000000-0005-0000-0000-000062E00000}"/>
    <cellStyle name="Normal 94 3" xfId="29246" xr:uid="{00000000-0005-0000-0000-000063E00000}"/>
    <cellStyle name="Normal 94 3 2" xfId="58078" xr:uid="{00000000-0005-0000-0000-000064E00000}"/>
    <cellStyle name="Normal 94 4" xfId="58077" xr:uid="{00000000-0005-0000-0000-000065E00000}"/>
    <cellStyle name="Normal 95" xfId="29247" xr:uid="{00000000-0005-0000-0000-000066E00000}"/>
    <cellStyle name="Normal 95 2" xfId="29248" xr:uid="{00000000-0005-0000-0000-000067E00000}"/>
    <cellStyle name="Normal 95 3" xfId="29249" xr:uid="{00000000-0005-0000-0000-000068E00000}"/>
    <cellStyle name="Normal 95 3 2" xfId="58080" xr:uid="{00000000-0005-0000-0000-000069E00000}"/>
    <cellStyle name="Normal 95 4" xfId="58079" xr:uid="{00000000-0005-0000-0000-00006AE00000}"/>
    <cellStyle name="Normal 96" xfId="29250" xr:uid="{00000000-0005-0000-0000-00006BE00000}"/>
    <cellStyle name="Normal 96 2" xfId="29251" xr:uid="{00000000-0005-0000-0000-00006CE00000}"/>
    <cellStyle name="Normal 96 3" xfId="29252" xr:uid="{00000000-0005-0000-0000-00006DE00000}"/>
    <cellStyle name="Normal 96 3 2" xfId="58082" xr:uid="{00000000-0005-0000-0000-00006EE00000}"/>
    <cellStyle name="Normal 96 4" xfId="58081" xr:uid="{00000000-0005-0000-0000-00006FE00000}"/>
    <cellStyle name="Normal 97" xfId="29253" xr:uid="{00000000-0005-0000-0000-000070E00000}"/>
    <cellStyle name="Normal 97 2" xfId="29254" xr:uid="{00000000-0005-0000-0000-000071E00000}"/>
    <cellStyle name="Normal 97 3" xfId="29255" xr:uid="{00000000-0005-0000-0000-000072E00000}"/>
    <cellStyle name="Normal 97 3 2" xfId="58084" xr:uid="{00000000-0005-0000-0000-000073E00000}"/>
    <cellStyle name="Normal 97 4" xfId="58083" xr:uid="{00000000-0005-0000-0000-000074E00000}"/>
    <cellStyle name="Normal 98" xfId="29256" xr:uid="{00000000-0005-0000-0000-000075E00000}"/>
    <cellStyle name="Normal 98 2" xfId="29257" xr:uid="{00000000-0005-0000-0000-000076E00000}"/>
    <cellStyle name="Normal 98 3" xfId="29258" xr:uid="{00000000-0005-0000-0000-000077E00000}"/>
    <cellStyle name="Normal 98 3 2" xfId="58086" xr:uid="{00000000-0005-0000-0000-000078E00000}"/>
    <cellStyle name="Normal 98 4" xfId="58085" xr:uid="{00000000-0005-0000-0000-000079E00000}"/>
    <cellStyle name="Normal 99" xfId="29259" xr:uid="{00000000-0005-0000-0000-00007AE00000}"/>
    <cellStyle name="Normal 99 2" xfId="29260" xr:uid="{00000000-0005-0000-0000-00007BE00000}"/>
    <cellStyle name="Normal 99 3" xfId="29261" xr:uid="{00000000-0005-0000-0000-00007CE00000}"/>
    <cellStyle name="Normal 99 3 2" xfId="58088" xr:uid="{00000000-0005-0000-0000-00007DE00000}"/>
    <cellStyle name="Normal 99 4" xfId="58087" xr:uid="{00000000-0005-0000-0000-00007EE00000}"/>
    <cellStyle name="Normal_2002 Inside Cover" xfId="58341" xr:uid="{00000000-0005-0000-0000-00007FE00000}"/>
    <cellStyle name="Normal_2006 Backside Cover" xfId="58344" xr:uid="{00000000-0005-0000-0000-000080E00000}"/>
    <cellStyle name="normal_2008 Sch 450_1" xfId="58346" xr:uid="{00000000-0005-0000-0000-000081E00000}"/>
    <cellStyle name="Normal_2008 Sch 720" xfId="58345" xr:uid="{00000000-0005-0000-0000-000082E00000}"/>
    <cellStyle name="Normal_Page 1" xfId="58342" xr:uid="{00000000-0005-0000-0000-000083E00000}"/>
    <cellStyle name="Normal_Page 4" xfId="58343" xr:uid="{00000000-0005-0000-0000-000084E00000}"/>
    <cellStyle name="Normal_sch 210 2008" xfId="8" xr:uid="{00000000-0005-0000-0000-000085E00000}"/>
    <cellStyle name="Normal_sch 220 2008" xfId="9" xr:uid="{00000000-0005-0000-0000-000086E00000}"/>
    <cellStyle name="Normal_Sch 310 2008" xfId="29966" xr:uid="{00000000-0005-0000-0000-000087E00000}"/>
    <cellStyle name="Normal_Sch 310A 2008" xfId="58350" xr:uid="{AB3D7990-5BE9-4673-85CB-0D2AB56E9B64}"/>
    <cellStyle name="Normal_sch 502 2008" xfId="408" xr:uid="{00000000-0005-0000-0000-000088E00000}"/>
    <cellStyle name="Normal_Sch 512" xfId="58347" xr:uid="{00000000-0005-0000-0000-000089E00000}"/>
    <cellStyle name="Normal_Sch 726 &amp; 750" xfId="58340" xr:uid="{00000000-0005-0000-0000-00008AE00000}"/>
    <cellStyle name="Normal_Sch 755" xfId="7" xr:uid="{00000000-0005-0000-0000-00008BE00000}"/>
    <cellStyle name="Normal_Schedule 330 1995 " xfId="58351" xr:uid="{FEF87BA4-758D-4F50-B3CC-33C76E28C415}"/>
    <cellStyle name="Notas" xfId="29262" xr:uid="{00000000-0005-0000-0000-00008CE00000}"/>
    <cellStyle name="Note 2" xfId="409" xr:uid="{00000000-0005-0000-0000-00008DE00000}"/>
    <cellStyle name="Note 2 2" xfId="29263" xr:uid="{00000000-0005-0000-0000-00008EE00000}"/>
    <cellStyle name="Note 2 2 2" xfId="29264" xr:uid="{00000000-0005-0000-0000-00008FE00000}"/>
    <cellStyle name="Note 2 2 2 2" xfId="29265" xr:uid="{00000000-0005-0000-0000-000090E00000}"/>
    <cellStyle name="Note 2 2 2 2 2" xfId="29266" xr:uid="{00000000-0005-0000-0000-000091E00000}"/>
    <cellStyle name="Note 2 2 2 2 2 2" xfId="29267" xr:uid="{00000000-0005-0000-0000-000092E00000}"/>
    <cellStyle name="Note 2 2 2 2 2 2 2" xfId="58092" xr:uid="{00000000-0005-0000-0000-000093E00000}"/>
    <cellStyle name="Note 2 2 2 2 2 3" xfId="29268" xr:uid="{00000000-0005-0000-0000-000094E00000}"/>
    <cellStyle name="Note 2 2 2 2 2 4" xfId="58091" xr:uid="{00000000-0005-0000-0000-000095E00000}"/>
    <cellStyle name="Note 2 2 2 2 3" xfId="29269" xr:uid="{00000000-0005-0000-0000-000096E00000}"/>
    <cellStyle name="Note 2 2 2 2 3 2" xfId="58093" xr:uid="{00000000-0005-0000-0000-000097E00000}"/>
    <cellStyle name="Note 2 2 2 2 4" xfId="29270" xr:uid="{00000000-0005-0000-0000-000098E00000}"/>
    <cellStyle name="Note 2 2 2 2 5" xfId="58090" xr:uid="{00000000-0005-0000-0000-000099E00000}"/>
    <cellStyle name="Note 2 2 2 3" xfId="29271" xr:uid="{00000000-0005-0000-0000-00009AE00000}"/>
    <cellStyle name="Note 2 2 2 3 2" xfId="29272" xr:uid="{00000000-0005-0000-0000-00009BE00000}"/>
    <cellStyle name="Note 2 2 2 3 2 2" xfId="58095" xr:uid="{00000000-0005-0000-0000-00009CE00000}"/>
    <cellStyle name="Note 2 2 2 3 3" xfId="29273" xr:uid="{00000000-0005-0000-0000-00009DE00000}"/>
    <cellStyle name="Note 2 2 2 3 4" xfId="58094" xr:uid="{00000000-0005-0000-0000-00009EE00000}"/>
    <cellStyle name="Note 2 2 2 4" xfId="29274" xr:uid="{00000000-0005-0000-0000-00009FE00000}"/>
    <cellStyle name="Note 2 2 2 4 2" xfId="58096" xr:uid="{00000000-0005-0000-0000-0000A0E00000}"/>
    <cellStyle name="Note 2 2 2 5" xfId="29275" xr:uid="{00000000-0005-0000-0000-0000A1E00000}"/>
    <cellStyle name="Note 2 2 2 6" xfId="58089" xr:uid="{00000000-0005-0000-0000-0000A2E00000}"/>
    <cellStyle name="Note 2 2 3" xfId="29276" xr:uid="{00000000-0005-0000-0000-0000A3E00000}"/>
    <cellStyle name="Note 2 2 3 2" xfId="29277" xr:uid="{00000000-0005-0000-0000-0000A4E00000}"/>
    <cellStyle name="Note 2 2 3 2 2" xfId="29278" xr:uid="{00000000-0005-0000-0000-0000A5E00000}"/>
    <cellStyle name="Note 2 2 3 2 2 2" xfId="58099" xr:uid="{00000000-0005-0000-0000-0000A6E00000}"/>
    <cellStyle name="Note 2 2 3 2 3" xfId="29279" xr:uid="{00000000-0005-0000-0000-0000A7E00000}"/>
    <cellStyle name="Note 2 2 3 2 4" xfId="58098" xr:uid="{00000000-0005-0000-0000-0000A8E00000}"/>
    <cellStyle name="Note 2 2 3 3" xfId="29280" xr:uid="{00000000-0005-0000-0000-0000A9E00000}"/>
    <cellStyle name="Note 2 2 3 3 2" xfId="58100" xr:uid="{00000000-0005-0000-0000-0000AAE00000}"/>
    <cellStyle name="Note 2 2 3 4" xfId="29281" xr:uid="{00000000-0005-0000-0000-0000ABE00000}"/>
    <cellStyle name="Note 2 2 3 5" xfId="58097" xr:uid="{00000000-0005-0000-0000-0000ACE00000}"/>
    <cellStyle name="Note 2 2 4" xfId="29282" xr:uid="{00000000-0005-0000-0000-0000ADE00000}"/>
    <cellStyle name="Note 2 2 4 2" xfId="29283" xr:uid="{00000000-0005-0000-0000-0000AEE00000}"/>
    <cellStyle name="Note 2 2 4 2 2" xfId="58102" xr:uid="{00000000-0005-0000-0000-0000AFE00000}"/>
    <cellStyle name="Note 2 2 4 3" xfId="29284" xr:uid="{00000000-0005-0000-0000-0000B0E00000}"/>
    <cellStyle name="Note 2 2 4 4" xfId="58101" xr:uid="{00000000-0005-0000-0000-0000B1E00000}"/>
    <cellStyle name="Note 2 2 5" xfId="29285" xr:uid="{00000000-0005-0000-0000-0000B2E00000}"/>
    <cellStyle name="Note 2 2 5 2" xfId="58103" xr:uid="{00000000-0005-0000-0000-0000B3E00000}"/>
    <cellStyle name="Note 2 2 6" xfId="29286" xr:uid="{00000000-0005-0000-0000-0000B4E00000}"/>
    <cellStyle name="Note 2 3" xfId="29287" xr:uid="{00000000-0005-0000-0000-0000B5E00000}"/>
    <cellStyle name="Note 2 4" xfId="29288" xr:uid="{00000000-0005-0000-0000-0000B6E00000}"/>
    <cellStyle name="Note 2 5" xfId="29289" xr:uid="{00000000-0005-0000-0000-0000B7E00000}"/>
    <cellStyle name="Note 2 6" xfId="29290" xr:uid="{00000000-0005-0000-0000-0000B8E00000}"/>
    <cellStyle name="Note 2 7" xfId="30251" xr:uid="{00000000-0005-0000-0000-0000B9E00000}"/>
    <cellStyle name="Note 3" xfId="29291" xr:uid="{00000000-0005-0000-0000-0000BAE00000}"/>
    <cellStyle name="Note 3 10" xfId="29292" xr:uid="{00000000-0005-0000-0000-0000BBE00000}"/>
    <cellStyle name="Note 3 10 2" xfId="29293" xr:uid="{00000000-0005-0000-0000-0000BCE00000}"/>
    <cellStyle name="Note 3 10 2 2" xfId="29294" xr:uid="{00000000-0005-0000-0000-0000BDE00000}"/>
    <cellStyle name="Note 3 10 2 2 2" xfId="58106" xr:uid="{00000000-0005-0000-0000-0000BEE00000}"/>
    <cellStyle name="Note 3 10 2 3" xfId="29295" xr:uid="{00000000-0005-0000-0000-0000BFE00000}"/>
    <cellStyle name="Note 3 10 2 4" xfId="58105" xr:uid="{00000000-0005-0000-0000-0000C0E00000}"/>
    <cellStyle name="Note 3 10 3" xfId="29296" xr:uid="{00000000-0005-0000-0000-0000C1E00000}"/>
    <cellStyle name="Note 3 10 3 2" xfId="58107" xr:uid="{00000000-0005-0000-0000-0000C2E00000}"/>
    <cellStyle name="Note 3 10 4" xfId="29297" xr:uid="{00000000-0005-0000-0000-0000C3E00000}"/>
    <cellStyle name="Note 3 10 5" xfId="58104" xr:uid="{00000000-0005-0000-0000-0000C4E00000}"/>
    <cellStyle name="Note 3 11" xfId="29298" xr:uid="{00000000-0005-0000-0000-0000C5E00000}"/>
    <cellStyle name="Note 3 11 2" xfId="29299" xr:uid="{00000000-0005-0000-0000-0000C6E00000}"/>
    <cellStyle name="Note 3 11 2 2" xfId="58109" xr:uid="{00000000-0005-0000-0000-0000C7E00000}"/>
    <cellStyle name="Note 3 11 3" xfId="29300" xr:uid="{00000000-0005-0000-0000-0000C8E00000}"/>
    <cellStyle name="Note 3 11 4" xfId="58108" xr:uid="{00000000-0005-0000-0000-0000C9E00000}"/>
    <cellStyle name="Note 3 12" xfId="29301" xr:uid="{00000000-0005-0000-0000-0000CAE00000}"/>
    <cellStyle name="Note 3 12 2" xfId="58110" xr:uid="{00000000-0005-0000-0000-0000CBE00000}"/>
    <cellStyle name="Note 3 2" xfId="29302" xr:uid="{00000000-0005-0000-0000-0000CCE00000}"/>
    <cellStyle name="Note 3 2 2" xfId="29303" xr:uid="{00000000-0005-0000-0000-0000CDE00000}"/>
    <cellStyle name="Note 3 2 2 2" xfId="29304" xr:uid="{00000000-0005-0000-0000-0000CEE00000}"/>
    <cellStyle name="Note 3 2 2 2 2" xfId="29305" xr:uid="{00000000-0005-0000-0000-0000CFE00000}"/>
    <cellStyle name="Note 3 2 2 2 2 2" xfId="29306" xr:uid="{00000000-0005-0000-0000-0000D0E00000}"/>
    <cellStyle name="Note 3 2 2 2 2 2 2" xfId="58115" xr:uid="{00000000-0005-0000-0000-0000D1E00000}"/>
    <cellStyle name="Note 3 2 2 2 2 3" xfId="29307" xr:uid="{00000000-0005-0000-0000-0000D2E00000}"/>
    <cellStyle name="Note 3 2 2 2 2 4" xfId="58114" xr:uid="{00000000-0005-0000-0000-0000D3E00000}"/>
    <cellStyle name="Note 3 2 2 2 3" xfId="29308" xr:uid="{00000000-0005-0000-0000-0000D4E00000}"/>
    <cellStyle name="Note 3 2 2 2 3 2" xfId="58116" xr:uid="{00000000-0005-0000-0000-0000D5E00000}"/>
    <cellStyle name="Note 3 2 2 2 4" xfId="29309" xr:uid="{00000000-0005-0000-0000-0000D6E00000}"/>
    <cellStyle name="Note 3 2 2 2 5" xfId="58113" xr:uid="{00000000-0005-0000-0000-0000D7E00000}"/>
    <cellStyle name="Note 3 2 2 3" xfId="29310" xr:uid="{00000000-0005-0000-0000-0000D8E00000}"/>
    <cellStyle name="Note 3 2 2 3 2" xfId="29311" xr:uid="{00000000-0005-0000-0000-0000D9E00000}"/>
    <cellStyle name="Note 3 2 2 3 2 2" xfId="58118" xr:uid="{00000000-0005-0000-0000-0000DAE00000}"/>
    <cellStyle name="Note 3 2 2 3 3" xfId="29312" xr:uid="{00000000-0005-0000-0000-0000DBE00000}"/>
    <cellStyle name="Note 3 2 2 3 4" xfId="58117" xr:uid="{00000000-0005-0000-0000-0000DCE00000}"/>
    <cellStyle name="Note 3 2 2 4" xfId="29313" xr:uid="{00000000-0005-0000-0000-0000DDE00000}"/>
    <cellStyle name="Note 3 2 2 4 2" xfId="58119" xr:uid="{00000000-0005-0000-0000-0000DEE00000}"/>
    <cellStyle name="Note 3 2 2 5" xfId="29314" xr:uid="{00000000-0005-0000-0000-0000DFE00000}"/>
    <cellStyle name="Note 3 2 2 6" xfId="58112" xr:uid="{00000000-0005-0000-0000-0000E0E00000}"/>
    <cellStyle name="Note 3 2 3" xfId="29315" xr:uid="{00000000-0005-0000-0000-0000E1E00000}"/>
    <cellStyle name="Note 3 2 3 2" xfId="29316" xr:uid="{00000000-0005-0000-0000-0000E2E00000}"/>
    <cellStyle name="Note 3 2 3 2 2" xfId="29317" xr:uid="{00000000-0005-0000-0000-0000E3E00000}"/>
    <cellStyle name="Note 3 2 3 2 2 2" xfId="29318" xr:uid="{00000000-0005-0000-0000-0000E4E00000}"/>
    <cellStyle name="Note 3 2 3 2 2 2 2" xfId="58123" xr:uid="{00000000-0005-0000-0000-0000E5E00000}"/>
    <cellStyle name="Note 3 2 3 2 2 3" xfId="29319" xr:uid="{00000000-0005-0000-0000-0000E6E00000}"/>
    <cellStyle name="Note 3 2 3 2 2 4" xfId="58122" xr:uid="{00000000-0005-0000-0000-0000E7E00000}"/>
    <cellStyle name="Note 3 2 3 2 3" xfId="29320" xr:uid="{00000000-0005-0000-0000-0000E8E00000}"/>
    <cellStyle name="Note 3 2 3 2 3 2" xfId="58124" xr:uid="{00000000-0005-0000-0000-0000E9E00000}"/>
    <cellStyle name="Note 3 2 3 2 4" xfId="29321" xr:uid="{00000000-0005-0000-0000-0000EAE00000}"/>
    <cellStyle name="Note 3 2 3 2 5" xfId="58121" xr:uid="{00000000-0005-0000-0000-0000EBE00000}"/>
    <cellStyle name="Note 3 2 3 3" xfId="29322" xr:uid="{00000000-0005-0000-0000-0000ECE00000}"/>
    <cellStyle name="Note 3 2 3 3 2" xfId="29323" xr:uid="{00000000-0005-0000-0000-0000EDE00000}"/>
    <cellStyle name="Note 3 2 3 3 2 2" xfId="58126" xr:uid="{00000000-0005-0000-0000-0000EEE00000}"/>
    <cellStyle name="Note 3 2 3 3 3" xfId="29324" xr:uid="{00000000-0005-0000-0000-0000EFE00000}"/>
    <cellStyle name="Note 3 2 3 3 4" xfId="58125" xr:uid="{00000000-0005-0000-0000-0000F0E00000}"/>
    <cellStyle name="Note 3 2 3 4" xfId="29325" xr:uid="{00000000-0005-0000-0000-0000F1E00000}"/>
    <cellStyle name="Note 3 2 3 4 2" xfId="58127" xr:uid="{00000000-0005-0000-0000-0000F2E00000}"/>
    <cellStyle name="Note 3 2 3 5" xfId="29326" xr:uid="{00000000-0005-0000-0000-0000F3E00000}"/>
    <cellStyle name="Note 3 2 3 6" xfId="58120" xr:uid="{00000000-0005-0000-0000-0000F4E00000}"/>
    <cellStyle name="Note 3 2 4" xfId="29327" xr:uid="{00000000-0005-0000-0000-0000F5E00000}"/>
    <cellStyle name="Note 3 2 4 2" xfId="29328" xr:uid="{00000000-0005-0000-0000-0000F6E00000}"/>
    <cellStyle name="Note 3 2 4 2 2" xfId="29329" xr:uid="{00000000-0005-0000-0000-0000F7E00000}"/>
    <cellStyle name="Note 3 2 4 2 2 2" xfId="29330" xr:uid="{00000000-0005-0000-0000-0000F8E00000}"/>
    <cellStyle name="Note 3 2 4 2 2 2 2" xfId="58131" xr:uid="{00000000-0005-0000-0000-0000F9E00000}"/>
    <cellStyle name="Note 3 2 4 2 2 3" xfId="29331" xr:uid="{00000000-0005-0000-0000-0000FAE00000}"/>
    <cellStyle name="Note 3 2 4 2 2 4" xfId="58130" xr:uid="{00000000-0005-0000-0000-0000FBE00000}"/>
    <cellStyle name="Note 3 2 4 2 3" xfId="29332" xr:uid="{00000000-0005-0000-0000-0000FCE00000}"/>
    <cellStyle name="Note 3 2 4 2 3 2" xfId="58132" xr:uid="{00000000-0005-0000-0000-0000FDE00000}"/>
    <cellStyle name="Note 3 2 4 2 4" xfId="29333" xr:uid="{00000000-0005-0000-0000-0000FEE00000}"/>
    <cellStyle name="Note 3 2 4 2 5" xfId="58129" xr:uid="{00000000-0005-0000-0000-0000FFE00000}"/>
    <cellStyle name="Note 3 2 4 3" xfId="29334" xr:uid="{00000000-0005-0000-0000-000000E10000}"/>
    <cellStyle name="Note 3 2 4 3 2" xfId="29335" xr:uid="{00000000-0005-0000-0000-000001E10000}"/>
    <cellStyle name="Note 3 2 4 3 2 2" xfId="58134" xr:uid="{00000000-0005-0000-0000-000002E10000}"/>
    <cellStyle name="Note 3 2 4 3 3" xfId="29336" xr:uid="{00000000-0005-0000-0000-000003E10000}"/>
    <cellStyle name="Note 3 2 4 3 4" xfId="58133" xr:uid="{00000000-0005-0000-0000-000004E10000}"/>
    <cellStyle name="Note 3 2 4 4" xfId="29337" xr:uid="{00000000-0005-0000-0000-000005E10000}"/>
    <cellStyle name="Note 3 2 4 4 2" xfId="58135" xr:uid="{00000000-0005-0000-0000-000006E10000}"/>
    <cellStyle name="Note 3 2 4 5" xfId="29338" xr:uid="{00000000-0005-0000-0000-000007E10000}"/>
    <cellStyle name="Note 3 2 4 6" xfId="58128" xr:uid="{00000000-0005-0000-0000-000008E10000}"/>
    <cellStyle name="Note 3 2 5" xfId="29339" xr:uid="{00000000-0005-0000-0000-000009E10000}"/>
    <cellStyle name="Note 3 2 5 2" xfId="29340" xr:uid="{00000000-0005-0000-0000-00000AE10000}"/>
    <cellStyle name="Note 3 2 5 2 2" xfId="29341" xr:uid="{00000000-0005-0000-0000-00000BE10000}"/>
    <cellStyle name="Note 3 2 5 2 2 2" xfId="58138" xr:uid="{00000000-0005-0000-0000-00000CE10000}"/>
    <cellStyle name="Note 3 2 5 2 3" xfId="29342" xr:uid="{00000000-0005-0000-0000-00000DE10000}"/>
    <cellStyle name="Note 3 2 5 2 4" xfId="58137" xr:uid="{00000000-0005-0000-0000-00000EE10000}"/>
    <cellStyle name="Note 3 2 5 3" xfId="29343" xr:uid="{00000000-0005-0000-0000-00000FE10000}"/>
    <cellStyle name="Note 3 2 5 3 2" xfId="58139" xr:uid="{00000000-0005-0000-0000-000010E10000}"/>
    <cellStyle name="Note 3 2 5 4" xfId="29344" xr:uid="{00000000-0005-0000-0000-000011E10000}"/>
    <cellStyle name="Note 3 2 5 5" xfId="58136" xr:uid="{00000000-0005-0000-0000-000012E10000}"/>
    <cellStyle name="Note 3 2 6" xfId="29345" xr:uid="{00000000-0005-0000-0000-000013E10000}"/>
    <cellStyle name="Note 3 2 6 2" xfId="29346" xr:uid="{00000000-0005-0000-0000-000014E10000}"/>
    <cellStyle name="Note 3 2 6 2 2" xfId="58141" xr:uid="{00000000-0005-0000-0000-000015E10000}"/>
    <cellStyle name="Note 3 2 6 3" xfId="29347" xr:uid="{00000000-0005-0000-0000-000016E10000}"/>
    <cellStyle name="Note 3 2 6 4" xfId="58140" xr:uid="{00000000-0005-0000-0000-000017E10000}"/>
    <cellStyle name="Note 3 2 7" xfId="29348" xr:uid="{00000000-0005-0000-0000-000018E10000}"/>
    <cellStyle name="Note 3 2 7 2" xfId="58142" xr:uid="{00000000-0005-0000-0000-000019E10000}"/>
    <cellStyle name="Note 3 2 8" xfId="29349" xr:uid="{00000000-0005-0000-0000-00001AE10000}"/>
    <cellStyle name="Note 3 2 9" xfId="58111" xr:uid="{00000000-0005-0000-0000-00001BE10000}"/>
    <cellStyle name="Note 3 3" xfId="29350" xr:uid="{00000000-0005-0000-0000-00001CE10000}"/>
    <cellStyle name="Note 3 3 2" xfId="29351" xr:uid="{00000000-0005-0000-0000-00001DE10000}"/>
    <cellStyle name="Note 3 3 3" xfId="29352" xr:uid="{00000000-0005-0000-0000-00001EE10000}"/>
    <cellStyle name="Note 3 3 3 2" xfId="29353" xr:uid="{00000000-0005-0000-0000-00001FE10000}"/>
    <cellStyle name="Note 3 3 3 2 2" xfId="29354" xr:uid="{00000000-0005-0000-0000-000020E10000}"/>
    <cellStyle name="Note 3 3 3 2 2 2" xfId="29355" xr:uid="{00000000-0005-0000-0000-000021E10000}"/>
    <cellStyle name="Note 3 3 3 2 2 2 2" xfId="58147" xr:uid="{00000000-0005-0000-0000-000022E10000}"/>
    <cellStyle name="Note 3 3 3 2 2 3" xfId="29356" xr:uid="{00000000-0005-0000-0000-000023E10000}"/>
    <cellStyle name="Note 3 3 3 2 2 4" xfId="58146" xr:uid="{00000000-0005-0000-0000-000024E10000}"/>
    <cellStyle name="Note 3 3 3 2 3" xfId="29357" xr:uid="{00000000-0005-0000-0000-000025E10000}"/>
    <cellStyle name="Note 3 3 3 2 3 2" xfId="58148" xr:uid="{00000000-0005-0000-0000-000026E10000}"/>
    <cellStyle name="Note 3 3 3 2 4" xfId="29358" xr:uid="{00000000-0005-0000-0000-000027E10000}"/>
    <cellStyle name="Note 3 3 3 2 5" xfId="58145" xr:uid="{00000000-0005-0000-0000-000028E10000}"/>
    <cellStyle name="Note 3 3 3 3" xfId="29359" xr:uid="{00000000-0005-0000-0000-000029E10000}"/>
    <cellStyle name="Note 3 3 3 3 2" xfId="29360" xr:uid="{00000000-0005-0000-0000-00002AE10000}"/>
    <cellStyle name="Note 3 3 3 3 2 2" xfId="58150" xr:uid="{00000000-0005-0000-0000-00002BE10000}"/>
    <cellStyle name="Note 3 3 3 3 3" xfId="29361" xr:uid="{00000000-0005-0000-0000-00002CE10000}"/>
    <cellStyle name="Note 3 3 3 3 4" xfId="58149" xr:uid="{00000000-0005-0000-0000-00002DE10000}"/>
    <cellStyle name="Note 3 3 3 4" xfId="29362" xr:uid="{00000000-0005-0000-0000-00002EE10000}"/>
    <cellStyle name="Note 3 3 3 4 2" xfId="58151" xr:uid="{00000000-0005-0000-0000-00002FE10000}"/>
    <cellStyle name="Note 3 3 3 5" xfId="29363" xr:uid="{00000000-0005-0000-0000-000030E10000}"/>
    <cellStyle name="Note 3 3 3 6" xfId="58144" xr:uid="{00000000-0005-0000-0000-000031E10000}"/>
    <cellStyle name="Note 3 3 4" xfId="29364" xr:uid="{00000000-0005-0000-0000-000032E10000}"/>
    <cellStyle name="Note 3 3 4 2" xfId="29365" xr:uid="{00000000-0005-0000-0000-000033E10000}"/>
    <cellStyle name="Note 3 3 4 2 2" xfId="29366" xr:uid="{00000000-0005-0000-0000-000034E10000}"/>
    <cellStyle name="Note 3 3 4 2 2 2" xfId="58154" xr:uid="{00000000-0005-0000-0000-000035E10000}"/>
    <cellStyle name="Note 3 3 4 2 3" xfId="29367" xr:uid="{00000000-0005-0000-0000-000036E10000}"/>
    <cellStyle name="Note 3 3 4 2 4" xfId="58153" xr:uid="{00000000-0005-0000-0000-000037E10000}"/>
    <cellStyle name="Note 3 3 4 3" xfId="29368" xr:uid="{00000000-0005-0000-0000-000038E10000}"/>
    <cellStyle name="Note 3 3 4 3 2" xfId="58155" xr:uid="{00000000-0005-0000-0000-000039E10000}"/>
    <cellStyle name="Note 3 3 4 4" xfId="29369" xr:uid="{00000000-0005-0000-0000-00003AE10000}"/>
    <cellStyle name="Note 3 3 4 5" xfId="58152" xr:uid="{00000000-0005-0000-0000-00003BE10000}"/>
    <cellStyle name="Note 3 3 5" xfId="29370" xr:uid="{00000000-0005-0000-0000-00003CE10000}"/>
    <cellStyle name="Note 3 3 5 2" xfId="29371" xr:uid="{00000000-0005-0000-0000-00003DE10000}"/>
    <cellStyle name="Note 3 3 5 2 2" xfId="58157" xr:uid="{00000000-0005-0000-0000-00003EE10000}"/>
    <cellStyle name="Note 3 3 5 3" xfId="29372" xr:uid="{00000000-0005-0000-0000-00003FE10000}"/>
    <cellStyle name="Note 3 3 5 4" xfId="58156" xr:uid="{00000000-0005-0000-0000-000040E10000}"/>
    <cellStyle name="Note 3 3 6" xfId="29373" xr:uid="{00000000-0005-0000-0000-000041E10000}"/>
    <cellStyle name="Note 3 3 6 2" xfId="58158" xr:uid="{00000000-0005-0000-0000-000042E10000}"/>
    <cellStyle name="Note 3 3 7" xfId="58143" xr:uid="{00000000-0005-0000-0000-000043E10000}"/>
    <cellStyle name="Note 3 4" xfId="29374" xr:uid="{00000000-0005-0000-0000-000044E10000}"/>
    <cellStyle name="Note 3 4 2" xfId="29375" xr:uid="{00000000-0005-0000-0000-000045E10000}"/>
    <cellStyle name="Note 3 4 3" xfId="29376" xr:uid="{00000000-0005-0000-0000-000046E10000}"/>
    <cellStyle name="Note 3 4 3 2" xfId="29377" xr:uid="{00000000-0005-0000-0000-000047E10000}"/>
    <cellStyle name="Note 3 4 3 2 2" xfId="29378" xr:uid="{00000000-0005-0000-0000-000048E10000}"/>
    <cellStyle name="Note 3 4 3 2 2 2" xfId="29379" xr:uid="{00000000-0005-0000-0000-000049E10000}"/>
    <cellStyle name="Note 3 4 3 2 2 2 2" xfId="58163" xr:uid="{00000000-0005-0000-0000-00004AE10000}"/>
    <cellStyle name="Note 3 4 3 2 2 3" xfId="29380" xr:uid="{00000000-0005-0000-0000-00004BE10000}"/>
    <cellStyle name="Note 3 4 3 2 2 4" xfId="58162" xr:uid="{00000000-0005-0000-0000-00004CE10000}"/>
    <cellStyle name="Note 3 4 3 2 3" xfId="29381" xr:uid="{00000000-0005-0000-0000-00004DE10000}"/>
    <cellStyle name="Note 3 4 3 2 3 2" xfId="58164" xr:uid="{00000000-0005-0000-0000-00004EE10000}"/>
    <cellStyle name="Note 3 4 3 2 4" xfId="29382" xr:uid="{00000000-0005-0000-0000-00004FE10000}"/>
    <cellStyle name="Note 3 4 3 2 5" xfId="58161" xr:uid="{00000000-0005-0000-0000-000050E10000}"/>
    <cellStyle name="Note 3 4 3 3" xfId="29383" xr:uid="{00000000-0005-0000-0000-000051E10000}"/>
    <cellStyle name="Note 3 4 3 3 2" xfId="29384" xr:uid="{00000000-0005-0000-0000-000052E10000}"/>
    <cellStyle name="Note 3 4 3 3 2 2" xfId="58166" xr:uid="{00000000-0005-0000-0000-000053E10000}"/>
    <cellStyle name="Note 3 4 3 3 3" xfId="29385" xr:uid="{00000000-0005-0000-0000-000054E10000}"/>
    <cellStyle name="Note 3 4 3 3 4" xfId="58165" xr:uid="{00000000-0005-0000-0000-000055E10000}"/>
    <cellStyle name="Note 3 4 3 4" xfId="29386" xr:uid="{00000000-0005-0000-0000-000056E10000}"/>
    <cellStyle name="Note 3 4 3 4 2" xfId="58167" xr:uid="{00000000-0005-0000-0000-000057E10000}"/>
    <cellStyle name="Note 3 4 3 5" xfId="29387" xr:uid="{00000000-0005-0000-0000-000058E10000}"/>
    <cellStyle name="Note 3 4 3 6" xfId="58160" xr:uid="{00000000-0005-0000-0000-000059E10000}"/>
    <cellStyle name="Note 3 4 4" xfId="29388" xr:uid="{00000000-0005-0000-0000-00005AE10000}"/>
    <cellStyle name="Note 3 4 4 2" xfId="29389" xr:uid="{00000000-0005-0000-0000-00005BE10000}"/>
    <cellStyle name="Note 3 4 4 2 2" xfId="29390" xr:uid="{00000000-0005-0000-0000-00005CE10000}"/>
    <cellStyle name="Note 3 4 4 2 2 2" xfId="58170" xr:uid="{00000000-0005-0000-0000-00005DE10000}"/>
    <cellStyle name="Note 3 4 4 2 3" xfId="29391" xr:uid="{00000000-0005-0000-0000-00005EE10000}"/>
    <cellStyle name="Note 3 4 4 2 4" xfId="58169" xr:uid="{00000000-0005-0000-0000-00005FE10000}"/>
    <cellStyle name="Note 3 4 4 3" xfId="29392" xr:uid="{00000000-0005-0000-0000-000060E10000}"/>
    <cellStyle name="Note 3 4 4 3 2" xfId="58171" xr:uid="{00000000-0005-0000-0000-000061E10000}"/>
    <cellStyle name="Note 3 4 4 4" xfId="29393" xr:uid="{00000000-0005-0000-0000-000062E10000}"/>
    <cellStyle name="Note 3 4 4 5" xfId="58168" xr:uid="{00000000-0005-0000-0000-000063E10000}"/>
    <cellStyle name="Note 3 4 5" xfId="29394" xr:uid="{00000000-0005-0000-0000-000064E10000}"/>
    <cellStyle name="Note 3 4 5 2" xfId="29395" xr:uid="{00000000-0005-0000-0000-000065E10000}"/>
    <cellStyle name="Note 3 4 5 2 2" xfId="58173" xr:uid="{00000000-0005-0000-0000-000066E10000}"/>
    <cellStyle name="Note 3 4 5 3" xfId="29396" xr:uid="{00000000-0005-0000-0000-000067E10000}"/>
    <cellStyle name="Note 3 4 5 4" xfId="58172" xr:uid="{00000000-0005-0000-0000-000068E10000}"/>
    <cellStyle name="Note 3 4 6" xfId="29397" xr:uid="{00000000-0005-0000-0000-000069E10000}"/>
    <cellStyle name="Note 3 4 6 2" xfId="58174" xr:uid="{00000000-0005-0000-0000-00006AE10000}"/>
    <cellStyle name="Note 3 4 7" xfId="58159" xr:uid="{00000000-0005-0000-0000-00006BE10000}"/>
    <cellStyle name="Note 3 5" xfId="29398" xr:uid="{00000000-0005-0000-0000-00006CE10000}"/>
    <cellStyle name="Note 3 6" xfId="29399" xr:uid="{00000000-0005-0000-0000-00006DE10000}"/>
    <cellStyle name="Note 3 6 2" xfId="29400" xr:uid="{00000000-0005-0000-0000-00006EE10000}"/>
    <cellStyle name="Note 3 6 2 2" xfId="29401" xr:uid="{00000000-0005-0000-0000-00006FE10000}"/>
    <cellStyle name="Note 3 6 2 2 2" xfId="29402" xr:uid="{00000000-0005-0000-0000-000070E10000}"/>
    <cellStyle name="Note 3 6 2 2 2 2" xfId="58178" xr:uid="{00000000-0005-0000-0000-000071E10000}"/>
    <cellStyle name="Note 3 6 2 2 3" xfId="29403" xr:uid="{00000000-0005-0000-0000-000072E10000}"/>
    <cellStyle name="Note 3 6 2 2 4" xfId="58177" xr:uid="{00000000-0005-0000-0000-000073E10000}"/>
    <cellStyle name="Note 3 6 2 3" xfId="29404" xr:uid="{00000000-0005-0000-0000-000074E10000}"/>
    <cellStyle name="Note 3 6 2 3 2" xfId="58179" xr:uid="{00000000-0005-0000-0000-000075E10000}"/>
    <cellStyle name="Note 3 6 2 4" xfId="29405" xr:uid="{00000000-0005-0000-0000-000076E10000}"/>
    <cellStyle name="Note 3 6 2 5" xfId="58176" xr:uid="{00000000-0005-0000-0000-000077E10000}"/>
    <cellStyle name="Note 3 6 3" xfId="29406" xr:uid="{00000000-0005-0000-0000-000078E10000}"/>
    <cellStyle name="Note 3 6 3 2" xfId="29407" xr:uid="{00000000-0005-0000-0000-000079E10000}"/>
    <cellStyle name="Note 3 6 3 2 2" xfId="58181" xr:uid="{00000000-0005-0000-0000-00007AE10000}"/>
    <cellStyle name="Note 3 6 3 3" xfId="29408" xr:uid="{00000000-0005-0000-0000-00007BE10000}"/>
    <cellStyle name="Note 3 6 3 4" xfId="58180" xr:uid="{00000000-0005-0000-0000-00007CE10000}"/>
    <cellStyle name="Note 3 6 4" xfId="29409" xr:uid="{00000000-0005-0000-0000-00007DE10000}"/>
    <cellStyle name="Note 3 6 4 2" xfId="58182" xr:uid="{00000000-0005-0000-0000-00007EE10000}"/>
    <cellStyle name="Note 3 6 5" xfId="29410" xr:uid="{00000000-0005-0000-0000-00007FE10000}"/>
    <cellStyle name="Note 3 6 6" xfId="58175" xr:uid="{00000000-0005-0000-0000-000080E10000}"/>
    <cellStyle name="Note 3 7" xfId="29411" xr:uid="{00000000-0005-0000-0000-000081E10000}"/>
    <cellStyle name="Note 3 7 2" xfId="29412" xr:uid="{00000000-0005-0000-0000-000082E10000}"/>
    <cellStyle name="Note 3 7 2 2" xfId="29413" xr:uid="{00000000-0005-0000-0000-000083E10000}"/>
    <cellStyle name="Note 3 7 2 2 2" xfId="29414" xr:uid="{00000000-0005-0000-0000-000084E10000}"/>
    <cellStyle name="Note 3 7 2 2 2 2" xfId="58186" xr:uid="{00000000-0005-0000-0000-000085E10000}"/>
    <cellStyle name="Note 3 7 2 2 3" xfId="29415" xr:uid="{00000000-0005-0000-0000-000086E10000}"/>
    <cellStyle name="Note 3 7 2 2 4" xfId="58185" xr:uid="{00000000-0005-0000-0000-000087E10000}"/>
    <cellStyle name="Note 3 7 2 3" xfId="29416" xr:uid="{00000000-0005-0000-0000-000088E10000}"/>
    <cellStyle name="Note 3 7 2 3 2" xfId="58187" xr:uid="{00000000-0005-0000-0000-000089E10000}"/>
    <cellStyle name="Note 3 7 2 4" xfId="29417" xr:uid="{00000000-0005-0000-0000-00008AE10000}"/>
    <cellStyle name="Note 3 7 2 5" xfId="58184" xr:uid="{00000000-0005-0000-0000-00008BE10000}"/>
    <cellStyle name="Note 3 7 3" xfId="29418" xr:uid="{00000000-0005-0000-0000-00008CE10000}"/>
    <cellStyle name="Note 3 7 3 2" xfId="29419" xr:uid="{00000000-0005-0000-0000-00008DE10000}"/>
    <cellStyle name="Note 3 7 3 2 2" xfId="58189" xr:uid="{00000000-0005-0000-0000-00008EE10000}"/>
    <cellStyle name="Note 3 7 3 3" xfId="29420" xr:uid="{00000000-0005-0000-0000-00008FE10000}"/>
    <cellStyle name="Note 3 7 3 4" xfId="58188" xr:uid="{00000000-0005-0000-0000-000090E10000}"/>
    <cellStyle name="Note 3 7 4" xfId="29421" xr:uid="{00000000-0005-0000-0000-000091E10000}"/>
    <cellStyle name="Note 3 7 4 2" xfId="58190" xr:uid="{00000000-0005-0000-0000-000092E10000}"/>
    <cellStyle name="Note 3 7 5" xfId="29422" xr:uid="{00000000-0005-0000-0000-000093E10000}"/>
    <cellStyle name="Note 3 7 6" xfId="58183" xr:uid="{00000000-0005-0000-0000-000094E10000}"/>
    <cellStyle name="Note 3 8" xfId="29423" xr:uid="{00000000-0005-0000-0000-000095E10000}"/>
    <cellStyle name="Note 3 8 2" xfId="29424" xr:uid="{00000000-0005-0000-0000-000096E10000}"/>
    <cellStyle name="Note 3 8 2 2" xfId="29425" xr:uid="{00000000-0005-0000-0000-000097E10000}"/>
    <cellStyle name="Note 3 8 2 2 2" xfId="29426" xr:uid="{00000000-0005-0000-0000-000098E10000}"/>
    <cellStyle name="Note 3 8 2 2 2 2" xfId="58194" xr:uid="{00000000-0005-0000-0000-000099E10000}"/>
    <cellStyle name="Note 3 8 2 2 3" xfId="29427" xr:uid="{00000000-0005-0000-0000-00009AE10000}"/>
    <cellStyle name="Note 3 8 2 2 4" xfId="58193" xr:uid="{00000000-0005-0000-0000-00009BE10000}"/>
    <cellStyle name="Note 3 8 2 3" xfId="29428" xr:uid="{00000000-0005-0000-0000-00009CE10000}"/>
    <cellStyle name="Note 3 8 2 3 2" xfId="58195" xr:uid="{00000000-0005-0000-0000-00009DE10000}"/>
    <cellStyle name="Note 3 8 2 4" xfId="29429" xr:uid="{00000000-0005-0000-0000-00009EE10000}"/>
    <cellStyle name="Note 3 8 2 5" xfId="58192" xr:uid="{00000000-0005-0000-0000-00009FE10000}"/>
    <cellStyle name="Note 3 8 3" xfId="29430" xr:uid="{00000000-0005-0000-0000-0000A0E10000}"/>
    <cellStyle name="Note 3 8 3 2" xfId="29431" xr:uid="{00000000-0005-0000-0000-0000A1E10000}"/>
    <cellStyle name="Note 3 8 3 2 2" xfId="58197" xr:uid="{00000000-0005-0000-0000-0000A2E10000}"/>
    <cellStyle name="Note 3 8 3 3" xfId="29432" xr:uid="{00000000-0005-0000-0000-0000A3E10000}"/>
    <cellStyle name="Note 3 8 3 4" xfId="58196" xr:uid="{00000000-0005-0000-0000-0000A4E10000}"/>
    <cellStyle name="Note 3 8 4" xfId="29433" xr:uid="{00000000-0005-0000-0000-0000A5E10000}"/>
    <cellStyle name="Note 3 8 4 2" xfId="58198" xr:uid="{00000000-0005-0000-0000-0000A6E10000}"/>
    <cellStyle name="Note 3 8 5" xfId="29434" xr:uid="{00000000-0005-0000-0000-0000A7E10000}"/>
    <cellStyle name="Note 3 8 6" xfId="58191" xr:uid="{00000000-0005-0000-0000-0000A8E10000}"/>
    <cellStyle name="Note 3 9" xfId="29435" xr:uid="{00000000-0005-0000-0000-0000A9E10000}"/>
    <cellStyle name="Note 3 9 2" xfId="29436" xr:uid="{00000000-0005-0000-0000-0000AAE10000}"/>
    <cellStyle name="Note 3 9 2 2" xfId="29437" xr:uid="{00000000-0005-0000-0000-0000ABE10000}"/>
    <cellStyle name="Note 3 9 2 2 2" xfId="29438" xr:uid="{00000000-0005-0000-0000-0000ACE10000}"/>
    <cellStyle name="Note 3 9 2 2 2 2" xfId="58202" xr:uid="{00000000-0005-0000-0000-0000ADE10000}"/>
    <cellStyle name="Note 3 9 2 2 3" xfId="29439" xr:uid="{00000000-0005-0000-0000-0000AEE10000}"/>
    <cellStyle name="Note 3 9 2 2 4" xfId="58201" xr:uid="{00000000-0005-0000-0000-0000AFE10000}"/>
    <cellStyle name="Note 3 9 2 3" xfId="29440" xr:uid="{00000000-0005-0000-0000-0000B0E10000}"/>
    <cellStyle name="Note 3 9 2 3 2" xfId="58203" xr:uid="{00000000-0005-0000-0000-0000B1E10000}"/>
    <cellStyle name="Note 3 9 2 4" xfId="29441" xr:uid="{00000000-0005-0000-0000-0000B2E10000}"/>
    <cellStyle name="Note 3 9 2 5" xfId="58200" xr:uid="{00000000-0005-0000-0000-0000B3E10000}"/>
    <cellStyle name="Note 3 9 3" xfId="29442" xr:uid="{00000000-0005-0000-0000-0000B4E10000}"/>
    <cellStyle name="Note 3 9 3 2" xfId="29443" xr:uid="{00000000-0005-0000-0000-0000B5E10000}"/>
    <cellStyle name="Note 3 9 3 2 2" xfId="58205" xr:uid="{00000000-0005-0000-0000-0000B6E10000}"/>
    <cellStyle name="Note 3 9 3 3" xfId="29444" xr:uid="{00000000-0005-0000-0000-0000B7E10000}"/>
    <cellStyle name="Note 3 9 3 4" xfId="58204" xr:uid="{00000000-0005-0000-0000-0000B8E10000}"/>
    <cellStyle name="Note 3 9 4" xfId="29445" xr:uid="{00000000-0005-0000-0000-0000B9E10000}"/>
    <cellStyle name="Note 3 9 4 2" xfId="58206" xr:uid="{00000000-0005-0000-0000-0000BAE10000}"/>
    <cellStyle name="Note 3 9 5" xfId="29446" xr:uid="{00000000-0005-0000-0000-0000BBE10000}"/>
    <cellStyle name="Note 3 9 6" xfId="58199" xr:uid="{00000000-0005-0000-0000-0000BCE10000}"/>
    <cellStyle name="Note 4" xfId="29447" xr:uid="{00000000-0005-0000-0000-0000BDE10000}"/>
    <cellStyle name="Note 4 2" xfId="29448" xr:uid="{00000000-0005-0000-0000-0000BEE10000}"/>
    <cellStyle name="Note 4 3" xfId="29449" xr:uid="{00000000-0005-0000-0000-0000BFE10000}"/>
    <cellStyle name="Note 5" xfId="29450" xr:uid="{00000000-0005-0000-0000-0000C0E10000}"/>
    <cellStyle name="Note 5 2" xfId="29451" xr:uid="{00000000-0005-0000-0000-0000C1E10000}"/>
    <cellStyle name="Note 6" xfId="29452" xr:uid="{00000000-0005-0000-0000-0000C2E10000}"/>
    <cellStyle name="Note 7" xfId="29453" xr:uid="{00000000-0005-0000-0000-0000C3E10000}"/>
    <cellStyle name="Number.2" xfId="29454" xr:uid="{00000000-0005-0000-0000-0000C4E10000}"/>
    <cellStyle name="Number.2 2" xfId="29455" xr:uid="{00000000-0005-0000-0000-0000C5E10000}"/>
    <cellStyle name="Number.4" xfId="29456" xr:uid="{00000000-0005-0000-0000-0000C6E10000}"/>
    <cellStyle name="Number.4 2" xfId="29457" xr:uid="{00000000-0005-0000-0000-0000C7E10000}"/>
    <cellStyle name="Output 2" xfId="29458" xr:uid="{00000000-0005-0000-0000-0000C8E10000}"/>
    <cellStyle name="Output 2 2" xfId="29459" xr:uid="{00000000-0005-0000-0000-0000C9E10000}"/>
    <cellStyle name="Output 3" xfId="29460" xr:uid="{00000000-0005-0000-0000-0000CAE10000}"/>
    <cellStyle name="Output 3 2" xfId="29461" xr:uid="{00000000-0005-0000-0000-0000CBE10000}"/>
    <cellStyle name="Output 4" xfId="29462" xr:uid="{00000000-0005-0000-0000-0000CCE10000}"/>
    <cellStyle name="Output 5" xfId="29463" xr:uid="{00000000-0005-0000-0000-0000CDE10000}"/>
    <cellStyle name="OUTPUT AMOUNTS" xfId="29464" xr:uid="{00000000-0005-0000-0000-0000CEE10000}"/>
    <cellStyle name="OUTPUT COLUMN HEADINGS" xfId="29465" xr:uid="{00000000-0005-0000-0000-0000CFE10000}"/>
    <cellStyle name="OUTPUT LINE ITEMS" xfId="29466" xr:uid="{00000000-0005-0000-0000-0000D0E10000}"/>
    <cellStyle name="OUTPUT REPORT HEADING" xfId="29467" xr:uid="{00000000-0005-0000-0000-0000D1E10000}"/>
    <cellStyle name="OUTPUT REPORT TITLE" xfId="29468" xr:uid="{00000000-0005-0000-0000-0000D2E10000}"/>
    <cellStyle name="Override" xfId="29469" xr:uid="{00000000-0005-0000-0000-0000D3E10000}"/>
    <cellStyle name="Percent" xfId="58348" builtinId="5"/>
    <cellStyle name="Percent %" xfId="29470" xr:uid="{00000000-0005-0000-0000-0000D4E10000}"/>
    <cellStyle name="Percent [0]" xfId="29471" xr:uid="{00000000-0005-0000-0000-0000D5E10000}"/>
    <cellStyle name="Percent [00]" xfId="29472" xr:uid="{00000000-0005-0000-0000-0000D6E10000}"/>
    <cellStyle name="Percent [2]" xfId="29473" xr:uid="{00000000-0005-0000-0000-0000D7E10000}"/>
    <cellStyle name="Percent [2] 2" xfId="29474" xr:uid="{00000000-0005-0000-0000-0000D8E10000}"/>
    <cellStyle name="Percent [2] 3" xfId="29475" xr:uid="{00000000-0005-0000-0000-0000D9E10000}"/>
    <cellStyle name="Percent 10" xfId="29476" xr:uid="{00000000-0005-0000-0000-0000DAE10000}"/>
    <cellStyle name="Percent 10 2" xfId="29477" xr:uid="{00000000-0005-0000-0000-0000DBE10000}"/>
    <cellStyle name="Percent 11" xfId="29478" xr:uid="{00000000-0005-0000-0000-0000DCE10000}"/>
    <cellStyle name="Percent 12" xfId="29479" xr:uid="{00000000-0005-0000-0000-0000DDE10000}"/>
    <cellStyle name="Percent 13" xfId="29480" xr:uid="{00000000-0005-0000-0000-0000DEE10000}"/>
    <cellStyle name="Percent 14" xfId="29481" xr:uid="{00000000-0005-0000-0000-0000DFE10000}"/>
    <cellStyle name="Percent 15" xfId="29482" xr:uid="{00000000-0005-0000-0000-0000E0E10000}"/>
    <cellStyle name="Percent 16" xfId="29483" xr:uid="{00000000-0005-0000-0000-0000E1E10000}"/>
    <cellStyle name="Percent 17" xfId="29484" xr:uid="{00000000-0005-0000-0000-0000E2E10000}"/>
    <cellStyle name="Percent 18" xfId="29485" xr:uid="{00000000-0005-0000-0000-0000E3E10000}"/>
    <cellStyle name="Percent 19" xfId="29486" xr:uid="{00000000-0005-0000-0000-0000E4E10000}"/>
    <cellStyle name="Percent 2" xfId="410" xr:uid="{00000000-0005-0000-0000-0000E5E10000}"/>
    <cellStyle name="Percent 2 2" xfId="29487" xr:uid="{00000000-0005-0000-0000-0000E6E10000}"/>
    <cellStyle name="Percent 2 2 2" xfId="29488" xr:uid="{00000000-0005-0000-0000-0000E7E10000}"/>
    <cellStyle name="Percent 2 3" xfId="29489" xr:uid="{00000000-0005-0000-0000-0000E8E10000}"/>
    <cellStyle name="Percent 2 4" xfId="29490" xr:uid="{00000000-0005-0000-0000-0000E9E10000}"/>
    <cellStyle name="Percent 20" xfId="29491" xr:uid="{00000000-0005-0000-0000-0000EAE10000}"/>
    <cellStyle name="Percent 21" xfId="29492" xr:uid="{00000000-0005-0000-0000-0000EBE10000}"/>
    <cellStyle name="Percent 22" xfId="29493" xr:uid="{00000000-0005-0000-0000-0000ECE10000}"/>
    <cellStyle name="Percent 23" xfId="29494" xr:uid="{00000000-0005-0000-0000-0000EDE10000}"/>
    <cellStyle name="Percent 24" xfId="29495" xr:uid="{00000000-0005-0000-0000-0000EEE10000}"/>
    <cellStyle name="Percent 25" xfId="29496" xr:uid="{00000000-0005-0000-0000-0000EFE10000}"/>
    <cellStyle name="Percent 26" xfId="29497" xr:uid="{00000000-0005-0000-0000-0000F0E10000}"/>
    <cellStyle name="Percent 27" xfId="29498" xr:uid="{00000000-0005-0000-0000-0000F1E10000}"/>
    <cellStyle name="Percent 28" xfId="29499" xr:uid="{00000000-0005-0000-0000-0000F2E10000}"/>
    <cellStyle name="Percent 29" xfId="29500" xr:uid="{00000000-0005-0000-0000-0000F3E10000}"/>
    <cellStyle name="Percent 3" xfId="411" xr:uid="{00000000-0005-0000-0000-0000F4E10000}"/>
    <cellStyle name="Percent 3 10" xfId="29501" xr:uid="{00000000-0005-0000-0000-0000F5E10000}"/>
    <cellStyle name="Percent 3 10 2" xfId="29502" xr:uid="{00000000-0005-0000-0000-0000F6E10000}"/>
    <cellStyle name="Percent 3 10 2 2" xfId="29503" xr:uid="{00000000-0005-0000-0000-0000F7E10000}"/>
    <cellStyle name="Percent 3 10 2 2 2" xfId="58209" xr:uid="{00000000-0005-0000-0000-0000F8E10000}"/>
    <cellStyle name="Percent 3 10 2 3" xfId="29504" xr:uid="{00000000-0005-0000-0000-0000F9E10000}"/>
    <cellStyle name="Percent 3 10 2 4" xfId="58208" xr:uid="{00000000-0005-0000-0000-0000FAE10000}"/>
    <cellStyle name="Percent 3 10 3" xfId="29505" xr:uid="{00000000-0005-0000-0000-0000FBE10000}"/>
    <cellStyle name="Percent 3 10 3 2" xfId="58210" xr:uid="{00000000-0005-0000-0000-0000FCE10000}"/>
    <cellStyle name="Percent 3 10 4" xfId="29506" xr:uid="{00000000-0005-0000-0000-0000FDE10000}"/>
    <cellStyle name="Percent 3 10 5" xfId="58207" xr:uid="{00000000-0005-0000-0000-0000FEE10000}"/>
    <cellStyle name="Percent 3 11" xfId="29507" xr:uid="{00000000-0005-0000-0000-0000FFE10000}"/>
    <cellStyle name="Percent 3 11 2" xfId="29508" xr:uid="{00000000-0005-0000-0000-000000E20000}"/>
    <cellStyle name="Percent 3 11 2 2" xfId="58212" xr:uid="{00000000-0005-0000-0000-000001E20000}"/>
    <cellStyle name="Percent 3 11 3" xfId="29509" xr:uid="{00000000-0005-0000-0000-000002E20000}"/>
    <cellStyle name="Percent 3 11 4" xfId="58211" xr:uid="{00000000-0005-0000-0000-000003E20000}"/>
    <cellStyle name="Percent 3 12" xfId="29510" xr:uid="{00000000-0005-0000-0000-000004E20000}"/>
    <cellStyle name="Percent 3 13" xfId="29511" xr:uid="{00000000-0005-0000-0000-000005E20000}"/>
    <cellStyle name="Percent 3 13 2" xfId="58213" xr:uid="{00000000-0005-0000-0000-000006E20000}"/>
    <cellStyle name="Percent 3 14" xfId="29512" xr:uid="{00000000-0005-0000-0000-000007E20000}"/>
    <cellStyle name="Percent 3 15" xfId="29513" xr:uid="{00000000-0005-0000-0000-000008E20000}"/>
    <cellStyle name="Percent 3 15 2" xfId="58214" xr:uid="{00000000-0005-0000-0000-000009E20000}"/>
    <cellStyle name="Percent 3 2" xfId="29514" xr:uid="{00000000-0005-0000-0000-00000AE20000}"/>
    <cellStyle name="Percent 3 2 10" xfId="29515" xr:uid="{00000000-0005-0000-0000-00000BE20000}"/>
    <cellStyle name="Percent 3 2 10 2" xfId="58215" xr:uid="{00000000-0005-0000-0000-00000CE20000}"/>
    <cellStyle name="Percent 3 2 2" xfId="29516" xr:uid="{00000000-0005-0000-0000-00000DE20000}"/>
    <cellStyle name="Percent 3 2 2 2" xfId="29517" xr:uid="{00000000-0005-0000-0000-00000EE20000}"/>
    <cellStyle name="Percent 3 2 2 2 2" xfId="29518" xr:uid="{00000000-0005-0000-0000-00000FE20000}"/>
    <cellStyle name="Percent 3 2 2 2 2 2" xfId="29519" xr:uid="{00000000-0005-0000-0000-000010E20000}"/>
    <cellStyle name="Percent 3 2 2 2 2 2 2" xfId="58219" xr:uid="{00000000-0005-0000-0000-000011E20000}"/>
    <cellStyle name="Percent 3 2 2 2 2 3" xfId="29520" xr:uid="{00000000-0005-0000-0000-000012E20000}"/>
    <cellStyle name="Percent 3 2 2 2 2 4" xfId="58218" xr:uid="{00000000-0005-0000-0000-000013E20000}"/>
    <cellStyle name="Percent 3 2 2 2 3" xfId="29521" xr:uid="{00000000-0005-0000-0000-000014E20000}"/>
    <cellStyle name="Percent 3 2 2 2 3 2" xfId="58220" xr:uid="{00000000-0005-0000-0000-000015E20000}"/>
    <cellStyle name="Percent 3 2 2 2 4" xfId="29522" xr:uid="{00000000-0005-0000-0000-000016E20000}"/>
    <cellStyle name="Percent 3 2 2 2 5" xfId="58217" xr:uid="{00000000-0005-0000-0000-000017E20000}"/>
    <cellStyle name="Percent 3 2 2 3" xfId="29523" xr:uid="{00000000-0005-0000-0000-000018E20000}"/>
    <cellStyle name="Percent 3 2 2 3 2" xfId="29524" xr:uid="{00000000-0005-0000-0000-000019E20000}"/>
    <cellStyle name="Percent 3 2 2 3 2 2" xfId="58222" xr:uid="{00000000-0005-0000-0000-00001AE20000}"/>
    <cellStyle name="Percent 3 2 2 3 3" xfId="29525" xr:uid="{00000000-0005-0000-0000-00001BE20000}"/>
    <cellStyle name="Percent 3 2 2 3 4" xfId="58221" xr:uid="{00000000-0005-0000-0000-00001CE20000}"/>
    <cellStyle name="Percent 3 2 2 4" xfId="29526" xr:uid="{00000000-0005-0000-0000-00001DE20000}"/>
    <cellStyle name="Percent 3 2 2 4 2" xfId="58223" xr:uid="{00000000-0005-0000-0000-00001EE20000}"/>
    <cellStyle name="Percent 3 2 2 5" xfId="29527" xr:uid="{00000000-0005-0000-0000-00001FE20000}"/>
    <cellStyle name="Percent 3 2 2 6" xfId="58216" xr:uid="{00000000-0005-0000-0000-000020E20000}"/>
    <cellStyle name="Percent 3 2 3" xfId="29528" xr:uid="{00000000-0005-0000-0000-000021E20000}"/>
    <cellStyle name="Percent 3 2 3 2" xfId="29529" xr:uid="{00000000-0005-0000-0000-000022E20000}"/>
    <cellStyle name="Percent 3 2 3 2 2" xfId="29530" xr:uid="{00000000-0005-0000-0000-000023E20000}"/>
    <cellStyle name="Percent 3 2 3 2 2 2" xfId="29531" xr:uid="{00000000-0005-0000-0000-000024E20000}"/>
    <cellStyle name="Percent 3 2 3 2 2 2 2" xfId="58227" xr:uid="{00000000-0005-0000-0000-000025E20000}"/>
    <cellStyle name="Percent 3 2 3 2 2 3" xfId="29532" xr:uid="{00000000-0005-0000-0000-000026E20000}"/>
    <cellStyle name="Percent 3 2 3 2 2 4" xfId="58226" xr:uid="{00000000-0005-0000-0000-000027E20000}"/>
    <cellStyle name="Percent 3 2 3 2 3" xfId="29533" xr:uid="{00000000-0005-0000-0000-000028E20000}"/>
    <cellStyle name="Percent 3 2 3 2 3 2" xfId="58228" xr:uid="{00000000-0005-0000-0000-000029E20000}"/>
    <cellStyle name="Percent 3 2 3 2 4" xfId="29534" xr:uid="{00000000-0005-0000-0000-00002AE20000}"/>
    <cellStyle name="Percent 3 2 3 2 5" xfId="58225" xr:uid="{00000000-0005-0000-0000-00002BE20000}"/>
    <cellStyle name="Percent 3 2 3 3" xfId="29535" xr:uid="{00000000-0005-0000-0000-00002CE20000}"/>
    <cellStyle name="Percent 3 2 3 3 2" xfId="29536" xr:uid="{00000000-0005-0000-0000-00002DE20000}"/>
    <cellStyle name="Percent 3 2 3 3 2 2" xfId="58230" xr:uid="{00000000-0005-0000-0000-00002EE20000}"/>
    <cellStyle name="Percent 3 2 3 3 3" xfId="29537" xr:uid="{00000000-0005-0000-0000-00002FE20000}"/>
    <cellStyle name="Percent 3 2 3 3 4" xfId="58229" xr:uid="{00000000-0005-0000-0000-000030E20000}"/>
    <cellStyle name="Percent 3 2 3 4" xfId="29538" xr:uid="{00000000-0005-0000-0000-000031E20000}"/>
    <cellStyle name="Percent 3 2 3 4 2" xfId="58231" xr:uid="{00000000-0005-0000-0000-000032E20000}"/>
    <cellStyle name="Percent 3 2 3 5" xfId="29539" xr:uid="{00000000-0005-0000-0000-000033E20000}"/>
    <cellStyle name="Percent 3 2 3 6" xfId="58224" xr:uid="{00000000-0005-0000-0000-000034E20000}"/>
    <cellStyle name="Percent 3 2 4" xfId="29540" xr:uid="{00000000-0005-0000-0000-000035E20000}"/>
    <cellStyle name="Percent 3 2 4 2" xfId="29541" xr:uid="{00000000-0005-0000-0000-000036E20000}"/>
    <cellStyle name="Percent 3 2 4 2 2" xfId="29542" xr:uid="{00000000-0005-0000-0000-000037E20000}"/>
    <cellStyle name="Percent 3 2 4 2 2 2" xfId="29543" xr:uid="{00000000-0005-0000-0000-000038E20000}"/>
    <cellStyle name="Percent 3 2 4 2 2 2 2" xfId="58235" xr:uid="{00000000-0005-0000-0000-000039E20000}"/>
    <cellStyle name="Percent 3 2 4 2 2 3" xfId="29544" xr:uid="{00000000-0005-0000-0000-00003AE20000}"/>
    <cellStyle name="Percent 3 2 4 2 2 4" xfId="58234" xr:uid="{00000000-0005-0000-0000-00003BE20000}"/>
    <cellStyle name="Percent 3 2 4 2 3" xfId="29545" xr:uid="{00000000-0005-0000-0000-00003CE20000}"/>
    <cellStyle name="Percent 3 2 4 2 3 2" xfId="58236" xr:uid="{00000000-0005-0000-0000-00003DE20000}"/>
    <cellStyle name="Percent 3 2 4 2 4" xfId="29546" xr:uid="{00000000-0005-0000-0000-00003EE20000}"/>
    <cellStyle name="Percent 3 2 4 2 5" xfId="58233" xr:uid="{00000000-0005-0000-0000-00003FE20000}"/>
    <cellStyle name="Percent 3 2 4 3" xfId="29547" xr:uid="{00000000-0005-0000-0000-000040E20000}"/>
    <cellStyle name="Percent 3 2 4 3 2" xfId="29548" xr:uid="{00000000-0005-0000-0000-000041E20000}"/>
    <cellStyle name="Percent 3 2 4 3 2 2" xfId="58238" xr:uid="{00000000-0005-0000-0000-000042E20000}"/>
    <cellStyle name="Percent 3 2 4 3 3" xfId="29549" xr:uid="{00000000-0005-0000-0000-000043E20000}"/>
    <cellStyle name="Percent 3 2 4 3 4" xfId="58237" xr:uid="{00000000-0005-0000-0000-000044E20000}"/>
    <cellStyle name="Percent 3 2 4 4" xfId="29550" xr:uid="{00000000-0005-0000-0000-000045E20000}"/>
    <cellStyle name="Percent 3 2 4 4 2" xfId="58239" xr:uid="{00000000-0005-0000-0000-000046E20000}"/>
    <cellStyle name="Percent 3 2 4 5" xfId="29551" xr:uid="{00000000-0005-0000-0000-000047E20000}"/>
    <cellStyle name="Percent 3 2 4 6" xfId="58232" xr:uid="{00000000-0005-0000-0000-000048E20000}"/>
    <cellStyle name="Percent 3 2 5" xfId="29552" xr:uid="{00000000-0005-0000-0000-000049E20000}"/>
    <cellStyle name="Percent 3 2 5 2" xfId="29553" xr:uid="{00000000-0005-0000-0000-00004AE20000}"/>
    <cellStyle name="Percent 3 2 5 2 2" xfId="29554" xr:uid="{00000000-0005-0000-0000-00004BE20000}"/>
    <cellStyle name="Percent 3 2 5 2 2 2" xfId="58242" xr:uid="{00000000-0005-0000-0000-00004CE20000}"/>
    <cellStyle name="Percent 3 2 5 2 3" xfId="29555" xr:uid="{00000000-0005-0000-0000-00004DE20000}"/>
    <cellStyle name="Percent 3 2 5 2 4" xfId="58241" xr:uid="{00000000-0005-0000-0000-00004EE20000}"/>
    <cellStyle name="Percent 3 2 5 3" xfId="29556" xr:uid="{00000000-0005-0000-0000-00004FE20000}"/>
    <cellStyle name="Percent 3 2 5 3 2" xfId="58243" xr:uid="{00000000-0005-0000-0000-000050E20000}"/>
    <cellStyle name="Percent 3 2 5 4" xfId="29557" xr:uid="{00000000-0005-0000-0000-000051E20000}"/>
    <cellStyle name="Percent 3 2 5 5" xfId="58240" xr:uid="{00000000-0005-0000-0000-000052E20000}"/>
    <cellStyle name="Percent 3 2 6" xfId="29558" xr:uid="{00000000-0005-0000-0000-000053E20000}"/>
    <cellStyle name="Percent 3 2 6 2" xfId="29559" xr:uid="{00000000-0005-0000-0000-000054E20000}"/>
    <cellStyle name="Percent 3 2 6 2 2" xfId="58245" xr:uid="{00000000-0005-0000-0000-000055E20000}"/>
    <cellStyle name="Percent 3 2 6 3" xfId="29560" xr:uid="{00000000-0005-0000-0000-000056E20000}"/>
    <cellStyle name="Percent 3 2 6 4" xfId="58244" xr:uid="{00000000-0005-0000-0000-000057E20000}"/>
    <cellStyle name="Percent 3 2 7" xfId="29561" xr:uid="{00000000-0005-0000-0000-000058E20000}"/>
    <cellStyle name="Percent 3 2 7 2" xfId="58246" xr:uid="{00000000-0005-0000-0000-000059E20000}"/>
    <cellStyle name="Percent 3 2 8" xfId="29562" xr:uid="{00000000-0005-0000-0000-00005AE20000}"/>
    <cellStyle name="Percent 3 2 9" xfId="29563" xr:uid="{00000000-0005-0000-0000-00005BE20000}"/>
    <cellStyle name="Percent 3 3" xfId="29564" xr:uid="{00000000-0005-0000-0000-00005CE20000}"/>
    <cellStyle name="Percent 3 3 2" xfId="29565" xr:uid="{00000000-0005-0000-0000-00005DE20000}"/>
    <cellStyle name="Percent 3 3 3" xfId="29566" xr:uid="{00000000-0005-0000-0000-00005EE20000}"/>
    <cellStyle name="Percent 3 3 3 2" xfId="29567" xr:uid="{00000000-0005-0000-0000-00005FE20000}"/>
    <cellStyle name="Percent 3 3 3 2 2" xfId="29568" xr:uid="{00000000-0005-0000-0000-000060E20000}"/>
    <cellStyle name="Percent 3 3 3 2 2 2" xfId="29569" xr:uid="{00000000-0005-0000-0000-000061E20000}"/>
    <cellStyle name="Percent 3 3 3 2 2 2 2" xfId="58251" xr:uid="{00000000-0005-0000-0000-000062E20000}"/>
    <cellStyle name="Percent 3 3 3 2 2 3" xfId="29570" xr:uid="{00000000-0005-0000-0000-000063E20000}"/>
    <cellStyle name="Percent 3 3 3 2 2 4" xfId="58250" xr:uid="{00000000-0005-0000-0000-000064E20000}"/>
    <cellStyle name="Percent 3 3 3 2 3" xfId="29571" xr:uid="{00000000-0005-0000-0000-000065E20000}"/>
    <cellStyle name="Percent 3 3 3 2 3 2" xfId="58252" xr:uid="{00000000-0005-0000-0000-000066E20000}"/>
    <cellStyle name="Percent 3 3 3 2 4" xfId="29572" xr:uid="{00000000-0005-0000-0000-000067E20000}"/>
    <cellStyle name="Percent 3 3 3 2 5" xfId="58249" xr:uid="{00000000-0005-0000-0000-000068E20000}"/>
    <cellStyle name="Percent 3 3 3 3" xfId="29573" xr:uid="{00000000-0005-0000-0000-000069E20000}"/>
    <cellStyle name="Percent 3 3 3 3 2" xfId="29574" xr:uid="{00000000-0005-0000-0000-00006AE20000}"/>
    <cellStyle name="Percent 3 3 3 3 2 2" xfId="58254" xr:uid="{00000000-0005-0000-0000-00006BE20000}"/>
    <cellStyle name="Percent 3 3 3 3 3" xfId="29575" xr:uid="{00000000-0005-0000-0000-00006CE20000}"/>
    <cellStyle name="Percent 3 3 3 3 4" xfId="58253" xr:uid="{00000000-0005-0000-0000-00006DE20000}"/>
    <cellStyle name="Percent 3 3 3 4" xfId="29576" xr:uid="{00000000-0005-0000-0000-00006EE20000}"/>
    <cellStyle name="Percent 3 3 3 4 2" xfId="58255" xr:uid="{00000000-0005-0000-0000-00006FE20000}"/>
    <cellStyle name="Percent 3 3 3 5" xfId="29577" xr:uid="{00000000-0005-0000-0000-000070E20000}"/>
    <cellStyle name="Percent 3 3 3 6" xfId="58248" xr:uid="{00000000-0005-0000-0000-000071E20000}"/>
    <cellStyle name="Percent 3 3 4" xfId="29578" xr:uid="{00000000-0005-0000-0000-000072E20000}"/>
    <cellStyle name="Percent 3 3 4 2" xfId="29579" xr:uid="{00000000-0005-0000-0000-000073E20000}"/>
    <cellStyle name="Percent 3 3 4 2 2" xfId="29580" xr:uid="{00000000-0005-0000-0000-000074E20000}"/>
    <cellStyle name="Percent 3 3 4 2 2 2" xfId="58258" xr:uid="{00000000-0005-0000-0000-000075E20000}"/>
    <cellStyle name="Percent 3 3 4 2 3" xfId="29581" xr:uid="{00000000-0005-0000-0000-000076E20000}"/>
    <cellStyle name="Percent 3 3 4 2 4" xfId="58257" xr:uid="{00000000-0005-0000-0000-000077E20000}"/>
    <cellStyle name="Percent 3 3 4 3" xfId="29582" xr:uid="{00000000-0005-0000-0000-000078E20000}"/>
    <cellStyle name="Percent 3 3 4 3 2" xfId="58259" xr:uid="{00000000-0005-0000-0000-000079E20000}"/>
    <cellStyle name="Percent 3 3 4 4" xfId="29583" xr:uid="{00000000-0005-0000-0000-00007AE20000}"/>
    <cellStyle name="Percent 3 3 4 5" xfId="58256" xr:uid="{00000000-0005-0000-0000-00007BE20000}"/>
    <cellStyle name="Percent 3 3 5" xfId="29584" xr:uid="{00000000-0005-0000-0000-00007CE20000}"/>
    <cellStyle name="Percent 3 3 5 2" xfId="29585" xr:uid="{00000000-0005-0000-0000-00007DE20000}"/>
    <cellStyle name="Percent 3 3 5 2 2" xfId="58261" xr:uid="{00000000-0005-0000-0000-00007EE20000}"/>
    <cellStyle name="Percent 3 3 5 3" xfId="29586" xr:uid="{00000000-0005-0000-0000-00007FE20000}"/>
    <cellStyle name="Percent 3 3 5 4" xfId="58260" xr:uid="{00000000-0005-0000-0000-000080E20000}"/>
    <cellStyle name="Percent 3 3 6" xfId="29587" xr:uid="{00000000-0005-0000-0000-000081E20000}"/>
    <cellStyle name="Percent 3 3 6 2" xfId="58262" xr:uid="{00000000-0005-0000-0000-000082E20000}"/>
    <cellStyle name="Percent 3 3 7" xfId="58247" xr:uid="{00000000-0005-0000-0000-000083E20000}"/>
    <cellStyle name="Percent 3 4" xfId="29588" xr:uid="{00000000-0005-0000-0000-000084E20000}"/>
    <cellStyle name="Percent 3 4 2" xfId="29589" xr:uid="{00000000-0005-0000-0000-000085E20000}"/>
    <cellStyle name="Percent 3 4 3" xfId="29590" xr:uid="{00000000-0005-0000-0000-000086E20000}"/>
    <cellStyle name="Percent 3 4 3 2" xfId="29591" xr:uid="{00000000-0005-0000-0000-000087E20000}"/>
    <cellStyle name="Percent 3 4 3 2 2" xfId="29592" xr:uid="{00000000-0005-0000-0000-000088E20000}"/>
    <cellStyle name="Percent 3 4 3 2 2 2" xfId="29593" xr:uid="{00000000-0005-0000-0000-000089E20000}"/>
    <cellStyle name="Percent 3 4 3 2 2 2 2" xfId="58267" xr:uid="{00000000-0005-0000-0000-00008AE20000}"/>
    <cellStyle name="Percent 3 4 3 2 2 3" xfId="29594" xr:uid="{00000000-0005-0000-0000-00008BE20000}"/>
    <cellStyle name="Percent 3 4 3 2 2 4" xfId="58266" xr:uid="{00000000-0005-0000-0000-00008CE20000}"/>
    <cellStyle name="Percent 3 4 3 2 3" xfId="29595" xr:uid="{00000000-0005-0000-0000-00008DE20000}"/>
    <cellStyle name="Percent 3 4 3 2 3 2" xfId="58268" xr:uid="{00000000-0005-0000-0000-00008EE20000}"/>
    <cellStyle name="Percent 3 4 3 2 4" xfId="29596" xr:uid="{00000000-0005-0000-0000-00008FE20000}"/>
    <cellStyle name="Percent 3 4 3 2 5" xfId="58265" xr:uid="{00000000-0005-0000-0000-000090E20000}"/>
    <cellStyle name="Percent 3 4 3 3" xfId="29597" xr:uid="{00000000-0005-0000-0000-000091E20000}"/>
    <cellStyle name="Percent 3 4 3 3 2" xfId="29598" xr:uid="{00000000-0005-0000-0000-000092E20000}"/>
    <cellStyle name="Percent 3 4 3 3 2 2" xfId="58270" xr:uid="{00000000-0005-0000-0000-000093E20000}"/>
    <cellStyle name="Percent 3 4 3 3 3" xfId="29599" xr:uid="{00000000-0005-0000-0000-000094E20000}"/>
    <cellStyle name="Percent 3 4 3 3 4" xfId="58269" xr:uid="{00000000-0005-0000-0000-000095E20000}"/>
    <cellStyle name="Percent 3 4 3 4" xfId="29600" xr:uid="{00000000-0005-0000-0000-000096E20000}"/>
    <cellStyle name="Percent 3 4 3 4 2" xfId="58271" xr:uid="{00000000-0005-0000-0000-000097E20000}"/>
    <cellStyle name="Percent 3 4 3 5" xfId="29601" xr:uid="{00000000-0005-0000-0000-000098E20000}"/>
    <cellStyle name="Percent 3 4 3 6" xfId="58264" xr:uid="{00000000-0005-0000-0000-000099E20000}"/>
    <cellStyle name="Percent 3 4 4" xfId="29602" xr:uid="{00000000-0005-0000-0000-00009AE20000}"/>
    <cellStyle name="Percent 3 4 4 2" xfId="29603" xr:uid="{00000000-0005-0000-0000-00009BE20000}"/>
    <cellStyle name="Percent 3 4 4 2 2" xfId="29604" xr:uid="{00000000-0005-0000-0000-00009CE20000}"/>
    <cellStyle name="Percent 3 4 4 2 2 2" xfId="58274" xr:uid="{00000000-0005-0000-0000-00009DE20000}"/>
    <cellStyle name="Percent 3 4 4 2 3" xfId="29605" xr:uid="{00000000-0005-0000-0000-00009EE20000}"/>
    <cellStyle name="Percent 3 4 4 2 4" xfId="58273" xr:uid="{00000000-0005-0000-0000-00009FE20000}"/>
    <cellStyle name="Percent 3 4 4 3" xfId="29606" xr:uid="{00000000-0005-0000-0000-0000A0E20000}"/>
    <cellStyle name="Percent 3 4 4 3 2" xfId="58275" xr:uid="{00000000-0005-0000-0000-0000A1E20000}"/>
    <cellStyle name="Percent 3 4 4 4" xfId="29607" xr:uid="{00000000-0005-0000-0000-0000A2E20000}"/>
    <cellStyle name="Percent 3 4 4 5" xfId="58272" xr:uid="{00000000-0005-0000-0000-0000A3E20000}"/>
    <cellStyle name="Percent 3 4 5" xfId="29608" xr:uid="{00000000-0005-0000-0000-0000A4E20000}"/>
    <cellStyle name="Percent 3 4 5 2" xfId="29609" xr:uid="{00000000-0005-0000-0000-0000A5E20000}"/>
    <cellStyle name="Percent 3 4 5 2 2" xfId="58277" xr:uid="{00000000-0005-0000-0000-0000A6E20000}"/>
    <cellStyle name="Percent 3 4 5 3" xfId="29610" xr:uid="{00000000-0005-0000-0000-0000A7E20000}"/>
    <cellStyle name="Percent 3 4 5 4" xfId="58276" xr:uid="{00000000-0005-0000-0000-0000A8E20000}"/>
    <cellStyle name="Percent 3 4 6" xfId="29611" xr:uid="{00000000-0005-0000-0000-0000A9E20000}"/>
    <cellStyle name="Percent 3 4 6 2" xfId="58278" xr:uid="{00000000-0005-0000-0000-0000AAE20000}"/>
    <cellStyle name="Percent 3 4 7" xfId="58263" xr:uid="{00000000-0005-0000-0000-0000ABE20000}"/>
    <cellStyle name="Percent 3 5" xfId="29612" xr:uid="{00000000-0005-0000-0000-0000ACE20000}"/>
    <cellStyle name="Percent 3 6" xfId="29613" xr:uid="{00000000-0005-0000-0000-0000ADE20000}"/>
    <cellStyle name="Percent 3 6 2" xfId="29614" xr:uid="{00000000-0005-0000-0000-0000AEE20000}"/>
    <cellStyle name="Percent 3 6 2 2" xfId="29615" xr:uid="{00000000-0005-0000-0000-0000AFE20000}"/>
    <cellStyle name="Percent 3 6 2 2 2" xfId="29616" xr:uid="{00000000-0005-0000-0000-0000B0E20000}"/>
    <cellStyle name="Percent 3 6 2 2 2 2" xfId="58282" xr:uid="{00000000-0005-0000-0000-0000B1E20000}"/>
    <cellStyle name="Percent 3 6 2 2 3" xfId="29617" xr:uid="{00000000-0005-0000-0000-0000B2E20000}"/>
    <cellStyle name="Percent 3 6 2 2 4" xfId="58281" xr:uid="{00000000-0005-0000-0000-0000B3E20000}"/>
    <cellStyle name="Percent 3 6 2 3" xfId="29618" xr:uid="{00000000-0005-0000-0000-0000B4E20000}"/>
    <cellStyle name="Percent 3 6 2 3 2" xfId="58283" xr:uid="{00000000-0005-0000-0000-0000B5E20000}"/>
    <cellStyle name="Percent 3 6 2 4" xfId="29619" xr:uid="{00000000-0005-0000-0000-0000B6E20000}"/>
    <cellStyle name="Percent 3 6 2 5" xfId="58280" xr:uid="{00000000-0005-0000-0000-0000B7E20000}"/>
    <cellStyle name="Percent 3 6 3" xfId="29620" xr:uid="{00000000-0005-0000-0000-0000B8E20000}"/>
    <cellStyle name="Percent 3 6 3 2" xfId="29621" xr:uid="{00000000-0005-0000-0000-0000B9E20000}"/>
    <cellStyle name="Percent 3 6 3 2 2" xfId="58285" xr:uid="{00000000-0005-0000-0000-0000BAE20000}"/>
    <cellStyle name="Percent 3 6 3 3" xfId="29622" xr:uid="{00000000-0005-0000-0000-0000BBE20000}"/>
    <cellStyle name="Percent 3 6 3 4" xfId="58284" xr:uid="{00000000-0005-0000-0000-0000BCE20000}"/>
    <cellStyle name="Percent 3 6 4" xfId="29623" xr:uid="{00000000-0005-0000-0000-0000BDE20000}"/>
    <cellStyle name="Percent 3 6 4 2" xfId="58286" xr:uid="{00000000-0005-0000-0000-0000BEE20000}"/>
    <cellStyle name="Percent 3 6 5" xfId="29624" xr:uid="{00000000-0005-0000-0000-0000BFE20000}"/>
    <cellStyle name="Percent 3 6 6" xfId="58279" xr:uid="{00000000-0005-0000-0000-0000C0E20000}"/>
    <cellStyle name="Percent 3 7" xfId="29625" xr:uid="{00000000-0005-0000-0000-0000C1E20000}"/>
    <cellStyle name="Percent 3 7 2" xfId="29626" xr:uid="{00000000-0005-0000-0000-0000C2E20000}"/>
    <cellStyle name="Percent 3 7 2 2" xfId="29627" xr:uid="{00000000-0005-0000-0000-0000C3E20000}"/>
    <cellStyle name="Percent 3 7 2 2 2" xfId="29628" xr:uid="{00000000-0005-0000-0000-0000C4E20000}"/>
    <cellStyle name="Percent 3 7 2 2 2 2" xfId="58290" xr:uid="{00000000-0005-0000-0000-0000C5E20000}"/>
    <cellStyle name="Percent 3 7 2 2 3" xfId="29629" xr:uid="{00000000-0005-0000-0000-0000C6E20000}"/>
    <cellStyle name="Percent 3 7 2 2 4" xfId="58289" xr:uid="{00000000-0005-0000-0000-0000C7E20000}"/>
    <cellStyle name="Percent 3 7 2 3" xfId="29630" xr:uid="{00000000-0005-0000-0000-0000C8E20000}"/>
    <cellStyle name="Percent 3 7 2 3 2" xfId="58291" xr:uid="{00000000-0005-0000-0000-0000C9E20000}"/>
    <cellStyle name="Percent 3 7 2 4" xfId="29631" xr:uid="{00000000-0005-0000-0000-0000CAE20000}"/>
    <cellStyle name="Percent 3 7 2 5" xfId="58288" xr:uid="{00000000-0005-0000-0000-0000CBE20000}"/>
    <cellStyle name="Percent 3 7 3" xfId="29632" xr:uid="{00000000-0005-0000-0000-0000CCE20000}"/>
    <cellStyle name="Percent 3 7 3 2" xfId="29633" xr:uid="{00000000-0005-0000-0000-0000CDE20000}"/>
    <cellStyle name="Percent 3 7 3 2 2" xfId="58293" xr:uid="{00000000-0005-0000-0000-0000CEE20000}"/>
    <cellStyle name="Percent 3 7 3 3" xfId="29634" xr:uid="{00000000-0005-0000-0000-0000CFE20000}"/>
    <cellStyle name="Percent 3 7 3 4" xfId="58292" xr:uid="{00000000-0005-0000-0000-0000D0E20000}"/>
    <cellStyle name="Percent 3 7 4" xfId="29635" xr:uid="{00000000-0005-0000-0000-0000D1E20000}"/>
    <cellStyle name="Percent 3 7 4 2" xfId="58294" xr:uid="{00000000-0005-0000-0000-0000D2E20000}"/>
    <cellStyle name="Percent 3 7 5" xfId="29636" xr:uid="{00000000-0005-0000-0000-0000D3E20000}"/>
    <cellStyle name="Percent 3 7 6" xfId="58287" xr:uid="{00000000-0005-0000-0000-0000D4E20000}"/>
    <cellStyle name="Percent 3 8" xfId="29637" xr:uid="{00000000-0005-0000-0000-0000D5E20000}"/>
    <cellStyle name="Percent 3 8 2" xfId="29638" xr:uid="{00000000-0005-0000-0000-0000D6E20000}"/>
    <cellStyle name="Percent 3 8 2 2" xfId="29639" xr:uid="{00000000-0005-0000-0000-0000D7E20000}"/>
    <cellStyle name="Percent 3 8 2 2 2" xfId="29640" xr:uid="{00000000-0005-0000-0000-0000D8E20000}"/>
    <cellStyle name="Percent 3 8 2 2 2 2" xfId="58298" xr:uid="{00000000-0005-0000-0000-0000D9E20000}"/>
    <cellStyle name="Percent 3 8 2 2 3" xfId="29641" xr:uid="{00000000-0005-0000-0000-0000DAE20000}"/>
    <cellStyle name="Percent 3 8 2 2 4" xfId="58297" xr:uid="{00000000-0005-0000-0000-0000DBE20000}"/>
    <cellStyle name="Percent 3 8 2 3" xfId="29642" xr:uid="{00000000-0005-0000-0000-0000DCE20000}"/>
    <cellStyle name="Percent 3 8 2 3 2" xfId="58299" xr:uid="{00000000-0005-0000-0000-0000DDE20000}"/>
    <cellStyle name="Percent 3 8 2 4" xfId="29643" xr:uid="{00000000-0005-0000-0000-0000DEE20000}"/>
    <cellStyle name="Percent 3 8 2 5" xfId="58296" xr:uid="{00000000-0005-0000-0000-0000DFE20000}"/>
    <cellStyle name="Percent 3 8 3" xfId="29644" xr:uid="{00000000-0005-0000-0000-0000E0E20000}"/>
    <cellStyle name="Percent 3 8 3 2" xfId="29645" xr:uid="{00000000-0005-0000-0000-0000E1E20000}"/>
    <cellStyle name="Percent 3 8 3 2 2" xfId="58301" xr:uid="{00000000-0005-0000-0000-0000E2E20000}"/>
    <cellStyle name="Percent 3 8 3 3" xfId="29646" xr:uid="{00000000-0005-0000-0000-0000E3E20000}"/>
    <cellStyle name="Percent 3 8 3 4" xfId="58300" xr:uid="{00000000-0005-0000-0000-0000E4E20000}"/>
    <cellStyle name="Percent 3 8 4" xfId="29647" xr:uid="{00000000-0005-0000-0000-0000E5E20000}"/>
    <cellStyle name="Percent 3 8 4 2" xfId="58302" xr:uid="{00000000-0005-0000-0000-0000E6E20000}"/>
    <cellStyle name="Percent 3 8 5" xfId="29648" xr:uid="{00000000-0005-0000-0000-0000E7E20000}"/>
    <cellStyle name="Percent 3 8 6" xfId="58295" xr:uid="{00000000-0005-0000-0000-0000E8E20000}"/>
    <cellStyle name="Percent 3 9" xfId="29649" xr:uid="{00000000-0005-0000-0000-0000E9E20000}"/>
    <cellStyle name="Percent 3 9 2" xfId="29650" xr:uid="{00000000-0005-0000-0000-0000EAE20000}"/>
    <cellStyle name="Percent 3 9 2 2" xfId="29651" xr:uid="{00000000-0005-0000-0000-0000EBE20000}"/>
    <cellStyle name="Percent 3 9 2 2 2" xfId="29652" xr:uid="{00000000-0005-0000-0000-0000ECE20000}"/>
    <cellStyle name="Percent 3 9 2 2 2 2" xfId="58306" xr:uid="{00000000-0005-0000-0000-0000EDE20000}"/>
    <cellStyle name="Percent 3 9 2 2 3" xfId="29653" xr:uid="{00000000-0005-0000-0000-0000EEE20000}"/>
    <cellStyle name="Percent 3 9 2 2 4" xfId="58305" xr:uid="{00000000-0005-0000-0000-0000EFE20000}"/>
    <cellStyle name="Percent 3 9 2 3" xfId="29654" xr:uid="{00000000-0005-0000-0000-0000F0E20000}"/>
    <cellStyle name="Percent 3 9 2 3 2" xfId="58307" xr:uid="{00000000-0005-0000-0000-0000F1E20000}"/>
    <cellStyle name="Percent 3 9 2 4" xfId="29655" xr:uid="{00000000-0005-0000-0000-0000F2E20000}"/>
    <cellStyle name="Percent 3 9 2 5" xfId="58304" xr:uid="{00000000-0005-0000-0000-0000F3E20000}"/>
    <cellStyle name="Percent 3 9 3" xfId="29656" xr:uid="{00000000-0005-0000-0000-0000F4E20000}"/>
    <cellStyle name="Percent 3 9 3 2" xfId="29657" xr:uid="{00000000-0005-0000-0000-0000F5E20000}"/>
    <cellStyle name="Percent 3 9 3 2 2" xfId="58309" xr:uid="{00000000-0005-0000-0000-0000F6E20000}"/>
    <cellStyle name="Percent 3 9 3 3" xfId="29658" xr:uid="{00000000-0005-0000-0000-0000F7E20000}"/>
    <cellStyle name="Percent 3 9 3 4" xfId="58308" xr:uid="{00000000-0005-0000-0000-0000F8E20000}"/>
    <cellStyle name="Percent 3 9 4" xfId="29659" xr:uid="{00000000-0005-0000-0000-0000F9E20000}"/>
    <cellStyle name="Percent 3 9 4 2" xfId="58310" xr:uid="{00000000-0005-0000-0000-0000FAE20000}"/>
    <cellStyle name="Percent 3 9 5" xfId="29660" xr:uid="{00000000-0005-0000-0000-0000FBE20000}"/>
    <cellStyle name="Percent 3 9 6" xfId="58303" xr:uid="{00000000-0005-0000-0000-0000FCE20000}"/>
    <cellStyle name="Percent 30" xfId="29661" xr:uid="{00000000-0005-0000-0000-0000FDE20000}"/>
    <cellStyle name="Percent 31" xfId="29662" xr:uid="{00000000-0005-0000-0000-0000FEE20000}"/>
    <cellStyle name="Percent 32" xfId="29663" xr:uid="{00000000-0005-0000-0000-0000FFE20000}"/>
    <cellStyle name="Percent 33" xfId="29664" xr:uid="{00000000-0005-0000-0000-000000E30000}"/>
    <cellStyle name="Percent 34" xfId="29665" xr:uid="{00000000-0005-0000-0000-000001E30000}"/>
    <cellStyle name="Percent 34 2" xfId="58311" xr:uid="{00000000-0005-0000-0000-000002E30000}"/>
    <cellStyle name="Percent 35" xfId="29666" xr:uid="{00000000-0005-0000-0000-000003E30000}"/>
    <cellStyle name="Percent 35 2" xfId="58312" xr:uid="{00000000-0005-0000-0000-000004E30000}"/>
    <cellStyle name="Percent 36" xfId="29893" xr:uid="{00000000-0005-0000-0000-000005E30000}"/>
    <cellStyle name="Percent 37" xfId="29894" xr:uid="{00000000-0005-0000-0000-000006E30000}"/>
    <cellStyle name="Percent 38" xfId="29943" xr:uid="{00000000-0005-0000-0000-000007E30000}"/>
    <cellStyle name="Percent 39" xfId="12" xr:uid="{00000000-0005-0000-0000-000008E30000}"/>
    <cellStyle name="Percent 4" xfId="412" xr:uid="{00000000-0005-0000-0000-000009E30000}"/>
    <cellStyle name="Percent 4 10" xfId="29667" xr:uid="{00000000-0005-0000-0000-00000AE30000}"/>
    <cellStyle name="Percent 4 2" xfId="413" xr:uid="{00000000-0005-0000-0000-00000BE30000}"/>
    <cellStyle name="Percent 4 2 2" xfId="29668" xr:uid="{00000000-0005-0000-0000-00000CE30000}"/>
    <cellStyle name="Percent 4 2 2 2" xfId="29669" xr:uid="{00000000-0005-0000-0000-00000DE30000}"/>
    <cellStyle name="Percent 4 2 3" xfId="29670" xr:uid="{00000000-0005-0000-0000-00000EE30000}"/>
    <cellStyle name="Percent 4 2 4" xfId="29671" xr:uid="{00000000-0005-0000-0000-00000FE30000}"/>
    <cellStyle name="Percent 4 3" xfId="29672" xr:uid="{00000000-0005-0000-0000-000010E30000}"/>
    <cellStyle name="Percent 4 3 2" xfId="29673" xr:uid="{00000000-0005-0000-0000-000011E30000}"/>
    <cellStyle name="Percent 4 3 2 2" xfId="29674" xr:uid="{00000000-0005-0000-0000-000012E30000}"/>
    <cellStyle name="Percent 4 3 3" xfId="29675" xr:uid="{00000000-0005-0000-0000-000013E30000}"/>
    <cellStyle name="Percent 4 4" xfId="29676" xr:uid="{00000000-0005-0000-0000-000014E30000}"/>
    <cellStyle name="Percent 4 4 2" xfId="29677" xr:uid="{00000000-0005-0000-0000-000015E30000}"/>
    <cellStyle name="Percent 4 4 2 2" xfId="29678" xr:uid="{00000000-0005-0000-0000-000016E30000}"/>
    <cellStyle name="Percent 4 4 3" xfId="29679" xr:uid="{00000000-0005-0000-0000-000017E30000}"/>
    <cellStyle name="Percent 4 5" xfId="29680" xr:uid="{00000000-0005-0000-0000-000018E30000}"/>
    <cellStyle name="Percent 4 5 2" xfId="29681" xr:uid="{00000000-0005-0000-0000-000019E30000}"/>
    <cellStyle name="Percent 4 6" xfId="29682" xr:uid="{00000000-0005-0000-0000-00001AE30000}"/>
    <cellStyle name="Percent 4 6 2" xfId="29683" xr:uid="{00000000-0005-0000-0000-00001BE30000}"/>
    <cellStyle name="Percent 4 6 2 2" xfId="29684" xr:uid="{00000000-0005-0000-0000-00001CE30000}"/>
    <cellStyle name="Percent 4 6 2 2 2" xfId="58315" xr:uid="{00000000-0005-0000-0000-00001DE30000}"/>
    <cellStyle name="Percent 4 6 2 3" xfId="29685" xr:uid="{00000000-0005-0000-0000-00001EE30000}"/>
    <cellStyle name="Percent 4 6 2 4" xfId="58314" xr:uid="{00000000-0005-0000-0000-00001FE30000}"/>
    <cellStyle name="Percent 4 6 3" xfId="29686" xr:uid="{00000000-0005-0000-0000-000020E30000}"/>
    <cellStyle name="Percent 4 6 3 2" xfId="58316" xr:uid="{00000000-0005-0000-0000-000021E30000}"/>
    <cellStyle name="Percent 4 6 4" xfId="29687" xr:uid="{00000000-0005-0000-0000-000022E30000}"/>
    <cellStyle name="Percent 4 6 5" xfId="58313" xr:uid="{00000000-0005-0000-0000-000023E30000}"/>
    <cellStyle name="Percent 4 7" xfId="29688" xr:uid="{00000000-0005-0000-0000-000024E30000}"/>
    <cellStyle name="Percent 4 8" xfId="29689" xr:uid="{00000000-0005-0000-0000-000025E30000}"/>
    <cellStyle name="Percent 4 9" xfId="29690" xr:uid="{00000000-0005-0000-0000-000026E30000}"/>
    <cellStyle name="Percent 40" xfId="29969" xr:uid="{00000000-0005-0000-0000-000027E30000}"/>
    <cellStyle name="Percent 5" xfId="414" xr:uid="{00000000-0005-0000-0000-000028E30000}"/>
    <cellStyle name="Percent 5 2" xfId="29691" xr:uid="{00000000-0005-0000-0000-000029E30000}"/>
    <cellStyle name="Percent 5 2 2" xfId="29692" xr:uid="{00000000-0005-0000-0000-00002AE30000}"/>
    <cellStyle name="Percent 5 3" xfId="29693" xr:uid="{00000000-0005-0000-0000-00002BE30000}"/>
    <cellStyle name="Percent 5 3 2" xfId="29694" xr:uid="{00000000-0005-0000-0000-00002CE30000}"/>
    <cellStyle name="Percent 5 3 2 2" xfId="29695" xr:uid="{00000000-0005-0000-0000-00002DE30000}"/>
    <cellStyle name="Percent 5 3 3" xfId="29696" xr:uid="{00000000-0005-0000-0000-00002EE30000}"/>
    <cellStyle name="Percent 5 4" xfId="29697" xr:uid="{00000000-0005-0000-0000-00002FE30000}"/>
    <cellStyle name="Percent 5 4 2" xfId="29698" xr:uid="{00000000-0005-0000-0000-000030E30000}"/>
    <cellStyle name="Percent 5 4 2 2" xfId="29699" xr:uid="{00000000-0005-0000-0000-000031E30000}"/>
    <cellStyle name="Percent 5 4 3" xfId="29700" xr:uid="{00000000-0005-0000-0000-000032E30000}"/>
    <cellStyle name="Percent 5 5" xfId="29701" xr:uid="{00000000-0005-0000-0000-000033E30000}"/>
    <cellStyle name="Percent 5 5 2" xfId="29702" xr:uid="{00000000-0005-0000-0000-000034E30000}"/>
    <cellStyle name="Percent 5 6" xfId="29703" xr:uid="{00000000-0005-0000-0000-000035E30000}"/>
    <cellStyle name="Percent 5 7" xfId="29704" xr:uid="{00000000-0005-0000-0000-000036E30000}"/>
    <cellStyle name="Percent 5 7 2" xfId="29705" xr:uid="{00000000-0005-0000-0000-000037E30000}"/>
    <cellStyle name="Percent 5 7 2 2" xfId="58317" xr:uid="{00000000-0005-0000-0000-000038E30000}"/>
    <cellStyle name="Percent 5 8" xfId="29706" xr:uid="{00000000-0005-0000-0000-000039E30000}"/>
    <cellStyle name="Percent 6" xfId="29707" xr:uid="{00000000-0005-0000-0000-00003AE30000}"/>
    <cellStyle name="Percent 6 2" xfId="29708" xr:uid="{00000000-0005-0000-0000-00003BE30000}"/>
    <cellStyle name="Percent 6 3" xfId="29709" xr:uid="{00000000-0005-0000-0000-00003CE30000}"/>
    <cellStyle name="Percent 6 4" xfId="29710" xr:uid="{00000000-0005-0000-0000-00003DE30000}"/>
    <cellStyle name="Percent 7" xfId="29711" xr:uid="{00000000-0005-0000-0000-00003EE30000}"/>
    <cellStyle name="Percent 7 2" xfId="29712" xr:uid="{00000000-0005-0000-0000-00003FE30000}"/>
    <cellStyle name="Percent 7 2 2" xfId="29713" xr:uid="{00000000-0005-0000-0000-000040E30000}"/>
    <cellStyle name="Percent 7 3" xfId="29714" xr:uid="{00000000-0005-0000-0000-000041E30000}"/>
    <cellStyle name="Percent 7 4" xfId="29715" xr:uid="{00000000-0005-0000-0000-000042E30000}"/>
    <cellStyle name="Percent 8" xfId="29716" xr:uid="{00000000-0005-0000-0000-000043E30000}"/>
    <cellStyle name="Percent 8 2" xfId="29717" xr:uid="{00000000-0005-0000-0000-000044E30000}"/>
    <cellStyle name="Percent 8 2 2" xfId="29718" xr:uid="{00000000-0005-0000-0000-000045E30000}"/>
    <cellStyle name="Percent 8 2 3" xfId="29719" xr:uid="{00000000-0005-0000-0000-000046E30000}"/>
    <cellStyle name="Percent 8 3" xfId="29720" xr:uid="{00000000-0005-0000-0000-000047E30000}"/>
    <cellStyle name="Percent 8 3 2" xfId="29721" xr:uid="{00000000-0005-0000-0000-000048E30000}"/>
    <cellStyle name="Percent 8 4" xfId="29722" xr:uid="{00000000-0005-0000-0000-000049E30000}"/>
    <cellStyle name="Percent 8 4 2" xfId="29723" xr:uid="{00000000-0005-0000-0000-00004AE30000}"/>
    <cellStyle name="Percent 8 5" xfId="29724" xr:uid="{00000000-0005-0000-0000-00004BE30000}"/>
    <cellStyle name="Percent 8 6" xfId="29725" xr:uid="{00000000-0005-0000-0000-00004CE30000}"/>
    <cellStyle name="Percent 8 7" xfId="29726" xr:uid="{00000000-0005-0000-0000-00004DE30000}"/>
    <cellStyle name="Percent 9" xfId="29727" xr:uid="{00000000-0005-0000-0000-00004EE30000}"/>
    <cellStyle name="Percent 9 2" xfId="29728" xr:uid="{00000000-0005-0000-0000-00004FE30000}"/>
    <cellStyle name="Percent 9 3" xfId="29729" xr:uid="{00000000-0005-0000-0000-000050E30000}"/>
    <cellStyle name="PERCENTAGE" xfId="29730" xr:uid="{00000000-0005-0000-0000-000051E30000}"/>
    <cellStyle name="PERCENTAGE 2" xfId="29731" xr:uid="{00000000-0005-0000-0000-000052E30000}"/>
    <cellStyle name="PERCENTAGE 3" xfId="29732" xr:uid="{00000000-0005-0000-0000-000053E30000}"/>
    <cellStyle name="Porcentaje" xfId="29733" xr:uid="{00000000-0005-0000-0000-000054E30000}"/>
    <cellStyle name="Porcentaje 2" xfId="29734" xr:uid="{00000000-0005-0000-0000-000055E30000}"/>
    <cellStyle name="Porcentaje 3" xfId="29735" xr:uid="{00000000-0005-0000-0000-000056E30000}"/>
    <cellStyle name="PrePop Currency (0)" xfId="29736" xr:uid="{00000000-0005-0000-0000-000057E30000}"/>
    <cellStyle name="PrePop Currency (2)" xfId="29737" xr:uid="{00000000-0005-0000-0000-000058E30000}"/>
    <cellStyle name="PrePop Units (0)" xfId="29738" xr:uid="{00000000-0005-0000-0000-000059E30000}"/>
    <cellStyle name="PrePop Units (1)" xfId="29739" xr:uid="{00000000-0005-0000-0000-00005AE30000}"/>
    <cellStyle name="PrePop Units (2)" xfId="29740" xr:uid="{00000000-0005-0000-0000-00005BE30000}"/>
    <cellStyle name="ProgramVariable" xfId="29741" xr:uid="{00000000-0005-0000-0000-00005CE30000}"/>
    <cellStyle name="Prosent_1010" xfId="29742" xr:uid="{00000000-0005-0000-0000-00005DE30000}"/>
    <cellStyle name="PSChar" xfId="29743" xr:uid="{00000000-0005-0000-0000-00005EE30000}"/>
    <cellStyle name="PSChar 2" xfId="29744" xr:uid="{00000000-0005-0000-0000-00005FE30000}"/>
    <cellStyle name="PSChar 3" xfId="29745" xr:uid="{00000000-0005-0000-0000-000060E30000}"/>
    <cellStyle name="PSDate" xfId="29746" xr:uid="{00000000-0005-0000-0000-000061E30000}"/>
    <cellStyle name="PSDate 2" xfId="29747" xr:uid="{00000000-0005-0000-0000-000062E30000}"/>
    <cellStyle name="PSDate 3" xfId="29748" xr:uid="{00000000-0005-0000-0000-000063E30000}"/>
    <cellStyle name="PSDec" xfId="29749" xr:uid="{00000000-0005-0000-0000-000064E30000}"/>
    <cellStyle name="PSDec 2" xfId="29750" xr:uid="{00000000-0005-0000-0000-000065E30000}"/>
    <cellStyle name="PSDec 3" xfId="29751" xr:uid="{00000000-0005-0000-0000-000066E30000}"/>
    <cellStyle name="PSHeading" xfId="29752" xr:uid="{00000000-0005-0000-0000-000067E30000}"/>
    <cellStyle name="PSHeading 2" xfId="29753" xr:uid="{00000000-0005-0000-0000-000068E30000}"/>
    <cellStyle name="PSHeading 3" xfId="29754" xr:uid="{00000000-0005-0000-0000-000069E30000}"/>
    <cellStyle name="PSInt" xfId="29755" xr:uid="{00000000-0005-0000-0000-00006AE30000}"/>
    <cellStyle name="PSInt 2" xfId="29756" xr:uid="{00000000-0005-0000-0000-00006BE30000}"/>
    <cellStyle name="PSInt 3" xfId="29757" xr:uid="{00000000-0005-0000-0000-00006CE30000}"/>
    <cellStyle name="PSSpacer" xfId="29758" xr:uid="{00000000-0005-0000-0000-00006DE30000}"/>
    <cellStyle name="PSSpacer 2" xfId="29759" xr:uid="{00000000-0005-0000-0000-00006EE30000}"/>
    <cellStyle name="PSSpacer 3" xfId="29760" xr:uid="{00000000-0005-0000-0000-00006FE30000}"/>
    <cellStyle name="Report" xfId="29761" xr:uid="{00000000-0005-0000-0000-000070E30000}"/>
    <cellStyle name="ReportTitlePrompt" xfId="29762" xr:uid="{00000000-0005-0000-0000-000071E30000}"/>
    <cellStyle name="ReportTitleValue" xfId="29763" xr:uid="{00000000-0005-0000-0000-000072E30000}"/>
    <cellStyle name="RevList" xfId="29764" xr:uid="{00000000-0005-0000-0000-000073E30000}"/>
    <cellStyle name="RowAcctAbovePrompt" xfId="29765" xr:uid="{00000000-0005-0000-0000-000074E30000}"/>
    <cellStyle name="RowAcctSOBAbovePrompt" xfId="29766" xr:uid="{00000000-0005-0000-0000-000075E30000}"/>
    <cellStyle name="RowAcctSOBValue" xfId="29767" xr:uid="{00000000-0005-0000-0000-000076E30000}"/>
    <cellStyle name="RowAcctValue" xfId="29768" xr:uid="{00000000-0005-0000-0000-000077E30000}"/>
    <cellStyle name="RowAttrAbovePrompt" xfId="29769" xr:uid="{00000000-0005-0000-0000-000078E30000}"/>
    <cellStyle name="RowAttrValue" xfId="29770" xr:uid="{00000000-0005-0000-0000-000079E30000}"/>
    <cellStyle name="RowColSetAbovePrompt" xfId="29771" xr:uid="{00000000-0005-0000-0000-00007AE30000}"/>
    <cellStyle name="RowColSetLeftPrompt" xfId="29772" xr:uid="{00000000-0005-0000-0000-00007BE30000}"/>
    <cellStyle name="RowColSetValue" xfId="29773" xr:uid="{00000000-0005-0000-0000-00007CE30000}"/>
    <cellStyle name="RowLeftPrompt" xfId="29774" xr:uid="{00000000-0005-0000-0000-00007DE30000}"/>
    <cellStyle name="Saldos" xfId="29775" xr:uid="{00000000-0005-0000-0000-00007EE30000}"/>
    <cellStyle name="Saldos 2" xfId="29776" xr:uid="{00000000-0005-0000-0000-00007FE30000}"/>
    <cellStyle name="Saldos 3" xfId="29777" xr:uid="{00000000-0005-0000-0000-000080E30000}"/>
    <cellStyle name="Salida" xfId="29778" xr:uid="{00000000-0005-0000-0000-000081E30000}"/>
    <cellStyle name="SampleUsingFormatMask" xfId="29779" xr:uid="{00000000-0005-0000-0000-000082E30000}"/>
    <cellStyle name="SampleWithNoFormatMask" xfId="29780" xr:uid="{00000000-0005-0000-0000-000083E30000}"/>
    <cellStyle name="six_page" xfId="29781" xr:uid="{00000000-0005-0000-0000-000084E30000}"/>
    <cellStyle name="Standaard_Loon" xfId="29782" xr:uid="{00000000-0005-0000-0000-000085E30000}"/>
    <cellStyle name="Standard_Balance Sheet 2002 - Movements" xfId="29783" xr:uid="{00000000-0005-0000-0000-000086E30000}"/>
    <cellStyle name="Style 1" xfId="29784" xr:uid="{00000000-0005-0000-0000-000087E30000}"/>
    <cellStyle name="Style 1 2" xfId="29785" xr:uid="{00000000-0005-0000-0000-000088E30000}"/>
    <cellStyle name="Style 1 2 2" xfId="29786" xr:uid="{00000000-0005-0000-0000-000089E30000}"/>
    <cellStyle name="Style 1 2 3" xfId="29787" xr:uid="{00000000-0005-0000-0000-00008AE30000}"/>
    <cellStyle name="Style 1 3" xfId="29788" xr:uid="{00000000-0005-0000-0000-00008BE30000}"/>
    <cellStyle name="Style 1 4" xfId="29789" xr:uid="{00000000-0005-0000-0000-00008CE30000}"/>
    <cellStyle name="Style 1 4 2" xfId="29790" xr:uid="{00000000-0005-0000-0000-00008DE30000}"/>
    <cellStyle name="Style 1 5" xfId="29791" xr:uid="{00000000-0005-0000-0000-00008EE30000}"/>
    <cellStyle name="styleColumnTitles" xfId="29792" xr:uid="{00000000-0005-0000-0000-00008FE30000}"/>
    <cellStyle name="styleColumnTitles 2" xfId="29793" xr:uid="{00000000-0005-0000-0000-000090E30000}"/>
    <cellStyle name="styleColumnTitles 3" xfId="29794" xr:uid="{00000000-0005-0000-0000-000091E30000}"/>
    <cellStyle name="styleColumnTitles 4" xfId="29795" xr:uid="{00000000-0005-0000-0000-000092E30000}"/>
    <cellStyle name="styleColumnTitles 5" xfId="29796" xr:uid="{00000000-0005-0000-0000-000093E30000}"/>
    <cellStyle name="styleColumnTitles 6" xfId="29797" xr:uid="{00000000-0005-0000-0000-000094E30000}"/>
    <cellStyle name="styleDateRange" xfId="29798" xr:uid="{00000000-0005-0000-0000-000095E30000}"/>
    <cellStyle name="styleDateRange 2" xfId="29799" xr:uid="{00000000-0005-0000-0000-000096E30000}"/>
    <cellStyle name="styleDateRange 3" xfId="29800" xr:uid="{00000000-0005-0000-0000-000097E30000}"/>
    <cellStyle name="styleDateRange 4" xfId="29801" xr:uid="{00000000-0005-0000-0000-000098E30000}"/>
    <cellStyle name="styleDateRange 5" xfId="29802" xr:uid="{00000000-0005-0000-0000-000099E30000}"/>
    <cellStyle name="styleDateRange 6" xfId="29803" xr:uid="{00000000-0005-0000-0000-00009AE30000}"/>
    <cellStyle name="styleHidden" xfId="29804" xr:uid="{00000000-0005-0000-0000-00009BE30000}"/>
    <cellStyle name="styleNormal" xfId="29805" xr:uid="{00000000-0005-0000-0000-00009CE30000}"/>
    <cellStyle name="styleSeriesAttributes" xfId="29806" xr:uid="{00000000-0005-0000-0000-00009DE30000}"/>
    <cellStyle name="styleSeriesAttributes 2" xfId="29807" xr:uid="{00000000-0005-0000-0000-00009EE30000}"/>
    <cellStyle name="styleSeriesAttributes 3" xfId="29808" xr:uid="{00000000-0005-0000-0000-00009FE30000}"/>
    <cellStyle name="styleSeriesAttributes 4" xfId="29809" xr:uid="{00000000-0005-0000-0000-0000A0E30000}"/>
    <cellStyle name="styleSeriesAttributes 5" xfId="29810" xr:uid="{00000000-0005-0000-0000-0000A1E30000}"/>
    <cellStyle name="styleSeriesAttributes 6" xfId="29811" xr:uid="{00000000-0005-0000-0000-0000A2E30000}"/>
    <cellStyle name="styleSeriesData" xfId="29812" xr:uid="{00000000-0005-0000-0000-0000A3E30000}"/>
    <cellStyle name="styleSeriesData 2" xfId="29813" xr:uid="{00000000-0005-0000-0000-0000A4E30000}"/>
    <cellStyle name="styleSeriesData 3" xfId="29814" xr:uid="{00000000-0005-0000-0000-0000A5E30000}"/>
    <cellStyle name="styleSeriesData 4" xfId="29815" xr:uid="{00000000-0005-0000-0000-0000A6E30000}"/>
    <cellStyle name="styleSeriesData 5" xfId="29816" xr:uid="{00000000-0005-0000-0000-0000A7E30000}"/>
    <cellStyle name="styleSeriesData 6" xfId="29817" xr:uid="{00000000-0005-0000-0000-0000A8E30000}"/>
    <cellStyle name="styleSeriesDataForecast" xfId="29818" xr:uid="{00000000-0005-0000-0000-0000A9E30000}"/>
    <cellStyle name="styleSeriesDataForecast 2" xfId="29819" xr:uid="{00000000-0005-0000-0000-0000AAE30000}"/>
    <cellStyle name="styleSeriesDataForecast 3" xfId="29820" xr:uid="{00000000-0005-0000-0000-0000ABE30000}"/>
    <cellStyle name="styleSeriesDataForecast 4" xfId="29821" xr:uid="{00000000-0005-0000-0000-0000ACE30000}"/>
    <cellStyle name="styleSeriesDataForecast 5" xfId="29822" xr:uid="{00000000-0005-0000-0000-0000ADE30000}"/>
    <cellStyle name="styleSeriesDataForecast 6" xfId="29823" xr:uid="{00000000-0005-0000-0000-0000AEE30000}"/>
    <cellStyle name="styleSeriesDataForecastNA" xfId="29824" xr:uid="{00000000-0005-0000-0000-0000AFE30000}"/>
    <cellStyle name="styleSeriesDataForecastNA 2" xfId="29825" xr:uid="{00000000-0005-0000-0000-0000B0E30000}"/>
    <cellStyle name="styleSeriesDataForecastNA 3" xfId="29826" xr:uid="{00000000-0005-0000-0000-0000B1E30000}"/>
    <cellStyle name="styleSeriesDataForecastNA 4" xfId="29827" xr:uid="{00000000-0005-0000-0000-0000B2E30000}"/>
    <cellStyle name="styleSeriesDataForecastNA 5" xfId="29828" xr:uid="{00000000-0005-0000-0000-0000B3E30000}"/>
    <cellStyle name="styleSeriesDataForecastNA 6" xfId="29829" xr:uid="{00000000-0005-0000-0000-0000B4E30000}"/>
    <cellStyle name="styleSeriesDataNA" xfId="29830" xr:uid="{00000000-0005-0000-0000-0000B5E30000}"/>
    <cellStyle name="styleSeriesDataNA 2" xfId="29831" xr:uid="{00000000-0005-0000-0000-0000B6E30000}"/>
    <cellStyle name="styleSeriesDataNA 3" xfId="29832" xr:uid="{00000000-0005-0000-0000-0000B7E30000}"/>
    <cellStyle name="styleSeriesDataNA 4" xfId="29833" xr:uid="{00000000-0005-0000-0000-0000B8E30000}"/>
    <cellStyle name="styleSeriesDataNA 5" xfId="29834" xr:uid="{00000000-0005-0000-0000-0000B9E30000}"/>
    <cellStyle name="styleSeriesDataNA 6" xfId="29835" xr:uid="{00000000-0005-0000-0000-0000BAE30000}"/>
    <cellStyle name="Subtotal" xfId="29836" xr:uid="{00000000-0005-0000-0000-0000BBE30000}"/>
    <cellStyle name="Text Indent A" xfId="29837" xr:uid="{00000000-0005-0000-0000-0000BCE30000}"/>
    <cellStyle name="Text Indent B" xfId="29838" xr:uid="{00000000-0005-0000-0000-0000BDE30000}"/>
    <cellStyle name="Text Indent C" xfId="29839" xr:uid="{00000000-0005-0000-0000-0000BEE30000}"/>
    <cellStyle name="Texto de advertencia" xfId="29840" xr:uid="{00000000-0005-0000-0000-0000BFE30000}"/>
    <cellStyle name="Texto explicativo" xfId="29841" xr:uid="{00000000-0005-0000-0000-0000C0E30000}"/>
    <cellStyle name="THIN" xfId="29842" xr:uid="{00000000-0005-0000-0000-0000C1E30000}"/>
    <cellStyle name="Tickmark" xfId="29843" xr:uid="{00000000-0005-0000-0000-0000C2E30000}"/>
    <cellStyle name="Title 2" xfId="29844" xr:uid="{00000000-0005-0000-0000-0000C3E30000}"/>
    <cellStyle name="Title 3" xfId="29845" xr:uid="{00000000-0005-0000-0000-0000C4E30000}"/>
    <cellStyle name="Title 3 2" xfId="29846" xr:uid="{00000000-0005-0000-0000-0000C5E30000}"/>
    <cellStyle name="Title 3 3" xfId="29847" xr:uid="{00000000-0005-0000-0000-0000C6E30000}"/>
    <cellStyle name="Title 4" xfId="29848" xr:uid="{00000000-0005-0000-0000-0000C7E30000}"/>
    <cellStyle name="Title 5" xfId="29849" xr:uid="{00000000-0005-0000-0000-0000C8E30000}"/>
    <cellStyle name="TitleBar" xfId="29850" xr:uid="{00000000-0005-0000-0000-0000C9E30000}"/>
    <cellStyle name="Título" xfId="29851" xr:uid="{00000000-0005-0000-0000-0000CAE30000}"/>
    <cellStyle name="Título 1" xfId="29852" xr:uid="{00000000-0005-0000-0000-0000CBE30000}"/>
    <cellStyle name="Título 2" xfId="29853" xr:uid="{00000000-0005-0000-0000-0000CCE30000}"/>
    <cellStyle name="Título 3" xfId="29854" xr:uid="{00000000-0005-0000-0000-0000CDE30000}"/>
    <cellStyle name="Total 2" xfId="29855" xr:uid="{00000000-0005-0000-0000-0000CEE30000}"/>
    <cellStyle name="Total 2 2" xfId="29856" xr:uid="{00000000-0005-0000-0000-0000CFE30000}"/>
    <cellStyle name="Total 3" xfId="29857" xr:uid="{00000000-0005-0000-0000-0000D0E30000}"/>
    <cellStyle name="Total 3 2" xfId="29858" xr:uid="{00000000-0005-0000-0000-0000D1E30000}"/>
    <cellStyle name="Total 4" xfId="29859" xr:uid="{00000000-0005-0000-0000-0000D2E30000}"/>
    <cellStyle name="Total 5" xfId="29860" xr:uid="{00000000-0005-0000-0000-0000D3E30000}"/>
    <cellStyle name="Tusenskille [0]_1010" xfId="29861" xr:uid="{00000000-0005-0000-0000-0000D4E30000}"/>
    <cellStyle name="Tusenskille_1010" xfId="29862" xr:uid="{00000000-0005-0000-0000-0000D5E30000}"/>
    <cellStyle name="Tusental (0)_13" xfId="29863" xr:uid="{00000000-0005-0000-0000-0000D6E30000}"/>
    <cellStyle name="UploadThisRowValue" xfId="29864" xr:uid="{00000000-0005-0000-0000-0000D7E30000}"/>
    <cellStyle name="Valuta (0)_13" xfId="29865" xr:uid="{00000000-0005-0000-0000-0000D8E30000}"/>
    <cellStyle name="Währung [0]_PERSONAL" xfId="29866" xr:uid="{00000000-0005-0000-0000-0000D9E30000}"/>
    <cellStyle name="Währung [1]" xfId="29867" xr:uid="{00000000-0005-0000-0000-0000DAE30000}"/>
    <cellStyle name="Währung_PERSONAL" xfId="29868" xr:uid="{00000000-0005-0000-0000-0000DBE30000}"/>
    <cellStyle name="Warning Text 2" xfId="29869" xr:uid="{00000000-0005-0000-0000-0000DCE30000}"/>
    <cellStyle name="Warning Text 2 2" xfId="29870" xr:uid="{00000000-0005-0000-0000-0000DDE30000}"/>
    <cellStyle name="Warning Text 3" xfId="29871" xr:uid="{00000000-0005-0000-0000-0000DEE30000}"/>
    <cellStyle name="Warning Text 3 2" xfId="29872" xr:uid="{00000000-0005-0000-0000-0000DFE30000}"/>
    <cellStyle name="Warning Text 4" xfId="29873" xr:uid="{00000000-0005-0000-0000-0000E0E30000}"/>
    <cellStyle name="WAYNE" xfId="29874" xr:uid="{00000000-0005-0000-0000-0000E1E30000}"/>
    <cellStyle name="一般_laroux" xfId="29875" xr:uid="{00000000-0005-0000-0000-0000E2E30000}"/>
    <cellStyle name="千分位[0]_laroux" xfId="29876" xr:uid="{00000000-0005-0000-0000-0000E3E30000}"/>
    <cellStyle name="千分位_laroux" xfId="29877" xr:uid="{00000000-0005-0000-0000-0000E4E30000}"/>
    <cellStyle name="桁区切り [0.00]_results" xfId="29878" xr:uid="{00000000-0005-0000-0000-0000E5E30000}"/>
    <cellStyle name="桁区切り_results" xfId="29879" xr:uid="{00000000-0005-0000-0000-0000E6E30000}"/>
    <cellStyle name="標準_results" xfId="29880" xr:uid="{00000000-0005-0000-0000-0000E7E30000}"/>
    <cellStyle name="貨幣 [0]_laroux" xfId="29881" xr:uid="{00000000-0005-0000-0000-0000E8E30000}"/>
    <cellStyle name="貨幣_laroux" xfId="29882" xr:uid="{00000000-0005-0000-0000-0000E9E30000}"/>
    <cellStyle name="通貨 [0.00]_results" xfId="29883" xr:uid="{00000000-0005-0000-0000-0000EAE30000}"/>
    <cellStyle name="通貨_results" xfId="29884" xr:uid="{00000000-0005-0000-0000-0000EBE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persons/person.xml><?xml version="1.0" encoding="utf-8"?>
<personList xmlns="http://schemas.microsoft.com/office/spreadsheetml/2018/threadedcomments" xmlns:x="http://schemas.openxmlformats.org/spreadsheetml/2006/main">
  <person displayName="JTQCB" id="{6706FD12-D343-44FA-BB95-8592ED15D771}" userId="JTQCB"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81" dT="2021-01-25T15:53:15.97" personId="{6706FD12-D343-44FA-BB95-8592ED15D771}" id="{820ADD55-74F2-487A-8DF0-2C67F20BBC1C}">
    <text>These come from "Other Explanations" on the Roadway and Equipment Investment Schedules.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ustomProperty" Target="../customProperty2.bin"/><Relationship Id="rId5" Type="http://schemas.openxmlformats.org/officeDocument/2006/relationships/printerSettings" Target="../printerSettings/printerSettings5.bin"/><Relationship Id="rId10"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customProperty" Target="../customProperty16.bin"/><Relationship Id="rId5" Type="http://schemas.openxmlformats.org/officeDocument/2006/relationships/printerSettings" Target="../printerSettings/printerSettings72.bin"/><Relationship Id="rId10" Type="http://schemas.openxmlformats.org/officeDocument/2006/relationships/customProperty" Target="../customProperty15.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customProperty" Target="../customProperty19.bin"/><Relationship Id="rId5" Type="http://schemas.openxmlformats.org/officeDocument/2006/relationships/printerSettings" Target="../printerSettings/printerSettings83.bin"/><Relationship Id="rId10" Type="http://schemas.openxmlformats.org/officeDocument/2006/relationships/customProperty" Target="../customProperty1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9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91.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92.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93.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94.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customProperty" Target="../customProperty4.bin"/><Relationship Id="rId5" Type="http://schemas.openxmlformats.org/officeDocument/2006/relationships/printerSettings" Target="../printerSettings/printerSettings14.bin"/><Relationship Id="rId10" Type="http://schemas.openxmlformats.org/officeDocument/2006/relationships/customProperty" Target="../customProperty3.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6.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97.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8.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99.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00.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01.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03.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0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customProperty" Target="../customProperty37.bin"/><Relationship Id="rId5" Type="http://schemas.openxmlformats.org/officeDocument/2006/relationships/printerSettings" Target="../printerSettings/printerSettings109.bin"/><Relationship Id="rId10" Type="http://schemas.openxmlformats.org/officeDocument/2006/relationships/customProperty" Target="../customProperty36.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customProperty" Target="../customProperty5.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21.bin"/><Relationship Id="rId3" Type="http://schemas.openxmlformats.org/officeDocument/2006/relationships/printerSettings" Target="../printerSettings/printerSettings116.bin"/><Relationship Id="rId7" Type="http://schemas.openxmlformats.org/officeDocument/2006/relationships/printerSettings" Target="../printerSettings/printerSettings120.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customProperty" Target="../customProperty39.bin"/><Relationship Id="rId5" Type="http://schemas.openxmlformats.org/officeDocument/2006/relationships/printerSettings" Target="../printerSettings/printerSettings118.bin"/><Relationship Id="rId10" Type="http://schemas.openxmlformats.org/officeDocument/2006/relationships/customProperty" Target="../customProperty38.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customProperty" Target="../customProperty41.bin"/><Relationship Id="rId5" Type="http://schemas.openxmlformats.org/officeDocument/2006/relationships/printerSettings" Target="../printerSettings/printerSettings127.bin"/><Relationship Id="rId10" Type="http://schemas.openxmlformats.org/officeDocument/2006/relationships/customProperty" Target="../customProperty40.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customProperty" Target="../customProperty43.bin"/><Relationship Id="rId5" Type="http://schemas.openxmlformats.org/officeDocument/2006/relationships/printerSettings" Target="../printerSettings/printerSettings136.bin"/><Relationship Id="rId10" Type="http://schemas.openxmlformats.org/officeDocument/2006/relationships/customProperty" Target="../customProperty42.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customProperty" Target="../customProperty45.bin"/><Relationship Id="rId5" Type="http://schemas.openxmlformats.org/officeDocument/2006/relationships/printerSettings" Target="../printerSettings/printerSettings145.bin"/><Relationship Id="rId10" Type="http://schemas.openxmlformats.org/officeDocument/2006/relationships/customProperty" Target="../customProperty44.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 Id="rId7" Type="http://schemas.openxmlformats.org/officeDocument/2006/relationships/printerSettings" Target="../printerSettings/printerSettings156.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customProperty" Target="../customProperty47.bin"/><Relationship Id="rId5" Type="http://schemas.openxmlformats.org/officeDocument/2006/relationships/printerSettings" Target="../printerSettings/printerSettings154.bin"/><Relationship Id="rId10" Type="http://schemas.openxmlformats.org/officeDocument/2006/relationships/customProperty" Target="../customProperty46.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16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11" Type="http://schemas.openxmlformats.org/officeDocument/2006/relationships/customProperty" Target="../customProperty49.bin"/><Relationship Id="rId5" Type="http://schemas.openxmlformats.org/officeDocument/2006/relationships/printerSettings" Target="../printerSettings/printerSettings163.bin"/><Relationship Id="rId10" Type="http://schemas.openxmlformats.org/officeDocument/2006/relationships/customProperty" Target="../customProperty48.bin"/><Relationship Id="rId4" Type="http://schemas.openxmlformats.org/officeDocument/2006/relationships/printerSettings" Target="../printerSettings/printerSettings162.bin"/><Relationship Id="rId9" Type="http://schemas.openxmlformats.org/officeDocument/2006/relationships/printerSettings" Target="../printerSettings/printerSettings16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175.bin"/><Relationship Id="rId3" Type="http://schemas.openxmlformats.org/officeDocument/2006/relationships/printerSettings" Target="../printerSettings/printerSettings170.bin"/><Relationship Id="rId7" Type="http://schemas.openxmlformats.org/officeDocument/2006/relationships/printerSettings" Target="../printerSettings/printerSettings174.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customProperty" Target="../customProperty51.bin"/><Relationship Id="rId5" Type="http://schemas.openxmlformats.org/officeDocument/2006/relationships/printerSettings" Target="../printerSettings/printerSettings172.bin"/><Relationship Id="rId10" Type="http://schemas.openxmlformats.org/officeDocument/2006/relationships/customProperty" Target="../customProperty50.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comments" Target="../comments1.xml"/><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vmlDrawing" Target="../drawings/vmlDrawing1.v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customProperty" Target="../customProperty53.bin"/><Relationship Id="rId5" Type="http://schemas.openxmlformats.org/officeDocument/2006/relationships/printerSettings" Target="../printerSettings/printerSettings181.bin"/><Relationship Id="rId10" Type="http://schemas.openxmlformats.org/officeDocument/2006/relationships/customProperty" Target="../customProperty52.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customProperty" Target="../customProperty55.bin"/><Relationship Id="rId5" Type="http://schemas.openxmlformats.org/officeDocument/2006/relationships/printerSettings" Target="../printerSettings/printerSettings190.bin"/><Relationship Id="rId10" Type="http://schemas.openxmlformats.org/officeDocument/2006/relationships/customProperty" Target="../customProperty5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20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customProperty" Target="../customProperty57.bin"/><Relationship Id="rId5" Type="http://schemas.openxmlformats.org/officeDocument/2006/relationships/printerSettings" Target="../printerSettings/printerSettings199.bin"/><Relationship Id="rId10" Type="http://schemas.openxmlformats.org/officeDocument/2006/relationships/customProperty" Target="../customProperty56.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customProperty" Target="../customProperty7.bin"/><Relationship Id="rId5" Type="http://schemas.openxmlformats.org/officeDocument/2006/relationships/printerSettings" Target="../printerSettings/printerSettings32.bin"/><Relationship Id="rId10" Type="http://schemas.openxmlformats.org/officeDocument/2006/relationships/customProperty" Target="../customProperty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11.bin"/><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customProperty" Target="../customProperty59.bin"/><Relationship Id="rId5" Type="http://schemas.openxmlformats.org/officeDocument/2006/relationships/printerSettings" Target="../printerSettings/printerSettings208.bin"/><Relationship Id="rId10" Type="http://schemas.openxmlformats.org/officeDocument/2006/relationships/customProperty" Target="../customProperty58.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comments" Target="../comments2.xml"/><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vmlDrawing" Target="../drawings/vmlDrawing2.v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customProperty" Target="../customProperty61.bin"/><Relationship Id="rId5" Type="http://schemas.openxmlformats.org/officeDocument/2006/relationships/printerSettings" Target="../printerSettings/printerSettings217.bin"/><Relationship Id="rId10" Type="http://schemas.openxmlformats.org/officeDocument/2006/relationships/customProperty" Target="../customProperty60.bin"/><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microsoft.com/office/2017/10/relationships/threadedComment" Target="../threadedComments/threadedComment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29.bin"/><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customProperty" Target="../customProperty63.bin"/><Relationship Id="rId5" Type="http://schemas.openxmlformats.org/officeDocument/2006/relationships/printerSettings" Target="../printerSettings/printerSettings226.bin"/><Relationship Id="rId10" Type="http://schemas.openxmlformats.org/officeDocument/2006/relationships/customProperty" Target="../customProperty62.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23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customProperty" Target="../customProperty65.bin"/><Relationship Id="rId5" Type="http://schemas.openxmlformats.org/officeDocument/2006/relationships/printerSettings" Target="../printerSettings/printerSettings235.bin"/><Relationship Id="rId10" Type="http://schemas.openxmlformats.org/officeDocument/2006/relationships/customProperty" Target="../customProperty64.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24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customProperty" Target="../customProperty67.bin"/><Relationship Id="rId5" Type="http://schemas.openxmlformats.org/officeDocument/2006/relationships/printerSettings" Target="../printerSettings/printerSettings244.bin"/><Relationship Id="rId10" Type="http://schemas.openxmlformats.org/officeDocument/2006/relationships/customProperty" Target="../customProperty66.bin"/><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customProperty" Target="../customProperty69.bin"/><Relationship Id="rId5" Type="http://schemas.openxmlformats.org/officeDocument/2006/relationships/printerSettings" Target="../printerSettings/printerSettings253.bin"/><Relationship Id="rId10" Type="http://schemas.openxmlformats.org/officeDocument/2006/relationships/customProperty" Target="../customProperty68.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customProperty" Target="../customProperty71.bin"/><Relationship Id="rId5" Type="http://schemas.openxmlformats.org/officeDocument/2006/relationships/printerSettings" Target="../printerSettings/printerSettings262.bin"/><Relationship Id="rId10" Type="http://schemas.openxmlformats.org/officeDocument/2006/relationships/customProperty" Target="../customProperty70.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customProperty" Target="../customProperty73.bin"/><Relationship Id="rId5" Type="http://schemas.openxmlformats.org/officeDocument/2006/relationships/printerSettings" Target="../printerSettings/printerSettings271.bin"/><Relationship Id="rId10" Type="http://schemas.openxmlformats.org/officeDocument/2006/relationships/customProperty" Target="../customProperty72.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283.bin"/><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customProperty" Target="../customProperty75.bin"/><Relationship Id="rId5" Type="http://schemas.openxmlformats.org/officeDocument/2006/relationships/printerSettings" Target="../printerSettings/printerSettings280.bin"/><Relationship Id="rId10" Type="http://schemas.openxmlformats.org/officeDocument/2006/relationships/customProperty" Target="../customProperty7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29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customProperty" Target="../customProperty77.bin"/><Relationship Id="rId5" Type="http://schemas.openxmlformats.org/officeDocument/2006/relationships/printerSettings" Target="../printerSettings/printerSettings289.bin"/><Relationship Id="rId10" Type="http://schemas.openxmlformats.org/officeDocument/2006/relationships/customProperty" Target="../customProperty76.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customProperty" Target="../customProperty8.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01.bin"/><Relationship Id="rId3" Type="http://schemas.openxmlformats.org/officeDocument/2006/relationships/printerSettings" Target="../printerSettings/printerSettings296.bin"/><Relationship Id="rId7" Type="http://schemas.openxmlformats.org/officeDocument/2006/relationships/printerSettings" Target="../printerSettings/printerSettings300.bin"/><Relationship Id="rId2" Type="http://schemas.openxmlformats.org/officeDocument/2006/relationships/printerSettings" Target="../printerSettings/printerSettings295.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customProperty" Target="../customProperty79.bin"/><Relationship Id="rId5" Type="http://schemas.openxmlformats.org/officeDocument/2006/relationships/printerSettings" Target="../printerSettings/printerSettings298.bin"/><Relationship Id="rId10" Type="http://schemas.openxmlformats.org/officeDocument/2006/relationships/customProperty" Target="../customProperty78.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303.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311.bin"/><Relationship Id="rId3" Type="http://schemas.openxmlformats.org/officeDocument/2006/relationships/printerSettings" Target="../printerSettings/printerSettings306.bin"/><Relationship Id="rId7" Type="http://schemas.openxmlformats.org/officeDocument/2006/relationships/printerSettings" Target="../printerSettings/printerSettings310.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customProperty" Target="../customProperty82.bin"/><Relationship Id="rId5" Type="http://schemas.openxmlformats.org/officeDocument/2006/relationships/printerSettings" Target="../printerSettings/printerSettings308.bin"/><Relationship Id="rId10" Type="http://schemas.openxmlformats.org/officeDocument/2006/relationships/customProperty" Target="../customProperty81.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customProperty" Target="../customProperty84.bin"/><Relationship Id="rId5" Type="http://schemas.openxmlformats.org/officeDocument/2006/relationships/printerSettings" Target="../printerSettings/printerSettings317.bin"/><Relationship Id="rId10" Type="http://schemas.openxmlformats.org/officeDocument/2006/relationships/customProperty" Target="../customProperty8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329.bin"/><Relationship Id="rId3" Type="http://schemas.openxmlformats.org/officeDocument/2006/relationships/printerSettings" Target="../printerSettings/printerSettings324.bin"/><Relationship Id="rId7" Type="http://schemas.openxmlformats.org/officeDocument/2006/relationships/printerSettings" Target="../printerSettings/printerSettings328.bin"/><Relationship Id="rId2" Type="http://schemas.openxmlformats.org/officeDocument/2006/relationships/printerSettings" Target="../printerSettings/printerSettings323.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customProperty" Target="../customProperty86.bin"/><Relationship Id="rId5" Type="http://schemas.openxmlformats.org/officeDocument/2006/relationships/printerSettings" Target="../printerSettings/printerSettings326.bin"/><Relationship Id="rId10" Type="http://schemas.openxmlformats.org/officeDocument/2006/relationships/customProperty" Target="../customProperty85.bin"/><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338.bin"/><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customProperty" Target="../customProperty88.bin"/><Relationship Id="rId5" Type="http://schemas.openxmlformats.org/officeDocument/2006/relationships/printerSettings" Target="../printerSettings/printerSettings335.bin"/><Relationship Id="rId10" Type="http://schemas.openxmlformats.org/officeDocument/2006/relationships/customProperty" Target="../customProperty87.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347.bin"/><Relationship Id="rId3" Type="http://schemas.openxmlformats.org/officeDocument/2006/relationships/printerSettings" Target="../printerSettings/printerSettings342.bin"/><Relationship Id="rId7" Type="http://schemas.openxmlformats.org/officeDocument/2006/relationships/printerSettings" Target="../printerSettings/printerSettings346.bin"/><Relationship Id="rId2" Type="http://schemas.openxmlformats.org/officeDocument/2006/relationships/printerSettings" Target="../printerSettings/printerSettings341.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customProperty" Target="../customProperty90.bin"/><Relationship Id="rId5" Type="http://schemas.openxmlformats.org/officeDocument/2006/relationships/printerSettings" Target="../printerSettings/printerSettings344.bin"/><Relationship Id="rId10" Type="http://schemas.openxmlformats.org/officeDocument/2006/relationships/customProperty" Target="../customProperty89.bin"/><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356.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customProperty" Target="../customProperty92.bin"/><Relationship Id="rId5" Type="http://schemas.openxmlformats.org/officeDocument/2006/relationships/printerSettings" Target="../printerSettings/printerSettings353.bin"/><Relationship Id="rId10" Type="http://schemas.openxmlformats.org/officeDocument/2006/relationships/customProperty" Target="../customProperty91.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customProperty" Target="../customProperty94.bin"/><Relationship Id="rId5" Type="http://schemas.openxmlformats.org/officeDocument/2006/relationships/printerSettings" Target="../printerSettings/printerSettings362.bin"/><Relationship Id="rId10" Type="http://schemas.openxmlformats.org/officeDocument/2006/relationships/customProperty" Target="../customProperty93.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374.bin"/><Relationship Id="rId3" Type="http://schemas.openxmlformats.org/officeDocument/2006/relationships/printerSettings" Target="../printerSettings/printerSettings369.bin"/><Relationship Id="rId7" Type="http://schemas.openxmlformats.org/officeDocument/2006/relationships/printerSettings" Target="../printerSettings/printerSettings373.bin"/><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customProperty" Target="../customProperty96.bin"/><Relationship Id="rId5" Type="http://schemas.openxmlformats.org/officeDocument/2006/relationships/printerSettings" Target="../printerSettings/printerSettings371.bin"/><Relationship Id="rId10" Type="http://schemas.openxmlformats.org/officeDocument/2006/relationships/customProperty" Target="../customProperty9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customProperty" Target="../customProperty10.bin"/><Relationship Id="rId5" Type="http://schemas.openxmlformats.org/officeDocument/2006/relationships/printerSettings" Target="../printerSettings/printerSettings50.bin"/><Relationship Id="rId10" Type="http://schemas.openxmlformats.org/officeDocument/2006/relationships/customProperty" Target="../customProperty9.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383.bin"/><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customProperty" Target="../customProperty98.bin"/><Relationship Id="rId5" Type="http://schemas.openxmlformats.org/officeDocument/2006/relationships/printerSettings" Target="../printerSettings/printerSettings380.bin"/><Relationship Id="rId10" Type="http://schemas.openxmlformats.org/officeDocument/2006/relationships/customProperty" Target="../customProperty97.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392.bin"/><Relationship Id="rId3" Type="http://schemas.openxmlformats.org/officeDocument/2006/relationships/printerSettings" Target="../printerSettings/printerSettings387.bin"/><Relationship Id="rId7" Type="http://schemas.openxmlformats.org/officeDocument/2006/relationships/printerSettings" Target="../printerSettings/printerSettings391.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customProperty" Target="../customProperty100.bin"/><Relationship Id="rId5" Type="http://schemas.openxmlformats.org/officeDocument/2006/relationships/printerSettings" Target="../printerSettings/printerSettings389.bin"/><Relationship Id="rId10" Type="http://schemas.openxmlformats.org/officeDocument/2006/relationships/customProperty" Target="../customProperty99.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customProperty" Target="../customProperty102.bin"/><Relationship Id="rId5" Type="http://schemas.openxmlformats.org/officeDocument/2006/relationships/printerSettings" Target="../printerSettings/printerSettings398.bin"/><Relationship Id="rId10" Type="http://schemas.openxmlformats.org/officeDocument/2006/relationships/customProperty" Target="../customProperty101.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11" Type="http://schemas.openxmlformats.org/officeDocument/2006/relationships/customProperty" Target="../customProperty104.bin"/><Relationship Id="rId5" Type="http://schemas.openxmlformats.org/officeDocument/2006/relationships/printerSettings" Target="../printerSettings/printerSettings407.bin"/><Relationship Id="rId10" Type="http://schemas.openxmlformats.org/officeDocument/2006/relationships/customProperty" Target="../customProperty103.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419.bin"/><Relationship Id="rId3" Type="http://schemas.openxmlformats.org/officeDocument/2006/relationships/printerSettings" Target="../printerSettings/printerSettings414.bin"/><Relationship Id="rId7" Type="http://schemas.openxmlformats.org/officeDocument/2006/relationships/printerSettings" Target="../printerSettings/printerSettings418.bin"/><Relationship Id="rId2" Type="http://schemas.openxmlformats.org/officeDocument/2006/relationships/printerSettings" Target="../printerSettings/printerSettings413.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customProperty" Target="../customProperty106.bin"/><Relationship Id="rId5" Type="http://schemas.openxmlformats.org/officeDocument/2006/relationships/printerSettings" Target="../printerSettings/printerSettings416.bin"/><Relationship Id="rId10" Type="http://schemas.openxmlformats.org/officeDocument/2006/relationships/customProperty" Target="../customProperty105.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customProperty" Target="../customProperty108.bin"/><Relationship Id="rId5" Type="http://schemas.openxmlformats.org/officeDocument/2006/relationships/printerSettings" Target="../printerSettings/printerSettings425.bin"/><Relationship Id="rId10" Type="http://schemas.openxmlformats.org/officeDocument/2006/relationships/customProperty" Target="../customProperty107.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customProperty" Target="../customProperty110.bin"/><Relationship Id="rId5" Type="http://schemas.openxmlformats.org/officeDocument/2006/relationships/printerSettings" Target="../printerSettings/printerSettings434.bin"/><Relationship Id="rId10" Type="http://schemas.openxmlformats.org/officeDocument/2006/relationships/customProperty" Target="../customProperty109.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446.bin"/><Relationship Id="rId3" Type="http://schemas.openxmlformats.org/officeDocument/2006/relationships/printerSettings" Target="../printerSettings/printerSettings441.bin"/><Relationship Id="rId7" Type="http://schemas.openxmlformats.org/officeDocument/2006/relationships/printerSettings" Target="../printerSettings/printerSettings445.bin"/><Relationship Id="rId2" Type="http://schemas.openxmlformats.org/officeDocument/2006/relationships/printerSettings" Target="../printerSettings/printerSettings440.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customProperty" Target="../customProperty112.bin"/><Relationship Id="rId5" Type="http://schemas.openxmlformats.org/officeDocument/2006/relationships/printerSettings" Target="../printerSettings/printerSettings443.bin"/><Relationship Id="rId10" Type="http://schemas.openxmlformats.org/officeDocument/2006/relationships/customProperty" Target="../customProperty111.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comments" Target="../comments3.xml"/><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12" Type="http://schemas.openxmlformats.org/officeDocument/2006/relationships/vmlDrawing" Target="../drawings/vmlDrawing3.vml"/><Relationship Id="rId2" Type="http://schemas.openxmlformats.org/officeDocument/2006/relationships/printerSettings" Target="../printerSettings/printerSettings449.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customProperty" Target="../customProperty114.bin"/><Relationship Id="rId5" Type="http://schemas.openxmlformats.org/officeDocument/2006/relationships/printerSettings" Target="../printerSettings/printerSettings452.bin"/><Relationship Id="rId10" Type="http://schemas.openxmlformats.org/officeDocument/2006/relationships/customProperty" Target="../customProperty113.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46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customProperty" Target="../customProperty116.bin"/><Relationship Id="rId5" Type="http://schemas.openxmlformats.org/officeDocument/2006/relationships/printerSettings" Target="../printerSettings/printerSettings461.bin"/><Relationship Id="rId10" Type="http://schemas.openxmlformats.org/officeDocument/2006/relationships/customProperty" Target="../customProperty115.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473.bin"/><Relationship Id="rId13" Type="http://schemas.openxmlformats.org/officeDocument/2006/relationships/comments" Target="../comments4.xml"/><Relationship Id="rId3" Type="http://schemas.openxmlformats.org/officeDocument/2006/relationships/printerSettings" Target="../printerSettings/printerSettings468.bin"/><Relationship Id="rId7" Type="http://schemas.openxmlformats.org/officeDocument/2006/relationships/printerSettings" Target="../printerSettings/printerSettings472.bin"/><Relationship Id="rId12" Type="http://schemas.openxmlformats.org/officeDocument/2006/relationships/vmlDrawing" Target="../drawings/vmlDrawing4.vml"/><Relationship Id="rId2" Type="http://schemas.openxmlformats.org/officeDocument/2006/relationships/printerSettings" Target="../printerSettings/printerSettings467.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customProperty" Target="../customProperty118.bin"/><Relationship Id="rId5" Type="http://schemas.openxmlformats.org/officeDocument/2006/relationships/printerSettings" Target="../printerSettings/printerSettings470.bin"/><Relationship Id="rId10" Type="http://schemas.openxmlformats.org/officeDocument/2006/relationships/customProperty" Target="../customProperty117.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482.bin"/><Relationship Id="rId3" Type="http://schemas.openxmlformats.org/officeDocument/2006/relationships/printerSettings" Target="../printerSettings/printerSettings477.bin"/><Relationship Id="rId7" Type="http://schemas.openxmlformats.org/officeDocument/2006/relationships/printerSettings" Target="../printerSettings/printerSettings481.bin"/><Relationship Id="rId2" Type="http://schemas.openxmlformats.org/officeDocument/2006/relationships/printerSettings" Target="../printerSettings/printerSettings476.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customProperty" Target="../customProperty120.bin"/><Relationship Id="rId5" Type="http://schemas.openxmlformats.org/officeDocument/2006/relationships/printerSettings" Target="../printerSettings/printerSettings479.bin"/><Relationship Id="rId10" Type="http://schemas.openxmlformats.org/officeDocument/2006/relationships/customProperty" Target="../customProperty119.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491.bin"/><Relationship Id="rId3" Type="http://schemas.openxmlformats.org/officeDocument/2006/relationships/printerSettings" Target="../printerSettings/printerSettings486.bin"/><Relationship Id="rId7" Type="http://schemas.openxmlformats.org/officeDocument/2006/relationships/printerSettings" Target="../printerSettings/printerSettings490.bin"/><Relationship Id="rId2" Type="http://schemas.openxmlformats.org/officeDocument/2006/relationships/printerSettings" Target="../printerSettings/printerSettings485.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11" Type="http://schemas.openxmlformats.org/officeDocument/2006/relationships/customProperty" Target="../customProperty122.bin"/><Relationship Id="rId5" Type="http://schemas.openxmlformats.org/officeDocument/2006/relationships/printerSettings" Target="../printerSettings/printerSettings488.bin"/><Relationship Id="rId10" Type="http://schemas.openxmlformats.org/officeDocument/2006/relationships/customProperty" Target="../customProperty121.bin"/><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500.bin"/><Relationship Id="rId3" Type="http://schemas.openxmlformats.org/officeDocument/2006/relationships/printerSettings" Target="../printerSettings/printerSettings495.bin"/><Relationship Id="rId7" Type="http://schemas.openxmlformats.org/officeDocument/2006/relationships/printerSettings" Target="../printerSettings/printerSettings499.bin"/><Relationship Id="rId2" Type="http://schemas.openxmlformats.org/officeDocument/2006/relationships/printerSettings" Target="../printerSettings/printerSettings494.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11" Type="http://schemas.openxmlformats.org/officeDocument/2006/relationships/customProperty" Target="../customProperty124.bin"/><Relationship Id="rId5" Type="http://schemas.openxmlformats.org/officeDocument/2006/relationships/printerSettings" Target="../printerSettings/printerSettings497.bin"/><Relationship Id="rId10" Type="http://schemas.openxmlformats.org/officeDocument/2006/relationships/customProperty" Target="../customProperty123.bin"/><Relationship Id="rId4" Type="http://schemas.openxmlformats.org/officeDocument/2006/relationships/printerSettings" Target="../printerSettings/printerSettings496.bin"/><Relationship Id="rId9" Type="http://schemas.openxmlformats.org/officeDocument/2006/relationships/printerSettings" Target="../printerSettings/printerSettings501.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customProperty" Target="../customProperty126.bin"/><Relationship Id="rId5" Type="http://schemas.openxmlformats.org/officeDocument/2006/relationships/printerSettings" Target="../printerSettings/printerSettings506.bin"/><Relationship Id="rId10" Type="http://schemas.openxmlformats.org/officeDocument/2006/relationships/customProperty" Target="../customProperty125.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customProperty" Target="../customProperty128.bin"/><Relationship Id="rId5" Type="http://schemas.openxmlformats.org/officeDocument/2006/relationships/printerSettings" Target="../printerSettings/printerSettings515.bin"/><Relationship Id="rId10" Type="http://schemas.openxmlformats.org/officeDocument/2006/relationships/customProperty" Target="../customProperty127.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527.bin"/><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customProperty" Target="../customProperty130.bin"/><Relationship Id="rId5" Type="http://schemas.openxmlformats.org/officeDocument/2006/relationships/printerSettings" Target="../printerSettings/printerSettings524.bin"/><Relationship Id="rId10" Type="http://schemas.openxmlformats.org/officeDocument/2006/relationships/customProperty" Target="../customProperty129.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536.bin"/><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customProperty" Target="../customProperty132.bin"/><Relationship Id="rId5" Type="http://schemas.openxmlformats.org/officeDocument/2006/relationships/printerSettings" Target="../printerSettings/printerSettings533.bin"/><Relationship Id="rId10" Type="http://schemas.openxmlformats.org/officeDocument/2006/relationships/customProperty" Target="../customProperty131.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545.bin"/><Relationship Id="rId3" Type="http://schemas.openxmlformats.org/officeDocument/2006/relationships/printerSettings" Target="../printerSettings/printerSettings540.bin"/><Relationship Id="rId7" Type="http://schemas.openxmlformats.org/officeDocument/2006/relationships/printerSettings" Target="../printerSettings/printerSettings544.bin"/><Relationship Id="rId2" Type="http://schemas.openxmlformats.org/officeDocument/2006/relationships/printerSettings" Target="../printerSettings/printerSettings539.bin"/><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11" Type="http://schemas.openxmlformats.org/officeDocument/2006/relationships/customProperty" Target="../customProperty134.bin"/><Relationship Id="rId5" Type="http://schemas.openxmlformats.org/officeDocument/2006/relationships/printerSettings" Target="../printerSettings/printerSettings542.bin"/><Relationship Id="rId10" Type="http://schemas.openxmlformats.org/officeDocument/2006/relationships/customProperty" Target="../customProperty133.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554.bin"/><Relationship Id="rId3" Type="http://schemas.openxmlformats.org/officeDocument/2006/relationships/printerSettings" Target="../printerSettings/printerSettings549.bin"/><Relationship Id="rId7" Type="http://schemas.openxmlformats.org/officeDocument/2006/relationships/printerSettings" Target="../printerSettings/printerSettings553.bin"/><Relationship Id="rId2" Type="http://schemas.openxmlformats.org/officeDocument/2006/relationships/printerSettings" Target="../printerSettings/printerSettings548.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customProperty" Target="../customProperty136.bin"/><Relationship Id="rId5" Type="http://schemas.openxmlformats.org/officeDocument/2006/relationships/printerSettings" Target="../printerSettings/printerSettings551.bin"/><Relationship Id="rId10" Type="http://schemas.openxmlformats.org/officeDocument/2006/relationships/customProperty" Target="../customProperty135.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customProperty" Target="../customProperty13.bin"/><Relationship Id="rId5" Type="http://schemas.openxmlformats.org/officeDocument/2006/relationships/printerSettings" Target="../printerSettings/printerSettings61.bin"/><Relationship Id="rId10" Type="http://schemas.openxmlformats.org/officeDocument/2006/relationships/customProperty" Target="../customProperty12.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customProperty" Target="../customProperty138.bin"/><Relationship Id="rId5" Type="http://schemas.openxmlformats.org/officeDocument/2006/relationships/printerSettings" Target="../printerSettings/printerSettings560.bin"/><Relationship Id="rId10" Type="http://schemas.openxmlformats.org/officeDocument/2006/relationships/customProperty" Target="../customProperty137.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comments" Target="../comments5.xml"/><Relationship Id="rId3" Type="http://schemas.openxmlformats.org/officeDocument/2006/relationships/printerSettings" Target="../printerSettings/printerSettings567.bin"/><Relationship Id="rId7" Type="http://schemas.openxmlformats.org/officeDocument/2006/relationships/printerSettings" Target="../printerSettings/printerSettings571.bin"/><Relationship Id="rId12" Type="http://schemas.openxmlformats.org/officeDocument/2006/relationships/vmlDrawing" Target="../drawings/vmlDrawing5.vml"/><Relationship Id="rId2" Type="http://schemas.openxmlformats.org/officeDocument/2006/relationships/printerSettings" Target="../printerSettings/printerSettings566.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customProperty" Target="../customProperty140.bin"/><Relationship Id="rId5" Type="http://schemas.openxmlformats.org/officeDocument/2006/relationships/printerSettings" Target="../printerSettings/printerSettings569.bin"/><Relationship Id="rId10" Type="http://schemas.openxmlformats.org/officeDocument/2006/relationships/customProperty" Target="../customProperty139.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2" Type="http://schemas.openxmlformats.org/officeDocument/2006/relationships/printerSettings" Target="../printerSettings/printerSettings575.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customProperty" Target="../customProperty142.bin"/><Relationship Id="rId5" Type="http://schemas.openxmlformats.org/officeDocument/2006/relationships/printerSettings" Target="../printerSettings/printerSettings578.bin"/><Relationship Id="rId10" Type="http://schemas.openxmlformats.org/officeDocument/2006/relationships/customProperty" Target="../customProperty141.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590.bin"/><Relationship Id="rId3" Type="http://schemas.openxmlformats.org/officeDocument/2006/relationships/printerSettings" Target="../printerSettings/printerSettings585.bin"/><Relationship Id="rId7" Type="http://schemas.openxmlformats.org/officeDocument/2006/relationships/printerSettings" Target="../printerSettings/printerSettings589.bin"/><Relationship Id="rId2" Type="http://schemas.openxmlformats.org/officeDocument/2006/relationships/printerSettings" Target="../printerSettings/printerSettings584.bin"/><Relationship Id="rId1" Type="http://schemas.openxmlformats.org/officeDocument/2006/relationships/printerSettings" Target="../printerSettings/printerSettings583.bin"/><Relationship Id="rId6" Type="http://schemas.openxmlformats.org/officeDocument/2006/relationships/printerSettings" Target="../printerSettings/printerSettings588.bin"/><Relationship Id="rId11" Type="http://schemas.openxmlformats.org/officeDocument/2006/relationships/customProperty" Target="../customProperty144.bin"/><Relationship Id="rId5" Type="http://schemas.openxmlformats.org/officeDocument/2006/relationships/printerSettings" Target="../printerSettings/printerSettings587.bin"/><Relationship Id="rId10" Type="http://schemas.openxmlformats.org/officeDocument/2006/relationships/customProperty" Target="../customProperty143.bin"/><Relationship Id="rId4" Type="http://schemas.openxmlformats.org/officeDocument/2006/relationships/printerSettings" Target="../printerSettings/printerSettings586.bin"/><Relationship Id="rId9" Type="http://schemas.openxmlformats.org/officeDocument/2006/relationships/printerSettings" Target="../printerSettings/printerSettings591.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599.bin"/><Relationship Id="rId3" Type="http://schemas.openxmlformats.org/officeDocument/2006/relationships/printerSettings" Target="../printerSettings/printerSettings594.bin"/><Relationship Id="rId7" Type="http://schemas.openxmlformats.org/officeDocument/2006/relationships/printerSettings" Target="../printerSettings/printerSettings598.bin"/><Relationship Id="rId2" Type="http://schemas.openxmlformats.org/officeDocument/2006/relationships/printerSettings" Target="../printerSettings/printerSettings593.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customProperty" Target="../customProperty146.bin"/><Relationship Id="rId5" Type="http://schemas.openxmlformats.org/officeDocument/2006/relationships/printerSettings" Target="../printerSettings/printerSettings596.bin"/><Relationship Id="rId10" Type="http://schemas.openxmlformats.org/officeDocument/2006/relationships/customProperty" Target="../customProperty145.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
  <sheetViews>
    <sheetView tabSelected="1" workbookViewId="0"/>
  </sheetViews>
  <sheetFormatPr defaultRowHeight="10"/>
  <cols>
    <col min="1" max="1" width="56.77734375" customWidth="1"/>
    <col min="2" max="2" width="56.44140625" customWidth="1"/>
  </cols>
  <sheetData>
    <row r="1" spans="1:5" ht="21.75" customHeight="1">
      <c r="A1" s="76"/>
      <c r="B1" s="77" t="s">
        <v>2486</v>
      </c>
      <c r="E1" s="225"/>
    </row>
    <row r="2" spans="1:5" ht="21.75" customHeight="1">
      <c r="A2" s="76"/>
      <c r="B2" s="77" t="s">
        <v>2487</v>
      </c>
    </row>
    <row r="3" spans="1:5" ht="28.5" customHeight="1">
      <c r="A3" s="76"/>
      <c r="B3" s="228" t="s">
        <v>2737</v>
      </c>
    </row>
    <row r="4" spans="1:5" ht="50">
      <c r="A4" s="3355" t="s">
        <v>2701</v>
      </c>
      <c r="B4" s="3356"/>
    </row>
    <row r="5" spans="1:5" ht="75.75" customHeight="1">
      <c r="A5" s="3357" t="s">
        <v>2488</v>
      </c>
      <c r="B5" s="3358"/>
    </row>
    <row r="6" spans="1:5" ht="118.5" customHeight="1">
      <c r="A6" s="78"/>
      <c r="B6" s="563" t="s">
        <v>3388</v>
      </c>
    </row>
    <row r="7" spans="1:5" ht="21">
      <c r="A7" s="78" t="s">
        <v>2489</v>
      </c>
      <c r="B7" s="79" t="s">
        <v>2490</v>
      </c>
    </row>
    <row r="8" spans="1:5" ht="55.5" customHeight="1">
      <c r="A8" s="3359" t="s">
        <v>2491</v>
      </c>
      <c r="B8" s="3360"/>
    </row>
    <row r="9" spans="1:5" ht="61.5" customHeight="1">
      <c r="A9" s="3361" t="s">
        <v>2492</v>
      </c>
      <c r="B9" s="3356"/>
    </row>
    <row r="10" spans="1:5" ht="61.5" customHeight="1">
      <c r="A10" s="3362" t="s">
        <v>2900</v>
      </c>
      <c r="B10" s="3361"/>
    </row>
  </sheetData>
  <customSheetViews>
    <customSheetView guid="{CED32266-454C-4882-8DB4-02038533D7CA}" showPageBreaks="1">
      <selection activeCell="C12" sqref="C12"/>
      <pageMargins left="0.5" right="0.5" top="0.5" bottom="0.5" header="0.3" footer="0.3"/>
      <printOptions horizontalCentered="1"/>
      <pageSetup orientation="portrait" r:id="rId1"/>
    </customSheetView>
    <customSheetView guid="{785AB79B-FCC5-4328-97AE-CA0022E835E7}">
      <pageMargins left="0.7" right="0.7" top="0.75" bottom="0.75" header="0.3" footer="0.3"/>
      <pageSetup orientation="portrait" r:id="rId2"/>
    </customSheetView>
    <customSheetView guid="{5A727A5D-BF44-4335-A246-11154DE1EF1F}">
      <pageMargins left="0.7" right="0.7" top="0.75" bottom="0.75" header="0.3" footer="0.3"/>
      <pageSetup orientation="portrait" r:id="rId3"/>
    </customSheetView>
    <customSheetView guid="{4199E9C9-F722-4E0F-954F-1B24567CBCA2}">
      <pageMargins left="0.7" right="0.7" top="0.75" bottom="0.75" header="0.3" footer="0.3"/>
      <pageSetup orientation="portrait" r:id="rId4"/>
    </customSheetView>
    <customSheetView guid="{494A8C19-2F1C-4B6E-A878-D879D2D7079D}">
      <pageMargins left="0.7" right="0.7" top="0.75" bottom="0.75" header="0.3" footer="0.3"/>
      <pageSetup orientation="portrait" r:id="rId5"/>
    </customSheetView>
    <customSheetView guid="{1074830C-1147-4CE3-BD9F-2572CEE59AEF}">
      <pageMargins left="0.7" right="0.7" top="0.75" bottom="0.75" header="0.3" footer="0.3"/>
      <pageSetup orientation="portrait" r:id="rId6"/>
    </customSheetView>
    <customSheetView guid="{C0E4D60A-5D51-4D0A-8339-E19D67BA1FD7}">
      <pageMargins left="0.7" right="0.7" top="0.75" bottom="0.75" header="0.3" footer="0.3"/>
      <pageSetup orientation="portrait" r:id="rId7"/>
    </customSheetView>
    <customSheetView guid="{EB5A193B-9693-4793-A7E2-BFF09C25801B}">
      <pageMargins left="0.7" right="0.7" top="0.75" bottom="0.75" header="0.3" footer="0.3"/>
      <pageSetup orientation="portrait" r:id="rId8"/>
    </customSheetView>
  </customSheetViews>
  <mergeCells count="5">
    <mergeCell ref="A4:B4"/>
    <mergeCell ref="A5:B5"/>
    <mergeCell ref="A8:B8"/>
    <mergeCell ref="A9:B9"/>
    <mergeCell ref="A10:B10"/>
  </mergeCells>
  <printOptions horizontalCentered="1" verticalCentered="1"/>
  <pageMargins left="0.25" right="0.25" top="0.25" bottom="0.25" header="0.1" footer="0.1"/>
  <pageSetup scale="112" orientation="portrait" r:id="rId9"/>
  <headerFooter alignWithMargins="0"/>
  <customProperties>
    <customPr name="_pios_id" r:id="rId10"/>
    <customPr name="EpmWorksheetKeyString_GUID" r:id="rId1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I141"/>
  <sheetViews>
    <sheetView view="pageBreakPreview" zoomScaleNormal="100" zoomScaleSheetLayoutView="100" workbookViewId="0">
      <selection activeCell="A125" sqref="A125:XFD125"/>
    </sheetView>
  </sheetViews>
  <sheetFormatPr defaultRowHeight="10"/>
  <cols>
    <col min="1" max="1" width="5.33203125" customWidth="1"/>
    <col min="2" max="2" width="30.44140625" customWidth="1"/>
    <col min="3" max="3" width="36.77734375" customWidth="1"/>
    <col min="4" max="4" width="17.109375" customWidth="1"/>
    <col min="5" max="5" width="11.77734375" customWidth="1"/>
    <col min="6" max="7" width="14.109375" customWidth="1"/>
    <col min="8" max="8" width="7.77734375" customWidth="1"/>
  </cols>
  <sheetData>
    <row r="2" spans="1:8" ht="11.5">
      <c r="A2" s="538" t="s">
        <v>2901</v>
      </c>
      <c r="B2" s="1903"/>
      <c r="C2" s="1904"/>
      <c r="D2" s="1903"/>
      <c r="E2" s="1903"/>
      <c r="F2" s="1903"/>
      <c r="G2" s="1903"/>
      <c r="H2" s="1905" t="s">
        <v>858</v>
      </c>
    </row>
    <row r="3" spans="1:8" ht="11.5">
      <c r="A3" s="1907"/>
      <c r="B3" s="41"/>
      <c r="C3" s="1877"/>
      <c r="D3" s="41"/>
      <c r="E3" s="41"/>
      <c r="F3" s="41"/>
      <c r="G3" s="41"/>
      <c r="H3" s="1908"/>
    </row>
    <row r="4" spans="1:8" ht="11.5">
      <c r="A4" s="1909" t="s">
        <v>859</v>
      </c>
      <c r="B4" s="443"/>
      <c r="C4" s="443"/>
      <c r="D4" s="443"/>
      <c r="E4" s="443"/>
      <c r="F4" s="443"/>
      <c r="G4" s="443"/>
      <c r="H4" s="1910"/>
    </row>
    <row r="5" spans="1:8" ht="11.5">
      <c r="A5" s="1909"/>
      <c r="B5" s="443"/>
      <c r="C5" s="443"/>
      <c r="D5" s="443"/>
      <c r="E5" s="443"/>
      <c r="F5" s="443"/>
      <c r="G5" s="443"/>
      <c r="H5" s="1910"/>
    </row>
    <row r="6" spans="1:8" ht="11.5">
      <c r="A6" s="1911" t="s">
        <v>416</v>
      </c>
      <c r="B6" s="411" t="s">
        <v>3391</v>
      </c>
      <c r="C6" s="411"/>
      <c r="D6" s="411"/>
      <c r="E6" s="411"/>
      <c r="F6" s="411"/>
      <c r="G6" s="411"/>
      <c r="H6" s="1912"/>
    </row>
    <row r="7" spans="1:8" ht="11.5">
      <c r="A7" s="1913" t="s">
        <v>860</v>
      </c>
      <c r="B7" s="411"/>
      <c r="C7" s="411"/>
      <c r="D7" s="411"/>
      <c r="E7" s="411"/>
      <c r="F7" s="411"/>
      <c r="G7" s="411"/>
      <c r="H7" s="1912"/>
    </row>
    <row r="8" spans="1:8" ht="11.5">
      <c r="A8" s="1911" t="s">
        <v>417</v>
      </c>
      <c r="B8" s="411" t="s">
        <v>3377</v>
      </c>
      <c r="C8" s="411"/>
      <c r="D8" s="411"/>
      <c r="E8" s="411"/>
      <c r="F8" s="411"/>
      <c r="G8" s="411"/>
      <c r="H8" s="1912"/>
    </row>
    <row r="9" spans="1:8" ht="11.5">
      <c r="A9" s="1911" t="s">
        <v>418</v>
      </c>
      <c r="B9" s="411" t="s">
        <v>3378</v>
      </c>
      <c r="C9" s="411"/>
      <c r="D9" s="411"/>
      <c r="E9" s="411"/>
      <c r="F9" s="411"/>
      <c r="G9" s="411"/>
      <c r="H9" s="1912"/>
    </row>
    <row r="10" spans="1:8" ht="11.5">
      <c r="A10" s="1913" t="s">
        <v>861</v>
      </c>
      <c r="B10" s="411"/>
      <c r="C10" s="411"/>
      <c r="D10" s="411"/>
      <c r="E10" s="411"/>
      <c r="F10" s="411"/>
      <c r="G10" s="411"/>
      <c r="H10" s="1912"/>
    </row>
    <row r="11" spans="1:8" ht="11.5">
      <c r="A11" s="1911" t="s">
        <v>419</v>
      </c>
      <c r="B11" s="411" t="s">
        <v>3379</v>
      </c>
      <c r="C11" s="411"/>
      <c r="D11" s="411"/>
      <c r="E11" s="411"/>
      <c r="F11" s="411"/>
      <c r="G11" s="411"/>
      <c r="H11" s="1912"/>
    </row>
    <row r="12" spans="1:8" ht="11.5">
      <c r="A12" s="1913" t="s">
        <v>862</v>
      </c>
      <c r="B12" s="411"/>
      <c r="C12" s="411"/>
      <c r="D12" s="411"/>
      <c r="E12" s="411"/>
      <c r="F12" s="411"/>
      <c r="G12" s="411"/>
      <c r="H12" s="1912"/>
    </row>
    <row r="13" spans="1:8" ht="11.5">
      <c r="A13" s="1913" t="s">
        <v>863</v>
      </c>
      <c r="B13" s="411"/>
      <c r="C13" s="411"/>
      <c r="D13" s="411"/>
      <c r="E13" s="411"/>
      <c r="F13" s="411"/>
      <c r="G13" s="411"/>
      <c r="H13" s="1912"/>
    </row>
    <row r="14" spans="1:8" ht="11.5">
      <c r="A14" s="1911" t="s">
        <v>421</v>
      </c>
      <c r="B14" s="411" t="s">
        <v>864</v>
      </c>
      <c r="C14" s="411"/>
      <c r="D14" s="411"/>
      <c r="E14" s="411"/>
      <c r="F14" s="411"/>
      <c r="G14" s="411"/>
      <c r="H14" s="1912"/>
    </row>
    <row r="15" spans="1:8" ht="11.5">
      <c r="A15" s="1913" t="s">
        <v>3380</v>
      </c>
      <c r="B15" s="411"/>
      <c r="C15" s="411"/>
      <c r="D15" s="411"/>
      <c r="E15" s="411"/>
      <c r="F15" s="411"/>
      <c r="G15" s="411"/>
      <c r="H15" s="1912"/>
    </row>
    <row r="16" spans="1:8" ht="11.5">
      <c r="A16" s="1913" t="s">
        <v>865</v>
      </c>
      <c r="B16" s="411"/>
      <c r="C16" s="411"/>
      <c r="D16" s="411"/>
      <c r="E16" s="411"/>
      <c r="F16" s="411"/>
      <c r="G16" s="411"/>
      <c r="H16" s="1912"/>
    </row>
    <row r="17" spans="1:8" ht="11.5">
      <c r="A17" s="1911" t="s">
        <v>866</v>
      </c>
      <c r="B17" s="411" t="s">
        <v>867</v>
      </c>
      <c r="C17" s="411"/>
      <c r="D17" s="411"/>
      <c r="E17" s="411"/>
      <c r="F17" s="411"/>
      <c r="G17" s="411"/>
      <c r="H17" s="1912"/>
    </row>
    <row r="18" spans="1:8" ht="11.5">
      <c r="A18" s="1913"/>
      <c r="B18" s="476" t="s">
        <v>2908</v>
      </c>
      <c r="C18" s="476"/>
      <c r="D18" s="476"/>
      <c r="E18" s="476"/>
      <c r="F18" s="476"/>
      <c r="G18" s="476"/>
      <c r="H18" s="1912"/>
    </row>
    <row r="19" spans="1:8" ht="11.5">
      <c r="A19" s="1911" t="s">
        <v>868</v>
      </c>
      <c r="B19" s="411" t="s">
        <v>869</v>
      </c>
      <c r="C19" s="411"/>
      <c r="D19" s="411"/>
      <c r="E19" s="411"/>
      <c r="F19" s="411"/>
      <c r="G19" s="411"/>
      <c r="H19" s="1912"/>
    </row>
    <row r="20" spans="1:8" ht="11.5">
      <c r="A20" s="1913" t="s">
        <v>3381</v>
      </c>
      <c r="B20" s="411"/>
      <c r="C20" s="411"/>
      <c r="D20" s="411"/>
      <c r="E20" s="411"/>
      <c r="F20" s="411"/>
      <c r="G20" s="411"/>
      <c r="H20" s="1912"/>
    </row>
    <row r="21" spans="1:8" ht="11.5">
      <c r="A21" s="1911" t="s">
        <v>870</v>
      </c>
      <c r="B21" s="411" t="s">
        <v>3382</v>
      </c>
      <c r="C21" s="411"/>
      <c r="D21" s="411"/>
      <c r="E21" s="411"/>
      <c r="F21" s="411"/>
      <c r="G21" s="411"/>
      <c r="H21" s="1912"/>
    </row>
    <row r="22" spans="1:8" ht="11.5">
      <c r="A22" s="1911" t="s">
        <v>871</v>
      </c>
      <c r="B22" s="411" t="s">
        <v>872</v>
      </c>
      <c r="C22" s="411"/>
      <c r="D22" s="411"/>
      <c r="E22" s="411"/>
      <c r="F22" s="411"/>
      <c r="G22" s="411"/>
      <c r="H22" s="1912"/>
    </row>
    <row r="23" spans="1:8" ht="11.5">
      <c r="A23" s="1913" t="s">
        <v>873</v>
      </c>
      <c r="B23" s="411"/>
      <c r="C23" s="411"/>
      <c r="D23" s="411"/>
      <c r="E23" s="411"/>
      <c r="F23" s="411"/>
      <c r="G23" s="411"/>
      <c r="H23" s="1912"/>
    </row>
    <row r="24" spans="1:8" ht="11.5">
      <c r="A24" s="1913" t="s">
        <v>300</v>
      </c>
      <c r="B24" s="411"/>
      <c r="C24" s="411"/>
      <c r="D24" s="411"/>
      <c r="E24" s="411"/>
      <c r="F24" s="411"/>
      <c r="G24" s="411"/>
      <c r="H24" s="1912"/>
    </row>
    <row r="25" spans="1:8" ht="11.5">
      <c r="A25" s="1913" t="s">
        <v>301</v>
      </c>
      <c r="B25" s="411"/>
      <c r="C25" s="411"/>
      <c r="D25" s="411"/>
      <c r="E25" s="411"/>
      <c r="F25" s="411"/>
      <c r="G25" s="411"/>
      <c r="H25" s="1912"/>
    </row>
    <row r="26" spans="1:8" ht="11.5">
      <c r="A26" s="1913" t="s">
        <v>302</v>
      </c>
      <c r="B26" s="411"/>
      <c r="C26" s="411"/>
      <c r="D26" s="411"/>
      <c r="E26" s="411"/>
      <c r="F26" s="411"/>
      <c r="G26" s="411"/>
      <c r="H26" s="1912"/>
    </row>
    <row r="27" spans="1:8" ht="11.5">
      <c r="A27" s="1913" t="s">
        <v>303</v>
      </c>
      <c r="B27" s="411"/>
      <c r="C27" s="411"/>
      <c r="D27" s="411"/>
      <c r="E27" s="411"/>
      <c r="F27" s="411"/>
      <c r="G27" s="411"/>
      <c r="H27" s="1912"/>
    </row>
    <row r="28" spans="1:8" ht="11.5">
      <c r="A28" s="1913" t="s">
        <v>304</v>
      </c>
      <c r="B28" s="411"/>
      <c r="C28" s="411"/>
      <c r="D28" s="411"/>
      <c r="E28" s="411"/>
      <c r="F28" s="411"/>
      <c r="G28" s="411"/>
      <c r="H28" s="1912"/>
    </row>
    <row r="29" spans="1:8" ht="11.5">
      <c r="A29" s="1913" t="s">
        <v>305</v>
      </c>
      <c r="B29" s="411"/>
      <c r="C29" s="411"/>
      <c r="D29" s="411"/>
      <c r="E29" s="411"/>
      <c r="F29" s="411"/>
      <c r="G29" s="411"/>
      <c r="H29" s="1912"/>
    </row>
    <row r="30" spans="1:8" ht="11.5">
      <c r="A30" s="1913"/>
      <c r="B30" s="411"/>
      <c r="C30" s="411"/>
      <c r="D30" s="411"/>
      <c r="E30" s="411"/>
      <c r="F30" s="411"/>
      <c r="G30" s="411"/>
      <c r="H30" s="1912"/>
    </row>
    <row r="31" spans="1:8" ht="11.5">
      <c r="A31" s="1914"/>
      <c r="B31" s="493"/>
      <c r="C31" s="493"/>
      <c r="D31" s="493"/>
      <c r="E31" s="493"/>
      <c r="F31" s="493"/>
      <c r="G31" s="493"/>
      <c r="H31" s="1915"/>
    </row>
    <row r="32" spans="1:8" ht="11.5">
      <c r="A32" s="2187"/>
      <c r="B32" s="2188"/>
      <c r="C32" s="2188"/>
      <c r="D32" s="2188"/>
      <c r="E32" s="2189" t="s">
        <v>306</v>
      </c>
      <c r="F32" s="2189"/>
      <c r="G32" s="2189"/>
      <c r="H32" s="2190"/>
    </row>
    <row r="33" spans="1:8" ht="11.5">
      <c r="A33" s="1917"/>
      <c r="B33" s="2191"/>
      <c r="C33" s="2191"/>
      <c r="D33" s="2191" t="s">
        <v>307</v>
      </c>
      <c r="E33" s="445" t="s">
        <v>308</v>
      </c>
      <c r="F33" s="445"/>
      <c r="G33" s="445"/>
      <c r="H33" s="2192"/>
    </row>
    <row r="34" spans="1:8" ht="11.5">
      <c r="A34" s="1917"/>
      <c r="B34" s="2191"/>
      <c r="C34" s="2191"/>
      <c r="D34" s="2191" t="s">
        <v>309</v>
      </c>
      <c r="E34" s="443" t="s">
        <v>310</v>
      </c>
      <c r="F34" s="443"/>
      <c r="G34" s="443"/>
      <c r="H34" s="2192"/>
    </row>
    <row r="35" spans="1:8" ht="11.5">
      <c r="A35" s="1917" t="s">
        <v>311</v>
      </c>
      <c r="B35" s="2191" t="s">
        <v>312</v>
      </c>
      <c r="C35" s="2191" t="s">
        <v>313</v>
      </c>
      <c r="D35" s="2191" t="s">
        <v>314</v>
      </c>
      <c r="E35" s="2193"/>
      <c r="F35" s="2189" t="s">
        <v>315</v>
      </c>
      <c r="G35" s="2189"/>
      <c r="H35" s="2192" t="s">
        <v>311</v>
      </c>
    </row>
    <row r="36" spans="1:8" ht="11.5">
      <c r="A36" s="1917" t="s">
        <v>316</v>
      </c>
      <c r="B36" s="2191" t="s">
        <v>314</v>
      </c>
      <c r="C36" s="2191" t="s">
        <v>314</v>
      </c>
      <c r="D36" s="2191" t="s">
        <v>317</v>
      </c>
      <c r="E36" s="1918" t="s">
        <v>318</v>
      </c>
      <c r="F36" s="2193" t="s">
        <v>319</v>
      </c>
      <c r="G36" s="2194" t="s">
        <v>320</v>
      </c>
      <c r="H36" s="2192" t="s">
        <v>316</v>
      </c>
    </row>
    <row r="37" spans="1:8" ht="11.5">
      <c r="A37" s="1919"/>
      <c r="B37" s="2191" t="s">
        <v>321</v>
      </c>
      <c r="C37" s="2191" t="s">
        <v>322</v>
      </c>
      <c r="D37" s="2191" t="s">
        <v>323</v>
      </c>
      <c r="E37" s="1918" t="s">
        <v>324</v>
      </c>
      <c r="F37" s="1918" t="s">
        <v>325</v>
      </c>
      <c r="G37" s="600" t="s">
        <v>326</v>
      </c>
      <c r="H37" s="2195"/>
    </row>
    <row r="38" spans="1:8" ht="11.5">
      <c r="A38" s="2196">
        <v>1</v>
      </c>
      <c r="B38" s="2197" t="s">
        <v>2909</v>
      </c>
      <c r="C38" s="2198"/>
      <c r="D38" s="2198"/>
      <c r="E38" s="2198"/>
      <c r="F38" s="2199"/>
      <c r="G38" s="2199"/>
      <c r="H38" s="2200">
        <v>1</v>
      </c>
    </row>
    <row r="39" spans="1:8" ht="11.5">
      <c r="A39" s="2196">
        <v>2</v>
      </c>
      <c r="B39" s="2198" t="s">
        <v>2910</v>
      </c>
      <c r="C39" s="2198" t="s">
        <v>2911</v>
      </c>
      <c r="D39" s="2201">
        <v>16668997</v>
      </c>
      <c r="E39" s="2201">
        <v>16668997</v>
      </c>
      <c r="F39" s="2199"/>
      <c r="G39" s="2199"/>
      <c r="H39" s="2200">
        <v>2</v>
      </c>
    </row>
    <row r="40" spans="1:8" ht="11.5">
      <c r="A40" s="2196">
        <v>3</v>
      </c>
      <c r="B40" s="2199"/>
      <c r="C40" s="2199"/>
      <c r="D40" s="2199"/>
      <c r="E40" s="2199"/>
      <c r="F40" s="2199"/>
      <c r="G40" s="2199"/>
      <c r="H40" s="2200">
        <v>3</v>
      </c>
    </row>
    <row r="41" spans="1:8" ht="11.5">
      <c r="A41" s="2196">
        <v>4</v>
      </c>
      <c r="B41" s="2199"/>
      <c r="C41" s="2199"/>
      <c r="D41" s="2199"/>
      <c r="E41" s="2199"/>
      <c r="F41" s="2199"/>
      <c r="G41" s="2199"/>
      <c r="H41" s="2200">
        <v>4</v>
      </c>
    </row>
    <row r="42" spans="1:8" ht="11.5">
      <c r="A42" s="2196">
        <v>5</v>
      </c>
      <c r="B42" s="2199"/>
      <c r="C42" s="2199"/>
      <c r="D42" s="2199"/>
      <c r="E42" s="2199"/>
      <c r="F42" s="2199"/>
      <c r="G42" s="2199"/>
      <c r="H42" s="2200">
        <v>5</v>
      </c>
    </row>
    <row r="43" spans="1:8" ht="11.5">
      <c r="A43" s="2196">
        <v>6</v>
      </c>
      <c r="B43" s="2199"/>
      <c r="C43" s="2199"/>
      <c r="D43" s="2199"/>
      <c r="E43" s="2199"/>
      <c r="F43" s="2199"/>
      <c r="G43" s="2199"/>
      <c r="H43" s="2200">
        <v>6</v>
      </c>
    </row>
    <row r="44" spans="1:8" ht="11.5">
      <c r="A44" s="2196">
        <v>7</v>
      </c>
      <c r="B44" s="2199"/>
      <c r="C44" s="2199"/>
      <c r="D44" s="2199"/>
      <c r="E44" s="2199"/>
      <c r="F44" s="2199"/>
      <c r="G44" s="2199"/>
      <c r="H44" s="2200">
        <v>7</v>
      </c>
    </row>
    <row r="45" spans="1:8" ht="11.5">
      <c r="A45" s="2196">
        <v>8</v>
      </c>
      <c r="B45" s="2199"/>
      <c r="C45" s="2199"/>
      <c r="D45" s="2199"/>
      <c r="E45" s="2199"/>
      <c r="F45" s="2199"/>
      <c r="G45" s="2199"/>
      <c r="H45" s="2200">
        <v>8</v>
      </c>
    </row>
    <row r="46" spans="1:8" ht="11.5">
      <c r="A46" s="2196">
        <v>9</v>
      </c>
      <c r="B46" s="2199"/>
      <c r="C46" s="2199"/>
      <c r="D46" s="2199"/>
      <c r="E46" s="2199"/>
      <c r="F46" s="2199"/>
      <c r="G46" s="2199"/>
      <c r="H46" s="2200">
        <v>9</v>
      </c>
    </row>
    <row r="47" spans="1:8" ht="11.5">
      <c r="A47" s="2196">
        <v>10</v>
      </c>
      <c r="B47" s="2199"/>
      <c r="C47" s="2199"/>
      <c r="D47" s="2199"/>
      <c r="E47" s="2199"/>
      <c r="F47" s="2199"/>
      <c r="G47" s="2199"/>
      <c r="H47" s="2200">
        <v>10</v>
      </c>
    </row>
    <row r="48" spans="1:8" ht="11.5">
      <c r="A48" s="2196">
        <v>11</v>
      </c>
      <c r="B48" s="2199"/>
      <c r="C48" s="2199"/>
      <c r="D48" s="2199"/>
      <c r="E48" s="2199"/>
      <c r="F48" s="2199"/>
      <c r="G48" s="2199"/>
      <c r="H48" s="2200">
        <v>11</v>
      </c>
    </row>
    <row r="49" spans="1:8" ht="11.5">
      <c r="A49" s="2196">
        <v>12</v>
      </c>
      <c r="B49" s="2199"/>
      <c r="C49" s="2199"/>
      <c r="D49" s="2199"/>
      <c r="E49" s="2199"/>
      <c r="F49" s="2199"/>
      <c r="G49" s="2199"/>
      <c r="H49" s="2200">
        <v>12</v>
      </c>
    </row>
    <row r="50" spans="1:8" ht="11.5">
      <c r="A50" s="2196">
        <v>13</v>
      </c>
      <c r="B50" s="2199"/>
      <c r="C50" s="2199"/>
      <c r="D50" s="2199"/>
      <c r="E50" s="2199"/>
      <c r="F50" s="2199"/>
      <c r="G50" s="2199"/>
      <c r="H50" s="2200">
        <v>13</v>
      </c>
    </row>
    <row r="51" spans="1:8" ht="11.5">
      <c r="A51" s="2196">
        <v>14</v>
      </c>
      <c r="B51" s="2199"/>
      <c r="C51" s="2199"/>
      <c r="D51" s="2199"/>
      <c r="E51" s="2199"/>
      <c r="F51" s="2199"/>
      <c r="G51" s="2199"/>
      <c r="H51" s="2200">
        <v>14</v>
      </c>
    </row>
    <row r="52" spans="1:8" ht="11.5">
      <c r="A52" s="2196">
        <v>15</v>
      </c>
      <c r="B52" s="2199"/>
      <c r="C52" s="2199"/>
      <c r="D52" s="2199"/>
      <c r="E52" s="2199"/>
      <c r="F52" s="2199"/>
      <c r="G52" s="2199"/>
      <c r="H52" s="2200">
        <v>15</v>
      </c>
    </row>
    <row r="53" spans="1:8" ht="11.5">
      <c r="A53" s="2196">
        <v>16</v>
      </c>
      <c r="B53" s="2199"/>
      <c r="C53" s="2199"/>
      <c r="D53" s="2199"/>
      <c r="E53" s="2199"/>
      <c r="F53" s="2199"/>
      <c r="G53" s="2199"/>
      <c r="H53" s="2200">
        <v>16</v>
      </c>
    </row>
    <row r="54" spans="1:8" ht="11.5">
      <c r="A54" s="2196">
        <v>17</v>
      </c>
      <c r="B54" s="2199"/>
      <c r="C54" s="2199"/>
      <c r="D54" s="2199"/>
      <c r="E54" s="2199"/>
      <c r="F54" s="2199"/>
      <c r="G54" s="2199"/>
      <c r="H54" s="2200">
        <v>17</v>
      </c>
    </row>
    <row r="55" spans="1:8" ht="11.5">
      <c r="A55" s="2196">
        <v>18</v>
      </c>
      <c r="B55" s="2199"/>
      <c r="C55" s="2199"/>
      <c r="D55" s="2199"/>
      <c r="E55" s="2199"/>
      <c r="F55" s="2199"/>
      <c r="G55" s="2199"/>
      <c r="H55" s="2200">
        <v>18</v>
      </c>
    </row>
    <row r="56" spans="1:8" ht="11.5">
      <c r="A56" s="2196">
        <v>19</v>
      </c>
      <c r="B56" s="2199"/>
      <c r="C56" s="2199"/>
      <c r="D56" s="2199"/>
      <c r="E56" s="2199"/>
      <c r="F56" s="2199"/>
      <c r="G56" s="2199"/>
      <c r="H56" s="2200">
        <v>19</v>
      </c>
    </row>
    <row r="57" spans="1:8" ht="11.5">
      <c r="A57" s="2196">
        <v>20</v>
      </c>
      <c r="B57" s="2199"/>
      <c r="C57" s="2199"/>
      <c r="D57" s="2199"/>
      <c r="E57" s="2199"/>
      <c r="F57" s="2199"/>
      <c r="G57" s="2199"/>
      <c r="H57" s="2200">
        <v>20</v>
      </c>
    </row>
    <row r="58" spans="1:8" ht="11.5">
      <c r="A58" s="2196">
        <v>21</v>
      </c>
      <c r="B58" s="2199"/>
      <c r="C58" s="2199"/>
      <c r="D58" s="2199"/>
      <c r="E58" s="2199"/>
      <c r="F58" s="2199"/>
      <c r="G58" s="2199"/>
      <c r="H58" s="2200">
        <v>21</v>
      </c>
    </row>
    <row r="59" spans="1:8" ht="11.5">
      <c r="A59" s="2196">
        <v>22</v>
      </c>
      <c r="B59" s="2199"/>
      <c r="C59" s="2199"/>
      <c r="D59" s="2199"/>
      <c r="E59" s="2199"/>
      <c r="F59" s="2199"/>
      <c r="G59" s="2199"/>
      <c r="H59" s="2200">
        <v>22</v>
      </c>
    </row>
    <row r="60" spans="1:8" ht="11.5">
      <c r="A60" s="2196">
        <v>23</v>
      </c>
      <c r="B60" s="2199"/>
      <c r="C60" s="2199"/>
      <c r="D60" s="2199"/>
      <c r="E60" s="2199"/>
      <c r="F60" s="2199"/>
      <c r="G60" s="2199"/>
      <c r="H60" s="2200">
        <v>23</v>
      </c>
    </row>
    <row r="61" spans="1:8" ht="11.5">
      <c r="A61" s="2196">
        <v>24</v>
      </c>
      <c r="B61" s="2199"/>
      <c r="C61" s="2199"/>
      <c r="D61" s="2199"/>
      <c r="E61" s="2199"/>
      <c r="F61" s="2199"/>
      <c r="G61" s="2199"/>
      <c r="H61" s="2200">
        <v>24</v>
      </c>
    </row>
    <row r="62" spans="1:8" ht="11.5">
      <c r="A62" s="2196">
        <v>25</v>
      </c>
      <c r="B62" s="2199"/>
      <c r="C62" s="2199"/>
      <c r="D62" s="2199"/>
      <c r="E62" s="2199"/>
      <c r="F62" s="2199"/>
      <c r="G62" s="2199"/>
      <c r="H62" s="2200">
        <v>25</v>
      </c>
    </row>
    <row r="63" spans="1:8" ht="11.5">
      <c r="A63" s="2196">
        <v>26</v>
      </c>
      <c r="B63" s="2199"/>
      <c r="C63" s="2199"/>
      <c r="D63" s="2199"/>
      <c r="E63" s="2199"/>
      <c r="F63" s="2199"/>
      <c r="G63" s="2199"/>
      <c r="H63" s="2200">
        <v>26</v>
      </c>
    </row>
    <row r="64" spans="1:8" ht="11.5">
      <c r="A64" s="2196">
        <v>27</v>
      </c>
      <c r="B64" s="2199"/>
      <c r="C64" s="2199"/>
      <c r="D64" s="2199"/>
      <c r="E64" s="2199"/>
      <c r="F64" s="2199"/>
      <c r="G64" s="2199"/>
      <c r="H64" s="2200">
        <v>27</v>
      </c>
    </row>
    <row r="65" spans="1:9" ht="11.5">
      <c r="A65" s="2196">
        <v>28</v>
      </c>
      <c r="B65" s="2199"/>
      <c r="C65" s="2199"/>
      <c r="D65" s="2199"/>
      <c r="E65" s="2199"/>
      <c r="F65" s="2199"/>
      <c r="G65" s="2199"/>
      <c r="H65" s="2200">
        <v>28</v>
      </c>
    </row>
    <row r="66" spans="1:9" ht="11.5">
      <c r="A66" s="2196">
        <v>29</v>
      </c>
      <c r="B66" s="2199"/>
      <c r="C66" s="2199"/>
      <c r="D66" s="2199"/>
      <c r="E66" s="2199"/>
      <c r="F66" s="2199"/>
      <c r="G66" s="2199"/>
      <c r="H66" s="2200">
        <v>29</v>
      </c>
    </row>
    <row r="67" spans="1:9" ht="11.5">
      <c r="A67" s="2196">
        <v>30</v>
      </c>
      <c r="B67" s="2199"/>
      <c r="C67" s="2199"/>
      <c r="D67" s="2199"/>
      <c r="E67" s="2199"/>
      <c r="F67" s="2199"/>
      <c r="G67" s="2199"/>
      <c r="H67" s="2200">
        <v>30</v>
      </c>
    </row>
    <row r="68" spans="1:9" ht="11.5">
      <c r="A68" s="2202" t="s">
        <v>1353</v>
      </c>
      <c r="B68" s="1920"/>
      <c r="C68" s="1920"/>
      <c r="D68" s="1920"/>
      <c r="E68" s="1920"/>
      <c r="F68" s="1920"/>
      <c r="G68" s="1920"/>
      <c r="H68" s="1921"/>
    </row>
    <row r="69" spans="1:9" ht="11.5">
      <c r="A69" s="505"/>
      <c r="B69" s="429"/>
      <c r="C69" s="429"/>
      <c r="D69" s="429"/>
      <c r="E69" s="429"/>
      <c r="F69" s="429"/>
      <c r="G69" s="429"/>
      <c r="H69" s="429"/>
      <c r="I69" s="17"/>
    </row>
    <row r="70" spans="1:9" ht="11.5">
      <c r="A70" s="505"/>
      <c r="B70" s="429"/>
      <c r="C70" s="429"/>
      <c r="D70" s="429"/>
      <c r="E70" s="429"/>
      <c r="F70" s="429"/>
      <c r="G70" s="429"/>
      <c r="H70" s="429"/>
      <c r="I70" s="17"/>
    </row>
    <row r="71" spans="1:9" ht="11.5">
      <c r="A71" s="505"/>
      <c r="B71" s="429"/>
      <c r="C71" s="429"/>
      <c r="D71" s="429"/>
      <c r="E71" s="429"/>
      <c r="F71" s="429"/>
      <c r="G71" s="429"/>
      <c r="H71" s="429"/>
      <c r="I71" s="17"/>
    </row>
    <row r="72" spans="1:9" ht="11.5">
      <c r="A72" s="505"/>
      <c r="B72" s="429"/>
      <c r="C72" s="429"/>
      <c r="D72" s="429"/>
      <c r="E72" s="429"/>
      <c r="F72" s="429"/>
      <c r="G72" s="429"/>
      <c r="H72" s="429"/>
      <c r="I72" s="17"/>
    </row>
    <row r="73" spans="1:9" ht="11.5">
      <c r="A73" s="456" t="s">
        <v>327</v>
      </c>
      <c r="B73" s="522"/>
      <c r="C73" s="522"/>
      <c r="D73" s="521"/>
      <c r="E73" s="522"/>
      <c r="F73" s="554"/>
      <c r="G73" s="522"/>
      <c r="H73" s="455" t="s">
        <v>3042</v>
      </c>
    </row>
    <row r="74" spans="1:9" ht="11.5">
      <c r="A74" s="504" t="s">
        <v>328</v>
      </c>
      <c r="B74" s="511"/>
      <c r="C74" s="511"/>
      <c r="D74" s="511"/>
      <c r="E74" s="511"/>
      <c r="F74" s="511"/>
      <c r="G74" s="511"/>
      <c r="H74" s="437"/>
    </row>
    <row r="75" spans="1:9" ht="11.5">
      <c r="A75" s="430"/>
      <c r="B75" s="429"/>
      <c r="C75" s="429"/>
      <c r="D75" s="429"/>
      <c r="E75" s="429"/>
      <c r="F75" s="429"/>
      <c r="G75" s="429"/>
      <c r="H75" s="431"/>
    </row>
    <row r="76" spans="1:9" ht="11.5">
      <c r="A76" s="549" t="s">
        <v>329</v>
      </c>
      <c r="B76" s="419" t="s">
        <v>3383</v>
      </c>
      <c r="C76" s="429"/>
      <c r="D76" s="429"/>
      <c r="E76" s="429"/>
      <c r="F76" s="429"/>
      <c r="G76" s="429"/>
      <c r="H76" s="431"/>
    </row>
    <row r="77" spans="1:9" ht="11.5">
      <c r="A77" s="549" t="s">
        <v>330</v>
      </c>
      <c r="B77" s="419" t="s">
        <v>3384</v>
      </c>
      <c r="C77" s="429"/>
      <c r="D77" s="429"/>
      <c r="E77" s="429"/>
      <c r="F77" s="429"/>
      <c r="G77" s="429"/>
      <c r="H77" s="431"/>
    </row>
    <row r="78" spans="1:9" ht="11.5">
      <c r="A78" s="549" t="s">
        <v>331</v>
      </c>
      <c r="B78" s="419" t="s">
        <v>3385</v>
      </c>
      <c r="C78" s="429"/>
      <c r="D78" s="429"/>
      <c r="E78" s="429"/>
      <c r="F78" s="429"/>
      <c r="G78" s="429"/>
      <c r="H78" s="431"/>
    </row>
    <row r="79" spans="1:9" ht="11.5">
      <c r="A79" s="430"/>
      <c r="B79" s="429"/>
      <c r="C79" s="429"/>
      <c r="D79" s="429"/>
      <c r="E79" s="429"/>
      <c r="F79" s="429"/>
      <c r="G79" s="429"/>
      <c r="H79" s="431"/>
    </row>
    <row r="80" spans="1:9" ht="11.5">
      <c r="A80" s="430"/>
      <c r="B80" s="429"/>
      <c r="C80" s="429"/>
      <c r="D80" s="429"/>
      <c r="E80" s="429"/>
      <c r="F80" s="429"/>
      <c r="G80" s="429"/>
      <c r="H80" s="431"/>
    </row>
    <row r="81" spans="1:8" ht="11.5">
      <c r="A81" s="430"/>
      <c r="B81" s="429"/>
      <c r="C81" s="429"/>
      <c r="D81" s="429"/>
      <c r="E81" s="429"/>
      <c r="F81" s="429"/>
      <c r="G81" s="429"/>
      <c r="H81" s="431"/>
    </row>
    <row r="82" spans="1:8" ht="11.5">
      <c r="A82" s="430"/>
      <c r="B82" s="429"/>
      <c r="C82" s="429"/>
      <c r="D82" s="429"/>
      <c r="E82" s="429"/>
      <c r="F82" s="429"/>
      <c r="G82" s="429"/>
      <c r="H82" s="431"/>
    </row>
    <row r="83" spans="1:8" ht="11.5">
      <c r="A83" s="426" t="s">
        <v>332</v>
      </c>
      <c r="B83" s="427"/>
      <c r="C83" s="427"/>
      <c r="D83" s="427"/>
      <c r="E83" s="427"/>
      <c r="F83" s="427"/>
      <c r="G83" s="427"/>
      <c r="H83" s="428"/>
    </row>
    <row r="84" spans="1:8" ht="11.5">
      <c r="A84" s="426"/>
      <c r="B84" s="555" t="s">
        <v>2912</v>
      </c>
      <c r="C84" s="427"/>
      <c r="D84" s="427"/>
      <c r="E84" s="427"/>
      <c r="F84" s="427"/>
      <c r="G84" s="427"/>
      <c r="H84" s="428"/>
    </row>
    <row r="85" spans="1:8" ht="11.5">
      <c r="A85" s="426"/>
      <c r="B85" s="555" t="s">
        <v>2913</v>
      </c>
      <c r="C85" s="427"/>
      <c r="D85" s="427"/>
      <c r="E85" s="427"/>
      <c r="F85" s="427"/>
      <c r="G85" s="427"/>
      <c r="H85" s="428"/>
    </row>
    <row r="86" spans="1:8" ht="11.5">
      <c r="A86" s="426"/>
      <c r="B86" s="555" t="s">
        <v>2914</v>
      </c>
      <c r="C86" s="427"/>
      <c r="D86" s="427"/>
      <c r="E86" s="427"/>
      <c r="F86" s="427"/>
      <c r="G86" s="427"/>
      <c r="H86" s="428"/>
    </row>
    <row r="87" spans="1:8" ht="11.5">
      <c r="A87" s="426"/>
      <c r="B87" s="555" t="s">
        <v>2915</v>
      </c>
      <c r="C87" s="427"/>
      <c r="D87" s="427"/>
      <c r="E87" s="427"/>
      <c r="F87" s="427"/>
      <c r="G87" s="427"/>
      <c r="H87" s="428"/>
    </row>
    <row r="88" spans="1:8" ht="11.5">
      <c r="A88" s="426"/>
      <c r="B88" s="555" t="s">
        <v>2916</v>
      </c>
      <c r="C88" s="427"/>
      <c r="D88" s="427"/>
      <c r="E88" s="427"/>
      <c r="F88" s="427"/>
      <c r="G88" s="427"/>
      <c r="H88" s="428"/>
    </row>
    <row r="89" spans="1:8" ht="11.5">
      <c r="A89" s="426"/>
      <c r="B89" s="555" t="s">
        <v>2917</v>
      </c>
      <c r="C89" s="427"/>
      <c r="D89" s="427"/>
      <c r="E89" s="427"/>
      <c r="F89" s="427"/>
      <c r="G89" s="427"/>
      <c r="H89" s="428"/>
    </row>
    <row r="90" spans="1:8" ht="11.5">
      <c r="A90" s="426"/>
      <c r="B90" s="555" t="s">
        <v>2918</v>
      </c>
      <c r="C90" s="427"/>
      <c r="D90" s="427"/>
      <c r="E90" s="427"/>
      <c r="F90" s="427"/>
      <c r="G90" s="427"/>
      <c r="H90" s="428"/>
    </row>
    <row r="91" spans="1:8" ht="11.5">
      <c r="A91" s="426"/>
      <c r="B91" s="555" t="s">
        <v>2919</v>
      </c>
      <c r="C91" s="427"/>
      <c r="D91" s="427"/>
      <c r="E91" s="427"/>
      <c r="F91" s="427"/>
      <c r="G91" s="427"/>
      <c r="H91" s="428"/>
    </row>
    <row r="92" spans="1:8" ht="11.5">
      <c r="A92" s="426"/>
      <c r="B92" s="555"/>
      <c r="C92" s="427"/>
      <c r="D92" s="427"/>
      <c r="E92" s="427"/>
      <c r="F92" s="427"/>
      <c r="G92" s="427"/>
      <c r="H92" s="428"/>
    </row>
    <row r="93" spans="1:8" ht="11.5">
      <c r="A93" s="426"/>
      <c r="B93" s="555" t="s">
        <v>2920</v>
      </c>
      <c r="C93" s="427"/>
      <c r="D93" s="427"/>
      <c r="E93" s="427"/>
      <c r="F93" s="427"/>
      <c r="G93" s="427"/>
      <c r="H93" s="428"/>
    </row>
    <row r="94" spans="1:8" ht="11.5">
      <c r="A94" s="426"/>
      <c r="B94" s="555"/>
      <c r="C94" s="427"/>
      <c r="D94" s="427"/>
      <c r="E94" s="427"/>
      <c r="F94" s="427"/>
      <c r="G94" s="427"/>
      <c r="H94" s="428"/>
    </row>
    <row r="95" spans="1:8" ht="11.5">
      <c r="A95" s="426"/>
      <c r="B95" s="555" t="s">
        <v>2921</v>
      </c>
      <c r="C95" s="427"/>
      <c r="D95" s="427"/>
      <c r="E95" s="427"/>
      <c r="F95" s="427"/>
      <c r="G95" s="427"/>
      <c r="H95" s="428"/>
    </row>
    <row r="96" spans="1:8" ht="11.5">
      <c r="A96" s="426"/>
      <c r="B96" s="555" t="s">
        <v>2922</v>
      </c>
      <c r="C96" s="427"/>
      <c r="D96" s="427"/>
      <c r="E96" s="427"/>
      <c r="F96" s="427"/>
      <c r="G96" s="427"/>
      <c r="H96" s="428"/>
    </row>
    <row r="97" spans="1:8" ht="11.5">
      <c r="A97" s="426"/>
      <c r="B97" s="555"/>
      <c r="C97" s="427"/>
      <c r="D97" s="427"/>
      <c r="E97" s="427"/>
      <c r="F97" s="427"/>
      <c r="G97" s="427"/>
      <c r="H97" s="428"/>
    </row>
    <row r="98" spans="1:8" ht="11.5">
      <c r="A98" s="426"/>
      <c r="B98" s="555" t="s">
        <v>2923</v>
      </c>
      <c r="C98" s="427"/>
      <c r="D98" s="427"/>
      <c r="E98" s="427"/>
      <c r="F98" s="427"/>
      <c r="G98" s="427"/>
      <c r="H98" s="428"/>
    </row>
    <row r="99" spans="1:8" ht="11.5">
      <c r="A99" s="426"/>
      <c r="B99" s="555"/>
      <c r="C99" s="427"/>
      <c r="D99" s="427"/>
      <c r="E99" s="427"/>
      <c r="F99" s="427"/>
      <c r="G99" s="427"/>
      <c r="H99" s="428"/>
    </row>
    <row r="100" spans="1:8" ht="11.5">
      <c r="A100" s="426"/>
      <c r="B100" s="556" t="s">
        <v>2924</v>
      </c>
      <c r="C100" s="427"/>
      <c r="D100" s="557" t="s">
        <v>2939</v>
      </c>
      <c r="E100" s="427"/>
      <c r="F100" s="427"/>
      <c r="G100" s="427"/>
      <c r="H100" s="428"/>
    </row>
    <row r="101" spans="1:8" ht="11.5">
      <c r="A101" s="426"/>
      <c r="B101" s="558"/>
      <c r="C101" s="427"/>
      <c r="D101" s="555"/>
      <c r="E101" s="427"/>
      <c r="F101" s="427"/>
      <c r="G101" s="427"/>
      <c r="H101" s="428"/>
    </row>
    <row r="102" spans="1:8" ht="11.5">
      <c r="A102" s="426"/>
      <c r="B102" s="555" t="s">
        <v>2925</v>
      </c>
      <c r="C102" s="427"/>
      <c r="D102" s="555" t="s">
        <v>2940</v>
      </c>
      <c r="E102" s="427"/>
      <c r="F102" s="427"/>
      <c r="G102" s="427"/>
      <c r="H102" s="428"/>
    </row>
    <row r="103" spans="1:8" ht="11.5">
      <c r="A103" s="426"/>
      <c r="B103" s="559" t="s">
        <v>2926</v>
      </c>
      <c r="C103" s="427"/>
      <c r="D103" s="555" t="s">
        <v>2941</v>
      </c>
      <c r="E103" s="427"/>
      <c r="F103" s="427"/>
      <c r="G103" s="427"/>
      <c r="H103" s="428"/>
    </row>
    <row r="104" spans="1:8" ht="11.5">
      <c r="A104" s="426"/>
      <c r="B104" s="555" t="s">
        <v>2927</v>
      </c>
      <c r="C104" s="427"/>
      <c r="D104" s="555" t="s">
        <v>2942</v>
      </c>
      <c r="E104" s="427"/>
      <c r="F104" s="427"/>
      <c r="G104" s="427"/>
      <c r="H104" s="428"/>
    </row>
    <row r="105" spans="1:8" ht="11.5">
      <c r="A105" s="426"/>
      <c r="B105" s="555"/>
      <c r="C105" s="427"/>
      <c r="D105" s="555" t="s">
        <v>2943</v>
      </c>
      <c r="E105" s="427"/>
      <c r="F105" s="427"/>
      <c r="G105" s="427"/>
      <c r="H105" s="428"/>
    </row>
    <row r="106" spans="1:8" ht="11.5">
      <c r="A106" s="426"/>
      <c r="B106" s="555"/>
      <c r="C106" s="427"/>
      <c r="D106" s="555" t="s">
        <v>2944</v>
      </c>
      <c r="E106" s="427"/>
      <c r="F106" s="427"/>
      <c r="G106" s="427"/>
      <c r="H106" s="428"/>
    </row>
    <row r="107" spans="1:8" ht="11.5">
      <c r="A107" s="426"/>
      <c r="B107" s="555"/>
      <c r="C107" s="427"/>
      <c r="D107" s="555" t="s">
        <v>2945</v>
      </c>
      <c r="E107" s="427"/>
      <c r="F107" s="427"/>
      <c r="G107" s="427"/>
      <c r="H107" s="428"/>
    </row>
    <row r="108" spans="1:8" ht="11.5">
      <c r="A108" s="426"/>
      <c r="B108" s="556" t="s">
        <v>2928</v>
      </c>
      <c r="C108" s="427"/>
      <c r="D108" s="555" t="s">
        <v>2946</v>
      </c>
      <c r="E108" s="427"/>
      <c r="F108" s="427"/>
      <c r="G108" s="427"/>
      <c r="H108" s="428"/>
    </row>
    <row r="109" spans="1:8" ht="11.5">
      <c r="A109" s="426"/>
      <c r="B109" s="555" t="s">
        <v>2929</v>
      </c>
      <c r="C109" s="427"/>
      <c r="D109" s="555" t="s">
        <v>2947</v>
      </c>
      <c r="E109" s="427"/>
      <c r="F109" s="427"/>
      <c r="G109" s="427"/>
      <c r="H109" s="428"/>
    </row>
    <row r="110" spans="1:8" ht="11.5">
      <c r="A110" s="426"/>
      <c r="B110" s="555" t="s">
        <v>2930</v>
      </c>
      <c r="C110" s="427"/>
      <c r="D110" s="555" t="s">
        <v>2948</v>
      </c>
      <c r="E110" s="427"/>
      <c r="F110" s="427"/>
      <c r="G110" s="427"/>
      <c r="H110" s="428"/>
    </row>
    <row r="111" spans="1:8" ht="11.5">
      <c r="A111" s="426"/>
      <c r="B111" s="560"/>
      <c r="C111" s="427"/>
      <c r="D111" s="555" t="s">
        <v>2949</v>
      </c>
      <c r="E111" s="427"/>
      <c r="F111" s="427"/>
      <c r="G111" s="427"/>
      <c r="H111" s="428"/>
    </row>
    <row r="112" spans="1:8" ht="11.5">
      <c r="A112" s="426"/>
      <c r="B112" s="560"/>
      <c r="C112" s="427"/>
      <c r="D112" s="555" t="s">
        <v>2950</v>
      </c>
      <c r="E112" s="427"/>
      <c r="F112" s="427"/>
      <c r="G112" s="427"/>
      <c r="H112" s="428"/>
    </row>
    <row r="113" spans="1:8" ht="11.5">
      <c r="A113" s="426"/>
      <c r="B113" s="555"/>
      <c r="C113" s="427"/>
      <c r="D113" s="555" t="s">
        <v>2951</v>
      </c>
      <c r="E113" s="427"/>
      <c r="F113" s="427"/>
      <c r="G113" s="427"/>
      <c r="H113" s="428"/>
    </row>
    <row r="114" spans="1:8" ht="11.5">
      <c r="A114" s="426"/>
      <c r="B114" s="555"/>
      <c r="C114" s="427"/>
      <c r="D114" s="555" t="s">
        <v>2952</v>
      </c>
      <c r="E114" s="427"/>
      <c r="F114" s="427"/>
      <c r="G114" s="427"/>
      <c r="H114" s="428"/>
    </row>
    <row r="115" spans="1:8" ht="11.5">
      <c r="A115" s="426"/>
      <c r="B115" s="560"/>
      <c r="C115" s="427"/>
      <c r="D115" s="555" t="s">
        <v>2953</v>
      </c>
      <c r="E115" s="427"/>
      <c r="F115" s="427"/>
      <c r="G115" s="427"/>
      <c r="H115" s="428"/>
    </row>
    <row r="116" spans="1:8" ht="11.5">
      <c r="A116" s="426"/>
      <c r="B116" s="556" t="s">
        <v>2931</v>
      </c>
      <c r="C116" s="427"/>
      <c r="D116" s="555" t="s">
        <v>2954</v>
      </c>
      <c r="E116" s="427"/>
      <c r="F116" s="427"/>
      <c r="G116" s="427"/>
      <c r="H116" s="428"/>
    </row>
    <row r="117" spans="1:8" ht="11.5">
      <c r="A117" s="426"/>
      <c r="B117" s="555" t="s">
        <v>2932</v>
      </c>
      <c r="C117" s="427"/>
      <c r="D117" s="555" t="s">
        <v>2955</v>
      </c>
      <c r="E117" s="427"/>
      <c r="F117" s="427"/>
      <c r="G117" s="427"/>
      <c r="H117" s="428"/>
    </row>
    <row r="118" spans="1:8" ht="11.5">
      <c r="A118" s="426"/>
      <c r="B118" s="555" t="s">
        <v>2933</v>
      </c>
      <c r="C118" s="427"/>
      <c r="D118" s="555" t="s">
        <v>2956</v>
      </c>
      <c r="E118" s="427"/>
      <c r="F118" s="427"/>
      <c r="G118" s="427"/>
      <c r="H118" s="428"/>
    </row>
    <row r="119" spans="1:8" ht="11.5">
      <c r="A119" s="426"/>
      <c r="B119" s="555" t="s">
        <v>2934</v>
      </c>
      <c r="C119" s="427"/>
      <c r="D119" s="555" t="s">
        <v>2957</v>
      </c>
      <c r="E119" s="427"/>
      <c r="F119" s="427"/>
      <c r="G119" s="427"/>
      <c r="H119" s="428"/>
    </row>
    <row r="120" spans="1:8" ht="11.5">
      <c r="A120" s="426"/>
      <c r="B120" s="555" t="s">
        <v>2935</v>
      </c>
      <c r="C120" s="427"/>
      <c r="D120" s="555" t="s">
        <v>2958</v>
      </c>
      <c r="E120" s="427"/>
      <c r="F120" s="427"/>
      <c r="G120" s="427"/>
      <c r="H120" s="428"/>
    </row>
    <row r="121" spans="1:8" ht="11.5">
      <c r="A121" s="426"/>
      <c r="B121" s="555" t="s">
        <v>2936</v>
      </c>
      <c r="C121" s="427"/>
      <c r="D121" s="555" t="s">
        <v>2959</v>
      </c>
      <c r="E121" s="427"/>
      <c r="F121" s="427"/>
      <c r="G121" s="427"/>
      <c r="H121" s="428"/>
    </row>
    <row r="122" spans="1:8" ht="11.5">
      <c r="A122" s="430"/>
      <c r="B122" s="555" t="s">
        <v>2937</v>
      </c>
      <c r="C122" s="429"/>
      <c r="D122" s="555" t="s">
        <v>2960</v>
      </c>
      <c r="E122" s="429"/>
      <c r="F122" s="429"/>
      <c r="G122" s="429"/>
      <c r="H122" s="431"/>
    </row>
    <row r="123" spans="1:8" ht="11.5">
      <c r="A123" s="430"/>
      <c r="B123" s="555" t="s">
        <v>2938</v>
      </c>
      <c r="C123" s="429"/>
      <c r="D123" s="419" t="s">
        <v>3392</v>
      </c>
      <c r="E123" s="429"/>
      <c r="F123" s="429"/>
      <c r="G123" s="429"/>
      <c r="H123" s="431"/>
    </row>
    <row r="124" spans="1:8" ht="11.5">
      <c r="A124" s="430"/>
      <c r="B124" s="555"/>
      <c r="C124" s="429"/>
      <c r="D124" s="555" t="s">
        <v>2961</v>
      </c>
      <c r="E124" s="429"/>
      <c r="F124" s="429"/>
      <c r="G124" s="429"/>
      <c r="H124" s="431"/>
    </row>
    <row r="125" spans="1:8" ht="11.5">
      <c r="A125" s="430"/>
      <c r="B125" s="429"/>
      <c r="C125" s="429"/>
      <c r="D125" s="555" t="s">
        <v>2962</v>
      </c>
      <c r="E125" s="429"/>
      <c r="F125" s="429"/>
      <c r="G125" s="429"/>
      <c r="H125" s="431"/>
    </row>
    <row r="126" spans="1:8" ht="11.5">
      <c r="A126" s="471"/>
      <c r="B126" s="429"/>
      <c r="C126" s="429"/>
      <c r="D126" s="555" t="s">
        <v>2963</v>
      </c>
      <c r="E126" s="429"/>
      <c r="F126" s="429"/>
      <c r="G126" s="429"/>
      <c r="H126" s="431"/>
    </row>
    <row r="127" spans="1:8" ht="11.5">
      <c r="A127" s="471"/>
      <c r="B127" s="429"/>
      <c r="C127" s="429"/>
      <c r="D127" s="555" t="s">
        <v>2964</v>
      </c>
      <c r="E127" s="429"/>
      <c r="F127" s="429"/>
      <c r="G127" s="429"/>
      <c r="H127" s="431"/>
    </row>
    <row r="128" spans="1:8" ht="11.5">
      <c r="A128" s="471"/>
      <c r="B128" s="429"/>
      <c r="C128" s="429"/>
      <c r="D128" s="555" t="s">
        <v>2965</v>
      </c>
      <c r="E128" s="429"/>
      <c r="F128" s="429"/>
      <c r="G128" s="429"/>
      <c r="H128" s="431"/>
    </row>
    <row r="129" spans="1:8" ht="11.5">
      <c r="A129" s="471"/>
      <c r="B129" s="429"/>
      <c r="C129" s="429"/>
      <c r="D129" s="555" t="s">
        <v>3254</v>
      </c>
      <c r="E129" s="429"/>
      <c r="F129" s="429"/>
      <c r="G129" s="429"/>
      <c r="H129" s="431"/>
    </row>
    <row r="130" spans="1:8" ht="11.5">
      <c r="A130" s="471"/>
      <c r="B130" s="429"/>
      <c r="C130" s="429"/>
      <c r="D130" s="555" t="s">
        <v>2966</v>
      </c>
      <c r="E130" s="429"/>
      <c r="F130" s="429"/>
      <c r="G130" s="429"/>
      <c r="H130" s="431"/>
    </row>
    <row r="131" spans="1:8" ht="11.5">
      <c r="A131" s="471"/>
      <c r="B131" s="429"/>
      <c r="C131" s="429"/>
      <c r="D131" s="555" t="s">
        <v>2967</v>
      </c>
      <c r="E131" s="429"/>
      <c r="F131" s="429"/>
      <c r="G131" s="429"/>
      <c r="H131" s="431"/>
    </row>
    <row r="132" spans="1:8" ht="11.5">
      <c r="A132" s="471"/>
      <c r="B132" s="429"/>
      <c r="C132" s="429"/>
      <c r="D132" s="555" t="s">
        <v>2968</v>
      </c>
      <c r="E132" s="429"/>
      <c r="F132" s="429"/>
      <c r="G132" s="429"/>
      <c r="H132" s="431"/>
    </row>
    <row r="133" spans="1:8" ht="11.5">
      <c r="A133" s="471"/>
      <c r="B133" s="429"/>
      <c r="C133" s="429"/>
      <c r="D133" s="555" t="s">
        <v>2969</v>
      </c>
      <c r="E133" s="429"/>
      <c r="F133" s="429"/>
      <c r="G133" s="429"/>
      <c r="H133" s="431"/>
    </row>
    <row r="134" spans="1:8" ht="11.5">
      <c r="A134" s="471"/>
      <c r="B134" s="429"/>
      <c r="C134" s="429"/>
      <c r="D134" s="555" t="s">
        <v>2970</v>
      </c>
      <c r="E134" s="429"/>
      <c r="F134" s="429"/>
      <c r="G134" s="429"/>
      <c r="H134" s="431"/>
    </row>
    <row r="135" spans="1:8" ht="11.5">
      <c r="A135" s="471"/>
      <c r="B135" s="429"/>
      <c r="C135" s="429"/>
      <c r="D135" s="555" t="s">
        <v>2971</v>
      </c>
      <c r="E135" s="429"/>
      <c r="F135" s="429"/>
      <c r="G135" s="429"/>
      <c r="H135" s="431"/>
    </row>
    <row r="136" spans="1:8" ht="11.5">
      <c r="A136" s="430"/>
      <c r="B136" s="429"/>
      <c r="C136" s="429"/>
      <c r="D136" s="555" t="s">
        <v>2972</v>
      </c>
      <c r="E136" s="429"/>
      <c r="F136" s="429"/>
      <c r="G136" s="429"/>
      <c r="H136" s="431"/>
    </row>
    <row r="137" spans="1:8" ht="11.5">
      <c r="A137" s="430"/>
      <c r="B137" s="429"/>
      <c r="C137" s="429"/>
      <c r="D137" s="419"/>
      <c r="E137" s="429"/>
      <c r="F137" s="429"/>
      <c r="G137" s="429"/>
      <c r="H137" s="431"/>
    </row>
    <row r="138" spans="1:8" ht="11.5">
      <c r="A138" s="430"/>
      <c r="B138" s="429"/>
      <c r="C138" s="429"/>
      <c r="D138" s="419"/>
      <c r="E138" s="429"/>
      <c r="F138" s="429"/>
      <c r="G138" s="429"/>
      <c r="H138" s="431"/>
    </row>
    <row r="139" spans="1:8" ht="11.5">
      <c r="A139" s="430"/>
      <c r="B139" s="429"/>
      <c r="C139" s="429"/>
      <c r="D139" s="419"/>
      <c r="E139" s="429"/>
      <c r="F139" s="429"/>
      <c r="G139" s="429"/>
      <c r="H139" s="431"/>
    </row>
    <row r="140" spans="1:8" ht="11.5">
      <c r="A140" s="471"/>
      <c r="B140" s="429"/>
      <c r="C140" s="429"/>
      <c r="D140" s="561"/>
      <c r="E140" s="429"/>
      <c r="F140" s="429"/>
      <c r="G140" s="429"/>
      <c r="H140" s="431"/>
    </row>
    <row r="141" spans="1:8" ht="11.5">
      <c r="A141" s="514"/>
      <c r="B141" s="513"/>
      <c r="C141" s="513"/>
      <c r="D141" s="513"/>
      <c r="E141" s="513"/>
      <c r="F141" s="513"/>
      <c r="G141" s="513"/>
      <c r="H141" s="453" t="s">
        <v>1353</v>
      </c>
    </row>
  </sheetData>
  <customSheetViews>
    <customSheetView guid="{CED32266-454C-4882-8DB4-02038533D7CA}" showPageBreaks="1" fitToPage="1" printArea="1">
      <selection activeCell="R46" sqref="R46"/>
      <rowBreaks count="2" manualBreakCount="2">
        <brk id="69" max="16383" man="1"/>
        <brk id="138" max="16383" man="1"/>
      </rowBreaks>
      <pageMargins left="0.5" right="0.5" top="0.5" bottom="0.5" header="0.3" footer="0.3"/>
      <printOptions horizontalCentered="1"/>
      <pageSetup scale="98" orientation="portrait" r:id="rId1"/>
    </customSheetView>
    <customSheetView guid="{785AB79B-FCC5-4328-97AE-CA0022E835E7}" topLeftCell="A70">
      <selection activeCell="C5" sqref="C5"/>
      <rowBreaks count="1" manualBreakCount="1">
        <brk id="69" max="16383" man="1"/>
      </rowBreaks>
      <pageMargins left="1" right="1" top="1" bottom="1" header="0" footer="0"/>
      <pageSetup scale="83" orientation="portrait" horizontalDpi="4294967292" r:id="rId2"/>
      <headerFooter alignWithMargins="0"/>
    </customSheetView>
    <customSheetView guid="{5A727A5D-BF44-4335-A246-11154DE1EF1F}" topLeftCell="A70">
      <selection activeCell="C5" sqref="C5"/>
      <rowBreaks count="1" manualBreakCount="1">
        <brk id="69" max="16383" man="1"/>
      </rowBreaks>
      <pageMargins left="1" right="1" top="1" bottom="1" header="0" footer="0"/>
      <pageSetup scale="83" orientation="portrait" horizontalDpi="4294967292" r:id="rId3"/>
      <headerFooter alignWithMargins="0"/>
    </customSheetView>
    <customSheetView guid="{4199E9C9-F722-4E0F-954F-1B24567CBCA2}" topLeftCell="A70">
      <selection activeCell="C5" sqref="C5"/>
      <rowBreaks count="1" manualBreakCount="1">
        <brk id="69" max="16383" man="1"/>
      </rowBreaks>
      <pageMargins left="1" right="1" top="1" bottom="1" header="0" footer="0"/>
      <pageSetup scale="83" orientation="portrait" horizontalDpi="4294967292" r:id="rId4"/>
      <headerFooter alignWithMargins="0"/>
    </customSheetView>
    <customSheetView guid="{494A8C19-2F1C-4B6E-A878-D879D2D7079D}" topLeftCell="A70">
      <selection activeCell="C5" sqref="C5"/>
      <rowBreaks count="1" manualBreakCount="1">
        <brk id="69" max="16383" man="1"/>
      </rowBreaks>
      <pageMargins left="1" right="1" top="1" bottom="1" header="0" footer="0"/>
      <pageSetup scale="83" orientation="portrait" horizontalDpi="4294967292" r:id="rId5"/>
      <headerFooter alignWithMargins="0"/>
    </customSheetView>
    <customSheetView guid="{1074830C-1147-4CE3-BD9F-2572CEE59AEF}" topLeftCell="A70">
      <selection activeCell="C5" sqref="C5"/>
      <rowBreaks count="1" manualBreakCount="1">
        <brk id="69" max="16383" man="1"/>
      </rowBreaks>
      <pageMargins left="1" right="1" top="1" bottom="1" header="0" footer="0"/>
      <pageSetup scale="83" orientation="portrait" horizontalDpi="4294967292" r:id="rId6"/>
      <headerFooter alignWithMargins="0"/>
    </customSheetView>
    <customSheetView guid="{C0E4D60A-5D51-4D0A-8339-E19D67BA1FD7}" topLeftCell="A70">
      <selection activeCell="C5" sqref="C5"/>
      <rowBreaks count="1" manualBreakCount="1">
        <brk id="69" max="16383" man="1"/>
      </rowBreaks>
      <pageMargins left="1" right="1" top="1" bottom="1" header="0" footer="0"/>
      <pageSetup scale="83" orientation="portrait" horizontalDpi="4294967292" r:id="rId7"/>
      <headerFooter alignWithMargins="0"/>
    </customSheetView>
    <customSheetView guid="{EB5A193B-9693-4793-A7E2-BFF09C25801B}" topLeftCell="A70">
      <selection activeCell="C5" sqref="C5"/>
      <rowBreaks count="1" manualBreakCount="1">
        <brk id="69" max="16383" man="1"/>
      </rowBreaks>
      <pageMargins left="1" right="1" top="1" bottom="1" header="0" footer="0"/>
      <pageSetup scale="83"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93" orientation="portrait" r:id="rId9"/>
  <headerFooter alignWithMargins="0"/>
  <rowBreaks count="2" manualBreakCount="2">
    <brk id="72" max="16383" man="1"/>
    <brk id="141" max="16383" man="1"/>
  </rowBreaks>
  <customProperties>
    <customPr name="_pios_id" r:id="rId10"/>
    <customPr name="EpmWorksheetKeyString_GUID" r:id="rId1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863B2-1FEA-4565-9B3E-7A4415D493CD}">
  <dimension ref="A1:H69"/>
  <sheetViews>
    <sheetView view="pageBreakPreview" zoomScaleNormal="100" zoomScaleSheetLayoutView="100" workbookViewId="0">
      <selection activeCell="A125" sqref="A125:XFD125"/>
    </sheetView>
  </sheetViews>
  <sheetFormatPr defaultRowHeight="10"/>
  <cols>
    <col min="1" max="1" width="5.33203125" customWidth="1"/>
    <col min="2" max="2" width="27.44140625" customWidth="1"/>
    <col min="3" max="3" width="44.77734375" customWidth="1"/>
    <col min="4" max="4" width="16" customWidth="1"/>
    <col min="5" max="5" width="15.21875" customWidth="1"/>
    <col min="6" max="6" width="11.44140625" customWidth="1"/>
    <col min="7" max="7" width="10.77734375" customWidth="1"/>
    <col min="8" max="8" width="5.77734375" customWidth="1"/>
  </cols>
  <sheetData>
    <row r="1" spans="1:8" ht="11.5">
      <c r="A1" s="505"/>
      <c r="B1" s="429"/>
      <c r="C1" s="429"/>
      <c r="D1" s="429"/>
      <c r="E1" s="429"/>
      <c r="F1" s="429"/>
      <c r="G1" s="429"/>
      <c r="H1" s="429"/>
    </row>
    <row r="2" spans="1:8" ht="11.5">
      <c r="A2" s="2203" t="s">
        <v>327</v>
      </c>
      <c r="B2" s="2204"/>
      <c r="C2" s="2204"/>
      <c r="D2" s="2205"/>
      <c r="E2" s="2204"/>
      <c r="F2" s="2206"/>
      <c r="G2" s="2204"/>
      <c r="H2" s="2207" t="s">
        <v>3042</v>
      </c>
    </row>
    <row r="3" spans="1:8" ht="11.5">
      <c r="A3" s="2208" t="s">
        <v>328</v>
      </c>
      <c r="B3" s="1916"/>
      <c r="C3" s="1916"/>
      <c r="D3" s="1916"/>
      <c r="E3" s="1916"/>
      <c r="F3" s="1916"/>
      <c r="G3" s="1916"/>
      <c r="H3" s="2209"/>
    </row>
    <row r="4" spans="1:8" ht="11.5">
      <c r="A4" s="2028"/>
      <c r="B4" s="429"/>
      <c r="C4" s="429"/>
      <c r="D4" s="429"/>
      <c r="E4" s="429"/>
      <c r="F4" s="429"/>
      <c r="G4" s="429"/>
      <c r="H4" s="2029"/>
    </row>
    <row r="5" spans="1:8" ht="11.5">
      <c r="A5" s="2210" t="s">
        <v>329</v>
      </c>
      <c r="B5" s="411" t="s">
        <v>3383</v>
      </c>
      <c r="C5" s="429"/>
      <c r="D5" s="429"/>
      <c r="E5" s="429"/>
      <c r="F5" s="429"/>
      <c r="G5" s="429"/>
      <c r="H5" s="2029"/>
    </row>
    <row r="6" spans="1:8" ht="11.5">
      <c r="A6" s="2210" t="s">
        <v>330</v>
      </c>
      <c r="B6" s="411" t="s">
        <v>3384</v>
      </c>
      <c r="C6" s="429"/>
      <c r="D6" s="429"/>
      <c r="E6" s="429"/>
      <c r="F6" s="429"/>
      <c r="G6" s="429"/>
      <c r="H6" s="2029"/>
    </row>
    <row r="7" spans="1:8" ht="11.5">
      <c r="A7" s="2210" t="s">
        <v>331</v>
      </c>
      <c r="B7" s="411" t="s">
        <v>3385</v>
      </c>
      <c r="C7" s="429"/>
      <c r="D7" s="429"/>
      <c r="E7" s="429"/>
      <c r="F7" s="429"/>
      <c r="G7" s="429"/>
      <c r="H7" s="2029"/>
    </row>
    <row r="8" spans="1:8" ht="11.5">
      <c r="A8" s="2028"/>
      <c r="B8" s="429"/>
      <c r="C8" s="429"/>
      <c r="D8" s="429"/>
      <c r="E8" s="429"/>
      <c r="F8" s="429"/>
      <c r="G8" s="429"/>
      <c r="H8" s="2029"/>
    </row>
    <row r="9" spans="1:8" ht="11.5">
      <c r="A9" s="2028"/>
      <c r="B9" s="429"/>
      <c r="C9" s="429"/>
      <c r="D9" s="429"/>
      <c r="E9" s="429"/>
      <c r="F9" s="429"/>
      <c r="G9" s="429"/>
      <c r="H9" s="2029"/>
    </row>
    <row r="10" spans="1:8" ht="11.5">
      <c r="A10" s="2028"/>
      <c r="B10" s="429"/>
      <c r="C10" s="429"/>
      <c r="D10" s="429"/>
      <c r="E10" s="429"/>
      <c r="F10" s="429"/>
      <c r="G10" s="429"/>
      <c r="H10" s="2029"/>
    </row>
    <row r="11" spans="1:8" ht="11.5">
      <c r="A11" s="2028"/>
      <c r="B11" s="429"/>
      <c r="C11" s="429"/>
      <c r="D11" s="429"/>
      <c r="E11" s="429"/>
      <c r="F11" s="429"/>
      <c r="G11" s="429"/>
      <c r="H11" s="2029"/>
    </row>
    <row r="12" spans="1:8" ht="11.5">
      <c r="A12" s="2211" t="s">
        <v>332</v>
      </c>
      <c r="B12" s="427"/>
      <c r="C12" s="427"/>
      <c r="D12" s="427"/>
      <c r="E12" s="427"/>
      <c r="F12" s="427"/>
      <c r="G12" s="427"/>
      <c r="H12" s="2212"/>
    </row>
    <row r="13" spans="1:8" ht="11.5">
      <c r="A13" s="2211"/>
      <c r="B13" s="561" t="s">
        <v>2912</v>
      </c>
      <c r="C13" s="427"/>
      <c r="D13" s="427"/>
      <c r="E13" s="427"/>
      <c r="F13" s="427"/>
      <c r="G13" s="427"/>
      <c r="H13" s="2212"/>
    </row>
    <row r="14" spans="1:8" ht="11.5">
      <c r="A14" s="2211"/>
      <c r="B14" s="561" t="s">
        <v>2913</v>
      </c>
      <c r="C14" s="427"/>
      <c r="D14" s="427"/>
      <c r="E14" s="427"/>
      <c r="F14" s="427"/>
      <c r="G14" s="427"/>
      <c r="H14" s="2212"/>
    </row>
    <row r="15" spans="1:8" ht="11.5">
      <c r="A15" s="2211"/>
      <c r="B15" s="561" t="s">
        <v>2914</v>
      </c>
      <c r="C15" s="427"/>
      <c r="D15" s="427"/>
      <c r="E15" s="427"/>
      <c r="F15" s="427"/>
      <c r="G15" s="427"/>
      <c r="H15" s="2212"/>
    </row>
    <row r="16" spans="1:8" ht="11.5">
      <c r="A16" s="2211"/>
      <c r="B16" s="561" t="s">
        <v>2915</v>
      </c>
      <c r="C16" s="427"/>
      <c r="D16" s="427"/>
      <c r="E16" s="427"/>
      <c r="F16" s="427"/>
      <c r="G16" s="427"/>
      <c r="H16" s="2212"/>
    </row>
    <row r="17" spans="1:8" ht="11.5">
      <c r="A17" s="2211"/>
      <c r="B17" s="561" t="s">
        <v>2916</v>
      </c>
      <c r="C17" s="427"/>
      <c r="D17" s="427"/>
      <c r="E17" s="427"/>
      <c r="F17" s="427"/>
      <c r="G17" s="427"/>
      <c r="H17" s="2212"/>
    </row>
    <row r="18" spans="1:8" ht="11.5">
      <c r="A18" s="2211"/>
      <c r="B18" s="561" t="s">
        <v>2917</v>
      </c>
      <c r="C18" s="427"/>
      <c r="D18" s="427"/>
      <c r="E18" s="427"/>
      <c r="F18" s="427"/>
      <c r="G18" s="427"/>
      <c r="H18" s="2212"/>
    </row>
    <row r="19" spans="1:8" ht="11.5">
      <c r="A19" s="2211"/>
      <c r="B19" s="561" t="s">
        <v>2918</v>
      </c>
      <c r="C19" s="427"/>
      <c r="D19" s="427"/>
      <c r="E19" s="427"/>
      <c r="F19" s="427"/>
      <c r="G19" s="427"/>
      <c r="H19" s="2212"/>
    </row>
    <row r="20" spans="1:8" ht="11.5">
      <c r="A20" s="2211"/>
      <c r="B20" s="561" t="s">
        <v>2919</v>
      </c>
      <c r="C20" s="427"/>
      <c r="D20" s="427"/>
      <c r="E20" s="427"/>
      <c r="F20" s="427"/>
      <c r="G20" s="427"/>
      <c r="H20" s="2212"/>
    </row>
    <row r="21" spans="1:8" ht="11.5">
      <c r="A21" s="2211"/>
      <c r="B21" s="561"/>
      <c r="C21" s="427"/>
      <c r="D21" s="427"/>
      <c r="E21" s="427"/>
      <c r="F21" s="427"/>
      <c r="G21" s="427"/>
      <c r="H21" s="2212"/>
    </row>
    <row r="22" spans="1:8" ht="11.5">
      <c r="A22" s="2211"/>
      <c r="B22" s="561" t="s">
        <v>2920</v>
      </c>
      <c r="C22" s="427"/>
      <c r="D22" s="427"/>
      <c r="E22" s="427"/>
      <c r="F22" s="427"/>
      <c r="G22" s="427"/>
      <c r="H22" s="2212"/>
    </row>
    <row r="23" spans="1:8" ht="11.5">
      <c r="A23" s="2211"/>
      <c r="B23" s="561"/>
      <c r="C23" s="427"/>
      <c r="D23" s="427"/>
      <c r="E23" s="427"/>
      <c r="F23" s="427"/>
      <c r="G23" s="427"/>
      <c r="H23" s="2212"/>
    </row>
    <row r="24" spans="1:8" ht="11.5">
      <c r="A24" s="2211"/>
      <c r="B24" s="561" t="s">
        <v>2921</v>
      </c>
      <c r="C24" s="427"/>
      <c r="D24" s="427"/>
      <c r="E24" s="427"/>
      <c r="F24" s="427"/>
      <c r="G24" s="427"/>
      <c r="H24" s="2212"/>
    </row>
    <row r="25" spans="1:8" ht="11.5">
      <c r="A25" s="2211"/>
      <c r="B25" s="561" t="s">
        <v>2922</v>
      </c>
      <c r="C25" s="427"/>
      <c r="D25" s="427"/>
      <c r="E25" s="427"/>
      <c r="F25" s="427"/>
      <c r="G25" s="427"/>
      <c r="H25" s="2212"/>
    </row>
    <row r="26" spans="1:8" ht="11.5">
      <c r="A26" s="2211"/>
      <c r="B26" s="561"/>
      <c r="C26" s="427"/>
      <c r="D26" s="427"/>
      <c r="E26" s="427"/>
      <c r="F26" s="427"/>
      <c r="G26" s="427"/>
      <c r="H26" s="2212"/>
    </row>
    <row r="27" spans="1:8" ht="11.5">
      <c r="A27" s="2211"/>
      <c r="B27" s="561" t="s">
        <v>2923</v>
      </c>
      <c r="C27" s="427"/>
      <c r="D27" s="427"/>
      <c r="E27" s="427"/>
      <c r="F27" s="427"/>
      <c r="G27" s="427"/>
      <c r="H27" s="2212"/>
    </row>
    <row r="28" spans="1:8" ht="11.5">
      <c r="A28" s="2211"/>
      <c r="B28" s="561"/>
      <c r="C28" s="427"/>
      <c r="D28" s="427"/>
      <c r="E28" s="427"/>
      <c r="F28" s="427"/>
      <c r="G28" s="427"/>
      <c r="H28" s="2212"/>
    </row>
    <row r="29" spans="1:8" ht="11.5">
      <c r="A29" s="2211"/>
      <c r="B29" s="556" t="s">
        <v>2924</v>
      </c>
      <c r="C29" s="427"/>
      <c r="D29" s="557" t="s">
        <v>2939</v>
      </c>
      <c r="E29" s="427"/>
      <c r="F29" s="427"/>
      <c r="G29" s="427"/>
      <c r="H29" s="2212"/>
    </row>
    <row r="30" spans="1:8" ht="11.5">
      <c r="A30" s="2211"/>
      <c r="B30" s="2213"/>
      <c r="C30" s="427"/>
      <c r="D30" s="561"/>
      <c r="E30" s="427"/>
      <c r="F30" s="427"/>
      <c r="G30" s="427"/>
      <c r="H30" s="2212"/>
    </row>
    <row r="31" spans="1:8" ht="11.5">
      <c r="A31" s="2211"/>
      <c r="B31" s="561" t="s">
        <v>2925</v>
      </c>
      <c r="C31" s="427"/>
      <c r="D31" s="561" t="s">
        <v>2940</v>
      </c>
      <c r="E31" s="427"/>
      <c r="F31" s="427"/>
      <c r="G31" s="427"/>
      <c r="H31" s="2212"/>
    </row>
    <row r="32" spans="1:8" ht="11.5">
      <c r="A32" s="2211"/>
      <c r="B32" s="2214" t="s">
        <v>2926</v>
      </c>
      <c r="C32" s="427"/>
      <c r="D32" s="561" t="s">
        <v>2941</v>
      </c>
      <c r="E32" s="427"/>
      <c r="F32" s="427"/>
      <c r="G32" s="427"/>
      <c r="H32" s="2212"/>
    </row>
    <row r="33" spans="1:8" ht="11.5">
      <c r="A33" s="2211"/>
      <c r="B33" s="561" t="s">
        <v>2927</v>
      </c>
      <c r="C33" s="427"/>
      <c r="D33" s="561" t="s">
        <v>2942</v>
      </c>
      <c r="E33" s="427"/>
      <c r="F33" s="427"/>
      <c r="G33" s="427"/>
      <c r="H33" s="2212"/>
    </row>
    <row r="34" spans="1:8" ht="11.5">
      <c r="A34" s="2211"/>
      <c r="B34" s="561"/>
      <c r="C34" s="427"/>
      <c r="D34" s="561" t="s">
        <v>2943</v>
      </c>
      <c r="E34" s="427"/>
      <c r="F34" s="427"/>
      <c r="G34" s="427"/>
      <c r="H34" s="2212"/>
    </row>
    <row r="35" spans="1:8" ht="11.5">
      <c r="A35" s="2211"/>
      <c r="B35" s="561"/>
      <c r="C35" s="427"/>
      <c r="D35" s="561" t="s">
        <v>2944</v>
      </c>
      <c r="E35" s="427"/>
      <c r="F35" s="427"/>
      <c r="G35" s="427"/>
      <c r="H35" s="2212"/>
    </row>
    <row r="36" spans="1:8" ht="11.5">
      <c r="A36" s="2211"/>
      <c r="B36" s="561"/>
      <c r="C36" s="427"/>
      <c r="D36" s="561" t="s">
        <v>2945</v>
      </c>
      <c r="E36" s="427"/>
      <c r="F36" s="427"/>
      <c r="G36" s="427"/>
      <c r="H36" s="2212"/>
    </row>
    <row r="37" spans="1:8" ht="11.5">
      <c r="A37" s="2211"/>
      <c r="B37" s="556" t="s">
        <v>2928</v>
      </c>
      <c r="C37" s="427"/>
      <c r="D37" s="561" t="s">
        <v>2946</v>
      </c>
      <c r="E37" s="427"/>
      <c r="F37" s="427"/>
      <c r="G37" s="427"/>
      <c r="H37" s="2212"/>
    </row>
    <row r="38" spans="1:8" ht="11.5">
      <c r="A38" s="2211"/>
      <c r="B38" s="561" t="s">
        <v>2929</v>
      </c>
      <c r="C38" s="427"/>
      <c r="D38" s="561" t="s">
        <v>2947</v>
      </c>
      <c r="E38" s="427"/>
      <c r="F38" s="427"/>
      <c r="G38" s="427"/>
      <c r="H38" s="2212"/>
    </row>
    <row r="39" spans="1:8" ht="11.5">
      <c r="A39" s="2211"/>
      <c r="B39" s="561" t="s">
        <v>2930</v>
      </c>
      <c r="C39" s="427"/>
      <c r="D39" s="561" t="s">
        <v>2948</v>
      </c>
      <c r="E39" s="427"/>
      <c r="F39" s="427"/>
      <c r="G39" s="427"/>
      <c r="H39" s="2212"/>
    </row>
    <row r="40" spans="1:8" ht="11.5">
      <c r="A40" s="2211"/>
      <c r="B40" s="2215"/>
      <c r="C40" s="427"/>
      <c r="D40" s="561" t="s">
        <v>2949</v>
      </c>
      <c r="E40" s="427"/>
      <c r="F40" s="427"/>
      <c r="G40" s="427"/>
      <c r="H40" s="2212"/>
    </row>
    <row r="41" spans="1:8" ht="11.5">
      <c r="A41" s="2211"/>
      <c r="B41" s="2215"/>
      <c r="C41" s="427"/>
      <c r="D41" s="561" t="s">
        <v>2950</v>
      </c>
      <c r="E41" s="427"/>
      <c r="F41" s="427"/>
      <c r="G41" s="427"/>
      <c r="H41" s="2212"/>
    </row>
    <row r="42" spans="1:8" ht="11.5">
      <c r="A42" s="2211"/>
      <c r="B42" s="561"/>
      <c r="C42" s="427"/>
      <c r="D42" s="561" t="s">
        <v>2951</v>
      </c>
      <c r="E42" s="427"/>
      <c r="F42" s="427"/>
      <c r="G42" s="427"/>
      <c r="H42" s="2212"/>
    </row>
    <row r="43" spans="1:8" ht="11.5">
      <c r="A43" s="2211"/>
      <c r="B43" s="561"/>
      <c r="C43" s="427"/>
      <c r="D43" s="561" t="s">
        <v>2952</v>
      </c>
      <c r="E43" s="427"/>
      <c r="F43" s="427"/>
      <c r="G43" s="427"/>
      <c r="H43" s="2212"/>
    </row>
    <row r="44" spans="1:8" ht="11.5">
      <c r="A44" s="2211"/>
      <c r="B44" s="2215"/>
      <c r="C44" s="427"/>
      <c r="D44" s="561" t="s">
        <v>2953</v>
      </c>
      <c r="E44" s="427"/>
      <c r="F44" s="427"/>
      <c r="G44" s="427"/>
      <c r="H44" s="2212"/>
    </row>
    <row r="45" spans="1:8" ht="11.5">
      <c r="A45" s="2211"/>
      <c r="B45" s="556" t="s">
        <v>2931</v>
      </c>
      <c r="C45" s="427"/>
      <c r="D45" s="561" t="s">
        <v>2954</v>
      </c>
      <c r="E45" s="427"/>
      <c r="F45" s="427"/>
      <c r="G45" s="427"/>
      <c r="H45" s="2212"/>
    </row>
    <row r="46" spans="1:8" ht="11.5">
      <c r="A46" s="2211"/>
      <c r="B46" s="561" t="s">
        <v>2932</v>
      </c>
      <c r="C46" s="427"/>
      <c r="D46" s="561" t="s">
        <v>2955</v>
      </c>
      <c r="E46" s="427"/>
      <c r="F46" s="427"/>
      <c r="G46" s="427"/>
      <c r="H46" s="2212"/>
    </row>
    <row r="47" spans="1:8" ht="11.5">
      <c r="A47" s="2211"/>
      <c r="B47" s="561" t="s">
        <v>2933</v>
      </c>
      <c r="C47" s="427"/>
      <c r="D47" s="561" t="s">
        <v>2956</v>
      </c>
      <c r="E47" s="427"/>
      <c r="F47" s="427"/>
      <c r="G47" s="427"/>
      <c r="H47" s="2212"/>
    </row>
    <row r="48" spans="1:8" ht="11.5">
      <c r="A48" s="2211"/>
      <c r="B48" s="561" t="s">
        <v>2934</v>
      </c>
      <c r="C48" s="427"/>
      <c r="D48" s="561" t="s">
        <v>2957</v>
      </c>
      <c r="E48" s="427"/>
      <c r="F48" s="427"/>
      <c r="G48" s="427"/>
      <c r="H48" s="2212"/>
    </row>
    <row r="49" spans="1:8" ht="11.5">
      <c r="A49" s="2211"/>
      <c r="B49" s="561" t="s">
        <v>2935</v>
      </c>
      <c r="C49" s="427"/>
      <c r="D49" s="561" t="s">
        <v>2958</v>
      </c>
      <c r="E49" s="427"/>
      <c r="F49" s="427"/>
      <c r="G49" s="427"/>
      <c r="H49" s="2212"/>
    </row>
    <row r="50" spans="1:8" ht="11.5">
      <c r="A50" s="2211"/>
      <c r="B50" s="561" t="s">
        <v>2936</v>
      </c>
      <c r="C50" s="427"/>
      <c r="D50" s="561" t="s">
        <v>2959</v>
      </c>
      <c r="E50" s="427"/>
      <c r="F50" s="427"/>
      <c r="G50" s="427"/>
      <c r="H50" s="2212"/>
    </row>
    <row r="51" spans="1:8" ht="11.5">
      <c r="A51" s="2028"/>
      <c r="B51" s="561" t="s">
        <v>2937</v>
      </c>
      <c r="C51" s="429"/>
      <c r="D51" s="561" t="s">
        <v>2960</v>
      </c>
      <c r="E51" s="429"/>
      <c r="F51" s="429"/>
      <c r="G51" s="429"/>
      <c r="H51" s="2029"/>
    </row>
    <row r="52" spans="1:8" ht="11.5">
      <c r="A52" s="2028"/>
      <c r="B52" s="561" t="s">
        <v>2938</v>
      </c>
      <c r="C52" s="429"/>
      <c r="D52" s="561" t="s">
        <v>3392</v>
      </c>
      <c r="E52" s="429"/>
      <c r="F52" s="429"/>
      <c r="G52" s="429"/>
      <c r="H52" s="2029"/>
    </row>
    <row r="53" spans="1:8" ht="11.5">
      <c r="A53" s="2028"/>
      <c r="B53" s="561"/>
      <c r="C53" s="429"/>
      <c r="D53" s="561" t="s">
        <v>2961</v>
      </c>
      <c r="E53" s="429"/>
      <c r="F53" s="429"/>
      <c r="G53" s="429"/>
      <c r="H53" s="2029"/>
    </row>
    <row r="54" spans="1:8" ht="11.5">
      <c r="A54" s="2028"/>
      <c r="B54" s="429"/>
      <c r="C54" s="429"/>
      <c r="D54" s="561" t="s">
        <v>2962</v>
      </c>
      <c r="E54" s="429"/>
      <c r="F54" s="429"/>
      <c r="G54" s="429"/>
      <c r="H54" s="2029"/>
    </row>
    <row r="55" spans="1:8" ht="11.5">
      <c r="A55" s="2028"/>
      <c r="B55" s="429"/>
      <c r="C55" s="429"/>
      <c r="D55" s="561" t="s">
        <v>2963</v>
      </c>
      <c r="E55" s="429"/>
      <c r="F55" s="429"/>
      <c r="G55" s="429"/>
      <c r="H55" s="2029"/>
    </row>
    <row r="56" spans="1:8" ht="11.5">
      <c r="A56" s="2028"/>
      <c r="B56" s="429"/>
      <c r="C56" s="429"/>
      <c r="D56" s="561" t="s">
        <v>2964</v>
      </c>
      <c r="E56" s="429"/>
      <c r="F56" s="429"/>
      <c r="G56" s="429"/>
      <c r="H56" s="2029"/>
    </row>
    <row r="57" spans="1:8" ht="11.5">
      <c r="A57" s="2028"/>
      <c r="B57" s="429"/>
      <c r="C57" s="429"/>
      <c r="D57" s="561" t="s">
        <v>2965</v>
      </c>
      <c r="E57" s="429"/>
      <c r="F57" s="429"/>
      <c r="G57" s="429"/>
      <c r="H57" s="2029"/>
    </row>
    <row r="58" spans="1:8" ht="11.5">
      <c r="A58" s="2028"/>
      <c r="B58" s="429"/>
      <c r="C58" s="429"/>
      <c r="D58" s="561" t="s">
        <v>3254</v>
      </c>
      <c r="E58" s="429"/>
      <c r="F58" s="429"/>
      <c r="G58" s="429"/>
      <c r="H58" s="2029"/>
    </row>
    <row r="59" spans="1:8" ht="11.5">
      <c r="A59" s="2028"/>
      <c r="B59" s="429"/>
      <c r="C59" s="429"/>
      <c r="D59" s="561" t="s">
        <v>2966</v>
      </c>
      <c r="E59" s="429"/>
      <c r="F59" s="429"/>
      <c r="G59" s="429"/>
      <c r="H59" s="2029"/>
    </row>
    <row r="60" spans="1:8" ht="11.5">
      <c r="A60" s="2028"/>
      <c r="B60" s="429"/>
      <c r="C60" s="429"/>
      <c r="D60" s="561" t="s">
        <v>2967</v>
      </c>
      <c r="E60" s="429"/>
      <c r="F60" s="429"/>
      <c r="G60" s="429"/>
      <c r="H60" s="2029"/>
    </row>
    <row r="61" spans="1:8" ht="11.5">
      <c r="A61" s="2028"/>
      <c r="B61" s="429"/>
      <c r="C61" s="429"/>
      <c r="D61" s="561" t="s">
        <v>2968</v>
      </c>
      <c r="E61" s="429"/>
      <c r="F61" s="429"/>
      <c r="G61" s="429"/>
      <c r="H61" s="2029"/>
    </row>
    <row r="62" spans="1:8" ht="11.5">
      <c r="A62" s="2028"/>
      <c r="B62" s="429"/>
      <c r="C62" s="429"/>
      <c r="D62" s="561" t="s">
        <v>2969</v>
      </c>
      <c r="E62" s="429"/>
      <c r="F62" s="429"/>
      <c r="G62" s="429"/>
      <c r="H62" s="2029"/>
    </row>
    <row r="63" spans="1:8" ht="11.5">
      <c r="A63" s="2028"/>
      <c r="B63" s="429"/>
      <c r="C63" s="429"/>
      <c r="D63" s="561" t="s">
        <v>2970</v>
      </c>
      <c r="E63" s="429"/>
      <c r="F63" s="429"/>
      <c r="G63" s="429"/>
      <c r="H63" s="2029"/>
    </row>
    <row r="64" spans="1:8" ht="11.5">
      <c r="A64" s="2028"/>
      <c r="B64" s="429"/>
      <c r="C64" s="429"/>
      <c r="D64" s="561" t="s">
        <v>2971</v>
      </c>
      <c r="E64" s="429"/>
      <c r="F64" s="429"/>
      <c r="G64" s="429"/>
      <c r="H64" s="2029"/>
    </row>
    <row r="65" spans="1:8" ht="11.5">
      <c r="A65" s="2028"/>
      <c r="B65" s="429"/>
      <c r="C65" s="429"/>
      <c r="D65" s="561" t="s">
        <v>2972</v>
      </c>
      <c r="E65" s="429"/>
      <c r="F65" s="429"/>
      <c r="G65" s="429"/>
      <c r="H65" s="2029"/>
    </row>
    <row r="66" spans="1:8" ht="11.5">
      <c r="A66" s="2028"/>
      <c r="B66" s="429"/>
      <c r="C66" s="429"/>
      <c r="D66" s="411"/>
      <c r="E66" s="429"/>
      <c r="F66" s="429"/>
      <c r="G66" s="429"/>
      <c r="H66" s="2029"/>
    </row>
    <row r="67" spans="1:8" ht="11.5">
      <c r="A67" s="2028"/>
      <c r="B67" s="429"/>
      <c r="C67" s="429"/>
      <c r="D67" s="411"/>
      <c r="E67" s="429"/>
      <c r="F67" s="429"/>
      <c r="G67" s="429"/>
      <c r="H67" s="2029"/>
    </row>
    <row r="68" spans="1:8" ht="11.5">
      <c r="A68" s="2028"/>
      <c r="B68" s="429"/>
      <c r="C68" s="429"/>
      <c r="D68" s="561"/>
      <c r="E68" s="429"/>
      <c r="F68" s="429"/>
      <c r="G68" s="429"/>
      <c r="H68" s="2029"/>
    </row>
    <row r="69" spans="1:8" ht="11.5">
      <c r="A69" s="2216"/>
      <c r="B69" s="2217"/>
      <c r="C69" s="2217"/>
      <c r="D69" s="2217"/>
      <c r="E69" s="2217"/>
      <c r="F69" s="2217"/>
      <c r="G69" s="2217"/>
      <c r="H69" s="2218" t="s">
        <v>1353</v>
      </c>
    </row>
  </sheetData>
  <customSheetViews>
    <customSheetView guid="{CED32266-454C-4882-8DB4-02038533D7CA}" showPageBreaks="1">
      <selection activeCell="C3" sqref="C3"/>
      <pageMargins left="0.7" right="0.7" top="0.75" bottom="0.75" header="0.3" footer="0.3"/>
      <pageSetup orientation="portrait" horizontalDpi="1200" verticalDpi="1200" r:id="rId1"/>
    </customSheetView>
  </customSheetViews>
  <printOptions horizontalCentered="1" verticalCentered="1"/>
  <pageMargins left="0.25" right="0.25" top="0.25" bottom="0.25" header="0.1" footer="0.1"/>
  <pageSetup scale="95" orientation="portrait" r:id="rId2"/>
  <headerFooter alignWithMargins="0"/>
  <customProperties>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59"/>
  <sheetViews>
    <sheetView zoomScaleNormal="100" workbookViewId="0"/>
  </sheetViews>
  <sheetFormatPr defaultColWidth="8.77734375" defaultRowHeight="10"/>
  <cols>
    <col min="1" max="1" width="5.6640625" style="46" customWidth="1"/>
    <col min="2" max="2" width="10" style="46" customWidth="1"/>
    <col min="3" max="3" width="20.33203125" style="46" customWidth="1"/>
    <col min="4" max="4" width="51.44140625" style="46" customWidth="1"/>
    <col min="5" max="5" width="17" style="46" customWidth="1"/>
    <col min="6" max="6" width="17.33203125" style="46" customWidth="1"/>
    <col min="7" max="7" width="11.44140625" style="46" customWidth="1"/>
    <col min="8" max="8" width="17" style="46" customWidth="1"/>
    <col min="9" max="10" width="8.77734375" style="46"/>
    <col min="11" max="11" width="9.44140625" style="46" bestFit="1" customWidth="1"/>
    <col min="12" max="16384" width="8.77734375" style="46"/>
  </cols>
  <sheetData>
    <row r="1" spans="1:10" ht="10.5">
      <c r="A1" s="1923" t="s">
        <v>2901</v>
      </c>
      <c r="B1" s="1924"/>
      <c r="C1" s="1925"/>
      <c r="D1" s="1926"/>
      <c r="E1" s="1926"/>
      <c r="F1" s="1926"/>
      <c r="G1" s="2219">
        <v>5</v>
      </c>
    </row>
    <row r="2" spans="1:10" ht="10.5">
      <c r="A2" s="2220" t="s">
        <v>333</v>
      </c>
      <c r="B2" s="1928"/>
      <c r="C2" s="1928"/>
      <c r="D2" s="1928"/>
      <c r="E2" s="1928"/>
      <c r="F2" s="1928"/>
      <c r="G2" s="1929"/>
      <c r="J2" s="420"/>
    </row>
    <row r="3" spans="1:10" ht="10.5">
      <c r="A3" s="2221" t="s">
        <v>334</v>
      </c>
      <c r="B3" s="90"/>
      <c r="C3" s="90"/>
      <c r="D3" s="90"/>
      <c r="E3" s="90"/>
      <c r="F3" s="90"/>
      <c r="G3" s="1930"/>
    </row>
    <row r="4" spans="1:10" ht="10.5" thickBot="1">
      <c r="A4" s="184"/>
      <c r="B4" s="853"/>
      <c r="C4" s="1893"/>
      <c r="D4" s="61"/>
      <c r="E4" s="61"/>
      <c r="F4" s="61"/>
      <c r="G4" s="1931"/>
    </row>
    <row r="5" spans="1:10">
      <c r="A5" s="2063" t="s">
        <v>311</v>
      </c>
      <c r="B5" s="2222" t="s">
        <v>335</v>
      </c>
      <c r="C5" s="2222" t="s">
        <v>336</v>
      </c>
      <c r="D5" s="2222" t="s">
        <v>413</v>
      </c>
      <c r="E5" s="1595" t="s">
        <v>337</v>
      </c>
      <c r="F5" s="2222" t="s">
        <v>920</v>
      </c>
      <c r="G5" s="2064" t="s">
        <v>311</v>
      </c>
    </row>
    <row r="6" spans="1:10">
      <c r="A6" s="2037" t="s">
        <v>316</v>
      </c>
      <c r="B6" s="2223" t="s">
        <v>338</v>
      </c>
      <c r="C6" s="2224"/>
      <c r="D6" s="2225"/>
      <c r="E6" s="1596" t="s">
        <v>339</v>
      </c>
      <c r="F6" s="2226" t="s">
        <v>2713</v>
      </c>
      <c r="G6" s="2033" t="s">
        <v>316</v>
      </c>
    </row>
    <row r="7" spans="1:10">
      <c r="A7" s="827"/>
      <c r="B7" s="2227"/>
      <c r="C7" s="2228"/>
      <c r="D7" s="2227" t="s">
        <v>321</v>
      </c>
      <c r="E7" s="1597" t="s">
        <v>322</v>
      </c>
      <c r="F7" s="2227" t="s">
        <v>323</v>
      </c>
      <c r="G7" s="1931"/>
    </row>
    <row r="8" spans="1:10">
      <c r="A8" s="2229"/>
      <c r="B8" s="2223"/>
      <c r="C8" s="2224"/>
      <c r="D8" s="2225"/>
      <c r="E8" s="1598"/>
      <c r="F8" s="2225"/>
      <c r="G8" s="2033"/>
    </row>
    <row r="9" spans="1:10">
      <c r="A9" s="2229"/>
      <c r="B9" s="2223"/>
      <c r="C9" s="2224"/>
      <c r="D9" s="2223" t="s">
        <v>340</v>
      </c>
      <c r="E9" s="1598"/>
      <c r="F9" s="2225"/>
      <c r="G9" s="2033"/>
      <c r="H9" s="1604"/>
    </row>
    <row r="10" spans="1:10" ht="14.5" customHeight="1">
      <c r="A10" s="1605">
        <v>1</v>
      </c>
      <c r="B10" s="2227"/>
      <c r="C10" s="2228">
        <v>701</v>
      </c>
      <c r="D10" s="2230" t="s">
        <v>341</v>
      </c>
      <c r="E10" s="1599">
        <v>1055431</v>
      </c>
      <c r="F10" s="1858">
        <v>532259</v>
      </c>
      <c r="G10" s="2231">
        <v>1</v>
      </c>
      <c r="H10" s="1604"/>
    </row>
    <row r="11" spans="1:10" ht="14.5" customHeight="1">
      <c r="A11" s="1605">
        <f>A10+1</f>
        <v>2</v>
      </c>
      <c r="B11" s="2227"/>
      <c r="C11" s="2228">
        <v>702</v>
      </c>
      <c r="D11" s="2230" t="s">
        <v>342</v>
      </c>
      <c r="E11" s="1599"/>
      <c r="F11" s="1858"/>
      <c r="G11" s="2231">
        <f>G10+1</f>
        <v>2</v>
      </c>
      <c r="H11" s="1604"/>
    </row>
    <row r="12" spans="1:10" ht="14.5" customHeight="1">
      <c r="A12" s="1605">
        <f>A11+1</f>
        <v>3</v>
      </c>
      <c r="B12" s="2227"/>
      <c r="C12" s="2228">
        <v>703</v>
      </c>
      <c r="D12" s="2230" t="s">
        <v>343</v>
      </c>
      <c r="E12" s="1599"/>
      <c r="F12" s="1858"/>
      <c r="G12" s="2231">
        <f>G11+1</f>
        <v>3</v>
      </c>
      <c r="H12" s="1604"/>
    </row>
    <row r="13" spans="1:10" ht="14.5" customHeight="1">
      <c r="A13" s="1605"/>
      <c r="B13" s="2227"/>
      <c r="C13" s="2228"/>
      <c r="D13" s="2230" t="s">
        <v>344</v>
      </c>
      <c r="E13" s="1599"/>
      <c r="F13" s="1858"/>
      <c r="G13" s="2231"/>
      <c r="H13" s="1604"/>
    </row>
    <row r="14" spans="1:10" ht="14.5" customHeight="1">
      <c r="A14" s="1605">
        <v>4</v>
      </c>
      <c r="B14" s="2227"/>
      <c r="C14" s="2228">
        <v>704</v>
      </c>
      <c r="D14" s="2230" t="s">
        <v>345</v>
      </c>
      <c r="E14" s="1599">
        <v>367</v>
      </c>
      <c r="F14" s="1858">
        <v>400</v>
      </c>
      <c r="G14" s="2231">
        <v>4</v>
      </c>
      <c r="H14" s="1604"/>
    </row>
    <row r="15" spans="1:10" ht="14.5" customHeight="1">
      <c r="A15" s="1605">
        <v>5</v>
      </c>
      <c r="B15" s="2227"/>
      <c r="C15" s="2228">
        <v>705</v>
      </c>
      <c r="D15" s="2232" t="s">
        <v>346</v>
      </c>
      <c r="E15" s="1599">
        <v>26416</v>
      </c>
      <c r="F15" s="1858">
        <v>20248</v>
      </c>
      <c r="G15" s="2231">
        <f t="shared" ref="G15:G23" si="0">G14+1</f>
        <v>5</v>
      </c>
      <c r="H15" s="1604"/>
    </row>
    <row r="16" spans="1:10" ht="14.5" customHeight="1">
      <c r="A16" s="1605">
        <v>6</v>
      </c>
      <c r="B16" s="2227"/>
      <c r="C16" s="2228">
        <v>706</v>
      </c>
      <c r="D16" s="2230" t="s">
        <v>347</v>
      </c>
      <c r="E16" s="1599">
        <v>476138</v>
      </c>
      <c r="F16" s="1858">
        <v>545820</v>
      </c>
      <c r="G16" s="2231">
        <f t="shared" si="0"/>
        <v>6</v>
      </c>
      <c r="H16" s="1604"/>
    </row>
    <row r="17" spans="1:8" ht="14.5" customHeight="1">
      <c r="A17" s="1605">
        <v>7</v>
      </c>
      <c r="B17" s="2227"/>
      <c r="C17" s="2228">
        <v>707</v>
      </c>
      <c r="D17" s="2230" t="s">
        <v>348</v>
      </c>
      <c r="E17" s="1599">
        <v>133705</v>
      </c>
      <c r="F17" s="1858">
        <v>138166</v>
      </c>
      <c r="G17" s="2231">
        <f t="shared" si="0"/>
        <v>7</v>
      </c>
      <c r="H17" s="1604"/>
    </row>
    <row r="18" spans="1:8" ht="14.5" customHeight="1">
      <c r="A18" s="1605">
        <v>8</v>
      </c>
      <c r="B18" s="2227"/>
      <c r="C18" s="2228" t="s">
        <v>349</v>
      </c>
      <c r="D18" s="2232" t="s">
        <v>350</v>
      </c>
      <c r="E18" s="1599">
        <v>211183</v>
      </c>
      <c r="F18" s="1858">
        <v>211287</v>
      </c>
      <c r="G18" s="2231">
        <f t="shared" si="0"/>
        <v>8</v>
      </c>
      <c r="H18" s="1604"/>
    </row>
    <row r="19" spans="1:8" ht="14.5" customHeight="1">
      <c r="A19" s="1605">
        <v>9</v>
      </c>
      <c r="B19" s="2227"/>
      <c r="C19" s="2228" t="s">
        <v>351</v>
      </c>
      <c r="D19" s="2232" t="s">
        <v>352</v>
      </c>
      <c r="E19" s="1599">
        <v>22180263</v>
      </c>
      <c r="F19" s="1858">
        <v>19865080</v>
      </c>
      <c r="G19" s="2231">
        <f t="shared" si="0"/>
        <v>9</v>
      </c>
      <c r="H19" s="1604"/>
    </row>
    <row r="20" spans="1:8" ht="14.5" customHeight="1">
      <c r="A20" s="1605">
        <v>10</v>
      </c>
      <c r="B20" s="2227"/>
      <c r="C20" s="2228" t="s">
        <v>353</v>
      </c>
      <c r="D20" s="2232" t="s">
        <v>354</v>
      </c>
      <c r="E20" s="1599">
        <v>-6010</v>
      </c>
      <c r="F20" s="1858">
        <v>-6399</v>
      </c>
      <c r="G20" s="2231">
        <f t="shared" si="0"/>
        <v>10</v>
      </c>
      <c r="H20" s="1604"/>
    </row>
    <row r="21" spans="1:8" ht="14.5" customHeight="1">
      <c r="A21" s="1605">
        <v>11</v>
      </c>
      <c r="B21" s="2227"/>
      <c r="C21" s="2228" t="s">
        <v>355</v>
      </c>
      <c r="D21" s="2233" t="s">
        <v>3607</v>
      </c>
      <c r="E21" s="1599">
        <v>118457</v>
      </c>
      <c r="F21" s="1858">
        <v>180190</v>
      </c>
      <c r="G21" s="2231">
        <f t="shared" si="0"/>
        <v>11</v>
      </c>
      <c r="H21" s="1604"/>
    </row>
    <row r="22" spans="1:8" ht="14.5" customHeight="1">
      <c r="A22" s="1605">
        <v>12</v>
      </c>
      <c r="B22" s="2227"/>
      <c r="C22" s="2228">
        <v>712</v>
      </c>
      <c r="D22" s="2230" t="s">
        <v>356</v>
      </c>
      <c r="E22" s="1599">
        <v>219767</v>
      </c>
      <c r="F22" s="1858">
        <v>242920</v>
      </c>
      <c r="G22" s="2231">
        <f t="shared" si="0"/>
        <v>12</v>
      </c>
      <c r="H22" s="1604"/>
    </row>
    <row r="23" spans="1:8" ht="13" customHeight="1">
      <c r="A23" s="1605">
        <v>13</v>
      </c>
      <c r="B23" s="2227"/>
      <c r="C23" s="2234" t="s">
        <v>3608</v>
      </c>
      <c r="D23" s="2230" t="s">
        <v>2714</v>
      </c>
      <c r="E23" s="1599">
        <v>12002</v>
      </c>
      <c r="F23" s="1858">
        <v>72734</v>
      </c>
      <c r="G23" s="2231">
        <f t="shared" si="0"/>
        <v>13</v>
      </c>
      <c r="H23" s="1604"/>
    </row>
    <row r="24" spans="1:8" ht="19" customHeight="1">
      <c r="A24" s="1606">
        <v>14</v>
      </c>
      <c r="B24" s="2227"/>
      <c r="C24" s="2228"/>
      <c r="D24" s="2232" t="s">
        <v>357</v>
      </c>
      <c r="E24" s="1599">
        <v>24427719</v>
      </c>
      <c r="F24" s="3206">
        <v>21802705</v>
      </c>
      <c r="G24" s="2231">
        <v>14</v>
      </c>
      <c r="H24" s="1604"/>
    </row>
    <row r="25" spans="1:8" ht="14.5" customHeight="1">
      <c r="A25" s="1606"/>
      <c r="B25" s="780"/>
      <c r="C25" s="1607"/>
      <c r="D25" s="1608" t="s">
        <v>358</v>
      </c>
      <c r="E25" s="3204"/>
      <c r="F25" s="3205"/>
      <c r="G25" s="2231"/>
      <c r="H25" s="1604"/>
    </row>
    <row r="26" spans="1:8" ht="14.5" customHeight="1">
      <c r="A26" s="1606">
        <v>15</v>
      </c>
      <c r="B26" s="2227"/>
      <c r="C26" s="2236" t="s">
        <v>359</v>
      </c>
      <c r="D26" s="2232" t="s">
        <v>360</v>
      </c>
      <c r="E26" s="1599">
        <v>188067</v>
      </c>
      <c r="F26" s="1858">
        <v>192522</v>
      </c>
      <c r="G26" s="2231">
        <v>15</v>
      </c>
      <c r="H26" s="1604"/>
    </row>
    <row r="27" spans="1:8" ht="20">
      <c r="A27" s="1609">
        <v>16</v>
      </c>
      <c r="B27" s="1610"/>
      <c r="C27" s="1611" t="s">
        <v>361</v>
      </c>
      <c r="D27" s="1612" t="s">
        <v>3372</v>
      </c>
      <c r="E27" s="1613">
        <v>1269509</v>
      </c>
      <c r="F27" s="1614">
        <v>1299826</v>
      </c>
      <c r="G27" s="2237">
        <f>G26+1</f>
        <v>16</v>
      </c>
      <c r="H27" s="1604"/>
    </row>
    <row r="28" spans="1:8" ht="14.5" customHeight="1">
      <c r="A28" s="1609">
        <f>A27+1</f>
        <v>17</v>
      </c>
      <c r="B28" s="2238"/>
      <c r="C28" s="2239" t="s">
        <v>362</v>
      </c>
      <c r="D28" s="2240" t="s">
        <v>363</v>
      </c>
      <c r="E28" s="1615">
        <v>7985</v>
      </c>
      <c r="F28" s="1857">
        <v>9283</v>
      </c>
      <c r="G28" s="2237">
        <f>G27+1</f>
        <v>17</v>
      </c>
      <c r="H28" s="1604"/>
    </row>
    <row r="29" spans="1:8" ht="27.75" customHeight="1">
      <c r="A29" s="1616">
        <v>18</v>
      </c>
      <c r="B29" s="2238"/>
      <c r="C29" s="2239" t="s">
        <v>364</v>
      </c>
      <c r="D29" s="2241" t="s">
        <v>3371</v>
      </c>
      <c r="E29" s="1615">
        <v>84374</v>
      </c>
      <c r="F29" s="1857">
        <v>86251</v>
      </c>
      <c r="G29" s="2237">
        <v>18</v>
      </c>
      <c r="H29" s="1604"/>
    </row>
    <row r="30" spans="1:8" ht="14.5" customHeight="1">
      <c r="A30" s="1606">
        <v>19</v>
      </c>
      <c r="B30" s="2227"/>
      <c r="C30" s="2228" t="s">
        <v>365</v>
      </c>
      <c r="D30" s="2232" t="s">
        <v>366</v>
      </c>
      <c r="E30" s="1599">
        <v>518239</v>
      </c>
      <c r="F30" s="1858">
        <v>609872</v>
      </c>
      <c r="G30" s="2231">
        <v>19</v>
      </c>
      <c r="H30" s="1604"/>
    </row>
    <row r="31" spans="1:8" ht="14.5" customHeight="1">
      <c r="A31" s="1606">
        <f>A30+1</f>
        <v>20</v>
      </c>
      <c r="B31" s="2227"/>
      <c r="C31" s="2228">
        <v>743</v>
      </c>
      <c r="D31" s="2230" t="s">
        <v>367</v>
      </c>
      <c r="E31" s="1599">
        <v>1859</v>
      </c>
      <c r="F31" s="1858">
        <v>2498</v>
      </c>
      <c r="G31" s="2231">
        <f>G30+1</f>
        <v>20</v>
      </c>
      <c r="H31" s="1604"/>
    </row>
    <row r="32" spans="1:8" ht="14.5" customHeight="1">
      <c r="A32" s="1606">
        <f>A31+1</f>
        <v>21</v>
      </c>
      <c r="B32" s="2227"/>
      <c r="C32" s="2228">
        <v>744</v>
      </c>
      <c r="D32" s="2230" t="s">
        <v>368</v>
      </c>
      <c r="E32" s="1599"/>
      <c r="F32" s="1858"/>
      <c r="G32" s="2231">
        <f>G31+1</f>
        <v>21</v>
      </c>
      <c r="H32" s="1604"/>
    </row>
    <row r="33" spans="1:8" ht="19" customHeight="1">
      <c r="A33" s="1606">
        <f>A32+1</f>
        <v>22</v>
      </c>
      <c r="B33" s="2227"/>
      <c r="C33" s="2228"/>
      <c r="D33" s="2232" t="s">
        <v>369</v>
      </c>
      <c r="E33" s="1599">
        <v>2070033</v>
      </c>
      <c r="F33" s="3206">
        <v>2200252</v>
      </c>
      <c r="G33" s="2231">
        <f>G32+1</f>
        <v>22</v>
      </c>
      <c r="H33" s="1604"/>
    </row>
    <row r="34" spans="1:8" ht="14.5" customHeight="1">
      <c r="A34" s="1606"/>
      <c r="B34" s="780"/>
      <c r="C34" s="1607"/>
      <c r="D34" s="1608" t="s">
        <v>370</v>
      </c>
      <c r="E34" s="3204"/>
      <c r="F34" s="3205"/>
      <c r="G34" s="2231"/>
      <c r="H34" s="1604"/>
    </row>
    <row r="35" spans="1:8" ht="14.5" customHeight="1">
      <c r="A35" s="1606">
        <v>23</v>
      </c>
      <c r="B35" s="2227"/>
      <c r="C35" s="2228" t="s">
        <v>371</v>
      </c>
      <c r="D35" s="2232" t="s">
        <v>3369</v>
      </c>
      <c r="E35" s="1599">
        <v>32372411</v>
      </c>
      <c r="F35" s="1858">
        <v>31918651</v>
      </c>
      <c r="G35" s="2231">
        <v>23</v>
      </c>
      <c r="H35" s="1604"/>
    </row>
    <row r="36" spans="1:8" ht="14.5" customHeight="1">
      <c r="A36" s="1606">
        <f>A35+1</f>
        <v>24</v>
      </c>
      <c r="B36" s="2227"/>
      <c r="C36" s="2228" t="s">
        <v>371</v>
      </c>
      <c r="D36" s="2232" t="s">
        <v>3370</v>
      </c>
      <c r="E36" s="1599">
        <v>10084257</v>
      </c>
      <c r="F36" s="1858">
        <v>10775605</v>
      </c>
      <c r="G36" s="2231">
        <f>G35+1</f>
        <v>24</v>
      </c>
      <c r="H36" s="1604"/>
    </row>
    <row r="37" spans="1:8" ht="14.5" customHeight="1">
      <c r="A37" s="1606">
        <f>A36+1</f>
        <v>25</v>
      </c>
      <c r="B37" s="2227"/>
      <c r="C37" s="2228" t="s">
        <v>371</v>
      </c>
      <c r="D37" s="2230" t="s">
        <v>372</v>
      </c>
      <c r="E37" s="1599">
        <v>636327</v>
      </c>
      <c r="F37" s="1858">
        <v>656378</v>
      </c>
      <c r="G37" s="2231">
        <f>G36+1</f>
        <v>25</v>
      </c>
      <c r="H37" s="1604"/>
    </row>
    <row r="38" spans="1:8" ht="20">
      <c r="A38" s="1609">
        <f>A37+1</f>
        <v>26</v>
      </c>
      <c r="B38" s="2242"/>
      <c r="C38" s="2243" t="s">
        <v>373</v>
      </c>
      <c r="D38" s="2244" t="s">
        <v>3373</v>
      </c>
      <c r="E38" s="2245">
        <v>-12452899</v>
      </c>
      <c r="F38" s="2246">
        <v>-12411335</v>
      </c>
      <c r="G38" s="2237">
        <f>G37+1</f>
        <v>26</v>
      </c>
      <c r="H38" s="1604"/>
    </row>
    <row r="39" spans="1:8" ht="14.5" customHeight="1">
      <c r="A39" s="1606">
        <f>A38+1</f>
        <v>27</v>
      </c>
      <c r="B39" s="2227"/>
      <c r="C39" s="2228"/>
      <c r="D39" s="2232" t="s">
        <v>3374</v>
      </c>
      <c r="E39" s="1599">
        <v>30640096</v>
      </c>
      <c r="F39" s="3206">
        <v>30939299</v>
      </c>
      <c r="G39" s="2231">
        <f>G38+1</f>
        <v>27</v>
      </c>
      <c r="H39" s="1604"/>
    </row>
    <row r="40" spans="1:8" ht="14.5" customHeight="1" thickBot="1">
      <c r="A40" s="1606">
        <f>A39+1</f>
        <v>28</v>
      </c>
      <c r="B40" s="2227" t="s">
        <v>516</v>
      </c>
      <c r="C40" s="2228"/>
      <c r="D40" s="2232" t="s">
        <v>3609</v>
      </c>
      <c r="E40" s="3207">
        <v>57137848</v>
      </c>
      <c r="F40" s="3208">
        <v>54942256</v>
      </c>
      <c r="G40" s="2231">
        <f>G39+1</f>
        <v>28</v>
      </c>
      <c r="H40" s="1604"/>
    </row>
    <row r="41" spans="1:8" ht="10.5" thickTop="1">
      <c r="A41" s="2247" t="s">
        <v>332</v>
      </c>
      <c r="B41" s="1928"/>
      <c r="C41" s="1928"/>
      <c r="D41" s="1928"/>
      <c r="E41" s="567"/>
      <c r="F41" s="567"/>
      <c r="G41" s="1929"/>
      <c r="H41" s="1604"/>
    </row>
    <row r="42" spans="1:8">
      <c r="A42" s="2032"/>
      <c r="B42" s="1888"/>
      <c r="C42" s="1886"/>
      <c r="D42" s="202"/>
      <c r="E42" s="202"/>
      <c r="F42" s="202"/>
      <c r="G42" s="2033"/>
      <c r="H42" s="1604"/>
    </row>
    <row r="43" spans="1:8">
      <c r="A43" s="2032"/>
      <c r="B43" s="1888"/>
      <c r="C43" s="1886"/>
      <c r="D43" s="202"/>
      <c r="E43" s="202"/>
      <c r="F43" s="202"/>
      <c r="G43" s="2033"/>
      <c r="H43" s="1604"/>
    </row>
    <row r="44" spans="1:8">
      <c r="A44" s="2032"/>
      <c r="B44" s="1888"/>
      <c r="C44" s="1886"/>
      <c r="D44" s="202"/>
      <c r="E44" s="202"/>
      <c r="F44" s="202"/>
      <c r="G44" s="2033"/>
      <c r="H44" s="1604"/>
    </row>
    <row r="45" spans="1:8">
      <c r="A45" s="2032"/>
      <c r="B45" s="1888"/>
      <c r="C45" s="1886"/>
      <c r="D45" s="202"/>
      <c r="E45" s="202"/>
      <c r="F45" s="202"/>
      <c r="G45" s="2033"/>
      <c r="H45" s="1604"/>
    </row>
    <row r="46" spans="1:8">
      <c r="A46" s="2032"/>
      <c r="B46" s="1888"/>
      <c r="C46" s="1886"/>
      <c r="D46" s="202"/>
      <c r="E46" s="202"/>
      <c r="F46" s="202"/>
      <c r="G46" s="2033"/>
      <c r="H46" s="1604"/>
    </row>
    <row r="47" spans="1:8">
      <c r="A47" s="2032"/>
      <c r="B47" s="1888"/>
      <c r="C47" s="1886"/>
      <c r="D47" s="202"/>
      <c r="E47" s="202"/>
      <c r="F47" s="202"/>
      <c r="G47" s="2033"/>
      <c r="H47" s="1604"/>
    </row>
    <row r="48" spans="1:8">
      <c r="A48" s="2032"/>
      <c r="B48" s="1888"/>
      <c r="C48" s="1886"/>
      <c r="D48" s="202"/>
      <c r="E48" s="202"/>
      <c r="F48" s="202"/>
      <c r="G48" s="2033"/>
      <c r="H48" s="1604"/>
    </row>
    <row r="49" spans="1:8">
      <c r="A49" s="2032"/>
      <c r="B49" s="1888"/>
      <c r="C49" s="1886"/>
      <c r="D49" s="202"/>
      <c r="E49" s="202"/>
      <c r="F49" s="202"/>
      <c r="G49" s="2033"/>
      <c r="H49" s="1604"/>
    </row>
    <row r="50" spans="1:8">
      <c r="A50" s="2032"/>
      <c r="B50" s="1888"/>
      <c r="C50" s="1886"/>
      <c r="D50" s="202"/>
      <c r="E50" s="202"/>
      <c r="F50" s="202"/>
      <c r="G50" s="2033"/>
      <c r="H50" s="1604"/>
    </row>
    <row r="51" spans="1:8">
      <c r="A51" s="2032"/>
      <c r="B51" s="1888"/>
      <c r="C51" s="1886"/>
      <c r="D51" s="202"/>
      <c r="E51" s="202"/>
      <c r="F51" s="202"/>
      <c r="G51" s="2033"/>
      <c r="H51" s="1604"/>
    </row>
    <row r="52" spans="1:8">
      <c r="A52" s="2032"/>
      <c r="B52" s="1888"/>
      <c r="C52" s="1886"/>
      <c r="D52" s="202"/>
      <c r="E52" s="202"/>
      <c r="F52" s="202"/>
      <c r="G52" s="2033"/>
      <c r="H52" s="1604"/>
    </row>
    <row r="53" spans="1:8">
      <c r="A53" s="2032"/>
      <c r="B53" s="1888"/>
      <c r="C53" s="1886"/>
      <c r="D53" s="202"/>
      <c r="E53" s="202"/>
      <c r="F53" s="202"/>
      <c r="G53" s="2033"/>
      <c r="H53" s="1604"/>
    </row>
    <row r="54" spans="1:8">
      <c r="A54" s="2032"/>
      <c r="B54" s="1888"/>
      <c r="C54" s="1886"/>
      <c r="D54" s="202"/>
      <c r="E54" s="202"/>
      <c r="F54" s="202"/>
      <c r="G54" s="2033"/>
      <c r="H54" s="1604"/>
    </row>
    <row r="55" spans="1:8">
      <c r="A55" s="2032"/>
      <c r="B55" s="1888"/>
      <c r="C55" s="1886"/>
      <c r="D55" s="202"/>
      <c r="E55" s="202"/>
      <c r="F55" s="202"/>
      <c r="G55" s="2033"/>
      <c r="H55" s="1604"/>
    </row>
    <row r="56" spans="1:8">
      <c r="A56" s="2032"/>
      <c r="B56" s="1888"/>
      <c r="C56" s="1886"/>
      <c r="D56" s="202"/>
      <c r="E56" s="202"/>
      <c r="F56" s="202"/>
      <c r="G56" s="2033"/>
      <c r="H56" s="1604"/>
    </row>
    <row r="57" spans="1:8">
      <c r="A57" s="2032"/>
      <c r="B57" s="1888"/>
      <c r="C57" s="1886"/>
      <c r="D57" s="202"/>
      <c r="E57" s="202"/>
      <c r="F57" s="202"/>
      <c r="G57" s="2033"/>
      <c r="H57" s="1604"/>
    </row>
    <row r="58" spans="1:8">
      <c r="A58" s="2248"/>
      <c r="B58" s="1326"/>
      <c r="C58" s="1889"/>
      <c r="D58" s="187"/>
      <c r="E58" s="187"/>
      <c r="F58" s="187"/>
      <c r="G58" s="1890"/>
      <c r="H58" s="1604"/>
    </row>
    <row r="59" spans="1:8" ht="10.5">
      <c r="A59" s="1937" t="s">
        <v>1353</v>
      </c>
      <c r="B59" s="1326"/>
      <c r="C59" s="1889"/>
      <c r="D59" s="187"/>
      <c r="E59" s="187"/>
      <c r="F59" s="187"/>
      <c r="G59" s="1890"/>
      <c r="H59" s="1604"/>
    </row>
  </sheetData>
  <customSheetViews>
    <customSheetView guid="{CED32266-454C-4882-8DB4-02038533D7CA}" scale="85" showPageBreaks="1" fitToPage="1" printArea="1" hiddenRows="1">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5" right="0.5" top="0.5" bottom="0.5" header="0.3" footer="0.3"/>
      <printOptions horizontalCentered="1"/>
      <pageSetup scale="83" orientation="portrait" r:id="rId1"/>
    </customSheetView>
    <customSheetView guid="{785AB79B-FCC5-4328-97AE-CA0022E835E7}"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2"/>
    </customSheetView>
    <customSheetView guid="{5A727A5D-BF44-4335-A246-11154DE1EF1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3"/>
    </customSheetView>
    <customSheetView guid="{4199E9C9-F722-4E0F-954F-1B24567CBCA2}"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4"/>
    </customSheetView>
    <customSheetView guid="{494A8C19-2F1C-4B6E-A878-D879D2D7079D}"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5"/>
    </customSheetView>
    <customSheetView guid="{1074830C-1147-4CE3-BD9F-2572CEE59AE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6"/>
    </customSheetView>
    <customSheetView guid="{C0E4D60A-5D51-4D0A-8339-E19D67BA1FD7}"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7"/>
    </customSheetView>
    <customSheetView guid="{EB5A193B-9693-4793-A7E2-BFF09C25801B}"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8"/>
    </customSheetView>
  </customSheetViews>
  <printOptions horizontalCentered="1" verticalCentered="1"/>
  <pageMargins left="0.25" right="0.25" top="0.25" bottom="0.25" header="0.1" footer="0.1"/>
  <pageSetup scale="95" fitToWidth="0" fitToHeight="0" orientation="portrait" r:id="rId9"/>
  <headerFooter alignWithMargins="0"/>
  <customProperties>
    <customPr name="_pios_id" r:id="rId10"/>
    <customPr name="EpmWorksheetKeyString_GUID" r:id="rId1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2C6F3-93AB-4CFB-BB78-40694F95A5FB}">
  <dimension ref="A1:G52"/>
  <sheetViews>
    <sheetView topLeftCell="A28" workbookViewId="0">
      <selection activeCell="D47" sqref="D47"/>
    </sheetView>
  </sheetViews>
  <sheetFormatPr defaultColWidth="8.77734375" defaultRowHeight="10"/>
  <cols>
    <col min="1" max="1" width="5.6640625" style="46" customWidth="1"/>
    <col min="2" max="2" width="10" style="46" customWidth="1"/>
    <col min="3" max="3" width="20.33203125" style="46" customWidth="1"/>
    <col min="4" max="4" width="50.77734375" style="46" customWidth="1"/>
    <col min="5" max="5" width="15.33203125" style="46" customWidth="1"/>
    <col min="6" max="6" width="14.6640625" style="46" customWidth="1"/>
    <col min="7" max="7" width="11.44140625" style="46" customWidth="1"/>
    <col min="8" max="16384" width="8.77734375" style="46"/>
  </cols>
  <sheetData>
    <row r="1" spans="1:7" ht="10.5">
      <c r="A1" s="1942" t="s">
        <v>517</v>
      </c>
      <c r="B1" s="2249"/>
      <c r="C1" s="2040"/>
      <c r="D1" s="2040"/>
      <c r="E1" s="1926"/>
      <c r="F1" s="2250"/>
      <c r="G1" s="1943" t="s">
        <v>3042</v>
      </c>
    </row>
    <row r="2" spans="1:7" ht="10.5">
      <c r="A2" s="2220" t="s">
        <v>518</v>
      </c>
      <c r="B2" s="1928"/>
      <c r="C2" s="1928"/>
      <c r="D2" s="1928"/>
      <c r="E2" s="1928"/>
      <c r="F2" s="1928"/>
      <c r="G2" s="1929"/>
    </row>
    <row r="3" spans="1:7" ht="10.5">
      <c r="A3" s="2221" t="s">
        <v>334</v>
      </c>
      <c r="B3" s="90"/>
      <c r="C3" s="90"/>
      <c r="D3" s="90"/>
      <c r="E3" s="90"/>
      <c r="F3" s="90"/>
      <c r="G3" s="1930"/>
    </row>
    <row r="4" spans="1:7" ht="10.5" thickBot="1">
      <c r="A4" s="184"/>
      <c r="B4" s="853"/>
      <c r="C4" s="1893"/>
      <c r="D4" s="61"/>
      <c r="E4" s="61"/>
      <c r="F4" s="61"/>
      <c r="G4" s="1931"/>
    </row>
    <row r="5" spans="1:7">
      <c r="A5" s="2063" t="s">
        <v>311</v>
      </c>
      <c r="B5" s="2222" t="s">
        <v>335</v>
      </c>
      <c r="C5" s="2222" t="s">
        <v>336</v>
      </c>
      <c r="D5" s="2222" t="s">
        <v>413</v>
      </c>
      <c r="E5" s="1595" t="s">
        <v>337</v>
      </c>
      <c r="F5" s="2222" t="s">
        <v>920</v>
      </c>
      <c r="G5" s="2064" t="s">
        <v>311</v>
      </c>
    </row>
    <row r="6" spans="1:7">
      <c r="A6" s="2037" t="s">
        <v>316</v>
      </c>
      <c r="B6" s="2223" t="s">
        <v>338</v>
      </c>
      <c r="C6" s="2224"/>
      <c r="D6" s="2225"/>
      <c r="E6" s="1596" t="s">
        <v>339</v>
      </c>
      <c r="F6" s="2223" t="s">
        <v>2713</v>
      </c>
      <c r="G6" s="2033" t="s">
        <v>316</v>
      </c>
    </row>
    <row r="7" spans="1:7">
      <c r="A7" s="827"/>
      <c r="B7" s="2227"/>
      <c r="C7" s="2228"/>
      <c r="D7" s="2227" t="s">
        <v>321</v>
      </c>
      <c r="E7" s="1597" t="s">
        <v>322</v>
      </c>
      <c r="F7" s="2227" t="s">
        <v>323</v>
      </c>
      <c r="G7" s="1931"/>
    </row>
    <row r="8" spans="1:7">
      <c r="A8" s="2032"/>
      <c r="B8" s="2251"/>
      <c r="C8" s="2252"/>
      <c r="D8" s="2252"/>
      <c r="E8" s="1598"/>
      <c r="F8" s="2252"/>
      <c r="G8" s="2039"/>
    </row>
    <row r="9" spans="1:7">
      <c r="A9" s="2032"/>
      <c r="B9" s="2251"/>
      <c r="C9" s="2252"/>
      <c r="D9" s="2251" t="s">
        <v>519</v>
      </c>
      <c r="E9" s="1598"/>
      <c r="F9" s="2252"/>
      <c r="G9" s="2039"/>
    </row>
    <row r="10" spans="1:7" ht="14.5" customHeight="1">
      <c r="A10" s="685">
        <v>29</v>
      </c>
      <c r="B10" s="838"/>
      <c r="C10" s="1086">
        <v>751</v>
      </c>
      <c r="D10" s="1601" t="s">
        <v>520</v>
      </c>
      <c r="E10" s="1599"/>
      <c r="F10" s="1858"/>
      <c r="G10" s="2253">
        <v>29</v>
      </c>
    </row>
    <row r="11" spans="1:7" ht="14.5" customHeight="1">
      <c r="A11" s="685">
        <f t="shared" ref="A11:A17" si="0">A10+1</f>
        <v>30</v>
      </c>
      <c r="B11" s="838"/>
      <c r="C11" s="1086">
        <v>752</v>
      </c>
      <c r="D11" s="1601" t="s">
        <v>521</v>
      </c>
      <c r="E11" s="1599">
        <v>1071</v>
      </c>
      <c r="F11" s="1858">
        <v>1001</v>
      </c>
      <c r="G11" s="2254">
        <f t="shared" ref="G11:G17" si="1">G10+1</f>
        <v>30</v>
      </c>
    </row>
    <row r="12" spans="1:7" ht="14.5" customHeight="1">
      <c r="A12" s="685">
        <f t="shared" si="0"/>
        <v>31</v>
      </c>
      <c r="B12" s="838"/>
      <c r="C12" s="1086">
        <v>753</v>
      </c>
      <c r="D12" s="2976" t="s">
        <v>522</v>
      </c>
      <c r="E12" s="1599">
        <v>-100</v>
      </c>
      <c r="F12" s="1858">
        <v>33489</v>
      </c>
      <c r="G12" s="2254">
        <f t="shared" si="1"/>
        <v>31</v>
      </c>
    </row>
    <row r="13" spans="1:7" ht="14.5" customHeight="1">
      <c r="A13" s="685">
        <f t="shared" si="0"/>
        <v>32</v>
      </c>
      <c r="B13" s="838"/>
      <c r="C13" s="1086">
        <v>754</v>
      </c>
      <c r="D13" s="2976" t="s">
        <v>523</v>
      </c>
      <c r="E13" s="1599">
        <v>1682</v>
      </c>
      <c r="F13" s="1858">
        <v>18872</v>
      </c>
      <c r="G13" s="2254">
        <f t="shared" si="1"/>
        <v>32</v>
      </c>
    </row>
    <row r="14" spans="1:7" ht="14.5" customHeight="1">
      <c r="A14" s="685">
        <f t="shared" si="0"/>
        <v>33</v>
      </c>
      <c r="B14" s="838"/>
      <c r="C14" s="1086" t="s">
        <v>524</v>
      </c>
      <c r="D14" s="2976" t="s">
        <v>525</v>
      </c>
      <c r="E14" s="1599">
        <v>1180</v>
      </c>
      <c r="F14" s="1858">
        <v>3007</v>
      </c>
      <c r="G14" s="2254">
        <f t="shared" si="1"/>
        <v>33</v>
      </c>
    </row>
    <row r="15" spans="1:7" ht="14.5" customHeight="1">
      <c r="A15" s="685">
        <f t="shared" si="0"/>
        <v>34</v>
      </c>
      <c r="B15" s="838"/>
      <c r="C15" s="1086">
        <v>757</v>
      </c>
      <c r="D15" s="2976" t="s">
        <v>526</v>
      </c>
      <c r="E15" s="1599">
        <v>1149043</v>
      </c>
      <c r="F15" s="1858">
        <v>1028466</v>
      </c>
      <c r="G15" s="2254">
        <f t="shared" si="1"/>
        <v>34</v>
      </c>
    </row>
    <row r="16" spans="1:7" ht="14.5" customHeight="1">
      <c r="A16" s="685">
        <f t="shared" si="0"/>
        <v>35</v>
      </c>
      <c r="B16" s="838"/>
      <c r="C16" s="1086">
        <v>759</v>
      </c>
      <c r="D16" s="1601" t="s">
        <v>527</v>
      </c>
      <c r="E16" s="1599">
        <v>988841</v>
      </c>
      <c r="F16" s="1858">
        <v>1350869</v>
      </c>
      <c r="G16" s="2254">
        <f t="shared" si="1"/>
        <v>35</v>
      </c>
    </row>
    <row r="17" spans="1:7" ht="14.5" customHeight="1">
      <c r="A17" s="2255">
        <f t="shared" si="0"/>
        <v>36</v>
      </c>
      <c r="B17" s="2256"/>
      <c r="C17" s="2257" t="s">
        <v>2715</v>
      </c>
      <c r="D17" s="2977" t="s">
        <v>528</v>
      </c>
      <c r="E17" s="2258">
        <v>254421</v>
      </c>
      <c r="F17" s="2259">
        <v>219257</v>
      </c>
      <c r="G17" s="2260">
        <f t="shared" si="1"/>
        <v>36</v>
      </c>
    </row>
    <row r="18" spans="1:7" ht="20">
      <c r="A18" s="685">
        <f>A17+1</f>
        <v>37</v>
      </c>
      <c r="B18" s="838"/>
      <c r="C18" s="1600" t="s">
        <v>2525</v>
      </c>
      <c r="D18" s="1601" t="s">
        <v>2716</v>
      </c>
      <c r="E18" s="1599">
        <v>161356</v>
      </c>
      <c r="F18" s="1858">
        <v>173088</v>
      </c>
      <c r="G18" s="2254">
        <f>G17+1</f>
        <v>37</v>
      </c>
    </row>
    <row r="19" spans="1:7" ht="24.75" customHeight="1">
      <c r="A19" s="2261">
        <v>38</v>
      </c>
      <c r="B19" s="2251"/>
      <c r="C19" s="2262">
        <v>764</v>
      </c>
      <c r="D19" s="2978" t="s">
        <v>785</v>
      </c>
      <c r="E19" s="1602">
        <v>505184</v>
      </c>
      <c r="F19" s="2235">
        <v>316177</v>
      </c>
      <c r="G19" s="2263">
        <f>G18+1</f>
        <v>38</v>
      </c>
    </row>
    <row r="20" spans="1:7" ht="19" customHeight="1">
      <c r="A20" s="2264">
        <v>39</v>
      </c>
      <c r="B20" s="2265"/>
      <c r="C20" s="2266"/>
      <c r="D20" s="2979" t="s">
        <v>529</v>
      </c>
      <c r="E20" s="3212">
        <v>3062678</v>
      </c>
      <c r="F20" s="3213">
        <v>3144226</v>
      </c>
      <c r="G20" s="2267">
        <v>39</v>
      </c>
    </row>
    <row r="21" spans="1:7" ht="14.5" customHeight="1">
      <c r="A21" s="2032"/>
      <c r="B21" s="2251"/>
      <c r="C21" s="2252"/>
      <c r="D21" s="2980" t="s">
        <v>530</v>
      </c>
      <c r="E21" s="1602"/>
      <c r="F21" s="3209"/>
      <c r="G21" s="2039"/>
    </row>
    <row r="22" spans="1:7" ht="14.5" customHeight="1">
      <c r="A22" s="685">
        <v>40</v>
      </c>
      <c r="B22" s="838"/>
      <c r="C22" s="1086" t="s">
        <v>531</v>
      </c>
      <c r="D22" s="1601" t="s">
        <v>532</v>
      </c>
      <c r="E22" s="1599">
        <v>138085</v>
      </c>
      <c r="F22" s="1858">
        <v>138085</v>
      </c>
      <c r="G22" s="2254">
        <v>40</v>
      </c>
    </row>
    <row r="23" spans="1:7" ht="14.5" customHeight="1">
      <c r="A23" s="685">
        <f t="shared" ref="A23:A31" si="2">A22+1</f>
        <v>41</v>
      </c>
      <c r="B23" s="838"/>
      <c r="C23" s="1086">
        <v>766</v>
      </c>
      <c r="D23" s="1601" t="s">
        <v>533</v>
      </c>
      <c r="E23" s="1599"/>
      <c r="F23" s="1858"/>
      <c r="G23" s="2254">
        <f t="shared" ref="G23:G31" si="3">G22+1</f>
        <v>41</v>
      </c>
    </row>
    <row r="24" spans="1:7" ht="14.5" customHeight="1">
      <c r="A24" s="685">
        <f t="shared" si="2"/>
        <v>42</v>
      </c>
      <c r="B24" s="838"/>
      <c r="C24" s="1086">
        <v>766.5</v>
      </c>
      <c r="D24" s="1601" t="s">
        <v>534</v>
      </c>
      <c r="E24" s="1599">
        <v>20182</v>
      </c>
      <c r="F24" s="1858">
        <v>6160</v>
      </c>
      <c r="G24" s="2254">
        <f t="shared" si="3"/>
        <v>42</v>
      </c>
    </row>
    <row r="25" spans="1:7" ht="14.5" customHeight="1">
      <c r="A25" s="685">
        <f t="shared" si="2"/>
        <v>43</v>
      </c>
      <c r="B25" s="838"/>
      <c r="C25" s="1086">
        <v>768</v>
      </c>
      <c r="D25" s="1601" t="s">
        <v>535</v>
      </c>
      <c r="E25" s="1599"/>
      <c r="F25" s="1858"/>
      <c r="G25" s="2254">
        <f t="shared" si="3"/>
        <v>43</v>
      </c>
    </row>
    <row r="26" spans="1:7" ht="14.5" customHeight="1">
      <c r="A26" s="685">
        <f t="shared" si="2"/>
        <v>44</v>
      </c>
      <c r="B26" s="838"/>
      <c r="C26" s="1086">
        <v>769</v>
      </c>
      <c r="D26" s="1601" t="s">
        <v>536</v>
      </c>
      <c r="E26" s="1599">
        <v>10078132</v>
      </c>
      <c r="F26" s="1858">
        <v>9771977</v>
      </c>
      <c r="G26" s="2254">
        <f t="shared" si="3"/>
        <v>44</v>
      </c>
    </row>
    <row r="27" spans="1:7" ht="14.5" customHeight="1">
      <c r="A27" s="685">
        <f t="shared" si="2"/>
        <v>45</v>
      </c>
      <c r="B27" s="838"/>
      <c r="C27" s="1086" t="s">
        <v>537</v>
      </c>
      <c r="D27" s="1601" t="s">
        <v>538</v>
      </c>
      <c r="E27" s="1599">
        <v>24978</v>
      </c>
      <c r="F27" s="1858">
        <v>30579</v>
      </c>
      <c r="G27" s="2254">
        <f t="shared" si="3"/>
        <v>45</v>
      </c>
    </row>
    <row r="28" spans="1:7" ht="14.5" customHeight="1">
      <c r="A28" s="685">
        <f t="shared" si="2"/>
        <v>46</v>
      </c>
      <c r="B28" s="838"/>
      <c r="C28" s="1086">
        <v>781</v>
      </c>
      <c r="D28" s="1601" t="s">
        <v>539</v>
      </c>
      <c r="E28" s="1599"/>
      <c r="F28" s="1858"/>
      <c r="G28" s="2254">
        <f t="shared" si="3"/>
        <v>46</v>
      </c>
    </row>
    <row r="29" spans="1:7" ht="14.5" customHeight="1">
      <c r="A29" s="685">
        <f t="shared" si="2"/>
        <v>47</v>
      </c>
      <c r="B29" s="838"/>
      <c r="C29" s="1086">
        <v>783</v>
      </c>
      <c r="D29" s="1601" t="s">
        <v>540</v>
      </c>
      <c r="E29" s="1599"/>
      <c r="F29" s="1858"/>
      <c r="G29" s="2254">
        <f t="shared" si="3"/>
        <v>47</v>
      </c>
    </row>
    <row r="30" spans="1:7" ht="14.5" customHeight="1">
      <c r="A30" s="685">
        <f t="shared" si="2"/>
        <v>48</v>
      </c>
      <c r="B30" s="838"/>
      <c r="C30" s="1086">
        <v>786</v>
      </c>
      <c r="D30" s="1601" t="s">
        <v>541</v>
      </c>
      <c r="E30" s="1599">
        <v>6646902</v>
      </c>
      <c r="F30" s="1858">
        <v>6610056</v>
      </c>
      <c r="G30" s="2254">
        <f t="shared" si="3"/>
        <v>48</v>
      </c>
    </row>
    <row r="31" spans="1:7" ht="20">
      <c r="A31" s="2255">
        <f t="shared" si="2"/>
        <v>49</v>
      </c>
      <c r="B31" s="2256"/>
      <c r="C31" s="2257" t="s">
        <v>2717</v>
      </c>
      <c r="D31" s="2268" t="s">
        <v>542</v>
      </c>
      <c r="E31" s="2258">
        <v>3891442</v>
      </c>
      <c r="F31" s="2259">
        <v>3944172</v>
      </c>
      <c r="G31" s="2260">
        <f t="shared" si="3"/>
        <v>49</v>
      </c>
    </row>
    <row r="32" spans="1:7" ht="20.149999999999999" customHeight="1">
      <c r="A32" s="685">
        <f>A31+1</f>
        <v>50</v>
      </c>
      <c r="B32" s="838"/>
      <c r="C32" s="1086"/>
      <c r="D32" s="1601" t="s">
        <v>543</v>
      </c>
      <c r="E32" s="1599">
        <v>20799721</v>
      </c>
      <c r="F32" s="3206">
        <v>20501029</v>
      </c>
      <c r="G32" s="2254">
        <f>G31+1</f>
        <v>50</v>
      </c>
    </row>
    <row r="33" spans="1:7" ht="14.5" customHeight="1">
      <c r="A33" s="2032"/>
      <c r="B33" s="2251"/>
      <c r="C33" s="2269"/>
      <c r="D33" s="2980" t="s">
        <v>544</v>
      </c>
      <c r="E33" s="1602"/>
      <c r="F33" s="3209"/>
      <c r="G33" s="2039"/>
    </row>
    <row r="34" spans="1:7" ht="14.5" customHeight="1">
      <c r="A34" s="685">
        <v>51</v>
      </c>
      <c r="B34" s="838"/>
      <c r="C34" s="1086" t="s">
        <v>545</v>
      </c>
      <c r="D34" s="1601" t="s">
        <v>546</v>
      </c>
      <c r="E34" s="1599">
        <v>166690</v>
      </c>
      <c r="F34" s="1858">
        <v>166690</v>
      </c>
      <c r="G34" s="2254">
        <v>51</v>
      </c>
    </row>
    <row r="35" spans="1:7" ht="14.5" customHeight="1">
      <c r="A35" s="685">
        <f>A34+1</f>
        <v>52</v>
      </c>
      <c r="B35" s="838"/>
      <c r="C35" s="1086"/>
      <c r="D35" s="1601" t="s">
        <v>547</v>
      </c>
      <c r="E35" s="1599">
        <v>166690</v>
      </c>
      <c r="F35" s="1858">
        <v>166690</v>
      </c>
      <c r="G35" s="2254">
        <f>G34+1</f>
        <v>52</v>
      </c>
    </row>
    <row r="36" spans="1:7" ht="14.5" customHeight="1">
      <c r="A36" s="685">
        <f>A35+1</f>
        <v>53</v>
      </c>
      <c r="B36" s="838"/>
      <c r="C36" s="1086"/>
      <c r="D36" s="1601" t="s">
        <v>548</v>
      </c>
      <c r="E36" s="1599"/>
      <c r="F36" s="1858"/>
      <c r="G36" s="2254">
        <f>G35+1</f>
        <v>53</v>
      </c>
    </row>
    <row r="37" spans="1:7" ht="14.5" customHeight="1">
      <c r="A37" s="685">
        <f>A36+1</f>
        <v>54</v>
      </c>
      <c r="B37" s="838"/>
      <c r="C37" s="1603">
        <v>793</v>
      </c>
      <c r="D37" s="1601" t="s">
        <v>549</v>
      </c>
      <c r="E37" s="1599"/>
      <c r="F37" s="1858"/>
      <c r="G37" s="2254">
        <f>G36+1</f>
        <v>54</v>
      </c>
    </row>
    <row r="38" spans="1:7" ht="14.5" customHeight="1">
      <c r="A38" s="685">
        <f>A37+1</f>
        <v>55</v>
      </c>
      <c r="B38" s="838"/>
      <c r="C38" s="1086" t="s">
        <v>550</v>
      </c>
      <c r="D38" s="1601" t="s">
        <v>551</v>
      </c>
      <c r="E38" s="1599">
        <v>7634627</v>
      </c>
      <c r="F38" s="1858">
        <v>7475971</v>
      </c>
      <c r="G38" s="2254">
        <f>G37+1</f>
        <v>55</v>
      </c>
    </row>
    <row r="39" spans="1:7" ht="14.5" customHeight="1">
      <c r="A39" s="2261"/>
      <c r="B39" s="2251"/>
      <c r="C39" s="2269"/>
      <c r="D39" s="2981" t="s">
        <v>3612</v>
      </c>
      <c r="E39" s="3217"/>
      <c r="F39" s="3218"/>
      <c r="G39" s="3219"/>
    </row>
    <row r="40" spans="1:7" ht="14.5" customHeight="1">
      <c r="A40" s="685">
        <v>56</v>
      </c>
      <c r="B40" s="838"/>
      <c r="C40" s="1086">
        <v>797</v>
      </c>
      <c r="D40" s="1601" t="s">
        <v>552</v>
      </c>
      <c r="E40" s="1599"/>
      <c r="F40" s="3211"/>
      <c r="G40" s="3216">
        <v>56</v>
      </c>
    </row>
    <row r="41" spans="1:7" ht="14.5" customHeight="1">
      <c r="A41" s="685">
        <f>A40+1</f>
        <v>57</v>
      </c>
      <c r="B41" s="838"/>
      <c r="C41" s="1086">
        <v>798</v>
      </c>
      <c r="D41" s="1601" t="s">
        <v>553</v>
      </c>
      <c r="E41" s="1599">
        <v>26005419</v>
      </c>
      <c r="F41" s="1858">
        <v>24085125</v>
      </c>
      <c r="G41" s="2254">
        <f>G40+1</f>
        <v>57</v>
      </c>
    </row>
    <row r="42" spans="1:7" ht="14.5" customHeight="1">
      <c r="A42" s="685">
        <v>58</v>
      </c>
      <c r="B42" s="838"/>
      <c r="C42" s="1086">
        <v>798.5</v>
      </c>
      <c r="D42" s="1601" t="s">
        <v>554</v>
      </c>
      <c r="E42" s="1599"/>
      <c r="F42" s="1858"/>
      <c r="G42" s="2254">
        <v>58</v>
      </c>
    </row>
    <row r="43" spans="1:7" ht="14.5" customHeight="1">
      <c r="A43" s="685">
        <v>59</v>
      </c>
      <c r="B43" s="838"/>
      <c r="C43" s="1086">
        <v>799</v>
      </c>
      <c r="D43" s="1601" t="s">
        <v>2628</v>
      </c>
      <c r="E43" s="2270">
        <v>-531287</v>
      </c>
      <c r="F43" s="2271">
        <v>-430785</v>
      </c>
      <c r="G43" s="2254">
        <v>59</v>
      </c>
    </row>
    <row r="44" spans="1:7" ht="14.5" customHeight="1">
      <c r="A44" s="685">
        <v>60</v>
      </c>
      <c r="B44" s="838"/>
      <c r="C44" s="1086"/>
      <c r="D44" s="1601" t="s">
        <v>3611</v>
      </c>
      <c r="E44" s="3214">
        <v>33275449</v>
      </c>
      <c r="F44" s="3215">
        <v>31297001</v>
      </c>
      <c r="G44" s="2254">
        <v>60</v>
      </c>
    </row>
    <row r="45" spans="1:7" ht="14.5" customHeight="1">
      <c r="A45" s="685">
        <v>61</v>
      </c>
      <c r="B45" s="838"/>
      <c r="C45" s="1086"/>
      <c r="D45" s="1601" t="s">
        <v>2504</v>
      </c>
      <c r="E45" s="1615"/>
      <c r="F45" s="3210"/>
      <c r="G45" s="2254">
        <v>61</v>
      </c>
    </row>
    <row r="46" spans="1:7" ht="14.5" customHeight="1">
      <c r="A46" s="685">
        <v>62</v>
      </c>
      <c r="B46" s="838"/>
      <c r="C46" s="1086"/>
      <c r="D46" s="1601" t="s">
        <v>2708</v>
      </c>
      <c r="E46" s="3214">
        <v>33275449</v>
      </c>
      <c r="F46" s="3215">
        <v>31297001</v>
      </c>
      <c r="G46" s="2254">
        <v>62</v>
      </c>
    </row>
    <row r="47" spans="1:7" ht="14.5" customHeight="1" thickBot="1">
      <c r="A47" s="685">
        <v>63</v>
      </c>
      <c r="B47" s="838"/>
      <c r="C47" s="1086"/>
      <c r="D47" s="1601" t="s">
        <v>3610</v>
      </c>
      <c r="E47" s="3207">
        <v>57137848</v>
      </c>
      <c r="F47" s="3208">
        <v>54942256</v>
      </c>
      <c r="G47" s="2254">
        <v>63</v>
      </c>
    </row>
    <row r="48" spans="1:7" ht="10.5" thickTop="1">
      <c r="A48" s="2247" t="s">
        <v>332</v>
      </c>
      <c r="B48" s="1928"/>
      <c r="C48" s="1928"/>
      <c r="D48" s="1928"/>
      <c r="E48" s="567"/>
      <c r="F48" s="567"/>
      <c r="G48" s="1929"/>
    </row>
    <row r="49" spans="1:7">
      <c r="A49" s="2031"/>
      <c r="B49" s="567"/>
      <c r="C49" s="567"/>
      <c r="D49" s="567"/>
      <c r="E49" s="567"/>
      <c r="F49" s="567"/>
      <c r="G49" s="1938"/>
    </row>
    <row r="50" spans="1:7">
      <c r="A50" s="2032"/>
      <c r="B50" s="1888"/>
      <c r="C50" s="1886"/>
      <c r="D50" s="202"/>
      <c r="E50" s="202"/>
      <c r="F50" s="202"/>
      <c r="G50" s="2033"/>
    </row>
    <row r="51" spans="1:7">
      <c r="A51" s="184"/>
      <c r="B51" s="853"/>
      <c r="C51" s="1893"/>
      <c r="D51" s="61"/>
      <c r="E51" s="61"/>
      <c r="F51" s="61"/>
      <c r="G51" s="1931"/>
    </row>
    <row r="52" spans="1:7" ht="10.5">
      <c r="A52" s="2248"/>
      <c r="B52" s="1326"/>
      <c r="C52" s="1889"/>
      <c r="D52" s="187"/>
      <c r="E52" s="187"/>
      <c r="F52" s="187"/>
      <c r="G52" s="111" t="s">
        <v>555</v>
      </c>
    </row>
  </sheetData>
  <customSheetViews>
    <customSheetView guid="{CED32266-454C-4882-8DB4-02038533D7CA}" fitToPage="1">
      <pageMargins left="0.5" right="0.5" top="0.5" bottom="0.5" header="0.3" footer="0.3"/>
      <pageSetup scale="86" orientation="portrait" horizontalDpi="1200" verticalDpi="1200" r:id="rId1"/>
    </customSheetView>
  </customSheetViews>
  <printOptions horizontalCentered="1" verticalCentered="1"/>
  <pageMargins left="0.25" right="0.25" top="0.25" bottom="0.25" header="0.1" footer="0.1"/>
  <pageSetup orientation="portrait" r:id="rId2"/>
  <headerFooter alignWithMargins="0"/>
  <customProperties>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7A631-C2AD-4CCB-BBB4-AC8AC059A273}">
  <dimension ref="A1:G85"/>
  <sheetViews>
    <sheetView workbookViewId="0">
      <selection activeCell="A125" sqref="A125:XFD125"/>
    </sheetView>
  </sheetViews>
  <sheetFormatPr defaultColWidth="8.77734375" defaultRowHeight="10"/>
  <cols>
    <col min="1" max="1" width="5.6640625" style="46" customWidth="1"/>
    <col min="2" max="2" width="10" style="46" customWidth="1"/>
    <col min="3" max="3" width="19" style="46" customWidth="1"/>
    <col min="4" max="4" width="46.33203125" style="46" customWidth="1"/>
    <col min="5" max="5" width="16.44140625" style="46" customWidth="1"/>
    <col min="6" max="6" width="15.6640625" style="46" customWidth="1"/>
    <col min="7" max="7" width="16.109375" style="46" customWidth="1"/>
    <col min="8" max="16384" width="8.77734375" style="46"/>
  </cols>
  <sheetData>
    <row r="1" spans="1:7" ht="10.5">
      <c r="A1" s="1923" t="s">
        <v>2901</v>
      </c>
      <c r="B1" s="1924"/>
      <c r="C1" s="1925"/>
      <c r="D1" s="1926"/>
      <c r="E1" s="1926"/>
      <c r="F1" s="1926"/>
      <c r="G1" s="1927">
        <v>7</v>
      </c>
    </row>
    <row r="2" spans="1:7" ht="14.5" customHeight="1">
      <c r="A2" s="2220" t="s">
        <v>556</v>
      </c>
      <c r="B2" s="1928"/>
      <c r="C2" s="1928"/>
      <c r="D2" s="1928"/>
      <c r="E2" s="1928"/>
      <c r="F2" s="1928"/>
      <c r="G2" s="1929"/>
    </row>
    <row r="3" spans="1:7" ht="10.5">
      <c r="A3" s="2221" t="s">
        <v>334</v>
      </c>
      <c r="B3" s="90"/>
      <c r="C3" s="90"/>
      <c r="D3" s="90"/>
      <c r="E3" s="90"/>
      <c r="F3" s="90"/>
      <c r="G3" s="1930"/>
    </row>
    <row r="4" spans="1:7">
      <c r="A4" s="184"/>
      <c r="B4" s="853"/>
      <c r="C4" s="1893"/>
      <c r="D4" s="61"/>
      <c r="E4" s="61"/>
      <c r="F4" s="61"/>
      <c r="G4" s="1931"/>
    </row>
    <row r="5" spans="1:7">
      <c r="A5" s="2272"/>
      <c r="B5" s="1932"/>
      <c r="C5" s="1932"/>
      <c r="D5" s="1932"/>
      <c r="E5" s="1932"/>
      <c r="F5" s="1932"/>
      <c r="G5" s="1933"/>
    </row>
    <row r="6" spans="1:7">
      <c r="A6" s="3387" t="s">
        <v>3135</v>
      </c>
      <c r="B6" s="3388"/>
      <c r="C6" s="3388"/>
      <c r="D6" s="3388"/>
      <c r="E6" s="3388"/>
      <c r="F6" s="3388"/>
      <c r="G6" s="3389"/>
    </row>
    <row r="7" spans="1:7">
      <c r="A7" s="3387"/>
      <c r="B7" s="3388"/>
      <c r="C7" s="3388"/>
      <c r="D7" s="3388"/>
      <c r="E7" s="3388"/>
      <c r="F7" s="3388"/>
      <c r="G7" s="3389"/>
    </row>
    <row r="8" spans="1:7">
      <c r="A8" s="3387"/>
      <c r="B8" s="3388"/>
      <c r="C8" s="3388"/>
      <c r="D8" s="3388"/>
      <c r="E8" s="3388"/>
      <c r="F8" s="3388"/>
      <c r="G8" s="3389"/>
    </row>
    <row r="9" spans="1:7">
      <c r="A9" s="3387"/>
      <c r="B9" s="3388"/>
      <c r="C9" s="3388"/>
      <c r="D9" s="3388"/>
      <c r="E9" s="3388"/>
      <c r="F9" s="3388"/>
      <c r="G9" s="3389"/>
    </row>
    <row r="10" spans="1:7">
      <c r="A10" s="3387"/>
      <c r="B10" s="3388"/>
      <c r="C10" s="3388"/>
      <c r="D10" s="3388"/>
      <c r="E10" s="3388"/>
      <c r="F10" s="3388"/>
      <c r="G10" s="3389"/>
    </row>
    <row r="11" spans="1:7">
      <c r="A11" s="3387"/>
      <c r="B11" s="3388"/>
      <c r="C11" s="3388"/>
      <c r="D11" s="3388"/>
      <c r="E11" s="3388"/>
      <c r="F11" s="3388"/>
      <c r="G11" s="3389"/>
    </row>
    <row r="12" spans="1:7">
      <c r="A12" s="3387"/>
      <c r="B12" s="3388"/>
      <c r="C12" s="3388"/>
      <c r="D12" s="3388"/>
      <c r="E12" s="3388"/>
      <c r="F12" s="3388"/>
      <c r="G12" s="3389"/>
    </row>
    <row r="13" spans="1:7" ht="9" customHeight="1">
      <c r="A13" s="3387"/>
      <c r="B13" s="3388"/>
      <c r="C13" s="3388"/>
      <c r="D13" s="3388"/>
      <c r="E13" s="3388"/>
      <c r="F13" s="3388"/>
      <c r="G13" s="3389"/>
    </row>
    <row r="14" spans="1:7" ht="9" hidden="1" customHeight="1">
      <c r="A14" s="3387"/>
      <c r="B14" s="3388"/>
      <c r="C14" s="3388"/>
      <c r="D14" s="3388"/>
      <c r="E14" s="3388"/>
      <c r="F14" s="3388"/>
      <c r="G14" s="3389"/>
    </row>
    <row r="15" spans="1:7" hidden="1">
      <c r="A15" s="3387"/>
      <c r="B15" s="3388"/>
      <c r="C15" s="3388"/>
      <c r="D15" s="3388"/>
      <c r="E15" s="3388"/>
      <c r="F15" s="3388"/>
      <c r="G15" s="3389"/>
    </row>
    <row r="16" spans="1:7" hidden="1">
      <c r="A16" s="3387"/>
      <c r="B16" s="3388"/>
      <c r="C16" s="3388"/>
      <c r="D16" s="3388"/>
      <c r="E16" s="3388"/>
      <c r="F16" s="3388"/>
      <c r="G16" s="3389"/>
    </row>
    <row r="17" spans="1:7">
      <c r="A17" s="188"/>
      <c r="B17" s="61"/>
      <c r="C17" s="61"/>
      <c r="D17" s="61"/>
      <c r="E17" s="61"/>
      <c r="F17" s="61"/>
      <c r="G17" s="1934"/>
    </row>
    <row r="18" spans="1:7">
      <c r="A18" s="2035"/>
      <c r="B18" s="202"/>
      <c r="C18" s="202"/>
      <c r="D18" s="202"/>
      <c r="E18" s="202"/>
      <c r="F18" s="202"/>
      <c r="G18" s="1935"/>
    </row>
    <row r="19" spans="1:7">
      <c r="A19" s="2273" t="s">
        <v>416</v>
      </c>
      <c r="B19" s="3385" t="s">
        <v>3521</v>
      </c>
      <c r="C19" s="3385"/>
      <c r="D19" s="3385"/>
      <c r="E19" s="3385"/>
      <c r="F19" s="3385"/>
      <c r="G19" s="3386"/>
    </row>
    <row r="20" spans="1:7">
      <c r="A20" s="2035"/>
      <c r="B20" s="3385"/>
      <c r="C20" s="3385"/>
      <c r="D20" s="3385"/>
      <c r="E20" s="3385"/>
      <c r="F20" s="3385"/>
      <c r="G20" s="3386"/>
    </row>
    <row r="21" spans="1:7" ht="1" customHeight="1">
      <c r="A21" s="2035"/>
      <c r="B21" s="3385"/>
      <c r="C21" s="3385"/>
      <c r="D21" s="3385"/>
      <c r="E21" s="3385"/>
      <c r="F21" s="3385"/>
      <c r="G21" s="3386"/>
    </row>
    <row r="22" spans="1:7">
      <c r="A22" s="2035"/>
      <c r="B22" s="202"/>
      <c r="C22" s="202"/>
      <c r="D22" s="202"/>
      <c r="E22" s="202"/>
      <c r="F22" s="202"/>
      <c r="G22" s="1935"/>
    </row>
    <row r="23" spans="1:7">
      <c r="A23" s="2273" t="s">
        <v>417</v>
      </c>
      <c r="B23" s="3385" t="s">
        <v>3522</v>
      </c>
      <c r="C23" s="3385"/>
      <c r="D23" s="3385"/>
      <c r="E23" s="3385"/>
      <c r="F23" s="3385"/>
      <c r="G23" s="3386"/>
    </row>
    <row r="24" spans="1:7">
      <c r="A24" s="2035"/>
      <c r="B24" s="3385"/>
      <c r="C24" s="3385"/>
      <c r="D24" s="3385"/>
      <c r="E24" s="3385"/>
      <c r="F24" s="3385"/>
      <c r="G24" s="3386"/>
    </row>
    <row r="25" spans="1:7" ht="2.5" customHeight="1">
      <c r="A25" s="2035"/>
      <c r="B25" s="3385"/>
      <c r="C25" s="3385"/>
      <c r="D25" s="3385"/>
      <c r="E25" s="3385"/>
      <c r="F25" s="3385"/>
      <c r="G25" s="3386"/>
    </row>
    <row r="26" spans="1:7">
      <c r="A26" s="2035"/>
      <c r="B26" s="202"/>
      <c r="C26" s="202"/>
      <c r="D26" s="202"/>
      <c r="E26" s="202"/>
      <c r="F26" s="202"/>
      <c r="G26" s="1935"/>
    </row>
    <row r="27" spans="1:7">
      <c r="A27" s="2273" t="s">
        <v>418</v>
      </c>
      <c r="B27" s="202" t="s">
        <v>321</v>
      </c>
      <c r="C27" s="3385" t="s">
        <v>3523</v>
      </c>
      <c r="D27" s="3385"/>
      <c r="E27" s="3385"/>
      <c r="F27" s="3385"/>
      <c r="G27" s="3386"/>
    </row>
    <row r="28" spans="1:7">
      <c r="A28" s="2035"/>
      <c r="B28" s="202"/>
      <c r="C28" s="3385"/>
      <c r="D28" s="3385"/>
      <c r="E28" s="3385"/>
      <c r="F28" s="3385"/>
      <c r="G28" s="3386"/>
    </row>
    <row r="29" spans="1:7">
      <c r="A29" s="2035"/>
      <c r="B29" s="202"/>
      <c r="C29" s="807"/>
      <c r="D29" s="807"/>
      <c r="E29" s="807"/>
      <c r="F29" s="807"/>
      <c r="G29" s="1922"/>
    </row>
    <row r="30" spans="1:7">
      <c r="A30" s="2035"/>
      <c r="B30" s="1936" t="s">
        <v>322</v>
      </c>
      <c r="C30" s="3385" t="s">
        <v>3524</v>
      </c>
      <c r="D30" s="3385"/>
      <c r="E30" s="3385"/>
      <c r="F30" s="3385"/>
      <c r="G30" s="3386"/>
    </row>
    <row r="31" spans="1:7">
      <c r="A31" s="2035"/>
      <c r="B31" s="1313"/>
      <c r="C31" s="3385"/>
      <c r="D31" s="3385"/>
      <c r="E31" s="3385"/>
      <c r="F31" s="3385"/>
      <c r="G31" s="3386"/>
    </row>
    <row r="32" spans="1:7">
      <c r="A32" s="2035"/>
      <c r="B32" s="459"/>
      <c r="C32" s="807"/>
      <c r="D32" s="807"/>
      <c r="E32" s="807"/>
      <c r="F32" s="807"/>
      <c r="G32" s="1922"/>
    </row>
    <row r="33" spans="1:7">
      <c r="A33" s="2035"/>
      <c r="B33" s="1936" t="s">
        <v>323</v>
      </c>
      <c r="C33" s="202" t="s">
        <v>3525</v>
      </c>
      <c r="D33" s="202"/>
      <c r="E33" s="202"/>
      <c r="F33" s="202"/>
      <c r="G33" s="1935"/>
    </row>
    <row r="34" spans="1:7">
      <c r="A34" s="2035"/>
      <c r="B34" s="202"/>
      <c r="C34" s="202"/>
      <c r="D34" s="202"/>
      <c r="E34" s="202"/>
      <c r="F34" s="202"/>
      <c r="G34" s="1935"/>
    </row>
    <row r="35" spans="1:7">
      <c r="A35" s="2035"/>
      <c r="B35" s="202"/>
      <c r="C35" s="202" t="s">
        <v>3526</v>
      </c>
      <c r="D35" s="202"/>
      <c r="E35" s="202"/>
      <c r="F35" s="202"/>
      <c r="G35" s="1935"/>
    </row>
    <row r="36" spans="1:7">
      <c r="A36" s="2035"/>
      <c r="B36" s="202"/>
      <c r="C36" s="202"/>
      <c r="D36" s="202"/>
      <c r="E36" s="202"/>
      <c r="F36" s="202"/>
      <c r="G36" s="1935"/>
    </row>
    <row r="37" spans="1:7">
      <c r="A37" s="2035"/>
      <c r="B37" s="202"/>
      <c r="C37" s="3385" t="s">
        <v>3527</v>
      </c>
      <c r="D37" s="3385"/>
      <c r="E37" s="3385"/>
      <c r="F37" s="3385"/>
      <c r="G37" s="3386"/>
    </row>
    <row r="38" spans="1:7">
      <c r="A38" s="2035"/>
      <c r="B38" s="202"/>
      <c r="C38" s="3385"/>
      <c r="D38" s="3385"/>
      <c r="E38" s="3385"/>
      <c r="F38" s="3385"/>
      <c r="G38" s="3386"/>
    </row>
    <row r="39" spans="1:7">
      <c r="A39" s="2035"/>
      <c r="B39" s="807"/>
      <c r="C39" s="3385"/>
      <c r="D39" s="3385"/>
      <c r="E39" s="3385"/>
      <c r="F39" s="3385"/>
      <c r="G39" s="3386"/>
    </row>
    <row r="40" spans="1:7">
      <c r="A40" s="2035"/>
      <c r="B40" s="202"/>
      <c r="C40" s="202" t="s">
        <v>3528</v>
      </c>
      <c r="D40" s="202"/>
      <c r="E40" s="202"/>
      <c r="F40" s="202"/>
      <c r="G40" s="1935"/>
    </row>
    <row r="41" spans="1:7">
      <c r="A41" s="2035"/>
      <c r="B41" s="202"/>
      <c r="C41" s="202" t="s">
        <v>3185</v>
      </c>
      <c r="D41" s="202"/>
      <c r="E41" s="202"/>
      <c r="F41" s="202"/>
      <c r="G41" s="1935"/>
    </row>
    <row r="42" spans="1:7">
      <c r="A42" s="2035"/>
      <c r="B42" s="459"/>
      <c r="C42" s="202" t="s">
        <v>3253</v>
      </c>
      <c r="D42" s="202"/>
      <c r="E42" s="202"/>
      <c r="F42" s="202"/>
      <c r="G42" s="1935"/>
    </row>
    <row r="43" spans="1:7">
      <c r="A43" s="2035"/>
      <c r="B43" s="202"/>
      <c r="C43" s="202"/>
      <c r="D43" s="202"/>
      <c r="E43" s="202"/>
      <c r="F43" s="202"/>
      <c r="G43" s="1935"/>
    </row>
    <row r="44" spans="1:7">
      <c r="A44" s="2035"/>
      <c r="B44" s="1936" t="s">
        <v>324</v>
      </c>
      <c r="C44" s="3385" t="s">
        <v>3529</v>
      </c>
      <c r="D44" s="3385"/>
      <c r="E44" s="3385"/>
      <c r="F44" s="3385"/>
      <c r="G44" s="3386"/>
    </row>
    <row r="45" spans="1:7">
      <c r="A45" s="2035"/>
      <c r="B45" s="1936"/>
      <c r="C45" s="3385"/>
      <c r="D45" s="3385"/>
      <c r="E45" s="3385"/>
      <c r="F45" s="3385"/>
      <c r="G45" s="3386"/>
    </row>
    <row r="46" spans="1:7">
      <c r="A46" s="2274"/>
      <c r="B46" s="202"/>
      <c r="C46" s="807"/>
      <c r="D46" s="807"/>
      <c r="E46" s="807"/>
      <c r="F46" s="807"/>
      <c r="G46" s="1922"/>
    </row>
    <row r="47" spans="1:7">
      <c r="A47" s="2035"/>
      <c r="B47" s="202" t="s">
        <v>325</v>
      </c>
      <c r="C47" s="3385" t="s">
        <v>3530</v>
      </c>
      <c r="D47" s="3385"/>
      <c r="E47" s="3385"/>
      <c r="F47" s="3385"/>
      <c r="G47" s="3386"/>
    </row>
    <row r="48" spans="1:7">
      <c r="A48" s="2035"/>
      <c r="B48" s="202"/>
      <c r="C48" s="3385"/>
      <c r="D48" s="3385"/>
      <c r="E48" s="3385"/>
      <c r="F48" s="3385"/>
      <c r="G48" s="3386"/>
    </row>
    <row r="49" spans="1:7">
      <c r="A49" s="2035"/>
      <c r="B49" s="202"/>
      <c r="C49" s="3385"/>
      <c r="D49" s="3385"/>
      <c r="E49" s="3385"/>
      <c r="F49" s="3385"/>
      <c r="G49" s="3386"/>
    </row>
    <row r="50" spans="1:7">
      <c r="A50" s="2035"/>
      <c r="B50" s="202"/>
      <c r="C50" s="3385"/>
      <c r="D50" s="3385"/>
      <c r="E50" s="3385"/>
      <c r="F50" s="3385"/>
      <c r="G50" s="3386"/>
    </row>
    <row r="51" spans="1:7">
      <c r="A51" s="2035"/>
      <c r="B51" s="202"/>
      <c r="C51" s="3385"/>
      <c r="D51" s="3385"/>
      <c r="E51" s="3385"/>
      <c r="F51" s="3385"/>
      <c r="G51" s="3386"/>
    </row>
    <row r="52" spans="1:7" ht="2.5" customHeight="1">
      <c r="A52" s="2035"/>
      <c r="B52" s="202"/>
      <c r="C52" s="3385"/>
      <c r="D52" s="3385"/>
      <c r="E52" s="3385"/>
      <c r="F52" s="3385"/>
      <c r="G52" s="3386"/>
    </row>
    <row r="53" spans="1:7" hidden="1">
      <c r="A53" s="2035"/>
      <c r="B53" s="202"/>
      <c r="C53" s="3385"/>
      <c r="D53" s="3385"/>
      <c r="E53" s="3385"/>
      <c r="F53" s="3385"/>
      <c r="G53" s="3386"/>
    </row>
    <row r="54" spans="1:7" hidden="1">
      <c r="A54" s="2035"/>
      <c r="B54" s="1594"/>
      <c r="C54" s="3385"/>
      <c r="D54" s="3385"/>
      <c r="E54" s="3385"/>
      <c r="F54" s="3385"/>
      <c r="G54" s="3386"/>
    </row>
    <row r="55" spans="1:7" hidden="1">
      <c r="A55" s="2035"/>
      <c r="B55" s="1594"/>
      <c r="C55" s="3385"/>
      <c r="D55" s="3385"/>
      <c r="E55" s="3385"/>
      <c r="F55" s="3385"/>
      <c r="G55" s="3386"/>
    </row>
    <row r="56" spans="1:7">
      <c r="A56" s="2035"/>
      <c r="B56" s="202"/>
      <c r="C56" s="202"/>
      <c r="D56" s="202"/>
      <c r="E56" s="202"/>
      <c r="F56" s="202"/>
      <c r="G56" s="1935"/>
    </row>
    <row r="57" spans="1:7">
      <c r="A57" s="2273" t="s">
        <v>419</v>
      </c>
      <c r="B57" s="3385" t="s">
        <v>3531</v>
      </c>
      <c r="C57" s="3385"/>
      <c r="D57" s="3385"/>
      <c r="E57" s="3385"/>
      <c r="F57" s="3385"/>
      <c r="G57" s="3386"/>
    </row>
    <row r="58" spans="1:7" ht="3.65" customHeight="1">
      <c r="A58" s="2035"/>
      <c r="B58" s="3385"/>
      <c r="C58" s="3385"/>
      <c r="D58" s="3385"/>
      <c r="E58" s="3385"/>
      <c r="F58" s="3385"/>
      <c r="G58" s="3386"/>
    </row>
    <row r="59" spans="1:7" hidden="1">
      <c r="A59" s="2035"/>
      <c r="B59" s="3385"/>
      <c r="C59" s="3385"/>
      <c r="D59" s="3385"/>
      <c r="E59" s="3385"/>
      <c r="F59" s="3385"/>
      <c r="G59" s="3386"/>
    </row>
    <row r="60" spans="1:7">
      <c r="A60" s="2035"/>
      <c r="B60" s="202"/>
      <c r="C60" s="202"/>
      <c r="D60" s="202"/>
      <c r="E60" s="202"/>
      <c r="F60" s="202"/>
      <c r="G60" s="1935"/>
    </row>
    <row r="61" spans="1:7">
      <c r="A61" s="2273" t="s">
        <v>421</v>
      </c>
      <c r="B61" s="202" t="s">
        <v>321</v>
      </c>
      <c r="C61" s="202" t="s">
        <v>3532</v>
      </c>
      <c r="D61" s="202"/>
      <c r="E61" s="202"/>
      <c r="F61" s="202"/>
      <c r="G61" s="1935"/>
    </row>
    <row r="62" spans="1:7">
      <c r="A62" s="2035"/>
      <c r="B62" s="202"/>
      <c r="C62" s="202"/>
      <c r="D62" s="202"/>
      <c r="E62" s="202"/>
      <c r="F62" s="202"/>
      <c r="G62" s="1935"/>
    </row>
    <row r="63" spans="1:7">
      <c r="A63" s="2035"/>
      <c r="B63" s="202" t="s">
        <v>322</v>
      </c>
      <c r="C63" s="3385" t="s">
        <v>3533</v>
      </c>
      <c r="D63" s="3385"/>
      <c r="E63" s="3385"/>
      <c r="F63" s="3385"/>
      <c r="G63" s="3386"/>
    </row>
    <row r="64" spans="1:7">
      <c r="A64" s="2035"/>
      <c r="B64" s="202"/>
      <c r="C64" s="3385"/>
      <c r="D64" s="3385"/>
      <c r="E64" s="3385"/>
      <c r="F64" s="3385"/>
      <c r="G64" s="3386"/>
    </row>
    <row r="65" spans="1:7">
      <c r="A65" s="2035"/>
      <c r="B65" s="202"/>
      <c r="C65" s="202"/>
      <c r="D65" s="202"/>
      <c r="E65" s="202"/>
      <c r="F65" s="202"/>
      <c r="G65" s="1935"/>
    </row>
    <row r="66" spans="1:7">
      <c r="A66" s="2273" t="s">
        <v>866</v>
      </c>
      <c r="B66" s="3385" t="s">
        <v>3534</v>
      </c>
      <c r="C66" s="3385"/>
      <c r="D66" s="3385"/>
      <c r="E66" s="3385"/>
      <c r="F66" s="3385"/>
      <c r="G66" s="3386"/>
    </row>
    <row r="67" spans="1:7" ht="2.5" customHeight="1">
      <c r="A67" s="2035"/>
      <c r="B67" s="3385"/>
      <c r="C67" s="3385"/>
      <c r="D67" s="3385"/>
      <c r="E67" s="3385"/>
      <c r="F67" s="3385"/>
      <c r="G67" s="3386"/>
    </row>
    <row r="68" spans="1:7" hidden="1">
      <c r="A68" s="2035"/>
      <c r="B68" s="3385"/>
      <c r="C68" s="3385"/>
      <c r="D68" s="3385"/>
      <c r="E68" s="3385"/>
      <c r="F68" s="3385"/>
      <c r="G68" s="3386"/>
    </row>
    <row r="69" spans="1:7">
      <c r="A69" s="2035"/>
      <c r="B69" s="807"/>
      <c r="C69" s="807"/>
      <c r="D69" s="807"/>
      <c r="E69" s="807"/>
      <c r="F69" s="807"/>
      <c r="G69" s="1922"/>
    </row>
    <row r="70" spans="1:7">
      <c r="A70" s="2273" t="s">
        <v>868</v>
      </c>
      <c r="B70" s="3385" t="s">
        <v>3570</v>
      </c>
      <c r="C70" s="3385"/>
      <c r="D70" s="3385"/>
      <c r="E70" s="3385"/>
      <c r="F70" s="3385"/>
      <c r="G70" s="3386"/>
    </row>
    <row r="71" spans="1:7">
      <c r="A71" s="2035"/>
      <c r="B71" s="3385"/>
      <c r="C71" s="3385"/>
      <c r="D71" s="3385"/>
      <c r="E71" s="3385"/>
      <c r="F71" s="3385"/>
      <c r="G71" s="3386"/>
    </row>
    <row r="72" spans="1:7">
      <c r="A72" s="2035"/>
      <c r="B72" s="3385"/>
      <c r="C72" s="3385"/>
      <c r="D72" s="3385"/>
      <c r="E72" s="3385"/>
      <c r="F72" s="3385"/>
      <c r="G72" s="3386"/>
    </row>
    <row r="73" spans="1:7">
      <c r="A73" s="2035"/>
      <c r="B73" s="3385"/>
      <c r="C73" s="3385"/>
      <c r="D73" s="3385"/>
      <c r="E73" s="3385"/>
      <c r="F73" s="3385"/>
      <c r="G73" s="3386"/>
    </row>
    <row r="74" spans="1:7">
      <c r="A74" s="2035"/>
      <c r="B74" s="3385"/>
      <c r="C74" s="3385"/>
      <c r="D74" s="3385"/>
      <c r="E74" s="3385"/>
      <c r="F74" s="3385"/>
      <c r="G74" s="3386"/>
    </row>
    <row r="75" spans="1:7">
      <c r="A75" s="2035"/>
      <c r="B75" s="3385"/>
      <c r="C75" s="3385"/>
      <c r="D75" s="3385"/>
      <c r="E75" s="3385"/>
      <c r="F75" s="3385"/>
      <c r="G75" s="3386"/>
    </row>
    <row r="76" spans="1:7">
      <c r="A76" s="2035"/>
      <c r="B76" s="3385"/>
      <c r="C76" s="3385"/>
      <c r="D76" s="3385"/>
      <c r="E76" s="3385"/>
      <c r="F76" s="3385"/>
      <c r="G76" s="3386"/>
    </row>
    <row r="77" spans="1:7">
      <c r="A77" s="2035"/>
      <c r="B77" s="3385"/>
      <c r="C77" s="3385"/>
      <c r="D77" s="3385"/>
      <c r="E77" s="3385"/>
      <c r="F77" s="3385"/>
      <c r="G77" s="3386"/>
    </row>
    <row r="78" spans="1:7" ht="1" customHeight="1">
      <c r="A78" s="2035"/>
      <c r="B78" s="3385"/>
      <c r="C78" s="3385"/>
      <c r="D78" s="3385"/>
      <c r="E78" s="3385"/>
      <c r="F78" s="3385"/>
      <c r="G78" s="3386"/>
    </row>
    <row r="79" spans="1:7" hidden="1">
      <c r="A79" s="2035"/>
      <c r="B79" s="3385"/>
      <c r="C79" s="3385"/>
      <c r="D79" s="3385"/>
      <c r="E79" s="3385"/>
      <c r="F79" s="3385"/>
      <c r="G79" s="3386"/>
    </row>
    <row r="80" spans="1:7">
      <c r="A80" s="2035"/>
      <c r="B80" s="807"/>
      <c r="C80" s="807"/>
      <c r="D80" s="807"/>
      <c r="E80" s="807"/>
      <c r="F80" s="807"/>
      <c r="G80" s="1922"/>
    </row>
    <row r="81" spans="1:7">
      <c r="A81" s="2035"/>
      <c r="B81" s="1590" t="s">
        <v>3136</v>
      </c>
      <c r="C81" s="1591"/>
      <c r="D81" s="1591"/>
      <c r="E81" s="807"/>
      <c r="F81" s="807"/>
      <c r="G81" s="1922"/>
    </row>
    <row r="82" spans="1:7">
      <c r="A82" s="2035"/>
      <c r="B82" s="1592"/>
      <c r="C82" s="807"/>
      <c r="D82" s="807"/>
      <c r="E82" s="807"/>
      <c r="F82" s="807"/>
      <c r="G82" s="1922"/>
    </row>
    <row r="83" spans="1:7">
      <c r="A83" s="3382" t="s">
        <v>51</v>
      </c>
      <c r="B83" s="3383"/>
      <c r="C83" s="3383"/>
      <c r="D83" s="3383"/>
      <c r="E83" s="3383"/>
      <c r="F83" s="3383"/>
      <c r="G83" s="3384"/>
    </row>
    <row r="84" spans="1:7">
      <c r="A84" s="2035"/>
      <c r="B84" s="567"/>
      <c r="C84" s="567"/>
      <c r="D84" s="567"/>
      <c r="E84" s="567"/>
      <c r="F84" s="567"/>
      <c r="G84" s="1938"/>
    </row>
    <row r="85" spans="1:7" ht="10.5">
      <c r="A85" s="2275" t="s">
        <v>1353</v>
      </c>
      <c r="B85" s="1939"/>
      <c r="C85" s="1939"/>
      <c r="D85" s="1939"/>
      <c r="E85" s="1939"/>
      <c r="F85" s="1939"/>
      <c r="G85" s="1940"/>
    </row>
  </sheetData>
  <mergeCells count="13">
    <mergeCell ref="A83:G83"/>
    <mergeCell ref="B70:G79"/>
    <mergeCell ref="A6:G16"/>
    <mergeCell ref="B19:G21"/>
    <mergeCell ref="B23:G25"/>
    <mergeCell ref="C27:G28"/>
    <mergeCell ref="C30:G31"/>
    <mergeCell ref="C37:G39"/>
    <mergeCell ref="C44:G45"/>
    <mergeCell ref="C47:G55"/>
    <mergeCell ref="B57:G59"/>
    <mergeCell ref="C63:G64"/>
    <mergeCell ref="B66:G68"/>
  </mergeCells>
  <printOptions horizontalCentered="1" verticalCentered="1"/>
  <pageMargins left="0.25" right="0.25" top="0.25" bottom="0.25" header="0.1" footer="0.1"/>
  <pageSetup orientation="portrait" r:id="rId1"/>
  <headerFooter alignWithMargins="0"/>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9463-8C1E-4B4B-8B59-E6DBC403CA63}">
  <dimension ref="A1:G75"/>
  <sheetViews>
    <sheetView workbookViewId="0">
      <selection activeCell="A125" sqref="A125:XFD125"/>
    </sheetView>
  </sheetViews>
  <sheetFormatPr defaultRowHeight="10"/>
  <cols>
    <col min="1" max="1" width="5.6640625" customWidth="1"/>
    <col min="2" max="2" width="10" customWidth="1"/>
    <col min="3" max="3" width="20.33203125" customWidth="1"/>
    <col min="4" max="4" width="46.77734375" customWidth="1"/>
    <col min="5" max="5" width="15.33203125" customWidth="1"/>
    <col min="6" max="6" width="14.6640625" customWidth="1"/>
    <col min="7" max="7" width="16.109375" customWidth="1"/>
  </cols>
  <sheetData>
    <row r="1" spans="1:7" ht="10.5">
      <c r="A1" s="1942">
        <v>8</v>
      </c>
      <c r="B1" s="1924"/>
      <c r="C1" s="2249"/>
      <c r="D1" s="2276"/>
      <c r="E1" s="2040"/>
      <c r="F1" s="1926"/>
      <c r="G1" s="1943" t="s">
        <v>3042</v>
      </c>
    </row>
    <row r="2" spans="1:7" ht="10.5">
      <c r="A2" s="2220" t="s">
        <v>52</v>
      </c>
      <c r="B2" s="2277"/>
      <c r="C2" s="1928"/>
      <c r="D2" s="1928"/>
      <c r="E2" s="1928"/>
      <c r="F2" s="1928"/>
      <c r="G2" s="1929"/>
    </row>
    <row r="3" spans="1:7">
      <c r="A3" s="2035"/>
      <c r="B3" s="202"/>
      <c r="C3" s="202"/>
      <c r="D3" s="202"/>
      <c r="E3" s="202"/>
      <c r="F3" s="202"/>
      <c r="G3" s="1935"/>
    </row>
    <row r="4" spans="1:7">
      <c r="A4" s="2035" t="s">
        <v>53</v>
      </c>
      <c r="B4" s="202"/>
      <c r="C4" s="202"/>
      <c r="D4" s="202"/>
      <c r="E4" s="202"/>
      <c r="F4" s="202"/>
      <c r="G4" s="1935"/>
    </row>
    <row r="5" spans="1:7">
      <c r="A5" s="2035"/>
      <c r="B5" s="202"/>
      <c r="C5" s="202"/>
      <c r="D5" s="202"/>
      <c r="E5" s="202"/>
      <c r="F5" s="202"/>
      <c r="G5" s="1935"/>
    </row>
    <row r="6" spans="1:7" ht="10" customHeight="1">
      <c r="A6" s="2035" t="s">
        <v>649</v>
      </c>
      <c r="B6" s="202"/>
      <c r="C6" s="202"/>
      <c r="D6" s="202"/>
      <c r="E6" s="202"/>
      <c r="F6" s="202"/>
      <c r="G6" s="1935"/>
    </row>
    <row r="7" spans="1:7" ht="10" customHeight="1">
      <c r="A7" s="2035"/>
      <c r="B7" s="202"/>
      <c r="C7" s="202"/>
      <c r="D7" s="202"/>
      <c r="E7" s="202"/>
      <c r="F7" s="202"/>
      <c r="G7" s="1935"/>
    </row>
    <row r="8" spans="1:7" ht="10" customHeight="1">
      <c r="A8" s="2272"/>
      <c r="B8" s="1932"/>
      <c r="C8" s="2062"/>
      <c r="D8" s="2062"/>
      <c r="E8" s="2062"/>
      <c r="F8" s="2278" t="s">
        <v>650</v>
      </c>
      <c r="G8" s="1929" t="s">
        <v>651</v>
      </c>
    </row>
    <row r="9" spans="1:7" ht="10" customHeight="1">
      <c r="A9" s="2035"/>
      <c r="B9" s="202"/>
      <c r="C9" s="2038"/>
      <c r="D9" s="2279" t="s">
        <v>652</v>
      </c>
      <c r="E9" s="2279" t="s">
        <v>653</v>
      </c>
      <c r="F9" s="2279" t="s">
        <v>654</v>
      </c>
      <c r="G9" s="2280" t="s">
        <v>655</v>
      </c>
    </row>
    <row r="10" spans="1:7" ht="10" customHeight="1">
      <c r="A10" s="188"/>
      <c r="B10" s="61"/>
      <c r="C10" s="2084"/>
      <c r="D10" s="2084"/>
      <c r="E10" s="2084"/>
      <c r="F10" s="2084"/>
      <c r="G10" s="1934"/>
    </row>
    <row r="11" spans="1:7" ht="10" customHeight="1">
      <c r="A11" s="2031" t="s">
        <v>656</v>
      </c>
      <c r="B11" s="567"/>
      <c r="C11" s="838" t="s">
        <v>657</v>
      </c>
      <c r="D11" s="825"/>
      <c r="E11" s="825"/>
      <c r="F11" s="825"/>
      <c r="G11" s="2281" t="s">
        <v>658</v>
      </c>
    </row>
    <row r="12" spans="1:7" ht="10" customHeight="1">
      <c r="A12" s="845" t="s">
        <v>659</v>
      </c>
      <c r="B12" s="774"/>
      <c r="C12" s="838" t="s">
        <v>660</v>
      </c>
      <c r="D12" s="825"/>
      <c r="E12" s="825"/>
      <c r="F12" s="838" t="s">
        <v>658</v>
      </c>
      <c r="G12" s="2086"/>
    </row>
    <row r="13" spans="1:7" ht="10" customHeight="1">
      <c r="A13" s="2031" t="s">
        <v>661</v>
      </c>
      <c r="B13" s="567"/>
      <c r="C13" s="838" t="s">
        <v>657</v>
      </c>
      <c r="D13" s="825"/>
      <c r="E13" s="825"/>
      <c r="F13" s="838" t="s">
        <v>658</v>
      </c>
      <c r="G13" s="2281" t="s">
        <v>658</v>
      </c>
    </row>
    <row r="14" spans="1:7" ht="10" customHeight="1">
      <c r="A14" s="845" t="s">
        <v>659</v>
      </c>
      <c r="B14" s="774"/>
      <c r="C14" s="838" t="s">
        <v>660</v>
      </c>
      <c r="D14" s="825"/>
      <c r="E14" s="825"/>
      <c r="F14" s="838" t="s">
        <v>658</v>
      </c>
      <c r="G14" s="2282" t="s">
        <v>658</v>
      </c>
    </row>
    <row r="15" spans="1:7" ht="10" customHeight="1">
      <c r="A15" s="2035"/>
      <c r="B15" s="202"/>
      <c r="C15" s="202"/>
      <c r="D15" s="202"/>
      <c r="E15" s="202"/>
      <c r="F15" s="202"/>
      <c r="G15" s="1935"/>
    </row>
    <row r="16" spans="1:7" ht="10" customHeight="1">
      <c r="A16" s="2035"/>
      <c r="B16" s="202"/>
      <c r="C16" s="202"/>
      <c r="D16" s="202"/>
      <c r="E16" s="202"/>
      <c r="F16" s="202"/>
      <c r="G16" s="1935"/>
    </row>
    <row r="17" spans="1:7">
      <c r="A17" s="2035"/>
      <c r="B17" s="202" t="s">
        <v>662</v>
      </c>
      <c r="C17" s="202"/>
      <c r="D17" s="202"/>
      <c r="E17" s="202"/>
      <c r="F17" s="202"/>
      <c r="G17" s="1935"/>
    </row>
    <row r="18" spans="1:7">
      <c r="A18" s="2035"/>
      <c r="B18" s="202"/>
      <c r="C18" s="202"/>
      <c r="D18" s="202"/>
      <c r="E18" s="202"/>
      <c r="F18" s="202"/>
      <c r="G18" s="1935"/>
    </row>
    <row r="19" spans="1:7" ht="11.5" customHeight="1">
      <c r="A19" s="2035"/>
      <c r="B19" s="202"/>
      <c r="C19" s="202"/>
      <c r="D19" s="2061"/>
      <c r="E19" s="2283" t="s">
        <v>663</v>
      </c>
      <c r="F19" s="2278" t="s">
        <v>664</v>
      </c>
      <c r="G19" s="1935"/>
    </row>
    <row r="20" spans="1:7">
      <c r="A20" s="2035"/>
      <c r="B20" s="202"/>
      <c r="C20" s="202"/>
      <c r="D20" s="2252"/>
      <c r="E20" s="825"/>
      <c r="F20" s="2084"/>
      <c r="G20" s="1935"/>
    </row>
    <row r="21" spans="1:7">
      <c r="A21" s="2032"/>
      <c r="B21" s="202"/>
      <c r="C21" s="202"/>
      <c r="D21" s="838" t="s">
        <v>665</v>
      </c>
      <c r="E21" s="825"/>
      <c r="F21" s="2084"/>
      <c r="G21" s="1935"/>
    </row>
    <row r="22" spans="1:7">
      <c r="A22" s="2035"/>
      <c r="B22" s="202"/>
      <c r="C22" s="202"/>
      <c r="D22" s="838" t="s">
        <v>666</v>
      </c>
      <c r="E22" s="825"/>
      <c r="F22" s="2084"/>
      <c r="G22" s="1935"/>
    </row>
    <row r="23" spans="1:7" ht="11.5" customHeight="1">
      <c r="A23" s="2035"/>
      <c r="B23" s="202"/>
      <c r="C23" s="202"/>
      <c r="D23" s="202"/>
      <c r="E23" s="202"/>
      <c r="F23" s="202"/>
      <c r="G23" s="1935"/>
    </row>
    <row r="24" spans="1:7" ht="10" customHeight="1">
      <c r="A24" s="3390" t="s">
        <v>2018</v>
      </c>
      <c r="B24" s="3385"/>
      <c r="C24" s="3385"/>
      <c r="D24" s="3385"/>
      <c r="E24" s="3385"/>
      <c r="F24" s="3385"/>
      <c r="G24" s="3386"/>
    </row>
    <row r="25" spans="1:7" ht="10" customHeight="1">
      <c r="A25" s="3390"/>
      <c r="B25" s="3385"/>
      <c r="C25" s="3385"/>
      <c r="D25" s="3385"/>
      <c r="E25" s="3385"/>
      <c r="F25" s="3385"/>
      <c r="G25" s="3386"/>
    </row>
    <row r="26" spans="1:7">
      <c r="A26" s="2035"/>
      <c r="B26" s="202"/>
      <c r="C26" s="202"/>
      <c r="D26" s="202"/>
      <c r="E26" s="202"/>
      <c r="F26" s="202"/>
      <c r="G26" s="1935"/>
    </row>
    <row r="27" spans="1:7" ht="11.5" customHeight="1">
      <c r="A27" s="3390" t="s">
        <v>667</v>
      </c>
      <c r="B27" s="3385"/>
      <c r="C27" s="3385"/>
      <c r="D27" s="3385"/>
      <c r="E27" s="3385"/>
      <c r="F27" s="3385"/>
      <c r="G27" s="3386"/>
    </row>
    <row r="28" spans="1:7" ht="10" customHeight="1">
      <c r="A28" s="3390"/>
      <c r="B28" s="3385"/>
      <c r="C28" s="3385"/>
      <c r="D28" s="3385"/>
      <c r="E28" s="3385"/>
      <c r="F28" s="3385"/>
      <c r="G28" s="3386"/>
    </row>
    <row r="29" spans="1:7">
      <c r="A29" s="2035"/>
      <c r="B29" s="202"/>
      <c r="C29" s="202"/>
      <c r="D29" s="202"/>
      <c r="E29" s="202"/>
      <c r="F29" s="202"/>
      <c r="G29" s="1935"/>
    </row>
    <row r="30" spans="1:7" ht="11.5" customHeight="1">
      <c r="A30" s="2035" t="s">
        <v>668</v>
      </c>
      <c r="B30" s="202"/>
      <c r="C30" s="202"/>
      <c r="D30" s="202"/>
      <c r="E30" s="202"/>
      <c r="F30" s="202"/>
      <c r="G30" s="1935"/>
    </row>
    <row r="31" spans="1:7">
      <c r="A31" s="2035"/>
      <c r="B31" s="202"/>
      <c r="C31" s="202"/>
      <c r="D31" s="202"/>
      <c r="E31" s="202"/>
      <c r="F31" s="202"/>
      <c r="G31" s="1935"/>
    </row>
    <row r="32" spans="1:7" ht="10.5">
      <c r="A32" s="2284" t="s">
        <v>2975</v>
      </c>
      <c r="B32" s="202"/>
      <c r="C32" s="202"/>
      <c r="D32" s="202"/>
      <c r="E32" s="202"/>
      <c r="F32" s="202"/>
      <c r="G32" s="1935"/>
    </row>
    <row r="33" spans="1:7">
      <c r="A33" s="2035"/>
      <c r="B33" s="202"/>
      <c r="C33" s="202"/>
      <c r="D33" s="202"/>
      <c r="E33" s="202"/>
      <c r="F33" s="202"/>
      <c r="G33" s="1935"/>
    </row>
    <row r="34" spans="1:7" ht="10" customHeight="1">
      <c r="A34" s="3390" t="s">
        <v>3393</v>
      </c>
      <c r="B34" s="3385"/>
      <c r="C34" s="3385"/>
      <c r="D34" s="3385"/>
      <c r="E34" s="3385"/>
      <c r="F34" s="3385"/>
      <c r="G34" s="3386"/>
    </row>
    <row r="35" spans="1:7" ht="10" customHeight="1">
      <c r="A35" s="3390"/>
      <c r="B35" s="3385"/>
      <c r="C35" s="3385"/>
      <c r="D35" s="3385"/>
      <c r="E35" s="3385"/>
      <c r="F35" s="3385"/>
      <c r="G35" s="3386"/>
    </row>
    <row r="36" spans="1:7" ht="9.65" customHeight="1">
      <c r="A36" s="3390"/>
      <c r="B36" s="3385"/>
      <c r="C36" s="3385"/>
      <c r="D36" s="3385"/>
      <c r="E36" s="3385"/>
      <c r="F36" s="3385"/>
      <c r="G36" s="3386"/>
    </row>
    <row r="37" spans="1:7" hidden="1">
      <c r="A37" s="3390"/>
      <c r="B37" s="3385"/>
      <c r="C37" s="3385"/>
      <c r="D37" s="3385"/>
      <c r="E37" s="3385"/>
      <c r="F37" s="3385"/>
      <c r="G37" s="3386"/>
    </row>
    <row r="38" spans="1:7" ht="5.25" customHeight="1">
      <c r="A38" s="3390"/>
      <c r="B38" s="3385"/>
      <c r="C38" s="3385"/>
      <c r="D38" s="3385"/>
      <c r="E38" s="3385"/>
      <c r="F38" s="3385"/>
      <c r="G38" s="3386"/>
    </row>
    <row r="39" spans="1:7">
      <c r="A39" s="2035"/>
      <c r="B39" s="202"/>
      <c r="C39" s="202"/>
      <c r="D39" s="202"/>
      <c r="E39" s="202"/>
      <c r="F39" s="202"/>
      <c r="G39" s="1935"/>
    </row>
    <row r="40" spans="1:7" ht="10" customHeight="1">
      <c r="A40" s="3390" t="s">
        <v>2976</v>
      </c>
      <c r="B40" s="3385"/>
      <c r="C40" s="3385"/>
      <c r="D40" s="3385"/>
      <c r="E40" s="3385"/>
      <c r="F40" s="3385"/>
      <c r="G40" s="3386"/>
    </row>
    <row r="41" spans="1:7" ht="10" customHeight="1">
      <c r="A41" s="3390"/>
      <c r="B41" s="3385"/>
      <c r="C41" s="3385"/>
      <c r="D41" s="3385"/>
      <c r="E41" s="3385"/>
      <c r="F41" s="3385"/>
      <c r="G41" s="3386"/>
    </row>
    <row r="42" spans="1:7" ht="10" customHeight="1">
      <c r="A42" s="3390"/>
      <c r="B42" s="3385"/>
      <c r="C42" s="3385"/>
      <c r="D42" s="3385"/>
      <c r="E42" s="3385"/>
      <c r="F42" s="3385"/>
      <c r="G42" s="3386"/>
    </row>
    <row r="43" spans="1:7" ht="10" customHeight="1">
      <c r="A43" s="3390"/>
      <c r="B43" s="3385"/>
      <c r="C43" s="3385"/>
      <c r="D43" s="3385"/>
      <c r="E43" s="3385"/>
      <c r="F43" s="3385"/>
      <c r="G43" s="3386"/>
    </row>
    <row r="44" spans="1:7" ht="11.5" customHeight="1">
      <c r="A44" s="3390"/>
      <c r="B44" s="3385"/>
      <c r="C44" s="3385"/>
      <c r="D44" s="3385"/>
      <c r="E44" s="3385"/>
      <c r="F44" s="3385"/>
      <c r="G44" s="3386"/>
    </row>
    <row r="45" spans="1:7" ht="8.25" customHeight="1">
      <c r="A45" s="3390"/>
      <c r="B45" s="3385"/>
      <c r="C45" s="3385"/>
      <c r="D45" s="3385"/>
      <c r="E45" s="3385"/>
      <c r="F45" s="3385"/>
      <c r="G45" s="3386"/>
    </row>
    <row r="46" spans="1:7">
      <c r="A46" s="2035"/>
      <c r="B46" s="202"/>
      <c r="C46" s="202"/>
      <c r="D46" s="202"/>
      <c r="E46" s="202"/>
      <c r="F46" s="202"/>
      <c r="G46" s="1935"/>
    </row>
    <row r="47" spans="1:7" ht="10" customHeight="1">
      <c r="A47" s="3390" t="s">
        <v>2977</v>
      </c>
      <c r="B47" s="3385"/>
      <c r="C47" s="3385"/>
      <c r="D47" s="3385"/>
      <c r="E47" s="3385"/>
      <c r="F47" s="3385"/>
      <c r="G47" s="3386"/>
    </row>
    <row r="48" spans="1:7" ht="10" customHeight="1">
      <c r="A48" s="3390"/>
      <c r="B48" s="3385"/>
      <c r="C48" s="3385"/>
      <c r="D48" s="3385"/>
      <c r="E48" s="3385"/>
      <c r="F48" s="3385"/>
      <c r="G48" s="3386"/>
    </row>
    <row r="49" spans="1:7" ht="9.75" customHeight="1">
      <c r="A49" s="3390"/>
      <c r="B49" s="3385"/>
      <c r="C49" s="3385"/>
      <c r="D49" s="3385"/>
      <c r="E49" s="3385"/>
      <c r="F49" s="3385"/>
      <c r="G49" s="3386"/>
    </row>
    <row r="50" spans="1:7" ht="3.75" customHeight="1">
      <c r="A50" s="3390"/>
      <c r="B50" s="3385"/>
      <c r="C50" s="3385"/>
      <c r="D50" s="3385"/>
      <c r="E50" s="3385"/>
      <c r="F50" s="3385"/>
      <c r="G50" s="3386"/>
    </row>
    <row r="51" spans="1:7" ht="1.5" customHeight="1">
      <c r="A51" s="3390"/>
      <c r="B51" s="3385"/>
      <c r="C51" s="3385"/>
      <c r="D51" s="3385"/>
      <c r="E51" s="3385"/>
      <c r="F51" s="3385"/>
      <c r="G51" s="3386"/>
    </row>
    <row r="52" spans="1:7">
      <c r="A52" s="2285"/>
      <c r="B52" s="1871"/>
      <c r="C52" s="1871"/>
      <c r="D52" s="1871"/>
      <c r="E52" s="1871"/>
      <c r="F52" s="1871"/>
      <c r="G52" s="1941"/>
    </row>
    <row r="53" spans="1:7">
      <c r="A53" s="2285"/>
      <c r="B53" s="1871"/>
      <c r="C53" s="1871"/>
      <c r="D53" s="1871"/>
      <c r="E53" s="1871"/>
      <c r="F53" s="1871"/>
      <c r="G53" s="1941"/>
    </row>
    <row r="54" spans="1:7" ht="11.5" customHeight="1">
      <c r="A54" s="2285"/>
      <c r="B54" s="1871"/>
      <c r="C54" s="1871"/>
      <c r="D54" s="1871"/>
      <c r="E54" s="1871"/>
      <c r="F54" s="1871"/>
      <c r="G54" s="1941"/>
    </row>
    <row r="55" spans="1:7">
      <c r="A55" s="2285"/>
      <c r="B55" s="1871"/>
      <c r="C55" s="1871"/>
      <c r="D55" s="1871"/>
      <c r="E55" s="1871"/>
      <c r="F55" s="1871"/>
      <c r="G55" s="1941"/>
    </row>
    <row r="56" spans="1:7">
      <c r="A56" s="2285"/>
      <c r="B56" s="1871"/>
      <c r="C56" s="1871"/>
      <c r="D56" s="1871"/>
      <c r="E56" s="1871"/>
      <c r="F56" s="1871"/>
      <c r="G56" s="1941"/>
    </row>
    <row r="57" spans="1:7">
      <c r="A57" s="2285"/>
      <c r="B57" s="1871"/>
      <c r="C57" s="1871"/>
      <c r="D57" s="1871"/>
      <c r="E57" s="1871"/>
      <c r="F57" s="1871"/>
      <c r="G57" s="1941"/>
    </row>
    <row r="58" spans="1:7">
      <c r="A58" s="2285"/>
      <c r="B58" s="1871"/>
      <c r="C58" s="1871"/>
      <c r="D58" s="1871"/>
      <c r="E58" s="1871"/>
      <c r="F58" s="1871"/>
      <c r="G58" s="1941"/>
    </row>
    <row r="59" spans="1:7">
      <c r="A59" s="2285"/>
      <c r="B59" s="1871"/>
      <c r="C59" s="1871"/>
      <c r="D59" s="1871"/>
      <c r="E59" s="1871"/>
      <c r="F59" s="1871"/>
      <c r="G59" s="1941"/>
    </row>
    <row r="60" spans="1:7" ht="11.5" customHeight="1">
      <c r="A60" s="2285"/>
      <c r="B60" s="1871"/>
      <c r="C60" s="1871"/>
      <c r="D60" s="1871"/>
      <c r="E60" s="1871"/>
      <c r="F60" s="1871"/>
      <c r="G60" s="1941"/>
    </row>
    <row r="61" spans="1:7">
      <c r="A61" s="2285"/>
      <c r="B61" s="1871"/>
      <c r="C61" s="1871"/>
      <c r="D61" s="1871"/>
      <c r="E61" s="1871"/>
      <c r="F61" s="1871"/>
      <c r="G61" s="1941"/>
    </row>
    <row r="62" spans="1:7">
      <c r="A62" s="2285"/>
      <c r="B62" s="1871"/>
      <c r="C62" s="1871"/>
      <c r="D62" s="1871"/>
      <c r="E62" s="1871"/>
      <c r="F62" s="1871"/>
      <c r="G62" s="1941"/>
    </row>
    <row r="63" spans="1:7" ht="11.5" customHeight="1">
      <c r="A63" s="2285"/>
      <c r="B63" s="1871"/>
      <c r="C63" s="1871"/>
      <c r="D63" s="1871"/>
      <c r="E63" s="1871"/>
      <c r="F63" s="1871"/>
      <c r="G63" s="1941"/>
    </row>
    <row r="64" spans="1:7">
      <c r="A64" s="2285"/>
      <c r="B64" s="1871"/>
      <c r="C64" s="1871"/>
      <c r="D64" s="1871"/>
      <c r="E64" s="1871"/>
      <c r="F64" s="1871"/>
      <c r="G64" s="1941"/>
    </row>
    <row r="65" spans="1:7">
      <c r="A65" s="2285"/>
      <c r="B65" s="1871"/>
      <c r="C65" s="1871"/>
      <c r="D65" s="1871"/>
      <c r="E65" s="1871"/>
      <c r="F65" s="1871"/>
      <c r="G65" s="1941"/>
    </row>
    <row r="66" spans="1:7">
      <c r="A66" s="2285"/>
      <c r="B66" s="1871"/>
      <c r="C66" s="1871"/>
      <c r="D66" s="1871"/>
      <c r="E66" s="1871"/>
      <c r="F66" s="1871"/>
      <c r="G66" s="1941"/>
    </row>
    <row r="67" spans="1:7" ht="11.5" customHeight="1">
      <c r="A67" s="2285"/>
      <c r="B67" s="1871"/>
      <c r="C67" s="1871"/>
      <c r="D67" s="1871"/>
      <c r="E67" s="1871"/>
      <c r="F67" s="1871"/>
      <c r="G67" s="1941"/>
    </row>
    <row r="68" spans="1:7">
      <c r="A68" s="2285"/>
      <c r="B68" s="1871"/>
      <c r="C68" s="1871"/>
      <c r="D68" s="1871"/>
      <c r="E68" s="1871"/>
      <c r="F68" s="1871"/>
      <c r="G68" s="1941"/>
    </row>
    <row r="69" spans="1:7">
      <c r="A69" s="2285"/>
      <c r="B69" s="1871"/>
      <c r="C69" s="1871"/>
      <c r="D69" s="1871"/>
      <c r="E69" s="1871"/>
      <c r="F69" s="1871"/>
      <c r="G69" s="1941"/>
    </row>
    <row r="70" spans="1:7">
      <c r="A70" s="2285"/>
      <c r="B70" s="1871"/>
      <c r="C70" s="1871"/>
      <c r="D70" s="1871"/>
      <c r="E70" s="1871"/>
      <c r="F70" s="1871"/>
      <c r="G70" s="1941"/>
    </row>
    <row r="71" spans="1:7">
      <c r="A71" s="2285"/>
      <c r="B71" s="1871"/>
      <c r="C71" s="1871"/>
      <c r="D71" s="1871"/>
      <c r="E71" s="1871"/>
      <c r="F71" s="1871"/>
      <c r="G71" s="1941"/>
    </row>
    <row r="72" spans="1:7">
      <c r="A72" s="2285"/>
      <c r="B72" s="1871"/>
      <c r="C72" s="1871"/>
      <c r="D72" s="1871"/>
      <c r="E72" s="1871"/>
      <c r="F72" s="1871"/>
      <c r="G72" s="1941"/>
    </row>
    <row r="73" spans="1:7">
      <c r="A73" s="188"/>
      <c r="B73" s="61"/>
      <c r="C73" s="61"/>
      <c r="D73" s="61"/>
      <c r="E73" s="61"/>
      <c r="F73" s="61"/>
      <c r="G73" s="1934"/>
    </row>
    <row r="74" spans="1:7" ht="10.5">
      <c r="A74" s="2067"/>
      <c r="B74" s="187"/>
      <c r="C74" s="187"/>
      <c r="D74" s="187"/>
      <c r="E74" s="187"/>
      <c r="F74" s="187"/>
      <c r="G74" s="2286" t="s">
        <v>555</v>
      </c>
    </row>
    <row r="75" spans="1:7">
      <c r="A75" s="138"/>
      <c r="B75" s="807"/>
      <c r="C75" s="807"/>
      <c r="D75" s="807"/>
      <c r="E75" s="807"/>
      <c r="F75" s="807"/>
      <c r="G75" s="808"/>
    </row>
  </sheetData>
  <mergeCells count="5">
    <mergeCell ref="A40:G45"/>
    <mergeCell ref="A47:G51"/>
    <mergeCell ref="A24:G25"/>
    <mergeCell ref="A27:G28"/>
    <mergeCell ref="A34:G38"/>
  </mergeCells>
  <printOptions horizontalCentered="1" verticalCentered="1"/>
  <pageMargins left="0.25" right="0.25" top="0.25" bottom="0.25" header="0.1" footer="0.1"/>
  <pageSetup orientation="portrait" r:id="rId1"/>
  <headerFooter alignWithMargins="0"/>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C9BF-0E25-43B9-9472-CB6A0CAAFA25}">
  <dimension ref="A1:H71"/>
  <sheetViews>
    <sheetView workbookViewId="0"/>
  </sheetViews>
  <sheetFormatPr defaultRowHeight="10"/>
  <cols>
    <col min="1" max="1" width="5.6640625" customWidth="1"/>
    <col min="2" max="2" width="10" customWidth="1"/>
    <col min="3" max="3" width="20.44140625" customWidth="1"/>
    <col min="4" max="4" width="46.77734375" customWidth="1"/>
    <col min="5" max="5" width="15.33203125" customWidth="1"/>
    <col min="6" max="6" width="2.44140625" customWidth="1"/>
    <col min="7" max="7" width="16.109375" customWidth="1"/>
  </cols>
  <sheetData>
    <row r="1" spans="1:7" ht="10.5">
      <c r="A1" s="2339" t="s">
        <v>2901</v>
      </c>
      <c r="B1" s="1944"/>
      <c r="C1" s="1945"/>
      <c r="D1" s="1946"/>
      <c r="E1" s="1946"/>
      <c r="F1" s="1946"/>
      <c r="G1" s="1967">
        <v>9</v>
      </c>
    </row>
    <row r="2" spans="1:7" ht="10.5">
      <c r="A2" s="981" t="s">
        <v>52</v>
      </c>
      <c r="B2" s="567"/>
      <c r="C2" s="567"/>
      <c r="D2" s="567"/>
      <c r="E2" s="567"/>
      <c r="F2" s="567"/>
      <c r="G2" s="1938"/>
    </row>
    <row r="3" spans="1:7">
      <c r="A3" s="2035"/>
      <c r="B3" s="202"/>
      <c r="C3" s="202"/>
      <c r="D3" s="202"/>
      <c r="E3" s="202"/>
      <c r="F3" s="202"/>
      <c r="G3" s="1935"/>
    </row>
    <row r="4" spans="1:7" ht="10.5">
      <c r="A4" s="2221" t="s">
        <v>669</v>
      </c>
      <c r="B4" s="90"/>
      <c r="C4" s="90"/>
      <c r="D4" s="90"/>
      <c r="E4" s="90"/>
      <c r="F4" s="90"/>
      <c r="G4" s="1930"/>
    </row>
    <row r="5" spans="1:7">
      <c r="A5" s="2035"/>
      <c r="B5" s="202"/>
      <c r="C5" s="202"/>
      <c r="D5" s="202"/>
      <c r="E5" s="202"/>
      <c r="F5" s="202"/>
      <c r="G5" s="1935"/>
    </row>
    <row r="6" spans="1:7">
      <c r="A6" s="2051"/>
      <c r="B6" s="202"/>
      <c r="C6" s="202"/>
      <c r="D6" s="202"/>
      <c r="E6" s="202"/>
      <c r="F6" s="202"/>
      <c r="G6" s="1935"/>
    </row>
    <row r="7" spans="1:7" ht="10.5">
      <c r="A7" s="2284" t="s">
        <v>2978</v>
      </c>
      <c r="B7" s="202"/>
      <c r="C7" s="202"/>
      <c r="D7" s="202"/>
      <c r="E7" s="202"/>
      <c r="F7" s="202"/>
      <c r="G7" s="1935"/>
    </row>
    <row r="8" spans="1:7">
      <c r="A8" s="2035"/>
      <c r="B8" s="202"/>
      <c r="C8" s="202"/>
      <c r="D8" s="202"/>
      <c r="E8" s="202"/>
      <c r="F8" s="202"/>
      <c r="G8" s="1935"/>
    </row>
    <row r="9" spans="1:7">
      <c r="A9" s="2035" t="s">
        <v>2979</v>
      </c>
      <c r="B9" s="202"/>
      <c r="C9" s="202"/>
      <c r="D9" s="202"/>
      <c r="E9" s="202"/>
      <c r="F9" s="202"/>
      <c r="G9" s="1935"/>
    </row>
    <row r="10" spans="1:7">
      <c r="A10" s="2035"/>
      <c r="B10" s="202"/>
      <c r="C10" s="202"/>
      <c r="D10" s="202"/>
      <c r="E10" s="202"/>
      <c r="F10" s="202"/>
      <c r="G10" s="1935"/>
    </row>
    <row r="11" spans="1:7" ht="10.5">
      <c r="A11" s="2035"/>
      <c r="B11" s="202"/>
      <c r="C11" s="202"/>
      <c r="D11" s="202"/>
      <c r="E11" s="809">
        <v>2020</v>
      </c>
      <c r="F11" s="1881"/>
      <c r="G11" s="1696">
        <v>2019</v>
      </c>
    </row>
    <row r="12" spans="1:7">
      <c r="A12" s="2035"/>
      <c r="B12" s="202"/>
      <c r="C12" s="202"/>
      <c r="D12" s="202"/>
      <c r="E12" s="3392" t="s">
        <v>2980</v>
      </c>
      <c r="F12" s="3392"/>
      <c r="G12" s="3393"/>
    </row>
    <row r="13" spans="1:7">
      <c r="A13" s="2035"/>
      <c r="B13" s="202"/>
      <c r="C13" s="459" t="s">
        <v>2981</v>
      </c>
      <c r="D13" s="459"/>
      <c r="E13" s="202"/>
      <c r="F13" s="202"/>
      <c r="G13" s="1935"/>
    </row>
    <row r="14" spans="1:7">
      <c r="A14" s="2035"/>
      <c r="B14" s="202"/>
      <c r="C14" s="1875" t="s">
        <v>2982</v>
      </c>
      <c r="D14" s="1313"/>
      <c r="E14" s="1622">
        <v>2116</v>
      </c>
      <c r="F14" s="1622"/>
      <c r="G14" s="2287">
        <v>2256</v>
      </c>
    </row>
    <row r="15" spans="1:7">
      <c r="A15" s="2035"/>
      <c r="B15" s="202"/>
      <c r="C15" s="3391" t="s">
        <v>2983</v>
      </c>
      <c r="D15" s="3391"/>
      <c r="E15" s="1623">
        <v>1809</v>
      </c>
      <c r="F15" s="1623"/>
      <c r="G15" s="1951">
        <v>2092</v>
      </c>
    </row>
    <row r="16" spans="1:7">
      <c r="A16" s="2035"/>
      <c r="B16" s="202"/>
      <c r="C16" s="3391" t="s">
        <v>2984</v>
      </c>
      <c r="D16" s="3391"/>
      <c r="E16" s="1623">
        <v>1333</v>
      </c>
      <c r="F16" s="1623"/>
      <c r="G16" s="1951">
        <v>1461</v>
      </c>
    </row>
    <row r="17" spans="1:8">
      <c r="A17" s="2035"/>
      <c r="B17" s="202"/>
      <c r="C17" s="3391" t="s">
        <v>2985</v>
      </c>
      <c r="D17" s="3391"/>
      <c r="E17" s="1624">
        <v>830</v>
      </c>
      <c r="F17" s="1623"/>
      <c r="G17" s="1701">
        <v>994</v>
      </c>
    </row>
    <row r="18" spans="1:8">
      <c r="A18" s="2035"/>
      <c r="B18" s="202"/>
      <c r="C18" s="1625" t="s">
        <v>2986</v>
      </c>
      <c r="D18" s="1625"/>
      <c r="E18" s="1623">
        <f>SUM(E14:E17)</f>
        <v>6088</v>
      </c>
      <c r="F18" s="1623"/>
      <c r="G18" s="1951">
        <f>SUM(G14:G17)</f>
        <v>6803</v>
      </c>
      <c r="H18" s="17"/>
    </row>
    <row r="19" spans="1:8">
      <c r="A19" s="2035"/>
      <c r="B19" s="202"/>
      <c r="C19" s="459" t="s">
        <v>2987</v>
      </c>
      <c r="D19" s="459"/>
      <c r="E19" s="1623">
        <v>2654</v>
      </c>
      <c r="F19" s="1623"/>
      <c r="G19" s="1951">
        <v>2824</v>
      </c>
    </row>
    <row r="20" spans="1:8">
      <c r="A20" s="2035"/>
      <c r="B20" s="202"/>
      <c r="C20" s="459" t="s">
        <v>1637</v>
      </c>
      <c r="D20" s="459"/>
      <c r="E20" s="1623">
        <v>1047</v>
      </c>
      <c r="F20" s="1623"/>
      <c r="G20" s="1951">
        <v>1669</v>
      </c>
    </row>
    <row r="21" spans="1:8" ht="13" customHeight="1" thickBot="1">
      <c r="A21" s="2035"/>
      <c r="B21" s="202"/>
      <c r="C21" s="1626" t="s">
        <v>1325</v>
      </c>
      <c r="D21" s="1626"/>
      <c r="E21" s="1628">
        <f>SUM(E18:E20)</f>
        <v>9789</v>
      </c>
      <c r="F21" s="1627"/>
      <c r="G21" s="1730">
        <f>SUM(G18:G20)</f>
        <v>11296</v>
      </c>
    </row>
    <row r="22" spans="1:8" ht="10.5" thickTop="1">
      <c r="A22" s="2035"/>
      <c r="B22" s="202"/>
      <c r="C22" s="1626"/>
      <c r="D22" s="1626"/>
      <c r="E22" s="459"/>
      <c r="F22" s="202"/>
      <c r="G22" s="1935"/>
    </row>
    <row r="23" spans="1:8">
      <c r="A23" s="3390" t="s">
        <v>2988</v>
      </c>
      <c r="B23" s="3385"/>
      <c r="C23" s="3385"/>
      <c r="D23" s="3385"/>
      <c r="E23" s="3385"/>
      <c r="F23" s="3385"/>
      <c r="G23" s="3386"/>
    </row>
    <row r="24" spans="1:8">
      <c r="A24" s="3390"/>
      <c r="B24" s="3385"/>
      <c r="C24" s="3385"/>
      <c r="D24" s="3385"/>
      <c r="E24" s="3385"/>
      <c r="F24" s="3385"/>
      <c r="G24" s="3386"/>
    </row>
    <row r="25" spans="1:8">
      <c r="A25" s="3390"/>
      <c r="B25" s="3385"/>
      <c r="C25" s="3385"/>
      <c r="D25" s="3385"/>
      <c r="E25" s="3385"/>
      <c r="F25" s="3385"/>
      <c r="G25" s="3386"/>
    </row>
    <row r="26" spans="1:8" ht="11.5" customHeight="1">
      <c r="A26" s="3390"/>
      <c r="B26" s="3385"/>
      <c r="C26" s="3385"/>
      <c r="D26" s="3385"/>
      <c r="E26" s="3385"/>
      <c r="F26" s="3385"/>
      <c r="G26" s="3386"/>
    </row>
    <row r="27" spans="1:8" ht="2.15" customHeight="1">
      <c r="A27" s="3390"/>
      <c r="B27" s="3385"/>
      <c r="C27" s="3385"/>
      <c r="D27" s="3385"/>
      <c r="E27" s="3385"/>
      <c r="F27" s="3385"/>
      <c r="G27" s="3386"/>
    </row>
    <row r="28" spans="1:8" hidden="1">
      <c r="A28" s="3390"/>
      <c r="B28" s="3385"/>
      <c r="C28" s="3385"/>
      <c r="D28" s="3385"/>
      <c r="E28" s="3385"/>
      <c r="F28" s="3385"/>
      <c r="G28" s="3386"/>
    </row>
    <row r="29" spans="1:8">
      <c r="A29" s="2035"/>
      <c r="B29" s="202"/>
      <c r="C29" s="202"/>
      <c r="D29" s="202"/>
      <c r="E29" s="202"/>
      <c r="F29" s="202"/>
      <c r="G29" s="1935"/>
    </row>
    <row r="30" spans="1:8">
      <c r="A30" s="3390" t="s">
        <v>3242</v>
      </c>
      <c r="B30" s="3385"/>
      <c r="C30" s="3385"/>
      <c r="D30" s="3385"/>
      <c r="E30" s="3385"/>
      <c r="F30" s="3385"/>
      <c r="G30" s="3386"/>
    </row>
    <row r="31" spans="1:8">
      <c r="A31" s="3390"/>
      <c r="B31" s="3385"/>
      <c r="C31" s="3385"/>
      <c r="D31" s="3385"/>
      <c r="E31" s="3385"/>
      <c r="F31" s="3385"/>
      <c r="G31" s="3386"/>
    </row>
    <row r="32" spans="1:8">
      <c r="A32" s="3390"/>
      <c r="B32" s="3385"/>
      <c r="C32" s="3385"/>
      <c r="D32" s="3385"/>
      <c r="E32" s="3385"/>
      <c r="F32" s="3385"/>
      <c r="G32" s="3386"/>
    </row>
    <row r="33" spans="1:7">
      <c r="A33" s="3390"/>
      <c r="B33" s="3385"/>
      <c r="C33" s="3385"/>
      <c r="D33" s="3385"/>
      <c r="E33" s="3385"/>
      <c r="F33" s="3385"/>
      <c r="G33" s="3386"/>
    </row>
    <row r="34" spans="1:7">
      <c r="A34" s="3390"/>
      <c r="B34" s="3385"/>
      <c r="C34" s="3385"/>
      <c r="D34" s="3385"/>
      <c r="E34" s="3385"/>
      <c r="F34" s="3385"/>
      <c r="G34" s="3386"/>
    </row>
    <row r="35" spans="1:7">
      <c r="A35" s="3390"/>
      <c r="B35" s="3385"/>
      <c r="C35" s="3385"/>
      <c r="D35" s="3385"/>
      <c r="E35" s="3385"/>
      <c r="F35" s="3385"/>
      <c r="G35" s="3386"/>
    </row>
    <row r="36" spans="1:7" ht="8.5" customHeight="1">
      <c r="A36" s="3390"/>
      <c r="B36" s="3385"/>
      <c r="C36" s="3385"/>
      <c r="D36" s="3385"/>
      <c r="E36" s="3385"/>
      <c r="F36" s="3385"/>
      <c r="G36" s="3386"/>
    </row>
    <row r="37" spans="1:7" ht="2.5" customHeight="1">
      <c r="A37" s="3390"/>
      <c r="B37" s="3385"/>
      <c r="C37" s="3385"/>
      <c r="D37" s="3385"/>
      <c r="E37" s="3385"/>
      <c r="F37" s="3385"/>
      <c r="G37" s="3386"/>
    </row>
    <row r="38" spans="1:7" ht="2.25" customHeight="1">
      <c r="A38" s="3390"/>
      <c r="B38" s="3385"/>
      <c r="C38" s="3385"/>
      <c r="D38" s="3385"/>
      <c r="E38" s="3385"/>
      <c r="F38" s="3385"/>
      <c r="G38" s="3386"/>
    </row>
    <row r="39" spans="1:7">
      <c r="A39" s="2285"/>
      <c r="B39" s="1871"/>
      <c r="C39" s="1871"/>
      <c r="D39" s="1871"/>
      <c r="E39" s="1871"/>
      <c r="F39" s="1871"/>
      <c r="G39" s="1941"/>
    </row>
    <row r="40" spans="1:7">
      <c r="A40" s="3390" t="s">
        <v>3545</v>
      </c>
      <c r="B40" s="3385"/>
      <c r="C40" s="3385"/>
      <c r="D40" s="3385"/>
      <c r="E40" s="3385"/>
      <c r="F40" s="3385"/>
      <c r="G40" s="3386"/>
    </row>
    <row r="41" spans="1:7">
      <c r="A41" s="3390"/>
      <c r="B41" s="3385"/>
      <c r="C41" s="3385"/>
      <c r="D41" s="3385"/>
      <c r="E41" s="3385"/>
      <c r="F41" s="3385"/>
      <c r="G41" s="3386"/>
    </row>
    <row r="42" spans="1:7">
      <c r="A42" s="3390"/>
      <c r="B42" s="3385"/>
      <c r="C42" s="3385"/>
      <c r="D42" s="3385"/>
      <c r="E42" s="3385"/>
      <c r="F42" s="3385"/>
      <c r="G42" s="3386"/>
    </row>
    <row r="43" spans="1:7">
      <c r="A43" s="3390"/>
      <c r="B43" s="3385"/>
      <c r="C43" s="3385"/>
      <c r="D43" s="3385"/>
      <c r="E43" s="3385"/>
      <c r="F43" s="3385"/>
      <c r="G43" s="3386"/>
    </row>
    <row r="44" spans="1:7" ht="1" customHeight="1">
      <c r="A44" s="3390"/>
      <c r="B44" s="3385"/>
      <c r="C44" s="3385"/>
      <c r="D44" s="3385"/>
      <c r="E44" s="3385"/>
      <c r="F44" s="3385"/>
      <c r="G44" s="3386"/>
    </row>
    <row r="45" spans="1:7">
      <c r="A45" s="2285"/>
      <c r="B45" s="1871"/>
      <c r="C45" s="1871"/>
      <c r="D45" s="1871"/>
      <c r="E45" s="1871"/>
      <c r="F45" s="1871"/>
      <c r="G45" s="1941"/>
    </row>
    <row r="46" spans="1:7">
      <c r="A46" s="3390" t="s">
        <v>3394</v>
      </c>
      <c r="B46" s="3385"/>
      <c r="C46" s="3385"/>
      <c r="D46" s="3385"/>
      <c r="E46" s="3385"/>
      <c r="F46" s="3385"/>
      <c r="G46" s="3386"/>
    </row>
    <row r="47" spans="1:7">
      <c r="A47" s="3390"/>
      <c r="B47" s="3385"/>
      <c r="C47" s="3385"/>
      <c r="D47" s="3385"/>
      <c r="E47" s="3385"/>
      <c r="F47" s="3385"/>
      <c r="G47" s="3386"/>
    </row>
    <row r="48" spans="1:7" ht="1" customHeight="1">
      <c r="A48" s="3390"/>
      <c r="B48" s="3385"/>
      <c r="C48" s="3385"/>
      <c r="D48" s="3385"/>
      <c r="E48" s="3385"/>
      <c r="F48" s="3385"/>
      <c r="G48" s="3386"/>
    </row>
    <row r="49" spans="1:7">
      <c r="A49" s="2285"/>
      <c r="B49" s="1871"/>
      <c r="C49" s="1871"/>
      <c r="D49" s="1871"/>
      <c r="E49" s="1871"/>
      <c r="F49" s="1871"/>
      <c r="G49" s="1941"/>
    </row>
    <row r="50" spans="1:7">
      <c r="A50" s="3390" t="s">
        <v>3395</v>
      </c>
      <c r="B50" s="3385"/>
      <c r="C50" s="3385"/>
      <c r="D50" s="3385"/>
      <c r="E50" s="3385"/>
      <c r="F50" s="3385"/>
      <c r="G50" s="3386"/>
    </row>
    <row r="51" spans="1:7" ht="18.649999999999999" customHeight="1">
      <c r="A51" s="3390"/>
      <c r="B51" s="3385"/>
      <c r="C51" s="3385"/>
      <c r="D51" s="3385"/>
      <c r="E51" s="3385"/>
      <c r="F51" s="3385"/>
      <c r="G51" s="3386"/>
    </row>
    <row r="52" spans="1:7" ht="2.5" customHeight="1">
      <c r="A52" s="3390"/>
      <c r="B52" s="3385"/>
      <c r="C52" s="3385"/>
      <c r="D52" s="3385"/>
      <c r="E52" s="3385"/>
      <c r="F52" s="3385"/>
      <c r="G52" s="3386"/>
    </row>
    <row r="53" spans="1:7" ht="10.5">
      <c r="A53" s="2285"/>
      <c r="B53" s="1871"/>
      <c r="C53" s="1871"/>
      <c r="D53" s="1871"/>
      <c r="E53" s="90"/>
      <c r="F53" s="90"/>
      <c r="G53" s="1930"/>
    </row>
    <row r="54" spans="1:7" ht="10.5">
      <c r="A54" s="2285"/>
      <c r="B54" s="1871"/>
      <c r="C54" s="1871"/>
      <c r="D54" s="1871"/>
      <c r="E54" s="1630">
        <v>2020</v>
      </c>
      <c r="F54" s="1629"/>
      <c r="G54" s="1883">
        <v>2019</v>
      </c>
    </row>
    <row r="55" spans="1:7" ht="10.5" customHeight="1">
      <c r="A55" s="2285"/>
      <c r="B55" s="1871"/>
      <c r="C55" s="1871"/>
      <c r="D55" s="1871"/>
      <c r="E55" s="3392" t="s">
        <v>2980</v>
      </c>
      <c r="F55" s="3392"/>
      <c r="G55" s="3393"/>
    </row>
    <row r="56" spans="1:7">
      <c r="A56" s="2285"/>
      <c r="B56" s="1871"/>
      <c r="C56" s="1871"/>
      <c r="D56" s="1886" t="s">
        <v>2989</v>
      </c>
      <c r="E56" s="1631">
        <v>476</v>
      </c>
      <c r="F56" s="1631"/>
      <c r="G56" s="2288">
        <v>546</v>
      </c>
    </row>
    <row r="57" spans="1:7">
      <c r="A57" s="2285"/>
      <c r="B57" s="1871"/>
      <c r="C57" s="1871"/>
      <c r="D57" s="1886" t="s">
        <v>3414</v>
      </c>
      <c r="E57" s="1633">
        <f>23022-476</f>
        <v>22546</v>
      </c>
      <c r="F57" s="1632"/>
      <c r="G57" s="1731">
        <v>20229</v>
      </c>
    </row>
    <row r="58" spans="1:7" ht="12.65" customHeight="1">
      <c r="A58" s="2285"/>
      <c r="B58" s="1871"/>
      <c r="C58" s="1871"/>
      <c r="D58" s="1886" t="s">
        <v>2990</v>
      </c>
      <c r="E58" s="1634">
        <f>SUM(E56:E57)</f>
        <v>23022</v>
      </c>
      <c r="F58" s="1631"/>
      <c r="G58" s="1732">
        <v>20775</v>
      </c>
    </row>
    <row r="59" spans="1:7">
      <c r="A59" s="2285"/>
      <c r="B59" s="1871"/>
      <c r="C59" s="1871"/>
      <c r="D59" s="1871"/>
      <c r="E59" s="1871"/>
      <c r="F59" s="1871"/>
      <c r="G59" s="1941"/>
    </row>
    <row r="60" spans="1:7">
      <c r="A60" s="3390" t="s">
        <v>3396</v>
      </c>
      <c r="B60" s="3385"/>
      <c r="C60" s="3385"/>
      <c r="D60" s="3385"/>
      <c r="E60" s="3385"/>
      <c r="F60" s="3385"/>
      <c r="G60" s="3386"/>
    </row>
    <row r="61" spans="1:7">
      <c r="A61" s="3390"/>
      <c r="B61" s="3385"/>
      <c r="C61" s="3385"/>
      <c r="D61" s="3385"/>
      <c r="E61" s="3385"/>
      <c r="F61" s="3385"/>
      <c r="G61" s="3386"/>
    </row>
    <row r="62" spans="1:7">
      <c r="A62" s="3390"/>
      <c r="B62" s="3385"/>
      <c r="C62" s="3385"/>
      <c r="D62" s="3385"/>
      <c r="E62" s="3385"/>
      <c r="F62" s="3385"/>
      <c r="G62" s="3386"/>
    </row>
    <row r="63" spans="1:7">
      <c r="A63" s="3390"/>
      <c r="B63" s="3385"/>
      <c r="C63" s="3385"/>
      <c r="D63" s="3385"/>
      <c r="E63" s="3385"/>
      <c r="F63" s="3385"/>
      <c r="G63" s="3386"/>
    </row>
    <row r="64" spans="1:7">
      <c r="A64" s="3390"/>
      <c r="B64" s="3385"/>
      <c r="C64" s="3385"/>
      <c r="D64" s="3385"/>
      <c r="E64" s="3385"/>
      <c r="F64" s="3385"/>
      <c r="G64" s="3386"/>
    </row>
    <row r="65" spans="1:7">
      <c r="A65" s="2285"/>
      <c r="B65" s="1871"/>
      <c r="C65" s="1871"/>
      <c r="D65" s="1871"/>
      <c r="E65" s="1871"/>
      <c r="F65" s="1871"/>
      <c r="G65" s="1941"/>
    </row>
    <row r="66" spans="1:7">
      <c r="A66" s="2285"/>
      <c r="B66" s="1871"/>
      <c r="C66" s="1871"/>
      <c r="D66" s="1871"/>
      <c r="E66" s="1871"/>
      <c r="F66" s="1871"/>
      <c r="G66" s="1941"/>
    </row>
    <row r="67" spans="1:7">
      <c r="A67" s="2285"/>
      <c r="B67" s="1871"/>
      <c r="C67" s="1871"/>
      <c r="D67" s="1871"/>
      <c r="E67" s="1871"/>
      <c r="F67" s="1871"/>
      <c r="G67" s="1941"/>
    </row>
    <row r="68" spans="1:7">
      <c r="A68" s="2285"/>
      <c r="B68" s="1871"/>
      <c r="C68" s="1871"/>
      <c r="D68" s="1871"/>
      <c r="E68" s="1871"/>
      <c r="F68" s="1871"/>
      <c r="G68" s="1941"/>
    </row>
    <row r="69" spans="1:7">
      <c r="A69" s="2285"/>
      <c r="B69" s="1871"/>
      <c r="C69" s="1871"/>
      <c r="D69" s="1871"/>
      <c r="E69" s="1871"/>
      <c r="F69" s="1871"/>
      <c r="G69" s="1941"/>
    </row>
    <row r="70" spans="1:7">
      <c r="A70" s="2067"/>
      <c r="B70" s="187"/>
      <c r="C70" s="187"/>
      <c r="D70" s="187"/>
      <c r="E70" s="187"/>
      <c r="F70" s="187"/>
      <c r="G70" s="189"/>
    </row>
    <row r="71" spans="1:7" ht="10.5">
      <c r="A71" s="2275" t="s">
        <v>1353</v>
      </c>
      <c r="B71" s="1939"/>
      <c r="C71" s="1939"/>
      <c r="D71" s="1939"/>
      <c r="E71" s="1939"/>
      <c r="F71" s="1939"/>
      <c r="G71" s="1940"/>
    </row>
  </sheetData>
  <mergeCells count="11">
    <mergeCell ref="E12:G12"/>
    <mergeCell ref="E55:G55"/>
    <mergeCell ref="A30:G38"/>
    <mergeCell ref="A40:G44"/>
    <mergeCell ref="A46:G48"/>
    <mergeCell ref="A50:G52"/>
    <mergeCell ref="A60:G64"/>
    <mergeCell ref="C15:D15"/>
    <mergeCell ref="C16:D16"/>
    <mergeCell ref="C17:D17"/>
    <mergeCell ref="A23:G28"/>
  </mergeCells>
  <printOptions horizontalCentered="1" verticalCentered="1"/>
  <pageMargins left="0.25" right="0.25" top="0.25" bottom="0.25" header="0.1" footer="0.1"/>
  <pageSetup scale="110" orientation="portrait" r:id="rId1"/>
  <headerFooter alignWithMargins="0"/>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A1C7-E027-4867-90D3-61EACA7A274A}">
  <dimension ref="A1:H87"/>
  <sheetViews>
    <sheetView topLeftCell="A10" workbookViewId="0">
      <selection activeCell="A51" sqref="A51"/>
    </sheetView>
  </sheetViews>
  <sheetFormatPr defaultRowHeight="10"/>
  <cols>
    <col min="1" max="1" width="5.6640625" customWidth="1"/>
    <col min="2" max="2" width="19.33203125" customWidth="1"/>
    <col min="3" max="3" width="25.21875" customWidth="1"/>
    <col min="4" max="4" width="50" customWidth="1"/>
    <col min="5" max="5" width="15.33203125" customWidth="1"/>
    <col min="6" max="6" width="2.44140625" customWidth="1"/>
    <col min="7" max="7" width="15.109375" customWidth="1"/>
  </cols>
  <sheetData>
    <row r="1" spans="1:7" ht="10.5">
      <c r="A1" s="1942">
        <v>10</v>
      </c>
      <c r="B1" s="1924"/>
      <c r="C1" s="2249"/>
      <c r="D1" s="2040"/>
      <c r="E1" s="1926"/>
      <c r="F1" s="1926"/>
      <c r="G1" s="1943"/>
    </row>
    <row r="2" spans="1:7" ht="10.5">
      <c r="A2" s="1728" t="s">
        <v>52</v>
      </c>
      <c r="B2" s="1617"/>
      <c r="C2" s="1617"/>
      <c r="D2" s="1617"/>
      <c r="E2" s="1617"/>
      <c r="F2" s="1617"/>
      <c r="G2" s="1729"/>
    </row>
    <row r="3" spans="1:7">
      <c r="A3" s="2035"/>
      <c r="B3" s="202"/>
      <c r="C3" s="202"/>
      <c r="D3" s="202"/>
      <c r="E3" s="202"/>
      <c r="F3" s="202"/>
      <c r="G3" s="1935"/>
    </row>
    <row r="4" spans="1:7" ht="10.5">
      <c r="A4" s="2221" t="s">
        <v>669</v>
      </c>
      <c r="B4" s="90"/>
      <c r="C4" s="90"/>
      <c r="D4" s="90"/>
      <c r="E4" s="90"/>
      <c r="F4" s="90"/>
      <c r="G4" s="1930"/>
    </row>
    <row r="5" spans="1:7" ht="10.5">
      <c r="A5" s="2221"/>
      <c r="B5" s="90"/>
      <c r="C5" s="90"/>
      <c r="D5" s="90"/>
      <c r="E5" s="90"/>
      <c r="F5" s="90"/>
      <c r="G5" s="1930"/>
    </row>
    <row r="6" spans="1:7" ht="10.5">
      <c r="A6" s="2289" t="s">
        <v>2991</v>
      </c>
      <c r="B6" s="90"/>
      <c r="C6" s="90"/>
      <c r="D6" s="90"/>
      <c r="E6" s="90"/>
      <c r="F6" s="90"/>
      <c r="G6" s="1930"/>
    </row>
    <row r="7" spans="1:7" ht="10.5">
      <c r="A7" s="2221"/>
      <c r="B7" s="90"/>
      <c r="C7" s="90"/>
      <c r="D7" s="90"/>
      <c r="E7" s="90"/>
      <c r="F7" s="90"/>
      <c r="G7" s="1930"/>
    </row>
    <row r="8" spans="1:7" ht="10.5">
      <c r="A8" s="2290" t="s">
        <v>1330</v>
      </c>
      <c r="B8" s="90"/>
      <c r="C8" s="90"/>
      <c r="D8" s="1877"/>
      <c r="E8" s="90"/>
      <c r="F8" s="90"/>
      <c r="G8" s="1930"/>
    </row>
    <row r="9" spans="1:7" ht="10.5">
      <c r="A9" s="2221"/>
      <c r="B9" s="90"/>
      <c r="C9" s="90"/>
      <c r="D9" s="90"/>
      <c r="E9" s="90"/>
      <c r="F9" s="90"/>
      <c r="G9" s="1930"/>
    </row>
    <row r="10" spans="1:7">
      <c r="A10" s="3390" t="s">
        <v>2992</v>
      </c>
      <c r="B10" s="3385"/>
      <c r="C10" s="3385"/>
      <c r="D10" s="3385"/>
      <c r="E10" s="3385"/>
      <c r="F10" s="3385"/>
      <c r="G10" s="3386"/>
    </row>
    <row r="11" spans="1:7">
      <c r="A11" s="3390"/>
      <c r="B11" s="3385"/>
      <c r="C11" s="3385"/>
      <c r="D11" s="3385"/>
      <c r="E11" s="3385"/>
      <c r="F11" s="3385"/>
      <c r="G11" s="3386"/>
    </row>
    <row r="12" spans="1:7">
      <c r="A12" s="3390"/>
      <c r="B12" s="3385"/>
      <c r="C12" s="3385"/>
      <c r="D12" s="3385"/>
      <c r="E12" s="3385"/>
      <c r="F12" s="3385"/>
      <c r="G12" s="3386"/>
    </row>
    <row r="13" spans="1:7">
      <c r="A13" s="3390"/>
      <c r="B13" s="3385"/>
      <c r="C13" s="3385"/>
      <c r="D13" s="3385"/>
      <c r="E13" s="3385"/>
      <c r="F13" s="3385"/>
      <c r="G13" s="3386"/>
    </row>
    <row r="14" spans="1:7" ht="3.65" customHeight="1">
      <c r="A14" s="3390"/>
      <c r="B14" s="3385"/>
      <c r="C14" s="3385"/>
      <c r="D14" s="3385"/>
      <c r="E14" s="3385"/>
      <c r="F14" s="3385"/>
      <c r="G14" s="3386"/>
    </row>
    <row r="15" spans="1:7" hidden="1">
      <c r="A15" s="3390"/>
      <c r="B15" s="3385"/>
      <c r="C15" s="3385"/>
      <c r="D15" s="3385"/>
      <c r="E15" s="3385"/>
      <c r="F15" s="3385"/>
      <c r="G15" s="3386"/>
    </row>
    <row r="16" spans="1:7" ht="10.5">
      <c r="A16" s="2221"/>
      <c r="B16" s="90"/>
      <c r="C16" s="90"/>
      <c r="D16" s="90"/>
      <c r="E16" s="90"/>
      <c r="F16" s="90"/>
      <c r="G16" s="1930"/>
    </row>
    <row r="17" spans="1:8" ht="10.5">
      <c r="A17" s="2291" t="s">
        <v>2993</v>
      </c>
      <c r="B17" s="90"/>
      <c r="C17" s="90"/>
      <c r="D17" s="90"/>
      <c r="E17" s="90"/>
      <c r="F17" s="90"/>
      <c r="G17" s="1930"/>
    </row>
    <row r="18" spans="1:8" ht="10.5">
      <c r="A18" s="2221"/>
      <c r="B18" s="90"/>
      <c r="C18" s="90"/>
      <c r="D18" s="90"/>
      <c r="E18" s="90"/>
      <c r="F18" s="90"/>
      <c r="G18" s="1930"/>
      <c r="H18" s="17"/>
    </row>
    <row r="19" spans="1:8">
      <c r="A19" s="3390" t="s">
        <v>2994</v>
      </c>
      <c r="B19" s="3385"/>
      <c r="C19" s="3385"/>
      <c r="D19" s="3385"/>
      <c r="E19" s="3385"/>
      <c r="F19" s="3385"/>
      <c r="G19" s="3386"/>
    </row>
    <row r="20" spans="1:8">
      <c r="A20" s="3390"/>
      <c r="B20" s="3385"/>
      <c r="C20" s="3385"/>
      <c r="D20" s="3385"/>
      <c r="E20" s="3385"/>
      <c r="F20" s="3385"/>
      <c r="G20" s="3386"/>
    </row>
    <row r="21" spans="1:8">
      <c r="A21" s="3390"/>
      <c r="B21" s="3385"/>
      <c r="C21" s="3385"/>
      <c r="D21" s="3385"/>
      <c r="E21" s="3385"/>
      <c r="F21" s="3385"/>
      <c r="G21" s="3386"/>
    </row>
    <row r="22" spans="1:8" ht="1" customHeight="1">
      <c r="A22" s="3390"/>
      <c r="B22" s="3385"/>
      <c r="C22" s="3385"/>
      <c r="D22" s="3385"/>
      <c r="E22" s="3385"/>
      <c r="F22" s="3385"/>
      <c r="G22" s="3386"/>
    </row>
    <row r="23" spans="1:8" ht="10.5">
      <c r="A23" s="2221"/>
      <c r="B23" s="90"/>
      <c r="C23" s="90"/>
      <c r="D23" s="90"/>
      <c r="E23" s="90"/>
      <c r="F23" s="90"/>
      <c r="G23" s="1930"/>
    </row>
    <row r="24" spans="1:8">
      <c r="A24" s="3390" t="s">
        <v>3397</v>
      </c>
      <c r="B24" s="3385"/>
      <c r="C24" s="3385"/>
      <c r="D24" s="3385"/>
      <c r="E24" s="3385"/>
      <c r="F24" s="3385"/>
      <c r="G24" s="3386"/>
    </row>
    <row r="25" spans="1:8">
      <c r="A25" s="3390"/>
      <c r="B25" s="3385"/>
      <c r="C25" s="3385"/>
      <c r="D25" s="3385"/>
      <c r="E25" s="3385"/>
      <c r="F25" s="3385"/>
      <c r="G25" s="3386"/>
    </row>
    <row r="26" spans="1:8">
      <c r="A26" s="3390"/>
      <c r="B26" s="3385"/>
      <c r="C26" s="3385"/>
      <c r="D26" s="3385"/>
      <c r="E26" s="3385"/>
      <c r="F26" s="3385"/>
      <c r="G26" s="3386"/>
    </row>
    <row r="27" spans="1:8">
      <c r="A27" s="3390"/>
      <c r="B27" s="3385"/>
      <c r="C27" s="3385"/>
      <c r="D27" s="3385"/>
      <c r="E27" s="3385"/>
      <c r="F27" s="3385"/>
      <c r="G27" s="3386"/>
    </row>
    <row r="28" spans="1:8">
      <c r="A28" s="3390"/>
      <c r="B28" s="3385"/>
      <c r="C28" s="3385"/>
      <c r="D28" s="3385"/>
      <c r="E28" s="3385"/>
      <c r="F28" s="3385"/>
      <c r="G28" s="3386"/>
    </row>
    <row r="29" spans="1:8">
      <c r="A29" s="3390"/>
      <c r="B29" s="3385"/>
      <c r="C29" s="3385"/>
      <c r="D29" s="3385"/>
      <c r="E29" s="3385"/>
      <c r="F29" s="3385"/>
      <c r="G29" s="3386"/>
    </row>
    <row r="30" spans="1:8">
      <c r="A30" s="3390"/>
      <c r="B30" s="3385"/>
      <c r="C30" s="3385"/>
      <c r="D30" s="3385"/>
      <c r="E30" s="3385"/>
      <c r="F30" s="3385"/>
      <c r="G30" s="3386"/>
    </row>
    <row r="31" spans="1:8" ht="10.5">
      <c r="A31" s="2221"/>
      <c r="B31" s="90"/>
      <c r="C31" s="90"/>
      <c r="D31" s="90"/>
      <c r="E31" s="90"/>
      <c r="F31" s="90"/>
      <c r="G31" s="1930"/>
    </row>
    <row r="32" spans="1:8">
      <c r="A32" s="3390" t="s">
        <v>3558</v>
      </c>
      <c r="B32" s="3385"/>
      <c r="C32" s="3385"/>
      <c r="D32" s="3385"/>
      <c r="E32" s="3385"/>
      <c r="F32" s="3385"/>
      <c r="G32" s="3386"/>
    </row>
    <row r="33" spans="1:7">
      <c r="A33" s="3390"/>
      <c r="B33" s="3385"/>
      <c r="C33" s="3385"/>
      <c r="D33" s="3385"/>
      <c r="E33" s="3385"/>
      <c r="F33" s="3385"/>
      <c r="G33" s="3386"/>
    </row>
    <row r="34" spans="1:7">
      <c r="A34" s="3390"/>
      <c r="B34" s="3385"/>
      <c r="C34" s="3385"/>
      <c r="D34" s="3385"/>
      <c r="E34" s="3385"/>
      <c r="F34" s="3385"/>
      <c r="G34" s="3386"/>
    </row>
    <row r="35" spans="1:7">
      <c r="A35" s="3390"/>
      <c r="B35" s="3385"/>
      <c r="C35" s="3385"/>
      <c r="D35" s="3385"/>
      <c r="E35" s="3385"/>
      <c r="F35" s="3385"/>
      <c r="G35" s="3386"/>
    </row>
    <row r="36" spans="1:7" ht="1.5" customHeight="1">
      <c r="A36" s="3390"/>
      <c r="B36" s="3385"/>
      <c r="C36" s="3385"/>
      <c r="D36" s="3385"/>
      <c r="E36" s="3385"/>
      <c r="F36" s="3385"/>
      <c r="G36" s="3386"/>
    </row>
    <row r="37" spans="1:7" ht="2.5" customHeight="1">
      <c r="A37" s="3390"/>
      <c r="B37" s="3385"/>
      <c r="C37" s="3385"/>
      <c r="D37" s="3385"/>
      <c r="E37" s="3385"/>
      <c r="F37" s="3385"/>
      <c r="G37" s="3386"/>
    </row>
    <row r="38" spans="1:7">
      <c r="A38" s="2285"/>
      <c r="B38" s="1871"/>
      <c r="C38" s="1871"/>
      <c r="D38" s="1871"/>
      <c r="E38" s="1871"/>
      <c r="F38" s="1871"/>
      <c r="G38" s="1941"/>
    </row>
    <row r="39" spans="1:7" ht="10.5">
      <c r="A39" s="2291" t="s">
        <v>2995</v>
      </c>
      <c r="B39" s="1871"/>
      <c r="C39" s="1871"/>
      <c r="D39" s="1871"/>
      <c r="E39" s="1871"/>
      <c r="F39" s="1871"/>
      <c r="G39" s="1941"/>
    </row>
    <row r="40" spans="1:7">
      <c r="A40" s="2285"/>
      <c r="B40" s="1871"/>
      <c r="C40" s="1871"/>
      <c r="D40" s="1871"/>
      <c r="E40" s="1871"/>
      <c r="F40" s="1871"/>
      <c r="G40" s="1941"/>
    </row>
    <row r="41" spans="1:7">
      <c r="A41" s="3390" t="s">
        <v>3546</v>
      </c>
      <c r="B41" s="3385"/>
      <c r="C41" s="3385"/>
      <c r="D41" s="3385"/>
      <c r="E41" s="3385"/>
      <c r="F41" s="3385"/>
      <c r="G41" s="3386"/>
    </row>
    <row r="42" spans="1:7">
      <c r="A42" s="3390"/>
      <c r="B42" s="3385"/>
      <c r="C42" s="3385"/>
      <c r="D42" s="3385"/>
      <c r="E42" s="3385"/>
      <c r="F42" s="3385"/>
      <c r="G42" s="3386"/>
    </row>
    <row r="43" spans="1:7" ht="4" customHeight="1">
      <c r="A43" s="3390"/>
      <c r="B43" s="3385"/>
      <c r="C43" s="3385"/>
      <c r="D43" s="3385"/>
      <c r="E43" s="3385"/>
      <c r="F43" s="3385"/>
      <c r="G43" s="3386"/>
    </row>
    <row r="44" spans="1:7" hidden="1">
      <c r="A44" s="3390"/>
      <c r="B44" s="3385"/>
      <c r="C44" s="3385"/>
      <c r="D44" s="3385"/>
      <c r="E44" s="3385"/>
      <c r="F44" s="3385"/>
      <c r="G44" s="3386"/>
    </row>
    <row r="45" spans="1:7">
      <c r="A45" s="2285"/>
      <c r="B45" s="1871"/>
      <c r="C45" s="1871"/>
      <c r="D45" s="1871"/>
      <c r="E45" s="1871"/>
      <c r="F45" s="1871"/>
      <c r="G45" s="1941"/>
    </row>
    <row r="46" spans="1:7">
      <c r="A46" s="3390" t="s">
        <v>3613</v>
      </c>
      <c r="B46" s="3385"/>
      <c r="C46" s="3385"/>
      <c r="D46" s="3385"/>
      <c r="E46" s="3385"/>
      <c r="F46" s="3385"/>
      <c r="G46" s="3386"/>
    </row>
    <row r="47" spans="1:7">
      <c r="A47" s="3390"/>
      <c r="B47" s="3385"/>
      <c r="C47" s="3385"/>
      <c r="D47" s="3385"/>
      <c r="E47" s="3385"/>
      <c r="F47" s="3385"/>
      <c r="G47" s="3386"/>
    </row>
    <row r="48" spans="1:7">
      <c r="A48" s="3390"/>
      <c r="B48" s="3385"/>
      <c r="C48" s="3385"/>
      <c r="D48" s="3385"/>
      <c r="E48" s="3385"/>
      <c r="F48" s="3385"/>
      <c r="G48" s="3386"/>
    </row>
    <row r="49" spans="1:7" ht="3" customHeight="1">
      <c r="A49" s="3390"/>
      <c r="B49" s="3385"/>
      <c r="C49" s="3385"/>
      <c r="D49" s="3385"/>
      <c r="E49" s="3385"/>
      <c r="F49" s="3385"/>
      <c r="G49" s="3386"/>
    </row>
    <row r="50" spans="1:7" hidden="1">
      <c r="A50" s="3390"/>
      <c r="B50" s="3385"/>
      <c r="C50" s="3385"/>
      <c r="D50" s="3385"/>
      <c r="E50" s="3385"/>
      <c r="F50" s="3385"/>
      <c r="G50" s="3386"/>
    </row>
    <row r="51" spans="1:7">
      <c r="A51" s="2285"/>
      <c r="B51" s="1871"/>
      <c r="C51" s="1871"/>
      <c r="D51" s="1871"/>
      <c r="E51" s="1871"/>
      <c r="F51" s="1871"/>
      <c r="G51" s="1941"/>
    </row>
    <row r="52" spans="1:7" ht="10.5">
      <c r="A52" s="2291" t="s">
        <v>2996</v>
      </c>
      <c r="B52" s="1871"/>
      <c r="C52" s="1871"/>
      <c r="D52" s="1871"/>
      <c r="E52" s="1871"/>
      <c r="F52" s="1871"/>
      <c r="G52" s="1941"/>
    </row>
    <row r="53" spans="1:7" ht="7" customHeight="1">
      <c r="A53" s="2285"/>
      <c r="B53" s="1871"/>
      <c r="C53" s="1871"/>
      <c r="D53" s="1871"/>
      <c r="E53" s="1871"/>
      <c r="F53" s="1871"/>
      <c r="G53" s="1941"/>
    </row>
    <row r="54" spans="1:7" ht="10.5">
      <c r="A54" s="2285"/>
      <c r="B54" s="1871"/>
      <c r="C54" s="1871"/>
      <c r="D54" s="1871"/>
      <c r="E54" s="1630">
        <v>2020</v>
      </c>
      <c r="F54" s="1629"/>
      <c r="G54" s="1883">
        <v>2019</v>
      </c>
    </row>
    <row r="55" spans="1:7">
      <c r="A55" s="2285"/>
      <c r="B55" s="1871"/>
      <c r="C55" s="1871"/>
      <c r="D55" s="1871"/>
      <c r="E55" s="3394" t="s">
        <v>2980</v>
      </c>
      <c r="F55" s="3394"/>
      <c r="G55" s="3395"/>
    </row>
    <row r="56" spans="1:7">
      <c r="A56" s="2285"/>
      <c r="B56" s="1871"/>
      <c r="C56" s="1871"/>
      <c r="D56" s="1637" t="s">
        <v>2997</v>
      </c>
      <c r="E56" s="1638"/>
      <c r="F56" s="1638"/>
      <c r="G56" s="2292"/>
    </row>
    <row r="57" spans="1:7">
      <c r="A57" s="2285"/>
      <c r="B57" s="1871"/>
      <c r="C57" s="1871"/>
      <c r="D57" s="1637" t="s">
        <v>2998</v>
      </c>
      <c r="E57" s="1639">
        <v>22180</v>
      </c>
      <c r="F57" s="1639"/>
      <c r="G57" s="2293">
        <v>19865</v>
      </c>
    </row>
    <row r="58" spans="1:7">
      <c r="A58" s="2285"/>
      <c r="B58" s="1871"/>
      <c r="C58" s="1871"/>
      <c r="D58" s="1637" t="s">
        <v>2999</v>
      </c>
      <c r="E58" s="1640">
        <v>-1149</v>
      </c>
      <c r="F58" s="1640"/>
      <c r="G58" s="2294">
        <v>-1028</v>
      </c>
    </row>
    <row r="59" spans="1:7">
      <c r="A59" s="2285"/>
      <c r="B59" s="1871"/>
      <c r="C59" s="1871"/>
      <c r="D59" s="1641"/>
      <c r="E59" s="1639"/>
      <c r="F59" s="1639"/>
      <c r="G59" s="2293"/>
    </row>
    <row r="60" spans="1:7">
      <c r="A60" s="2285"/>
      <c r="B60" s="1871"/>
      <c r="C60" s="1871"/>
      <c r="D60" s="1637" t="s">
        <v>3398</v>
      </c>
      <c r="E60" s="1639"/>
      <c r="F60" s="1639"/>
      <c r="G60" s="2293"/>
    </row>
    <row r="61" spans="1:7">
      <c r="A61" s="2285"/>
      <c r="B61" s="1871"/>
      <c r="C61" s="1871"/>
      <c r="D61" s="1637" t="s">
        <v>3000</v>
      </c>
      <c r="E61" s="1639">
        <v>-10078</v>
      </c>
      <c r="F61" s="1639"/>
      <c r="G61" s="2293">
        <v>-9772</v>
      </c>
    </row>
    <row r="62" spans="1:7">
      <c r="A62" s="2285"/>
      <c r="B62" s="1871"/>
      <c r="C62" s="1871"/>
      <c r="D62" s="1871"/>
      <c r="E62" s="1871"/>
      <c r="F62" s="1871"/>
      <c r="G62" s="1941"/>
    </row>
    <row r="63" spans="1:7" ht="10" customHeight="1">
      <c r="A63" s="3390" t="s">
        <v>3547</v>
      </c>
      <c r="B63" s="3385"/>
      <c r="C63" s="3385"/>
      <c r="D63" s="3385"/>
      <c r="E63" s="3385"/>
      <c r="F63" s="3385"/>
      <c r="G63" s="3386"/>
    </row>
    <row r="64" spans="1:7">
      <c r="A64" s="3390"/>
      <c r="B64" s="3385"/>
      <c r="C64" s="3385"/>
      <c r="D64" s="3385"/>
      <c r="E64" s="3385"/>
      <c r="F64" s="3385"/>
      <c r="G64" s="3386"/>
    </row>
    <row r="65" spans="1:7">
      <c r="A65" s="3390"/>
      <c r="B65" s="3385"/>
      <c r="C65" s="3385"/>
      <c r="D65" s="3385"/>
      <c r="E65" s="3385"/>
      <c r="F65" s="3385"/>
      <c r="G65" s="3386"/>
    </row>
    <row r="66" spans="1:7">
      <c r="A66" s="3390"/>
      <c r="B66" s="3385"/>
      <c r="C66" s="3385"/>
      <c r="D66" s="3385"/>
      <c r="E66" s="3385"/>
      <c r="F66" s="3385"/>
      <c r="G66" s="3386"/>
    </row>
    <row r="67" spans="1:7" ht="1" customHeight="1">
      <c r="A67" s="3390"/>
      <c r="B67" s="3385"/>
      <c r="C67" s="3385"/>
      <c r="D67" s="3385"/>
      <c r="E67" s="3385"/>
      <c r="F67" s="3385"/>
      <c r="G67" s="3386"/>
    </row>
    <row r="68" spans="1:7">
      <c r="A68" s="2285"/>
      <c r="B68" s="1871"/>
      <c r="C68" s="1871"/>
      <c r="D68" s="1871"/>
      <c r="E68" s="1871"/>
      <c r="F68" s="1871"/>
      <c r="G68" s="1941"/>
    </row>
    <row r="69" spans="1:7" ht="10.5">
      <c r="A69" s="2291" t="s">
        <v>3001</v>
      </c>
      <c r="B69" s="1871"/>
      <c r="C69" s="1871"/>
      <c r="D69" s="1871"/>
      <c r="E69" s="1871"/>
      <c r="F69" s="1871"/>
      <c r="G69" s="1941"/>
    </row>
    <row r="70" spans="1:7">
      <c r="A70" s="2285"/>
      <c r="B70" s="1871"/>
      <c r="C70" s="1871"/>
      <c r="D70" s="1871"/>
      <c r="E70" s="1871"/>
      <c r="F70" s="1871"/>
      <c r="G70" s="1941"/>
    </row>
    <row r="71" spans="1:7" ht="10" customHeight="1">
      <c r="A71" s="3390" t="s">
        <v>3002</v>
      </c>
      <c r="B71" s="3385"/>
      <c r="C71" s="3385"/>
      <c r="D71" s="3385"/>
      <c r="E71" s="3385"/>
      <c r="F71" s="3385"/>
      <c r="G71" s="3386"/>
    </row>
    <row r="72" spans="1:7">
      <c r="A72" s="3390"/>
      <c r="B72" s="3385"/>
      <c r="C72" s="3385"/>
      <c r="D72" s="3385"/>
      <c r="E72" s="3385"/>
      <c r="F72" s="3385"/>
      <c r="G72" s="3386"/>
    </row>
    <row r="73" spans="1:7" ht="2.5" customHeight="1">
      <c r="A73" s="3390"/>
      <c r="B73" s="3385"/>
      <c r="C73" s="3385"/>
      <c r="D73" s="3385"/>
      <c r="E73" s="3385"/>
      <c r="F73" s="3385"/>
      <c r="G73" s="3386"/>
    </row>
    <row r="74" spans="1:7" hidden="1">
      <c r="A74" s="3390"/>
      <c r="B74" s="3385"/>
      <c r="C74" s="3385"/>
      <c r="D74" s="3385"/>
      <c r="E74" s="3385"/>
      <c r="F74" s="3385"/>
      <c r="G74" s="3386"/>
    </row>
    <row r="75" spans="1:7">
      <c r="A75" s="2285"/>
      <c r="B75" s="1871"/>
      <c r="C75" s="1871"/>
      <c r="D75" s="1871"/>
      <c r="E75" s="1871"/>
      <c r="F75" s="1871"/>
      <c r="G75" s="1941"/>
    </row>
    <row r="76" spans="1:7" ht="10.5">
      <c r="A76" s="2291" t="s">
        <v>3003</v>
      </c>
      <c r="B76" s="1871"/>
      <c r="C76" s="1871"/>
      <c r="D76" s="1871"/>
      <c r="E76" s="1871"/>
      <c r="F76" s="1871"/>
      <c r="G76" s="1941"/>
    </row>
    <row r="77" spans="1:7">
      <c r="A77" s="2285"/>
      <c r="B77" s="1871"/>
      <c r="C77" s="1871"/>
      <c r="D77" s="1871"/>
      <c r="E77" s="1871"/>
      <c r="F77" s="1871"/>
      <c r="G77" s="1941"/>
    </row>
    <row r="78" spans="1:7" ht="10" customHeight="1">
      <c r="A78" s="3390" t="s">
        <v>3004</v>
      </c>
      <c r="B78" s="3385"/>
      <c r="C78" s="3385"/>
      <c r="D78" s="3385"/>
      <c r="E78" s="3385"/>
      <c r="F78" s="3385"/>
      <c r="G78" s="3386"/>
    </row>
    <row r="79" spans="1:7">
      <c r="A79" s="3390"/>
      <c r="B79" s="3385"/>
      <c r="C79" s="3385"/>
      <c r="D79" s="3385"/>
      <c r="E79" s="3385"/>
      <c r="F79" s="3385"/>
      <c r="G79" s="3386"/>
    </row>
    <row r="80" spans="1:7" ht="1" customHeight="1">
      <c r="A80" s="3390"/>
      <c r="B80" s="3385"/>
      <c r="C80" s="3385"/>
      <c r="D80" s="3385"/>
      <c r="E80" s="3385"/>
      <c r="F80" s="3385"/>
      <c r="G80" s="3386"/>
    </row>
    <row r="81" spans="1:7">
      <c r="A81" s="2285"/>
      <c r="B81" s="1871"/>
      <c r="C81" s="1871"/>
      <c r="D81" s="1871"/>
      <c r="E81" s="1871"/>
      <c r="F81" s="1871"/>
      <c r="G81" s="1941"/>
    </row>
    <row r="82" spans="1:7" ht="10" customHeight="1">
      <c r="A82" s="3390" t="s">
        <v>3005</v>
      </c>
      <c r="B82" s="3385"/>
      <c r="C82" s="3385"/>
      <c r="D82" s="3385"/>
      <c r="E82" s="3385"/>
      <c r="F82" s="3385"/>
      <c r="G82" s="3386"/>
    </row>
    <row r="83" spans="1:7" ht="8.5" customHeight="1">
      <c r="A83" s="3390"/>
      <c r="B83" s="3385"/>
      <c r="C83" s="3385"/>
      <c r="D83" s="3385"/>
      <c r="E83" s="3385"/>
      <c r="F83" s="3385"/>
      <c r="G83" s="3386"/>
    </row>
    <row r="84" spans="1:7" ht="2.5" customHeight="1">
      <c r="A84" s="3390"/>
      <c r="B84" s="3385"/>
      <c r="C84" s="3385"/>
      <c r="D84" s="3385"/>
      <c r="E84" s="3385"/>
      <c r="F84" s="3385"/>
      <c r="G84" s="3386"/>
    </row>
    <row r="85" spans="1:7" ht="1" customHeight="1">
      <c r="A85" s="3390"/>
      <c r="B85" s="3385"/>
      <c r="C85" s="3385"/>
      <c r="D85" s="3385"/>
      <c r="E85" s="3385"/>
      <c r="F85" s="3385"/>
      <c r="G85" s="3386"/>
    </row>
    <row r="86" spans="1:7">
      <c r="A86" s="2285"/>
      <c r="B86" s="1871"/>
      <c r="C86" s="1871"/>
      <c r="D86" s="1871"/>
      <c r="E86" s="1871"/>
      <c r="F86" s="1871"/>
      <c r="G86" s="1941"/>
    </row>
    <row r="87" spans="1:7" ht="10.5">
      <c r="A87" s="1734"/>
      <c r="B87" s="1645"/>
      <c r="C87" s="1645"/>
      <c r="D87" s="1645"/>
      <c r="E87" s="1645"/>
      <c r="F87" s="1645"/>
      <c r="G87" s="1735" t="s">
        <v>555</v>
      </c>
    </row>
  </sheetData>
  <mergeCells count="11">
    <mergeCell ref="A46:G50"/>
    <mergeCell ref="A63:G67"/>
    <mergeCell ref="A71:G74"/>
    <mergeCell ref="A78:G80"/>
    <mergeCell ref="A82:G85"/>
    <mergeCell ref="E55:G55"/>
    <mergeCell ref="A10:G15"/>
    <mergeCell ref="A19:G22"/>
    <mergeCell ref="A24:G30"/>
    <mergeCell ref="A32:G37"/>
    <mergeCell ref="A41:G44"/>
  </mergeCells>
  <printOptions horizontalCentered="1" verticalCentered="1"/>
  <pageMargins left="0.25" right="0.25" top="0.25" bottom="0.25" header="0.1" footer="0.1"/>
  <pageSetup scale="98" orientation="portrait" r:id="rId1"/>
  <headerFooter alignWithMargins="0"/>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DE8FA-744D-4833-AF54-C184955B2F36}">
  <dimension ref="A1:H75"/>
  <sheetViews>
    <sheetView topLeftCell="A49" workbookViewId="0">
      <selection activeCell="B16" sqref="B16"/>
    </sheetView>
  </sheetViews>
  <sheetFormatPr defaultRowHeight="10"/>
  <cols>
    <col min="1" max="1" width="5.6640625" customWidth="1"/>
    <col min="2" max="2" width="17.21875" customWidth="1"/>
    <col min="3" max="3" width="26.88671875" customWidth="1"/>
    <col min="4" max="4" width="46.77734375" customWidth="1"/>
    <col min="5" max="5" width="15.33203125" customWidth="1"/>
    <col min="6" max="6" width="2.44140625" customWidth="1"/>
    <col min="7" max="7" width="15.109375" customWidth="1"/>
  </cols>
  <sheetData>
    <row r="1" spans="1:7" ht="10.5">
      <c r="A1" s="1642" t="s">
        <v>3186</v>
      </c>
      <c r="B1" s="1643"/>
      <c r="C1" s="1644"/>
      <c r="D1" s="1645"/>
      <c r="E1" s="1646"/>
      <c r="F1" s="1647"/>
      <c r="G1" s="1648">
        <v>11</v>
      </c>
    </row>
    <row r="2" spans="1:7" ht="10.5">
      <c r="A2" s="1619" t="s">
        <v>52</v>
      </c>
      <c r="B2" s="567"/>
      <c r="C2" s="567"/>
      <c r="D2" s="567"/>
      <c r="E2" s="567"/>
      <c r="F2" s="567"/>
      <c r="G2" s="1649"/>
    </row>
    <row r="3" spans="1:7">
      <c r="A3" s="1618"/>
      <c r="B3" s="202"/>
      <c r="C3" s="202"/>
      <c r="D3" s="202"/>
      <c r="E3" s="202"/>
      <c r="F3" s="202"/>
      <c r="G3" s="1076"/>
    </row>
    <row r="4" spans="1:7" ht="10.5">
      <c r="A4" s="1619" t="s">
        <v>669</v>
      </c>
      <c r="B4" s="90"/>
      <c r="C4" s="90"/>
      <c r="D4" s="90"/>
      <c r="E4" s="90"/>
      <c r="F4" s="90"/>
      <c r="G4" s="1620"/>
    </row>
    <row r="5" spans="1:7" ht="10.5">
      <c r="A5" s="1619"/>
      <c r="B5" s="90"/>
      <c r="C5" s="90"/>
      <c r="D5" s="90"/>
      <c r="E5" s="90"/>
      <c r="F5" s="90"/>
      <c r="G5" s="1620"/>
    </row>
    <row r="6" spans="1:7" ht="10.5">
      <c r="A6" s="1619"/>
      <c r="B6" s="90"/>
      <c r="C6" s="90"/>
      <c r="D6" s="90"/>
      <c r="E6" s="90"/>
      <c r="F6" s="90"/>
      <c r="G6" s="1620"/>
    </row>
    <row r="7" spans="1:7" ht="10.5">
      <c r="A7" s="1636" t="s">
        <v>3006</v>
      </c>
      <c r="B7" s="90"/>
      <c r="C7" s="90"/>
      <c r="D7" s="90"/>
      <c r="E7" s="90"/>
      <c r="F7" s="90"/>
      <c r="G7" s="1620"/>
    </row>
    <row r="8" spans="1:7" ht="10.5">
      <c r="A8" s="1619"/>
      <c r="B8" s="90"/>
      <c r="C8" s="90"/>
      <c r="D8" s="90"/>
      <c r="E8" s="90"/>
      <c r="F8" s="90"/>
      <c r="G8" s="1620"/>
    </row>
    <row r="9" spans="1:7">
      <c r="A9" s="3396" t="s">
        <v>3007</v>
      </c>
      <c r="B9" s="3385"/>
      <c r="C9" s="3385"/>
      <c r="D9" s="3385"/>
      <c r="E9" s="3385"/>
      <c r="F9" s="3385"/>
      <c r="G9" s="3397"/>
    </row>
    <row r="10" spans="1:7">
      <c r="A10" s="3396"/>
      <c r="B10" s="3385"/>
      <c r="C10" s="3385"/>
      <c r="D10" s="3385"/>
      <c r="E10" s="3385"/>
      <c r="F10" s="3385"/>
      <c r="G10" s="3397"/>
    </row>
    <row r="11" spans="1:7">
      <c r="A11" s="3396"/>
      <c r="B11" s="3385"/>
      <c r="C11" s="3385"/>
      <c r="D11" s="3385"/>
      <c r="E11" s="3385"/>
      <c r="F11" s="3385"/>
      <c r="G11" s="3397"/>
    </row>
    <row r="12" spans="1:7">
      <c r="A12" s="3396"/>
      <c r="B12" s="3385"/>
      <c r="C12" s="3385"/>
      <c r="D12" s="3385"/>
      <c r="E12" s="3385"/>
      <c r="F12" s="3385"/>
      <c r="G12" s="3397"/>
    </row>
    <row r="13" spans="1:7">
      <c r="A13" s="3396"/>
      <c r="B13" s="3385"/>
      <c r="C13" s="3385"/>
      <c r="D13" s="3385"/>
      <c r="E13" s="3385"/>
      <c r="F13" s="3385"/>
      <c r="G13" s="3397"/>
    </row>
    <row r="14" spans="1:7" ht="8.5" customHeight="1">
      <c r="A14" s="3396"/>
      <c r="B14" s="3385"/>
      <c r="C14" s="3385"/>
      <c r="D14" s="3385"/>
      <c r="E14" s="3385"/>
      <c r="F14" s="3385"/>
      <c r="G14" s="3397"/>
    </row>
    <row r="15" spans="1:7" ht="1" customHeight="1">
      <c r="A15" s="3396"/>
      <c r="B15" s="3385"/>
      <c r="C15" s="3385"/>
      <c r="D15" s="3385"/>
      <c r="E15" s="3385"/>
      <c r="F15" s="3385"/>
      <c r="G15" s="3397"/>
    </row>
    <row r="16" spans="1:7" ht="10.5">
      <c r="A16" s="1619"/>
      <c r="B16" s="90"/>
      <c r="C16" s="90"/>
      <c r="D16" s="90"/>
      <c r="E16" s="90"/>
      <c r="F16" s="90"/>
      <c r="G16" s="1620"/>
    </row>
    <row r="17" spans="1:8">
      <c r="A17" s="3396" t="s">
        <v>3008</v>
      </c>
      <c r="B17" s="3385"/>
      <c r="C17" s="3385"/>
      <c r="D17" s="3385"/>
      <c r="E17" s="3385"/>
      <c r="F17" s="3385"/>
      <c r="G17" s="3397"/>
    </row>
    <row r="18" spans="1:8">
      <c r="A18" s="3396"/>
      <c r="B18" s="3385"/>
      <c r="C18" s="3385"/>
      <c r="D18" s="3385"/>
      <c r="E18" s="3385"/>
      <c r="F18" s="3385"/>
      <c r="G18" s="3397"/>
      <c r="H18" s="17"/>
    </row>
    <row r="19" spans="1:8">
      <c r="A19" s="3396"/>
      <c r="B19" s="3385"/>
      <c r="C19" s="3385"/>
      <c r="D19" s="3385"/>
      <c r="E19" s="3385"/>
      <c r="F19" s="3385"/>
      <c r="G19" s="3397"/>
    </row>
    <row r="20" spans="1:8">
      <c r="A20" s="3396"/>
      <c r="B20" s="3385"/>
      <c r="C20" s="3385"/>
      <c r="D20" s="3385"/>
      <c r="E20" s="3385"/>
      <c r="F20" s="3385"/>
      <c r="G20" s="3397"/>
    </row>
    <row r="21" spans="1:8">
      <c r="A21" s="3396"/>
      <c r="B21" s="3385"/>
      <c r="C21" s="3385"/>
      <c r="D21" s="3385"/>
      <c r="E21" s="3385"/>
      <c r="F21" s="3385"/>
      <c r="G21" s="3397"/>
    </row>
    <row r="22" spans="1:8" ht="4" customHeight="1">
      <c r="A22" s="3396"/>
      <c r="B22" s="3385"/>
      <c r="C22" s="3385"/>
      <c r="D22" s="3385"/>
      <c r="E22" s="3385"/>
      <c r="F22" s="3385"/>
      <c r="G22" s="3397"/>
    </row>
    <row r="23" spans="1:8">
      <c r="A23" s="1618"/>
      <c r="B23" s="202"/>
      <c r="C23" s="202"/>
      <c r="D23" s="202"/>
      <c r="E23" s="202"/>
      <c r="F23" s="202"/>
      <c r="G23" s="1076"/>
    </row>
    <row r="24" spans="1:8">
      <c r="A24" s="3396" t="s">
        <v>3399</v>
      </c>
      <c r="B24" s="3385"/>
      <c r="C24" s="3385"/>
      <c r="D24" s="3385"/>
      <c r="E24" s="3385"/>
      <c r="F24" s="3385"/>
      <c r="G24" s="3397"/>
    </row>
    <row r="25" spans="1:8">
      <c r="A25" s="3396"/>
      <c r="B25" s="3385"/>
      <c r="C25" s="3385"/>
      <c r="D25" s="3385"/>
      <c r="E25" s="3385"/>
      <c r="F25" s="3385"/>
      <c r="G25" s="3397"/>
    </row>
    <row r="26" spans="1:8">
      <c r="A26" s="3396"/>
      <c r="B26" s="3385"/>
      <c r="C26" s="3385"/>
      <c r="D26" s="3385"/>
      <c r="E26" s="3385"/>
      <c r="F26" s="3385"/>
      <c r="G26" s="3397"/>
    </row>
    <row r="27" spans="1:8" ht="4" customHeight="1">
      <c r="A27" s="3396"/>
      <c r="B27" s="3385"/>
      <c r="C27" s="3385"/>
      <c r="D27" s="3385"/>
      <c r="E27" s="3385"/>
      <c r="F27" s="3385"/>
      <c r="G27" s="3397"/>
    </row>
    <row r="28" spans="1:8">
      <c r="A28" s="1618"/>
      <c r="B28" s="202"/>
      <c r="C28" s="202"/>
      <c r="D28" s="202"/>
      <c r="E28" s="202"/>
      <c r="F28" s="202"/>
      <c r="G28" s="1076"/>
    </row>
    <row r="29" spans="1:8">
      <c r="A29" s="3396" t="s">
        <v>3009</v>
      </c>
      <c r="B29" s="3385"/>
      <c r="C29" s="3385"/>
      <c r="D29" s="3385"/>
      <c r="E29" s="3385"/>
      <c r="F29" s="3385"/>
      <c r="G29" s="3397"/>
    </row>
    <row r="30" spans="1:8">
      <c r="A30" s="3396"/>
      <c r="B30" s="3385"/>
      <c r="C30" s="3385"/>
      <c r="D30" s="3385"/>
      <c r="E30" s="3385"/>
      <c r="F30" s="3385"/>
      <c r="G30" s="3397"/>
    </row>
    <row r="31" spans="1:8">
      <c r="A31" s="3396"/>
      <c r="B31" s="3385"/>
      <c r="C31" s="3385"/>
      <c r="D31" s="3385"/>
      <c r="E31" s="3385"/>
      <c r="F31" s="3385"/>
      <c r="G31" s="3397"/>
    </row>
    <row r="32" spans="1:8">
      <c r="A32" s="3396"/>
      <c r="B32" s="3385"/>
      <c r="C32" s="3385"/>
      <c r="D32" s="3385"/>
      <c r="E32" s="3385"/>
      <c r="F32" s="3385"/>
      <c r="G32" s="3397"/>
    </row>
    <row r="33" spans="1:7">
      <c r="A33" s="1650"/>
      <c r="B33" s="202"/>
      <c r="C33" s="202"/>
      <c r="D33" s="202"/>
      <c r="E33" s="202"/>
      <c r="F33" s="202"/>
      <c r="G33" s="1076"/>
    </row>
    <row r="34" spans="1:7">
      <c r="A34" s="3396" t="s">
        <v>3010</v>
      </c>
      <c r="B34" s="3385"/>
      <c r="C34" s="3385"/>
      <c r="D34" s="3385"/>
      <c r="E34" s="3385"/>
      <c r="F34" s="3385"/>
      <c r="G34" s="3397"/>
    </row>
    <row r="35" spans="1:7">
      <c r="A35" s="3396"/>
      <c r="B35" s="3385"/>
      <c r="C35" s="3385"/>
      <c r="D35" s="3385"/>
      <c r="E35" s="3385"/>
      <c r="F35" s="3385"/>
      <c r="G35" s="3397"/>
    </row>
    <row r="36" spans="1:7">
      <c r="A36" s="3396"/>
      <c r="B36" s="3385"/>
      <c r="C36" s="3385"/>
      <c r="D36" s="3385"/>
      <c r="E36" s="3385"/>
      <c r="F36" s="3385"/>
      <c r="G36" s="3397"/>
    </row>
    <row r="37" spans="1:7">
      <c r="A37" s="3396"/>
      <c r="B37" s="3385"/>
      <c r="C37" s="3385"/>
      <c r="D37" s="3385"/>
      <c r="E37" s="3385"/>
      <c r="F37" s="3385"/>
      <c r="G37" s="3397"/>
    </row>
    <row r="38" spans="1:7">
      <c r="A38" s="1618"/>
      <c r="B38" s="202"/>
      <c r="C38" s="202"/>
      <c r="D38" s="202"/>
      <c r="E38" s="202"/>
      <c r="F38" s="202"/>
      <c r="G38" s="1076"/>
    </row>
    <row r="39" spans="1:7">
      <c r="A39" s="3396" t="s">
        <v>3548</v>
      </c>
      <c r="B39" s="3385"/>
      <c r="C39" s="3385"/>
      <c r="D39" s="3385"/>
      <c r="E39" s="3385"/>
      <c r="F39" s="3385"/>
      <c r="G39" s="3397"/>
    </row>
    <row r="40" spans="1:7">
      <c r="A40" s="3396"/>
      <c r="B40" s="3385"/>
      <c r="C40" s="3385"/>
      <c r="D40" s="3385"/>
      <c r="E40" s="3385"/>
      <c r="F40" s="3385"/>
      <c r="G40" s="3397"/>
    </row>
    <row r="41" spans="1:7">
      <c r="A41" s="1618"/>
      <c r="B41" s="202"/>
      <c r="C41" s="202"/>
      <c r="D41" s="202"/>
      <c r="E41" s="202"/>
      <c r="F41" s="202"/>
      <c r="G41" s="1076"/>
    </row>
    <row r="42" spans="1:7">
      <c r="A42" s="1618" t="s">
        <v>3011</v>
      </c>
      <c r="B42" s="202"/>
      <c r="C42" s="202"/>
      <c r="D42" s="202"/>
      <c r="E42" s="202"/>
      <c r="F42" s="202"/>
      <c r="G42" s="1076"/>
    </row>
    <row r="43" spans="1:7">
      <c r="A43" s="1618"/>
      <c r="B43" s="202"/>
      <c r="C43" s="202"/>
      <c r="D43" s="202"/>
      <c r="E43" s="202"/>
      <c r="F43" s="202"/>
      <c r="G43" s="1076"/>
    </row>
    <row r="44" spans="1:7" ht="10.5">
      <c r="A44" s="1618"/>
      <c r="B44" s="202"/>
      <c r="C44" s="202"/>
      <c r="D44" s="202"/>
      <c r="E44" s="3398" t="s">
        <v>3014</v>
      </c>
      <c r="F44" s="3398"/>
      <c r="G44" s="3399"/>
    </row>
    <row r="45" spans="1:7" ht="10.5">
      <c r="A45" s="1618"/>
      <c r="B45" s="202"/>
      <c r="C45" s="202"/>
      <c r="D45" s="202"/>
      <c r="E45" s="1652" t="s">
        <v>3012</v>
      </c>
      <c r="F45" s="1651"/>
      <c r="G45" s="1653" t="s">
        <v>3013</v>
      </c>
    </row>
    <row r="46" spans="1:7" ht="10.5">
      <c r="A46" s="1618"/>
      <c r="B46" s="202"/>
      <c r="C46" s="202"/>
      <c r="D46" s="1654" t="s">
        <v>3015</v>
      </c>
      <c r="E46" s="3392" t="s">
        <v>2980</v>
      </c>
      <c r="F46" s="3392"/>
      <c r="G46" s="3400"/>
    </row>
    <row r="47" spans="1:7" ht="10.5">
      <c r="A47" s="1655" t="s">
        <v>3016</v>
      </c>
      <c r="B47" s="202"/>
      <c r="C47" s="202"/>
      <c r="D47" s="202"/>
      <c r="E47" s="202"/>
      <c r="F47" s="202"/>
      <c r="G47" s="1076"/>
    </row>
    <row r="48" spans="1:7" ht="10.5" thickBot="1">
      <c r="A48" s="1656" t="s">
        <v>3017</v>
      </c>
      <c r="B48" s="202"/>
      <c r="C48" s="202"/>
      <c r="D48" s="1657" t="s">
        <v>366</v>
      </c>
      <c r="E48" s="1659">
        <v>433</v>
      </c>
      <c r="F48" s="1658"/>
      <c r="G48" s="1660">
        <v>539</v>
      </c>
    </row>
    <row r="49" spans="1:7" ht="10.5" thickTop="1">
      <c r="A49" s="1621"/>
      <c r="B49" s="459"/>
      <c r="C49" s="459"/>
      <c r="D49" s="459"/>
      <c r="E49" s="459"/>
      <c r="F49" s="459"/>
      <c r="G49" s="1661"/>
    </row>
    <row r="50" spans="1:7" ht="10.5">
      <c r="A50" s="1655" t="s">
        <v>3019</v>
      </c>
      <c r="B50" s="202"/>
      <c r="C50" s="202"/>
      <c r="D50" s="202"/>
      <c r="E50" s="202"/>
      <c r="F50" s="202"/>
      <c r="G50" s="1076"/>
    </row>
    <row r="51" spans="1:7">
      <c r="A51" s="1656" t="s">
        <v>3020</v>
      </c>
      <c r="B51" s="202"/>
      <c r="C51" s="202"/>
      <c r="D51" s="1662" t="s">
        <v>3018</v>
      </c>
      <c r="E51" s="1658">
        <v>89</v>
      </c>
      <c r="F51" s="1658"/>
      <c r="G51" s="1663">
        <v>97</v>
      </c>
    </row>
    <row r="52" spans="1:7">
      <c r="A52" s="1656" t="s">
        <v>3021</v>
      </c>
      <c r="B52" s="202"/>
      <c r="C52" s="202"/>
      <c r="D52" s="1662" t="s">
        <v>542</v>
      </c>
      <c r="E52" s="1665">
        <v>344</v>
      </c>
      <c r="F52" s="1664"/>
      <c r="G52" s="1666">
        <v>441</v>
      </c>
    </row>
    <row r="53" spans="1:7">
      <c r="A53" s="1618"/>
      <c r="B53" s="202"/>
      <c r="C53" s="202"/>
      <c r="D53" s="202"/>
      <c r="E53" s="202"/>
      <c r="F53" s="202"/>
      <c r="G53" s="1076"/>
    </row>
    <row r="54" spans="1:7">
      <c r="A54" s="1618"/>
      <c r="B54" s="202"/>
      <c r="C54" s="202"/>
      <c r="D54" s="202"/>
      <c r="E54" s="202"/>
      <c r="F54" s="202"/>
      <c r="G54" s="1076"/>
    </row>
    <row r="55" spans="1:7" ht="10.5" thickBot="1">
      <c r="A55" s="1618" t="s">
        <v>3022</v>
      </c>
      <c r="B55" s="202"/>
      <c r="C55" s="202"/>
      <c r="D55" s="202"/>
      <c r="E55" s="1659">
        <f>SUM(E49:E54)</f>
        <v>433</v>
      </c>
      <c r="F55" s="1658"/>
      <c r="G55" s="1660">
        <v>538</v>
      </c>
    </row>
    <row r="56" spans="1:7" ht="10.5" thickTop="1">
      <c r="A56" s="1618"/>
      <c r="B56" s="202"/>
      <c r="C56" s="202"/>
      <c r="D56" s="202"/>
      <c r="E56" s="202"/>
      <c r="F56" s="202"/>
      <c r="G56" s="1076"/>
    </row>
    <row r="57" spans="1:7">
      <c r="A57" s="1618" t="s">
        <v>3023</v>
      </c>
      <c r="B57" s="202"/>
      <c r="C57" s="202"/>
      <c r="D57" s="202"/>
      <c r="E57" s="202"/>
      <c r="F57" s="202"/>
      <c r="G57" s="1076"/>
    </row>
    <row r="58" spans="1:7">
      <c r="A58" s="1618"/>
      <c r="B58" s="202"/>
      <c r="C58" s="202"/>
      <c r="D58" s="202"/>
      <c r="E58" s="202"/>
      <c r="F58" s="202"/>
      <c r="G58" s="1076"/>
    </row>
    <row r="59" spans="1:7" ht="10.5">
      <c r="A59" s="1618"/>
      <c r="B59" s="202"/>
      <c r="C59" s="202"/>
      <c r="D59" s="202"/>
      <c r="E59" s="1667">
        <v>2020</v>
      </c>
      <c r="F59" s="1876"/>
      <c r="G59" s="1668">
        <v>2019</v>
      </c>
    </row>
    <row r="60" spans="1:7">
      <c r="A60" s="1618"/>
      <c r="B60" s="202"/>
      <c r="C60" s="202"/>
      <c r="D60" s="202"/>
      <c r="E60" s="3401" t="s">
        <v>2980</v>
      </c>
      <c r="F60" s="3401"/>
      <c r="G60" s="3402"/>
    </row>
    <row r="61" spans="1:7">
      <c r="A61" s="1618"/>
      <c r="B61" s="202"/>
      <c r="C61" s="1886" t="s">
        <v>3024</v>
      </c>
      <c r="D61" s="202"/>
      <c r="E61" s="1669">
        <v>109</v>
      </c>
      <c r="F61" s="1669"/>
      <c r="G61" s="1670">
        <v>114</v>
      </c>
    </row>
    <row r="62" spans="1:7">
      <c r="A62" s="1618"/>
      <c r="B62" s="202"/>
      <c r="C62" s="1886" t="s">
        <v>3025</v>
      </c>
      <c r="D62" s="202"/>
      <c r="E62" s="1664">
        <v>42</v>
      </c>
      <c r="F62" s="1664"/>
      <c r="G62" s="1671">
        <v>57</v>
      </c>
    </row>
    <row r="63" spans="1:7">
      <c r="A63" s="1618"/>
      <c r="B63" s="202"/>
      <c r="C63" s="1886" t="s">
        <v>3026</v>
      </c>
      <c r="D63" s="202"/>
      <c r="E63" s="1672">
        <v>9</v>
      </c>
      <c r="F63" s="1664"/>
      <c r="G63" s="1673">
        <v>5</v>
      </c>
    </row>
    <row r="64" spans="1:7" ht="10.5">
      <c r="A64" s="1618"/>
      <c r="B64" s="202"/>
      <c r="C64" s="90"/>
      <c r="D64" s="202"/>
      <c r="E64" s="1669"/>
      <c r="F64" s="1669"/>
      <c r="G64" s="1670"/>
    </row>
    <row r="65" spans="1:7" ht="10.5" thickBot="1">
      <c r="A65" s="1618"/>
      <c r="B65" s="202"/>
      <c r="C65" s="1886" t="s">
        <v>3027</v>
      </c>
      <c r="D65" s="202"/>
      <c r="E65" s="1674">
        <f>SUM(E61:E64)</f>
        <v>160</v>
      </c>
      <c r="F65" s="1669"/>
      <c r="G65" s="1675">
        <v>176</v>
      </c>
    </row>
    <row r="66" spans="1:7" ht="10.5" thickTop="1">
      <c r="A66" s="1618"/>
      <c r="B66" s="202"/>
      <c r="C66" s="202"/>
      <c r="D66" s="202"/>
      <c r="E66" s="202"/>
      <c r="F66" s="202"/>
      <c r="G66" s="1076"/>
    </row>
    <row r="67" spans="1:7">
      <c r="A67" s="3396" t="s">
        <v>3028</v>
      </c>
      <c r="B67" s="3385"/>
      <c r="C67" s="3385"/>
      <c r="D67" s="3385"/>
      <c r="E67" s="3385"/>
      <c r="F67" s="3385"/>
      <c r="G67" s="3397"/>
    </row>
    <row r="68" spans="1:7">
      <c r="A68" s="3396"/>
      <c r="B68" s="3385"/>
      <c r="C68" s="3385"/>
      <c r="D68" s="3385"/>
      <c r="E68" s="3385"/>
      <c r="F68" s="3385"/>
      <c r="G68" s="3397"/>
    </row>
    <row r="69" spans="1:7">
      <c r="A69" s="3396"/>
      <c r="B69" s="3385"/>
      <c r="C69" s="3385"/>
      <c r="D69" s="3385"/>
      <c r="E69" s="3385"/>
      <c r="F69" s="3385"/>
      <c r="G69" s="3397"/>
    </row>
    <row r="70" spans="1:7">
      <c r="A70" s="3396"/>
      <c r="B70" s="3385"/>
      <c r="C70" s="3385"/>
      <c r="D70" s="3385"/>
      <c r="E70" s="3385"/>
      <c r="F70" s="3385"/>
      <c r="G70" s="3397"/>
    </row>
    <row r="71" spans="1:7" ht="14.5" customHeight="1">
      <c r="A71" s="3396"/>
      <c r="B71" s="3385"/>
      <c r="C71" s="3385"/>
      <c r="D71" s="3385"/>
      <c r="E71" s="3385"/>
      <c r="F71" s="3385"/>
      <c r="G71" s="3397"/>
    </row>
    <row r="72" spans="1:7" ht="16.5" customHeight="1">
      <c r="A72" s="3396"/>
      <c r="B72" s="3385"/>
      <c r="C72" s="3385"/>
      <c r="D72" s="3385"/>
      <c r="E72" s="3385"/>
      <c r="F72" s="3385"/>
      <c r="G72" s="3397"/>
    </row>
    <row r="73" spans="1:7">
      <c r="A73" s="1618"/>
      <c r="B73" s="202"/>
      <c r="C73" s="202"/>
      <c r="D73" s="202"/>
      <c r="E73" s="202"/>
      <c r="F73" s="202"/>
      <c r="G73" s="1076"/>
    </row>
    <row r="74" spans="1:7" ht="10.5">
      <c r="A74" s="1676" t="s">
        <v>1353</v>
      </c>
      <c r="B74" s="1677"/>
      <c r="C74" s="1677"/>
      <c r="D74" s="1677"/>
      <c r="E74" s="1677"/>
      <c r="F74" s="1677"/>
      <c r="G74" s="1678"/>
    </row>
    <row r="75" spans="1:7">
      <c r="A75" s="1727"/>
      <c r="B75" s="1037"/>
      <c r="C75" s="1037"/>
      <c r="D75" s="1037"/>
      <c r="E75" s="1037"/>
      <c r="F75" s="1037"/>
      <c r="G75" s="1037"/>
    </row>
  </sheetData>
  <mergeCells count="10">
    <mergeCell ref="A67:G72"/>
    <mergeCell ref="E44:G44"/>
    <mergeCell ref="E46:G46"/>
    <mergeCell ref="E60:G60"/>
    <mergeCell ref="A9:G15"/>
    <mergeCell ref="A17:G22"/>
    <mergeCell ref="A24:G27"/>
    <mergeCell ref="A29:G32"/>
    <mergeCell ref="A34:G37"/>
    <mergeCell ref="A39:G40"/>
  </mergeCells>
  <printOptions horizontalCentered="1" verticalCentered="1"/>
  <pageMargins left="0.25" right="0.25" top="0.25" bottom="0.25" header="0.1" footer="0.1"/>
  <pageSetup scale="99" orientation="portrait" r:id="rId1"/>
  <headerFooter alignWithMargins="0"/>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70DE-76CD-4112-A9F9-3E842ED8685A}">
  <dimension ref="A1:H67"/>
  <sheetViews>
    <sheetView workbookViewId="0">
      <selection activeCell="A125" sqref="A125:XFD125"/>
    </sheetView>
  </sheetViews>
  <sheetFormatPr defaultRowHeight="10"/>
  <cols>
    <col min="1" max="1" width="5.6640625" customWidth="1"/>
    <col min="2" max="2" width="11.44140625" customWidth="1"/>
    <col min="3" max="3" width="16.6640625" customWidth="1"/>
    <col min="4" max="4" width="46.77734375" customWidth="1"/>
    <col min="5" max="5" width="17.44140625" customWidth="1"/>
    <col min="6" max="6" width="1.109375" customWidth="1"/>
    <col min="7" max="7" width="16.6640625" customWidth="1"/>
  </cols>
  <sheetData>
    <row r="1" spans="1:7" ht="10.5">
      <c r="A1" s="1736">
        <v>12</v>
      </c>
      <c r="B1" s="1643"/>
      <c r="C1" s="1679"/>
      <c r="D1" s="1646"/>
      <c r="E1" s="1646"/>
      <c r="F1" s="1646"/>
      <c r="G1" s="1680" t="s">
        <v>3042</v>
      </c>
    </row>
    <row r="2" spans="1:7" ht="10.5">
      <c r="A2" s="1619" t="s">
        <v>52</v>
      </c>
      <c r="B2" s="567"/>
      <c r="C2" s="567"/>
      <c r="D2" s="567"/>
      <c r="E2" s="567"/>
      <c r="F2" s="567"/>
      <c r="G2" s="1649"/>
    </row>
    <row r="3" spans="1:7">
      <c r="A3" s="1618"/>
      <c r="B3" s="202"/>
      <c r="C3" s="202"/>
      <c r="D3" s="202"/>
      <c r="E3" s="202"/>
      <c r="F3" s="202"/>
      <c r="G3" s="1076"/>
    </row>
    <row r="4" spans="1:7" ht="10.5">
      <c r="A4" s="1619" t="s">
        <v>669</v>
      </c>
      <c r="B4" s="90"/>
      <c r="C4" s="90"/>
      <c r="D4" s="90"/>
      <c r="E4" s="90"/>
      <c r="F4" s="90"/>
      <c r="G4" s="1620"/>
    </row>
    <row r="5" spans="1:7" ht="10.5">
      <c r="A5" s="1619"/>
      <c r="B5" s="90"/>
      <c r="C5" s="90"/>
      <c r="D5" s="90"/>
      <c r="E5" s="90"/>
      <c r="F5" s="90"/>
      <c r="G5" s="1620"/>
    </row>
    <row r="6" spans="1:7" ht="10.5">
      <c r="A6" s="1619"/>
      <c r="B6" s="90"/>
      <c r="C6" s="90"/>
      <c r="D6" s="90"/>
      <c r="E6" s="90"/>
      <c r="F6" s="90"/>
      <c r="G6" s="1620"/>
    </row>
    <row r="7" spans="1:7" ht="10.5">
      <c r="A7" s="1878" t="s">
        <v>3029</v>
      </c>
      <c r="B7" s="90"/>
      <c r="C7" s="90"/>
      <c r="D7" s="90"/>
      <c r="E7" s="90"/>
      <c r="F7" s="90"/>
      <c r="G7" s="1620"/>
    </row>
    <row r="8" spans="1:7" ht="10.5">
      <c r="A8" s="1619"/>
      <c r="B8" s="90"/>
      <c r="C8" s="90"/>
      <c r="D8" s="90"/>
      <c r="E8" s="3398" t="s">
        <v>3014</v>
      </c>
      <c r="F8" s="3398"/>
      <c r="G8" s="3399"/>
    </row>
    <row r="9" spans="1:7" ht="10" customHeight="1">
      <c r="A9" s="1619"/>
      <c r="B9" s="90"/>
      <c r="C9" s="90"/>
      <c r="D9" s="90"/>
      <c r="E9" s="1652" t="s">
        <v>3012</v>
      </c>
      <c r="F9" s="1651"/>
      <c r="G9" s="1653" t="s">
        <v>3013</v>
      </c>
    </row>
    <row r="10" spans="1:7" ht="10.5">
      <c r="A10" s="1619"/>
      <c r="B10" s="90"/>
      <c r="C10" s="90"/>
      <c r="D10" s="90"/>
      <c r="E10" s="90"/>
      <c r="F10" s="90"/>
      <c r="G10" s="1620"/>
    </row>
    <row r="11" spans="1:7" ht="10.5">
      <c r="A11" s="1619"/>
      <c r="B11" s="1886" t="s">
        <v>3030</v>
      </c>
      <c r="C11" s="90"/>
      <c r="D11" s="90"/>
      <c r="E11" s="1682">
        <v>8.18</v>
      </c>
      <c r="F11" s="1681"/>
      <c r="G11" s="1683">
        <v>8.25</v>
      </c>
    </row>
    <row r="12" spans="1:7" ht="10.5">
      <c r="A12" s="1619"/>
      <c r="B12" s="90"/>
      <c r="C12" s="90"/>
      <c r="D12" s="90"/>
      <c r="E12" s="1682"/>
      <c r="F12" s="1662"/>
      <c r="G12" s="1683"/>
    </row>
    <row r="13" spans="1:7" ht="10.5">
      <c r="A13" s="1619"/>
      <c r="B13" s="1886" t="s">
        <v>3031</v>
      </c>
      <c r="C13" s="90"/>
      <c r="D13" s="90"/>
      <c r="E13" s="1685">
        <v>3.5000000000000003E-2</v>
      </c>
      <c r="F13" s="1684"/>
      <c r="G13" s="1686">
        <v>3.5200000000000002E-2</v>
      </c>
    </row>
    <row r="14" spans="1:7" ht="10.5">
      <c r="A14" s="1619"/>
      <c r="B14" s="90"/>
      <c r="C14" s="90"/>
      <c r="D14" s="90"/>
      <c r="E14" s="90"/>
      <c r="F14" s="90"/>
      <c r="G14" s="1620"/>
    </row>
    <row r="15" spans="1:7">
      <c r="A15" s="3396" t="s">
        <v>3032</v>
      </c>
      <c r="B15" s="3385"/>
      <c r="C15" s="3385"/>
      <c r="D15" s="3385"/>
      <c r="E15" s="3385"/>
      <c r="F15" s="3385"/>
      <c r="G15" s="3397"/>
    </row>
    <row r="16" spans="1:7">
      <c r="A16" s="3396"/>
      <c r="B16" s="3385"/>
      <c r="C16" s="3385"/>
      <c r="D16" s="3385"/>
      <c r="E16" s="3385"/>
      <c r="F16" s="3385"/>
      <c r="G16" s="3397"/>
    </row>
    <row r="17" spans="1:8" ht="21.65" customHeight="1">
      <c r="A17" s="3396"/>
      <c r="B17" s="3385"/>
      <c r="C17" s="3385"/>
      <c r="D17" s="3385"/>
      <c r="E17" s="3385"/>
      <c r="F17" s="3385"/>
      <c r="G17" s="3397"/>
    </row>
    <row r="18" spans="1:8" ht="3.65" customHeight="1">
      <c r="A18" s="3396"/>
      <c r="B18" s="3385"/>
      <c r="C18" s="3385"/>
      <c r="D18" s="3385"/>
      <c r="E18" s="3385"/>
      <c r="F18" s="3385"/>
      <c r="G18" s="3397"/>
      <c r="H18" s="17"/>
    </row>
    <row r="19" spans="1:8" hidden="1">
      <c r="A19" s="3396"/>
      <c r="B19" s="3385"/>
      <c r="C19" s="3385"/>
      <c r="D19" s="3385"/>
      <c r="E19" s="3385"/>
      <c r="F19" s="3385"/>
      <c r="G19" s="3397"/>
    </row>
    <row r="20" spans="1:8" ht="10.5">
      <c r="A20" s="1619"/>
      <c r="B20" s="90"/>
      <c r="C20" s="90"/>
      <c r="D20" s="90"/>
      <c r="E20" s="90"/>
      <c r="F20" s="90"/>
      <c r="G20" s="1620"/>
    </row>
    <row r="21" spans="1:8">
      <c r="A21" s="3396" t="s">
        <v>3033</v>
      </c>
      <c r="B21" s="3403"/>
      <c r="C21" s="3403"/>
      <c r="D21" s="3403"/>
      <c r="E21" s="3403"/>
      <c r="F21" s="3403"/>
      <c r="G21" s="3404"/>
    </row>
    <row r="22" spans="1:8">
      <c r="A22" s="3405"/>
      <c r="B22" s="3403"/>
      <c r="C22" s="3403"/>
      <c r="D22" s="3403"/>
      <c r="E22" s="3403"/>
      <c r="F22" s="3403"/>
      <c r="G22" s="3404"/>
    </row>
    <row r="23" spans="1:8">
      <c r="A23" s="3405"/>
      <c r="B23" s="3403"/>
      <c r="C23" s="3403"/>
      <c r="D23" s="3403"/>
      <c r="E23" s="3403"/>
      <c r="F23" s="3403"/>
      <c r="G23" s="3404"/>
    </row>
    <row r="24" spans="1:8" ht="10" customHeight="1">
      <c r="A24" s="3405"/>
      <c r="B24" s="3403"/>
      <c r="C24" s="3403"/>
      <c r="D24" s="3403"/>
      <c r="E24" s="3403"/>
      <c r="F24" s="3403"/>
      <c r="G24" s="3404"/>
    </row>
    <row r="25" spans="1:8" ht="10.5">
      <c r="A25" s="1619"/>
      <c r="B25" s="90"/>
      <c r="C25" s="90"/>
      <c r="D25" s="90"/>
      <c r="E25" s="90"/>
      <c r="F25" s="90"/>
      <c r="G25" s="1620"/>
    </row>
    <row r="26" spans="1:8" ht="10.5">
      <c r="A26" s="1687" t="s">
        <v>3034</v>
      </c>
      <c r="B26" s="90"/>
      <c r="C26" s="90"/>
      <c r="D26" s="90"/>
      <c r="E26" s="90"/>
      <c r="F26" s="90"/>
      <c r="G26" s="1620"/>
    </row>
    <row r="27" spans="1:8" ht="10.5">
      <c r="A27" s="1619"/>
      <c r="B27" s="90"/>
      <c r="C27" s="90"/>
      <c r="D27" s="90"/>
      <c r="E27" s="1652" t="s">
        <v>3035</v>
      </c>
      <c r="F27" s="90"/>
      <c r="G27" s="1620"/>
    </row>
    <row r="28" spans="1:8" ht="10.5">
      <c r="A28" s="1619"/>
      <c r="B28" s="90"/>
      <c r="C28" s="90"/>
      <c r="D28" s="90"/>
      <c r="E28" s="1882" t="s">
        <v>2980</v>
      </c>
      <c r="F28" s="90"/>
      <c r="G28" s="1620"/>
    </row>
    <row r="29" spans="1:8" ht="10" customHeight="1">
      <c r="A29" s="1619"/>
      <c r="B29" s="90"/>
      <c r="C29" s="90"/>
      <c r="D29" s="90"/>
      <c r="E29" s="1662"/>
      <c r="F29" s="90"/>
      <c r="G29" s="1620"/>
    </row>
    <row r="30" spans="1:8" ht="10.5">
      <c r="A30" s="1688">
        <v>2021</v>
      </c>
      <c r="B30" s="90"/>
      <c r="C30" s="90"/>
      <c r="D30" s="90"/>
      <c r="E30" s="1689">
        <v>101</v>
      </c>
      <c r="F30" s="90"/>
      <c r="G30" s="1620"/>
    </row>
    <row r="31" spans="1:8" ht="10.5">
      <c r="A31" s="1688">
        <v>2022</v>
      </c>
      <c r="B31" s="90"/>
      <c r="C31" s="90"/>
      <c r="D31" s="90"/>
      <c r="E31" s="1664">
        <v>76</v>
      </c>
      <c r="F31" s="90"/>
      <c r="G31" s="1620"/>
    </row>
    <row r="32" spans="1:8" ht="10.5">
      <c r="A32" s="1688">
        <v>2023</v>
      </c>
      <c r="B32" s="90"/>
      <c r="C32" s="90"/>
      <c r="D32" s="90"/>
      <c r="E32" s="1664">
        <v>67</v>
      </c>
      <c r="F32" s="90"/>
      <c r="G32" s="1620"/>
    </row>
    <row r="33" spans="1:7" ht="10.5">
      <c r="A33" s="1688">
        <v>2024</v>
      </c>
      <c r="B33" s="90"/>
      <c r="C33" s="90"/>
      <c r="D33" s="90"/>
      <c r="E33" s="1664">
        <v>58</v>
      </c>
      <c r="F33" s="90"/>
      <c r="G33" s="1620"/>
    </row>
    <row r="34" spans="1:7" ht="10" customHeight="1">
      <c r="A34" s="1688">
        <v>2025</v>
      </c>
      <c r="B34" s="90"/>
      <c r="C34" s="90"/>
      <c r="D34" s="90"/>
      <c r="E34" s="1664">
        <v>57</v>
      </c>
      <c r="F34" s="90"/>
      <c r="G34" s="1620"/>
    </row>
    <row r="35" spans="1:7" ht="10.5">
      <c r="A35" s="1688" t="s">
        <v>3037</v>
      </c>
      <c r="B35" s="90"/>
      <c r="C35" s="90"/>
      <c r="D35" s="90"/>
      <c r="E35" s="1672">
        <v>145</v>
      </c>
      <c r="F35" s="90"/>
      <c r="G35" s="1620"/>
    </row>
    <row r="36" spans="1:7" ht="10.5">
      <c r="A36" s="1688" t="s">
        <v>3038</v>
      </c>
      <c r="B36" s="90"/>
      <c r="C36" s="90"/>
      <c r="D36" s="90"/>
      <c r="E36" s="1664">
        <f>SUM(E30:E35)</f>
        <v>504</v>
      </c>
      <c r="F36" s="90"/>
      <c r="G36" s="1620"/>
    </row>
    <row r="37" spans="1:7" ht="10.5">
      <c r="A37" s="1688" t="s">
        <v>3039</v>
      </c>
      <c r="B37" s="90"/>
      <c r="C37" s="90"/>
      <c r="D37" s="90"/>
      <c r="E37" s="1672">
        <v>71</v>
      </c>
      <c r="F37" s="90"/>
      <c r="G37" s="1620"/>
    </row>
    <row r="38" spans="1:7" ht="10.5">
      <c r="A38" s="1656"/>
      <c r="B38" s="90"/>
      <c r="C38" s="90"/>
      <c r="D38" s="90"/>
      <c r="E38" s="1681"/>
      <c r="F38" s="90"/>
      <c r="G38" s="1620"/>
    </row>
    <row r="39" spans="1:7" ht="10" customHeight="1" thickBot="1">
      <c r="A39" s="1656" t="s">
        <v>3040</v>
      </c>
      <c r="B39" s="90"/>
      <c r="C39" s="90"/>
      <c r="D39" s="90"/>
      <c r="E39" s="1690">
        <f>+E36-E37</f>
        <v>433</v>
      </c>
      <c r="F39" s="90"/>
      <c r="G39" s="1620"/>
    </row>
    <row r="40" spans="1:7" ht="11" thickTop="1">
      <c r="A40" s="1621"/>
      <c r="B40" s="90"/>
      <c r="C40" s="90"/>
      <c r="D40" s="90"/>
      <c r="E40" s="459"/>
      <c r="F40" s="90"/>
      <c r="G40" s="1620"/>
    </row>
    <row r="41" spans="1:7" ht="10.5">
      <c r="A41" s="1656"/>
      <c r="B41" s="90"/>
      <c r="C41" s="90"/>
      <c r="D41" s="90"/>
      <c r="E41" s="1652" t="s">
        <v>3036</v>
      </c>
      <c r="F41" s="90"/>
      <c r="G41" s="1620"/>
    </row>
    <row r="42" spans="1:7" ht="10.5">
      <c r="A42" s="1656"/>
      <c r="B42" s="90"/>
      <c r="C42" s="90"/>
      <c r="D42" s="90"/>
      <c r="E42" s="1882" t="s">
        <v>2980</v>
      </c>
      <c r="F42" s="90"/>
      <c r="G42" s="1620"/>
    </row>
    <row r="43" spans="1:7" ht="10.5">
      <c r="A43" s="1656"/>
      <c r="B43" s="90"/>
      <c r="C43" s="90"/>
      <c r="D43" s="90"/>
      <c r="E43" s="1662"/>
      <c r="F43" s="90"/>
      <c r="G43" s="1620"/>
    </row>
    <row r="44" spans="1:7" ht="10.5">
      <c r="A44" s="1688">
        <v>2020</v>
      </c>
      <c r="B44" s="90"/>
      <c r="C44" s="90"/>
      <c r="D44" s="90"/>
      <c r="E44" s="1689">
        <v>110</v>
      </c>
      <c r="F44" s="90"/>
      <c r="G44" s="1620"/>
    </row>
    <row r="45" spans="1:7" ht="10.5">
      <c r="A45" s="1688">
        <v>2021</v>
      </c>
      <c r="B45" s="90"/>
      <c r="C45" s="90"/>
      <c r="D45" s="90"/>
      <c r="E45" s="1664">
        <v>104</v>
      </c>
      <c r="F45" s="90"/>
      <c r="G45" s="1620"/>
    </row>
    <row r="46" spans="1:7" ht="10.5">
      <c r="A46" s="1688">
        <v>2022</v>
      </c>
      <c r="B46" s="90"/>
      <c r="C46" s="90"/>
      <c r="D46" s="90"/>
      <c r="E46" s="1664">
        <v>79</v>
      </c>
      <c r="F46" s="90"/>
      <c r="G46" s="1620"/>
    </row>
    <row r="47" spans="1:7" ht="10.5">
      <c r="A47" s="1688">
        <v>2023</v>
      </c>
      <c r="B47" s="90"/>
      <c r="C47" s="90"/>
      <c r="D47" s="90"/>
      <c r="E47" s="1664">
        <v>70</v>
      </c>
      <c r="F47" s="90"/>
      <c r="G47" s="1620"/>
    </row>
    <row r="48" spans="1:7" ht="10.5">
      <c r="A48" s="1688">
        <v>2024</v>
      </c>
      <c r="B48" s="90"/>
      <c r="C48" s="90"/>
      <c r="D48" s="90"/>
      <c r="E48" s="1664">
        <v>61</v>
      </c>
      <c r="F48" s="90"/>
      <c r="G48" s="1620"/>
    </row>
    <row r="49" spans="1:7" ht="10.5">
      <c r="A49" s="1688" t="s">
        <v>3041</v>
      </c>
      <c r="B49" s="90"/>
      <c r="C49" s="90"/>
      <c r="D49" s="90"/>
      <c r="E49" s="1672">
        <v>206</v>
      </c>
      <c r="F49" s="90"/>
      <c r="G49" s="1620"/>
    </row>
    <row r="50" spans="1:7">
      <c r="A50" s="1688" t="s">
        <v>3038</v>
      </c>
      <c r="B50" s="202"/>
      <c r="C50" s="202"/>
      <c r="D50" s="202"/>
      <c r="E50" s="1664">
        <v>630</v>
      </c>
      <c r="F50" s="202"/>
      <c r="G50" s="1076"/>
    </row>
    <row r="51" spans="1:7">
      <c r="A51" s="1688" t="s">
        <v>3039</v>
      </c>
      <c r="B51" s="202"/>
      <c r="C51" s="202"/>
      <c r="D51" s="202"/>
      <c r="E51" s="1672">
        <v>92</v>
      </c>
      <c r="F51" s="202"/>
      <c r="G51" s="1076"/>
    </row>
    <row r="52" spans="1:7">
      <c r="A52" s="1656"/>
      <c r="B52" s="202"/>
      <c r="C52" s="202"/>
      <c r="D52" s="202"/>
      <c r="E52" s="1681"/>
      <c r="F52" s="202"/>
      <c r="G52" s="1076"/>
    </row>
    <row r="53" spans="1:7" ht="10.5" thickBot="1">
      <c r="A53" s="1656" t="s">
        <v>3040</v>
      </c>
      <c r="B53" s="202"/>
      <c r="C53" s="202"/>
      <c r="D53" s="202"/>
      <c r="E53" s="1690">
        <v>538</v>
      </c>
      <c r="F53" s="202"/>
      <c r="G53" s="1076"/>
    </row>
    <row r="54" spans="1:7" ht="10.5" thickTop="1">
      <c r="A54" s="1656"/>
      <c r="B54" s="202"/>
      <c r="C54" s="202"/>
      <c r="D54" s="202"/>
      <c r="E54" s="1689"/>
      <c r="F54" s="202"/>
      <c r="G54" s="1076"/>
    </row>
    <row r="55" spans="1:7">
      <c r="A55" s="1656"/>
      <c r="B55" s="202"/>
      <c r="C55" s="202"/>
      <c r="D55" s="202"/>
      <c r="E55" s="1689"/>
      <c r="F55" s="202"/>
      <c r="G55" s="1076"/>
    </row>
    <row r="56" spans="1:7">
      <c r="A56" s="1656"/>
      <c r="B56" s="202"/>
      <c r="C56" s="202"/>
      <c r="D56" s="202"/>
      <c r="E56" s="1689"/>
      <c r="F56" s="202"/>
      <c r="G56" s="1076"/>
    </row>
    <row r="57" spans="1:7">
      <c r="A57" s="1656"/>
      <c r="B57" s="202"/>
      <c r="C57" s="202"/>
      <c r="D57" s="202"/>
      <c r="E57" s="1689"/>
      <c r="F57" s="202"/>
      <c r="G57" s="1076"/>
    </row>
    <row r="58" spans="1:7">
      <c r="A58" s="1656"/>
      <c r="B58" s="202"/>
      <c r="C58" s="202"/>
      <c r="D58" s="202"/>
      <c r="E58" s="1689"/>
      <c r="F58" s="202"/>
      <c r="G58" s="1076"/>
    </row>
    <row r="59" spans="1:7">
      <c r="A59" s="1656"/>
      <c r="B59" s="202"/>
      <c r="C59" s="202"/>
      <c r="D59" s="202"/>
      <c r="E59" s="1689"/>
      <c r="F59" s="202"/>
      <c r="G59" s="1076"/>
    </row>
    <row r="60" spans="1:7">
      <c r="A60" s="1656"/>
      <c r="B60" s="202"/>
      <c r="C60" s="202"/>
      <c r="D60" s="202"/>
      <c r="E60" s="1689"/>
      <c r="F60" s="202"/>
      <c r="G60" s="1076"/>
    </row>
    <row r="61" spans="1:7">
      <c r="A61" s="1656"/>
      <c r="B61" s="202"/>
      <c r="C61" s="202"/>
      <c r="D61" s="202"/>
      <c r="E61" s="1689"/>
      <c r="F61" s="202"/>
      <c r="G61" s="1076"/>
    </row>
    <row r="62" spans="1:7">
      <c r="A62" s="1656"/>
      <c r="B62" s="202"/>
      <c r="C62" s="202"/>
      <c r="D62" s="202"/>
      <c r="E62" s="1689"/>
      <c r="F62" s="202"/>
      <c r="G62" s="1076"/>
    </row>
    <row r="63" spans="1:7">
      <c r="A63" s="1656"/>
      <c r="B63" s="202"/>
      <c r="C63" s="202"/>
      <c r="D63" s="202"/>
      <c r="E63" s="202"/>
      <c r="F63" s="1689"/>
      <c r="G63" s="1076"/>
    </row>
    <row r="64" spans="1:7">
      <c r="A64" s="1656"/>
      <c r="B64" s="202"/>
      <c r="C64" s="202"/>
      <c r="D64" s="202"/>
      <c r="E64" s="202"/>
      <c r="F64" s="1689"/>
      <c r="G64" s="1076"/>
    </row>
    <row r="65" spans="1:7">
      <c r="A65" s="1618"/>
      <c r="B65" s="202"/>
      <c r="C65" s="202"/>
      <c r="D65" s="202"/>
      <c r="E65" s="202"/>
      <c r="F65" s="202"/>
      <c r="G65" s="1076"/>
    </row>
    <row r="66" spans="1:7" ht="10.5">
      <c r="A66" s="1691"/>
      <c r="B66" s="1692"/>
      <c r="C66" s="1692"/>
      <c r="D66" s="1692"/>
      <c r="E66" s="1692"/>
      <c r="F66" s="1692"/>
      <c r="G66" s="1678" t="s">
        <v>555</v>
      </c>
    </row>
    <row r="67" spans="1:7">
      <c r="A67" s="1727"/>
      <c r="B67" s="1037"/>
      <c r="C67" s="1037"/>
      <c r="D67" s="1037"/>
      <c r="E67" s="1037"/>
      <c r="F67" s="1037"/>
      <c r="G67" s="1037"/>
    </row>
  </sheetData>
  <mergeCells count="3">
    <mergeCell ref="A15:G19"/>
    <mergeCell ref="A21:G24"/>
    <mergeCell ref="E8:G8"/>
  </mergeCells>
  <printOptions horizontalCentered="1" verticalCentered="1"/>
  <pageMargins left="0.25" right="0.25" top="0.25" bottom="0.25" header="0.1" footer="0.1"/>
  <pageSetup scale="110" orientation="portrait" r:id="rId1"/>
  <headerFooter alignWithMargins="0"/>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I69"/>
  <sheetViews>
    <sheetView view="pageBreakPreview" topLeftCell="A7" zoomScaleNormal="100" zoomScaleSheetLayoutView="100" workbookViewId="0">
      <selection activeCell="A125" sqref="A125:XFD125"/>
    </sheetView>
  </sheetViews>
  <sheetFormatPr defaultRowHeight="10"/>
  <cols>
    <col min="1" max="1" width="10.77734375" customWidth="1"/>
    <col min="2" max="2" width="82.6640625" customWidth="1"/>
    <col min="3" max="3" width="24.44140625" customWidth="1"/>
  </cols>
  <sheetData>
    <row r="1" spans="1:3" ht="12" thickBot="1">
      <c r="A1" s="451" t="s">
        <v>2901</v>
      </c>
    </row>
    <row r="2" spans="1:3">
      <c r="A2" s="410"/>
      <c r="B2" s="403"/>
      <c r="C2" s="404"/>
    </row>
    <row r="3" spans="1:3">
      <c r="A3" s="405"/>
      <c r="B3" s="17"/>
      <c r="C3" s="406"/>
    </row>
    <row r="4" spans="1:3">
      <c r="A4" s="405"/>
      <c r="B4" s="17"/>
      <c r="C4" s="406"/>
    </row>
    <row r="5" spans="1:3">
      <c r="A5" s="405"/>
      <c r="B5" s="17"/>
      <c r="C5" s="406"/>
    </row>
    <row r="6" spans="1:3" ht="11.5">
      <c r="A6" s="405"/>
      <c r="B6" s="411"/>
      <c r="C6" s="406"/>
    </row>
    <row r="7" spans="1:3" ht="10" customHeight="1">
      <c r="A7" s="3366" t="s">
        <v>3375</v>
      </c>
      <c r="B7" s="3367"/>
      <c r="C7" s="3368"/>
    </row>
    <row r="8" spans="1:3">
      <c r="A8" s="405"/>
      <c r="C8" s="406"/>
    </row>
    <row r="9" spans="1:3" ht="11.5" customHeight="1">
      <c r="A9" s="3366" t="s">
        <v>3573</v>
      </c>
      <c r="B9" s="3367"/>
      <c r="C9" s="3368"/>
    </row>
    <row r="10" spans="1:3">
      <c r="A10" s="405" t="s">
        <v>706</v>
      </c>
      <c r="B10" s="17"/>
      <c r="C10" s="406"/>
    </row>
    <row r="11" spans="1:3">
      <c r="A11" s="405" t="s">
        <v>706</v>
      </c>
      <c r="B11" s="17"/>
      <c r="C11" s="406"/>
    </row>
    <row r="12" spans="1:3">
      <c r="A12" s="405" t="s">
        <v>706</v>
      </c>
      <c r="B12" s="17"/>
      <c r="C12" s="406"/>
    </row>
    <row r="13" spans="1:3">
      <c r="A13" s="405" t="s">
        <v>706</v>
      </c>
      <c r="B13" s="17"/>
      <c r="C13" s="406"/>
    </row>
    <row r="14" spans="1:3">
      <c r="A14" s="405" t="s">
        <v>706</v>
      </c>
      <c r="B14" s="17"/>
      <c r="C14" s="406"/>
    </row>
    <row r="15" spans="1:3">
      <c r="A15" s="405" t="s">
        <v>706</v>
      </c>
      <c r="B15" s="17"/>
      <c r="C15" s="406"/>
    </row>
    <row r="16" spans="1:3" ht="10.5" thickBot="1">
      <c r="A16" s="407" t="s">
        <v>706</v>
      </c>
      <c r="B16" s="408"/>
      <c r="C16" s="409"/>
    </row>
    <row r="17" spans="1:9" ht="12.5">
      <c r="A17" s="396"/>
      <c r="B17" s="397"/>
      <c r="C17" s="398"/>
    </row>
    <row r="18" spans="1:9" ht="12.5">
      <c r="A18" s="394"/>
      <c r="B18" s="414"/>
      <c r="C18" s="395"/>
    </row>
    <row r="19" spans="1:9" ht="12.5">
      <c r="A19" s="394"/>
      <c r="B19" s="414"/>
      <c r="C19" s="395"/>
      <c r="I19" s="418"/>
    </row>
    <row r="20" spans="1:9" ht="21.5">
      <c r="A20" s="3369" t="s">
        <v>2902</v>
      </c>
      <c r="B20" s="3370"/>
      <c r="C20" s="3371"/>
    </row>
    <row r="21" spans="1:9" ht="22.5">
      <c r="A21" s="399"/>
      <c r="B21" s="414"/>
      <c r="C21" s="395"/>
    </row>
    <row r="22" spans="1:9" ht="23">
      <c r="A22" s="3372" t="s">
        <v>2903</v>
      </c>
      <c r="B22" s="3373"/>
      <c r="C22" s="3374"/>
    </row>
    <row r="23" spans="1:9" ht="12.5">
      <c r="A23" s="394"/>
      <c r="B23" s="414"/>
      <c r="C23" s="395"/>
    </row>
    <row r="24" spans="1:9" ht="13" thickBot="1">
      <c r="A24" s="400"/>
      <c r="B24" s="401"/>
      <c r="C24" s="402"/>
    </row>
    <row r="25" spans="1:9">
      <c r="A25" s="410" t="s">
        <v>706</v>
      </c>
      <c r="B25" s="403"/>
      <c r="C25" s="404"/>
    </row>
    <row r="26" spans="1:9">
      <c r="A26" s="405" t="s">
        <v>706</v>
      </c>
      <c r="B26" s="17"/>
      <c r="C26" s="406"/>
    </row>
    <row r="27" spans="1:9">
      <c r="A27" s="405" t="s">
        <v>706</v>
      </c>
      <c r="B27" s="17"/>
      <c r="C27" s="406"/>
    </row>
    <row r="28" spans="1:9" ht="11.5">
      <c r="A28" s="3363" t="s">
        <v>707</v>
      </c>
      <c r="B28" s="3364"/>
      <c r="C28" s="3365"/>
    </row>
    <row r="29" spans="1:9" ht="11.5">
      <c r="A29" s="412"/>
      <c r="B29" s="599" t="s">
        <v>706</v>
      </c>
      <c r="C29" s="413"/>
    </row>
    <row r="30" spans="1:9" ht="11.5">
      <c r="A30" s="3363" t="s">
        <v>708</v>
      </c>
      <c r="B30" s="3364"/>
      <c r="C30" s="3365"/>
    </row>
    <row r="31" spans="1:9" ht="11.5">
      <c r="A31" s="412"/>
      <c r="B31" s="599" t="s">
        <v>706</v>
      </c>
      <c r="C31" s="413"/>
    </row>
    <row r="32" spans="1:9" ht="11.5">
      <c r="A32" s="3363" t="s">
        <v>3476</v>
      </c>
      <c r="B32" s="3364"/>
      <c r="C32" s="3365"/>
    </row>
    <row r="33" spans="1:3" ht="11.5">
      <c r="A33" s="412"/>
      <c r="B33" s="599" t="s">
        <v>706</v>
      </c>
      <c r="C33" s="413"/>
    </row>
    <row r="34" spans="1:3" ht="11.5">
      <c r="A34" s="3363" t="s">
        <v>3477</v>
      </c>
      <c r="B34" s="3364"/>
      <c r="C34" s="3365"/>
    </row>
    <row r="35" spans="1:3" ht="11.5">
      <c r="A35" s="412" t="s">
        <v>706</v>
      </c>
      <c r="B35" s="411"/>
      <c r="C35" s="413"/>
    </row>
    <row r="36" spans="1:3" ht="11.5">
      <c r="A36" s="412" t="s">
        <v>706</v>
      </c>
      <c r="B36" s="411"/>
      <c r="C36" s="413"/>
    </row>
    <row r="37" spans="1:3" ht="11.5">
      <c r="A37" s="405"/>
      <c r="B37" s="411" t="s">
        <v>710</v>
      </c>
      <c r="C37" s="413"/>
    </row>
    <row r="38" spans="1:3" ht="11.5">
      <c r="A38" s="405"/>
      <c r="B38" s="411" t="s">
        <v>711</v>
      </c>
      <c r="C38" s="413"/>
    </row>
    <row r="39" spans="1:3" ht="11.5">
      <c r="A39" s="405"/>
      <c r="B39" s="411"/>
      <c r="C39" s="413"/>
    </row>
    <row r="40" spans="1:3" ht="11.5">
      <c r="A40" s="405"/>
      <c r="B40" s="411"/>
      <c r="C40" s="413"/>
    </row>
    <row r="41" spans="1:3" ht="11.5">
      <c r="A41" s="405"/>
      <c r="B41" s="411"/>
      <c r="C41" s="413"/>
    </row>
    <row r="42" spans="1:3" ht="11.5">
      <c r="A42" s="405"/>
      <c r="B42" s="411" t="s">
        <v>2973</v>
      </c>
      <c r="C42" s="413"/>
    </row>
    <row r="43" spans="1:3" ht="11.5">
      <c r="A43" s="405"/>
      <c r="B43" s="411"/>
      <c r="C43" s="413"/>
    </row>
    <row r="44" spans="1:3" ht="11.5">
      <c r="A44" s="405"/>
      <c r="B44" s="411"/>
      <c r="C44" s="413"/>
    </row>
    <row r="45" spans="1:3" ht="11.5">
      <c r="A45" s="405"/>
      <c r="B45" s="411" t="s">
        <v>2974</v>
      </c>
      <c r="C45" s="413"/>
    </row>
    <row r="46" spans="1:3" ht="11.5">
      <c r="A46" s="405"/>
      <c r="B46" s="411" t="s">
        <v>3572</v>
      </c>
      <c r="C46" s="413"/>
    </row>
    <row r="47" spans="1:3" ht="11.5">
      <c r="A47" s="405"/>
      <c r="B47" s="411"/>
      <c r="C47" s="413"/>
    </row>
    <row r="48" spans="1:3" ht="11.5">
      <c r="A48" s="405"/>
      <c r="B48" s="411"/>
      <c r="C48" s="413"/>
    </row>
    <row r="49" spans="1:3" ht="11.5">
      <c r="A49" s="405"/>
      <c r="B49" s="411" t="s">
        <v>3266</v>
      </c>
      <c r="C49" s="413"/>
    </row>
    <row r="50" spans="1:3" ht="11.5">
      <c r="A50" s="412" t="s">
        <v>3571</v>
      </c>
      <c r="B50" s="411"/>
      <c r="C50" s="413"/>
    </row>
    <row r="51" spans="1:3" ht="11.5">
      <c r="A51" s="412"/>
      <c r="B51" s="411"/>
      <c r="C51" s="413"/>
    </row>
    <row r="52" spans="1:3" ht="11.5">
      <c r="A52" s="412"/>
      <c r="B52" s="411"/>
      <c r="C52" s="413"/>
    </row>
    <row r="53" spans="1:3" ht="11.5">
      <c r="A53" s="412"/>
      <c r="B53" s="411"/>
      <c r="C53" s="413"/>
    </row>
    <row r="54" spans="1:3">
      <c r="A54" s="405"/>
      <c r="B54" s="17"/>
      <c r="C54" s="406"/>
    </row>
    <row r="55" spans="1:3">
      <c r="A55" s="405"/>
      <c r="B55" s="17"/>
      <c r="C55" s="406"/>
    </row>
    <row r="56" spans="1:3">
      <c r="A56" s="405"/>
      <c r="B56" s="17"/>
      <c r="C56" s="406"/>
    </row>
    <row r="57" spans="1:3">
      <c r="A57" s="405"/>
      <c r="B57" s="17"/>
      <c r="C57" s="406"/>
    </row>
    <row r="58" spans="1:3">
      <c r="A58" s="405"/>
      <c r="B58" s="17"/>
      <c r="C58" s="406"/>
    </row>
    <row r="59" spans="1:3">
      <c r="A59" s="405"/>
      <c r="B59" s="17"/>
      <c r="C59" s="406"/>
    </row>
    <row r="60" spans="1:3" ht="10.5" thickBot="1">
      <c r="A60" s="407"/>
      <c r="B60" s="408"/>
      <c r="C60" s="409"/>
    </row>
    <row r="61" spans="1:3" ht="11.5">
      <c r="A61" s="505" t="s">
        <v>1353</v>
      </c>
      <c r="B61" s="17"/>
      <c r="C61" s="17"/>
    </row>
    <row r="62" spans="1:3">
      <c r="A62" s="17"/>
      <c r="B62" s="17"/>
      <c r="C62" s="17"/>
    </row>
    <row r="63" spans="1:3">
      <c r="A63" s="17"/>
      <c r="B63" s="17"/>
      <c r="C63" s="17"/>
    </row>
    <row r="64" spans="1:3">
      <c r="A64" s="17"/>
      <c r="B64" s="17"/>
      <c r="C64" s="17"/>
    </row>
    <row r="65" spans="1:3">
      <c r="A65" s="17"/>
      <c r="B65" s="17"/>
      <c r="C65" s="17"/>
    </row>
    <row r="66" spans="1:3">
      <c r="A66" s="17"/>
      <c r="B66" s="17"/>
      <c r="C66" s="17"/>
    </row>
    <row r="67" spans="1:3">
      <c r="A67" s="17"/>
      <c r="B67" s="17"/>
      <c r="C67" s="17"/>
    </row>
    <row r="68" spans="1:3">
      <c r="A68" s="17"/>
      <c r="B68" s="17"/>
      <c r="C68" s="17"/>
    </row>
    <row r="69" spans="1:3">
      <c r="A69" s="17"/>
      <c r="B69" s="17"/>
      <c r="C69" s="17"/>
    </row>
  </sheetData>
  <customSheetViews>
    <customSheetView guid="{CED32266-454C-4882-8DB4-02038533D7CA}" showPageBreaks="1" view="pageBreakPreview">
      <selection activeCell="C12" sqref="C12"/>
      <pageMargins left="0.5" right="0.5" top="0.5" bottom="0.5" header="0.3" footer="0.3"/>
      <printOptions horizontalCentered="1"/>
      <pageSetup orientation="portrait" r:id="rId1"/>
    </customSheetView>
    <customSheetView guid="{785AB79B-FCC5-4328-97AE-CA0022E835E7}" scale="70" showPageBreaks="1" view="pageBreakPreview" topLeftCell="A10">
      <selection activeCell="A2" sqref="A2"/>
      <pageMargins left="0" right="0" top="0" bottom="0" header="0" footer="0"/>
      <printOptions horizontalCentered="1" verticalCentered="1"/>
      <pageSetup scale="85" orientation="portrait" horizontalDpi="4294967292" r:id="rId2"/>
      <headerFooter alignWithMargins="0"/>
    </customSheetView>
    <customSheetView guid="{5A727A5D-BF44-4335-A246-11154DE1EF1F}" scale="70" showPageBreaks="1" view="pageBreakPreview" topLeftCell="A10">
      <selection activeCell="A2" sqref="A2"/>
      <pageMargins left="0" right="0" top="0" bottom="0" header="0" footer="0"/>
      <printOptions horizontalCentered="1" verticalCentered="1"/>
      <pageSetup scale="85" orientation="portrait" horizontalDpi="4294967292" r:id="rId3"/>
      <headerFooter alignWithMargins="0"/>
    </customSheetView>
    <customSheetView guid="{4199E9C9-F722-4E0F-954F-1B24567CBCA2}" scale="70" showPageBreaks="1" view="pageBreakPreview" topLeftCell="A10">
      <selection activeCell="A2" sqref="A2"/>
      <pageMargins left="0" right="0" top="0" bottom="0" header="0" footer="0"/>
      <printOptions horizontalCentered="1" verticalCentered="1"/>
      <pageSetup scale="85" orientation="portrait" horizontalDpi="4294967292" r:id="rId4"/>
      <headerFooter alignWithMargins="0"/>
    </customSheetView>
    <customSheetView guid="{494A8C19-2F1C-4B6E-A878-D879D2D7079D}" scale="70" showPageBreaks="1" view="pageBreakPreview" topLeftCell="A10">
      <selection activeCell="A2" sqref="A2"/>
      <pageMargins left="0" right="0" top="0" bottom="0" header="0" footer="0"/>
      <printOptions horizontalCentered="1" verticalCentered="1"/>
      <pageSetup scale="85" orientation="portrait" horizontalDpi="4294967292" r:id="rId5"/>
      <headerFooter alignWithMargins="0"/>
    </customSheetView>
    <customSheetView guid="{1074830C-1147-4CE3-BD9F-2572CEE59AEF}" scale="70" showPageBreaks="1" view="pageBreakPreview" topLeftCell="A10">
      <selection activeCell="A2" sqref="A2"/>
      <pageMargins left="0" right="0" top="0" bottom="0" header="0" footer="0"/>
      <printOptions horizontalCentered="1" verticalCentered="1"/>
      <pageSetup scale="85" orientation="portrait" horizontalDpi="4294967292" r:id="rId6"/>
      <headerFooter alignWithMargins="0"/>
    </customSheetView>
    <customSheetView guid="{C0E4D60A-5D51-4D0A-8339-E19D67BA1FD7}" scale="70" showPageBreaks="1" view="pageBreakPreview" topLeftCell="A10">
      <selection activeCell="A2" sqref="A2"/>
      <pageMargins left="0" right="0" top="0" bottom="0" header="0" footer="0"/>
      <printOptions horizontalCentered="1" verticalCentered="1"/>
      <pageSetup scale="85" orientation="portrait" horizontalDpi="4294967292" r:id="rId7"/>
      <headerFooter alignWithMargins="0"/>
    </customSheetView>
    <customSheetView guid="{EB5A193B-9693-4793-A7E2-BFF09C25801B}" scale="70" showPageBreaks="1" view="pageBreakPreview" topLeftCell="A10">
      <selection activeCell="A2" sqref="A2"/>
      <pageMargins left="0" right="0" top="0" bottom="0" header="0" footer="0"/>
      <printOptions horizontalCentered="1" verticalCentered="1"/>
      <pageSetup scale="85" orientation="portrait" horizontalDpi="4294967292" r:id="rId8"/>
      <headerFooter alignWithMargins="0"/>
    </customSheetView>
  </customSheetViews>
  <mergeCells count="8">
    <mergeCell ref="A30:C30"/>
    <mergeCell ref="A32:C32"/>
    <mergeCell ref="A34:C34"/>
    <mergeCell ref="A7:C7"/>
    <mergeCell ref="A9:C9"/>
    <mergeCell ref="A20:C20"/>
    <mergeCell ref="A22:C22"/>
    <mergeCell ref="A28:C28"/>
  </mergeCell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6A7E-921E-4435-90FD-6DDDD32A993B}">
  <dimension ref="A1:G77"/>
  <sheetViews>
    <sheetView workbookViewId="0">
      <selection activeCell="A125" sqref="A125:XFD125"/>
    </sheetView>
  </sheetViews>
  <sheetFormatPr defaultRowHeight="10"/>
  <cols>
    <col min="1" max="1" width="5.6640625" customWidth="1"/>
    <col min="2" max="2" width="12.6640625" customWidth="1"/>
    <col min="3" max="3" width="21" customWidth="1"/>
    <col min="4" max="4" width="46.77734375" customWidth="1"/>
    <col min="5" max="5" width="15.33203125" customWidth="1"/>
    <col min="6" max="6" width="15.109375" customWidth="1"/>
  </cols>
  <sheetData>
    <row r="1" spans="1:6" ht="10.5">
      <c r="A1" s="1693" t="s">
        <v>3186</v>
      </c>
      <c r="B1" s="1643"/>
      <c r="C1" s="1644"/>
      <c r="D1" s="1645"/>
      <c r="E1" s="1646"/>
      <c r="F1" s="1694">
        <v>13</v>
      </c>
    </row>
    <row r="2" spans="1:6" ht="10.5">
      <c r="A2" s="1619" t="s">
        <v>52</v>
      </c>
      <c r="B2" s="567"/>
      <c r="C2" s="567"/>
      <c r="D2" s="567"/>
      <c r="E2" s="567"/>
      <c r="F2" s="1649"/>
    </row>
    <row r="3" spans="1:6">
      <c r="A3" s="1618"/>
      <c r="B3" s="202"/>
      <c r="C3" s="202"/>
      <c r="D3" s="202"/>
      <c r="E3" s="202"/>
      <c r="F3" s="1076"/>
    </row>
    <row r="4" spans="1:6" ht="10.5">
      <c r="A4" s="1619" t="s">
        <v>669</v>
      </c>
      <c r="B4" s="90"/>
      <c r="C4" s="90"/>
      <c r="D4" s="90"/>
      <c r="E4" s="90"/>
      <c r="F4" s="1620"/>
    </row>
    <row r="5" spans="1:6" ht="10.5">
      <c r="A5" s="1619"/>
      <c r="B5" s="90"/>
      <c r="C5" s="90"/>
      <c r="D5" s="90"/>
      <c r="E5" s="90"/>
      <c r="F5" s="1620"/>
    </row>
    <row r="6" spans="1:6" ht="10.5">
      <c r="A6" s="1635" t="s">
        <v>3043</v>
      </c>
      <c r="B6" s="90"/>
      <c r="C6" s="90"/>
      <c r="D6" s="90"/>
      <c r="E6" s="90"/>
      <c r="F6" s="1620"/>
    </row>
    <row r="7" spans="1:6" ht="10.5">
      <c r="A7" s="1619"/>
      <c r="B7" s="90"/>
      <c r="C7" s="90"/>
      <c r="D7" s="90"/>
      <c r="E7" s="90"/>
      <c r="F7" s="1620"/>
    </row>
    <row r="8" spans="1:6" ht="10.5">
      <c r="A8" s="1635" t="s">
        <v>3044</v>
      </c>
      <c r="B8" s="90"/>
      <c r="C8" s="90"/>
      <c r="D8" s="90"/>
      <c r="E8" s="90"/>
      <c r="F8" s="1620"/>
    </row>
    <row r="9" spans="1:6" ht="10" customHeight="1">
      <c r="A9" s="1619"/>
      <c r="B9" s="90"/>
      <c r="C9" s="90"/>
      <c r="D9" s="90"/>
      <c r="E9" s="90"/>
      <c r="F9" s="1620"/>
    </row>
    <row r="10" spans="1:6" ht="10" customHeight="1">
      <c r="A10" s="3396" t="s">
        <v>3045</v>
      </c>
      <c r="B10" s="3385"/>
      <c r="C10" s="3385"/>
      <c r="D10" s="3385"/>
      <c r="E10" s="3385"/>
      <c r="F10" s="3397"/>
    </row>
    <row r="11" spans="1:6">
      <c r="A11" s="3396"/>
      <c r="B11" s="3385"/>
      <c r="C11" s="3385"/>
      <c r="D11" s="3385"/>
      <c r="E11" s="3385"/>
      <c r="F11" s="3397"/>
    </row>
    <row r="12" spans="1:6" ht="10.5">
      <c r="A12" s="1619"/>
      <c r="B12" s="90"/>
      <c r="C12" s="90"/>
      <c r="D12" s="90"/>
      <c r="E12" s="90"/>
      <c r="F12" s="1620"/>
    </row>
    <row r="13" spans="1:6" ht="10.5" customHeight="1">
      <c r="A13" s="1619"/>
      <c r="B13" s="925" t="s">
        <v>3046</v>
      </c>
      <c r="C13" s="3406" t="s">
        <v>3048</v>
      </c>
      <c r="D13" s="3406"/>
      <c r="E13" s="3406"/>
      <c r="F13" s="3407"/>
    </row>
    <row r="14" spans="1:6" ht="10.5">
      <c r="A14" s="1619"/>
      <c r="B14" s="925"/>
      <c r="C14" s="3406"/>
      <c r="D14" s="3406"/>
      <c r="E14" s="3406"/>
      <c r="F14" s="3407"/>
    </row>
    <row r="15" spans="1:6" ht="10.5">
      <c r="A15" s="1619"/>
      <c r="B15" s="925"/>
      <c r="C15" s="90"/>
      <c r="D15" s="90"/>
      <c r="E15" s="90"/>
      <c r="F15" s="1620"/>
    </row>
    <row r="16" spans="1:6" ht="10.5">
      <c r="A16" s="1619"/>
      <c r="B16" s="925" t="s">
        <v>3047</v>
      </c>
      <c r="C16" s="1886" t="s">
        <v>3049</v>
      </c>
      <c r="D16" s="90"/>
      <c r="E16" s="90"/>
      <c r="F16" s="1620"/>
    </row>
    <row r="17" spans="1:7" ht="10" customHeight="1">
      <c r="A17" s="1619"/>
      <c r="B17" s="90"/>
      <c r="C17" s="1886" t="s">
        <v>3400</v>
      </c>
      <c r="D17" s="90"/>
      <c r="E17" s="90"/>
      <c r="F17" s="1620"/>
    </row>
    <row r="18" spans="1:7" ht="10.5">
      <c r="A18" s="1619"/>
      <c r="B18" s="90"/>
      <c r="C18" s="1886" t="s">
        <v>3401</v>
      </c>
      <c r="D18" s="90"/>
      <c r="E18" s="90"/>
      <c r="F18" s="1620"/>
      <c r="G18" s="17"/>
    </row>
    <row r="19" spans="1:7" ht="10.5">
      <c r="A19" s="1619"/>
      <c r="B19" s="90"/>
      <c r="C19" s="1886" t="s">
        <v>3402</v>
      </c>
      <c r="D19" s="90"/>
      <c r="E19" s="90"/>
      <c r="F19" s="1620"/>
    </row>
    <row r="20" spans="1:7" ht="10.5">
      <c r="A20" s="1619"/>
      <c r="B20" s="90"/>
      <c r="C20" s="1592" t="s">
        <v>3050</v>
      </c>
      <c r="D20" s="1592"/>
      <c r="E20" s="1592"/>
      <c r="F20" s="1695"/>
    </row>
    <row r="21" spans="1:7" ht="10.5">
      <c r="A21" s="1619"/>
      <c r="B21" s="90"/>
      <c r="C21" s="1879" t="s">
        <v>3051</v>
      </c>
      <c r="D21" s="1592"/>
      <c r="E21" s="1592"/>
      <c r="F21" s="1695"/>
    </row>
    <row r="22" spans="1:7" ht="10.5">
      <c r="A22" s="1619"/>
      <c r="B22" s="90"/>
      <c r="C22" s="90"/>
      <c r="D22" s="90"/>
      <c r="E22" s="90"/>
      <c r="F22" s="1620"/>
    </row>
    <row r="23" spans="1:7" ht="10.5" customHeight="1">
      <c r="A23" s="1619"/>
      <c r="B23" s="90"/>
      <c r="C23" s="3406" t="s">
        <v>3052</v>
      </c>
      <c r="D23" s="3406"/>
      <c r="E23" s="3406"/>
      <c r="F23" s="3407"/>
    </row>
    <row r="24" spans="1:7" ht="10" customHeight="1">
      <c r="A24" s="1619"/>
      <c r="B24" s="90"/>
      <c r="C24" s="3406"/>
      <c r="D24" s="3406"/>
      <c r="E24" s="3406"/>
      <c r="F24" s="3407"/>
    </row>
    <row r="25" spans="1:7" ht="10.5">
      <c r="A25" s="1619"/>
      <c r="B25" s="90"/>
      <c r="C25" s="90"/>
      <c r="D25" s="90"/>
      <c r="E25" s="90"/>
      <c r="F25" s="1620"/>
    </row>
    <row r="26" spans="1:7" ht="10.5">
      <c r="A26" s="1619"/>
      <c r="B26" s="770" t="s">
        <v>3053</v>
      </c>
      <c r="C26" s="1886" t="s">
        <v>3054</v>
      </c>
      <c r="D26" s="90"/>
      <c r="E26" s="90"/>
      <c r="F26" s="1620"/>
    </row>
    <row r="27" spans="1:7" ht="10.5">
      <c r="A27" s="1619"/>
      <c r="B27" s="90"/>
      <c r="C27" s="90"/>
      <c r="D27" s="90"/>
      <c r="E27" s="90"/>
      <c r="F27" s="1620"/>
    </row>
    <row r="28" spans="1:7">
      <c r="A28" s="3396" t="s">
        <v>3549</v>
      </c>
      <c r="B28" s="3385"/>
      <c r="C28" s="3385"/>
      <c r="D28" s="3385"/>
      <c r="E28" s="3385"/>
      <c r="F28" s="3397"/>
    </row>
    <row r="29" spans="1:7" ht="10" customHeight="1">
      <c r="A29" s="3396"/>
      <c r="B29" s="3385"/>
      <c r="C29" s="3385"/>
      <c r="D29" s="3385"/>
      <c r="E29" s="3385"/>
      <c r="F29" s="3397"/>
    </row>
    <row r="30" spans="1:7" ht="10.5">
      <c r="A30" s="1619"/>
      <c r="B30" s="90"/>
      <c r="C30" s="90"/>
      <c r="D30" s="90"/>
      <c r="E30" s="90"/>
      <c r="F30" s="1620"/>
    </row>
    <row r="31" spans="1:7" ht="10.5">
      <c r="A31" s="1635" t="s">
        <v>3055</v>
      </c>
      <c r="B31" s="90"/>
      <c r="C31" s="90"/>
      <c r="D31" s="90"/>
      <c r="E31" s="90"/>
      <c r="F31" s="1620"/>
    </row>
    <row r="32" spans="1:7" ht="10.5">
      <c r="A32" s="1619"/>
      <c r="B32" s="90"/>
      <c r="C32" s="90"/>
      <c r="D32" s="90"/>
      <c r="E32" s="90"/>
      <c r="F32" s="1620"/>
    </row>
    <row r="33" spans="1:6" ht="10" customHeight="1">
      <c r="A33" s="3396" t="s">
        <v>3403</v>
      </c>
      <c r="B33" s="3385"/>
      <c r="C33" s="3385"/>
      <c r="D33" s="3385"/>
      <c r="E33" s="3385"/>
      <c r="F33" s="3397"/>
    </row>
    <row r="34" spans="1:6" ht="10" customHeight="1">
      <c r="A34" s="3396"/>
      <c r="B34" s="3385"/>
      <c r="C34" s="3385"/>
      <c r="D34" s="3385"/>
      <c r="E34" s="3385"/>
      <c r="F34" s="3397"/>
    </row>
    <row r="35" spans="1:6">
      <c r="A35" s="3396"/>
      <c r="B35" s="3385"/>
      <c r="C35" s="3385"/>
      <c r="D35" s="3385"/>
      <c r="E35" s="3385"/>
      <c r="F35" s="3397"/>
    </row>
    <row r="36" spans="1:6">
      <c r="A36" s="3396"/>
      <c r="B36" s="3385"/>
      <c r="C36" s="3385"/>
      <c r="D36" s="3385"/>
      <c r="E36" s="3385"/>
      <c r="F36" s="3397"/>
    </row>
    <row r="37" spans="1:6">
      <c r="A37" s="3396"/>
      <c r="B37" s="3385"/>
      <c r="C37" s="3385"/>
      <c r="D37" s="3385"/>
      <c r="E37" s="3385"/>
      <c r="F37" s="3397"/>
    </row>
    <row r="38" spans="1:6">
      <c r="A38" s="3396"/>
      <c r="B38" s="3385"/>
      <c r="C38" s="3385"/>
      <c r="D38" s="3385"/>
      <c r="E38" s="3385"/>
      <c r="F38" s="3397"/>
    </row>
    <row r="39" spans="1:6" ht="10" customHeight="1">
      <c r="A39" s="3396"/>
      <c r="B39" s="3385"/>
      <c r="C39" s="3385"/>
      <c r="D39" s="3385"/>
      <c r="E39" s="3385"/>
      <c r="F39" s="3397"/>
    </row>
    <row r="40" spans="1:6" ht="4" customHeight="1">
      <c r="A40" s="3396"/>
      <c r="B40" s="3385"/>
      <c r="C40" s="3385"/>
      <c r="D40" s="3385"/>
      <c r="E40" s="3385"/>
      <c r="F40" s="3397"/>
    </row>
    <row r="41" spans="1:6" ht="10.5">
      <c r="A41" s="1619"/>
      <c r="B41" s="90"/>
      <c r="C41" s="90"/>
      <c r="D41" s="90"/>
      <c r="E41" s="90"/>
      <c r="F41" s="1620"/>
    </row>
    <row r="42" spans="1:6" ht="10.5">
      <c r="A42" s="1619"/>
      <c r="B42" s="90"/>
      <c r="C42" s="90"/>
      <c r="D42" s="90"/>
      <c r="E42" s="90"/>
      <c r="F42" s="1620"/>
    </row>
    <row r="43" spans="1:6" ht="10.5">
      <c r="A43" s="1619"/>
      <c r="B43" s="90"/>
      <c r="C43" s="90"/>
      <c r="D43" s="90"/>
      <c r="E43" s="90"/>
      <c r="F43" s="1620"/>
    </row>
    <row r="44" spans="1:6" ht="10.5">
      <c r="A44" s="1619"/>
      <c r="B44" s="90"/>
      <c r="C44" s="90"/>
      <c r="D44" s="90"/>
      <c r="E44" s="90"/>
      <c r="F44" s="1620"/>
    </row>
    <row r="45" spans="1:6" ht="10.5">
      <c r="A45" s="1619"/>
      <c r="B45" s="90"/>
      <c r="C45" s="90"/>
      <c r="D45" s="90"/>
      <c r="E45" s="90"/>
      <c r="F45" s="1620"/>
    </row>
    <row r="46" spans="1:6" ht="10.5">
      <c r="A46" s="1619"/>
      <c r="B46" s="90"/>
      <c r="C46" s="90"/>
      <c r="D46" s="90"/>
      <c r="E46" s="90"/>
      <c r="F46" s="1620"/>
    </row>
    <row r="47" spans="1:6" ht="10.5">
      <c r="A47" s="1619"/>
      <c r="B47" s="90"/>
      <c r="C47" s="90"/>
      <c r="D47" s="90"/>
      <c r="E47" s="90"/>
      <c r="F47" s="1620"/>
    </row>
    <row r="48" spans="1:6" ht="10.5">
      <c r="A48" s="1619"/>
      <c r="B48" s="90"/>
      <c r="C48" s="90"/>
      <c r="D48" s="90"/>
      <c r="E48" s="90"/>
      <c r="F48" s="1620"/>
    </row>
    <row r="49" spans="1:6" ht="10.5">
      <c r="A49" s="1619"/>
      <c r="B49" s="90"/>
      <c r="C49" s="90"/>
      <c r="D49" s="90"/>
      <c r="E49" s="90"/>
      <c r="F49" s="1620"/>
    </row>
    <row r="50" spans="1:6" ht="10.5">
      <c r="A50" s="1619"/>
      <c r="B50" s="90"/>
      <c r="C50" s="90"/>
      <c r="D50" s="90"/>
      <c r="E50" s="90"/>
      <c r="F50" s="1620"/>
    </row>
    <row r="51" spans="1:6" ht="10.5">
      <c r="A51" s="1619"/>
      <c r="B51" s="90"/>
      <c r="C51" s="90"/>
      <c r="D51" s="90"/>
      <c r="E51" s="90"/>
      <c r="F51" s="1620"/>
    </row>
    <row r="52" spans="1:6" ht="10.5">
      <c r="A52" s="1619"/>
      <c r="B52" s="90"/>
      <c r="C52" s="90"/>
      <c r="D52" s="90"/>
      <c r="E52" s="90"/>
      <c r="F52" s="1620"/>
    </row>
    <row r="53" spans="1:6" ht="10.5">
      <c r="A53" s="1619"/>
      <c r="B53" s="90"/>
      <c r="C53" s="90"/>
      <c r="D53" s="90"/>
      <c r="E53" s="90"/>
      <c r="F53" s="1620"/>
    </row>
    <row r="54" spans="1:6" ht="10.5">
      <c r="A54" s="1619"/>
      <c r="B54" s="90"/>
      <c r="C54" s="90"/>
      <c r="D54" s="90"/>
      <c r="E54" s="90"/>
      <c r="F54" s="1620"/>
    </row>
    <row r="55" spans="1:6" ht="10.5">
      <c r="A55" s="1619"/>
      <c r="B55" s="90"/>
      <c r="C55" s="90"/>
      <c r="D55" s="90"/>
      <c r="E55" s="90"/>
      <c r="F55" s="1620"/>
    </row>
    <row r="56" spans="1:6" ht="10.5">
      <c r="A56" s="1619"/>
      <c r="B56" s="90"/>
      <c r="C56" s="90"/>
      <c r="D56" s="90"/>
      <c r="E56" s="90"/>
      <c r="F56" s="1620"/>
    </row>
    <row r="57" spans="1:6" ht="10.5">
      <c r="A57" s="1619"/>
      <c r="B57" s="90"/>
      <c r="C57" s="90"/>
      <c r="D57" s="90"/>
      <c r="E57" s="90"/>
      <c r="F57" s="1620"/>
    </row>
    <row r="58" spans="1:6" ht="10.5">
      <c r="A58" s="1619"/>
      <c r="B58" s="90"/>
      <c r="C58" s="90"/>
      <c r="D58" s="90"/>
      <c r="E58" s="90"/>
      <c r="F58" s="1620"/>
    </row>
    <row r="59" spans="1:6" ht="10.5">
      <c r="A59" s="1619"/>
      <c r="B59" s="90"/>
      <c r="C59" s="90"/>
      <c r="D59" s="90"/>
      <c r="E59" s="90"/>
      <c r="F59" s="1620"/>
    </row>
    <row r="60" spans="1:6" ht="10.5">
      <c r="A60" s="1619"/>
      <c r="B60" s="90"/>
      <c r="C60" s="90"/>
      <c r="D60" s="90"/>
      <c r="E60" s="90"/>
      <c r="F60" s="1620"/>
    </row>
    <row r="61" spans="1:6">
      <c r="A61" s="1618"/>
      <c r="B61" s="202"/>
      <c r="C61" s="202"/>
      <c r="D61" s="202"/>
      <c r="E61" s="202"/>
      <c r="F61" s="1076"/>
    </row>
    <row r="62" spans="1:6">
      <c r="A62" s="1618"/>
      <c r="B62" s="202"/>
      <c r="C62" s="202"/>
      <c r="D62" s="202"/>
      <c r="E62" s="202"/>
      <c r="F62" s="1076"/>
    </row>
    <row r="63" spans="1:6">
      <c r="A63" s="1618"/>
      <c r="B63" s="202"/>
      <c r="C63" s="202"/>
      <c r="D63" s="202"/>
      <c r="E63" s="202"/>
      <c r="F63" s="1076"/>
    </row>
    <row r="64" spans="1:6">
      <c r="A64" s="1618"/>
      <c r="B64" s="202"/>
      <c r="C64" s="202"/>
      <c r="D64" s="202"/>
      <c r="E64" s="202"/>
      <c r="F64" s="1076"/>
    </row>
    <row r="65" spans="1:6">
      <c r="A65" s="1618"/>
      <c r="B65" s="202"/>
      <c r="C65" s="202"/>
      <c r="D65" s="202"/>
      <c r="E65" s="202"/>
      <c r="F65" s="1076"/>
    </row>
    <row r="66" spans="1:6" ht="10.5">
      <c r="A66" s="1676" t="s">
        <v>1353</v>
      </c>
      <c r="B66" s="1677"/>
      <c r="C66" s="1677"/>
      <c r="D66" s="1677"/>
      <c r="E66" s="1677"/>
      <c r="F66" s="1678"/>
    </row>
    <row r="67" spans="1:6">
      <c r="A67" s="1727"/>
      <c r="B67" s="1037"/>
      <c r="C67" s="1037"/>
      <c r="D67" s="1037"/>
      <c r="E67" s="1037"/>
      <c r="F67" s="1037"/>
    </row>
    <row r="77" spans="1:6" hidden="1"/>
  </sheetData>
  <mergeCells count="5">
    <mergeCell ref="A10:F11"/>
    <mergeCell ref="C13:F14"/>
    <mergeCell ref="C23:F24"/>
    <mergeCell ref="A33:F40"/>
    <mergeCell ref="A28:F29"/>
  </mergeCells>
  <printOptions horizontalCentered="1" verticalCentered="1"/>
  <pageMargins left="0.25" right="0.25" top="0.25" bottom="0.25" header="0.1" footer="0.1"/>
  <pageSetup scale="110" orientation="portrait" r:id="rId1"/>
  <headerFooter alignWithMargins="0"/>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2F95D-3A2D-4BAA-89F0-CBF4DC38F6E6}">
  <dimension ref="A1:K73"/>
  <sheetViews>
    <sheetView workbookViewId="0">
      <selection activeCell="D37" sqref="D37"/>
    </sheetView>
  </sheetViews>
  <sheetFormatPr defaultRowHeight="10"/>
  <cols>
    <col min="1" max="1" width="5.6640625" customWidth="1"/>
    <col min="2" max="2" width="12.6640625" customWidth="1"/>
    <col min="3" max="3" width="18" customWidth="1"/>
    <col min="4" max="4" width="11" customWidth="1"/>
    <col min="5" max="5" width="12.33203125" customWidth="1"/>
    <col min="6" max="6" width="2.44140625" customWidth="1"/>
    <col min="7" max="7" width="12.33203125" customWidth="1"/>
    <col min="8" max="8" width="2.44140625" customWidth="1"/>
    <col min="9" max="9" width="12.33203125" style="17" customWidth="1"/>
    <col min="10" max="10" width="2.44140625" customWidth="1"/>
    <col min="11" max="11" width="12.33203125" customWidth="1"/>
  </cols>
  <sheetData>
    <row r="1" spans="1:11" ht="10.5">
      <c r="A1" s="2295">
        <v>14</v>
      </c>
      <c r="B1" s="1944"/>
      <c r="C1" s="1945"/>
      <c r="D1" s="1946"/>
      <c r="E1" s="1946"/>
      <c r="F1" s="1946"/>
      <c r="G1" s="1946"/>
      <c r="H1" s="1946"/>
      <c r="I1" s="1946"/>
      <c r="J1" s="1946"/>
      <c r="K1" s="1947" t="s">
        <v>3404</v>
      </c>
    </row>
    <row r="2" spans="1:11" ht="10.5">
      <c r="A2" s="981" t="s">
        <v>52</v>
      </c>
      <c r="B2" s="567"/>
      <c r="C2" s="567"/>
      <c r="D2" s="567"/>
      <c r="E2" s="567"/>
      <c r="F2" s="567"/>
      <c r="G2" s="567"/>
      <c r="H2" s="567"/>
      <c r="I2" s="567"/>
      <c r="J2" s="567"/>
      <c r="K2" s="1938"/>
    </row>
    <row r="3" spans="1:11">
      <c r="A3" s="756"/>
      <c r="B3" s="202"/>
      <c r="C3" s="202"/>
      <c r="D3" s="202"/>
      <c r="E3" s="202"/>
      <c r="F3" s="202"/>
      <c r="G3" s="202"/>
      <c r="H3" s="202"/>
      <c r="I3" s="202"/>
      <c r="J3" s="202"/>
      <c r="K3" s="1935"/>
    </row>
    <row r="4" spans="1:11" ht="10.5">
      <c r="A4" s="981" t="s">
        <v>669</v>
      </c>
      <c r="B4" s="90"/>
      <c r="C4" s="90"/>
      <c r="D4" s="90"/>
      <c r="E4" s="90"/>
      <c r="F4" s="90"/>
      <c r="G4" s="90"/>
      <c r="H4" s="90"/>
      <c r="I4" s="90"/>
      <c r="J4" s="90"/>
      <c r="K4" s="1930"/>
    </row>
    <row r="5" spans="1:11">
      <c r="A5" s="756"/>
      <c r="B5" s="202"/>
      <c r="C5" s="202"/>
      <c r="D5" s="202"/>
      <c r="E5" s="202"/>
      <c r="F5" s="202"/>
      <c r="G5" s="202"/>
      <c r="H5" s="202"/>
      <c r="I5" s="202"/>
      <c r="J5" s="202"/>
      <c r="K5" s="1935"/>
    </row>
    <row r="6" spans="1:11">
      <c r="A6" s="756"/>
      <c r="B6" s="202"/>
      <c r="C6" s="202"/>
      <c r="D6" s="202"/>
      <c r="E6" s="202"/>
      <c r="F6" s="202"/>
      <c r="G6" s="202"/>
      <c r="H6" s="202"/>
      <c r="I6" s="202"/>
      <c r="J6" s="202"/>
      <c r="K6" s="1935"/>
    </row>
    <row r="7" spans="1:11" ht="10.5">
      <c r="A7" s="2296" t="s">
        <v>3056</v>
      </c>
      <c r="B7" s="202"/>
      <c r="C7" s="202"/>
      <c r="D7" s="202"/>
      <c r="E7" s="202"/>
      <c r="F7" s="202"/>
      <c r="G7" s="202"/>
      <c r="H7" s="202"/>
      <c r="I7" s="202"/>
      <c r="J7" s="202"/>
      <c r="K7" s="1935"/>
    </row>
    <row r="8" spans="1:11">
      <c r="A8" s="756"/>
      <c r="B8" s="202"/>
      <c r="C8" s="202"/>
      <c r="D8" s="202"/>
      <c r="E8" s="202"/>
      <c r="F8" s="202"/>
      <c r="G8" s="202"/>
      <c r="H8" s="202"/>
      <c r="I8" s="202"/>
      <c r="J8" s="202"/>
      <c r="K8" s="1935"/>
    </row>
    <row r="9" spans="1:11" ht="10.5" customHeight="1">
      <c r="A9" s="756"/>
      <c r="B9" s="202"/>
      <c r="C9" s="202"/>
      <c r="D9" s="202"/>
      <c r="E9" s="202"/>
      <c r="F9" s="459"/>
      <c r="G9" s="459"/>
      <c r="H9" s="459"/>
      <c r="J9" s="17"/>
      <c r="K9" s="1948"/>
    </row>
    <row r="10" spans="1:11" ht="10.5">
      <c r="A10" s="756"/>
      <c r="B10" s="202"/>
      <c r="C10" s="202"/>
      <c r="D10" s="202"/>
      <c r="E10" s="3408" t="s">
        <v>3058</v>
      </c>
      <c r="F10" s="3408"/>
      <c r="G10" s="3408"/>
      <c r="H10" s="202"/>
      <c r="I10" s="3411" t="s">
        <v>3057</v>
      </c>
      <c r="J10" s="3411"/>
      <c r="K10" s="3412"/>
    </row>
    <row r="11" spans="1:11" ht="10.5">
      <c r="A11" s="756"/>
      <c r="B11" s="202"/>
      <c r="C11" s="202"/>
      <c r="D11" s="202"/>
      <c r="E11" s="809">
        <v>2020</v>
      </c>
      <c r="F11" s="202"/>
      <c r="G11" s="809">
        <v>2019</v>
      </c>
      <c r="H11" s="1881"/>
      <c r="I11" s="809">
        <v>2020</v>
      </c>
      <c r="J11" s="202"/>
      <c r="K11" s="1696">
        <v>2019</v>
      </c>
    </row>
    <row r="12" spans="1:11">
      <c r="A12" s="756"/>
      <c r="B12" s="202"/>
      <c r="C12" s="202"/>
      <c r="D12" s="202"/>
      <c r="E12" s="3401" t="s">
        <v>3405</v>
      </c>
      <c r="F12" s="3401"/>
      <c r="G12" s="3401"/>
      <c r="H12" s="3401"/>
      <c r="I12" s="3401"/>
      <c r="J12" s="3401"/>
      <c r="K12" s="3409"/>
    </row>
    <row r="13" spans="1:11" ht="10.5">
      <c r="A13" s="1697" t="s">
        <v>3059</v>
      </c>
      <c r="B13" s="202"/>
      <c r="C13" s="202"/>
      <c r="D13" s="202"/>
      <c r="E13" s="517"/>
      <c r="F13" s="202"/>
      <c r="G13" s="517"/>
      <c r="H13" s="517"/>
      <c r="I13" s="517"/>
      <c r="J13" s="202"/>
      <c r="K13" s="1949"/>
    </row>
    <row r="14" spans="1:11">
      <c r="A14" s="1698" t="s">
        <v>3060</v>
      </c>
      <c r="B14" s="202"/>
      <c r="C14" s="202"/>
      <c r="D14" s="202"/>
      <c r="E14" s="1627">
        <v>2588</v>
      </c>
      <c r="F14" s="202"/>
      <c r="G14" s="1627">
        <v>2371</v>
      </c>
      <c r="H14" s="1627"/>
      <c r="I14" s="1627">
        <v>457</v>
      </c>
      <c r="J14" s="202"/>
      <c r="K14" s="1950">
        <v>466</v>
      </c>
    </row>
    <row r="15" spans="1:11">
      <c r="A15" s="1698" t="s">
        <v>3061</v>
      </c>
      <c r="B15" s="202"/>
      <c r="C15" s="202"/>
      <c r="D15" s="202"/>
      <c r="E15" s="1623">
        <v>40</v>
      </c>
      <c r="F15" s="202"/>
      <c r="G15" s="1623">
        <v>35</v>
      </c>
      <c r="H15" s="1623"/>
      <c r="I15" s="1623">
        <v>6</v>
      </c>
      <c r="J15" s="202"/>
      <c r="K15" s="1951">
        <v>6</v>
      </c>
    </row>
    <row r="16" spans="1:11">
      <c r="A16" s="1698" t="s">
        <v>3062</v>
      </c>
      <c r="B16" s="202"/>
      <c r="C16" s="202"/>
      <c r="D16" s="202"/>
      <c r="E16" s="1623">
        <v>74</v>
      </c>
      <c r="F16" s="202"/>
      <c r="G16" s="1623">
        <v>93</v>
      </c>
      <c r="H16" s="1623"/>
      <c r="I16" s="1623">
        <v>12</v>
      </c>
      <c r="J16" s="202"/>
      <c r="K16" s="1951">
        <v>17</v>
      </c>
    </row>
    <row r="17" spans="1:11">
      <c r="A17" s="1698" t="s">
        <v>3238</v>
      </c>
      <c r="B17" s="202"/>
      <c r="C17" s="202"/>
      <c r="D17" s="202"/>
      <c r="E17" s="1623">
        <v>294</v>
      </c>
      <c r="F17" s="202"/>
      <c r="G17" s="1623">
        <v>235</v>
      </c>
      <c r="H17" s="1623"/>
      <c r="I17" s="1623">
        <v>35</v>
      </c>
      <c r="J17" s="202"/>
      <c r="K17" s="1951">
        <v>28</v>
      </c>
    </row>
    <row r="18" spans="1:11">
      <c r="A18" s="1698" t="s">
        <v>3063</v>
      </c>
      <c r="B18" s="202"/>
      <c r="C18" s="202"/>
      <c r="D18" s="202"/>
      <c r="E18" s="1623">
        <v>0</v>
      </c>
      <c r="F18" s="202"/>
      <c r="G18" s="1623">
        <v>0</v>
      </c>
      <c r="H18" s="1623"/>
      <c r="I18" s="1623">
        <v>0</v>
      </c>
      <c r="J18" s="202"/>
      <c r="K18" s="1951">
        <v>-18</v>
      </c>
    </row>
    <row r="19" spans="1:11">
      <c r="A19" s="1698" t="s">
        <v>3064</v>
      </c>
      <c r="B19" s="202"/>
      <c r="C19" s="202"/>
      <c r="D19" s="202"/>
      <c r="E19" s="1623">
        <v>-151</v>
      </c>
      <c r="F19" s="202"/>
      <c r="G19" s="1623">
        <v>-146</v>
      </c>
      <c r="H19" s="1623"/>
      <c r="I19" s="1623">
        <v>-39</v>
      </c>
      <c r="J19" s="202"/>
      <c r="K19" s="1951">
        <v>-42</v>
      </c>
    </row>
    <row r="20" spans="1:11">
      <c r="A20" s="1698" t="s">
        <v>3065</v>
      </c>
      <c r="B20" s="202"/>
      <c r="C20" s="202"/>
      <c r="D20" s="202"/>
      <c r="E20" s="1952">
        <f>SUM(E14:E19)</f>
        <v>2845</v>
      </c>
      <c r="F20" s="202"/>
      <c r="G20" s="1952">
        <f>SUM(G14:G19)</f>
        <v>2588</v>
      </c>
      <c r="H20" s="1623"/>
      <c r="I20" s="1952">
        <f>SUM(I14:I19)</f>
        <v>471</v>
      </c>
      <c r="J20" s="202"/>
      <c r="K20" s="1953">
        <f>SUM(K14:K19)</f>
        <v>457</v>
      </c>
    </row>
    <row r="21" spans="1:11" ht="10.5">
      <c r="A21" s="1697"/>
      <c r="B21" s="202"/>
      <c r="C21" s="202"/>
      <c r="D21" s="202"/>
      <c r="E21" s="1272"/>
      <c r="F21" s="202"/>
      <c r="G21" s="1272"/>
      <c r="H21" s="1272"/>
      <c r="I21" s="1272"/>
      <c r="J21" s="202"/>
      <c r="K21" s="1954"/>
    </row>
    <row r="22" spans="1:11" ht="10.5">
      <c r="A22" s="1697" t="s">
        <v>3066</v>
      </c>
      <c r="B22" s="202"/>
      <c r="C22" s="202"/>
      <c r="D22" s="202"/>
      <c r="E22" s="1272"/>
      <c r="F22" s="202"/>
      <c r="G22" s="1272"/>
      <c r="H22" s="1272"/>
      <c r="I22" s="1272"/>
      <c r="J22" s="202"/>
      <c r="K22" s="1954"/>
    </row>
    <row r="23" spans="1:11">
      <c r="A23" s="1698" t="s">
        <v>3067</v>
      </c>
      <c r="B23" s="202"/>
      <c r="C23" s="202"/>
      <c r="D23" s="202"/>
      <c r="E23" s="1623">
        <v>2462</v>
      </c>
      <c r="F23" s="202"/>
      <c r="G23" s="1623">
        <v>2105</v>
      </c>
      <c r="H23" s="1623"/>
      <c r="I23" s="1623">
        <v>170</v>
      </c>
      <c r="J23" s="202"/>
      <c r="K23" s="1951">
        <v>158</v>
      </c>
    </row>
    <row r="24" spans="1:11">
      <c r="A24" s="1698" t="s">
        <v>3068</v>
      </c>
      <c r="B24" s="202"/>
      <c r="C24" s="202"/>
      <c r="D24" s="202"/>
      <c r="E24" s="1623">
        <v>345</v>
      </c>
      <c r="F24" s="202"/>
      <c r="G24" s="1623">
        <v>485</v>
      </c>
      <c r="H24" s="1623"/>
      <c r="I24" s="1623">
        <v>21</v>
      </c>
      <c r="J24" s="202"/>
      <c r="K24" s="1951">
        <v>34</v>
      </c>
    </row>
    <row r="25" spans="1:11">
      <c r="A25" s="1698" t="s">
        <v>3069</v>
      </c>
      <c r="B25" s="202"/>
      <c r="C25" s="202"/>
      <c r="D25" s="202"/>
      <c r="E25" s="1623">
        <v>19</v>
      </c>
      <c r="F25" s="202"/>
      <c r="G25" s="1623">
        <v>18</v>
      </c>
      <c r="H25" s="1623"/>
      <c r="I25" s="1623">
        <v>13</v>
      </c>
      <c r="J25" s="202"/>
      <c r="K25" s="1951">
        <v>20</v>
      </c>
    </row>
    <row r="26" spans="1:11">
      <c r="A26" s="1698" t="s">
        <v>3064</v>
      </c>
      <c r="B26" s="202"/>
      <c r="C26" s="202"/>
      <c r="D26" s="202"/>
      <c r="E26" s="1623">
        <v>-151</v>
      </c>
      <c r="F26" s="202"/>
      <c r="G26" s="1623">
        <v>-146</v>
      </c>
      <c r="H26" s="1623"/>
      <c r="I26" s="1623">
        <v>-39</v>
      </c>
      <c r="J26" s="202"/>
      <c r="K26" s="1951">
        <v>-42</v>
      </c>
    </row>
    <row r="27" spans="1:11">
      <c r="A27" s="1698" t="s">
        <v>3070</v>
      </c>
      <c r="B27" s="202"/>
      <c r="C27" s="202"/>
      <c r="D27" s="202"/>
      <c r="E27" s="1952">
        <f>SUM(E23:E26)</f>
        <v>2675</v>
      </c>
      <c r="F27" s="202"/>
      <c r="G27" s="1952">
        <f>SUM(G23:G26)</f>
        <v>2462</v>
      </c>
      <c r="H27" s="1623"/>
      <c r="I27" s="1952">
        <f>SUM(I23:I26)</f>
        <v>165</v>
      </c>
      <c r="J27" s="202"/>
      <c r="K27" s="1953">
        <f>SUM(K23:K26)</f>
        <v>170</v>
      </c>
    </row>
    <row r="28" spans="1:11">
      <c r="A28" s="756"/>
      <c r="B28" s="202"/>
      <c r="C28" s="202"/>
      <c r="D28" s="202"/>
      <c r="E28" s="1272"/>
      <c r="F28" s="202"/>
      <c r="G28" s="1272"/>
      <c r="H28" s="1272"/>
      <c r="I28" s="1272"/>
      <c r="J28" s="202"/>
      <c r="K28" s="1954"/>
    </row>
    <row r="29" spans="1:11" ht="11" thickBot="1">
      <c r="A29" s="2296" t="s">
        <v>3071</v>
      </c>
      <c r="B29" s="202"/>
      <c r="C29" s="202"/>
      <c r="D29" s="202"/>
      <c r="E29" s="1699">
        <f>+E27-E20</f>
        <v>-170</v>
      </c>
      <c r="F29" s="202"/>
      <c r="G29" s="1699">
        <f>+G27-G20</f>
        <v>-126</v>
      </c>
      <c r="H29" s="1737"/>
      <c r="I29" s="1699">
        <f>+I27-I20</f>
        <v>-306</v>
      </c>
      <c r="J29" s="202"/>
      <c r="K29" s="1700">
        <f>+K27-K20</f>
        <v>-287</v>
      </c>
    </row>
    <row r="30" spans="1:11" ht="10.5" thickTop="1">
      <c r="A30" s="756"/>
      <c r="B30" s="202"/>
      <c r="C30" s="202"/>
      <c r="D30" s="202"/>
      <c r="E30" s="606"/>
      <c r="F30" s="202"/>
      <c r="G30" s="606"/>
      <c r="H30" s="606"/>
      <c r="I30" s="606"/>
      <c r="J30" s="202"/>
      <c r="K30" s="1955"/>
    </row>
    <row r="31" spans="1:11" ht="10.5">
      <c r="A31" s="1698" t="s">
        <v>3072</v>
      </c>
      <c r="B31" s="517"/>
      <c r="C31" s="459"/>
      <c r="D31" s="1272"/>
      <c r="E31" s="1272"/>
      <c r="F31" s="1272"/>
      <c r="G31" s="1272"/>
      <c r="H31" s="1272"/>
      <c r="I31" s="1272"/>
      <c r="J31" s="1272"/>
      <c r="K31" s="1954"/>
    </row>
    <row r="32" spans="1:11" ht="10.5">
      <c r="A32" s="1698" t="s">
        <v>3073</v>
      </c>
      <c r="B32" s="517"/>
      <c r="C32" s="459"/>
      <c r="D32" s="1272"/>
      <c r="E32" s="1272"/>
      <c r="F32" s="1272"/>
      <c r="G32" s="1272"/>
      <c r="H32" s="1272"/>
      <c r="I32" s="1272"/>
      <c r="J32" s="1272"/>
      <c r="K32" s="1954"/>
    </row>
    <row r="33" spans="1:11" ht="10.5">
      <c r="A33" s="1698" t="s">
        <v>3074</v>
      </c>
      <c r="B33" s="517"/>
      <c r="C33" s="459"/>
      <c r="D33" s="459"/>
      <c r="E33" s="1627">
        <v>189</v>
      </c>
      <c r="F33" s="459"/>
      <c r="G33" s="1627">
        <v>194</v>
      </c>
      <c r="H33" s="1627"/>
      <c r="I33" s="1738" t="s">
        <v>935</v>
      </c>
      <c r="J33" s="459"/>
      <c r="K33" s="1956" t="s">
        <v>935</v>
      </c>
    </row>
    <row r="34" spans="1:11" ht="10.5">
      <c r="A34" s="1698" t="s">
        <v>3075</v>
      </c>
      <c r="B34" s="517"/>
      <c r="C34" s="459"/>
      <c r="D34" s="459"/>
      <c r="E34" s="1623">
        <v>-19</v>
      </c>
      <c r="F34" s="459"/>
      <c r="G34" s="1623">
        <v>-18</v>
      </c>
      <c r="H34" s="1623"/>
      <c r="I34" s="1623" t="s">
        <v>935</v>
      </c>
      <c r="J34" s="459"/>
      <c r="K34" s="1951" t="s">
        <v>935</v>
      </c>
    </row>
    <row r="35" spans="1:11" ht="10.5">
      <c r="A35" s="1698" t="s">
        <v>3614</v>
      </c>
      <c r="B35" s="517"/>
      <c r="C35" s="459"/>
      <c r="D35" s="459"/>
      <c r="E35" s="1624">
        <v>-340</v>
      </c>
      <c r="F35" s="459"/>
      <c r="G35" s="1624">
        <v>-302</v>
      </c>
      <c r="H35" s="1623"/>
      <c r="I35" s="1624">
        <v>-306</v>
      </c>
      <c r="J35" s="459"/>
      <c r="K35" s="1701">
        <v>-287</v>
      </c>
    </row>
    <row r="36" spans="1:11" ht="10.5">
      <c r="A36" s="1697"/>
      <c r="B36" s="770"/>
      <c r="C36" s="459"/>
      <c r="D36" s="459"/>
      <c r="E36" s="1737"/>
      <c r="F36" s="459"/>
      <c r="G36" s="1737"/>
      <c r="H36" s="1737"/>
      <c r="I36" s="1737"/>
      <c r="J36" s="459"/>
      <c r="K36" s="1957"/>
    </row>
    <row r="37" spans="1:11" ht="11" thickBot="1">
      <c r="A37" s="1697" t="s">
        <v>3076</v>
      </c>
      <c r="B37" s="517"/>
      <c r="C37" s="459"/>
      <c r="D37" s="459"/>
      <c r="E37" s="1699">
        <f>SUM(E33:E36)</f>
        <v>-170</v>
      </c>
      <c r="F37" s="459"/>
      <c r="G37" s="1699">
        <f>SUM(G33:G36)</f>
        <v>-126</v>
      </c>
      <c r="H37" s="1737"/>
      <c r="I37" s="1699">
        <f>SUM(I33:I36)</f>
        <v>-306</v>
      </c>
      <c r="J37" s="459"/>
      <c r="K37" s="1700">
        <f>SUM(K33:K36)</f>
        <v>-287</v>
      </c>
    </row>
    <row r="38" spans="1:11" ht="11" thickTop="1">
      <c r="A38" s="1697"/>
      <c r="B38" s="517"/>
      <c r="C38" s="459"/>
      <c r="D38" s="459"/>
      <c r="E38" s="1272"/>
      <c r="F38" s="459"/>
      <c r="G38" s="1272"/>
      <c r="H38" s="1272"/>
      <c r="I38" s="1272"/>
      <c r="J38" s="459"/>
      <c r="K38" s="1954"/>
    </row>
    <row r="39" spans="1:11" ht="10.5">
      <c r="A39" s="1698" t="s">
        <v>3077</v>
      </c>
      <c r="B39" s="517"/>
      <c r="C39" s="459"/>
      <c r="D39" s="459"/>
      <c r="E39" s="1272"/>
      <c r="F39" s="459"/>
      <c r="G39" s="1272"/>
      <c r="H39" s="1272"/>
      <c r="I39" s="1272"/>
      <c r="J39" s="459"/>
      <c r="K39" s="1954"/>
    </row>
    <row r="40" spans="1:11" ht="10.5">
      <c r="A40" s="1698" t="s">
        <v>3078</v>
      </c>
      <c r="B40" s="517"/>
      <c r="C40" s="459"/>
      <c r="D40" s="459"/>
      <c r="E40" s="1272"/>
      <c r="F40" s="459"/>
      <c r="G40" s="1272"/>
      <c r="H40" s="1272"/>
      <c r="I40" s="1272"/>
      <c r="J40" s="459"/>
      <c r="K40" s="1954"/>
    </row>
    <row r="41" spans="1:11" ht="10.5">
      <c r="A41" s="1698" t="s">
        <v>3079</v>
      </c>
      <c r="B41" s="517"/>
      <c r="C41" s="459"/>
      <c r="D41" s="459"/>
      <c r="E41" s="1737">
        <v>869</v>
      </c>
      <c r="F41" s="459"/>
      <c r="G41" s="1737">
        <v>781</v>
      </c>
      <c r="H41" s="1737"/>
      <c r="I41" s="1737">
        <v>57</v>
      </c>
      <c r="J41" s="459"/>
      <c r="K41" s="1957">
        <v>29</v>
      </c>
    </row>
    <row r="42" spans="1:11" ht="10.5">
      <c r="A42" s="1698" t="s">
        <v>3080</v>
      </c>
      <c r="B42" s="517"/>
      <c r="C42" s="459"/>
      <c r="D42" s="459"/>
      <c r="E42" s="1623">
        <v>0</v>
      </c>
      <c r="F42" s="459"/>
      <c r="G42" s="1623">
        <v>1</v>
      </c>
      <c r="H42" s="1623"/>
      <c r="I42" s="1623">
        <v>-228</v>
      </c>
      <c r="J42" s="459"/>
      <c r="K42" s="1951">
        <v>-253</v>
      </c>
    </row>
    <row r="43" spans="1:11">
      <c r="A43" s="756"/>
      <c r="B43" s="202"/>
      <c r="C43" s="202"/>
      <c r="D43" s="202"/>
      <c r="E43" s="202"/>
      <c r="F43" s="202"/>
      <c r="G43" s="202"/>
      <c r="H43" s="202"/>
      <c r="I43" s="202"/>
      <c r="J43" s="202"/>
      <c r="K43" s="1935"/>
    </row>
    <row r="44" spans="1:11" ht="10" customHeight="1">
      <c r="A44" s="3410" t="s">
        <v>3081</v>
      </c>
      <c r="B44" s="3385"/>
      <c r="C44" s="3385"/>
      <c r="D44" s="3385"/>
      <c r="E44" s="3385"/>
      <c r="F44" s="3385"/>
      <c r="G44" s="3385"/>
      <c r="H44" s="3385"/>
      <c r="I44" s="3385"/>
      <c r="J44" s="3385"/>
      <c r="K44" s="3386"/>
    </row>
    <row r="45" spans="1:11">
      <c r="A45" s="3410"/>
      <c r="B45" s="3385"/>
      <c r="C45" s="3385"/>
      <c r="D45" s="3385"/>
      <c r="E45" s="3385"/>
      <c r="F45" s="3385"/>
      <c r="G45" s="3385"/>
      <c r="H45" s="3385"/>
      <c r="I45" s="3385"/>
      <c r="J45" s="3385"/>
      <c r="K45" s="3386"/>
    </row>
    <row r="46" spans="1:11">
      <c r="A46" s="3410"/>
      <c r="B46" s="3385"/>
      <c r="C46" s="3385"/>
      <c r="D46" s="3385"/>
      <c r="E46" s="3385"/>
      <c r="F46" s="3385"/>
      <c r="G46" s="3385"/>
      <c r="H46" s="3385"/>
      <c r="I46" s="3385"/>
      <c r="J46" s="3385"/>
      <c r="K46" s="3386"/>
    </row>
    <row r="47" spans="1:11">
      <c r="A47" s="3410"/>
      <c r="B47" s="3385"/>
      <c r="C47" s="3385"/>
      <c r="D47" s="3385"/>
      <c r="E47" s="3385"/>
      <c r="F47" s="3385"/>
      <c r="G47" s="3385"/>
      <c r="H47" s="3385"/>
      <c r="I47" s="3385"/>
      <c r="J47" s="3385"/>
      <c r="K47" s="3386"/>
    </row>
    <row r="48" spans="1:11" ht="5.15" customHeight="1">
      <c r="A48" s="3410"/>
      <c r="B48" s="3385"/>
      <c r="C48" s="3385"/>
      <c r="D48" s="3385"/>
      <c r="E48" s="3385"/>
      <c r="F48" s="3385"/>
      <c r="G48" s="3385"/>
      <c r="H48" s="3385"/>
      <c r="I48" s="3385"/>
      <c r="J48" s="3385"/>
      <c r="K48" s="3386"/>
    </row>
    <row r="49" spans="1:11" hidden="1">
      <c r="A49" s="3410"/>
      <c r="B49" s="3385"/>
      <c r="C49" s="3385"/>
      <c r="D49" s="3385"/>
      <c r="E49" s="3385"/>
      <c r="F49" s="3385"/>
      <c r="G49" s="3385"/>
      <c r="H49" s="3385"/>
      <c r="I49" s="3385"/>
      <c r="J49" s="3385"/>
      <c r="K49" s="3386"/>
    </row>
    <row r="50" spans="1:11" hidden="1">
      <c r="A50" s="3410"/>
      <c r="B50" s="3385"/>
      <c r="C50" s="3385"/>
      <c r="D50" s="3385"/>
      <c r="E50" s="3385"/>
      <c r="F50" s="3385"/>
      <c r="G50" s="3385"/>
      <c r="H50" s="3385"/>
      <c r="I50" s="3385"/>
      <c r="J50" s="3385"/>
      <c r="K50" s="3386"/>
    </row>
    <row r="51" spans="1:11" hidden="1">
      <c r="A51" s="3410"/>
      <c r="B51" s="3385"/>
      <c r="C51" s="3385"/>
      <c r="D51" s="3385"/>
      <c r="E51" s="3385"/>
      <c r="F51" s="3385"/>
      <c r="G51" s="3385"/>
      <c r="H51" s="3385"/>
      <c r="I51" s="3385"/>
      <c r="J51" s="3385"/>
      <c r="K51" s="3386"/>
    </row>
    <row r="52" spans="1:11">
      <c r="A52" s="756"/>
      <c r="B52" s="202"/>
      <c r="C52" s="202"/>
      <c r="D52" s="202"/>
      <c r="E52" s="202"/>
      <c r="F52" s="202"/>
      <c r="G52" s="202"/>
      <c r="H52" s="202"/>
      <c r="I52" s="202"/>
      <c r="J52" s="202"/>
      <c r="K52" s="1935"/>
    </row>
    <row r="53" spans="1:11">
      <c r="A53" s="756"/>
      <c r="B53" s="202"/>
      <c r="C53" s="202"/>
      <c r="D53" s="202"/>
      <c r="E53" s="202"/>
      <c r="F53" s="202"/>
      <c r="G53" s="202"/>
      <c r="H53" s="202"/>
      <c r="I53" s="202"/>
      <c r="J53" s="202"/>
      <c r="K53" s="1935"/>
    </row>
    <row r="54" spans="1:11">
      <c r="A54" s="756"/>
      <c r="B54" s="202"/>
      <c r="C54" s="202"/>
      <c r="D54" s="202"/>
      <c r="E54" s="202"/>
      <c r="F54" s="202"/>
      <c r="G54" s="202"/>
      <c r="H54" s="202"/>
      <c r="I54" s="202"/>
      <c r="J54" s="202"/>
      <c r="K54" s="1935"/>
    </row>
    <row r="55" spans="1:11">
      <c r="A55" s="756"/>
      <c r="B55" s="202"/>
      <c r="C55" s="202"/>
      <c r="D55" s="202"/>
      <c r="E55" s="202"/>
      <c r="F55" s="202"/>
      <c r="G55" s="202"/>
      <c r="H55" s="202"/>
      <c r="I55" s="202"/>
      <c r="J55" s="202"/>
      <c r="K55" s="1935"/>
    </row>
    <row r="56" spans="1:11">
      <c r="A56" s="756"/>
      <c r="B56" s="202"/>
      <c r="C56" s="202"/>
      <c r="D56" s="202"/>
      <c r="E56" s="202"/>
      <c r="F56" s="202"/>
      <c r="G56" s="202"/>
      <c r="H56" s="202"/>
      <c r="I56" s="202"/>
      <c r="J56" s="202"/>
      <c r="K56" s="1935"/>
    </row>
    <row r="57" spans="1:11">
      <c r="A57" s="756"/>
      <c r="B57" s="202"/>
      <c r="C57" s="202"/>
      <c r="D57" s="202"/>
      <c r="E57" s="202"/>
      <c r="F57" s="202"/>
      <c r="G57" s="202"/>
      <c r="H57" s="202"/>
      <c r="I57" s="202"/>
      <c r="J57" s="202"/>
      <c r="K57" s="1935"/>
    </row>
    <row r="58" spans="1:11">
      <c r="A58" s="756"/>
      <c r="B58" s="202"/>
      <c r="C58" s="202"/>
      <c r="D58" s="202"/>
      <c r="E58" s="202"/>
      <c r="F58" s="202"/>
      <c r="G58" s="202"/>
      <c r="H58" s="202"/>
      <c r="I58" s="202"/>
      <c r="J58" s="202"/>
      <c r="K58" s="1935"/>
    </row>
    <row r="59" spans="1:11">
      <c r="A59" s="756"/>
      <c r="B59" s="202"/>
      <c r="C59" s="202"/>
      <c r="D59" s="202"/>
      <c r="E59" s="202"/>
      <c r="F59" s="202"/>
      <c r="G59" s="202"/>
      <c r="H59" s="202"/>
      <c r="I59" s="202"/>
      <c r="J59" s="202"/>
      <c r="K59" s="1935"/>
    </row>
    <row r="60" spans="1:11">
      <c r="A60" s="756"/>
      <c r="B60" s="202"/>
      <c r="C60" s="202"/>
      <c r="D60" s="202"/>
      <c r="E60" s="202"/>
      <c r="F60" s="202"/>
      <c r="G60" s="202"/>
      <c r="H60" s="202"/>
      <c r="I60" s="202"/>
      <c r="J60" s="202"/>
      <c r="K60" s="1935"/>
    </row>
    <row r="61" spans="1:11">
      <c r="A61" s="188"/>
      <c r="B61" s="61"/>
      <c r="C61" s="61"/>
      <c r="D61" s="61"/>
      <c r="E61" s="61"/>
      <c r="F61" s="61"/>
      <c r="G61" s="61"/>
      <c r="H61" s="61"/>
      <c r="I61" s="61"/>
      <c r="J61" s="61"/>
      <c r="K61" s="1934"/>
    </row>
    <row r="62" spans="1:11" ht="10.5">
      <c r="A62" s="2297"/>
      <c r="B62" s="2298"/>
      <c r="C62" s="2298"/>
      <c r="D62" s="2298"/>
      <c r="E62" s="2298"/>
      <c r="F62" s="2298"/>
      <c r="G62" s="2298"/>
      <c r="H62" s="2298"/>
      <c r="I62" s="2298"/>
      <c r="J62" s="2298"/>
      <c r="K62" s="1947" t="s">
        <v>555</v>
      </c>
    </row>
    <row r="63" spans="1:11">
      <c r="A63" s="1727"/>
      <c r="B63" s="1037"/>
      <c r="C63" s="1037"/>
      <c r="D63" s="1037"/>
      <c r="E63" s="1037"/>
      <c r="F63" s="1037"/>
      <c r="G63" s="1037"/>
      <c r="H63" s="1037"/>
      <c r="I63" s="1037"/>
    </row>
    <row r="73" hidden="1"/>
  </sheetData>
  <mergeCells count="4">
    <mergeCell ref="E10:G10"/>
    <mergeCell ref="E12:K12"/>
    <mergeCell ref="A44:K51"/>
    <mergeCell ref="I10:K10"/>
  </mergeCells>
  <printOptions horizontalCentered="1" verticalCentered="1"/>
  <pageMargins left="0.25" right="0.25" top="0.25" bottom="0.25" header="0.1" footer="0.1"/>
  <pageSetup scale="125" orientation="portrait" r:id="rId1"/>
  <headerFooter alignWithMargins="0"/>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568A3-2957-4B92-98C5-B1D823ACEA6C}">
  <dimension ref="A1:H66"/>
  <sheetViews>
    <sheetView workbookViewId="0">
      <selection activeCell="A125" sqref="A125:XFD125"/>
    </sheetView>
  </sheetViews>
  <sheetFormatPr defaultRowHeight="10"/>
  <cols>
    <col min="1" max="1" width="5.6640625" customWidth="1"/>
    <col min="2" max="2" width="14.44140625" customWidth="1"/>
    <col min="3" max="3" width="16.6640625" customWidth="1"/>
    <col min="4" max="4" width="46.77734375" customWidth="1"/>
    <col min="5" max="5" width="15.33203125" customWidth="1"/>
    <col min="6" max="6" width="2.44140625" customWidth="1"/>
    <col min="7" max="7" width="15.109375" customWidth="1"/>
  </cols>
  <sheetData>
    <row r="1" spans="1:7" ht="10.5">
      <c r="A1" s="2299" t="s">
        <v>3186</v>
      </c>
      <c r="B1" s="1944"/>
      <c r="C1" s="1958"/>
      <c r="D1" s="1959"/>
      <c r="E1" s="1946"/>
      <c r="F1" s="1960"/>
      <c r="G1" s="1967">
        <v>15</v>
      </c>
    </row>
    <row r="2" spans="1:7" ht="10.5">
      <c r="A2" s="981" t="s">
        <v>52</v>
      </c>
      <c r="B2" s="567"/>
      <c r="C2" s="567"/>
      <c r="D2" s="567"/>
      <c r="E2" s="567"/>
      <c r="F2" s="567"/>
      <c r="G2" s="1938"/>
    </row>
    <row r="3" spans="1:7">
      <c r="A3" s="756"/>
      <c r="B3" s="202"/>
      <c r="C3" s="202"/>
      <c r="D3" s="202"/>
      <c r="E3" s="202"/>
      <c r="F3" s="202"/>
      <c r="G3" s="1935"/>
    </row>
    <row r="4" spans="1:7" ht="10.5">
      <c r="A4" s="981" t="s">
        <v>669</v>
      </c>
      <c r="B4" s="90"/>
      <c r="C4" s="90"/>
      <c r="D4" s="90"/>
      <c r="E4" s="90"/>
      <c r="F4" s="90"/>
      <c r="G4" s="1930"/>
    </row>
    <row r="5" spans="1:7" ht="10.5">
      <c r="A5" s="981"/>
      <c r="B5" s="90"/>
      <c r="C5" s="90"/>
      <c r="D5" s="90"/>
      <c r="E5" s="90"/>
      <c r="F5" s="90"/>
      <c r="G5" s="1930"/>
    </row>
    <row r="6" spans="1:7" ht="10.5">
      <c r="A6" s="2300"/>
      <c r="B6" s="90"/>
      <c r="C6" s="90"/>
      <c r="D6" s="90"/>
      <c r="E6" s="90"/>
      <c r="F6" s="90"/>
      <c r="G6" s="1930"/>
    </row>
    <row r="7" spans="1:7" ht="10.5">
      <c r="A7" s="2300" t="s">
        <v>3082</v>
      </c>
      <c r="B7" s="90"/>
      <c r="C7" s="90"/>
      <c r="D7" s="90"/>
      <c r="E7" s="90"/>
      <c r="F7" s="90"/>
      <c r="G7" s="1930"/>
    </row>
    <row r="8" spans="1:7" ht="10.5">
      <c r="A8" s="2300"/>
      <c r="B8" s="90"/>
      <c r="C8" s="90"/>
      <c r="D8" s="90"/>
      <c r="E8" s="90"/>
      <c r="F8" s="90"/>
      <c r="G8" s="1930"/>
    </row>
    <row r="9" spans="1:7" ht="10.5">
      <c r="A9" s="981"/>
      <c r="B9" s="90"/>
      <c r="C9" s="90"/>
      <c r="D9" s="90"/>
      <c r="E9" s="90"/>
      <c r="F9" s="90"/>
      <c r="G9" s="1930"/>
    </row>
    <row r="10" spans="1:7" ht="10.5">
      <c r="A10" s="2301"/>
      <c r="B10" s="1592"/>
      <c r="C10" s="1592"/>
      <c r="D10" s="1592"/>
      <c r="E10" s="2302">
        <v>2020</v>
      </c>
      <c r="F10" s="1881"/>
      <c r="G10" s="2303">
        <v>2019</v>
      </c>
    </row>
    <row r="11" spans="1:7">
      <c r="A11" s="2301"/>
      <c r="B11" s="1592"/>
      <c r="C11" s="1592"/>
      <c r="D11" s="1592"/>
      <c r="E11" s="3415" t="s">
        <v>3083</v>
      </c>
      <c r="F11" s="3415"/>
      <c r="G11" s="3416"/>
    </row>
    <row r="12" spans="1:7" ht="10.5">
      <c r="A12" s="1716" t="s">
        <v>3084</v>
      </c>
      <c r="B12" s="90"/>
      <c r="C12" s="90"/>
      <c r="D12" s="90"/>
      <c r="E12" s="1702"/>
      <c r="F12" s="1702"/>
      <c r="G12" s="1965"/>
    </row>
    <row r="13" spans="1:7">
      <c r="A13" s="527" t="s">
        <v>3061</v>
      </c>
      <c r="B13" s="925"/>
      <c r="C13" s="1703"/>
      <c r="D13" s="1703"/>
      <c r="E13" s="1702">
        <v>40</v>
      </c>
      <c r="F13" s="1702"/>
      <c r="G13" s="1965">
        <v>35</v>
      </c>
    </row>
    <row r="14" spans="1:7">
      <c r="A14" s="527" t="s">
        <v>3062</v>
      </c>
      <c r="B14" s="925"/>
      <c r="C14" s="1703"/>
      <c r="D14" s="1703"/>
      <c r="E14" s="1704">
        <v>74</v>
      </c>
      <c r="F14" s="1704"/>
      <c r="G14" s="1966">
        <v>93</v>
      </c>
    </row>
    <row r="15" spans="1:7" ht="10.5">
      <c r="A15" s="527" t="s">
        <v>3085</v>
      </c>
      <c r="B15" s="925"/>
      <c r="C15" s="90"/>
      <c r="D15" s="90"/>
      <c r="E15" s="1704">
        <v>-190</v>
      </c>
      <c r="F15" s="1704"/>
      <c r="G15" s="1966">
        <v>-179</v>
      </c>
    </row>
    <row r="16" spans="1:7" ht="10.5">
      <c r="A16" s="527" t="s">
        <v>3086</v>
      </c>
      <c r="B16" s="925"/>
      <c r="C16" s="1886"/>
      <c r="D16" s="90"/>
      <c r="E16" s="1704">
        <v>51</v>
      </c>
      <c r="F16" s="1704"/>
      <c r="G16" s="1966">
        <v>43</v>
      </c>
    </row>
    <row r="17" spans="1:8" ht="10.5">
      <c r="A17" s="527" t="s">
        <v>3087</v>
      </c>
      <c r="B17" s="90"/>
      <c r="C17" s="1886"/>
      <c r="D17" s="90"/>
      <c r="E17" s="2304">
        <v>1</v>
      </c>
      <c r="F17" s="1704"/>
      <c r="G17" s="2305">
        <v>1</v>
      </c>
    </row>
    <row r="18" spans="1:8" ht="10.5">
      <c r="A18" s="527"/>
      <c r="B18" s="90"/>
      <c r="C18" s="1886"/>
      <c r="D18" s="90"/>
      <c r="E18" s="1704"/>
      <c r="F18" s="1704"/>
      <c r="G18" s="1966"/>
      <c r="H18" s="17"/>
    </row>
    <row r="19" spans="1:8" ht="11" thickBot="1">
      <c r="A19" s="527" t="s">
        <v>3088</v>
      </c>
      <c r="B19" s="90"/>
      <c r="C19" s="1886"/>
      <c r="D19" s="90"/>
      <c r="E19" s="1705">
        <f>SUM(E12:E18)</f>
        <v>-24</v>
      </c>
      <c r="F19" s="1702"/>
      <c r="G19" s="1706">
        <v>-7</v>
      </c>
    </row>
    <row r="20" spans="1:8" ht="11" thickTop="1">
      <c r="A20" s="527"/>
      <c r="B20" s="90"/>
      <c r="C20" s="1592"/>
      <c r="D20" s="1592"/>
      <c r="E20" s="1704"/>
      <c r="F20" s="1704"/>
      <c r="G20" s="1966"/>
    </row>
    <row r="21" spans="1:8" ht="10.5">
      <c r="A21" s="1716" t="s">
        <v>3089</v>
      </c>
      <c r="B21" s="90"/>
      <c r="C21" s="1879"/>
      <c r="D21" s="1592"/>
      <c r="E21" s="1702"/>
      <c r="F21" s="1702"/>
      <c r="G21" s="1965"/>
    </row>
    <row r="22" spans="1:8" ht="10.5">
      <c r="A22" s="527" t="s">
        <v>3061</v>
      </c>
      <c r="B22" s="90"/>
      <c r="C22" s="90"/>
      <c r="D22" s="90"/>
      <c r="E22" s="1702">
        <v>6</v>
      </c>
      <c r="F22" s="1702"/>
      <c r="G22" s="1965">
        <v>6</v>
      </c>
    </row>
    <row r="23" spans="1:8" ht="10.5">
      <c r="A23" s="527" t="s">
        <v>3062</v>
      </c>
      <c r="B23" s="90"/>
      <c r="C23" s="1703"/>
      <c r="D23" s="1703"/>
      <c r="E23" s="1704">
        <v>12</v>
      </c>
      <c r="F23" s="1704"/>
      <c r="G23" s="1966">
        <v>17</v>
      </c>
    </row>
    <row r="24" spans="1:8" ht="10.5">
      <c r="A24" s="527" t="s">
        <v>3085</v>
      </c>
      <c r="B24" s="90"/>
      <c r="C24" s="1703"/>
      <c r="D24" s="1703"/>
      <c r="E24" s="1704">
        <v>-14</v>
      </c>
      <c r="F24" s="1704"/>
      <c r="G24" s="1966">
        <v>-14</v>
      </c>
    </row>
    <row r="25" spans="1:8" ht="10.5">
      <c r="A25" s="527" t="s">
        <v>3090</v>
      </c>
      <c r="B25" s="90"/>
      <c r="C25" s="90"/>
      <c r="D25" s="90"/>
      <c r="E25" s="2304">
        <v>-25</v>
      </c>
      <c r="F25" s="1704"/>
      <c r="G25" s="2305">
        <v>-24</v>
      </c>
    </row>
    <row r="26" spans="1:8" ht="10.5">
      <c r="A26" s="527"/>
      <c r="B26" s="770"/>
      <c r="C26" s="1886"/>
      <c r="D26" s="90"/>
      <c r="E26" s="1704"/>
      <c r="F26" s="1704"/>
      <c r="G26" s="1966"/>
    </row>
    <row r="27" spans="1:8" ht="11" thickBot="1">
      <c r="A27" s="527" t="s">
        <v>3088</v>
      </c>
      <c r="B27" s="90"/>
      <c r="C27" s="90"/>
      <c r="D27" s="90"/>
      <c r="E27" s="1705">
        <f>SUM(E21:E26)</f>
        <v>-21</v>
      </c>
      <c r="F27" s="1702"/>
      <c r="G27" s="1706">
        <v>-15</v>
      </c>
    </row>
    <row r="28" spans="1:8" ht="11" thickTop="1">
      <c r="A28" s="757"/>
      <c r="B28" s="90"/>
      <c r="C28" s="90"/>
      <c r="D28" s="90"/>
      <c r="E28" s="90"/>
      <c r="F28" s="90"/>
      <c r="G28" s="1930"/>
    </row>
    <row r="29" spans="1:8" ht="10.5">
      <c r="A29" s="1714" t="s">
        <v>3091</v>
      </c>
      <c r="B29" s="1703"/>
      <c r="C29" s="1703"/>
      <c r="D29" s="1703"/>
      <c r="E29" s="1703"/>
      <c r="F29" s="1703"/>
      <c r="G29" s="1963"/>
    </row>
    <row r="30" spans="1:8">
      <c r="A30" s="1718"/>
      <c r="B30" s="1703"/>
      <c r="C30" s="1703"/>
      <c r="D30" s="1703"/>
      <c r="E30" s="1703"/>
      <c r="F30" s="1703"/>
      <c r="G30" s="1963"/>
    </row>
    <row r="31" spans="1:8" ht="10.5">
      <c r="A31" s="1718"/>
      <c r="B31" s="1703"/>
      <c r="C31" s="1703"/>
      <c r="D31" s="1703"/>
      <c r="E31" s="3417">
        <v>2020</v>
      </c>
      <c r="F31" s="3417"/>
      <c r="G31" s="3418"/>
    </row>
    <row r="32" spans="1:8">
      <c r="A32" s="1718"/>
      <c r="B32" s="1703"/>
      <c r="C32" s="1703"/>
      <c r="D32" s="1703"/>
      <c r="E32" s="3420" t="s">
        <v>3058</v>
      </c>
      <c r="F32" s="3419"/>
      <c r="G32" s="3422" t="s">
        <v>3057</v>
      </c>
    </row>
    <row r="33" spans="1:7" ht="10.5">
      <c r="A33" s="981"/>
      <c r="B33" s="90"/>
      <c r="C33" s="90"/>
      <c r="D33" s="90"/>
      <c r="E33" s="3420"/>
      <c r="F33" s="3419"/>
      <c r="G33" s="3422"/>
    </row>
    <row r="34" spans="1:7" ht="10.5">
      <c r="A34" s="981"/>
      <c r="B34" s="90"/>
      <c r="C34" s="90"/>
      <c r="D34" s="90"/>
      <c r="E34" s="3421"/>
      <c r="F34" s="3419"/>
      <c r="G34" s="3423"/>
    </row>
    <row r="35" spans="1:7" ht="10.5">
      <c r="A35" s="981"/>
      <c r="B35" s="90"/>
      <c r="C35" s="90"/>
      <c r="D35" s="90"/>
      <c r="E35" s="3415" t="s">
        <v>2980</v>
      </c>
      <c r="F35" s="3415"/>
      <c r="G35" s="3416"/>
    </row>
    <row r="36" spans="1:7" ht="10.5">
      <c r="A36" s="981"/>
      <c r="B36" s="90"/>
      <c r="C36" s="90"/>
      <c r="D36" s="90"/>
      <c r="E36" s="1662"/>
      <c r="F36" s="1662"/>
      <c r="G36" s="2306"/>
    </row>
    <row r="37" spans="1:7" ht="10.5">
      <c r="A37" s="527" t="s">
        <v>3092</v>
      </c>
      <c r="B37" s="90"/>
      <c r="C37" s="90"/>
      <c r="D37" s="90"/>
      <c r="E37" s="1707">
        <v>139</v>
      </c>
      <c r="F37" s="1707"/>
      <c r="G37" s="2307">
        <v>28</v>
      </c>
    </row>
    <row r="38" spans="1:7" ht="10.5">
      <c r="A38" s="527" t="s">
        <v>3086</v>
      </c>
      <c r="B38" s="90"/>
      <c r="C38" s="90"/>
      <c r="D38" s="90"/>
      <c r="E38" s="1708">
        <v>-51</v>
      </c>
      <c r="F38" s="1708"/>
      <c r="G38" s="2308">
        <v>0</v>
      </c>
    </row>
    <row r="39" spans="1:7" ht="10.5">
      <c r="A39" s="527" t="s">
        <v>3093</v>
      </c>
      <c r="B39" s="90"/>
      <c r="C39" s="90"/>
      <c r="D39" s="90"/>
      <c r="E39" s="2309">
        <v>-1</v>
      </c>
      <c r="F39" s="1708"/>
      <c r="G39" s="2310">
        <v>25</v>
      </c>
    </row>
    <row r="40" spans="1:7" ht="10.5">
      <c r="A40" s="527"/>
      <c r="B40" s="90"/>
      <c r="C40" s="90"/>
      <c r="D40" s="90"/>
      <c r="E40" s="2311"/>
      <c r="F40" s="1708"/>
      <c r="G40" s="2312"/>
    </row>
    <row r="41" spans="1:7" ht="11" thickBot="1">
      <c r="A41" s="527" t="s">
        <v>3094</v>
      </c>
      <c r="B41" s="90"/>
      <c r="C41" s="90"/>
      <c r="D41" s="90"/>
      <c r="E41" s="1709">
        <f>SUM(E37:E40)</f>
        <v>87</v>
      </c>
      <c r="F41" s="1707"/>
      <c r="G41" s="1710">
        <f>SUM(G37:G40)</f>
        <v>53</v>
      </c>
    </row>
    <row r="42" spans="1:7" ht="11" thickTop="1">
      <c r="A42" s="527" t="s">
        <v>3095</v>
      </c>
      <c r="B42" s="90"/>
      <c r="C42" s="90"/>
      <c r="D42" s="90"/>
      <c r="E42" s="1711"/>
      <c r="F42" s="1708"/>
      <c r="G42" s="1712"/>
    </row>
    <row r="43" spans="1:7" ht="11" thickBot="1">
      <c r="A43" s="527" t="s">
        <v>3096</v>
      </c>
      <c r="B43" s="90"/>
      <c r="C43" s="90"/>
      <c r="D43" s="90"/>
      <c r="E43" s="1709">
        <v>63</v>
      </c>
      <c r="F43" s="1707"/>
      <c r="G43" s="1710">
        <v>32</v>
      </c>
    </row>
    <row r="44" spans="1:7" ht="11" thickTop="1">
      <c r="A44" s="981"/>
      <c r="B44" s="90"/>
      <c r="C44" s="90"/>
      <c r="D44" s="90"/>
      <c r="E44" s="90"/>
      <c r="F44" s="90"/>
      <c r="G44" s="1930"/>
    </row>
    <row r="45" spans="1:7" ht="10.5">
      <c r="A45" s="981"/>
      <c r="B45" s="90"/>
      <c r="C45" s="90"/>
      <c r="D45" s="90"/>
      <c r="E45" s="90"/>
      <c r="F45" s="90"/>
      <c r="G45" s="1930"/>
    </row>
    <row r="46" spans="1:7">
      <c r="A46" s="3413" t="s">
        <v>3239</v>
      </c>
      <c r="B46" s="3406"/>
      <c r="C46" s="3406"/>
      <c r="D46" s="3406"/>
      <c r="E46" s="3406"/>
      <c r="F46" s="3406"/>
      <c r="G46" s="3414"/>
    </row>
    <row r="47" spans="1:7">
      <c r="A47" s="3413"/>
      <c r="B47" s="3406"/>
      <c r="C47" s="3406"/>
      <c r="D47" s="3406"/>
      <c r="E47" s="3406"/>
      <c r="F47" s="3406"/>
      <c r="G47" s="3414"/>
    </row>
    <row r="48" spans="1:7">
      <c r="A48" s="2313"/>
      <c r="B48" s="1713"/>
      <c r="C48" s="1713"/>
      <c r="D48" s="1713"/>
      <c r="E48" s="1713"/>
      <c r="F48" s="1713"/>
      <c r="G48" s="2314"/>
    </row>
    <row r="49" spans="1:7">
      <c r="A49" s="3410" t="s">
        <v>3097</v>
      </c>
      <c r="B49" s="3385"/>
      <c r="C49" s="3385"/>
      <c r="D49" s="3385"/>
      <c r="E49" s="3385"/>
      <c r="F49" s="3385"/>
      <c r="G49" s="3386"/>
    </row>
    <row r="50" spans="1:7">
      <c r="A50" s="3410"/>
      <c r="B50" s="3385"/>
      <c r="C50" s="3385"/>
      <c r="D50" s="3385"/>
      <c r="E50" s="3385"/>
      <c r="F50" s="3385"/>
      <c r="G50" s="3386"/>
    </row>
    <row r="51" spans="1:7">
      <c r="A51" s="3410"/>
      <c r="B51" s="3385"/>
      <c r="C51" s="3385"/>
      <c r="D51" s="3385"/>
      <c r="E51" s="3385"/>
      <c r="F51" s="3385"/>
      <c r="G51" s="3386"/>
    </row>
    <row r="52" spans="1:7">
      <c r="A52" s="3410"/>
      <c r="B52" s="3385"/>
      <c r="C52" s="3385"/>
      <c r="D52" s="3385"/>
      <c r="E52" s="3385"/>
      <c r="F52" s="3385"/>
      <c r="G52" s="3386"/>
    </row>
    <row r="53" spans="1:7">
      <c r="A53" s="1872"/>
      <c r="B53" s="1871"/>
      <c r="C53" s="1871"/>
      <c r="D53" s="1871"/>
      <c r="E53" s="1871"/>
      <c r="F53" s="1871"/>
      <c r="G53" s="1941"/>
    </row>
    <row r="54" spans="1:7">
      <c r="A54" s="1872"/>
      <c r="B54" s="1871"/>
      <c r="C54" s="1871"/>
      <c r="D54" s="1871"/>
      <c r="E54" s="1871"/>
      <c r="F54" s="1871"/>
      <c r="G54" s="1941"/>
    </row>
    <row r="55" spans="1:7">
      <c r="A55" s="1872"/>
      <c r="B55" s="1871"/>
      <c r="C55" s="1871"/>
      <c r="D55" s="1871"/>
      <c r="E55" s="1871"/>
      <c r="F55" s="1871"/>
      <c r="G55" s="1941"/>
    </row>
    <row r="56" spans="1:7">
      <c r="A56" s="1872"/>
      <c r="B56" s="1871"/>
      <c r="C56" s="1871"/>
      <c r="D56" s="1871"/>
      <c r="E56" s="1871"/>
      <c r="F56" s="1871"/>
      <c r="G56" s="1941"/>
    </row>
    <row r="57" spans="1:7">
      <c r="A57" s="1872"/>
      <c r="B57" s="1871"/>
      <c r="C57" s="1871"/>
      <c r="D57" s="1871"/>
      <c r="E57" s="1871"/>
      <c r="F57" s="1871"/>
      <c r="G57" s="1941"/>
    </row>
    <row r="58" spans="1:7">
      <c r="A58" s="1872"/>
      <c r="B58" s="1871"/>
      <c r="C58" s="1871"/>
      <c r="D58" s="1871"/>
      <c r="E58" s="1871"/>
      <c r="F58" s="1871"/>
      <c r="G58" s="1941"/>
    </row>
    <row r="59" spans="1:7">
      <c r="A59" s="1872"/>
      <c r="B59" s="1871"/>
      <c r="C59" s="1871"/>
      <c r="D59" s="1871"/>
      <c r="E59" s="1871"/>
      <c r="F59" s="1871"/>
      <c r="G59" s="1941"/>
    </row>
    <row r="60" spans="1:7">
      <c r="A60" s="1872"/>
      <c r="B60" s="1871"/>
      <c r="C60" s="1871"/>
      <c r="D60" s="1871"/>
      <c r="E60" s="1871"/>
      <c r="F60" s="1871"/>
      <c r="G60" s="1941"/>
    </row>
    <row r="61" spans="1:7">
      <c r="A61" s="1872"/>
      <c r="B61" s="1871"/>
      <c r="C61" s="1871"/>
      <c r="D61" s="1871"/>
      <c r="E61" s="1871"/>
      <c r="F61" s="1871"/>
      <c r="G61" s="1941"/>
    </row>
    <row r="62" spans="1:7">
      <c r="A62" s="1872"/>
      <c r="B62" s="1871"/>
      <c r="C62" s="1871"/>
      <c r="D62" s="1871"/>
      <c r="E62" s="1871"/>
      <c r="F62" s="1871"/>
      <c r="G62" s="1941"/>
    </row>
    <row r="63" spans="1:7">
      <c r="A63" s="1872"/>
      <c r="B63" s="1871"/>
      <c r="C63" s="1871"/>
      <c r="D63" s="1871"/>
      <c r="E63" s="1871"/>
      <c r="F63" s="1871"/>
      <c r="G63" s="1941"/>
    </row>
    <row r="64" spans="1:7">
      <c r="A64" s="756"/>
      <c r="B64" s="202"/>
      <c r="C64" s="202"/>
      <c r="D64" s="202"/>
      <c r="E64" s="202"/>
      <c r="F64" s="202"/>
      <c r="G64" s="1935"/>
    </row>
    <row r="65" spans="1:7" ht="10.5">
      <c r="A65" s="1971" t="s">
        <v>1353</v>
      </c>
      <c r="B65" s="1959"/>
      <c r="C65" s="1959"/>
      <c r="D65" s="1959"/>
      <c r="E65" s="1959"/>
      <c r="F65" s="1959"/>
      <c r="G65" s="1947"/>
    </row>
    <row r="66" spans="1:7">
      <c r="A66" s="1727"/>
      <c r="B66" s="1037"/>
      <c r="C66" s="1037"/>
      <c r="D66" s="1037"/>
      <c r="E66" s="1037"/>
      <c r="F66" s="1037"/>
      <c r="G66" s="1037"/>
    </row>
  </sheetData>
  <mergeCells count="8">
    <mergeCell ref="A46:G47"/>
    <mergeCell ref="A49:G52"/>
    <mergeCell ref="E11:G11"/>
    <mergeCell ref="E35:G35"/>
    <mergeCell ref="E31:G31"/>
    <mergeCell ref="F32:F34"/>
    <mergeCell ref="E32:E34"/>
    <mergeCell ref="G32:G34"/>
  </mergeCells>
  <printOptions horizontalCentered="1" verticalCentered="1"/>
  <pageMargins left="0.25" right="0.25" top="0.25" bottom="0.25" header="0.1" footer="0.1"/>
  <pageSetup scale="110" orientation="portrait" r:id="rId1"/>
  <headerFooter alignWithMargins="0"/>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BF9B8-0BFF-4CEE-9D7E-2E2F88C55315}">
  <dimension ref="A1:H68"/>
  <sheetViews>
    <sheetView workbookViewId="0">
      <selection activeCell="A125" sqref="A125:XFD125"/>
    </sheetView>
  </sheetViews>
  <sheetFormatPr defaultRowHeight="10"/>
  <cols>
    <col min="1" max="1" width="5.6640625" customWidth="1"/>
    <col min="2" max="2" width="12.6640625" customWidth="1"/>
    <col min="3" max="3" width="18.77734375" customWidth="1"/>
    <col min="4" max="4" width="52.5546875" customWidth="1"/>
    <col min="5" max="5" width="15.33203125" customWidth="1"/>
    <col min="6" max="6" width="2.44140625" customWidth="1"/>
    <col min="7" max="7" width="15.109375" customWidth="1"/>
  </cols>
  <sheetData>
    <row r="1" spans="1:7" ht="10.5">
      <c r="A1" s="2295" t="s">
        <v>3137</v>
      </c>
      <c r="B1" s="1944"/>
      <c r="C1" s="1958"/>
      <c r="D1" s="1959"/>
      <c r="E1" s="1946"/>
      <c r="F1" s="1960"/>
      <c r="G1" s="1947" t="s">
        <v>3042</v>
      </c>
    </row>
    <row r="2" spans="1:7" ht="10.5">
      <c r="A2" s="981" t="s">
        <v>52</v>
      </c>
      <c r="B2" s="567"/>
      <c r="C2" s="567"/>
      <c r="D2" s="567"/>
      <c r="E2" s="567"/>
      <c r="F2" s="567"/>
      <c r="G2" s="1938"/>
    </row>
    <row r="3" spans="1:7">
      <c r="A3" s="756"/>
      <c r="B3" s="202"/>
      <c r="C3" s="202"/>
      <c r="D3" s="202"/>
      <c r="E3" s="202"/>
      <c r="F3" s="202"/>
      <c r="G3" s="1935"/>
    </row>
    <row r="4" spans="1:7" ht="10.5">
      <c r="A4" s="981" t="s">
        <v>669</v>
      </c>
      <c r="B4" s="90"/>
      <c r="C4" s="90"/>
      <c r="D4" s="90"/>
      <c r="E4" s="90"/>
      <c r="F4" s="90"/>
      <c r="G4" s="1930"/>
    </row>
    <row r="5" spans="1:7" ht="10.5">
      <c r="A5" s="981"/>
      <c r="B5" s="90"/>
      <c r="C5" s="90"/>
      <c r="D5" s="90"/>
      <c r="E5" s="90"/>
      <c r="F5" s="90"/>
      <c r="G5" s="1930"/>
    </row>
    <row r="6" spans="1:7" ht="10.5">
      <c r="A6" s="2300" t="s">
        <v>3098</v>
      </c>
      <c r="B6" s="90"/>
      <c r="C6" s="90"/>
      <c r="D6" s="90"/>
      <c r="E6" s="90"/>
      <c r="F6" s="90"/>
      <c r="G6" s="1930"/>
    </row>
    <row r="7" spans="1:7" ht="10.5">
      <c r="A7" s="1714"/>
      <c r="B7" s="1715"/>
      <c r="C7" s="1715"/>
      <c r="D7" s="1715"/>
      <c r="E7" s="1715"/>
      <c r="F7" s="1715"/>
      <c r="G7" s="1961"/>
    </row>
    <row r="8" spans="1:7">
      <c r="A8" s="3410" t="s">
        <v>3099</v>
      </c>
      <c r="B8" s="3385"/>
      <c r="C8" s="3385"/>
      <c r="D8" s="3385"/>
      <c r="E8" s="3385"/>
      <c r="F8" s="3385"/>
      <c r="G8" s="3386"/>
    </row>
    <row r="9" spans="1:7">
      <c r="A9" s="3410"/>
      <c r="B9" s="3385"/>
      <c r="C9" s="3385"/>
      <c r="D9" s="3385"/>
      <c r="E9" s="3385"/>
      <c r="F9" s="3385"/>
      <c r="G9" s="3386"/>
    </row>
    <row r="10" spans="1:7">
      <c r="A10" s="3410"/>
      <c r="B10" s="3385"/>
      <c r="C10" s="3385"/>
      <c r="D10" s="3385"/>
      <c r="E10" s="3385"/>
      <c r="F10" s="3385"/>
      <c r="G10" s="3386"/>
    </row>
    <row r="11" spans="1:7">
      <c r="A11" s="3410"/>
      <c r="B11" s="3385"/>
      <c r="C11" s="3385"/>
      <c r="D11" s="3385"/>
      <c r="E11" s="3385"/>
      <c r="F11" s="3385"/>
      <c r="G11" s="3386"/>
    </row>
    <row r="12" spans="1:7" ht="10.5">
      <c r="A12" s="1714"/>
      <c r="B12" s="1715"/>
      <c r="C12" s="1715"/>
      <c r="D12" s="1715"/>
      <c r="E12" s="1715"/>
      <c r="F12" s="1715"/>
      <c r="G12" s="1961"/>
    </row>
    <row r="13" spans="1:7" ht="10.5">
      <c r="A13" s="1714"/>
      <c r="B13" s="1715"/>
      <c r="C13" s="1715"/>
      <c r="D13" s="1715"/>
      <c r="E13" s="1715"/>
      <c r="F13" s="1715"/>
      <c r="G13" s="1961"/>
    </row>
    <row r="14" spans="1:7" ht="10.5">
      <c r="A14" s="1716" t="s">
        <v>3100</v>
      </c>
      <c r="B14" s="1715"/>
      <c r="C14" s="1715"/>
      <c r="D14" s="1715"/>
      <c r="E14" s="2315" t="s">
        <v>3012</v>
      </c>
      <c r="F14" s="1873"/>
      <c r="G14" s="2316">
        <v>2019</v>
      </c>
    </row>
    <row r="15" spans="1:7" ht="10.5">
      <c r="A15" s="527" t="s">
        <v>3101</v>
      </c>
      <c r="B15" s="1715"/>
      <c r="C15" s="1715"/>
      <c r="D15" s="1715"/>
      <c r="E15" s="1717">
        <v>2.6700000000000002E-2</v>
      </c>
      <c r="F15" s="1717"/>
      <c r="G15" s="1962">
        <v>3.3799999999999997E-2</v>
      </c>
    </row>
    <row r="16" spans="1:7" ht="10.5">
      <c r="A16" s="527" t="s">
        <v>3102</v>
      </c>
      <c r="B16" s="1715"/>
      <c r="C16" s="1715"/>
      <c r="D16" s="1715"/>
      <c r="E16" s="1717">
        <v>4.2099999999999999E-2</v>
      </c>
      <c r="F16" s="1717"/>
      <c r="G16" s="1962">
        <v>4.2099999999999999E-2</v>
      </c>
    </row>
    <row r="17" spans="1:8" ht="10.5">
      <c r="A17" s="1716" t="s">
        <v>3103</v>
      </c>
      <c r="B17" s="1715"/>
      <c r="C17" s="1715"/>
      <c r="D17" s="1715"/>
      <c r="E17" s="1717"/>
      <c r="F17" s="1717"/>
      <c r="G17" s="1962"/>
    </row>
    <row r="18" spans="1:8" ht="10.5">
      <c r="A18" s="527" t="s">
        <v>3101</v>
      </c>
      <c r="B18" s="1715"/>
      <c r="C18" s="1715"/>
      <c r="D18" s="1715"/>
      <c r="E18" s="1717">
        <v>2.2700000000000001E-2</v>
      </c>
      <c r="F18" s="1717"/>
      <c r="G18" s="1962">
        <v>3.1300000000000001E-2</v>
      </c>
      <c r="H18" s="17"/>
    </row>
    <row r="19" spans="1:8" ht="10.5">
      <c r="A19" s="1716" t="s">
        <v>3104</v>
      </c>
      <c r="B19" s="1715"/>
      <c r="C19" s="1715"/>
      <c r="D19" s="1715"/>
      <c r="E19" s="1717"/>
      <c r="F19" s="1717"/>
      <c r="G19" s="1962"/>
    </row>
    <row r="20" spans="1:8" ht="10.5">
      <c r="A20" s="527" t="s">
        <v>3105</v>
      </c>
      <c r="B20" s="1715"/>
      <c r="C20" s="1715"/>
      <c r="D20" s="1715"/>
      <c r="E20" s="1717">
        <v>3.7100000000000001E-2</v>
      </c>
      <c r="F20" s="1717"/>
      <c r="G20" s="1962">
        <v>4.5499999999999999E-2</v>
      </c>
    </row>
    <row r="21" spans="1:8" ht="10.5">
      <c r="A21" s="527" t="s">
        <v>3106</v>
      </c>
      <c r="B21" s="1715"/>
      <c r="C21" s="1715"/>
      <c r="D21" s="1715"/>
      <c r="E21" s="1717">
        <v>2.92E-2</v>
      </c>
      <c r="F21" s="1717"/>
      <c r="G21" s="1962">
        <v>3.9899999999999998E-2</v>
      </c>
    </row>
    <row r="22" spans="1:8" ht="10.5">
      <c r="A22" s="527" t="s">
        <v>3107</v>
      </c>
      <c r="B22" s="1715"/>
      <c r="C22" s="1715"/>
      <c r="D22" s="1715"/>
      <c r="E22" s="1717">
        <v>8.2500000000000004E-2</v>
      </c>
      <c r="F22" s="1717"/>
      <c r="G22" s="1962">
        <v>8.2500000000000004E-2</v>
      </c>
    </row>
    <row r="23" spans="1:8" ht="10.5">
      <c r="A23" s="527" t="s">
        <v>3102</v>
      </c>
      <c r="B23" s="1715"/>
      <c r="C23" s="1715"/>
      <c r="D23" s="1715"/>
      <c r="E23" s="1717">
        <v>4.2099999999999999E-2</v>
      </c>
      <c r="F23" s="1717"/>
      <c r="G23" s="1962">
        <v>4.2099999999999999E-2</v>
      </c>
    </row>
    <row r="24" spans="1:8" ht="10.5">
      <c r="A24" s="1716" t="s">
        <v>3108</v>
      </c>
      <c r="B24" s="1715"/>
      <c r="C24" s="1715"/>
      <c r="D24" s="1715"/>
      <c r="E24" s="1717"/>
      <c r="F24" s="1717"/>
      <c r="G24" s="1962"/>
    </row>
    <row r="25" spans="1:8" ht="10.5">
      <c r="A25" s="527" t="s">
        <v>3105</v>
      </c>
      <c r="B25" s="1715"/>
      <c r="C25" s="1715"/>
      <c r="D25" s="1715"/>
      <c r="E25" s="1717">
        <v>3.4099999999999998E-2</v>
      </c>
      <c r="F25" s="1717"/>
      <c r="G25" s="1962">
        <v>4.3900000000000002E-2</v>
      </c>
    </row>
    <row r="26" spans="1:8" ht="10.5">
      <c r="A26" s="527" t="s">
        <v>3106</v>
      </c>
      <c r="B26" s="1715"/>
      <c r="C26" s="1715"/>
      <c r="D26" s="1715"/>
      <c r="E26" s="1717">
        <v>2.69E-2</v>
      </c>
      <c r="F26" s="1717"/>
      <c r="G26" s="1962">
        <v>3.8300000000000001E-2</v>
      </c>
    </row>
    <row r="27" spans="1:8" ht="10.5">
      <c r="A27" s="527" t="s">
        <v>3107</v>
      </c>
      <c r="B27" s="1715"/>
      <c r="C27" s="1715"/>
      <c r="D27" s="1715"/>
      <c r="E27" s="1717">
        <v>0.08</v>
      </c>
      <c r="F27" s="1717"/>
      <c r="G27" s="1962">
        <v>0.08</v>
      </c>
    </row>
    <row r="28" spans="1:8" ht="10.5">
      <c r="A28" s="527" t="s">
        <v>3109</v>
      </c>
      <c r="B28" s="1715"/>
      <c r="C28" s="1715"/>
      <c r="D28" s="1715"/>
      <c r="E28" s="1717">
        <v>6.25E-2</v>
      </c>
      <c r="F28" s="1717"/>
      <c r="G28" s="1962">
        <v>6.5000000000000002E-2</v>
      </c>
    </row>
    <row r="29" spans="1:8" ht="10.5">
      <c r="A29" s="1714"/>
      <c r="B29" s="1715"/>
      <c r="C29" s="1715"/>
      <c r="D29" s="1715"/>
      <c r="E29" s="1715"/>
      <c r="F29" s="1715"/>
      <c r="G29" s="1961"/>
    </row>
    <row r="30" spans="1:8">
      <c r="A30" s="3410" t="s">
        <v>3110</v>
      </c>
      <c r="B30" s="3385"/>
      <c r="C30" s="3385"/>
      <c r="D30" s="3385"/>
      <c r="E30" s="3385"/>
      <c r="F30" s="3385"/>
      <c r="G30" s="3386"/>
    </row>
    <row r="31" spans="1:8">
      <c r="A31" s="3410"/>
      <c r="B31" s="3385"/>
      <c r="C31" s="3385"/>
      <c r="D31" s="3385"/>
      <c r="E31" s="3385"/>
      <c r="F31" s="3385"/>
      <c r="G31" s="3386"/>
    </row>
    <row r="32" spans="1:8" ht="10" customHeight="1">
      <c r="A32" s="3410"/>
      <c r="B32" s="3385"/>
      <c r="C32" s="3385"/>
      <c r="D32" s="3385"/>
      <c r="E32" s="3385"/>
      <c r="F32" s="3385"/>
      <c r="G32" s="3386"/>
    </row>
    <row r="33" spans="1:7">
      <c r="A33" s="3410"/>
      <c r="B33" s="3385"/>
      <c r="C33" s="3385"/>
      <c r="D33" s="3385"/>
      <c r="E33" s="3385"/>
      <c r="F33" s="3385"/>
      <c r="G33" s="3386"/>
    </row>
    <row r="34" spans="1:7">
      <c r="A34" s="1718"/>
      <c r="B34" s="1703"/>
      <c r="C34" s="1703"/>
      <c r="D34" s="1703"/>
      <c r="E34" s="1703"/>
      <c r="F34" s="1703"/>
      <c r="G34" s="1963"/>
    </row>
    <row r="35" spans="1:7">
      <c r="A35" s="3410" t="s">
        <v>3111</v>
      </c>
      <c r="B35" s="3385"/>
      <c r="C35" s="3385"/>
      <c r="D35" s="3385"/>
      <c r="E35" s="3385"/>
      <c r="F35" s="3385"/>
      <c r="G35" s="3386"/>
    </row>
    <row r="36" spans="1:7">
      <c r="A36" s="3410"/>
      <c r="B36" s="3385"/>
      <c r="C36" s="3385"/>
      <c r="D36" s="3385"/>
      <c r="E36" s="3385"/>
      <c r="F36" s="3385"/>
      <c r="G36" s="3386"/>
    </row>
    <row r="37" spans="1:7" ht="10.5">
      <c r="A37" s="1714"/>
      <c r="B37" s="1715"/>
      <c r="C37" s="1715"/>
      <c r="D37" s="1715"/>
      <c r="E37" s="1715"/>
      <c r="F37" s="1715"/>
      <c r="G37" s="1961"/>
    </row>
    <row r="38" spans="1:7" ht="10.5">
      <c r="A38" s="1714" t="s">
        <v>3112</v>
      </c>
      <c r="B38" s="1715"/>
      <c r="C38" s="1715"/>
      <c r="D38" s="1715"/>
      <c r="E38" s="1715"/>
      <c r="F38" s="1715"/>
      <c r="G38" s="1961"/>
    </row>
    <row r="39" spans="1:7" ht="10.5">
      <c r="A39" s="1714"/>
      <c r="B39" s="1715"/>
      <c r="C39" s="1715"/>
      <c r="D39" s="1715"/>
      <c r="E39" s="1715"/>
      <c r="F39" s="1715"/>
      <c r="G39" s="1961"/>
    </row>
    <row r="40" spans="1:7">
      <c r="A40" s="3410" t="s">
        <v>3406</v>
      </c>
      <c r="B40" s="3385"/>
      <c r="C40" s="3385"/>
      <c r="D40" s="3385"/>
      <c r="E40" s="3385"/>
      <c r="F40" s="3385"/>
      <c r="G40" s="3386"/>
    </row>
    <row r="41" spans="1:7">
      <c r="A41" s="3410"/>
      <c r="B41" s="3385"/>
      <c r="C41" s="3385"/>
      <c r="D41" s="3385"/>
      <c r="E41" s="3385"/>
      <c r="F41" s="3385"/>
      <c r="G41" s="3386"/>
    </row>
    <row r="42" spans="1:7">
      <c r="A42" s="3410"/>
      <c r="B42" s="3385"/>
      <c r="C42" s="3385"/>
      <c r="D42" s="3385"/>
      <c r="E42" s="3385"/>
      <c r="F42" s="3385"/>
      <c r="G42" s="3386"/>
    </row>
    <row r="43" spans="1:7" ht="10.5">
      <c r="A43" s="1714"/>
      <c r="B43" s="1715"/>
      <c r="C43" s="1715"/>
      <c r="D43" s="1715"/>
      <c r="E43" s="1715"/>
      <c r="F43" s="1715"/>
      <c r="G43" s="1961"/>
    </row>
    <row r="44" spans="1:7">
      <c r="A44" s="3410" t="s">
        <v>3407</v>
      </c>
      <c r="B44" s="3385"/>
      <c r="C44" s="3385"/>
      <c r="D44" s="3385"/>
      <c r="E44" s="3385"/>
      <c r="F44" s="3385"/>
      <c r="G44" s="3386"/>
    </row>
    <row r="45" spans="1:7">
      <c r="A45" s="3410"/>
      <c r="B45" s="3385"/>
      <c r="C45" s="3385"/>
      <c r="D45" s="3385"/>
      <c r="E45" s="3385"/>
      <c r="F45" s="3385"/>
      <c r="G45" s="3386"/>
    </row>
    <row r="46" spans="1:7" ht="10" customHeight="1">
      <c r="A46" s="3410"/>
      <c r="B46" s="3385"/>
      <c r="C46" s="3385"/>
      <c r="D46" s="3385"/>
      <c r="E46" s="3385"/>
      <c r="F46" s="3385"/>
      <c r="G46" s="3386"/>
    </row>
    <row r="47" spans="1:7" ht="10.5">
      <c r="A47" s="1714"/>
      <c r="B47" s="1715"/>
      <c r="C47" s="1715"/>
      <c r="D47" s="1715"/>
      <c r="E47" s="459"/>
      <c r="F47" s="459"/>
      <c r="G47" s="1964"/>
    </row>
    <row r="48" spans="1:7" ht="10.5">
      <c r="A48" s="1714"/>
      <c r="B48" s="1715"/>
      <c r="C48" s="1715"/>
      <c r="D48" s="1715"/>
      <c r="E48" s="3424" t="s">
        <v>3113</v>
      </c>
      <c r="F48" s="3424"/>
      <c r="G48" s="3425"/>
    </row>
    <row r="49" spans="1:7" ht="10" customHeight="1">
      <c r="A49" s="1714"/>
      <c r="B49" s="1715"/>
      <c r="C49" s="1715"/>
      <c r="D49" s="1715"/>
      <c r="E49" s="2317" t="s">
        <v>3114</v>
      </c>
      <c r="F49" s="1719"/>
      <c r="G49" s="2318" t="s">
        <v>3115</v>
      </c>
    </row>
    <row r="50" spans="1:7" ht="10.5">
      <c r="A50" s="1714"/>
      <c r="B50" s="1715"/>
      <c r="C50" s="1715"/>
      <c r="D50" s="1715"/>
      <c r="E50" s="3415" t="s">
        <v>2980</v>
      </c>
      <c r="F50" s="3415"/>
      <c r="G50" s="3416"/>
    </row>
    <row r="51" spans="1:7" ht="10.5">
      <c r="A51" s="1720" t="s">
        <v>3116</v>
      </c>
      <c r="B51" s="1715"/>
      <c r="C51" s="1715"/>
      <c r="D51" s="1715"/>
      <c r="E51" s="459"/>
      <c r="F51" s="459"/>
      <c r="G51" s="1964"/>
    </row>
    <row r="52" spans="1:7" ht="10.5">
      <c r="A52" s="1720" t="s">
        <v>3117</v>
      </c>
      <c r="B52" s="1715"/>
      <c r="C52" s="1715"/>
      <c r="D52" s="1715"/>
      <c r="E52" s="1702">
        <v>1</v>
      </c>
      <c r="F52" s="1702"/>
      <c r="G52" s="1965">
        <v>-1</v>
      </c>
    </row>
    <row r="53" spans="1:7" ht="10.5">
      <c r="A53" s="1720" t="s">
        <v>3118</v>
      </c>
      <c r="B53" s="1715"/>
      <c r="C53" s="1715"/>
      <c r="D53" s="1715"/>
      <c r="E53" s="1704">
        <v>8</v>
      </c>
      <c r="F53" s="1704"/>
      <c r="G53" s="1966">
        <v>-8</v>
      </c>
    </row>
    <row r="54" spans="1:7" ht="10.5">
      <c r="A54" s="1714"/>
      <c r="B54" s="1715"/>
      <c r="C54" s="1715"/>
      <c r="D54" s="1715"/>
      <c r="E54" s="1715"/>
      <c r="F54" s="1715"/>
      <c r="G54" s="1961"/>
    </row>
    <row r="55" spans="1:7" ht="10.5">
      <c r="A55" s="1714" t="s">
        <v>3119</v>
      </c>
      <c r="B55" s="1715"/>
      <c r="C55" s="1715"/>
      <c r="D55" s="1715"/>
      <c r="E55" s="1715"/>
      <c r="F55" s="1715"/>
      <c r="G55" s="1961"/>
    </row>
    <row r="56" spans="1:7" ht="10.5">
      <c r="A56" s="1714"/>
      <c r="B56" s="1715"/>
      <c r="C56" s="1715"/>
      <c r="D56" s="1715"/>
      <c r="E56" s="1715"/>
      <c r="F56" s="1715"/>
      <c r="G56" s="1961"/>
    </row>
    <row r="57" spans="1:7">
      <c r="A57" s="3410" t="s">
        <v>3120</v>
      </c>
      <c r="B57" s="3385"/>
      <c r="C57" s="3385"/>
      <c r="D57" s="3385"/>
      <c r="E57" s="3385"/>
      <c r="F57" s="3385"/>
      <c r="G57" s="3386"/>
    </row>
    <row r="58" spans="1:7">
      <c r="A58" s="3410"/>
      <c r="B58" s="3385"/>
      <c r="C58" s="3385"/>
      <c r="D58" s="3385"/>
      <c r="E58" s="3385"/>
      <c r="F58" s="3385"/>
      <c r="G58" s="3386"/>
    </row>
    <row r="59" spans="1:7">
      <c r="A59" s="3410"/>
      <c r="B59" s="3385"/>
      <c r="C59" s="3385"/>
      <c r="D59" s="3385"/>
      <c r="E59" s="3385"/>
      <c r="F59" s="3385"/>
      <c r="G59" s="3386"/>
    </row>
    <row r="60" spans="1:7">
      <c r="A60" s="3410"/>
      <c r="B60" s="3385"/>
      <c r="C60" s="3385"/>
      <c r="D60" s="3385"/>
      <c r="E60" s="3385"/>
      <c r="F60" s="3385"/>
      <c r="G60" s="3386"/>
    </row>
    <row r="61" spans="1:7">
      <c r="A61" s="3410"/>
      <c r="B61" s="3385"/>
      <c r="C61" s="3385"/>
      <c r="D61" s="3385"/>
      <c r="E61" s="3385"/>
      <c r="F61" s="3385"/>
      <c r="G61" s="3386"/>
    </row>
    <row r="62" spans="1:7">
      <c r="A62" s="3410"/>
      <c r="B62" s="3385"/>
      <c r="C62" s="3385"/>
      <c r="D62" s="3385"/>
      <c r="E62" s="3385"/>
      <c r="F62" s="3385"/>
      <c r="G62" s="3386"/>
    </row>
    <row r="63" spans="1:7">
      <c r="A63" s="3410"/>
      <c r="B63" s="3385"/>
      <c r="C63" s="3385"/>
      <c r="D63" s="3385"/>
      <c r="E63" s="3385"/>
      <c r="F63" s="3385"/>
      <c r="G63" s="3386"/>
    </row>
    <row r="64" spans="1:7">
      <c r="A64" s="3410"/>
      <c r="B64" s="3385"/>
      <c r="C64" s="3385"/>
      <c r="D64" s="3385"/>
      <c r="E64" s="3385"/>
      <c r="F64" s="3385"/>
      <c r="G64" s="3386"/>
    </row>
    <row r="65" spans="1:7">
      <c r="A65" s="3410"/>
      <c r="B65" s="3385"/>
      <c r="C65" s="3385"/>
      <c r="D65" s="3385"/>
      <c r="E65" s="3385"/>
      <c r="F65" s="3385"/>
      <c r="G65" s="3386"/>
    </row>
    <row r="66" spans="1:7">
      <c r="A66" s="3410"/>
      <c r="B66" s="3385"/>
      <c r="C66" s="3385"/>
      <c r="D66" s="3385"/>
      <c r="E66" s="3385"/>
      <c r="F66" s="3385"/>
      <c r="G66" s="3386"/>
    </row>
    <row r="67" spans="1:7" ht="10.5">
      <c r="A67" s="2319"/>
      <c r="B67" s="2320"/>
      <c r="C67" s="2320"/>
      <c r="D67" s="2320"/>
      <c r="E67" s="2320"/>
      <c r="F67" s="2320"/>
      <c r="G67" s="2321"/>
    </row>
    <row r="68" spans="1:7" ht="10.5">
      <c r="A68" s="2056"/>
      <c r="B68" s="1959"/>
      <c r="C68" s="1959"/>
      <c r="D68" s="1959"/>
      <c r="E68" s="1959"/>
      <c r="F68" s="1959"/>
      <c r="G68" s="1947" t="s">
        <v>555</v>
      </c>
    </row>
  </sheetData>
  <mergeCells count="8">
    <mergeCell ref="A57:G66"/>
    <mergeCell ref="E48:G48"/>
    <mergeCell ref="E50:G50"/>
    <mergeCell ref="A8:G11"/>
    <mergeCell ref="A30:G33"/>
    <mergeCell ref="A35:G36"/>
    <mergeCell ref="A40:G42"/>
    <mergeCell ref="A44:G46"/>
  </mergeCells>
  <printOptions horizontalCentered="1" verticalCentered="1"/>
  <pageMargins left="0.25" right="0.25" top="0.25" bottom="0.25" header="0.1" footer="0.1"/>
  <pageSetup scale="105" orientation="portrait" r:id="rId1"/>
  <headerFooter alignWithMargins="0"/>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B814F-83C4-4A2D-ACC3-3DCBE5C290B6}">
  <dimension ref="A1:H62"/>
  <sheetViews>
    <sheetView workbookViewId="0">
      <selection activeCell="A125" sqref="A125:XFD125"/>
    </sheetView>
  </sheetViews>
  <sheetFormatPr defaultRowHeight="10"/>
  <cols>
    <col min="1" max="1" width="5.6640625" customWidth="1"/>
    <col min="2" max="2" width="12.6640625" customWidth="1"/>
    <col min="3" max="3" width="14.44140625" customWidth="1"/>
    <col min="4" max="4" width="45.5546875" customWidth="1"/>
    <col min="5" max="5" width="15.33203125" customWidth="1"/>
    <col min="6" max="6" width="2.44140625" customWidth="1"/>
    <col min="7" max="7" width="15.109375" customWidth="1"/>
  </cols>
  <sheetData>
    <row r="1" spans="1:7" ht="10.5">
      <c r="A1" s="2322" t="s">
        <v>3186</v>
      </c>
      <c r="B1" s="1944"/>
      <c r="C1" s="1958"/>
      <c r="D1" s="1959"/>
      <c r="E1" s="1946"/>
      <c r="F1" s="1960"/>
      <c r="G1" s="1967" t="s">
        <v>3138</v>
      </c>
    </row>
    <row r="2" spans="1:7" ht="10.5">
      <c r="A2" s="981" t="s">
        <v>52</v>
      </c>
      <c r="B2" s="567"/>
      <c r="C2" s="567"/>
      <c r="D2" s="567"/>
      <c r="E2" s="567"/>
      <c r="F2" s="567"/>
      <c r="G2" s="1938"/>
    </row>
    <row r="3" spans="1:7">
      <c r="A3" s="756"/>
      <c r="B3" s="202"/>
      <c r="C3" s="202"/>
      <c r="D3" s="202"/>
      <c r="E3" s="202"/>
      <c r="F3" s="202"/>
      <c r="G3" s="1935"/>
    </row>
    <row r="4" spans="1:7" ht="10.5">
      <c r="A4" s="981" t="s">
        <v>669</v>
      </c>
      <c r="B4" s="90"/>
      <c r="C4" s="90"/>
      <c r="D4" s="90"/>
      <c r="E4" s="90"/>
      <c r="F4" s="90"/>
      <c r="G4" s="1930"/>
    </row>
    <row r="5" spans="1:7" ht="10.5">
      <c r="A5" s="981"/>
      <c r="B5" s="90"/>
      <c r="C5" s="90"/>
      <c r="D5" s="90"/>
      <c r="E5" s="90"/>
      <c r="F5" s="90"/>
      <c r="G5" s="1930"/>
    </row>
    <row r="6" spans="1:7" ht="10.5">
      <c r="A6" s="2300"/>
      <c r="B6" s="90"/>
      <c r="C6" s="90"/>
      <c r="D6" s="90"/>
      <c r="E6" s="90"/>
      <c r="F6" s="90"/>
      <c r="G6" s="1930"/>
    </row>
    <row r="7" spans="1:7" ht="10.5">
      <c r="A7" s="2313" t="s">
        <v>3121</v>
      </c>
      <c r="B7" s="1715"/>
      <c r="C7" s="1715"/>
      <c r="D7" s="1715"/>
      <c r="E7" s="1715"/>
      <c r="F7" s="1715"/>
      <c r="G7" s="1961"/>
    </row>
    <row r="8" spans="1:7" ht="20.5" customHeight="1">
      <c r="A8" s="1714"/>
      <c r="B8" s="1715"/>
      <c r="C8" s="1715"/>
      <c r="D8" s="1715"/>
      <c r="E8" s="3411" t="s">
        <v>3127</v>
      </c>
      <c r="F8" s="3411"/>
      <c r="G8" s="3412"/>
    </row>
    <row r="9" spans="1:7" ht="10.5">
      <c r="A9" s="1714"/>
      <c r="B9" s="1715"/>
      <c r="C9" s="1715"/>
      <c r="D9" s="1715"/>
      <c r="E9" s="1721"/>
      <c r="F9" s="1721"/>
      <c r="G9" s="2323"/>
    </row>
    <row r="10" spans="1:7" ht="10.5">
      <c r="A10" s="527"/>
      <c r="B10" s="459"/>
      <c r="C10" s="459"/>
      <c r="D10" s="459"/>
      <c r="E10" s="2302">
        <v>2020</v>
      </c>
      <c r="F10" s="1881"/>
      <c r="G10" s="2303">
        <v>2019</v>
      </c>
    </row>
    <row r="11" spans="1:7">
      <c r="A11" s="527"/>
      <c r="B11" s="459"/>
      <c r="C11" s="459"/>
      <c r="D11" s="459"/>
      <c r="E11" s="1722"/>
      <c r="F11" s="1722"/>
      <c r="G11" s="2324"/>
    </row>
    <row r="12" spans="1:7">
      <c r="A12" s="1720" t="s">
        <v>3122</v>
      </c>
      <c r="B12" s="459"/>
      <c r="C12" s="459"/>
      <c r="D12" s="459"/>
      <c r="E12" s="1722">
        <v>0.52</v>
      </c>
      <c r="F12" s="1722"/>
      <c r="G12" s="2324">
        <v>0.5</v>
      </c>
    </row>
    <row r="13" spans="1:7">
      <c r="A13" s="1720" t="s">
        <v>3123</v>
      </c>
      <c r="B13" s="459"/>
      <c r="C13" s="459"/>
      <c r="D13" s="459"/>
      <c r="E13" s="1722">
        <v>0.24</v>
      </c>
      <c r="F13" s="1722"/>
      <c r="G13" s="2324">
        <v>0.24</v>
      </c>
    </row>
    <row r="14" spans="1:7">
      <c r="A14" s="1720" t="s">
        <v>3124</v>
      </c>
      <c r="B14" s="459"/>
      <c r="C14" s="459"/>
      <c r="D14" s="459"/>
      <c r="E14" s="1722">
        <v>0.22</v>
      </c>
      <c r="F14" s="1722"/>
      <c r="G14" s="2324">
        <v>0.24</v>
      </c>
    </row>
    <row r="15" spans="1:7">
      <c r="A15" s="1720" t="s">
        <v>3125</v>
      </c>
      <c r="B15" s="459"/>
      <c r="C15" s="459"/>
      <c r="D15" s="459"/>
      <c r="E15" s="1722">
        <v>0.02</v>
      </c>
      <c r="F15" s="1722"/>
      <c r="G15" s="2324">
        <v>0.02</v>
      </c>
    </row>
    <row r="16" spans="1:7" ht="10.5" thickBot="1">
      <c r="A16" s="1720" t="s">
        <v>3126</v>
      </c>
      <c r="B16" s="459"/>
      <c r="C16" s="459"/>
      <c r="D16" s="459"/>
      <c r="E16" s="1723">
        <f>SUM(E12:E15)</f>
        <v>1</v>
      </c>
      <c r="F16" s="1722"/>
      <c r="G16" s="1724">
        <v>1</v>
      </c>
    </row>
    <row r="17" spans="1:8" ht="11" thickTop="1">
      <c r="A17" s="1714"/>
      <c r="B17" s="1715"/>
      <c r="C17" s="1715"/>
      <c r="D17" s="1715"/>
      <c r="E17" s="1715"/>
      <c r="F17" s="1715"/>
      <c r="G17" s="1961"/>
    </row>
    <row r="18" spans="1:8">
      <c r="A18" s="3410" t="s">
        <v>3128</v>
      </c>
      <c r="B18" s="3385"/>
      <c r="C18" s="3385"/>
      <c r="D18" s="3385"/>
      <c r="E18" s="3385"/>
      <c r="F18" s="3385"/>
      <c r="G18" s="3386"/>
      <c r="H18" s="17"/>
    </row>
    <row r="19" spans="1:8">
      <c r="A19" s="3410"/>
      <c r="B19" s="3385"/>
      <c r="C19" s="3385"/>
      <c r="D19" s="3385"/>
      <c r="E19" s="3385"/>
      <c r="F19" s="3385"/>
      <c r="G19" s="3386"/>
    </row>
    <row r="20" spans="1:8">
      <c r="A20" s="3410"/>
      <c r="B20" s="3385"/>
      <c r="C20" s="3385"/>
      <c r="D20" s="3385"/>
      <c r="E20" s="3385"/>
      <c r="F20" s="3385"/>
      <c r="G20" s="3386"/>
    </row>
    <row r="21" spans="1:8" ht="4" customHeight="1">
      <c r="A21" s="3410"/>
      <c r="B21" s="3385"/>
      <c r="C21" s="3385"/>
      <c r="D21" s="3385"/>
      <c r="E21" s="3385"/>
      <c r="F21" s="3385"/>
      <c r="G21" s="3386"/>
    </row>
    <row r="22" spans="1:8" ht="10.5">
      <c r="A22" s="1714"/>
      <c r="B22" s="1715"/>
      <c r="C22" s="1715"/>
      <c r="D22" s="1715"/>
      <c r="E22" s="1715"/>
      <c r="F22" s="1715"/>
      <c r="G22" s="1961"/>
    </row>
    <row r="23" spans="1:8">
      <c r="A23" s="3410" t="s">
        <v>3408</v>
      </c>
      <c r="B23" s="3385"/>
      <c r="C23" s="3385"/>
      <c r="D23" s="3385"/>
      <c r="E23" s="3385"/>
      <c r="F23" s="3385"/>
      <c r="G23" s="3386"/>
    </row>
    <row r="24" spans="1:8">
      <c r="A24" s="3410"/>
      <c r="B24" s="3385"/>
      <c r="C24" s="3385"/>
      <c r="D24" s="3385"/>
      <c r="E24" s="3385"/>
      <c r="F24" s="3385"/>
      <c r="G24" s="3386"/>
    </row>
    <row r="25" spans="1:8">
      <c r="A25" s="3410"/>
      <c r="B25" s="3385"/>
      <c r="C25" s="3385"/>
      <c r="D25" s="3385"/>
      <c r="E25" s="3385"/>
      <c r="F25" s="3385"/>
      <c r="G25" s="3386"/>
    </row>
    <row r="26" spans="1:8" ht="1.5" customHeight="1">
      <c r="A26" s="3410"/>
      <c r="B26" s="3385"/>
      <c r="C26" s="3385"/>
      <c r="D26" s="3385"/>
      <c r="E26" s="3385"/>
      <c r="F26" s="3385"/>
      <c r="G26" s="3386"/>
    </row>
    <row r="27" spans="1:8" ht="10.5">
      <c r="A27" s="1714"/>
      <c r="B27" s="1715"/>
      <c r="C27" s="1715"/>
      <c r="D27" s="1715"/>
      <c r="E27" s="1715"/>
      <c r="F27" s="1715"/>
      <c r="G27" s="1961"/>
    </row>
    <row r="28" spans="1:8" ht="10.5">
      <c r="A28" s="1714" t="s">
        <v>3129</v>
      </c>
      <c r="B28" s="1715"/>
      <c r="C28" s="1715"/>
      <c r="D28" s="1715"/>
      <c r="E28" s="1715"/>
      <c r="F28" s="1715"/>
      <c r="G28" s="1961"/>
    </row>
    <row r="29" spans="1:8" ht="10.5">
      <c r="A29" s="1714"/>
      <c r="B29" s="1715"/>
      <c r="C29" s="1715"/>
      <c r="D29" s="1715"/>
      <c r="E29" s="1715"/>
      <c r="F29" s="1715"/>
      <c r="G29" s="1961"/>
    </row>
    <row r="30" spans="1:8" ht="10" customHeight="1">
      <c r="A30" s="2313" t="s">
        <v>3409</v>
      </c>
      <c r="B30" s="1715"/>
      <c r="C30" s="1715"/>
      <c r="D30" s="1715"/>
      <c r="E30" s="1715"/>
      <c r="F30" s="1715"/>
      <c r="G30" s="1961"/>
    </row>
    <row r="31" spans="1:8" ht="10.5">
      <c r="A31" s="1714"/>
      <c r="B31" s="1715"/>
      <c r="C31" s="1715"/>
      <c r="D31" s="1715"/>
      <c r="E31" s="1715"/>
      <c r="F31" s="1715"/>
      <c r="G31" s="1961"/>
    </row>
    <row r="32" spans="1:8" ht="10" customHeight="1">
      <c r="A32" s="1714"/>
      <c r="B32" s="3385" t="s">
        <v>3130</v>
      </c>
      <c r="C32" s="3385"/>
      <c r="D32" s="3385"/>
      <c r="E32" s="3385"/>
      <c r="F32" s="3385"/>
      <c r="G32" s="3386"/>
    </row>
    <row r="33" spans="1:7" ht="10.5">
      <c r="A33" s="1714"/>
      <c r="B33" s="3385"/>
      <c r="C33" s="3385"/>
      <c r="D33" s="3385"/>
      <c r="E33" s="3385"/>
      <c r="F33" s="3385"/>
      <c r="G33" s="3386"/>
    </row>
    <row r="34" spans="1:7" ht="10.5">
      <c r="A34" s="1714"/>
      <c r="B34" s="1715"/>
      <c r="C34" s="1715"/>
      <c r="D34" s="1715"/>
      <c r="E34" s="1715"/>
      <c r="F34" s="1715"/>
      <c r="G34" s="1961"/>
    </row>
    <row r="35" spans="1:7" ht="10" customHeight="1">
      <c r="A35" s="1714"/>
      <c r="B35" s="3385" t="s">
        <v>3131</v>
      </c>
      <c r="C35" s="3403"/>
      <c r="D35" s="3403"/>
      <c r="E35" s="3403"/>
      <c r="F35" s="3403"/>
      <c r="G35" s="3426"/>
    </row>
    <row r="36" spans="1:7" ht="10.5">
      <c r="A36" s="1714"/>
      <c r="B36" s="3403"/>
      <c r="C36" s="3403"/>
      <c r="D36" s="3403"/>
      <c r="E36" s="3403"/>
      <c r="F36" s="3403"/>
      <c r="G36" s="3426"/>
    </row>
    <row r="37" spans="1:7" ht="10.5">
      <c r="A37" s="1714"/>
      <c r="B37" s="1715"/>
      <c r="C37" s="1715"/>
      <c r="D37" s="1715"/>
      <c r="E37" s="1715"/>
      <c r="F37" s="1715"/>
      <c r="G37" s="1961"/>
    </row>
    <row r="38" spans="1:7" ht="10.5">
      <c r="A38" s="1714"/>
      <c r="B38" s="3385" t="s">
        <v>3132</v>
      </c>
      <c r="C38" s="3385"/>
      <c r="D38" s="3385"/>
      <c r="E38" s="3385"/>
      <c r="F38" s="3385"/>
      <c r="G38" s="3386"/>
    </row>
    <row r="39" spans="1:7" ht="10.5">
      <c r="A39" s="1714"/>
      <c r="B39" s="3385"/>
      <c r="C39" s="3385"/>
      <c r="D39" s="3385"/>
      <c r="E39" s="3385"/>
      <c r="F39" s="3385"/>
      <c r="G39" s="3386"/>
    </row>
    <row r="40" spans="1:7" ht="10" customHeight="1">
      <c r="A40" s="1714"/>
      <c r="B40" s="1715"/>
      <c r="C40" s="1715"/>
      <c r="D40" s="1715"/>
      <c r="E40" s="1715"/>
      <c r="F40" s="1715"/>
      <c r="G40" s="1961"/>
    </row>
    <row r="41" spans="1:7" ht="10.5">
      <c r="A41" s="1714"/>
      <c r="B41" s="3385" t="s">
        <v>3133</v>
      </c>
      <c r="C41" s="3385"/>
      <c r="D41" s="3385"/>
      <c r="E41" s="3385"/>
      <c r="F41" s="3385"/>
      <c r="G41" s="3386"/>
    </row>
    <row r="42" spans="1:7" ht="10.5">
      <c r="A42" s="1714"/>
      <c r="B42" s="3385"/>
      <c r="C42" s="3385"/>
      <c r="D42" s="3385"/>
      <c r="E42" s="3385"/>
      <c r="F42" s="3385"/>
      <c r="G42" s="3386"/>
    </row>
    <row r="43" spans="1:7" ht="10.5">
      <c r="A43" s="1714"/>
      <c r="B43" s="1715"/>
      <c r="C43" s="1715"/>
      <c r="D43" s="1715"/>
      <c r="E43" s="1715"/>
      <c r="F43" s="1715"/>
      <c r="G43" s="1961"/>
    </row>
    <row r="44" spans="1:7" ht="10" customHeight="1">
      <c r="A44" s="1714"/>
      <c r="B44" s="3385" t="s">
        <v>3134</v>
      </c>
      <c r="C44" s="3385"/>
      <c r="D44" s="3385"/>
      <c r="E44" s="3385"/>
      <c r="F44" s="3385"/>
      <c r="G44" s="3386"/>
    </row>
    <row r="45" spans="1:7" ht="10.5">
      <c r="A45" s="1714"/>
      <c r="B45" s="3385"/>
      <c r="C45" s="3385"/>
      <c r="D45" s="3385"/>
      <c r="E45" s="3385"/>
      <c r="F45" s="3385"/>
      <c r="G45" s="3386"/>
    </row>
    <row r="46" spans="1:7" ht="10" customHeight="1">
      <c r="A46" s="1714"/>
      <c r="B46" s="3385"/>
      <c r="C46" s="3385"/>
      <c r="D46" s="3385"/>
      <c r="E46" s="3385"/>
      <c r="F46" s="3385"/>
      <c r="G46" s="3386"/>
    </row>
    <row r="47" spans="1:7" ht="3.65" customHeight="1">
      <c r="A47" s="1714"/>
      <c r="B47" s="3385"/>
      <c r="C47" s="3385"/>
      <c r="D47" s="3385"/>
      <c r="E47" s="3385"/>
      <c r="F47" s="3385"/>
      <c r="G47" s="3386"/>
    </row>
    <row r="48" spans="1:7" ht="10.5">
      <c r="A48" s="1714"/>
      <c r="B48" s="1715"/>
      <c r="C48" s="1715"/>
      <c r="D48" s="1715"/>
      <c r="E48" s="1715"/>
      <c r="F48" s="1715"/>
      <c r="G48" s="1961"/>
    </row>
    <row r="49" spans="1:7" ht="10" customHeight="1">
      <c r="A49" s="1714"/>
      <c r="B49" s="1715"/>
      <c r="C49" s="1715"/>
      <c r="D49" s="1715"/>
      <c r="E49" s="1715"/>
      <c r="F49" s="1715"/>
      <c r="G49" s="1961"/>
    </row>
    <row r="50" spans="1:7" ht="10.5">
      <c r="A50" s="1714"/>
      <c r="B50" s="1715"/>
      <c r="C50" s="1715"/>
      <c r="D50" s="1715"/>
      <c r="E50" s="1715"/>
      <c r="F50" s="1715"/>
      <c r="G50" s="1961"/>
    </row>
    <row r="51" spans="1:7" ht="10.5">
      <c r="A51" s="1714"/>
      <c r="B51" s="1715"/>
      <c r="C51" s="1715"/>
      <c r="D51" s="1715"/>
      <c r="E51" s="1715"/>
      <c r="F51" s="1715"/>
      <c r="G51" s="1961"/>
    </row>
    <row r="52" spans="1:7" ht="10.5">
      <c r="A52" s="1714"/>
      <c r="B52" s="1715"/>
      <c r="C52" s="1715"/>
      <c r="D52" s="1715"/>
      <c r="E52" s="1715"/>
      <c r="F52" s="1715"/>
      <c r="G52" s="1961"/>
    </row>
    <row r="53" spans="1:7" ht="10.5">
      <c r="A53" s="1714"/>
      <c r="B53" s="1715"/>
      <c r="C53" s="1715"/>
      <c r="D53" s="1715"/>
      <c r="E53" s="1715"/>
      <c r="F53" s="1715"/>
      <c r="G53" s="1961"/>
    </row>
    <row r="54" spans="1:7" ht="10.5">
      <c r="A54" s="1714"/>
      <c r="B54" s="1715"/>
      <c r="C54" s="1715"/>
      <c r="D54" s="1715"/>
      <c r="E54" s="1715"/>
      <c r="F54" s="1715"/>
      <c r="G54" s="1961"/>
    </row>
    <row r="55" spans="1:7" ht="10.5">
      <c r="A55" s="1714"/>
      <c r="B55" s="1715"/>
      <c r="C55" s="1715"/>
      <c r="D55" s="1715"/>
      <c r="E55" s="1715"/>
      <c r="F55" s="1715"/>
      <c r="G55" s="1961"/>
    </row>
    <row r="56" spans="1:7" ht="10.5">
      <c r="A56" s="1714"/>
      <c r="B56" s="1715"/>
      <c r="C56" s="1715"/>
      <c r="D56" s="1715"/>
      <c r="E56" s="1715"/>
      <c r="F56" s="1715"/>
      <c r="G56" s="1961"/>
    </row>
    <row r="57" spans="1:7" ht="10" customHeight="1">
      <c r="A57" s="1714"/>
      <c r="B57" s="1715"/>
      <c r="C57" s="1715"/>
      <c r="D57" s="1715"/>
      <c r="E57" s="1715"/>
      <c r="F57" s="1715"/>
      <c r="G57" s="1961"/>
    </row>
    <row r="58" spans="1:7" ht="10.5">
      <c r="A58" s="1714"/>
      <c r="B58" s="1715"/>
      <c r="C58" s="1715"/>
      <c r="D58" s="1715"/>
      <c r="E58" s="1715"/>
      <c r="F58" s="1715"/>
      <c r="G58" s="1961"/>
    </row>
    <row r="59" spans="1:7" ht="10.5">
      <c r="A59" s="1714"/>
      <c r="B59" s="1715"/>
      <c r="C59" s="1715"/>
      <c r="D59" s="1715"/>
      <c r="E59" s="1715"/>
      <c r="F59" s="1715"/>
      <c r="G59" s="1961"/>
    </row>
    <row r="60" spans="1:7" ht="10.5">
      <c r="A60" s="1714"/>
      <c r="B60" s="1715"/>
      <c r="C60" s="1715"/>
      <c r="D60" s="1715"/>
      <c r="E60" s="1715"/>
      <c r="F60" s="1715"/>
      <c r="G60" s="1961"/>
    </row>
    <row r="61" spans="1:7" ht="10.5">
      <c r="A61" s="2319"/>
      <c r="B61" s="2320"/>
      <c r="C61" s="2320"/>
      <c r="D61" s="2320"/>
      <c r="E61" s="2320"/>
      <c r="F61" s="2320"/>
      <c r="G61" s="2321"/>
    </row>
    <row r="62" spans="1:7" ht="10.5">
      <c r="A62" s="1971" t="s">
        <v>1353</v>
      </c>
      <c r="B62" s="1959"/>
      <c r="C62" s="1959"/>
      <c r="D62" s="1959"/>
      <c r="E62" s="1959"/>
      <c r="F62" s="1959"/>
      <c r="G62" s="1947"/>
    </row>
  </sheetData>
  <mergeCells count="8">
    <mergeCell ref="B41:G42"/>
    <mergeCell ref="B44:G47"/>
    <mergeCell ref="E8:G8"/>
    <mergeCell ref="A18:G21"/>
    <mergeCell ref="A23:G26"/>
    <mergeCell ref="B32:G33"/>
    <mergeCell ref="B35:G36"/>
    <mergeCell ref="B38:G39"/>
  </mergeCells>
  <printOptions horizontalCentered="1" verticalCentered="1"/>
  <pageMargins left="0.25" right="0.25" top="0.25" bottom="0.25" header="0.1" footer="0.1"/>
  <pageSetup scale="117" orientation="portrait" r:id="rId1"/>
  <headerFooter alignWithMargins="0"/>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F8E5-2EDF-4D05-A931-0037185E1AFC}">
  <dimension ref="A1:J59"/>
  <sheetViews>
    <sheetView topLeftCell="A15" workbookViewId="0">
      <selection activeCell="A7" sqref="A7:I44"/>
    </sheetView>
  </sheetViews>
  <sheetFormatPr defaultRowHeight="10"/>
  <cols>
    <col min="1" max="1" width="19.44140625" customWidth="1"/>
    <col min="2" max="2" width="10.44140625" customWidth="1"/>
    <col min="3" max="3" width="13.77734375" customWidth="1"/>
    <col min="4" max="4" width="11.6640625" customWidth="1"/>
    <col min="5" max="5" width="16.109375" customWidth="1"/>
    <col min="6" max="6" width="2.44140625" customWidth="1"/>
    <col min="7" max="7" width="16.109375" customWidth="1"/>
    <col min="8" max="8" width="2.44140625" customWidth="1"/>
    <col min="9" max="9" width="16.109375" customWidth="1"/>
  </cols>
  <sheetData>
    <row r="1" spans="1:9" ht="10.5">
      <c r="A1" s="2275" t="s">
        <v>3139</v>
      </c>
      <c r="B1" s="1944"/>
      <c r="C1" s="1958"/>
      <c r="D1" s="1958"/>
      <c r="E1" s="1959"/>
      <c r="F1" s="1959"/>
      <c r="G1" s="1946"/>
      <c r="H1" s="1960"/>
      <c r="I1" s="1947" t="s">
        <v>3042</v>
      </c>
    </row>
    <row r="2" spans="1:9" ht="10.5">
      <c r="A2" s="981" t="s">
        <v>52</v>
      </c>
      <c r="B2" s="567"/>
      <c r="C2" s="567"/>
      <c r="D2" s="567"/>
      <c r="E2" s="567"/>
      <c r="F2" s="567"/>
      <c r="G2" s="567"/>
      <c r="H2" s="567"/>
      <c r="I2" s="1938"/>
    </row>
    <row r="3" spans="1:9">
      <c r="A3" s="756"/>
      <c r="B3" s="202"/>
      <c r="C3" s="202"/>
      <c r="D3" s="202"/>
      <c r="E3" s="202"/>
      <c r="F3" s="202"/>
      <c r="G3" s="202"/>
      <c r="H3" s="202"/>
      <c r="I3" s="1935"/>
    </row>
    <row r="4" spans="1:9" ht="10.5">
      <c r="A4" s="981" t="s">
        <v>669</v>
      </c>
      <c r="B4" s="90"/>
      <c r="C4" s="90"/>
      <c r="D4" s="90"/>
      <c r="E4" s="90"/>
      <c r="F4" s="90"/>
      <c r="G4" s="90"/>
      <c r="H4" s="90"/>
      <c r="I4" s="1930"/>
    </row>
    <row r="5" spans="1:9" ht="10.5">
      <c r="A5" s="981"/>
      <c r="B5" s="90"/>
      <c r="C5" s="90"/>
      <c r="D5" s="90"/>
      <c r="E5" s="90"/>
      <c r="F5" s="90"/>
      <c r="G5" s="90"/>
      <c r="H5" s="90"/>
      <c r="I5" s="1930"/>
    </row>
    <row r="6" spans="1:9" ht="10.5">
      <c r="A6" s="2300"/>
      <c r="B6" s="90"/>
      <c r="C6" s="90"/>
      <c r="D6" s="90"/>
      <c r="E6" s="90"/>
      <c r="F6" s="90"/>
      <c r="G6" s="90"/>
      <c r="H6" s="90"/>
      <c r="I6" s="1930"/>
    </row>
    <row r="7" spans="1:9">
      <c r="A7" s="3410" t="s">
        <v>3183</v>
      </c>
      <c r="B7" s="3385"/>
      <c r="C7" s="3385"/>
      <c r="D7" s="3385"/>
      <c r="E7" s="3385"/>
      <c r="F7" s="3385"/>
      <c r="G7" s="3385"/>
      <c r="H7" s="3385"/>
      <c r="I7" s="3386"/>
    </row>
    <row r="8" spans="1:9">
      <c r="A8" s="3410"/>
      <c r="B8" s="3385"/>
      <c r="C8" s="3385"/>
      <c r="D8" s="3385"/>
      <c r="E8" s="3385"/>
      <c r="F8" s="3385"/>
      <c r="G8" s="3385"/>
      <c r="H8" s="3385"/>
      <c r="I8" s="3386"/>
    </row>
    <row r="9" spans="1:9">
      <c r="A9" s="3410"/>
      <c r="B9" s="3385"/>
      <c r="C9" s="3385"/>
      <c r="D9" s="3385"/>
      <c r="E9" s="3385"/>
      <c r="F9" s="3385"/>
      <c r="G9" s="3385"/>
      <c r="H9" s="3385"/>
      <c r="I9" s="3386"/>
    </row>
    <row r="10" spans="1:9">
      <c r="A10" s="1872"/>
      <c r="B10" s="1871"/>
      <c r="C10" s="1871"/>
      <c r="D10" s="1871"/>
      <c r="E10" s="1871"/>
      <c r="F10" s="1871"/>
      <c r="G10" s="1871"/>
      <c r="H10" s="1871"/>
      <c r="I10" s="1941"/>
    </row>
    <row r="11" spans="1:9" ht="10.5">
      <c r="A11" s="1714"/>
      <c r="B11" s="1715"/>
      <c r="C11" s="1715"/>
      <c r="D11" s="1715"/>
      <c r="E11" s="3427" t="s">
        <v>3035</v>
      </c>
      <c r="F11" s="3427"/>
      <c r="G11" s="3427"/>
      <c r="H11" s="3427"/>
      <c r="I11" s="3428"/>
    </row>
    <row r="12" spans="1:9" ht="10.5">
      <c r="A12" s="1714"/>
      <c r="B12" s="1715"/>
      <c r="C12" s="1715"/>
      <c r="D12" s="1715"/>
      <c r="E12" s="2302" t="s">
        <v>3046</v>
      </c>
      <c r="F12" s="1715"/>
      <c r="G12" s="2302" t="s">
        <v>3047</v>
      </c>
      <c r="H12" s="1715"/>
      <c r="I12" s="2303" t="s">
        <v>3140</v>
      </c>
    </row>
    <row r="13" spans="1:9" ht="10.5">
      <c r="A13" s="1714"/>
      <c r="B13" s="1715"/>
      <c r="C13" s="1715"/>
      <c r="D13" s="1715"/>
      <c r="E13" s="2325"/>
      <c r="F13" s="1715"/>
      <c r="G13" s="2326" t="s">
        <v>2980</v>
      </c>
      <c r="H13" s="1715"/>
      <c r="I13" s="2327"/>
    </row>
    <row r="14" spans="1:9" ht="10.5">
      <c r="A14" s="1714"/>
      <c r="B14" s="1715"/>
      <c r="C14" s="1715"/>
      <c r="D14" s="1715"/>
      <c r="E14" s="1702"/>
      <c r="F14" s="1715"/>
      <c r="G14" s="459"/>
      <c r="H14" s="1715"/>
      <c r="I14" s="1965"/>
    </row>
    <row r="15" spans="1:9" ht="10.5">
      <c r="A15" s="527" t="s">
        <v>3141</v>
      </c>
      <c r="B15" s="1715"/>
      <c r="C15" s="1715"/>
      <c r="D15" s="1715"/>
      <c r="E15" s="1725">
        <v>1483</v>
      </c>
      <c r="F15" s="1715"/>
      <c r="G15" s="1725">
        <v>0</v>
      </c>
      <c r="H15" s="1715"/>
      <c r="I15" s="2328">
        <f>SUM(E15:H15)</f>
        <v>1483</v>
      </c>
    </row>
    <row r="16" spans="1:9" ht="10.5">
      <c r="A16" s="527" t="s">
        <v>3142</v>
      </c>
      <c r="B16" s="1715"/>
      <c r="C16" s="1715"/>
      <c r="D16" s="1715"/>
      <c r="E16" s="1704"/>
      <c r="F16" s="1715"/>
      <c r="G16" s="459"/>
      <c r="H16" s="1715"/>
      <c r="I16" s="1966"/>
    </row>
    <row r="17" spans="1:10" ht="10.5">
      <c r="A17" s="2329" t="s">
        <v>3123</v>
      </c>
      <c r="B17" s="1715"/>
      <c r="C17" s="1715"/>
      <c r="D17" s="1715"/>
      <c r="E17" s="1704">
        <v>0</v>
      </c>
      <c r="F17" s="1715"/>
      <c r="G17" s="1704">
        <v>399</v>
      </c>
      <c r="H17" s="1715"/>
      <c r="I17" s="1966">
        <f>SUM(E17:H17)</f>
        <v>399</v>
      </c>
    </row>
    <row r="18" spans="1:10" ht="10" customHeight="1">
      <c r="A18" s="2329" t="s">
        <v>3124</v>
      </c>
      <c r="B18" s="1715"/>
      <c r="C18" s="1715"/>
      <c r="D18" s="1715"/>
      <c r="E18" s="1704">
        <v>0</v>
      </c>
      <c r="F18" s="1715"/>
      <c r="G18" s="1704">
        <v>297</v>
      </c>
      <c r="H18" s="1715"/>
      <c r="I18" s="1966">
        <f>SUM(E18:H18)</f>
        <v>297</v>
      </c>
      <c r="J18" s="17"/>
    </row>
    <row r="19" spans="1:10" ht="10.5">
      <c r="A19" s="527" t="s">
        <v>3143</v>
      </c>
      <c r="B19" s="1715"/>
      <c r="C19" s="1715"/>
      <c r="D19" s="1715"/>
      <c r="E19" s="1704"/>
      <c r="F19" s="1715"/>
      <c r="G19" s="1704"/>
      <c r="H19" s="1715"/>
      <c r="I19" s="1966"/>
    </row>
    <row r="20" spans="1:10" ht="10.5">
      <c r="A20" s="2329" t="s">
        <v>3144</v>
      </c>
      <c r="B20" s="1715"/>
      <c r="C20" s="1715"/>
      <c r="D20" s="1715"/>
      <c r="E20" s="1704">
        <v>0</v>
      </c>
      <c r="F20" s="1715"/>
      <c r="G20" s="1704">
        <v>146</v>
      </c>
      <c r="H20" s="1715"/>
      <c r="I20" s="1966">
        <f>SUM(E20:H20)</f>
        <v>146</v>
      </c>
    </row>
    <row r="21" spans="1:10" ht="10.5">
      <c r="A21" s="2329" t="s">
        <v>3145</v>
      </c>
      <c r="B21" s="1715"/>
      <c r="C21" s="1715"/>
      <c r="D21" s="1715"/>
      <c r="E21" s="1704">
        <v>0</v>
      </c>
      <c r="F21" s="1715"/>
      <c r="G21" s="1704">
        <v>117</v>
      </c>
      <c r="H21" s="1715"/>
      <c r="I21" s="1966">
        <f>SUM(E21:H21)</f>
        <v>117</v>
      </c>
    </row>
    <row r="22" spans="1:10" ht="10.5">
      <c r="A22" s="2329" t="s">
        <v>3146</v>
      </c>
      <c r="B22" s="1715"/>
      <c r="C22" s="1715"/>
      <c r="D22" s="1715"/>
      <c r="E22" s="1704">
        <v>0</v>
      </c>
      <c r="F22" s="1715"/>
      <c r="G22" s="1704">
        <v>24</v>
      </c>
      <c r="H22" s="1715"/>
      <c r="I22" s="1966">
        <f>SUM(E22:H22)</f>
        <v>24</v>
      </c>
    </row>
    <row r="23" spans="1:10" ht="10" customHeight="1">
      <c r="A23" s="527" t="s">
        <v>3147</v>
      </c>
      <c r="B23" s="1715"/>
      <c r="C23" s="1715"/>
      <c r="D23" s="1715"/>
      <c r="E23" s="1704">
        <v>0</v>
      </c>
      <c r="F23" s="1715"/>
      <c r="G23" s="1704">
        <v>149</v>
      </c>
      <c r="H23" s="1715"/>
      <c r="I23" s="1966">
        <f>SUM(E23:H23)</f>
        <v>149</v>
      </c>
    </row>
    <row r="24" spans="1:10" ht="10.5">
      <c r="A24" s="527" t="s">
        <v>3125</v>
      </c>
      <c r="B24" s="1715"/>
      <c r="C24" s="1715"/>
      <c r="D24" s="1715"/>
      <c r="E24" s="2304">
        <v>60</v>
      </c>
      <c r="F24" s="1715"/>
      <c r="G24" s="2304">
        <v>0</v>
      </c>
      <c r="H24" s="1715"/>
      <c r="I24" s="2305">
        <f>SUM(E24:H24)</f>
        <v>60</v>
      </c>
    </row>
    <row r="25" spans="1:10" ht="10.5">
      <c r="A25" s="527"/>
      <c r="B25" s="1715"/>
      <c r="C25" s="1715"/>
      <c r="D25" s="1715"/>
      <c r="E25" s="1704"/>
      <c r="F25" s="1715"/>
      <c r="G25" s="459"/>
      <c r="H25" s="1715"/>
      <c r="I25" s="1966"/>
    </row>
    <row r="26" spans="1:10" ht="11" thickBot="1">
      <c r="A26" s="527" t="s">
        <v>3148</v>
      </c>
      <c r="B26" s="1715"/>
      <c r="C26" s="1715"/>
      <c r="D26" s="1715"/>
      <c r="E26" s="1705">
        <f>SUM(E15:E24)</f>
        <v>1543</v>
      </c>
      <c r="F26" s="1715"/>
      <c r="G26" s="1705">
        <f>SUM(G15:G24)</f>
        <v>1132</v>
      </c>
      <c r="H26" s="1715"/>
      <c r="I26" s="1706">
        <f>SUM(I15:I24)</f>
        <v>2675</v>
      </c>
    </row>
    <row r="27" spans="1:10" ht="11" thickTop="1">
      <c r="A27" s="527"/>
      <c r="B27" s="1715"/>
      <c r="C27" s="1715"/>
      <c r="D27" s="1715"/>
      <c r="E27" s="1704"/>
      <c r="F27" s="1715"/>
      <c r="G27" s="459"/>
      <c r="H27" s="1715"/>
      <c r="I27" s="1964"/>
    </row>
    <row r="28" spans="1:10" ht="10.5">
      <c r="A28" s="527"/>
      <c r="B28" s="1715"/>
      <c r="C28" s="1715"/>
      <c r="D28" s="1715"/>
      <c r="E28" s="3427" t="s">
        <v>3036</v>
      </c>
      <c r="F28" s="3427"/>
      <c r="G28" s="3427"/>
      <c r="H28" s="3427"/>
      <c r="I28" s="3428"/>
    </row>
    <row r="29" spans="1:10" ht="10.5">
      <c r="A29" s="527"/>
      <c r="B29" s="1715"/>
      <c r="C29" s="1715"/>
      <c r="D29" s="1715"/>
      <c r="E29" s="2302" t="s">
        <v>3046</v>
      </c>
      <c r="F29" s="1715"/>
      <c r="G29" s="2302" t="s">
        <v>3047</v>
      </c>
      <c r="H29" s="1715"/>
      <c r="I29" s="2303" t="s">
        <v>3140</v>
      </c>
    </row>
    <row r="30" spans="1:10" ht="10" customHeight="1">
      <c r="A30" s="527"/>
      <c r="B30" s="1715"/>
      <c r="C30" s="1715"/>
      <c r="D30" s="1715"/>
      <c r="E30" s="925"/>
      <c r="F30" s="1715"/>
      <c r="G30" s="1880" t="s">
        <v>2980</v>
      </c>
      <c r="H30" s="1715"/>
      <c r="I30" s="2330"/>
    </row>
    <row r="31" spans="1:10" ht="10.5">
      <c r="A31" s="527"/>
      <c r="B31" s="1715"/>
      <c r="C31" s="1715"/>
      <c r="D31" s="1715"/>
      <c r="E31" s="1702"/>
      <c r="F31" s="1715"/>
      <c r="G31" s="459"/>
      <c r="H31" s="1715"/>
      <c r="I31" s="1965"/>
    </row>
    <row r="32" spans="1:10" ht="10" customHeight="1">
      <c r="A32" s="527" t="s">
        <v>3141</v>
      </c>
      <c r="B32" s="1715"/>
      <c r="C32" s="1715"/>
      <c r="D32" s="1715"/>
      <c r="E32" s="1725">
        <v>1329</v>
      </c>
      <c r="F32" s="1715"/>
      <c r="G32" s="1725">
        <v>0</v>
      </c>
      <c r="H32" s="1715"/>
      <c r="I32" s="2328">
        <v>1329</v>
      </c>
    </row>
    <row r="33" spans="1:9" ht="10.5">
      <c r="A33" s="527" t="s">
        <v>3142</v>
      </c>
      <c r="B33" s="1715"/>
      <c r="C33" s="1715"/>
      <c r="D33" s="1715"/>
      <c r="E33" s="1704"/>
      <c r="F33" s="1715"/>
      <c r="G33" s="459"/>
      <c r="H33" s="1715"/>
      <c r="I33" s="1966"/>
    </row>
    <row r="34" spans="1:9" ht="10.5">
      <c r="A34" s="2329" t="s">
        <v>3123</v>
      </c>
      <c r="B34" s="1715"/>
      <c r="C34" s="1715"/>
      <c r="D34" s="1715"/>
      <c r="E34" s="1704">
        <v>0</v>
      </c>
      <c r="F34" s="1715"/>
      <c r="G34" s="1704">
        <v>377</v>
      </c>
      <c r="H34" s="1715"/>
      <c r="I34" s="1966">
        <v>377</v>
      </c>
    </row>
    <row r="35" spans="1:9" ht="10" customHeight="1">
      <c r="A35" s="2329" t="s">
        <v>3124</v>
      </c>
      <c r="B35" s="1715"/>
      <c r="C35" s="1715"/>
      <c r="D35" s="1715"/>
      <c r="E35" s="1704">
        <v>0</v>
      </c>
      <c r="F35" s="1715"/>
      <c r="G35" s="1704">
        <v>303</v>
      </c>
      <c r="H35" s="1715"/>
      <c r="I35" s="1966">
        <v>303</v>
      </c>
    </row>
    <row r="36" spans="1:9" ht="10.5">
      <c r="A36" s="527" t="s">
        <v>3143</v>
      </c>
      <c r="B36" s="1715"/>
      <c r="C36" s="1715"/>
      <c r="D36" s="1715"/>
      <c r="E36" s="1704"/>
      <c r="F36" s="1715"/>
      <c r="G36" s="1704"/>
      <c r="H36" s="1715"/>
      <c r="I36" s="1966"/>
    </row>
    <row r="37" spans="1:9" ht="10.5">
      <c r="A37" s="2329" t="s">
        <v>3144</v>
      </c>
      <c r="B37" s="1715"/>
      <c r="C37" s="1715"/>
      <c r="D37" s="1715"/>
      <c r="E37" s="1704">
        <v>0</v>
      </c>
      <c r="F37" s="1715"/>
      <c r="G37" s="1704">
        <v>172</v>
      </c>
      <c r="H37" s="1715"/>
      <c r="I37" s="1966">
        <v>172</v>
      </c>
    </row>
    <row r="38" spans="1:9" ht="10.5" customHeight="1">
      <c r="A38" s="2329" t="s">
        <v>3145</v>
      </c>
      <c r="B38" s="1715"/>
      <c r="C38" s="1715"/>
      <c r="D38" s="1715"/>
      <c r="E38" s="1704">
        <v>0</v>
      </c>
      <c r="F38" s="1715"/>
      <c r="G38" s="1704">
        <v>84</v>
      </c>
      <c r="H38" s="1715"/>
      <c r="I38" s="1966">
        <v>84</v>
      </c>
    </row>
    <row r="39" spans="1:9" ht="10.5">
      <c r="A39" s="2329" t="s">
        <v>3146</v>
      </c>
      <c r="B39" s="1715"/>
      <c r="C39" s="1715"/>
      <c r="D39" s="1715"/>
      <c r="E39" s="1704">
        <v>0</v>
      </c>
      <c r="F39" s="1715"/>
      <c r="G39" s="1704">
        <v>26</v>
      </c>
      <c r="H39" s="1715"/>
      <c r="I39" s="1966">
        <v>26</v>
      </c>
    </row>
    <row r="40" spans="1:9" ht="10" customHeight="1">
      <c r="A40" s="527" t="s">
        <v>3147</v>
      </c>
      <c r="B40" s="1715"/>
      <c r="C40" s="1715"/>
      <c r="D40" s="1715"/>
      <c r="E40" s="1704">
        <v>0</v>
      </c>
      <c r="F40" s="1715"/>
      <c r="G40" s="1704">
        <v>121</v>
      </c>
      <c r="H40" s="1715"/>
      <c r="I40" s="1966">
        <v>121</v>
      </c>
    </row>
    <row r="41" spans="1:9" ht="10.5" customHeight="1">
      <c r="A41" s="527" t="s">
        <v>3125</v>
      </c>
      <c r="B41" s="1715"/>
      <c r="C41" s="1715"/>
      <c r="D41" s="1715"/>
      <c r="E41" s="2304">
        <v>50</v>
      </c>
      <c r="F41" s="1715"/>
      <c r="G41" s="2304">
        <v>0</v>
      </c>
      <c r="H41" s="1715"/>
      <c r="I41" s="2305">
        <v>50</v>
      </c>
    </row>
    <row r="42" spans="1:9" ht="10.5">
      <c r="A42" s="527"/>
      <c r="B42" s="1715"/>
      <c r="C42" s="1715"/>
      <c r="D42" s="1715"/>
      <c r="E42" s="1704"/>
      <c r="F42" s="1715"/>
      <c r="G42" s="459"/>
      <c r="H42" s="1715"/>
      <c r="I42" s="1966"/>
    </row>
    <row r="43" spans="1:9" ht="11" thickBot="1">
      <c r="A43" s="527" t="s">
        <v>3148</v>
      </c>
      <c r="B43" s="1715"/>
      <c r="C43" s="1715"/>
      <c r="D43" s="1715"/>
      <c r="E43" s="1705">
        <v>1379</v>
      </c>
      <c r="F43" s="1715"/>
      <c r="G43" s="1705">
        <v>1083</v>
      </c>
      <c r="H43" s="1715"/>
      <c r="I43" s="1706">
        <v>2462</v>
      </c>
    </row>
    <row r="44" spans="1:9" ht="10" customHeight="1" thickTop="1">
      <c r="A44" s="1714"/>
      <c r="B44" s="1715"/>
      <c r="C44" s="1715"/>
      <c r="D44" s="1715"/>
      <c r="E44" s="1715"/>
      <c r="F44" s="1715"/>
      <c r="G44" s="1715"/>
      <c r="H44" s="1715"/>
      <c r="I44" s="1961"/>
    </row>
    <row r="45" spans="1:9" ht="10.5">
      <c r="A45" s="1714"/>
      <c r="B45" s="1715"/>
      <c r="C45" s="1715"/>
      <c r="D45" s="1715"/>
      <c r="E45" s="1715"/>
      <c r="F45" s="1715"/>
      <c r="G45" s="1715"/>
      <c r="H45" s="1715"/>
      <c r="I45" s="1961"/>
    </row>
    <row r="46" spans="1:9" ht="10" customHeight="1">
      <c r="A46" s="1714"/>
      <c r="B46" s="1715"/>
      <c r="C46" s="1715"/>
      <c r="D46" s="1715"/>
      <c r="E46" s="1715"/>
      <c r="F46" s="1715"/>
      <c r="G46" s="1715"/>
      <c r="H46" s="1715"/>
      <c r="I46" s="1961"/>
    </row>
    <row r="47" spans="1:9" ht="10.5">
      <c r="A47" s="1714"/>
      <c r="B47" s="1715"/>
      <c r="C47" s="1715"/>
      <c r="D47" s="1715"/>
      <c r="E47" s="1715"/>
      <c r="F47" s="1715"/>
      <c r="G47" s="1715"/>
      <c r="H47" s="1715"/>
      <c r="I47" s="1961"/>
    </row>
    <row r="48" spans="1:9" ht="10.5">
      <c r="A48" s="1714"/>
      <c r="B48" s="1715"/>
      <c r="C48" s="1715"/>
      <c r="D48" s="1715"/>
      <c r="E48" s="1715"/>
      <c r="F48" s="1715"/>
      <c r="G48" s="1715"/>
      <c r="H48" s="1715"/>
      <c r="I48" s="1961"/>
    </row>
    <row r="49" spans="1:9" ht="10" customHeight="1">
      <c r="A49" s="1714"/>
      <c r="B49" s="1715"/>
      <c r="C49" s="1715"/>
      <c r="D49" s="1715"/>
      <c r="E49" s="1715"/>
      <c r="F49" s="1715"/>
      <c r="G49" s="1715"/>
      <c r="H49" s="1715"/>
      <c r="I49" s="1961"/>
    </row>
    <row r="50" spans="1:9" ht="10.5">
      <c r="A50" s="1714"/>
      <c r="B50" s="1715"/>
      <c r="C50" s="1715"/>
      <c r="D50" s="1715"/>
      <c r="E50" s="1715"/>
      <c r="F50" s="1715"/>
      <c r="G50" s="1715"/>
      <c r="H50" s="1715"/>
      <c r="I50" s="1961"/>
    </row>
    <row r="51" spans="1:9" ht="10.5">
      <c r="A51" s="1714"/>
      <c r="B51" s="1715"/>
      <c r="C51" s="1715"/>
      <c r="D51" s="1715"/>
      <c r="E51" s="1715"/>
      <c r="F51" s="1715"/>
      <c r="G51" s="1715"/>
      <c r="H51" s="1715"/>
      <c r="I51" s="1961"/>
    </row>
    <row r="52" spans="1:9" ht="10.5">
      <c r="A52" s="1714"/>
      <c r="B52" s="1715"/>
      <c r="C52" s="1715"/>
      <c r="D52" s="1715"/>
      <c r="E52" s="1715"/>
      <c r="F52" s="1715"/>
      <c r="G52" s="1715"/>
      <c r="H52" s="1715"/>
      <c r="I52" s="1961"/>
    </row>
    <row r="53" spans="1:9" ht="10" customHeight="1">
      <c r="A53" s="1714"/>
      <c r="B53" s="1715"/>
      <c r="C53" s="1715"/>
      <c r="D53" s="1715"/>
      <c r="E53" s="1715"/>
      <c r="F53" s="1715"/>
      <c r="G53" s="1715"/>
      <c r="H53" s="1715"/>
      <c r="I53" s="1961"/>
    </row>
    <row r="54" spans="1:9" ht="10.5">
      <c r="A54" s="1714"/>
      <c r="B54" s="1715"/>
      <c r="C54" s="1715"/>
      <c r="D54" s="1715"/>
      <c r="E54" s="1715"/>
      <c r="F54" s="1715"/>
      <c r="G54" s="1715"/>
      <c r="H54" s="1715"/>
      <c r="I54" s="1961"/>
    </row>
    <row r="55" spans="1:9" ht="10.5">
      <c r="A55" s="1714"/>
      <c r="B55" s="1715"/>
      <c r="C55" s="1715"/>
      <c r="D55" s="1715"/>
      <c r="E55" s="1715"/>
      <c r="F55" s="1715"/>
      <c r="G55" s="1715"/>
      <c r="H55" s="1715"/>
      <c r="I55" s="1961"/>
    </row>
    <row r="56" spans="1:9" ht="10.5">
      <c r="A56" s="1714"/>
      <c r="B56" s="1715"/>
      <c r="C56" s="1715"/>
      <c r="D56" s="1715"/>
      <c r="E56" s="1715"/>
      <c r="F56" s="1715"/>
      <c r="G56" s="1715"/>
      <c r="H56" s="1715"/>
      <c r="I56" s="1961"/>
    </row>
    <row r="57" spans="1:9" ht="10.5">
      <c r="A57" s="1714"/>
      <c r="B57" s="1715"/>
      <c r="C57" s="1715"/>
      <c r="D57" s="1715"/>
      <c r="E57" s="1715"/>
      <c r="F57" s="1715"/>
      <c r="G57" s="1715"/>
      <c r="H57" s="1715"/>
      <c r="I57" s="1961"/>
    </row>
    <row r="58" spans="1:9">
      <c r="A58" s="756"/>
      <c r="B58" s="202"/>
      <c r="C58" s="202"/>
      <c r="D58" s="202"/>
      <c r="E58" s="202"/>
      <c r="F58" s="202"/>
      <c r="G58" s="202"/>
      <c r="H58" s="202"/>
      <c r="I58" s="2331"/>
    </row>
    <row r="59" spans="1:9" ht="10.5">
      <c r="A59" s="2056"/>
      <c r="B59" s="1959"/>
      <c r="C59" s="1959"/>
      <c r="D59" s="1959"/>
      <c r="E59" s="1959"/>
      <c r="F59" s="1959"/>
      <c r="G59" s="1959"/>
      <c r="H59" s="1959"/>
      <c r="I59" s="1947" t="s">
        <v>555</v>
      </c>
    </row>
  </sheetData>
  <mergeCells count="3">
    <mergeCell ref="A7:I9"/>
    <mergeCell ref="E28:I28"/>
    <mergeCell ref="E11:I11"/>
  </mergeCells>
  <printOptions horizontalCentered="1" verticalCentered="1"/>
  <pageMargins left="0.25" right="0.25" top="0.25" bottom="0.25" header="0.1" footer="0.1"/>
  <pageSetup scale="120" orientation="portrait" r:id="rId1"/>
  <headerFooter alignWithMargins="0"/>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E04D5-0BCE-488C-9F37-597CEA76E59E}">
  <dimension ref="A1:I90"/>
  <sheetViews>
    <sheetView workbookViewId="0">
      <selection activeCell="A74" sqref="A74:H78"/>
    </sheetView>
  </sheetViews>
  <sheetFormatPr defaultRowHeight="10"/>
  <cols>
    <col min="1" max="1" width="5.6640625" customWidth="1"/>
    <col min="2" max="2" width="12.6640625" customWidth="1"/>
    <col min="3" max="3" width="20" customWidth="1"/>
    <col min="4" max="4" width="15.77734375" customWidth="1"/>
    <col min="5" max="5" width="50" customWidth="1"/>
    <col min="6" max="6" width="15.33203125" customWidth="1"/>
    <col min="7" max="7" width="2.44140625" customWidth="1"/>
    <col min="8" max="8" width="15.109375" customWidth="1"/>
  </cols>
  <sheetData>
    <row r="1" spans="1:8" ht="10.5">
      <c r="A1" s="2322" t="s">
        <v>3186</v>
      </c>
      <c r="B1" s="1944"/>
      <c r="C1" s="1958"/>
      <c r="D1" s="1958"/>
      <c r="E1" s="1959"/>
      <c r="F1" s="1946"/>
      <c r="G1" s="1960"/>
      <c r="H1" s="1967" t="s">
        <v>3149</v>
      </c>
    </row>
    <row r="2" spans="1:8" ht="10.5">
      <c r="A2" s="981" t="s">
        <v>52</v>
      </c>
      <c r="B2" s="567"/>
      <c r="C2" s="567"/>
      <c r="D2" s="567"/>
      <c r="E2" s="567"/>
      <c r="F2" s="567"/>
      <c r="G2" s="567"/>
      <c r="H2" s="1938"/>
    </row>
    <row r="3" spans="1:8">
      <c r="A3" s="756"/>
      <c r="B3" s="202"/>
      <c r="C3" s="202"/>
      <c r="D3" s="202"/>
      <c r="E3" s="202"/>
      <c r="F3" s="202"/>
      <c r="G3" s="202"/>
      <c r="H3" s="1935"/>
    </row>
    <row r="4" spans="1:8" ht="10.5">
      <c r="A4" s="981" t="s">
        <v>669</v>
      </c>
      <c r="B4" s="90"/>
      <c r="C4" s="90"/>
      <c r="D4" s="90"/>
      <c r="E4" s="90"/>
      <c r="F4" s="90"/>
      <c r="G4" s="90"/>
      <c r="H4" s="1930"/>
    </row>
    <row r="5" spans="1:8" ht="10.5">
      <c r="A5" s="981"/>
      <c r="B5" s="90"/>
      <c r="C5" s="90"/>
      <c r="D5" s="90"/>
      <c r="E5" s="90"/>
      <c r="F5" s="90"/>
      <c r="G5" s="90"/>
      <c r="H5" s="1930"/>
    </row>
    <row r="6" spans="1:8" ht="10.5">
      <c r="A6" s="757" t="s">
        <v>3150</v>
      </c>
      <c r="B6" s="90"/>
      <c r="C6" s="90"/>
      <c r="D6" s="90"/>
      <c r="E6" s="90"/>
      <c r="F6" s="90"/>
      <c r="G6" s="90"/>
      <c r="H6" s="1930"/>
    </row>
    <row r="7" spans="1:8">
      <c r="A7" s="1593"/>
      <c r="B7" s="807"/>
      <c r="C7" s="807"/>
      <c r="D7" s="807"/>
      <c r="E7" s="807"/>
      <c r="F7" s="807"/>
      <c r="G7" s="807"/>
      <c r="H7" s="1922"/>
    </row>
    <row r="8" spans="1:8" ht="20.5" customHeight="1">
      <c r="A8" s="1593"/>
      <c r="B8" s="3385" t="s">
        <v>3615</v>
      </c>
      <c r="C8" s="3385"/>
      <c r="D8" s="3385"/>
      <c r="E8" s="3385"/>
      <c r="F8" s="3385"/>
      <c r="G8" s="3385"/>
      <c r="H8" s="3386"/>
    </row>
    <row r="9" spans="1:8" ht="9.65" customHeight="1">
      <c r="A9" s="1593"/>
      <c r="B9" s="3385"/>
      <c r="C9" s="3385"/>
      <c r="D9" s="3385"/>
      <c r="E9" s="3385"/>
      <c r="F9" s="3385"/>
      <c r="G9" s="3385"/>
      <c r="H9" s="3386"/>
    </row>
    <row r="10" spans="1:8" ht="3.65" hidden="1" customHeight="1">
      <c r="A10" s="1714"/>
      <c r="B10" s="3385"/>
      <c r="C10" s="3385"/>
      <c r="D10" s="3385"/>
      <c r="E10" s="3385"/>
      <c r="F10" s="3385"/>
      <c r="G10" s="3385"/>
      <c r="H10" s="3386"/>
    </row>
    <row r="11" spans="1:8" ht="10.5" hidden="1">
      <c r="A11" s="1714"/>
      <c r="B11" s="3385"/>
      <c r="C11" s="3385"/>
      <c r="D11" s="3385"/>
      <c r="E11" s="3385"/>
      <c r="F11" s="3385"/>
      <c r="G11" s="3385"/>
      <c r="H11" s="3386"/>
    </row>
    <row r="12" spans="1:8" ht="10.5">
      <c r="A12" s="1714"/>
      <c r="B12" s="1715"/>
      <c r="C12" s="1715"/>
      <c r="D12" s="1715"/>
      <c r="E12" s="1715"/>
      <c r="F12" s="925"/>
      <c r="G12" s="1880"/>
      <c r="H12" s="2330"/>
    </row>
    <row r="13" spans="1:8">
      <c r="A13" s="3410" t="s">
        <v>3151</v>
      </c>
      <c r="B13" s="3385"/>
      <c r="C13" s="3385"/>
      <c r="D13" s="3385"/>
      <c r="E13" s="3385"/>
      <c r="F13" s="3385"/>
      <c r="G13" s="3385"/>
      <c r="H13" s="3386"/>
    </row>
    <row r="14" spans="1:8">
      <c r="A14" s="3410"/>
      <c r="B14" s="3385"/>
      <c r="C14" s="3385"/>
      <c r="D14" s="3385"/>
      <c r="E14" s="3385"/>
      <c r="F14" s="3385"/>
      <c r="G14" s="3385"/>
      <c r="H14" s="3386"/>
    </row>
    <row r="15" spans="1:8" ht="2.5" customHeight="1">
      <c r="A15" s="3410"/>
      <c r="B15" s="3385"/>
      <c r="C15" s="3385"/>
      <c r="D15" s="3385"/>
      <c r="E15" s="3385"/>
      <c r="F15" s="3385"/>
      <c r="G15" s="3385"/>
      <c r="H15" s="3386"/>
    </row>
    <row r="16" spans="1:8" ht="10.5">
      <c r="A16" s="527"/>
      <c r="B16" s="1715"/>
      <c r="C16" s="1715"/>
      <c r="D16" s="1715"/>
      <c r="E16" s="1715"/>
      <c r="F16" s="1704"/>
      <c r="G16" s="1704"/>
      <c r="H16" s="1966"/>
    </row>
    <row r="17" spans="1:9" ht="10.5">
      <c r="A17" s="1716" t="s">
        <v>3152</v>
      </c>
      <c r="B17" s="1715"/>
      <c r="C17" s="1715"/>
      <c r="D17" s="1715"/>
      <c r="E17" s="1715"/>
      <c r="F17" s="1704"/>
      <c r="G17" s="1704"/>
      <c r="H17" s="1966"/>
    </row>
    <row r="18" spans="1:9" ht="10" customHeight="1">
      <c r="A18" s="527"/>
      <c r="B18" s="1715"/>
      <c r="C18" s="1715"/>
      <c r="D18" s="1715"/>
      <c r="E18" s="1715"/>
      <c r="F18" s="1704"/>
      <c r="G18" s="1704"/>
      <c r="H18" s="1966"/>
      <c r="I18" s="17"/>
    </row>
    <row r="19" spans="1:9">
      <c r="A19" s="3429" t="s">
        <v>3153</v>
      </c>
      <c r="B19" s="3430"/>
      <c r="C19" s="3430"/>
      <c r="D19" s="3430"/>
      <c r="E19" s="3430"/>
      <c r="F19" s="3430"/>
      <c r="G19" s="3430"/>
      <c r="H19" s="3431"/>
    </row>
    <row r="20" spans="1:9">
      <c r="A20" s="3429"/>
      <c r="B20" s="3430"/>
      <c r="C20" s="3430"/>
      <c r="D20" s="3430"/>
      <c r="E20" s="3430"/>
      <c r="F20" s="3430"/>
      <c r="G20" s="3430"/>
      <c r="H20" s="3431"/>
    </row>
    <row r="21" spans="1:9" ht="1.5" customHeight="1">
      <c r="A21" s="3429"/>
      <c r="B21" s="3430"/>
      <c r="C21" s="3430"/>
      <c r="D21" s="3430"/>
      <c r="E21" s="3430"/>
      <c r="F21" s="3430"/>
      <c r="G21" s="3430"/>
      <c r="H21" s="3431"/>
    </row>
    <row r="22" spans="1:9" ht="10.5">
      <c r="A22" s="527"/>
      <c r="B22" s="1715"/>
      <c r="C22" s="1715"/>
      <c r="D22" s="1715"/>
      <c r="E22" s="1715"/>
      <c r="F22" s="1704"/>
      <c r="G22" s="1704"/>
      <c r="H22" s="1966"/>
    </row>
    <row r="23" spans="1:9" ht="10" customHeight="1">
      <c r="A23" s="527" t="s">
        <v>3154</v>
      </c>
      <c r="B23" s="1715"/>
      <c r="C23" s="1715"/>
      <c r="D23" s="1715"/>
      <c r="E23" s="1715"/>
      <c r="F23" s="1704"/>
      <c r="G23" s="1704"/>
      <c r="H23" s="1966"/>
    </row>
    <row r="24" spans="1:9" ht="10.5">
      <c r="A24" s="527"/>
      <c r="B24" s="1715"/>
      <c r="C24" s="1715"/>
      <c r="D24" s="1715"/>
      <c r="E24" s="1715"/>
      <c r="F24" s="3419" t="s">
        <v>3058</v>
      </c>
      <c r="G24" s="3419"/>
      <c r="H24" s="3412" t="s">
        <v>3057</v>
      </c>
    </row>
    <row r="25" spans="1:9" ht="10.5">
      <c r="A25" s="527"/>
      <c r="B25" s="1715"/>
      <c r="C25" s="1715"/>
      <c r="D25" s="1715"/>
      <c r="E25" s="1715"/>
      <c r="F25" s="3419"/>
      <c r="G25" s="3419"/>
      <c r="H25" s="3412"/>
    </row>
    <row r="26" spans="1:9" ht="10.5">
      <c r="A26" s="527"/>
      <c r="B26" s="1715"/>
      <c r="C26" s="1877"/>
      <c r="D26" s="1715"/>
      <c r="E26" s="1715"/>
      <c r="F26" s="3432"/>
      <c r="G26" s="3419"/>
      <c r="H26" s="3433"/>
    </row>
    <row r="27" spans="1:9" ht="10.5">
      <c r="A27" s="527"/>
      <c r="B27" s="1715"/>
      <c r="C27" s="1715"/>
      <c r="D27" s="1715"/>
      <c r="E27" s="1715"/>
      <c r="F27" s="3415" t="s">
        <v>2980</v>
      </c>
      <c r="G27" s="3415"/>
      <c r="H27" s="3416"/>
    </row>
    <row r="28" spans="1:9" ht="10.5">
      <c r="A28" s="1720">
        <v>2021</v>
      </c>
      <c r="B28" s="1715"/>
      <c r="C28" s="1715"/>
      <c r="D28" s="1715"/>
      <c r="E28" s="1715"/>
      <c r="F28" s="1725">
        <v>147</v>
      </c>
      <c r="G28" s="1725"/>
      <c r="H28" s="2328">
        <v>36</v>
      </c>
    </row>
    <row r="29" spans="1:9" ht="10" customHeight="1">
      <c r="A29" s="1720">
        <v>2022</v>
      </c>
      <c r="B29" s="1715"/>
      <c r="C29" s="1715"/>
      <c r="D29" s="1715"/>
      <c r="E29" s="1715"/>
      <c r="F29" s="1704">
        <v>146</v>
      </c>
      <c r="G29" s="1704"/>
      <c r="H29" s="1966">
        <v>35</v>
      </c>
    </row>
    <row r="30" spans="1:9" ht="10.5">
      <c r="A30" s="1720">
        <v>2023</v>
      </c>
      <c r="B30" s="1715"/>
      <c r="C30" s="1715"/>
      <c r="D30" s="1715"/>
      <c r="E30" s="1715"/>
      <c r="F30" s="1704">
        <v>145</v>
      </c>
      <c r="G30" s="1704"/>
      <c r="H30" s="1966">
        <v>33</v>
      </c>
    </row>
    <row r="31" spans="1:9" ht="10" customHeight="1">
      <c r="A31" s="1720">
        <v>2024</v>
      </c>
      <c r="B31" s="1715"/>
      <c r="C31" s="1715"/>
      <c r="D31" s="1715"/>
      <c r="E31" s="1715"/>
      <c r="F31" s="1704">
        <v>145</v>
      </c>
      <c r="G31" s="1704"/>
      <c r="H31" s="1966">
        <v>32</v>
      </c>
    </row>
    <row r="32" spans="1:9" ht="10.5">
      <c r="A32" s="1720">
        <v>2025</v>
      </c>
      <c r="B32" s="1715"/>
      <c r="C32" s="1715"/>
      <c r="D32" s="1715"/>
      <c r="E32" s="1715"/>
      <c r="F32" s="1704">
        <v>144</v>
      </c>
      <c r="G32" s="1704"/>
      <c r="H32" s="1966">
        <v>31</v>
      </c>
    </row>
    <row r="33" spans="1:8" ht="10.5">
      <c r="A33" s="1720" t="s">
        <v>3155</v>
      </c>
      <c r="B33" s="1715"/>
      <c r="C33" s="1715"/>
      <c r="D33" s="1715"/>
      <c r="E33" s="1715"/>
      <c r="F33" s="1708">
        <v>719</v>
      </c>
      <c r="G33" s="1708"/>
      <c r="H33" s="2332">
        <v>142</v>
      </c>
    </row>
    <row r="34" spans="1:8" ht="10" customHeight="1">
      <c r="A34" s="527"/>
      <c r="B34" s="1715"/>
      <c r="C34" s="1715"/>
      <c r="D34" s="1715"/>
      <c r="E34" s="1715"/>
      <c r="F34" s="1704"/>
      <c r="G34" s="1704"/>
      <c r="H34" s="1966"/>
    </row>
    <row r="35" spans="1:8" ht="10.5">
      <c r="A35" s="1716" t="s">
        <v>3156</v>
      </c>
      <c r="B35" s="1715"/>
      <c r="C35" s="1715"/>
      <c r="D35" s="1715"/>
      <c r="E35" s="1715"/>
      <c r="F35" s="1704"/>
      <c r="G35" s="1704"/>
      <c r="H35" s="1966"/>
    </row>
    <row r="36" spans="1:8" ht="10.5">
      <c r="A36" s="527"/>
      <c r="B36" s="1715"/>
      <c r="C36" s="1715"/>
      <c r="D36" s="1715"/>
      <c r="E36" s="1715"/>
      <c r="F36" s="1704"/>
      <c r="G36" s="1704"/>
      <c r="H36" s="1966"/>
    </row>
    <row r="37" spans="1:8" ht="10.5" customHeight="1">
      <c r="A37" s="3429" t="s">
        <v>3240</v>
      </c>
      <c r="B37" s="3430"/>
      <c r="C37" s="3430"/>
      <c r="D37" s="3430"/>
      <c r="E37" s="3430"/>
      <c r="F37" s="3430"/>
      <c r="G37" s="3430"/>
      <c r="H37" s="3431"/>
    </row>
    <row r="38" spans="1:8" ht="11.5" customHeight="1">
      <c r="A38" s="3429"/>
      <c r="B38" s="3430"/>
      <c r="C38" s="3430"/>
      <c r="D38" s="3430"/>
      <c r="E38" s="3430"/>
      <c r="F38" s="3430"/>
      <c r="G38" s="3430"/>
      <c r="H38" s="3431"/>
    </row>
    <row r="39" spans="1:8" ht="10" hidden="1" customHeight="1">
      <c r="A39" s="3429"/>
      <c r="B39" s="3430"/>
      <c r="C39" s="3430"/>
      <c r="D39" s="3430"/>
      <c r="E39" s="3430"/>
      <c r="F39" s="3430"/>
      <c r="G39" s="3430"/>
      <c r="H39" s="3431"/>
    </row>
    <row r="40" spans="1:8" ht="10.5" customHeight="1">
      <c r="A40" s="2333"/>
      <c r="B40" s="1726"/>
      <c r="C40" s="1726"/>
      <c r="D40" s="1726"/>
      <c r="E40" s="1726"/>
      <c r="F40" s="1726"/>
      <c r="G40" s="1726"/>
      <c r="H40" s="1969"/>
    </row>
    <row r="41" spans="1:8" ht="10.5">
      <c r="A41" s="2334" t="s">
        <v>3157</v>
      </c>
      <c r="B41" s="1726"/>
      <c r="C41" s="1726"/>
      <c r="D41" s="1726"/>
      <c r="E41" s="1726"/>
      <c r="F41" s="1726"/>
      <c r="G41" s="1726"/>
      <c r="H41" s="1969"/>
    </row>
    <row r="42" spans="1:8" ht="10.5">
      <c r="A42" s="527"/>
      <c r="B42" s="1715"/>
      <c r="C42" s="1715"/>
      <c r="D42" s="1715"/>
      <c r="E42" s="1715"/>
      <c r="F42" s="1702"/>
      <c r="G42" s="1702"/>
      <c r="H42" s="1965"/>
    </row>
    <row r="43" spans="1:8" ht="10" customHeight="1">
      <c r="A43" s="3410" t="s">
        <v>3158</v>
      </c>
      <c r="B43" s="3385"/>
      <c r="C43" s="3385"/>
      <c r="D43" s="3385"/>
      <c r="E43" s="3385"/>
      <c r="F43" s="3385"/>
      <c r="G43" s="3385"/>
      <c r="H43" s="3386"/>
    </row>
    <row r="44" spans="1:8">
      <c r="A44" s="3410"/>
      <c r="B44" s="3385"/>
      <c r="C44" s="3385"/>
      <c r="D44" s="3385"/>
      <c r="E44" s="3385"/>
      <c r="F44" s="3385"/>
      <c r="G44" s="3385"/>
      <c r="H44" s="3386"/>
    </row>
    <row r="45" spans="1:8" ht="10" hidden="1" customHeight="1">
      <c r="A45" s="3410"/>
      <c r="B45" s="3385"/>
      <c r="C45" s="3385"/>
      <c r="D45" s="3385"/>
      <c r="E45" s="3385"/>
      <c r="F45" s="3385"/>
      <c r="G45" s="3385"/>
      <c r="H45" s="3386"/>
    </row>
    <row r="46" spans="1:8" ht="10.5">
      <c r="A46" s="1714"/>
      <c r="B46" s="1715"/>
      <c r="C46" s="1715"/>
      <c r="D46" s="1715"/>
      <c r="E46" s="1715"/>
      <c r="F46" s="1715"/>
      <c r="G46" s="1715"/>
      <c r="H46" s="1961"/>
    </row>
    <row r="47" spans="1:8" ht="10.5">
      <c r="A47" s="1714" t="s">
        <v>3159</v>
      </c>
      <c r="B47" s="1715"/>
      <c r="C47" s="1715"/>
      <c r="D47" s="1715"/>
      <c r="E47" s="1715"/>
      <c r="F47" s="1715"/>
      <c r="G47" s="1715"/>
      <c r="H47" s="1961"/>
    </row>
    <row r="48" spans="1:8" ht="10" customHeight="1">
      <c r="A48" s="1714"/>
      <c r="B48" s="1715"/>
      <c r="C48" s="1715"/>
      <c r="D48" s="1715"/>
      <c r="E48" s="1715"/>
      <c r="F48" s="1715"/>
      <c r="G48" s="1715"/>
      <c r="H48" s="1961"/>
    </row>
    <row r="49" spans="1:8" ht="10.5">
      <c r="A49" s="1714" t="s">
        <v>3160</v>
      </c>
      <c r="B49" s="1715"/>
      <c r="C49" s="1715"/>
      <c r="D49" s="1715"/>
      <c r="E49" s="1715"/>
      <c r="F49" s="1715"/>
      <c r="G49" s="1715"/>
      <c r="H49" s="1961"/>
    </row>
    <row r="50" spans="1:8" ht="10.5">
      <c r="A50" s="1714"/>
      <c r="B50" s="1715"/>
      <c r="C50" s="1715"/>
      <c r="D50" s="1715"/>
      <c r="E50" s="1715"/>
      <c r="F50" s="1715"/>
      <c r="G50" s="1715"/>
      <c r="H50" s="1961"/>
    </row>
    <row r="51" spans="1:8">
      <c r="A51" s="3410" t="s">
        <v>3161</v>
      </c>
      <c r="B51" s="3385"/>
      <c r="C51" s="3385"/>
      <c r="D51" s="3385"/>
      <c r="E51" s="3385"/>
      <c r="F51" s="3385"/>
      <c r="G51" s="3385"/>
      <c r="H51" s="3386"/>
    </row>
    <row r="52" spans="1:8">
      <c r="A52" s="3410"/>
      <c r="B52" s="3385"/>
      <c r="C52" s="3385"/>
      <c r="D52" s="3385"/>
      <c r="E52" s="3385"/>
      <c r="F52" s="3385"/>
      <c r="G52" s="3385"/>
      <c r="H52" s="3386"/>
    </row>
    <row r="53" spans="1:8">
      <c r="A53" s="3410"/>
      <c r="B53" s="3385"/>
      <c r="C53" s="3385"/>
      <c r="D53" s="3385"/>
      <c r="E53" s="3385"/>
      <c r="F53" s="3385"/>
      <c r="G53" s="3385"/>
      <c r="H53" s="3386"/>
    </row>
    <row r="54" spans="1:8">
      <c r="A54" s="3410"/>
      <c r="B54" s="3385"/>
      <c r="C54" s="3385"/>
      <c r="D54" s="3385"/>
      <c r="E54" s="3385"/>
      <c r="F54" s="3385"/>
      <c r="G54" s="3385"/>
      <c r="H54" s="3386"/>
    </row>
    <row r="55" spans="1:8">
      <c r="A55" s="3410"/>
      <c r="B55" s="3385"/>
      <c r="C55" s="3385"/>
      <c r="D55" s="3385"/>
      <c r="E55" s="3385"/>
      <c r="F55" s="3385"/>
      <c r="G55" s="3385"/>
      <c r="H55" s="3386"/>
    </row>
    <row r="56" spans="1:8" ht="10" customHeight="1">
      <c r="A56" s="3410"/>
      <c r="B56" s="3385"/>
      <c r="C56" s="3385"/>
      <c r="D56" s="3385"/>
      <c r="E56" s="3385"/>
      <c r="F56" s="3385"/>
      <c r="G56" s="3385"/>
      <c r="H56" s="3386"/>
    </row>
    <row r="57" spans="1:8">
      <c r="A57" s="3410"/>
      <c r="B57" s="3385"/>
      <c r="C57" s="3385"/>
      <c r="D57" s="3385"/>
      <c r="E57" s="3385"/>
      <c r="F57" s="3385"/>
      <c r="G57" s="3385"/>
      <c r="H57" s="3386"/>
    </row>
    <row r="58" spans="1:8">
      <c r="A58" s="3410"/>
      <c r="B58" s="3385"/>
      <c r="C58" s="3385"/>
      <c r="D58" s="3385"/>
      <c r="E58" s="3385"/>
      <c r="F58" s="3385"/>
      <c r="G58" s="3385"/>
      <c r="H58" s="3386"/>
    </row>
    <row r="59" spans="1:8" ht="2.5" customHeight="1">
      <c r="A59" s="3410"/>
      <c r="B59" s="3385"/>
      <c r="C59" s="3385"/>
      <c r="D59" s="3385"/>
      <c r="E59" s="3385"/>
      <c r="F59" s="3385"/>
      <c r="G59" s="3385"/>
      <c r="H59" s="3386"/>
    </row>
    <row r="60" spans="1:8" ht="2.15" customHeight="1">
      <c r="A60" s="3410"/>
      <c r="B60" s="3385"/>
      <c r="C60" s="3385"/>
      <c r="D60" s="3385"/>
      <c r="E60" s="3385"/>
      <c r="F60" s="3385"/>
      <c r="G60" s="3385"/>
      <c r="H60" s="3386"/>
    </row>
    <row r="61" spans="1:8" ht="5.5" hidden="1" customHeight="1">
      <c r="A61" s="3410"/>
      <c r="B61" s="3385"/>
      <c r="C61" s="3385"/>
      <c r="D61" s="3385"/>
      <c r="E61" s="3385"/>
      <c r="F61" s="3385"/>
      <c r="G61" s="3385"/>
      <c r="H61" s="3386"/>
    </row>
    <row r="62" spans="1:8" hidden="1">
      <c r="A62" s="3410"/>
      <c r="B62" s="3385"/>
      <c r="C62" s="3385"/>
      <c r="D62" s="3385"/>
      <c r="E62" s="3385"/>
      <c r="F62" s="3385"/>
      <c r="G62" s="3385"/>
      <c r="H62" s="3386"/>
    </row>
    <row r="63" spans="1:8" ht="6" customHeight="1">
      <c r="A63" s="2335"/>
      <c r="B63" s="1874"/>
      <c r="C63" s="1874"/>
      <c r="D63" s="1874"/>
      <c r="E63" s="1874"/>
      <c r="F63" s="1874"/>
      <c r="G63" s="1874"/>
      <c r="H63" s="2336"/>
    </row>
    <row r="64" spans="1:8">
      <c r="A64" s="3410" t="s">
        <v>3162</v>
      </c>
      <c r="B64" s="3385"/>
      <c r="C64" s="3385"/>
      <c r="D64" s="3385"/>
      <c r="E64" s="3385"/>
      <c r="F64" s="3385"/>
      <c r="G64" s="3385"/>
      <c r="H64" s="3386"/>
    </row>
    <row r="65" spans="1:8">
      <c r="A65" s="3410"/>
      <c r="B65" s="3385"/>
      <c r="C65" s="3385"/>
      <c r="D65" s="3385"/>
      <c r="E65" s="3385"/>
      <c r="F65" s="3385"/>
      <c r="G65" s="3385"/>
      <c r="H65" s="3386"/>
    </row>
    <row r="66" spans="1:8">
      <c r="A66" s="3410"/>
      <c r="B66" s="3385"/>
      <c r="C66" s="3385"/>
      <c r="D66" s="3385"/>
      <c r="E66" s="3385"/>
      <c r="F66" s="3385"/>
      <c r="G66" s="3385"/>
      <c r="H66" s="3386"/>
    </row>
    <row r="67" spans="1:8">
      <c r="A67" s="3410"/>
      <c r="B67" s="3385"/>
      <c r="C67" s="3385"/>
      <c r="D67" s="3385"/>
      <c r="E67" s="3385"/>
      <c r="F67" s="3385"/>
      <c r="G67" s="3385"/>
      <c r="H67" s="3386"/>
    </row>
    <row r="68" spans="1:8">
      <c r="A68" s="3410"/>
      <c r="B68" s="3385"/>
      <c r="C68" s="3385"/>
      <c r="D68" s="3385"/>
      <c r="E68" s="3385"/>
      <c r="F68" s="3385"/>
      <c r="G68" s="3385"/>
      <c r="H68" s="3386"/>
    </row>
    <row r="69" spans="1:8">
      <c r="A69" s="3410"/>
      <c r="B69" s="3385"/>
      <c r="C69" s="3385"/>
      <c r="D69" s="3385"/>
      <c r="E69" s="3385"/>
      <c r="F69" s="3385"/>
      <c r="G69" s="3385"/>
      <c r="H69" s="3386"/>
    </row>
    <row r="70" spans="1:8" ht="4.5" customHeight="1">
      <c r="A70" s="3410"/>
      <c r="B70" s="3385"/>
      <c r="C70" s="3385"/>
      <c r="D70" s="3385"/>
      <c r="E70" s="3385"/>
      <c r="F70" s="3385"/>
      <c r="G70" s="3385"/>
      <c r="H70" s="3386"/>
    </row>
    <row r="71" spans="1:8" ht="1.5" hidden="1" customHeight="1">
      <c r="A71" s="3410"/>
      <c r="B71" s="3385"/>
      <c r="C71" s="3385"/>
      <c r="D71" s="3385"/>
      <c r="E71" s="3385"/>
      <c r="F71" s="3385"/>
      <c r="G71" s="3385"/>
      <c r="H71" s="3386"/>
    </row>
    <row r="72" spans="1:8" ht="1.5" hidden="1" customHeight="1">
      <c r="A72" s="3410"/>
      <c r="B72" s="3385"/>
      <c r="C72" s="3385"/>
      <c r="D72" s="3385"/>
      <c r="E72" s="3385"/>
      <c r="F72" s="3385"/>
      <c r="G72" s="3385"/>
      <c r="H72" s="3386"/>
    </row>
    <row r="73" spans="1:8" ht="7" customHeight="1">
      <c r="A73" s="1593"/>
      <c r="B73" s="807"/>
      <c r="C73" s="807"/>
      <c r="D73" s="807"/>
      <c r="E73" s="807"/>
      <c r="F73" s="807"/>
      <c r="G73" s="807"/>
      <c r="H73" s="1922"/>
    </row>
    <row r="74" spans="1:8">
      <c r="A74" s="3410" t="s">
        <v>3550</v>
      </c>
      <c r="B74" s="3385"/>
      <c r="C74" s="3385"/>
      <c r="D74" s="3385"/>
      <c r="E74" s="3385"/>
      <c r="F74" s="3385"/>
      <c r="G74" s="3385"/>
      <c r="H74" s="3386"/>
    </row>
    <row r="75" spans="1:8">
      <c r="A75" s="3410"/>
      <c r="B75" s="3385"/>
      <c r="C75" s="3385"/>
      <c r="D75" s="3385"/>
      <c r="E75" s="3385"/>
      <c r="F75" s="3385"/>
      <c r="G75" s="3385"/>
      <c r="H75" s="3386"/>
    </row>
    <row r="76" spans="1:8">
      <c r="A76" s="3410"/>
      <c r="B76" s="3385"/>
      <c r="C76" s="3385"/>
      <c r="D76" s="3385"/>
      <c r="E76" s="3385"/>
      <c r="F76" s="3385"/>
      <c r="G76" s="3385"/>
      <c r="H76" s="3386"/>
    </row>
    <row r="77" spans="1:8" ht="1" customHeight="1">
      <c r="A77" s="3410"/>
      <c r="B77" s="3385"/>
      <c r="C77" s="3385"/>
      <c r="D77" s="3385"/>
      <c r="E77" s="3385"/>
      <c r="F77" s="3385"/>
      <c r="G77" s="3385"/>
      <c r="H77" s="3386"/>
    </row>
    <row r="78" spans="1:8" ht="1.5" customHeight="1">
      <c r="A78" s="3410"/>
      <c r="B78" s="3385"/>
      <c r="C78" s="3385"/>
      <c r="D78" s="3385"/>
      <c r="E78" s="3385"/>
      <c r="F78" s="3385"/>
      <c r="G78" s="3385"/>
      <c r="H78" s="3386"/>
    </row>
    <row r="79" spans="1:8">
      <c r="A79" s="2335"/>
      <c r="B79" s="1874"/>
      <c r="C79" s="1874"/>
      <c r="D79" s="1874"/>
      <c r="E79" s="1874"/>
      <c r="F79" s="1874"/>
      <c r="G79" s="1874"/>
      <c r="H79" s="2336"/>
    </row>
    <row r="80" spans="1:8" ht="10.5">
      <c r="A80" s="2300" t="s">
        <v>3163</v>
      </c>
      <c r="B80" s="1874"/>
      <c r="C80" s="1874"/>
      <c r="D80" s="1874"/>
      <c r="E80" s="1874"/>
      <c r="F80" s="1874"/>
      <c r="G80" s="1874"/>
      <c r="H80" s="2336"/>
    </row>
    <row r="81" spans="1:8">
      <c r="A81" s="2335"/>
      <c r="B81" s="1874"/>
      <c r="C81" s="1874"/>
      <c r="D81" s="1874"/>
      <c r="E81" s="1874"/>
      <c r="F81" s="1874"/>
      <c r="G81" s="1874"/>
      <c r="H81" s="2336"/>
    </row>
    <row r="82" spans="1:8">
      <c r="A82" s="3410" t="s">
        <v>3164</v>
      </c>
      <c r="B82" s="3385"/>
      <c r="C82" s="3385"/>
      <c r="D82" s="3385"/>
      <c r="E82" s="3385"/>
      <c r="F82" s="3385"/>
      <c r="G82" s="3385"/>
      <c r="H82" s="3386"/>
    </row>
    <row r="83" spans="1:8">
      <c r="A83" s="3410"/>
      <c r="B83" s="3385"/>
      <c r="C83" s="3385"/>
      <c r="D83" s="3385"/>
      <c r="E83" s="3385"/>
      <c r="F83" s="3385"/>
      <c r="G83" s="3385"/>
      <c r="H83" s="3386"/>
    </row>
    <row r="84" spans="1:8">
      <c r="A84" s="3410"/>
      <c r="B84" s="3385"/>
      <c r="C84" s="3385"/>
      <c r="D84" s="3385"/>
      <c r="E84" s="3385"/>
      <c r="F84" s="3385"/>
      <c r="G84" s="3385"/>
      <c r="H84" s="3386"/>
    </row>
    <row r="85" spans="1:8">
      <c r="A85" s="3410"/>
      <c r="B85" s="3385"/>
      <c r="C85" s="3385"/>
      <c r="D85" s="3385"/>
      <c r="E85" s="3385"/>
      <c r="F85" s="3385"/>
      <c r="G85" s="3385"/>
      <c r="H85" s="3386"/>
    </row>
    <row r="86" spans="1:8">
      <c r="A86" s="3410"/>
      <c r="B86" s="3385"/>
      <c r="C86" s="3385"/>
      <c r="D86" s="3385"/>
      <c r="E86" s="3385"/>
      <c r="F86" s="3385"/>
      <c r="G86" s="3385"/>
      <c r="H86" s="3386"/>
    </row>
    <row r="87" spans="1:8">
      <c r="A87" s="3410"/>
      <c r="B87" s="3385"/>
      <c r="C87" s="3385"/>
      <c r="D87" s="3385"/>
      <c r="E87" s="3385"/>
      <c r="F87" s="3385"/>
      <c r="G87" s="3385"/>
      <c r="H87" s="3386"/>
    </row>
    <row r="88" spans="1:8">
      <c r="A88" s="3410"/>
      <c r="B88" s="3385"/>
      <c r="C88" s="3385"/>
      <c r="D88" s="3385"/>
      <c r="E88" s="3385"/>
      <c r="F88" s="3385"/>
      <c r="G88" s="3385"/>
      <c r="H88" s="3386"/>
    </row>
    <row r="89" spans="1:8">
      <c r="A89" s="756"/>
      <c r="B89" s="202"/>
      <c r="C89" s="202"/>
      <c r="D89" s="202"/>
      <c r="E89" s="202"/>
      <c r="F89" s="202"/>
      <c r="G89" s="202"/>
      <c r="H89" s="2331"/>
    </row>
    <row r="90" spans="1:8" ht="10.5">
      <c r="A90" s="1971" t="s">
        <v>1353</v>
      </c>
      <c r="B90" s="1959"/>
      <c r="C90" s="1959"/>
      <c r="D90" s="1959"/>
      <c r="E90" s="1959"/>
      <c r="F90" s="1959"/>
      <c r="G90" s="1959"/>
      <c r="H90" s="1947"/>
    </row>
  </sheetData>
  <mergeCells count="13">
    <mergeCell ref="A43:H45"/>
    <mergeCell ref="A51:H62"/>
    <mergeCell ref="A64:H72"/>
    <mergeCell ref="A74:H78"/>
    <mergeCell ref="A82:H88"/>
    <mergeCell ref="A37:H39"/>
    <mergeCell ref="F27:H27"/>
    <mergeCell ref="B8:H11"/>
    <mergeCell ref="A13:H15"/>
    <mergeCell ref="A19:H21"/>
    <mergeCell ref="G24:G26"/>
    <mergeCell ref="F24:F26"/>
    <mergeCell ref="H24:H26"/>
  </mergeCells>
  <printOptions horizontalCentered="1" verticalCentered="1"/>
  <pageMargins left="0.25" right="0.25" top="0.25" bottom="0.25" header="0.1" footer="0.1"/>
  <pageSetup scale="95" orientation="portrait" r:id="rId1"/>
  <headerFooter alignWithMargins="0"/>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2BE33-01FC-4C13-8827-29378438AE41}">
  <dimension ref="A1:H86"/>
  <sheetViews>
    <sheetView topLeftCell="A38" workbookViewId="0">
      <selection activeCell="E90" sqref="E90"/>
    </sheetView>
  </sheetViews>
  <sheetFormatPr defaultRowHeight="10"/>
  <cols>
    <col min="1" max="1" width="5.6640625" customWidth="1"/>
    <col min="2" max="2" width="13.6640625" customWidth="1"/>
    <col min="3" max="3" width="16.6640625" customWidth="1"/>
    <col min="4" max="4" width="29.77734375" customWidth="1"/>
    <col min="5" max="5" width="45.77734375" customWidth="1"/>
    <col min="6" max="6" width="15.33203125" customWidth="1"/>
    <col min="7" max="7" width="2.44140625" customWidth="1"/>
  </cols>
  <sheetData>
    <row r="1" spans="1:7" ht="10.5">
      <c r="A1" s="2295" t="s">
        <v>3165</v>
      </c>
      <c r="B1" s="1944"/>
      <c r="C1" s="1958"/>
      <c r="D1" s="1959"/>
      <c r="E1" s="1946"/>
      <c r="F1" s="1960"/>
      <c r="G1" s="1947" t="s">
        <v>3042</v>
      </c>
    </row>
    <row r="2" spans="1:7" ht="10.5">
      <c r="A2" s="3434" t="s">
        <v>52</v>
      </c>
      <c r="B2" s="3435"/>
      <c r="C2" s="3435"/>
      <c r="D2" s="3435"/>
      <c r="E2" s="3435"/>
      <c r="F2" s="3435"/>
      <c r="G2" s="3436"/>
    </row>
    <row r="3" spans="1:7">
      <c r="A3" s="756"/>
      <c r="B3" s="202"/>
      <c r="C3" s="202"/>
      <c r="D3" s="202"/>
      <c r="E3" s="202"/>
      <c r="F3" s="202"/>
      <c r="G3" s="1935"/>
    </row>
    <row r="4" spans="1:7" ht="10.5">
      <c r="A4" s="3437" t="s">
        <v>669</v>
      </c>
      <c r="B4" s="3398"/>
      <c r="C4" s="3398"/>
      <c r="D4" s="3398"/>
      <c r="E4" s="3398"/>
      <c r="F4" s="3398"/>
      <c r="G4" s="3438"/>
    </row>
    <row r="5" spans="1:7" ht="10.5">
      <c r="A5" s="1895"/>
      <c r="B5" s="1877"/>
      <c r="C5" s="1877"/>
      <c r="D5" s="1877"/>
      <c r="E5" s="1877"/>
      <c r="F5" s="1877"/>
      <c r="G5" s="1968"/>
    </row>
    <row r="6" spans="1:7" ht="10.5">
      <c r="A6" s="2300"/>
      <c r="B6" s="1877"/>
      <c r="C6" s="1877"/>
      <c r="D6" s="1877"/>
      <c r="E6" s="1877"/>
      <c r="F6" s="1877"/>
      <c r="G6" s="1968"/>
    </row>
    <row r="7" spans="1:7" ht="10" customHeight="1">
      <c r="A7" s="3410" t="s">
        <v>3166</v>
      </c>
      <c r="B7" s="3385"/>
      <c r="C7" s="3385"/>
      <c r="D7" s="3385"/>
      <c r="E7" s="3385"/>
      <c r="F7" s="3385"/>
      <c r="G7" s="3386"/>
    </row>
    <row r="8" spans="1:7">
      <c r="A8" s="3410"/>
      <c r="B8" s="3385"/>
      <c r="C8" s="3385"/>
      <c r="D8" s="3385"/>
      <c r="E8" s="3385"/>
      <c r="F8" s="3385"/>
      <c r="G8" s="3386"/>
    </row>
    <row r="9" spans="1:7">
      <c r="A9" s="3410"/>
      <c r="B9" s="3385"/>
      <c r="C9" s="3385"/>
      <c r="D9" s="3385"/>
      <c r="E9" s="3385"/>
      <c r="F9" s="3385"/>
      <c r="G9" s="3386"/>
    </row>
    <row r="10" spans="1:7" ht="2.5" customHeight="1">
      <c r="A10" s="3410"/>
      <c r="B10" s="3385"/>
      <c r="C10" s="3385"/>
      <c r="D10" s="3385"/>
      <c r="E10" s="3385"/>
      <c r="F10" s="3385"/>
      <c r="G10" s="3386"/>
    </row>
    <row r="11" spans="1:7" ht="10.5">
      <c r="A11" s="1714"/>
      <c r="B11" s="1715"/>
      <c r="C11" s="1715"/>
      <c r="D11" s="1715"/>
      <c r="E11" s="1881"/>
      <c r="F11" s="1881"/>
      <c r="G11" s="1970"/>
    </row>
    <row r="12" spans="1:7" ht="10" customHeight="1">
      <c r="A12" s="3410" t="s">
        <v>3535</v>
      </c>
      <c r="B12" s="3385"/>
      <c r="C12" s="3385"/>
      <c r="D12" s="3385"/>
      <c r="E12" s="3385"/>
      <c r="F12" s="3385"/>
      <c r="G12" s="3386"/>
    </row>
    <row r="13" spans="1:7">
      <c r="A13" s="3410"/>
      <c r="B13" s="3385"/>
      <c r="C13" s="3385"/>
      <c r="D13" s="3385"/>
      <c r="E13" s="3385"/>
      <c r="F13" s="3385"/>
      <c r="G13" s="3386"/>
    </row>
    <row r="14" spans="1:7">
      <c r="A14" s="3410"/>
      <c r="B14" s="3385"/>
      <c r="C14" s="3385"/>
      <c r="D14" s="3385"/>
      <c r="E14" s="3385"/>
      <c r="F14" s="3385"/>
      <c r="G14" s="3386"/>
    </row>
    <row r="15" spans="1:7">
      <c r="A15" s="3410"/>
      <c r="B15" s="3385"/>
      <c r="C15" s="3385"/>
      <c r="D15" s="3385"/>
      <c r="E15" s="3385"/>
      <c r="F15" s="3385"/>
      <c r="G15" s="3386"/>
    </row>
    <row r="16" spans="1:7">
      <c r="A16" s="3410"/>
      <c r="B16" s="3385"/>
      <c r="C16" s="3385"/>
      <c r="D16" s="3385"/>
      <c r="E16" s="3385"/>
      <c r="F16" s="3385"/>
      <c r="G16" s="3386"/>
    </row>
    <row r="17" spans="1:8">
      <c r="A17" s="3410"/>
      <c r="B17" s="3385"/>
      <c r="C17" s="3385"/>
      <c r="D17" s="3385"/>
      <c r="E17" s="3385"/>
      <c r="F17" s="3385"/>
      <c r="G17" s="3386"/>
    </row>
    <row r="18" spans="1:8" ht="2.5" customHeight="1">
      <c r="A18" s="3410"/>
      <c r="B18" s="3385"/>
      <c r="C18" s="3385"/>
      <c r="D18" s="3385"/>
      <c r="E18" s="3385"/>
      <c r="F18" s="3385"/>
      <c r="G18" s="3386"/>
      <c r="H18" s="17"/>
    </row>
    <row r="19" spans="1:8" ht="10.5">
      <c r="A19" s="527"/>
      <c r="B19" s="1715"/>
      <c r="C19" s="1715"/>
      <c r="D19" s="1715"/>
      <c r="E19" s="1704"/>
      <c r="F19" s="1704"/>
      <c r="G19" s="1966"/>
    </row>
    <row r="20" spans="1:8" ht="10" customHeight="1">
      <c r="A20" s="3429" t="s">
        <v>3536</v>
      </c>
      <c r="B20" s="3430"/>
      <c r="C20" s="3430"/>
      <c r="D20" s="3430"/>
      <c r="E20" s="3430"/>
      <c r="F20" s="3430"/>
      <c r="G20" s="3431"/>
    </row>
    <row r="21" spans="1:8">
      <c r="A21" s="3429"/>
      <c r="B21" s="3430"/>
      <c r="C21" s="3430"/>
      <c r="D21" s="3430"/>
      <c r="E21" s="3430"/>
      <c r="F21" s="3430"/>
      <c r="G21" s="3431"/>
    </row>
    <row r="22" spans="1:8">
      <c r="A22" s="3429"/>
      <c r="B22" s="3430"/>
      <c r="C22" s="3430"/>
      <c r="D22" s="3430"/>
      <c r="E22" s="3430"/>
      <c r="F22" s="3430"/>
      <c r="G22" s="3431"/>
    </row>
    <row r="23" spans="1:8">
      <c r="A23" s="3429"/>
      <c r="B23" s="3430"/>
      <c r="C23" s="3430"/>
      <c r="D23" s="3430"/>
      <c r="E23" s="3430"/>
      <c r="F23" s="3430"/>
      <c r="G23" s="3431"/>
    </row>
    <row r="24" spans="1:8">
      <c r="A24" s="3429"/>
      <c r="B24" s="3430"/>
      <c r="C24" s="3430"/>
      <c r="D24" s="3430"/>
      <c r="E24" s="3430"/>
      <c r="F24" s="3430"/>
      <c r="G24" s="3431"/>
    </row>
    <row r="25" spans="1:8">
      <c r="A25" s="3429"/>
      <c r="B25" s="3430"/>
      <c r="C25" s="3430"/>
      <c r="D25" s="3430"/>
      <c r="E25" s="3430"/>
      <c r="F25" s="3430"/>
      <c r="G25" s="3431"/>
    </row>
    <row r="26" spans="1:8">
      <c r="A26" s="3429"/>
      <c r="B26" s="3430"/>
      <c r="C26" s="3430"/>
      <c r="D26" s="3430"/>
      <c r="E26" s="3430"/>
      <c r="F26" s="3430"/>
      <c r="G26" s="3431"/>
    </row>
    <row r="27" spans="1:8">
      <c r="A27" s="3429"/>
      <c r="B27" s="3430"/>
      <c r="C27" s="3430"/>
      <c r="D27" s="3430"/>
      <c r="E27" s="3430"/>
      <c r="F27" s="3430"/>
      <c r="G27" s="3431"/>
    </row>
    <row r="28" spans="1:8">
      <c r="A28" s="3429"/>
      <c r="B28" s="3430"/>
      <c r="C28" s="3430"/>
      <c r="D28" s="3430"/>
      <c r="E28" s="3430"/>
      <c r="F28" s="3430"/>
      <c r="G28" s="3431"/>
    </row>
    <row r="29" spans="1:8" ht="5.5" customHeight="1">
      <c r="A29" s="3429"/>
      <c r="B29" s="3430"/>
      <c r="C29" s="3430"/>
      <c r="D29" s="3430"/>
      <c r="E29" s="3430"/>
      <c r="F29" s="3430"/>
      <c r="G29" s="3431"/>
    </row>
    <row r="30" spans="1:8" ht="10" hidden="1" customHeight="1">
      <c r="A30" s="3429"/>
      <c r="B30" s="3430"/>
      <c r="C30" s="3430"/>
      <c r="D30" s="3430"/>
      <c r="E30" s="3430"/>
      <c r="F30" s="3430"/>
      <c r="G30" s="3431"/>
    </row>
    <row r="31" spans="1:8" ht="10" hidden="1" customHeight="1">
      <c r="A31" s="3429"/>
      <c r="B31" s="3430"/>
      <c r="C31" s="3430"/>
      <c r="D31" s="3430"/>
      <c r="E31" s="3430"/>
      <c r="F31" s="3430"/>
      <c r="G31" s="3431"/>
    </row>
    <row r="32" spans="1:8">
      <c r="A32" s="2333"/>
      <c r="B32" s="1726"/>
      <c r="C32" s="1726"/>
      <c r="D32" s="1726"/>
      <c r="E32" s="1726"/>
      <c r="F32" s="1726"/>
      <c r="G32" s="1969"/>
    </row>
    <row r="33" spans="1:7" ht="10" customHeight="1">
      <c r="A33" s="3429" t="s">
        <v>3537</v>
      </c>
      <c r="B33" s="3430"/>
      <c r="C33" s="3430"/>
      <c r="D33" s="3430"/>
      <c r="E33" s="3430"/>
      <c r="F33" s="3430"/>
      <c r="G33" s="3431"/>
    </row>
    <row r="34" spans="1:7">
      <c r="A34" s="3429"/>
      <c r="B34" s="3430"/>
      <c r="C34" s="3430"/>
      <c r="D34" s="3430"/>
      <c r="E34" s="3430"/>
      <c r="F34" s="3430"/>
      <c r="G34" s="3431"/>
    </row>
    <row r="35" spans="1:7">
      <c r="A35" s="3429"/>
      <c r="B35" s="3430"/>
      <c r="C35" s="3430"/>
      <c r="D35" s="3430"/>
      <c r="E35" s="3430"/>
      <c r="F35" s="3430"/>
      <c r="G35" s="3431"/>
    </row>
    <row r="36" spans="1:7">
      <c r="A36" s="3429"/>
      <c r="B36" s="3430"/>
      <c r="C36" s="3430"/>
      <c r="D36" s="3430"/>
      <c r="E36" s="3430"/>
      <c r="F36" s="3430"/>
      <c r="G36" s="3431"/>
    </row>
    <row r="37" spans="1:7" ht="11.5" customHeight="1">
      <c r="A37" s="3429"/>
      <c r="B37" s="3430"/>
      <c r="C37" s="3430"/>
      <c r="D37" s="3430"/>
      <c r="E37" s="3430"/>
      <c r="F37" s="3430"/>
      <c r="G37" s="3431"/>
    </row>
    <row r="38" spans="1:7">
      <c r="A38" s="2333"/>
      <c r="B38" s="1726"/>
      <c r="C38" s="1726"/>
      <c r="D38" s="1726"/>
      <c r="E38" s="1726"/>
      <c r="F38" s="1726"/>
      <c r="G38" s="1969"/>
    </row>
    <row r="39" spans="1:7" ht="10.5">
      <c r="A39" s="2337" t="s">
        <v>3167</v>
      </c>
      <c r="B39" s="1715"/>
      <c r="C39" s="1715"/>
      <c r="D39" s="1715"/>
      <c r="E39" s="1704"/>
      <c r="F39" s="1704"/>
      <c r="G39" s="1966"/>
    </row>
    <row r="40" spans="1:7" ht="10.5">
      <c r="A40" s="527"/>
      <c r="B40" s="1715"/>
      <c r="C40" s="1715"/>
      <c r="D40" s="1715"/>
      <c r="E40" s="1704"/>
      <c r="F40" s="459"/>
      <c r="G40" s="1966"/>
    </row>
    <row r="41" spans="1:7" ht="10" customHeight="1">
      <c r="A41" s="3429" t="s">
        <v>3168</v>
      </c>
      <c r="B41" s="3430"/>
      <c r="C41" s="3430"/>
      <c r="D41" s="3430"/>
      <c r="E41" s="3430"/>
      <c r="F41" s="3430"/>
      <c r="G41" s="3431"/>
    </row>
    <row r="42" spans="1:7">
      <c r="A42" s="3429"/>
      <c r="B42" s="3430"/>
      <c r="C42" s="3430"/>
      <c r="D42" s="3430"/>
      <c r="E42" s="3430"/>
      <c r="F42" s="3430"/>
      <c r="G42" s="3431"/>
    </row>
    <row r="43" spans="1:7" ht="11" customHeight="1">
      <c r="A43" s="3429"/>
      <c r="B43" s="3430"/>
      <c r="C43" s="3430"/>
      <c r="D43" s="3430"/>
      <c r="E43" s="3430"/>
      <c r="F43" s="3430"/>
      <c r="G43" s="3431"/>
    </row>
    <row r="44" spans="1:7" ht="10.5">
      <c r="A44" s="1714"/>
      <c r="B44" s="1715"/>
      <c r="C44" s="1715"/>
      <c r="D44" s="1715"/>
      <c r="E44" s="1715"/>
      <c r="F44" s="1715"/>
      <c r="G44" s="1961"/>
    </row>
    <row r="45" spans="1:7" ht="10" customHeight="1">
      <c r="A45" s="3410" t="s">
        <v>3169</v>
      </c>
      <c r="B45" s="3385"/>
      <c r="C45" s="3385"/>
      <c r="D45" s="3385"/>
      <c r="E45" s="3385"/>
      <c r="F45" s="3385"/>
      <c r="G45" s="3386"/>
    </row>
    <row r="46" spans="1:7">
      <c r="A46" s="3410"/>
      <c r="B46" s="3385"/>
      <c r="C46" s="3385"/>
      <c r="D46" s="3385"/>
      <c r="E46" s="3385"/>
      <c r="F46" s="3385"/>
      <c r="G46" s="3386"/>
    </row>
    <row r="47" spans="1:7">
      <c r="A47" s="3410"/>
      <c r="B47" s="3385"/>
      <c r="C47" s="3385"/>
      <c r="D47" s="3385"/>
      <c r="E47" s="3385"/>
      <c r="F47" s="3385"/>
      <c r="G47" s="3386"/>
    </row>
    <row r="48" spans="1:7">
      <c r="A48" s="3410"/>
      <c r="B48" s="3385"/>
      <c r="C48" s="3385"/>
      <c r="D48" s="3385"/>
      <c r="E48" s="3385"/>
      <c r="F48" s="3385"/>
      <c r="G48" s="3386"/>
    </row>
    <row r="49" spans="1:7">
      <c r="A49" s="3410"/>
      <c r="B49" s="3385"/>
      <c r="C49" s="3385"/>
      <c r="D49" s="3385"/>
      <c r="E49" s="3385"/>
      <c r="F49" s="3385"/>
      <c r="G49" s="3386"/>
    </row>
    <row r="50" spans="1:7" ht="1.5" customHeight="1">
      <c r="A50" s="3410"/>
      <c r="B50" s="3385"/>
      <c r="C50" s="3385"/>
      <c r="D50" s="3385"/>
      <c r="E50" s="3385"/>
      <c r="F50" s="3385"/>
      <c r="G50" s="3386"/>
    </row>
    <row r="51" spans="1:7" ht="1.5" hidden="1" customHeight="1">
      <c r="A51" s="3410"/>
      <c r="B51" s="3385"/>
      <c r="C51" s="3385"/>
      <c r="D51" s="3385"/>
      <c r="E51" s="3385"/>
      <c r="F51" s="3385"/>
      <c r="G51" s="3386"/>
    </row>
    <row r="52" spans="1:7">
      <c r="A52" s="1593"/>
      <c r="B52" s="807"/>
      <c r="C52" s="807"/>
      <c r="D52" s="807"/>
      <c r="E52" s="807"/>
      <c r="F52" s="807"/>
      <c r="G52" s="1922"/>
    </row>
    <row r="53" spans="1:7" ht="10" customHeight="1">
      <c r="A53" s="3410" t="s">
        <v>3241</v>
      </c>
      <c r="B53" s="3385"/>
      <c r="C53" s="3385"/>
      <c r="D53" s="3385"/>
      <c r="E53" s="3385"/>
      <c r="F53" s="3385"/>
      <c r="G53" s="3386"/>
    </row>
    <row r="54" spans="1:7">
      <c r="A54" s="3410"/>
      <c r="B54" s="3385"/>
      <c r="C54" s="3385"/>
      <c r="D54" s="3385"/>
      <c r="E54" s="3385"/>
      <c r="F54" s="3385"/>
      <c r="G54" s="3386"/>
    </row>
    <row r="55" spans="1:7" ht="8.5" customHeight="1">
      <c r="A55" s="3410"/>
      <c r="B55" s="3385"/>
      <c r="C55" s="3385"/>
      <c r="D55" s="3385"/>
      <c r="E55" s="3385"/>
      <c r="F55" s="3385"/>
      <c r="G55" s="3386"/>
    </row>
    <row r="56" spans="1:7" ht="0.5" customHeight="1">
      <c r="A56" s="3410"/>
      <c r="B56" s="3385"/>
      <c r="C56" s="3385"/>
      <c r="D56" s="3385"/>
      <c r="E56" s="3385"/>
      <c r="F56" s="3385"/>
      <c r="G56" s="3386"/>
    </row>
    <row r="57" spans="1:7" ht="11.5" customHeight="1">
      <c r="A57" s="3410"/>
      <c r="B57" s="3385"/>
      <c r="C57" s="3385"/>
      <c r="D57" s="3385"/>
      <c r="E57" s="3385"/>
      <c r="F57" s="3385"/>
      <c r="G57" s="3386"/>
    </row>
    <row r="58" spans="1:7">
      <c r="A58" s="1593"/>
      <c r="B58" s="807"/>
      <c r="C58" s="807"/>
      <c r="D58" s="807"/>
      <c r="E58" s="807"/>
      <c r="F58" s="807"/>
      <c r="G58" s="1922"/>
    </row>
    <row r="59" spans="1:7" ht="10" customHeight="1">
      <c r="A59" s="3410" t="s">
        <v>3170</v>
      </c>
      <c r="B59" s="3385"/>
      <c r="C59" s="3385"/>
      <c r="D59" s="3385"/>
      <c r="E59" s="3385"/>
      <c r="F59" s="3385"/>
      <c r="G59" s="3386"/>
    </row>
    <row r="60" spans="1:7">
      <c r="A60" s="3410"/>
      <c r="B60" s="3385"/>
      <c r="C60" s="3385"/>
      <c r="D60" s="3385"/>
      <c r="E60" s="3385"/>
      <c r="F60" s="3385"/>
      <c r="G60" s="3386"/>
    </row>
    <row r="61" spans="1:7">
      <c r="A61" s="3410"/>
      <c r="B61" s="3385"/>
      <c r="C61" s="3385"/>
      <c r="D61" s="3385"/>
      <c r="E61" s="3385"/>
      <c r="F61" s="3385"/>
      <c r="G61" s="3386"/>
    </row>
    <row r="62" spans="1:7">
      <c r="A62" s="3410"/>
      <c r="B62" s="3385"/>
      <c r="C62" s="3385"/>
      <c r="D62" s="3385"/>
      <c r="E62" s="3385"/>
      <c r="F62" s="3385"/>
      <c r="G62" s="3386"/>
    </row>
    <row r="63" spans="1:7">
      <c r="A63" s="3410"/>
      <c r="B63" s="3385"/>
      <c r="C63" s="3385"/>
      <c r="D63" s="3385"/>
      <c r="E63" s="3385"/>
      <c r="F63" s="3385"/>
      <c r="G63" s="3386"/>
    </row>
    <row r="64" spans="1:7" ht="0.5" customHeight="1">
      <c r="A64" s="3410"/>
      <c r="B64" s="3385"/>
      <c r="C64" s="3385"/>
      <c r="D64" s="3385"/>
      <c r="E64" s="3385"/>
      <c r="F64" s="3385"/>
      <c r="G64" s="3386"/>
    </row>
    <row r="65" spans="1:7" ht="10" hidden="1" customHeight="1">
      <c r="A65" s="3410"/>
      <c r="B65" s="3385"/>
      <c r="C65" s="3385"/>
      <c r="D65" s="3385"/>
      <c r="E65" s="3385"/>
      <c r="F65" s="3385"/>
      <c r="G65" s="3386"/>
    </row>
    <row r="66" spans="1:7" ht="10" hidden="1" customHeight="1">
      <c r="A66" s="3410"/>
      <c r="B66" s="3385"/>
      <c r="C66" s="3385"/>
      <c r="D66" s="3385"/>
      <c r="E66" s="3385"/>
      <c r="F66" s="3385"/>
      <c r="G66" s="3386"/>
    </row>
    <row r="67" spans="1:7">
      <c r="A67" s="1593"/>
      <c r="B67" s="807"/>
      <c r="C67" s="807"/>
      <c r="D67" s="807"/>
      <c r="E67" s="807"/>
      <c r="F67" s="807"/>
      <c r="G67" s="1922"/>
    </row>
    <row r="68" spans="1:7">
      <c r="A68" s="3410" t="s">
        <v>3171</v>
      </c>
      <c r="B68" s="3385"/>
      <c r="C68" s="3385"/>
      <c r="D68" s="3385"/>
      <c r="E68" s="3385"/>
      <c r="F68" s="3385"/>
      <c r="G68" s="3386"/>
    </row>
    <row r="69" spans="1:7">
      <c r="A69" s="3410"/>
      <c r="B69" s="3385"/>
      <c r="C69" s="3385"/>
      <c r="D69" s="3385"/>
      <c r="E69" s="3385"/>
      <c r="F69" s="3385"/>
      <c r="G69" s="3386"/>
    </row>
    <row r="70" spans="1:7">
      <c r="A70" s="3410"/>
      <c r="B70" s="3385"/>
      <c r="C70" s="3385"/>
      <c r="D70" s="3385"/>
      <c r="E70" s="3385"/>
      <c r="F70" s="3385"/>
      <c r="G70" s="3386"/>
    </row>
    <row r="71" spans="1:7">
      <c r="A71" s="3410"/>
      <c r="B71" s="3385"/>
      <c r="C71" s="3385"/>
      <c r="D71" s="3385"/>
      <c r="E71" s="3385"/>
      <c r="F71" s="3385"/>
      <c r="G71" s="3386"/>
    </row>
    <row r="72" spans="1:7">
      <c r="A72" s="3410"/>
      <c r="B72" s="3385"/>
      <c r="C72" s="3385"/>
      <c r="D72" s="3385"/>
      <c r="E72" s="3385"/>
      <c r="F72" s="3385"/>
      <c r="G72" s="3386"/>
    </row>
    <row r="73" spans="1:7">
      <c r="A73" s="3410"/>
      <c r="B73" s="3385"/>
      <c r="C73" s="3385"/>
      <c r="D73" s="3385"/>
      <c r="E73" s="3385"/>
      <c r="F73" s="3385"/>
      <c r="G73" s="3386"/>
    </row>
    <row r="74" spans="1:7">
      <c r="A74" s="3410"/>
      <c r="B74" s="3385"/>
      <c r="C74" s="3385"/>
      <c r="D74" s="3385"/>
      <c r="E74" s="3385"/>
      <c r="F74" s="3385"/>
      <c r="G74" s="3386"/>
    </row>
    <row r="75" spans="1:7" ht="1.5" customHeight="1">
      <c r="A75" s="3410"/>
      <c r="B75" s="3385"/>
      <c r="C75" s="3385"/>
      <c r="D75" s="3385"/>
      <c r="E75" s="3385"/>
      <c r="F75" s="3385"/>
      <c r="G75" s="3386"/>
    </row>
    <row r="76" spans="1:7" hidden="1">
      <c r="A76" s="3410"/>
      <c r="B76" s="3385"/>
      <c r="C76" s="3385"/>
      <c r="D76" s="3385"/>
      <c r="E76" s="3385"/>
      <c r="F76" s="3385"/>
      <c r="G76" s="3386"/>
    </row>
    <row r="77" spans="1:7" hidden="1">
      <c r="A77" s="3410"/>
      <c r="B77" s="3385"/>
      <c r="C77" s="3385"/>
      <c r="D77" s="3385"/>
      <c r="E77" s="3385"/>
      <c r="F77" s="3385"/>
      <c r="G77" s="3386"/>
    </row>
    <row r="78" spans="1:7">
      <c r="A78" s="1872"/>
      <c r="B78" s="1871"/>
      <c r="C78" s="1871"/>
      <c r="D78" s="1871"/>
      <c r="E78" s="1871"/>
      <c r="F78" s="1871"/>
      <c r="G78" s="1941"/>
    </row>
    <row r="79" spans="1:7">
      <c r="A79" s="3410" t="s">
        <v>3172</v>
      </c>
      <c r="B79" s="3385"/>
      <c r="C79" s="3385"/>
      <c r="D79" s="3385"/>
      <c r="E79" s="3385"/>
      <c r="F79" s="3385"/>
      <c r="G79" s="3386"/>
    </row>
    <row r="80" spans="1:7">
      <c r="A80" s="3410"/>
      <c r="B80" s="3385"/>
      <c r="C80" s="3385"/>
      <c r="D80" s="3385"/>
      <c r="E80" s="3385"/>
      <c r="F80" s="3385"/>
      <c r="G80" s="3386"/>
    </row>
    <row r="81" spans="1:7">
      <c r="A81" s="3410"/>
      <c r="B81" s="3385"/>
      <c r="C81" s="3385"/>
      <c r="D81" s="3385"/>
      <c r="E81" s="3385"/>
      <c r="F81" s="3385"/>
      <c r="G81" s="3386"/>
    </row>
    <row r="82" spans="1:7" ht="2.5" customHeight="1">
      <c r="A82" s="3410"/>
      <c r="B82" s="3385"/>
      <c r="C82" s="3385"/>
      <c r="D82" s="3385"/>
      <c r="E82" s="3385"/>
      <c r="F82" s="3385"/>
      <c r="G82" s="3386"/>
    </row>
    <row r="83" spans="1:7" hidden="1">
      <c r="A83" s="3410"/>
      <c r="B83" s="3385"/>
      <c r="C83" s="3385"/>
      <c r="D83" s="3385"/>
      <c r="E83" s="3385"/>
      <c r="F83" s="3385"/>
      <c r="G83" s="3386"/>
    </row>
    <row r="84" spans="1:7">
      <c r="A84" s="1872"/>
      <c r="B84" s="1871"/>
      <c r="C84" s="1871"/>
      <c r="D84" s="1871"/>
      <c r="E84" s="1871"/>
      <c r="F84" s="1871"/>
      <c r="G84" s="1941"/>
    </row>
    <row r="85" spans="1:7">
      <c r="A85" s="756"/>
      <c r="B85" s="202"/>
      <c r="C85" s="202"/>
      <c r="D85" s="202"/>
      <c r="E85" s="202"/>
      <c r="F85" s="202"/>
      <c r="G85" s="2331"/>
    </row>
    <row r="86" spans="1:7" ht="10.5">
      <c r="A86" s="2056"/>
      <c r="B86" s="1959"/>
      <c r="C86" s="1959"/>
      <c r="D86" s="1959"/>
      <c r="E86" s="1959"/>
      <c r="F86" s="1959"/>
      <c r="G86" s="1947" t="s">
        <v>555</v>
      </c>
    </row>
  </sheetData>
  <mergeCells count="12">
    <mergeCell ref="A68:G77"/>
    <mergeCell ref="A79:G83"/>
    <mergeCell ref="A7:G10"/>
    <mergeCell ref="A12:G18"/>
    <mergeCell ref="A20:G31"/>
    <mergeCell ref="A33:G37"/>
    <mergeCell ref="A41:G43"/>
    <mergeCell ref="A2:G2"/>
    <mergeCell ref="A4:G4"/>
    <mergeCell ref="A45:G51"/>
    <mergeCell ref="A53:G57"/>
    <mergeCell ref="A59:G66"/>
  </mergeCells>
  <printOptions horizontalCentered="1" verticalCentered="1"/>
  <pageMargins left="0.25" right="0.25" top="0.25" bottom="0.25" header="0.1" footer="0.1"/>
  <pageSetup orientation="portrait" r:id="rId1"/>
  <headerFooter alignWithMargins="0"/>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1A9C-480D-4F8A-9C0F-68FB5E08BB19}">
  <dimension ref="A1:H67"/>
  <sheetViews>
    <sheetView workbookViewId="0">
      <selection activeCell="B4" sqref="B4"/>
    </sheetView>
  </sheetViews>
  <sheetFormatPr defaultRowHeight="10"/>
  <cols>
    <col min="1" max="1" width="5.6640625" customWidth="1"/>
    <col min="2" max="2" width="17.109375" customWidth="1"/>
    <col min="3" max="3" width="19.44140625" customWidth="1"/>
    <col min="4" max="4" width="24.44140625" customWidth="1"/>
    <col min="5" max="5" width="43.44140625" customWidth="1"/>
    <col min="6" max="6" width="15.33203125" customWidth="1"/>
    <col min="7" max="7" width="4.109375" customWidth="1"/>
  </cols>
  <sheetData>
    <row r="1" spans="1:7" ht="10.5">
      <c r="A1" s="2275" t="s">
        <v>3186</v>
      </c>
      <c r="B1" s="1944"/>
      <c r="C1" s="1958"/>
      <c r="D1" s="1959"/>
      <c r="E1" s="1946"/>
      <c r="F1" s="1960"/>
      <c r="G1" s="1967" t="s">
        <v>3173</v>
      </c>
    </row>
    <row r="2" spans="1:7" ht="11" customHeight="1">
      <c r="A2" s="981" t="s">
        <v>52</v>
      </c>
      <c r="B2" s="567"/>
      <c r="C2" s="567"/>
      <c r="D2" s="567"/>
      <c r="E2" s="567"/>
      <c r="F2" s="567"/>
      <c r="G2" s="1938"/>
    </row>
    <row r="3" spans="1:7" ht="11" customHeight="1">
      <c r="A3" s="756"/>
      <c r="B3" s="202"/>
      <c r="C3" s="202"/>
      <c r="D3" s="202"/>
      <c r="E3" s="202"/>
      <c r="F3" s="202"/>
      <c r="G3" s="1935"/>
    </row>
    <row r="4" spans="1:7" ht="11" customHeight="1">
      <c r="A4" s="981" t="s">
        <v>669</v>
      </c>
      <c r="B4" s="90"/>
      <c r="C4" s="90"/>
      <c r="D4" s="90"/>
      <c r="E4" s="90"/>
      <c r="F4" s="90"/>
      <c r="G4" s="1930"/>
    </row>
    <row r="5" spans="1:7" ht="11" customHeight="1">
      <c r="A5" s="981"/>
      <c r="B5" s="90"/>
      <c r="C5" s="90"/>
      <c r="D5" s="90"/>
      <c r="E5" s="90"/>
      <c r="F5" s="90"/>
      <c r="G5" s="1930"/>
    </row>
    <row r="6" spans="1:7" ht="11" customHeight="1">
      <c r="A6" s="2300"/>
      <c r="B6" s="1877"/>
      <c r="C6" s="1877"/>
      <c r="D6" s="1877"/>
      <c r="E6" s="1877"/>
      <c r="F6" s="1877"/>
      <c r="G6" s="1968"/>
    </row>
    <row r="7" spans="1:7" ht="11" customHeight="1">
      <c r="A7" s="2338" t="s">
        <v>3174</v>
      </c>
      <c r="B7" s="807"/>
      <c r="C7" s="807"/>
      <c r="D7" s="807"/>
      <c r="E7" s="807"/>
      <c r="F7" s="807"/>
      <c r="G7" s="1922"/>
    </row>
    <row r="8" spans="1:7" ht="11" customHeight="1">
      <c r="A8" s="1593"/>
      <c r="B8" s="807"/>
      <c r="C8" s="807"/>
      <c r="D8" s="807"/>
      <c r="E8" s="807"/>
      <c r="F8" s="807"/>
      <c r="G8" s="1922"/>
    </row>
    <row r="9" spans="1:7" ht="11" customHeight="1">
      <c r="A9" s="3410" t="s">
        <v>3175</v>
      </c>
      <c r="B9" s="3385"/>
      <c r="C9" s="3385"/>
      <c r="D9" s="3385"/>
      <c r="E9" s="3385"/>
      <c r="F9" s="3385"/>
      <c r="G9" s="3386"/>
    </row>
    <row r="10" spans="1:7" ht="11" customHeight="1">
      <c r="A10" s="3410"/>
      <c r="B10" s="3385"/>
      <c r="C10" s="3385"/>
      <c r="D10" s="3385"/>
      <c r="E10" s="3385"/>
      <c r="F10" s="3385"/>
      <c r="G10" s="3386"/>
    </row>
    <row r="11" spans="1:7" ht="11" customHeight="1">
      <c r="A11" s="3410"/>
      <c r="B11" s="3385"/>
      <c r="C11" s="3385"/>
      <c r="D11" s="3385"/>
      <c r="E11" s="3385"/>
      <c r="F11" s="3385"/>
      <c r="G11" s="3386"/>
    </row>
    <row r="12" spans="1:7" ht="11" customHeight="1">
      <c r="A12" s="3410"/>
      <c r="B12" s="3385"/>
      <c r="C12" s="3385"/>
      <c r="D12" s="3385"/>
      <c r="E12" s="3385"/>
      <c r="F12" s="3385"/>
      <c r="G12" s="3386"/>
    </row>
    <row r="13" spans="1:7" ht="11" customHeight="1">
      <c r="A13" s="1872"/>
      <c r="B13" s="1871"/>
      <c r="C13" s="1871"/>
      <c r="D13" s="1871"/>
      <c r="E13" s="1871"/>
      <c r="F13" s="1871"/>
      <c r="G13" s="1941"/>
    </row>
    <row r="14" spans="1:7" ht="11" customHeight="1">
      <c r="A14" s="1716" t="s">
        <v>3176</v>
      </c>
      <c r="B14" s="1715"/>
      <c r="C14" s="1715"/>
      <c r="D14" s="1715"/>
      <c r="E14" s="1704"/>
      <c r="F14" s="459"/>
      <c r="G14" s="1966"/>
    </row>
    <row r="15" spans="1:7" ht="11" customHeight="1">
      <c r="A15" s="527"/>
      <c r="B15" s="1715"/>
      <c r="C15" s="1715"/>
      <c r="D15" s="1715"/>
      <c r="E15" s="1704"/>
      <c r="F15" s="1704"/>
      <c r="G15" s="1966"/>
    </row>
    <row r="16" spans="1:7" ht="11" customHeight="1">
      <c r="A16" s="3429" t="s">
        <v>3184</v>
      </c>
      <c r="B16" s="3430"/>
      <c r="C16" s="3430"/>
      <c r="D16" s="3430"/>
      <c r="E16" s="3430"/>
      <c r="F16" s="3430"/>
      <c r="G16" s="3431"/>
    </row>
    <row r="17" spans="1:8" ht="11" customHeight="1">
      <c r="A17" s="3429"/>
      <c r="B17" s="3430"/>
      <c r="C17" s="3430"/>
      <c r="D17" s="3430"/>
      <c r="E17" s="3430"/>
      <c r="F17" s="3430"/>
      <c r="G17" s="3431"/>
    </row>
    <row r="18" spans="1:8" ht="11" customHeight="1">
      <c r="A18" s="3429"/>
      <c r="B18" s="3430"/>
      <c r="C18" s="3430"/>
      <c r="D18" s="3430"/>
      <c r="E18" s="3430"/>
      <c r="F18" s="3430"/>
      <c r="G18" s="3431"/>
      <c r="H18" s="17"/>
    </row>
    <row r="19" spans="1:8" ht="11" customHeight="1">
      <c r="A19" s="527"/>
      <c r="B19" s="1715"/>
      <c r="C19" s="1715"/>
      <c r="D19" s="1715"/>
      <c r="E19" s="1704"/>
      <c r="F19" s="1704"/>
      <c r="G19" s="1966"/>
    </row>
    <row r="20" spans="1:8" ht="11" customHeight="1">
      <c r="A20" s="1716" t="s">
        <v>3177</v>
      </c>
      <c r="B20" s="1715"/>
      <c r="C20" s="1715"/>
      <c r="D20" s="1715"/>
      <c r="E20" s="1704"/>
      <c r="F20" s="1704"/>
      <c r="G20" s="1966"/>
    </row>
    <row r="21" spans="1:8" ht="11" customHeight="1">
      <c r="A21" s="527"/>
      <c r="B21" s="1715"/>
      <c r="C21" s="1715"/>
      <c r="D21" s="1715"/>
      <c r="E21" s="1704"/>
      <c r="F21" s="1704"/>
      <c r="G21" s="1966"/>
    </row>
    <row r="22" spans="1:8" ht="11" customHeight="1">
      <c r="A22" s="3429" t="s">
        <v>3178</v>
      </c>
      <c r="B22" s="3430"/>
      <c r="C22" s="3430"/>
      <c r="D22" s="3430"/>
      <c r="E22" s="3430"/>
      <c r="F22" s="3430"/>
      <c r="G22" s="3431"/>
    </row>
    <row r="23" spans="1:8" ht="11" customHeight="1">
      <c r="A23" s="3429"/>
      <c r="B23" s="3430"/>
      <c r="C23" s="3430"/>
      <c r="D23" s="3430"/>
      <c r="E23" s="3430"/>
      <c r="F23" s="3430"/>
      <c r="G23" s="3431"/>
    </row>
    <row r="24" spans="1:8" ht="11" customHeight="1">
      <c r="A24" s="3429"/>
      <c r="B24" s="3430"/>
      <c r="C24" s="3430"/>
      <c r="D24" s="3430"/>
      <c r="E24" s="3430"/>
      <c r="F24" s="3430"/>
      <c r="G24" s="3431"/>
    </row>
    <row r="25" spans="1:8" ht="11" customHeight="1">
      <c r="A25" s="2333"/>
      <c r="B25" s="1726"/>
      <c r="C25" s="1726"/>
      <c r="D25" s="1726"/>
      <c r="E25" s="1726"/>
      <c r="F25" s="1726"/>
      <c r="G25" s="1969"/>
    </row>
    <row r="26" spans="1:8" ht="11" customHeight="1">
      <c r="A26" s="2334" t="s">
        <v>3179</v>
      </c>
      <c r="B26" s="1726"/>
      <c r="C26" s="1726"/>
      <c r="D26" s="1726"/>
      <c r="E26" s="1726"/>
      <c r="F26" s="1726"/>
      <c r="G26" s="1969"/>
    </row>
    <row r="27" spans="1:8" ht="11" customHeight="1">
      <c r="A27" s="527"/>
      <c r="B27" s="1715"/>
      <c r="C27" s="1715"/>
      <c r="D27" s="1715"/>
      <c r="E27" s="1881"/>
      <c r="F27" s="1881"/>
      <c r="G27" s="1970"/>
    </row>
    <row r="28" spans="1:8" ht="11" customHeight="1">
      <c r="A28" s="3429" t="s">
        <v>3180</v>
      </c>
      <c r="B28" s="3430"/>
      <c r="C28" s="3430"/>
      <c r="D28" s="3430"/>
      <c r="E28" s="3430"/>
      <c r="F28" s="3430"/>
      <c r="G28" s="3431"/>
    </row>
    <row r="29" spans="1:8" ht="11" customHeight="1">
      <c r="A29" s="3429"/>
      <c r="B29" s="3430"/>
      <c r="C29" s="3430"/>
      <c r="D29" s="3430"/>
      <c r="E29" s="3430"/>
      <c r="F29" s="3430"/>
      <c r="G29" s="3431"/>
    </row>
    <row r="30" spans="1:8" ht="11" customHeight="1">
      <c r="A30" s="3429"/>
      <c r="B30" s="3430"/>
      <c r="C30" s="3430"/>
      <c r="D30" s="3430"/>
      <c r="E30" s="3430"/>
      <c r="F30" s="3430"/>
      <c r="G30" s="3431"/>
    </row>
    <row r="31" spans="1:8" ht="11" customHeight="1">
      <c r="A31" s="3429"/>
      <c r="B31" s="3430"/>
      <c r="C31" s="3430"/>
      <c r="D31" s="3430"/>
      <c r="E31" s="3430"/>
      <c r="F31" s="3430"/>
      <c r="G31" s="3431"/>
    </row>
    <row r="32" spans="1:8" ht="11" customHeight="1">
      <c r="A32" s="3429"/>
      <c r="B32" s="3430"/>
      <c r="C32" s="3430"/>
      <c r="D32" s="3430"/>
      <c r="E32" s="3430"/>
      <c r="F32" s="3430"/>
      <c r="G32" s="3431"/>
    </row>
    <row r="33" spans="1:7" ht="11" customHeight="1">
      <c r="A33" s="3429"/>
      <c r="B33" s="3430"/>
      <c r="C33" s="3430"/>
      <c r="D33" s="3430"/>
      <c r="E33" s="3430"/>
      <c r="F33" s="3430"/>
      <c r="G33" s="3431"/>
    </row>
    <row r="34" spans="1:7" ht="11" customHeight="1">
      <c r="A34" s="2333"/>
      <c r="B34" s="1726"/>
      <c r="C34" s="1726"/>
      <c r="D34" s="1726"/>
      <c r="E34" s="1726"/>
      <c r="F34" s="1726"/>
      <c r="G34" s="1969"/>
    </row>
    <row r="35" spans="1:7" ht="11" customHeight="1">
      <c r="A35" s="1716" t="s">
        <v>3181</v>
      </c>
      <c r="B35" s="1715"/>
      <c r="C35" s="1715"/>
      <c r="D35" s="1715"/>
      <c r="E35" s="1704"/>
      <c r="F35" s="1704"/>
      <c r="G35" s="1966"/>
    </row>
    <row r="36" spans="1:7" ht="11" customHeight="1">
      <c r="A36" s="527"/>
      <c r="B36" s="1715"/>
      <c r="C36" s="1715"/>
      <c r="D36" s="1715"/>
      <c r="E36" s="1704"/>
      <c r="F36" s="1704"/>
      <c r="G36" s="1966"/>
    </row>
    <row r="37" spans="1:7" ht="11" customHeight="1">
      <c r="A37" s="3429" t="s">
        <v>3182</v>
      </c>
      <c r="B37" s="3430"/>
      <c r="C37" s="3430"/>
      <c r="D37" s="3430"/>
      <c r="E37" s="3430"/>
      <c r="F37" s="3430"/>
      <c r="G37" s="3431"/>
    </row>
    <row r="38" spans="1:7" ht="11" customHeight="1">
      <c r="A38" s="3429"/>
      <c r="B38" s="3430"/>
      <c r="C38" s="3430"/>
      <c r="D38" s="3430"/>
      <c r="E38" s="3430"/>
      <c r="F38" s="3430"/>
      <c r="G38" s="3431"/>
    </row>
    <row r="39" spans="1:7" ht="11" customHeight="1">
      <c r="A39" s="3429"/>
      <c r="B39" s="3430"/>
      <c r="C39" s="3430"/>
      <c r="D39" s="3430"/>
      <c r="E39" s="3430"/>
      <c r="F39" s="3430"/>
      <c r="G39" s="3431"/>
    </row>
    <row r="40" spans="1:7" ht="11" customHeight="1">
      <c r="A40" s="2333"/>
      <c r="B40" s="1726"/>
      <c r="C40" s="1726"/>
      <c r="D40" s="1726"/>
      <c r="E40" s="1726"/>
      <c r="F40" s="1726"/>
      <c r="G40" s="1969"/>
    </row>
    <row r="41" spans="1:7" ht="11" customHeight="1">
      <c r="A41" s="527"/>
      <c r="B41" s="1715"/>
      <c r="C41" s="1715"/>
      <c r="D41" s="1715"/>
      <c r="E41" s="1702"/>
      <c r="F41" s="1702"/>
      <c r="G41" s="1965"/>
    </row>
    <row r="42" spans="1:7" ht="11" customHeight="1">
      <c r="A42" s="1714"/>
      <c r="B42" s="1715"/>
      <c r="C42" s="1715"/>
      <c r="D42" s="1715"/>
      <c r="E42" s="1715"/>
      <c r="F42" s="1715"/>
      <c r="G42" s="1961"/>
    </row>
    <row r="43" spans="1:7" ht="11" customHeight="1">
      <c r="A43" s="1714"/>
      <c r="B43" s="1715"/>
      <c r="C43" s="1715"/>
      <c r="D43" s="1715"/>
      <c r="E43" s="1715"/>
      <c r="F43" s="1715"/>
      <c r="G43" s="1961"/>
    </row>
    <row r="44" spans="1:7" ht="11" customHeight="1">
      <c r="A44" s="1714"/>
      <c r="B44" s="1715"/>
      <c r="C44" s="1715"/>
      <c r="D44" s="1715"/>
      <c r="E44" s="1715"/>
      <c r="F44" s="1715"/>
      <c r="G44" s="1961"/>
    </row>
    <row r="45" spans="1:7" ht="11" customHeight="1">
      <c r="A45" s="1714"/>
      <c r="B45" s="1715"/>
      <c r="C45" s="1715"/>
      <c r="D45" s="1715"/>
      <c r="E45" s="1715"/>
      <c r="F45" s="1715"/>
      <c r="G45" s="1961"/>
    </row>
    <row r="46" spans="1:7" ht="11" customHeight="1">
      <c r="A46" s="1714"/>
      <c r="B46" s="1715"/>
      <c r="C46" s="1715"/>
      <c r="D46" s="1715"/>
      <c r="E46" s="1715"/>
      <c r="F46" s="1715"/>
      <c r="G46" s="1961"/>
    </row>
    <row r="47" spans="1:7" ht="11" customHeight="1">
      <c r="A47" s="1714"/>
      <c r="B47" s="1715"/>
      <c r="C47" s="1715"/>
      <c r="D47" s="1715"/>
      <c r="E47" s="1715"/>
      <c r="F47" s="1715"/>
      <c r="G47" s="1961"/>
    </row>
    <row r="48" spans="1:7" ht="11" customHeight="1">
      <c r="A48" s="1714"/>
      <c r="B48" s="1715"/>
      <c r="C48" s="1715"/>
      <c r="D48" s="1715"/>
      <c r="E48" s="1715"/>
      <c r="F48" s="1715"/>
      <c r="G48" s="1961"/>
    </row>
    <row r="49" spans="1:7" ht="11" customHeight="1">
      <c r="A49" s="3021"/>
      <c r="B49" s="1715"/>
      <c r="C49" s="1715"/>
      <c r="D49" s="1715"/>
      <c r="E49" s="1715"/>
      <c r="F49" s="1715"/>
      <c r="G49" s="1961"/>
    </row>
    <row r="50" spans="1:7" ht="11" customHeight="1">
      <c r="A50" s="3021"/>
      <c r="B50" s="1715"/>
      <c r="C50" s="1715"/>
      <c r="D50" s="1715"/>
      <c r="E50" s="1715"/>
      <c r="F50" s="1715"/>
      <c r="G50" s="1961"/>
    </row>
    <row r="51" spans="1:7" ht="11" customHeight="1">
      <c r="A51" s="2289"/>
      <c r="B51" s="1715"/>
      <c r="C51" s="1715"/>
      <c r="D51" s="1715"/>
      <c r="E51" s="1715"/>
      <c r="F51" s="1715"/>
      <c r="G51" s="1961"/>
    </row>
    <row r="52" spans="1:7" ht="11" customHeight="1">
      <c r="A52" s="3021"/>
      <c r="B52" s="1715"/>
      <c r="C52" s="1715"/>
      <c r="D52" s="1715"/>
      <c r="E52" s="1715"/>
      <c r="F52" s="1715"/>
      <c r="G52" s="1961"/>
    </row>
    <row r="53" spans="1:7" ht="11" customHeight="1">
      <c r="A53" s="1714"/>
      <c r="B53" s="1715"/>
      <c r="C53" s="1715"/>
      <c r="D53" s="1715"/>
      <c r="E53" s="1715"/>
      <c r="F53" s="1715"/>
      <c r="G53" s="1961"/>
    </row>
    <row r="54" spans="1:7" ht="11" customHeight="1">
      <c r="A54" s="3021"/>
      <c r="B54" s="1715"/>
      <c r="C54" s="1715"/>
      <c r="D54" s="1715"/>
      <c r="E54" s="1715"/>
      <c r="F54" s="1715"/>
      <c r="G54" s="1961"/>
    </row>
    <row r="55" spans="1:7" ht="11" customHeight="1">
      <c r="A55" s="3021"/>
      <c r="B55" s="1715"/>
      <c r="C55" s="1715"/>
      <c r="D55" s="1715"/>
      <c r="E55" s="1715"/>
      <c r="F55" s="1715"/>
      <c r="G55" s="1961"/>
    </row>
    <row r="56" spans="1:7" ht="11" customHeight="1">
      <c r="A56" s="3021"/>
      <c r="B56" s="1715"/>
      <c r="C56" s="1715"/>
      <c r="D56" s="1715"/>
      <c r="E56" s="1715"/>
      <c r="F56" s="1715"/>
      <c r="G56" s="1961"/>
    </row>
    <row r="57" spans="1:7" ht="11" customHeight="1">
      <c r="A57" s="1714"/>
      <c r="B57" s="1715"/>
      <c r="C57" s="1715"/>
      <c r="D57" s="1715"/>
      <c r="E57" s="1715"/>
      <c r="F57" s="1715"/>
      <c r="G57" s="1961"/>
    </row>
    <row r="58" spans="1:7" ht="11" customHeight="1">
      <c r="A58" s="1714"/>
      <c r="B58" s="1715"/>
      <c r="C58" s="1715"/>
      <c r="D58" s="1715"/>
      <c r="E58" s="1715"/>
      <c r="F58" s="1715"/>
      <c r="G58" s="1961"/>
    </row>
    <row r="59" spans="1:7" ht="11" customHeight="1">
      <c r="A59" s="1714"/>
      <c r="B59" s="1715"/>
      <c r="C59" s="1715"/>
      <c r="D59" s="1715"/>
      <c r="E59" s="1715"/>
      <c r="F59" s="1715"/>
      <c r="G59" s="1961"/>
    </row>
    <row r="60" spans="1:7" ht="11" customHeight="1">
      <c r="A60" s="1714"/>
      <c r="B60" s="1715"/>
      <c r="C60" s="1715"/>
      <c r="D60" s="1715"/>
      <c r="E60" s="1715"/>
      <c r="F60" s="1715"/>
      <c r="G60" s="1961"/>
    </row>
    <row r="61" spans="1:7" ht="11" customHeight="1">
      <c r="A61" s="1714"/>
      <c r="B61" s="1715"/>
      <c r="C61" s="1715"/>
      <c r="D61" s="1715"/>
      <c r="E61" s="1715"/>
      <c r="F61" s="1715"/>
      <c r="G61" s="1961"/>
    </row>
    <row r="62" spans="1:7" ht="11" customHeight="1">
      <c r="A62" s="1714"/>
      <c r="B62" s="1715"/>
      <c r="C62" s="1715"/>
      <c r="D62" s="1715"/>
      <c r="E62" s="1715"/>
      <c r="F62" s="1715"/>
      <c r="G62" s="1961"/>
    </row>
    <row r="63" spans="1:7" ht="11" customHeight="1">
      <c r="A63" s="1714"/>
      <c r="B63" s="1715"/>
      <c r="C63" s="1715"/>
      <c r="D63" s="1715"/>
      <c r="E63" s="1715"/>
      <c r="F63" s="1715"/>
      <c r="G63" s="1961"/>
    </row>
    <row r="64" spans="1:7" ht="11" customHeight="1">
      <c r="A64" s="1714"/>
      <c r="B64" s="1715"/>
      <c r="C64" s="1715"/>
      <c r="D64" s="1715"/>
      <c r="E64" s="1715"/>
      <c r="F64" s="1715"/>
      <c r="G64" s="1961"/>
    </row>
    <row r="65" spans="1:7" ht="11" customHeight="1">
      <c r="A65" s="1714"/>
      <c r="B65" s="1715"/>
      <c r="C65" s="1715"/>
      <c r="D65" s="1715"/>
      <c r="E65" s="1715"/>
      <c r="F65" s="1715"/>
      <c r="G65" s="1961"/>
    </row>
    <row r="66" spans="1:7" ht="11" customHeight="1">
      <c r="A66" s="756"/>
      <c r="B66" s="202"/>
      <c r="C66" s="202"/>
      <c r="D66" s="202"/>
      <c r="E66" s="202"/>
      <c r="F66" s="202"/>
      <c r="G66" s="2331"/>
    </row>
    <row r="67" spans="1:7" ht="10.5">
      <c r="A67" s="1971" t="s">
        <v>1353</v>
      </c>
      <c r="B67" s="1959"/>
      <c r="C67" s="1959"/>
      <c r="D67" s="1959"/>
      <c r="E67" s="1959"/>
      <c r="F67" s="1959"/>
      <c r="G67" s="1947"/>
    </row>
  </sheetData>
  <mergeCells count="5">
    <mergeCell ref="A9:G12"/>
    <mergeCell ref="A16:G18"/>
    <mergeCell ref="A22:G24"/>
    <mergeCell ref="A28:G33"/>
    <mergeCell ref="A37:G39"/>
  </mergeCells>
  <printOptions horizontalCentered="1" verticalCentered="1"/>
  <pageMargins left="0.25" right="0.25" top="0.25" bottom="0.25" header="0.1" footer="0.1"/>
  <pageSetup orientation="portrait" r:id="rId1"/>
  <headerFooter alignWithMargins="0"/>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49"/>
  <sheetViews>
    <sheetView view="pageBreakPreview" zoomScaleNormal="100" zoomScaleSheetLayoutView="100" workbookViewId="0">
      <selection activeCell="A125" sqref="A125:XFD125"/>
    </sheetView>
  </sheetViews>
  <sheetFormatPr defaultRowHeight="10"/>
  <cols>
    <col min="1" max="1" width="4.77734375" customWidth="1"/>
    <col min="2" max="2" width="6.44140625" customWidth="1"/>
    <col min="3" max="3" width="57.21875" customWidth="1"/>
    <col min="4" max="4" width="17.5546875" customWidth="1"/>
    <col min="5" max="7" width="17.88671875" customWidth="1"/>
    <col min="8" max="8" width="5.33203125" customWidth="1"/>
    <col min="15" max="15" width="23.77734375" bestFit="1" customWidth="1"/>
    <col min="16" max="16" width="11.77734375" customWidth="1"/>
    <col min="17" max="17" width="46" bestFit="1" customWidth="1"/>
    <col min="18" max="18" width="11.77734375" bestFit="1" customWidth="1"/>
  </cols>
  <sheetData>
    <row r="1" spans="1:8" s="46" customFormat="1" ht="10.5" customHeight="1">
      <c r="A1" s="107">
        <v>16</v>
      </c>
      <c r="B1" s="789"/>
      <c r="C1" s="137"/>
      <c r="D1" s="137"/>
      <c r="E1" s="100"/>
      <c r="F1" s="221"/>
      <c r="G1" s="109"/>
      <c r="H1" s="112" t="s">
        <v>3042</v>
      </c>
    </row>
    <row r="2" spans="1:8" ht="11.5">
      <c r="A2" s="504" t="s">
        <v>670</v>
      </c>
      <c r="B2" s="21"/>
      <c r="C2" s="21"/>
      <c r="D2" s="21"/>
      <c r="E2" s="21"/>
      <c r="F2" s="33"/>
      <c r="G2" s="33"/>
      <c r="H2" s="128"/>
    </row>
    <row r="3" spans="1:8" ht="12.5">
      <c r="A3" s="602" t="s">
        <v>334</v>
      </c>
      <c r="B3" s="31"/>
      <c r="C3" s="31"/>
      <c r="D3" s="31"/>
      <c r="E3" s="31"/>
      <c r="F3" s="90"/>
      <c r="G3" s="90"/>
      <c r="H3" s="91"/>
    </row>
    <row r="4" spans="1:8">
      <c r="A4" s="603" t="s">
        <v>671</v>
      </c>
      <c r="B4" s="604"/>
      <c r="C4" s="605"/>
      <c r="D4" s="605"/>
      <c r="E4" s="605"/>
      <c r="F4" s="139" t="s">
        <v>672</v>
      </c>
      <c r="G4" s="606"/>
      <c r="H4" s="607"/>
    </row>
    <row r="5" spans="1:8">
      <c r="A5" s="603" t="s">
        <v>673</v>
      </c>
      <c r="B5" s="604"/>
      <c r="C5" s="605"/>
      <c r="D5" s="605"/>
      <c r="E5" s="604" t="s">
        <v>674</v>
      </c>
      <c r="F5" s="202"/>
      <c r="G5" s="604" t="s">
        <v>674</v>
      </c>
      <c r="H5" s="607"/>
    </row>
    <row r="6" spans="1:8">
      <c r="A6" s="608"/>
      <c r="B6" s="604"/>
      <c r="C6" s="605"/>
      <c r="D6" s="605"/>
      <c r="E6" s="605" t="s">
        <v>675</v>
      </c>
      <c r="F6" s="202"/>
      <c r="G6" s="609" t="s">
        <v>2702</v>
      </c>
      <c r="H6" s="607"/>
    </row>
    <row r="7" spans="1:8">
      <c r="A7" s="603" t="s">
        <v>676</v>
      </c>
      <c r="B7" s="604"/>
      <c r="C7" s="605"/>
      <c r="D7" s="605"/>
      <c r="E7" s="605" t="s">
        <v>677</v>
      </c>
      <c r="F7" s="202"/>
      <c r="G7" s="610" t="s">
        <v>3478</v>
      </c>
      <c r="H7" s="607"/>
    </row>
    <row r="8" spans="1:8">
      <c r="A8" s="603" t="s">
        <v>678</v>
      </c>
      <c r="B8" s="604"/>
      <c r="C8" s="605"/>
      <c r="D8" s="605"/>
      <c r="E8" s="605" t="s">
        <v>679</v>
      </c>
      <c r="F8" s="202"/>
      <c r="G8" s="609" t="s">
        <v>2703</v>
      </c>
      <c r="H8" s="607"/>
    </row>
    <row r="9" spans="1:8">
      <c r="A9" s="608"/>
      <c r="B9" s="604"/>
      <c r="C9" s="605"/>
      <c r="D9" s="605"/>
      <c r="E9" s="605"/>
      <c r="F9" s="202"/>
      <c r="G9" s="611"/>
      <c r="H9" s="607"/>
    </row>
    <row r="10" spans="1:8">
      <c r="A10" s="603" t="s">
        <v>680</v>
      </c>
      <c r="B10" s="604"/>
      <c r="C10" s="605"/>
      <c r="D10" s="605"/>
      <c r="E10" s="605"/>
      <c r="F10" s="202"/>
      <c r="G10" s="612"/>
      <c r="H10" s="607"/>
    </row>
    <row r="11" spans="1:8">
      <c r="A11" s="603" t="s">
        <v>681</v>
      </c>
      <c r="B11" s="604"/>
      <c r="C11" s="605"/>
      <c r="D11" s="605"/>
      <c r="E11" s="605"/>
      <c r="F11" s="605"/>
      <c r="G11" s="604" t="s">
        <v>682</v>
      </c>
      <c r="H11" s="607"/>
    </row>
    <row r="12" spans="1:8">
      <c r="A12" s="603" t="s">
        <v>683</v>
      </c>
      <c r="B12" s="604"/>
      <c r="C12" s="605"/>
      <c r="D12" s="605"/>
      <c r="E12" s="605" t="s">
        <v>684</v>
      </c>
      <c r="F12" s="605"/>
      <c r="G12" s="613" t="s">
        <v>685</v>
      </c>
      <c r="H12" s="607"/>
    </row>
    <row r="13" spans="1:8">
      <c r="A13" s="138"/>
      <c r="B13" s="604"/>
      <c r="C13" s="605"/>
      <c r="D13" s="605"/>
      <c r="E13" s="605" t="s">
        <v>686</v>
      </c>
      <c r="F13" s="605"/>
      <c r="G13" s="613" t="s">
        <v>687</v>
      </c>
      <c r="H13" s="607"/>
    </row>
    <row r="14" spans="1:8">
      <c r="A14" s="614" t="s">
        <v>688</v>
      </c>
      <c r="B14" s="604"/>
      <c r="C14" s="605"/>
      <c r="D14" s="605"/>
      <c r="E14" s="605" t="s">
        <v>689</v>
      </c>
      <c r="F14" s="605"/>
      <c r="G14" s="613" t="s">
        <v>690</v>
      </c>
      <c r="H14" s="607"/>
    </row>
    <row r="15" spans="1:8" ht="5.25" customHeight="1">
      <c r="A15" s="615"/>
      <c r="B15" s="616"/>
      <c r="C15" s="617"/>
      <c r="D15" s="617"/>
      <c r="E15" s="617"/>
      <c r="F15" s="617"/>
      <c r="G15" s="617"/>
      <c r="H15" s="618"/>
    </row>
    <row r="16" spans="1:8" ht="9.75" customHeight="1">
      <c r="A16" s="619" t="s">
        <v>311</v>
      </c>
      <c r="B16" s="620" t="s">
        <v>335</v>
      </c>
      <c r="C16" s="620" t="s">
        <v>691</v>
      </c>
      <c r="D16" s="620" t="s">
        <v>692</v>
      </c>
      <c r="E16" s="620" t="s">
        <v>692</v>
      </c>
      <c r="F16" s="620" t="s">
        <v>693</v>
      </c>
      <c r="G16" s="620" t="s">
        <v>694</v>
      </c>
      <c r="H16" s="621" t="s">
        <v>311</v>
      </c>
    </row>
    <row r="17" spans="1:18" ht="9.75" customHeight="1">
      <c r="A17" s="622" t="s">
        <v>316</v>
      </c>
      <c r="B17" s="623" t="s">
        <v>338</v>
      </c>
      <c r="C17" s="624"/>
      <c r="D17" s="623" t="s">
        <v>695</v>
      </c>
      <c r="E17" s="623" t="s">
        <v>696</v>
      </c>
      <c r="F17" s="623" t="s">
        <v>697</v>
      </c>
      <c r="G17" s="623" t="s">
        <v>697</v>
      </c>
      <c r="H17" s="625" t="s">
        <v>316</v>
      </c>
    </row>
    <row r="18" spans="1:18" ht="9.75" customHeight="1">
      <c r="A18" s="626"/>
      <c r="B18" s="624"/>
      <c r="C18" s="624"/>
      <c r="D18" s="623"/>
      <c r="E18" s="623"/>
      <c r="F18" s="623" t="s">
        <v>698</v>
      </c>
      <c r="G18" s="623" t="s">
        <v>698</v>
      </c>
      <c r="H18" s="625"/>
    </row>
    <row r="19" spans="1:18" ht="11.9" customHeight="1" thickBot="1">
      <c r="A19" s="627"/>
      <c r="B19" s="628"/>
      <c r="C19" s="628" t="s">
        <v>321</v>
      </c>
      <c r="D19" s="628" t="s">
        <v>322</v>
      </c>
      <c r="E19" s="623" t="s">
        <v>323</v>
      </c>
      <c r="F19" s="623" t="s">
        <v>324</v>
      </c>
      <c r="G19" s="623" t="s">
        <v>325</v>
      </c>
      <c r="H19" s="629"/>
      <c r="O19" s="230" t="s">
        <v>2769</v>
      </c>
      <c r="P19" s="230" t="s">
        <v>2770</v>
      </c>
      <c r="Q19" s="230" t="s">
        <v>2769</v>
      </c>
      <c r="R19" s="230" t="s">
        <v>2770</v>
      </c>
    </row>
    <row r="20" spans="1:18" ht="10.4" customHeight="1">
      <c r="A20" s="622"/>
      <c r="B20" s="623"/>
      <c r="C20" s="623" t="s">
        <v>699</v>
      </c>
      <c r="D20" s="630"/>
      <c r="E20" s="631"/>
      <c r="F20" s="632"/>
      <c r="G20" s="633"/>
      <c r="H20" s="607"/>
      <c r="O20" s="231"/>
      <c r="P20" s="231"/>
      <c r="Q20" s="231"/>
      <c r="R20" s="231"/>
    </row>
    <row r="21" spans="1:18" ht="10.5" customHeight="1">
      <c r="A21" s="622"/>
      <c r="B21" s="623"/>
      <c r="C21" s="623" t="s">
        <v>700</v>
      </c>
      <c r="D21" s="634"/>
      <c r="E21" s="635"/>
      <c r="F21" s="636"/>
      <c r="G21" s="637"/>
      <c r="H21" s="607"/>
      <c r="O21" s="231"/>
      <c r="P21" s="231"/>
      <c r="Q21" s="231"/>
      <c r="R21" s="231"/>
    </row>
    <row r="22" spans="1:18" ht="10.5" customHeight="1">
      <c r="A22" s="622"/>
      <c r="B22" s="623"/>
      <c r="C22" s="623" t="s">
        <v>701</v>
      </c>
      <c r="D22" s="634"/>
      <c r="E22" s="635"/>
      <c r="F22" s="636"/>
      <c r="G22" s="637"/>
      <c r="H22" s="607"/>
      <c r="O22" s="231"/>
      <c r="P22" s="231"/>
      <c r="Q22" s="231"/>
      <c r="R22" s="231"/>
    </row>
    <row r="23" spans="1:18" ht="13">
      <c r="A23" s="638">
        <v>1</v>
      </c>
      <c r="B23" s="639"/>
      <c r="C23" s="640" t="s">
        <v>2529</v>
      </c>
      <c r="D23" s="641">
        <v>9380136</v>
      </c>
      <c r="E23" s="642">
        <v>10861139</v>
      </c>
      <c r="F23" s="643">
        <f>+D23</f>
        <v>9380136</v>
      </c>
      <c r="G23" s="644"/>
      <c r="H23" s="645">
        <v>1</v>
      </c>
      <c r="O23" s="231"/>
      <c r="P23" s="231"/>
      <c r="Q23" s="231"/>
      <c r="R23" s="231"/>
    </row>
    <row r="24" spans="1:18" ht="13">
      <c r="A24" s="638">
        <f t="shared" ref="A24:A32" si="0">A23+1</f>
        <v>2</v>
      </c>
      <c r="B24" s="639"/>
      <c r="C24" s="564" t="s">
        <v>702</v>
      </c>
      <c r="D24" s="641"/>
      <c r="E24" s="642"/>
      <c r="F24" s="643"/>
      <c r="G24" s="644"/>
      <c r="H24" s="645">
        <f t="shared" ref="H24:H32" si="1">H23+1</f>
        <v>2</v>
      </c>
      <c r="O24" s="231"/>
      <c r="P24" s="231"/>
      <c r="Q24" s="231"/>
      <c r="R24" s="231"/>
    </row>
    <row r="25" spans="1:18" ht="13">
      <c r="A25" s="638">
        <f t="shared" si="0"/>
        <v>3</v>
      </c>
      <c r="B25" s="639"/>
      <c r="C25" s="564" t="s">
        <v>703</v>
      </c>
      <c r="D25" s="641"/>
      <c r="E25" s="642"/>
      <c r="F25" s="643"/>
      <c r="G25" s="644"/>
      <c r="H25" s="645">
        <f t="shared" si="1"/>
        <v>3</v>
      </c>
      <c r="O25" s="231"/>
      <c r="P25" s="231"/>
      <c r="Q25" s="231"/>
      <c r="R25" s="231"/>
    </row>
    <row r="26" spans="1:18" ht="13">
      <c r="A26" s="638">
        <f t="shared" si="0"/>
        <v>4</v>
      </c>
      <c r="B26" s="646"/>
      <c r="C26" s="564" t="s">
        <v>704</v>
      </c>
      <c r="D26" s="641">
        <v>56614</v>
      </c>
      <c r="E26" s="642">
        <v>65532</v>
      </c>
      <c r="F26" s="643">
        <f>+D26</f>
        <v>56614</v>
      </c>
      <c r="G26" s="644"/>
      <c r="H26" s="645">
        <f t="shared" si="1"/>
        <v>4</v>
      </c>
      <c r="O26" s="231"/>
      <c r="P26" s="231"/>
      <c r="Q26" s="231"/>
      <c r="R26" s="231"/>
    </row>
    <row r="27" spans="1:18" ht="13">
      <c r="A27" s="638">
        <f t="shared" si="0"/>
        <v>5</v>
      </c>
      <c r="B27" s="639"/>
      <c r="C27" s="564" t="s">
        <v>496</v>
      </c>
      <c r="D27" s="641"/>
      <c r="E27" s="642"/>
      <c r="F27" s="643"/>
      <c r="G27" s="644"/>
      <c r="H27" s="645">
        <f t="shared" si="1"/>
        <v>5</v>
      </c>
      <c r="O27" s="231"/>
      <c r="P27" s="231"/>
      <c r="Q27" s="231"/>
      <c r="R27" s="231"/>
    </row>
    <row r="28" spans="1:18" ht="13">
      <c r="A28" s="638">
        <f t="shared" si="0"/>
        <v>6</v>
      </c>
      <c r="B28" s="639"/>
      <c r="C28" s="564" t="s">
        <v>497</v>
      </c>
      <c r="D28" s="641">
        <v>259696</v>
      </c>
      <c r="E28" s="642">
        <v>281332</v>
      </c>
      <c r="F28" s="643">
        <f>+D28</f>
        <v>259696</v>
      </c>
      <c r="G28" s="644"/>
      <c r="H28" s="645">
        <f t="shared" si="1"/>
        <v>6</v>
      </c>
      <c r="O28" s="231"/>
      <c r="P28" s="231"/>
      <c r="Q28" s="231"/>
      <c r="R28" s="231"/>
    </row>
    <row r="29" spans="1:18" ht="13">
      <c r="A29" s="638">
        <f t="shared" si="0"/>
        <v>7</v>
      </c>
      <c r="B29" s="639"/>
      <c r="C29" s="564" t="s">
        <v>498</v>
      </c>
      <c r="D29" s="641">
        <v>92895</v>
      </c>
      <c r="E29" s="642">
        <v>88061</v>
      </c>
      <c r="F29" s="643">
        <f>+D29</f>
        <v>92895</v>
      </c>
      <c r="G29" s="644"/>
      <c r="H29" s="645">
        <f t="shared" si="1"/>
        <v>7</v>
      </c>
      <c r="O29" s="231"/>
      <c r="P29" s="231"/>
      <c r="Q29" s="231"/>
      <c r="R29" s="231"/>
    </row>
    <row r="30" spans="1:18" ht="13">
      <c r="A30" s="638">
        <f t="shared" si="0"/>
        <v>8</v>
      </c>
      <c r="B30" s="639"/>
      <c r="C30" s="564" t="s">
        <v>499</v>
      </c>
      <c r="D30" s="641"/>
      <c r="E30" s="642"/>
      <c r="F30" s="643"/>
      <c r="G30" s="644"/>
      <c r="H30" s="645">
        <f t="shared" si="1"/>
        <v>8</v>
      </c>
      <c r="O30" s="232"/>
      <c r="P30" s="231"/>
      <c r="Q30" s="231"/>
      <c r="R30" s="231"/>
    </row>
    <row r="31" spans="1:18" ht="13">
      <c r="A31" s="638">
        <f t="shared" si="0"/>
        <v>9</v>
      </c>
      <c r="B31" s="639"/>
      <c r="C31" s="564" t="s">
        <v>500</v>
      </c>
      <c r="D31" s="641"/>
      <c r="E31" s="642"/>
      <c r="F31" s="643"/>
      <c r="G31" s="644"/>
      <c r="H31" s="645">
        <f t="shared" si="1"/>
        <v>9</v>
      </c>
      <c r="O31" s="231"/>
      <c r="P31" s="231"/>
      <c r="Q31" s="231"/>
      <c r="R31" s="231"/>
    </row>
    <row r="32" spans="1:18" ht="13">
      <c r="A32" s="647">
        <f t="shared" si="0"/>
        <v>10</v>
      </c>
      <c r="B32" s="623"/>
      <c r="C32" s="624" t="s">
        <v>501</v>
      </c>
      <c r="D32" s="648"/>
      <c r="E32" s="649"/>
      <c r="F32" s="650"/>
      <c r="G32" s="651"/>
      <c r="H32" s="652">
        <f t="shared" si="1"/>
        <v>10</v>
      </c>
      <c r="O32" s="231"/>
      <c r="P32" s="231"/>
      <c r="Q32" s="231"/>
      <c r="R32" s="231"/>
    </row>
    <row r="33" spans="1:18" ht="13">
      <c r="A33" s="638"/>
      <c r="B33" s="639"/>
      <c r="C33" s="564" t="s">
        <v>502</v>
      </c>
      <c r="D33" s="653">
        <f>SUM(D23:D32)</f>
        <v>9789341</v>
      </c>
      <c r="E33" s="654">
        <f>SUM(E23:E32)</f>
        <v>11296064</v>
      </c>
      <c r="F33" s="655">
        <f>+D33</f>
        <v>9789341</v>
      </c>
      <c r="G33" s="656"/>
      <c r="H33" s="645"/>
      <c r="O33" s="231"/>
      <c r="P33" s="231"/>
      <c r="Q33" s="231"/>
      <c r="R33" s="231"/>
    </row>
    <row r="34" spans="1:18" ht="13">
      <c r="A34" s="647">
        <v>11</v>
      </c>
      <c r="B34" s="623"/>
      <c r="C34" s="624" t="s">
        <v>503</v>
      </c>
      <c r="D34" s="648"/>
      <c r="E34" s="649"/>
      <c r="F34" s="650"/>
      <c r="G34" s="651"/>
      <c r="H34" s="652">
        <v>11</v>
      </c>
      <c r="O34" s="233" t="s">
        <v>2771</v>
      </c>
      <c r="P34" s="231" t="b">
        <f>IF(SUM(D23:F29)=SUM(D33:F33),TRUE,FALSE)</f>
        <v>1</v>
      </c>
      <c r="Q34" s="231" t="s">
        <v>2772</v>
      </c>
      <c r="R34" s="231" t="b">
        <f>IF(SUM(D23:G30)-SUM(D31:G31)=SUM(D33:G33),TRUE,FALSE)</f>
        <v>1</v>
      </c>
    </row>
    <row r="35" spans="1:18" ht="13">
      <c r="A35" s="638"/>
      <c r="B35" s="639"/>
      <c r="C35" s="564" t="s">
        <v>504</v>
      </c>
      <c r="D35" s="657"/>
      <c r="E35" s="658"/>
      <c r="F35" s="659"/>
      <c r="G35" s="656"/>
      <c r="H35" s="645"/>
      <c r="O35" s="231"/>
      <c r="P35" s="231"/>
      <c r="Q35" s="231"/>
      <c r="R35" s="231"/>
    </row>
    <row r="36" spans="1:18" ht="13">
      <c r="A36" s="647">
        <v>12</v>
      </c>
      <c r="B36" s="623"/>
      <c r="C36" s="624" t="s">
        <v>505</v>
      </c>
      <c r="D36" s="648"/>
      <c r="E36" s="649"/>
      <c r="F36" s="650"/>
      <c r="G36" s="651"/>
      <c r="H36" s="652">
        <v>12</v>
      </c>
      <c r="O36" s="231"/>
      <c r="P36" s="231"/>
      <c r="Q36" s="231"/>
      <c r="R36" s="231"/>
    </row>
    <row r="37" spans="1:18" ht="13">
      <c r="A37" s="638"/>
      <c r="B37" s="639"/>
      <c r="C37" s="564" t="s">
        <v>506</v>
      </c>
      <c r="D37" s="657"/>
      <c r="E37" s="658"/>
      <c r="F37" s="659"/>
      <c r="G37" s="656"/>
      <c r="H37" s="645"/>
      <c r="O37" s="231"/>
      <c r="P37" s="231"/>
      <c r="Q37" s="231"/>
      <c r="R37" s="231"/>
    </row>
    <row r="38" spans="1:18" ht="13">
      <c r="A38" s="638">
        <v>13</v>
      </c>
      <c r="B38" s="639"/>
      <c r="C38" s="564" t="s">
        <v>507</v>
      </c>
      <c r="D38" s="641">
        <f>SUM(D33:D37)</f>
        <v>9789341</v>
      </c>
      <c r="E38" s="642">
        <f>+SUM(E33:E37)</f>
        <v>11296064</v>
      </c>
      <c r="F38" s="643">
        <f>+D38</f>
        <v>9789341</v>
      </c>
      <c r="G38" s="644"/>
      <c r="H38" s="645">
        <v>13</v>
      </c>
      <c r="O38" s="231"/>
      <c r="P38" s="231"/>
      <c r="Q38" s="231"/>
      <c r="R38" s="231"/>
    </row>
    <row r="39" spans="1:18" ht="13">
      <c r="A39" s="638">
        <f>A38+1</f>
        <v>14</v>
      </c>
      <c r="B39" s="639" t="s">
        <v>516</v>
      </c>
      <c r="C39" s="564" t="s">
        <v>508</v>
      </c>
      <c r="D39" s="641">
        <v>7206748</v>
      </c>
      <c r="E39" s="642">
        <v>7779013</v>
      </c>
      <c r="F39" s="643">
        <f>+D39</f>
        <v>7206748</v>
      </c>
      <c r="G39" s="644"/>
      <c r="H39" s="645">
        <f>H38+1</f>
        <v>14</v>
      </c>
      <c r="O39" s="233" t="s">
        <v>2771</v>
      </c>
      <c r="P39" s="231" t="b">
        <f>IF(SUM(D32:F36)=SUM(D38:F38),TRUE,FALSE)</f>
        <v>1</v>
      </c>
      <c r="Q39" s="231" t="s">
        <v>2773</v>
      </c>
      <c r="R39" s="231" t="b">
        <f>IF(SUM(D32:G36)=SUM(D38:G38),TRUE,FALSE)</f>
        <v>1</v>
      </c>
    </row>
    <row r="40" spans="1:18" ht="13.5" thickBot="1">
      <c r="A40" s="638">
        <f>A39+1</f>
        <v>15</v>
      </c>
      <c r="B40" s="639" t="s">
        <v>516</v>
      </c>
      <c r="C40" s="564" t="s">
        <v>509</v>
      </c>
      <c r="D40" s="660">
        <f>+D38-D39</f>
        <v>2582593</v>
      </c>
      <c r="E40" s="661">
        <f>+E38-E39</f>
        <v>3517051</v>
      </c>
      <c r="F40" s="662">
        <f>+D40</f>
        <v>2582593</v>
      </c>
      <c r="G40" s="663"/>
      <c r="H40" s="645">
        <f>H39+1</f>
        <v>15</v>
      </c>
      <c r="O40" s="231"/>
      <c r="P40" s="231"/>
      <c r="Q40" s="231"/>
      <c r="R40" s="231"/>
    </row>
    <row r="41" spans="1:18" ht="13">
      <c r="A41" s="664"/>
      <c r="B41" s="665"/>
      <c r="C41" s="666" t="s">
        <v>510</v>
      </c>
      <c r="D41" s="667"/>
      <c r="E41" s="668"/>
      <c r="F41" s="669"/>
      <c r="G41" s="669"/>
      <c r="H41" s="670"/>
      <c r="O41" s="233" t="s">
        <v>2771</v>
      </c>
      <c r="P41" s="231" t="b">
        <f>IF(SUM(D38:F38)=SUM(D39:F40),TRUE,FALSE)</f>
        <v>1</v>
      </c>
      <c r="Q41" s="231" t="s">
        <v>2774</v>
      </c>
      <c r="R41" s="231" t="b">
        <f>IF(SUM(D38:G38)-SUM(D39:G39)=SUM(D40:G40),TRUE,FALSE)</f>
        <v>1</v>
      </c>
    </row>
    <row r="42" spans="1:18" ht="13">
      <c r="A42" s="664">
        <v>16</v>
      </c>
      <c r="B42" s="623"/>
      <c r="C42" s="624" t="s">
        <v>511</v>
      </c>
      <c r="D42" s="660"/>
      <c r="E42" s="671"/>
      <c r="F42" s="672"/>
      <c r="G42" s="672"/>
      <c r="H42" s="664">
        <v>16</v>
      </c>
      <c r="O42" s="233" t="s">
        <v>2775</v>
      </c>
      <c r="P42" s="231"/>
      <c r="Q42" s="231" t="s">
        <v>2776</v>
      </c>
      <c r="R42" s="231" t="b">
        <f>IF(SUM(F23:G40)=SUM(D23:D40),TRUE,FALSE)</f>
        <v>1</v>
      </c>
    </row>
    <row r="43" spans="1:18" ht="13">
      <c r="A43" s="638"/>
      <c r="B43" s="639"/>
      <c r="C43" s="564" t="s">
        <v>512</v>
      </c>
      <c r="D43" s="653">
        <v>4248</v>
      </c>
      <c r="E43" s="673">
        <v>4698</v>
      </c>
      <c r="F43" s="674"/>
      <c r="G43" s="674"/>
      <c r="H43" s="675"/>
      <c r="O43" s="231"/>
      <c r="P43" s="231"/>
      <c r="Q43" s="231"/>
      <c r="R43" s="231"/>
    </row>
    <row r="44" spans="1:18" ht="13">
      <c r="A44" s="638">
        <f>A42+1</f>
        <v>17</v>
      </c>
      <c r="B44" s="639"/>
      <c r="C44" s="564" t="s">
        <v>513</v>
      </c>
      <c r="D44" s="641">
        <v>86429</v>
      </c>
      <c r="E44" s="676">
        <v>88361</v>
      </c>
      <c r="F44" s="674"/>
      <c r="G44" s="674"/>
      <c r="H44" s="645">
        <f>H42+1</f>
        <v>17</v>
      </c>
      <c r="O44" s="231"/>
      <c r="P44" s="231"/>
      <c r="Q44" s="231"/>
      <c r="R44" s="231"/>
    </row>
    <row r="45" spans="1:18" ht="13">
      <c r="A45" s="638">
        <f t="shared" ref="A45:A50" si="2">A44+1</f>
        <v>18</v>
      </c>
      <c r="B45" s="639"/>
      <c r="C45" s="564" t="s">
        <v>514</v>
      </c>
      <c r="D45" s="641"/>
      <c r="E45" s="676"/>
      <c r="F45" s="674"/>
      <c r="G45" s="674"/>
      <c r="H45" s="645">
        <f t="shared" ref="H45:H50" si="3">H44+1</f>
        <v>18</v>
      </c>
      <c r="O45" s="231"/>
      <c r="P45" s="231"/>
      <c r="Q45" s="231"/>
      <c r="R45" s="231"/>
    </row>
    <row r="46" spans="1:18" ht="13">
      <c r="A46" s="638">
        <f t="shared" si="2"/>
        <v>19</v>
      </c>
      <c r="B46" s="639"/>
      <c r="C46" s="564" t="s">
        <v>0</v>
      </c>
      <c r="D46" s="641"/>
      <c r="E46" s="676"/>
      <c r="F46" s="674"/>
      <c r="G46" s="674"/>
      <c r="H46" s="645">
        <f t="shared" si="3"/>
        <v>19</v>
      </c>
      <c r="O46" s="231"/>
      <c r="P46" s="231"/>
      <c r="Q46" s="231"/>
      <c r="R46" s="231"/>
    </row>
    <row r="47" spans="1:18" ht="13">
      <c r="A47" s="638">
        <f t="shared" si="2"/>
        <v>20</v>
      </c>
      <c r="B47" s="639"/>
      <c r="C47" s="564" t="s">
        <v>1</v>
      </c>
      <c r="D47" s="641">
        <v>119015</v>
      </c>
      <c r="E47" s="676">
        <v>377343</v>
      </c>
      <c r="F47" s="674"/>
      <c r="G47" s="674"/>
      <c r="H47" s="645">
        <f t="shared" si="3"/>
        <v>20</v>
      </c>
      <c r="O47" s="231"/>
      <c r="P47" s="231"/>
      <c r="Q47" s="231"/>
      <c r="R47" s="231"/>
    </row>
    <row r="48" spans="1:18" ht="13">
      <c r="A48" s="638">
        <f t="shared" si="2"/>
        <v>21</v>
      </c>
      <c r="B48" s="639"/>
      <c r="C48" s="564" t="s">
        <v>2</v>
      </c>
      <c r="D48" s="641"/>
      <c r="E48" s="676"/>
      <c r="F48" s="674"/>
      <c r="G48" s="674"/>
      <c r="H48" s="645">
        <f t="shared" si="3"/>
        <v>21</v>
      </c>
      <c r="O48" s="231"/>
      <c r="P48" s="231"/>
      <c r="Q48" s="231"/>
      <c r="R48" s="231"/>
    </row>
    <row r="49" spans="1:18" ht="13">
      <c r="A49" s="638">
        <f t="shared" si="2"/>
        <v>22</v>
      </c>
      <c r="B49" s="639"/>
      <c r="C49" s="564" t="s">
        <v>3</v>
      </c>
      <c r="D49" s="641"/>
      <c r="E49" s="676"/>
      <c r="F49" s="674"/>
      <c r="G49" s="674"/>
      <c r="H49" s="645">
        <f t="shared" si="3"/>
        <v>22</v>
      </c>
      <c r="O49" s="231"/>
      <c r="P49" s="231"/>
      <c r="Q49" s="231"/>
      <c r="R49" s="231"/>
    </row>
    <row r="50" spans="1:18" ht="13">
      <c r="A50" s="677">
        <f t="shared" si="2"/>
        <v>23</v>
      </c>
      <c r="B50" s="623"/>
      <c r="C50" s="624" t="s">
        <v>4</v>
      </c>
      <c r="D50" s="648"/>
      <c r="E50" s="678"/>
      <c r="F50" s="672"/>
      <c r="G50" s="672"/>
      <c r="H50" s="679">
        <f t="shared" si="3"/>
        <v>23</v>
      </c>
      <c r="O50" s="231"/>
      <c r="P50" s="231"/>
      <c r="Q50" s="231"/>
      <c r="R50" s="231"/>
    </row>
    <row r="51" spans="1:18" ht="13">
      <c r="A51" s="638"/>
      <c r="B51" s="639"/>
      <c r="C51" s="564" t="s">
        <v>5</v>
      </c>
      <c r="D51" s="657"/>
      <c r="E51" s="680"/>
      <c r="F51" s="674"/>
      <c r="G51" s="674"/>
      <c r="H51" s="675"/>
      <c r="O51" s="231"/>
      <c r="P51" s="231"/>
      <c r="Q51" s="231"/>
      <c r="R51" s="231"/>
    </row>
    <row r="52" spans="1:18" ht="13">
      <c r="A52" s="638">
        <f>A50+1</f>
        <v>24</v>
      </c>
      <c r="B52" s="639"/>
      <c r="C52" s="564" t="s">
        <v>6</v>
      </c>
      <c r="D52" s="641">
        <v>33205</v>
      </c>
      <c r="E52" s="676">
        <v>62282</v>
      </c>
      <c r="F52" s="674"/>
      <c r="G52" s="674"/>
      <c r="H52" s="675">
        <f>H50+1</f>
        <v>24</v>
      </c>
      <c r="O52" s="231"/>
      <c r="P52" s="231"/>
      <c r="Q52" s="231"/>
      <c r="R52" s="231"/>
    </row>
    <row r="53" spans="1:18" ht="13">
      <c r="A53" s="622"/>
      <c r="B53" s="623"/>
      <c r="C53" s="624" t="s">
        <v>7</v>
      </c>
      <c r="D53" s="634"/>
      <c r="E53" s="624"/>
      <c r="F53" s="672"/>
      <c r="G53" s="672"/>
      <c r="H53" s="625"/>
      <c r="O53" s="231"/>
      <c r="P53" s="231"/>
      <c r="Q53" s="231"/>
      <c r="R53" s="231"/>
    </row>
    <row r="54" spans="1:18" ht="13">
      <c r="A54" s="638">
        <v>25</v>
      </c>
      <c r="B54" s="639"/>
      <c r="C54" s="564" t="s">
        <v>8</v>
      </c>
      <c r="D54" s="641"/>
      <c r="E54" s="676"/>
      <c r="F54" s="674"/>
      <c r="G54" s="674"/>
      <c r="H54" s="675">
        <v>25</v>
      </c>
      <c r="O54" s="231"/>
      <c r="P54" s="231"/>
      <c r="Q54" s="231"/>
      <c r="R54" s="231"/>
    </row>
    <row r="55" spans="1:18" ht="13">
      <c r="A55" s="638">
        <f>A54+1</f>
        <v>26</v>
      </c>
      <c r="B55" s="639"/>
      <c r="C55" s="564" t="s">
        <v>9</v>
      </c>
      <c r="D55" s="641">
        <v>6</v>
      </c>
      <c r="E55" s="676">
        <v>6</v>
      </c>
      <c r="F55" s="674"/>
      <c r="G55" s="674"/>
      <c r="H55" s="675">
        <f>H54+1</f>
        <v>26</v>
      </c>
      <c r="O55" s="233" t="s">
        <v>2771</v>
      </c>
      <c r="P55" s="231" t="b">
        <f>IF(SUM(D42:E55)=SUM(D56:E56),TRUE,FALSE)</f>
        <v>1</v>
      </c>
      <c r="Q55" s="231" t="s">
        <v>2777</v>
      </c>
      <c r="R55" s="231" t="b">
        <f>IF(SUM(D42:E55)=SUM(D56:E56),TRUE,FALSE)</f>
        <v>1</v>
      </c>
    </row>
    <row r="56" spans="1:18" ht="13">
      <c r="A56" s="638">
        <f>A55+1</f>
        <v>27</v>
      </c>
      <c r="B56" s="639"/>
      <c r="C56" s="564" t="s">
        <v>10</v>
      </c>
      <c r="D56" s="641">
        <f>SUM(D43:D55)</f>
        <v>242903</v>
      </c>
      <c r="E56" s="676">
        <f>SUM(E43:E55)</f>
        <v>532690</v>
      </c>
      <c r="F56" s="674"/>
      <c r="G56" s="674"/>
      <c r="H56" s="675">
        <f>H55+1</f>
        <v>27</v>
      </c>
      <c r="O56" s="233" t="s">
        <v>2771</v>
      </c>
      <c r="P56" s="231" t="b">
        <f>IF(SUM(D40:E40)+SUM(D56:E56)=SUM(D57:E57),TRUE,FALSE)</f>
        <v>1</v>
      </c>
      <c r="Q56" s="231" t="s">
        <v>2778</v>
      </c>
      <c r="R56" s="231" t="b">
        <f>IF(SUM(D40:E40)+SUM(D56:E56)=SUM(D57:E57),TRUE,FALSE)</f>
        <v>1</v>
      </c>
    </row>
    <row r="57" spans="1:18" ht="13">
      <c r="A57" s="638">
        <f>A56+1</f>
        <v>28</v>
      </c>
      <c r="B57" s="639"/>
      <c r="C57" s="564" t="s">
        <v>11</v>
      </c>
      <c r="D57" s="641">
        <f>+D40+D56</f>
        <v>2825496</v>
      </c>
      <c r="E57" s="676">
        <f>+E40+E56</f>
        <v>4049741</v>
      </c>
      <c r="F57" s="674"/>
      <c r="G57" s="674"/>
      <c r="H57" s="675">
        <f>H56+1</f>
        <v>28</v>
      </c>
      <c r="O57" s="231"/>
      <c r="P57" s="231"/>
      <c r="Q57" s="231"/>
      <c r="R57" s="231"/>
    </row>
    <row r="58" spans="1:18" ht="13">
      <c r="A58" s="664"/>
      <c r="B58" s="665"/>
      <c r="C58" s="728" t="s">
        <v>12</v>
      </c>
      <c r="D58" s="634"/>
      <c r="E58" s="624"/>
      <c r="F58" s="669"/>
      <c r="G58" s="669"/>
      <c r="H58" s="670"/>
      <c r="O58" s="231"/>
      <c r="P58" s="231"/>
      <c r="Q58" s="231"/>
      <c r="R58" s="231"/>
    </row>
    <row r="59" spans="1:18" ht="13">
      <c r="A59" s="664">
        <v>29</v>
      </c>
      <c r="B59" s="665"/>
      <c r="C59" s="580" t="s">
        <v>13</v>
      </c>
      <c r="D59" s="660"/>
      <c r="E59" s="1974"/>
      <c r="F59" s="672"/>
      <c r="G59" s="672"/>
      <c r="H59" s="670">
        <v>29</v>
      </c>
      <c r="O59" s="231"/>
      <c r="P59" s="231"/>
      <c r="Q59" s="231"/>
      <c r="R59" s="231"/>
    </row>
    <row r="60" spans="1:18" ht="13">
      <c r="A60" s="638"/>
      <c r="B60" s="639"/>
      <c r="C60" s="564" t="s">
        <v>512</v>
      </c>
      <c r="D60" s="653">
        <v>19656</v>
      </c>
      <c r="E60" s="673">
        <v>23456</v>
      </c>
      <c r="F60" s="674"/>
      <c r="G60" s="674"/>
      <c r="H60" s="675"/>
      <c r="O60" s="231"/>
      <c r="P60" s="231"/>
      <c r="Q60" s="231"/>
      <c r="R60" s="231"/>
    </row>
    <row r="61" spans="1:18" ht="13">
      <c r="A61" s="638">
        <v>30</v>
      </c>
      <c r="B61" s="639"/>
      <c r="C61" s="564" t="s">
        <v>14</v>
      </c>
      <c r="D61" s="641"/>
      <c r="E61" s="676"/>
      <c r="F61" s="674"/>
      <c r="G61" s="674"/>
      <c r="H61" s="675">
        <v>30</v>
      </c>
      <c r="O61" s="231"/>
      <c r="P61" s="231"/>
      <c r="Q61" s="231"/>
      <c r="R61" s="231"/>
    </row>
    <row r="62" spans="1:18" ht="13">
      <c r="A62" s="638">
        <f t="shared" ref="A62:A68" si="4">A61+1</f>
        <v>31</v>
      </c>
      <c r="B62" s="639"/>
      <c r="C62" s="564" t="s">
        <v>15</v>
      </c>
      <c r="D62" s="641"/>
      <c r="E62" s="676"/>
      <c r="F62" s="674"/>
      <c r="G62" s="674"/>
      <c r="H62" s="675">
        <f t="shared" ref="H62:H68" si="5">H61+1</f>
        <v>31</v>
      </c>
      <c r="O62" s="231"/>
      <c r="P62" s="231"/>
      <c r="Q62" s="231"/>
      <c r="R62" s="231"/>
    </row>
    <row r="63" spans="1:18" ht="13">
      <c r="A63" s="638">
        <f t="shared" si="4"/>
        <v>32</v>
      </c>
      <c r="B63" s="639"/>
      <c r="C63" s="564" t="s">
        <v>16</v>
      </c>
      <c r="D63" s="641"/>
      <c r="E63" s="676"/>
      <c r="F63" s="674"/>
      <c r="G63" s="674"/>
      <c r="H63" s="675">
        <f t="shared" si="5"/>
        <v>32</v>
      </c>
      <c r="O63" s="231"/>
      <c r="P63" s="231"/>
      <c r="Q63" s="231"/>
      <c r="R63" s="231"/>
    </row>
    <row r="64" spans="1:18" ht="13">
      <c r="A64" s="638">
        <f t="shared" si="4"/>
        <v>33</v>
      </c>
      <c r="B64" s="639"/>
      <c r="C64" s="564" t="s">
        <v>17</v>
      </c>
      <c r="D64" s="641"/>
      <c r="E64" s="676"/>
      <c r="F64" s="674"/>
      <c r="G64" s="674"/>
      <c r="H64" s="675">
        <f t="shared" si="5"/>
        <v>33</v>
      </c>
      <c r="O64" s="231"/>
      <c r="P64" s="231"/>
      <c r="Q64" s="231"/>
      <c r="R64" s="231"/>
    </row>
    <row r="65" spans="1:18" ht="13">
      <c r="A65" s="638">
        <f t="shared" si="4"/>
        <v>34</v>
      </c>
      <c r="B65" s="639"/>
      <c r="C65" s="564" t="s">
        <v>18</v>
      </c>
      <c r="D65" s="641">
        <v>-42893</v>
      </c>
      <c r="E65" s="676">
        <v>-28443</v>
      </c>
      <c r="F65" s="674"/>
      <c r="G65" s="674"/>
      <c r="H65" s="675">
        <f t="shared" si="5"/>
        <v>34</v>
      </c>
      <c r="O65" s="233" t="s">
        <v>2771</v>
      </c>
      <c r="P65" s="231" t="b">
        <f>IF(SUM(D59:E66)=SUM(D67:E67),TRUE,FALSE)</f>
        <v>1</v>
      </c>
      <c r="Q65" s="231" t="s">
        <v>2779</v>
      </c>
      <c r="R65" s="231" t="b">
        <f>IF(SUM(D59:E66)=SUM(D67:E67),TRUE,FALSE)</f>
        <v>1</v>
      </c>
    </row>
    <row r="66" spans="1:18" ht="13">
      <c r="A66" s="638">
        <f t="shared" si="4"/>
        <v>35</v>
      </c>
      <c r="B66" s="639"/>
      <c r="C66" s="564" t="s">
        <v>19</v>
      </c>
      <c r="D66" s="641"/>
      <c r="E66" s="676"/>
      <c r="F66" s="674"/>
      <c r="G66" s="674"/>
      <c r="H66" s="675">
        <f t="shared" si="5"/>
        <v>35</v>
      </c>
      <c r="O66" s="233" t="s">
        <v>2771</v>
      </c>
      <c r="P66" s="231" t="b">
        <f>IF(SUM(D57:E57)-SUM(D67:E67)=SUM(D68:E68),TRUE,FALSE)</f>
        <v>1</v>
      </c>
      <c r="Q66" s="231" t="s">
        <v>2780</v>
      </c>
      <c r="R66" s="231" t="b">
        <f>IF(SUM(D57:E57)-SUM(D67:E67)=SUM(D68:E68),TRUE,FALSE)</f>
        <v>1</v>
      </c>
    </row>
    <row r="67" spans="1:18">
      <c r="A67" s="638">
        <f t="shared" si="4"/>
        <v>36</v>
      </c>
      <c r="B67" s="639"/>
      <c r="C67" s="564" t="s">
        <v>20</v>
      </c>
      <c r="D67" s="641">
        <f>+D60+D65</f>
        <v>-23237</v>
      </c>
      <c r="E67" s="676">
        <f>+E60+E65</f>
        <v>-4987</v>
      </c>
      <c r="F67" s="674"/>
      <c r="G67" s="674"/>
      <c r="H67" s="675">
        <f t="shared" si="5"/>
        <v>36</v>
      </c>
    </row>
    <row r="68" spans="1:18" ht="10.5" thickBot="1">
      <c r="A68" s="638">
        <f t="shared" si="4"/>
        <v>37</v>
      </c>
      <c r="B68" s="639"/>
      <c r="C68" s="564" t="s">
        <v>21</v>
      </c>
      <c r="D68" s="681">
        <f>+D57-D67</f>
        <v>2848733</v>
      </c>
      <c r="E68" s="676">
        <f>+E57-E67</f>
        <v>4054728</v>
      </c>
      <c r="F68" s="674"/>
      <c r="G68" s="674"/>
      <c r="H68" s="675">
        <f t="shared" si="5"/>
        <v>37</v>
      </c>
    </row>
    <row r="69" spans="1:18" ht="10.5" customHeight="1">
      <c r="A69" s="110"/>
      <c r="B69" s="227"/>
      <c r="C69" s="97"/>
      <c r="D69" s="85"/>
      <c r="E69" s="85"/>
      <c r="F69" s="3441" t="s">
        <v>1353</v>
      </c>
      <c r="G69" s="3441"/>
      <c r="H69" s="3442"/>
    </row>
    <row r="70" spans="1:18" s="46" customFormat="1" ht="12" customHeight="1">
      <c r="A70" s="957" t="s">
        <v>2901</v>
      </c>
      <c r="B70" s="1884"/>
      <c r="C70" s="129"/>
      <c r="D70" s="100"/>
      <c r="E70" s="100"/>
      <c r="F70" s="100"/>
      <c r="G70" s="1884"/>
      <c r="H70" s="914">
        <v>17</v>
      </c>
    </row>
    <row r="71" spans="1:18" ht="10.5">
      <c r="A71" s="101" t="s">
        <v>22</v>
      </c>
      <c r="B71" s="21"/>
      <c r="C71" s="21"/>
      <c r="D71" s="21"/>
      <c r="E71" s="21"/>
      <c r="F71" s="33"/>
      <c r="G71" s="33"/>
      <c r="H71" s="128"/>
    </row>
    <row r="72" spans="1:18" ht="10.5">
      <c r="A72" s="1748" t="s">
        <v>334</v>
      </c>
      <c r="B72" s="31"/>
      <c r="C72" s="31"/>
      <c r="D72" s="31"/>
      <c r="E72" s="31"/>
      <c r="F72" s="90"/>
      <c r="G72" s="90"/>
      <c r="H72" s="91"/>
    </row>
    <row r="73" spans="1:18">
      <c r="A73" s="88"/>
      <c r="B73" s="87"/>
      <c r="C73" s="54"/>
      <c r="D73" s="36"/>
      <c r="E73" s="36"/>
      <c r="F73" s="36"/>
      <c r="G73" s="36"/>
      <c r="H73" s="226"/>
    </row>
    <row r="74" spans="1:18">
      <c r="A74" s="682" t="s">
        <v>311</v>
      </c>
      <c r="B74" s="1749" t="s">
        <v>335</v>
      </c>
      <c r="C74" s="683" t="s">
        <v>691</v>
      </c>
      <c r="D74" s="684"/>
      <c r="E74" s="684"/>
      <c r="F74" s="620" t="s">
        <v>692</v>
      </c>
      <c r="G74" s="620" t="s">
        <v>692</v>
      </c>
      <c r="H74" s="621" t="s">
        <v>311</v>
      </c>
    </row>
    <row r="75" spans="1:18">
      <c r="A75" s="1750" t="s">
        <v>316</v>
      </c>
      <c r="B75" s="1751" t="s">
        <v>338</v>
      </c>
      <c r="C75" s="683" t="s">
        <v>321</v>
      </c>
      <c r="D75" s="684"/>
      <c r="E75" s="684"/>
      <c r="F75" s="1752" t="s">
        <v>695</v>
      </c>
      <c r="G75" s="1752" t="s">
        <v>696</v>
      </c>
      <c r="H75" s="1753" t="s">
        <v>316</v>
      </c>
    </row>
    <row r="76" spans="1:18" ht="10.5" thickBot="1">
      <c r="A76" s="685"/>
      <c r="B76" s="686"/>
      <c r="C76" s="687"/>
      <c r="D76" s="617"/>
      <c r="E76" s="617"/>
      <c r="F76" s="1752" t="s">
        <v>322</v>
      </c>
      <c r="G76" s="628" t="s">
        <v>323</v>
      </c>
      <c r="H76" s="688"/>
    </row>
    <row r="77" spans="1:18">
      <c r="A77" s="1744"/>
      <c r="B77" s="1745"/>
      <c r="C77" s="3439" t="s">
        <v>2627</v>
      </c>
      <c r="D77" s="3439"/>
      <c r="E77" s="3439"/>
      <c r="F77" s="689"/>
      <c r="G77" s="604"/>
      <c r="H77" s="1754"/>
    </row>
    <row r="78" spans="1:18">
      <c r="A78" s="1744"/>
      <c r="B78" s="1745"/>
      <c r="C78" s="690" t="s">
        <v>23</v>
      </c>
      <c r="D78" s="605"/>
      <c r="E78" s="605"/>
      <c r="F78" s="691"/>
      <c r="G78" s="605"/>
      <c r="H78" s="1745"/>
    </row>
    <row r="79" spans="1:18">
      <c r="A79" s="685">
        <v>38</v>
      </c>
      <c r="B79" s="686"/>
      <c r="C79" s="687" t="s">
        <v>24</v>
      </c>
      <c r="D79" s="617"/>
      <c r="E79" s="617"/>
      <c r="F79" s="692">
        <v>371894</v>
      </c>
      <c r="G79" s="693">
        <v>335125</v>
      </c>
      <c r="H79" s="686">
        <v>38</v>
      </c>
    </row>
    <row r="80" spans="1:18">
      <c r="A80" s="685">
        <f>A79+1</f>
        <v>39</v>
      </c>
      <c r="B80" s="686"/>
      <c r="C80" s="687" t="s">
        <v>25</v>
      </c>
      <c r="D80" s="617"/>
      <c r="E80" s="617"/>
      <c r="F80" s="692"/>
      <c r="G80" s="693"/>
      <c r="H80" s="686">
        <f>H79+1</f>
        <v>39</v>
      </c>
    </row>
    <row r="81" spans="1:18">
      <c r="A81" s="685">
        <f>A80+1</f>
        <v>40</v>
      </c>
      <c r="B81" s="686"/>
      <c r="C81" s="687" t="s">
        <v>1180</v>
      </c>
      <c r="D81" s="617"/>
      <c r="E81" s="617"/>
      <c r="F81" s="692">
        <v>6197</v>
      </c>
      <c r="G81" s="693">
        <v>58110</v>
      </c>
      <c r="H81" s="686">
        <f>H80+1</f>
        <v>40</v>
      </c>
    </row>
    <row r="82" spans="1:18">
      <c r="A82" s="685">
        <f>A81+1</f>
        <v>41</v>
      </c>
      <c r="B82" s="686"/>
      <c r="C82" s="687" t="s">
        <v>1181</v>
      </c>
      <c r="D82" s="617"/>
      <c r="E82" s="617"/>
      <c r="F82" s="692"/>
      <c r="G82" s="693"/>
      <c r="H82" s="686">
        <f>H81+1</f>
        <v>41</v>
      </c>
    </row>
    <row r="83" spans="1:18" ht="15.5">
      <c r="A83" s="685">
        <f>A82+1</f>
        <v>42</v>
      </c>
      <c r="B83" s="686"/>
      <c r="C83" s="687" t="s">
        <v>1706</v>
      </c>
      <c r="D83" s="617"/>
      <c r="E83" s="617"/>
      <c r="F83" s="692">
        <f>SUM(F79:F82)</f>
        <v>378091</v>
      </c>
      <c r="G83" s="693">
        <f>SUM(G79:G82)</f>
        <v>393235</v>
      </c>
      <c r="H83" s="686">
        <f>H82+1</f>
        <v>42</v>
      </c>
      <c r="P83" s="231" t="b">
        <f>IF(SUM(F79:G82)=SUM(F83:G83),TRUE,FALSE)</f>
        <v>1</v>
      </c>
      <c r="Q83" s="234" t="s">
        <v>2781</v>
      </c>
      <c r="R83" s="231" t="b">
        <f>IF(SUM(F79:G82)=SUM(F83:G83),TRUE,FALSE)</f>
        <v>1</v>
      </c>
    </row>
    <row r="84" spans="1:18">
      <c r="A84" s="685">
        <f>A83+1</f>
        <v>43</v>
      </c>
      <c r="B84" s="686"/>
      <c r="C84" s="687" t="s">
        <v>3579</v>
      </c>
      <c r="D84" s="617"/>
      <c r="E84" s="617"/>
      <c r="F84" s="692">
        <v>2470642</v>
      </c>
      <c r="G84" s="693">
        <v>3661493</v>
      </c>
      <c r="H84" s="686">
        <f>H83+1</f>
        <v>43</v>
      </c>
    </row>
    <row r="85" spans="1:18">
      <c r="A85" s="1744"/>
      <c r="B85" s="1745"/>
      <c r="C85" s="683" t="s">
        <v>1707</v>
      </c>
      <c r="D85" s="684"/>
      <c r="E85" s="684"/>
      <c r="F85" s="691"/>
      <c r="G85" s="605"/>
      <c r="H85" s="1745"/>
    </row>
    <row r="86" spans="1:18">
      <c r="A86" s="1744"/>
      <c r="B86" s="1745"/>
      <c r="C86" s="690" t="s">
        <v>23</v>
      </c>
      <c r="D86" s="605"/>
      <c r="E86" s="605"/>
      <c r="F86" s="691"/>
      <c r="G86" s="605"/>
      <c r="H86" s="1745"/>
    </row>
    <row r="87" spans="1:18">
      <c r="A87" s="685">
        <v>44</v>
      </c>
      <c r="B87" s="686"/>
      <c r="C87" s="687" t="s">
        <v>1708</v>
      </c>
      <c r="D87" s="617"/>
      <c r="E87" s="617"/>
      <c r="F87" s="692"/>
      <c r="G87" s="693"/>
      <c r="H87" s="686">
        <v>44</v>
      </c>
    </row>
    <row r="88" spans="1:18">
      <c r="A88" s="1744"/>
      <c r="B88" s="1745"/>
      <c r="C88" s="683" t="s">
        <v>1709</v>
      </c>
      <c r="D88" s="684"/>
      <c r="E88" s="684"/>
      <c r="F88" s="691"/>
      <c r="G88" s="605"/>
      <c r="H88" s="1745"/>
    </row>
    <row r="89" spans="1:18">
      <c r="A89" s="685">
        <v>45</v>
      </c>
      <c r="B89" s="686"/>
      <c r="C89" s="687" t="s">
        <v>1710</v>
      </c>
      <c r="D89" s="617"/>
      <c r="E89" s="617"/>
      <c r="F89" s="692"/>
      <c r="G89" s="693"/>
      <c r="H89" s="686">
        <v>45</v>
      </c>
    </row>
    <row r="90" spans="1:18">
      <c r="A90" s="685">
        <f>A89+1</f>
        <v>46</v>
      </c>
      <c r="B90" s="686"/>
      <c r="C90" s="687" t="s">
        <v>1711</v>
      </c>
      <c r="D90" s="617"/>
      <c r="E90" s="617"/>
      <c r="F90" s="692">
        <f>SUM(F84:F89)</f>
        <v>2470642</v>
      </c>
      <c r="G90" s="693">
        <f>SUM(G84:G89)</f>
        <v>3661493</v>
      </c>
      <c r="H90" s="686">
        <f>H89+1</f>
        <v>46</v>
      </c>
    </row>
    <row r="91" spans="1:18">
      <c r="A91" s="1744"/>
      <c r="B91" s="1745"/>
      <c r="C91" s="683" t="s">
        <v>1712</v>
      </c>
      <c r="D91" s="684"/>
      <c r="E91" s="684"/>
      <c r="F91" s="691"/>
      <c r="G91" s="605"/>
      <c r="H91" s="1745"/>
    </row>
    <row r="92" spans="1:18">
      <c r="A92" s="1744"/>
      <c r="B92" s="1745"/>
      <c r="C92" s="690" t="s">
        <v>1713</v>
      </c>
      <c r="D92" s="605"/>
      <c r="E92" s="605"/>
      <c r="F92" s="691"/>
      <c r="G92" s="605"/>
      <c r="H92" s="1745"/>
    </row>
    <row r="93" spans="1:18">
      <c r="A93" s="685">
        <v>47</v>
      </c>
      <c r="B93" s="686" t="s">
        <v>516</v>
      </c>
      <c r="C93" s="687" t="s">
        <v>1714</v>
      </c>
      <c r="D93" s="617"/>
      <c r="E93" s="617"/>
      <c r="F93" s="692">
        <v>409965</v>
      </c>
      <c r="G93" s="693">
        <v>451682</v>
      </c>
      <c r="H93" s="686">
        <v>47</v>
      </c>
    </row>
    <row r="94" spans="1:18">
      <c r="A94" s="685">
        <f>A93+1</f>
        <v>48</v>
      </c>
      <c r="B94" s="686" t="s">
        <v>516</v>
      </c>
      <c r="C94" s="687" t="s">
        <v>1715</v>
      </c>
      <c r="D94" s="617"/>
      <c r="E94" s="617"/>
      <c r="F94" s="692">
        <v>66045</v>
      </c>
      <c r="G94" s="693">
        <v>82309</v>
      </c>
      <c r="H94" s="686">
        <f>H93+1</f>
        <v>48</v>
      </c>
    </row>
    <row r="95" spans="1:18">
      <c r="A95" s="685">
        <f>A94+1</f>
        <v>49</v>
      </c>
      <c r="B95" s="686" t="s">
        <v>516</v>
      </c>
      <c r="C95" s="687" t="s">
        <v>1716</v>
      </c>
      <c r="D95" s="617"/>
      <c r="E95" s="617"/>
      <c r="F95" s="692"/>
      <c r="G95" s="693"/>
      <c r="H95" s="686">
        <f>H94+1</f>
        <v>49</v>
      </c>
    </row>
    <row r="96" spans="1:18">
      <c r="A96" s="685">
        <f>A95+1</f>
        <v>50</v>
      </c>
      <c r="B96" s="686" t="s">
        <v>516</v>
      </c>
      <c r="C96" s="687" t="s">
        <v>1717</v>
      </c>
      <c r="D96" s="617"/>
      <c r="E96" s="617"/>
      <c r="F96" s="692">
        <v>70858</v>
      </c>
      <c r="G96" s="693">
        <v>309765</v>
      </c>
      <c r="H96" s="686">
        <f>H95+1</f>
        <v>50</v>
      </c>
    </row>
    <row r="97" spans="1:8">
      <c r="A97" s="685">
        <f>A96+1</f>
        <v>51</v>
      </c>
      <c r="B97" s="686"/>
      <c r="C97" s="687" t="s">
        <v>1718</v>
      </c>
      <c r="D97" s="617"/>
      <c r="E97" s="617"/>
      <c r="F97" s="692">
        <f>+F93+F94+F96</f>
        <v>546868</v>
      </c>
      <c r="G97" s="693">
        <f>+G93+G94+G96</f>
        <v>843756</v>
      </c>
      <c r="H97" s="686">
        <f>H96+1</f>
        <v>51</v>
      </c>
    </row>
    <row r="98" spans="1:8">
      <c r="A98" s="685">
        <f>A97+1</f>
        <v>52</v>
      </c>
      <c r="B98" s="686"/>
      <c r="C98" s="687" t="s">
        <v>736</v>
      </c>
      <c r="D98" s="617"/>
      <c r="E98" s="617"/>
      <c r="F98" s="692">
        <f>+F90-F97</f>
        <v>1923774</v>
      </c>
      <c r="G98" s="693">
        <f>+G90-G97</f>
        <v>2817737</v>
      </c>
      <c r="H98" s="686">
        <f>H97+1</f>
        <v>52</v>
      </c>
    </row>
    <row r="99" spans="1:8">
      <c r="A99" s="1744"/>
      <c r="B99" s="1745"/>
      <c r="C99" s="683" t="s">
        <v>737</v>
      </c>
      <c r="D99" s="684"/>
      <c r="E99" s="684"/>
      <c r="F99" s="691"/>
      <c r="G99" s="605"/>
      <c r="H99" s="1745"/>
    </row>
    <row r="100" spans="1:8">
      <c r="A100" s="1744"/>
      <c r="B100" s="1745"/>
      <c r="C100" s="690" t="s">
        <v>738</v>
      </c>
      <c r="D100" s="605"/>
      <c r="E100" s="605"/>
      <c r="F100" s="691"/>
      <c r="G100" s="605"/>
      <c r="H100" s="1745"/>
    </row>
    <row r="101" spans="1:8">
      <c r="A101" s="685">
        <v>53</v>
      </c>
      <c r="B101" s="686"/>
      <c r="C101" s="687" t="s">
        <v>3541</v>
      </c>
      <c r="D101" s="617"/>
      <c r="E101" s="617"/>
      <c r="F101" s="692"/>
      <c r="G101" s="693"/>
      <c r="H101" s="686">
        <v>53</v>
      </c>
    </row>
    <row r="102" spans="1:8">
      <c r="A102" s="1744"/>
      <c r="B102" s="1745"/>
      <c r="C102" s="690" t="s">
        <v>739</v>
      </c>
      <c r="D102" s="605"/>
      <c r="E102" s="605"/>
      <c r="F102" s="691"/>
      <c r="G102" s="605"/>
      <c r="H102" s="1745"/>
    </row>
    <row r="103" spans="1:8">
      <c r="A103" s="685">
        <v>54</v>
      </c>
      <c r="B103" s="686"/>
      <c r="C103" s="687" t="s">
        <v>3540</v>
      </c>
      <c r="D103" s="617"/>
      <c r="E103" s="617"/>
      <c r="F103" s="692"/>
      <c r="G103" s="693"/>
      <c r="H103" s="686">
        <v>54</v>
      </c>
    </row>
    <row r="104" spans="1:8">
      <c r="A104" s="685">
        <v>55</v>
      </c>
      <c r="B104" s="686"/>
      <c r="C104" s="687" t="s">
        <v>740</v>
      </c>
      <c r="D104" s="617"/>
      <c r="E104" s="617"/>
      <c r="F104" s="692">
        <f>SUM(F98:F103)</f>
        <v>1923774</v>
      </c>
      <c r="G104" s="693">
        <f>SUM(G98:G103)</f>
        <v>2817737</v>
      </c>
      <c r="H104" s="686">
        <v>55</v>
      </c>
    </row>
    <row r="105" spans="1:8">
      <c r="A105" s="1744"/>
      <c r="B105" s="1745"/>
      <c r="C105" s="683" t="s">
        <v>741</v>
      </c>
      <c r="D105" s="684"/>
      <c r="E105" s="684"/>
      <c r="F105" s="691"/>
      <c r="G105" s="605"/>
      <c r="H105" s="1745"/>
    </row>
    <row r="106" spans="1:8">
      <c r="A106" s="685">
        <v>56</v>
      </c>
      <c r="B106" s="686"/>
      <c r="C106" s="687" t="s">
        <v>742</v>
      </c>
      <c r="D106" s="617"/>
      <c r="E106" s="617"/>
      <c r="F106" s="692"/>
      <c r="G106" s="693"/>
      <c r="H106" s="686">
        <v>56</v>
      </c>
    </row>
    <row r="107" spans="1:8">
      <c r="A107" s="685">
        <f>A106+1</f>
        <v>57</v>
      </c>
      <c r="B107" s="686"/>
      <c r="C107" s="687" t="s">
        <v>743</v>
      </c>
      <c r="D107" s="617"/>
      <c r="E107" s="617"/>
      <c r="F107" s="692"/>
      <c r="G107" s="693"/>
      <c r="H107" s="686">
        <f>H106+1</f>
        <v>57</v>
      </c>
    </row>
    <row r="108" spans="1:8">
      <c r="A108" s="685">
        <f>A107+1</f>
        <v>58</v>
      </c>
      <c r="B108" s="686"/>
      <c r="C108" s="687" t="s">
        <v>744</v>
      </c>
      <c r="D108" s="617"/>
      <c r="E108" s="617"/>
      <c r="F108" s="694"/>
      <c r="G108" s="695"/>
      <c r="H108" s="686">
        <f>H107+1</f>
        <v>58</v>
      </c>
    </row>
    <row r="109" spans="1:8">
      <c r="A109" s="1744">
        <f>A108+1</f>
        <v>59</v>
      </c>
      <c r="B109" s="1745"/>
      <c r="C109" s="690" t="s">
        <v>745</v>
      </c>
      <c r="D109" s="605"/>
      <c r="E109" s="605"/>
      <c r="F109" s="696"/>
      <c r="G109" s="697"/>
      <c r="H109" s="698">
        <f>H108+1</f>
        <v>59</v>
      </c>
    </row>
    <row r="110" spans="1:8">
      <c r="A110" s="1744">
        <f>A109+1</f>
        <v>60</v>
      </c>
      <c r="B110" s="1745"/>
      <c r="C110" s="3440" t="s">
        <v>3539</v>
      </c>
      <c r="D110" s="3440"/>
      <c r="E110" s="3440"/>
      <c r="F110" s="696"/>
      <c r="G110" s="697"/>
      <c r="H110" s="1745">
        <f>H109+1</f>
        <v>60</v>
      </c>
    </row>
    <row r="111" spans="1:8">
      <c r="A111" s="699">
        <f>A110+1</f>
        <v>61</v>
      </c>
      <c r="B111" s="700" t="s">
        <v>516</v>
      </c>
      <c r="C111" s="701" t="s">
        <v>746</v>
      </c>
      <c r="D111" s="702"/>
      <c r="E111" s="702"/>
      <c r="F111" s="703">
        <f>SUM(F104:F110)</f>
        <v>1923774</v>
      </c>
      <c r="G111" s="704">
        <f>SUM(G104:G110)</f>
        <v>2817737</v>
      </c>
      <c r="H111" s="700">
        <f>H110+1</f>
        <v>61</v>
      </c>
    </row>
    <row r="112" spans="1:8">
      <c r="A112" s="705">
        <v>62</v>
      </c>
      <c r="B112" s="698"/>
      <c r="C112" s="706" t="s">
        <v>2718</v>
      </c>
      <c r="D112" s="707"/>
      <c r="E112" s="707"/>
      <c r="F112" s="708"/>
      <c r="G112" s="709"/>
      <c r="H112" s="698">
        <v>62</v>
      </c>
    </row>
    <row r="113" spans="1:8" ht="10.5" thickBot="1">
      <c r="A113" s="1746">
        <v>63</v>
      </c>
      <c r="B113" s="710"/>
      <c r="C113" s="711" t="s">
        <v>2505</v>
      </c>
      <c r="D113" s="712"/>
      <c r="E113" s="712"/>
      <c r="F113" s="1772">
        <f>+F111</f>
        <v>1923774</v>
      </c>
      <c r="G113" s="1774">
        <f>SUM(G111:G112)</f>
        <v>2817737</v>
      </c>
      <c r="H113" s="710">
        <v>63</v>
      </c>
    </row>
    <row r="114" spans="1:8" ht="10.5" thickTop="1">
      <c r="A114" s="1746">
        <v>64</v>
      </c>
      <c r="B114" s="710"/>
      <c r="C114" s="714" t="s">
        <v>2705</v>
      </c>
      <c r="D114" s="712"/>
      <c r="E114" s="712"/>
      <c r="F114" s="1771">
        <v>115.41028605380394</v>
      </c>
      <c r="G114" s="1773">
        <v>169.04</v>
      </c>
      <c r="H114" s="710">
        <v>64</v>
      </c>
    </row>
    <row r="115" spans="1:8">
      <c r="A115" s="1746">
        <v>65</v>
      </c>
      <c r="B115" s="710"/>
      <c r="C115" s="717" t="s">
        <v>2706</v>
      </c>
      <c r="D115" s="712"/>
      <c r="E115" s="712"/>
      <c r="F115" s="715">
        <v>115.41028605380394</v>
      </c>
      <c r="G115" s="716">
        <v>169.04</v>
      </c>
      <c r="H115" s="710">
        <v>65</v>
      </c>
    </row>
    <row r="116" spans="1:8">
      <c r="A116" s="718"/>
      <c r="B116" s="1754"/>
      <c r="C116" s="719" t="s">
        <v>747</v>
      </c>
      <c r="D116" s="720"/>
      <c r="E116" s="720"/>
      <c r="F116" s="721"/>
      <c r="G116" s="722"/>
      <c r="H116" s="1755"/>
    </row>
    <row r="117" spans="1:8">
      <c r="A117" s="685">
        <v>66</v>
      </c>
      <c r="B117" s="686" t="s">
        <v>516</v>
      </c>
      <c r="C117" s="687" t="s">
        <v>748</v>
      </c>
      <c r="D117" s="617"/>
      <c r="E117" s="617"/>
      <c r="F117" s="692">
        <v>2582593</v>
      </c>
      <c r="G117" s="693">
        <v>3517051</v>
      </c>
      <c r="H117" s="686">
        <v>66</v>
      </c>
    </row>
    <row r="118" spans="1:8">
      <c r="A118" s="685">
        <f>A117+1</f>
        <v>67</v>
      </c>
      <c r="B118" s="686" t="s">
        <v>516</v>
      </c>
      <c r="C118" s="687" t="s">
        <v>749</v>
      </c>
      <c r="D118" s="617"/>
      <c r="E118" s="617"/>
      <c r="F118" s="692">
        <f>-F93-F94</f>
        <v>-476010</v>
      </c>
      <c r="G118" s="693">
        <f>-G93-G94</f>
        <v>-533991</v>
      </c>
      <c r="H118" s="686">
        <f>H117+1</f>
        <v>67</v>
      </c>
    </row>
    <row r="119" spans="1:8">
      <c r="A119" s="685">
        <f>A118+1</f>
        <v>68</v>
      </c>
      <c r="B119" s="686" t="s">
        <v>516</v>
      </c>
      <c r="C119" s="687" t="s">
        <v>750</v>
      </c>
      <c r="D119" s="617"/>
      <c r="E119" s="617"/>
      <c r="F119" s="692">
        <f>-F96</f>
        <v>-70858</v>
      </c>
      <c r="G119" s="693">
        <f>-G96</f>
        <v>-309765</v>
      </c>
      <c r="H119" s="686">
        <f>H118+1</f>
        <v>68</v>
      </c>
    </row>
    <row r="120" spans="1:8">
      <c r="A120" s="685">
        <f>A119+1</f>
        <v>69</v>
      </c>
      <c r="B120" s="686"/>
      <c r="C120" s="687" t="s">
        <v>751</v>
      </c>
      <c r="D120" s="617"/>
      <c r="E120" s="617"/>
      <c r="F120" s="692">
        <v>-1654</v>
      </c>
      <c r="G120" s="693">
        <v>-10234</v>
      </c>
      <c r="H120" s="686">
        <f>H119+1</f>
        <v>69</v>
      </c>
    </row>
    <row r="121" spans="1:8">
      <c r="A121" s="1744">
        <f>A120+1</f>
        <v>70</v>
      </c>
      <c r="B121" s="1745"/>
      <c r="C121" s="690" t="s">
        <v>752</v>
      </c>
      <c r="D121" s="605"/>
      <c r="E121" s="605"/>
      <c r="F121" s="694">
        <v>24524</v>
      </c>
      <c r="G121" s="695">
        <v>25270</v>
      </c>
      <c r="H121" s="1745">
        <f>H120+1</f>
        <v>70</v>
      </c>
    </row>
    <row r="122" spans="1:8" ht="10.5" thickBot="1">
      <c r="A122" s="1746">
        <f>A121+1</f>
        <v>71</v>
      </c>
      <c r="B122" s="710"/>
      <c r="C122" s="711" t="s">
        <v>753</v>
      </c>
      <c r="D122" s="712"/>
      <c r="E122" s="712"/>
      <c r="F122" s="1747">
        <f>SUM(F117:F121)</f>
        <v>2058595</v>
      </c>
      <c r="G122" s="713">
        <f>SUM(G117:G121)</f>
        <v>2688331</v>
      </c>
      <c r="H122" s="710">
        <f>H121+1</f>
        <v>71</v>
      </c>
    </row>
    <row r="123" spans="1:8">
      <c r="A123" s="1744"/>
      <c r="B123" s="728"/>
      <c r="C123" s="690"/>
      <c r="D123" s="605"/>
      <c r="E123" s="605"/>
      <c r="F123" s="695"/>
      <c r="G123" s="695"/>
      <c r="H123" s="688"/>
    </row>
    <row r="124" spans="1:8">
      <c r="A124" s="1744"/>
      <c r="B124" s="728"/>
      <c r="C124" s="690"/>
      <c r="D124" s="605"/>
      <c r="E124" s="605"/>
      <c r="F124" s="695"/>
      <c r="G124" s="695"/>
      <c r="H124" s="688"/>
    </row>
    <row r="125" spans="1:8">
      <c r="A125" s="1744"/>
      <c r="B125" s="728"/>
      <c r="C125" s="690"/>
      <c r="D125" s="605"/>
      <c r="E125" s="605"/>
      <c r="F125" s="695"/>
      <c r="G125" s="695"/>
      <c r="H125" s="688"/>
    </row>
    <row r="126" spans="1:8">
      <c r="A126" s="1976"/>
      <c r="B126" s="728"/>
      <c r="C126" s="690"/>
      <c r="D126" s="605"/>
      <c r="E126" s="605"/>
      <c r="F126" s="695"/>
      <c r="G126" s="695"/>
      <c r="H126" s="1977"/>
    </row>
    <row r="127" spans="1:8">
      <c r="A127" s="1744"/>
      <c r="B127" s="728"/>
      <c r="C127" s="690"/>
      <c r="D127" s="605"/>
      <c r="E127" s="605"/>
      <c r="F127" s="695"/>
      <c r="G127" s="695"/>
      <c r="H127" s="688"/>
    </row>
    <row r="128" spans="1:8">
      <c r="A128" s="1744"/>
      <c r="B128" s="728"/>
      <c r="C128" s="690"/>
      <c r="D128" s="605"/>
      <c r="E128" s="605"/>
      <c r="F128" s="695"/>
      <c r="G128" s="695"/>
      <c r="H128" s="688"/>
    </row>
    <row r="129" spans="1:8">
      <c r="A129" s="1744"/>
      <c r="B129" s="728"/>
      <c r="C129" s="690"/>
      <c r="D129" s="605"/>
      <c r="E129" s="605"/>
      <c r="F129" s="695"/>
      <c r="G129" s="695"/>
      <c r="H129" s="688"/>
    </row>
    <row r="130" spans="1:8">
      <c r="A130" s="1744"/>
      <c r="B130" s="728"/>
      <c r="C130" s="690"/>
      <c r="D130" s="605"/>
      <c r="E130" s="605"/>
      <c r="F130" s="695"/>
      <c r="G130" s="695"/>
      <c r="H130" s="688"/>
    </row>
    <row r="131" spans="1:8">
      <c r="A131" s="1744"/>
      <c r="B131" s="728"/>
      <c r="C131" s="690"/>
      <c r="D131" s="605"/>
      <c r="E131" s="605"/>
      <c r="F131" s="695"/>
      <c r="G131" s="695"/>
      <c r="H131" s="688"/>
    </row>
    <row r="132" spans="1:8">
      <c r="A132" s="1744"/>
      <c r="B132" s="728"/>
      <c r="C132" s="690"/>
      <c r="D132" s="605"/>
      <c r="E132" s="605"/>
      <c r="F132" s="695"/>
      <c r="G132" s="695"/>
      <c r="H132" s="688"/>
    </row>
    <row r="133" spans="1:8">
      <c r="A133" s="1744"/>
      <c r="B133" s="728"/>
      <c r="C133" s="690"/>
      <c r="D133" s="605"/>
      <c r="E133" s="605"/>
      <c r="F133" s="695"/>
      <c r="G133" s="695"/>
      <c r="H133" s="688"/>
    </row>
    <row r="134" spans="1:8">
      <c r="A134" s="1744"/>
      <c r="B134" s="728"/>
      <c r="C134" s="690"/>
      <c r="D134" s="605"/>
      <c r="E134" s="605"/>
      <c r="F134" s="695"/>
      <c r="G134" s="695"/>
      <c r="H134" s="688"/>
    </row>
    <row r="135" spans="1:8">
      <c r="A135" s="1744"/>
      <c r="B135" s="728"/>
      <c r="C135" s="690"/>
      <c r="D135" s="605"/>
      <c r="E135" s="605"/>
      <c r="F135" s="695"/>
      <c r="G135" s="695"/>
      <c r="H135" s="688"/>
    </row>
    <row r="136" spans="1:8">
      <c r="A136" s="1744"/>
      <c r="B136" s="728"/>
      <c r="C136" s="690"/>
      <c r="D136" s="605"/>
      <c r="E136" s="605"/>
      <c r="F136" s="695"/>
      <c r="G136" s="695"/>
      <c r="H136" s="688"/>
    </row>
    <row r="137" spans="1:8">
      <c r="A137" s="1744"/>
      <c r="B137" s="728"/>
      <c r="C137" s="690"/>
      <c r="D137" s="605"/>
      <c r="E137" s="605"/>
      <c r="F137" s="695"/>
      <c r="G137" s="695"/>
      <c r="H137" s="688"/>
    </row>
    <row r="138" spans="1:8">
      <c r="A138" s="1744"/>
      <c r="B138" s="728"/>
      <c r="C138" s="690"/>
      <c r="D138" s="605"/>
      <c r="E138" s="605"/>
      <c r="F138" s="695"/>
      <c r="G138" s="695"/>
      <c r="H138" s="688"/>
    </row>
    <row r="139" spans="1:8">
      <c r="A139" s="1744"/>
      <c r="B139" s="728"/>
      <c r="C139" s="690"/>
      <c r="D139" s="605"/>
      <c r="E139" s="605"/>
      <c r="F139" s="695"/>
      <c r="G139" s="695"/>
      <c r="H139" s="688"/>
    </row>
    <row r="140" spans="1:8">
      <c r="A140" s="1744"/>
      <c r="B140" s="728"/>
      <c r="C140" s="690"/>
      <c r="D140" s="605"/>
      <c r="E140" s="605"/>
      <c r="F140" s="695"/>
      <c r="G140" s="695"/>
      <c r="H140" s="688"/>
    </row>
    <row r="141" spans="1:8">
      <c r="A141" s="1744"/>
      <c r="B141" s="728"/>
      <c r="C141" s="690"/>
      <c r="D141" s="605"/>
      <c r="E141" s="605"/>
      <c r="F141" s="695"/>
      <c r="G141" s="695"/>
      <c r="H141" s="688"/>
    </row>
    <row r="142" spans="1:8">
      <c r="A142" s="1744"/>
      <c r="B142" s="728"/>
      <c r="C142" s="690"/>
      <c r="D142" s="605"/>
      <c r="E142" s="605"/>
      <c r="F142" s="695"/>
      <c r="G142" s="695"/>
      <c r="H142" s="688"/>
    </row>
    <row r="143" spans="1:8">
      <c r="A143" s="1744"/>
      <c r="B143" s="728"/>
      <c r="C143" s="690"/>
      <c r="D143" s="605"/>
      <c r="E143" s="605"/>
      <c r="F143" s="695"/>
      <c r="G143" s="695"/>
      <c r="H143" s="688"/>
    </row>
    <row r="144" spans="1:8">
      <c r="A144" s="1744"/>
      <c r="B144" s="728"/>
      <c r="C144" s="690"/>
      <c r="D144" s="605"/>
      <c r="E144" s="605"/>
      <c r="F144" s="695"/>
      <c r="G144" s="695"/>
      <c r="H144" s="688"/>
    </row>
    <row r="145" spans="1:8">
      <c r="A145" s="1744"/>
      <c r="B145" s="728"/>
      <c r="C145" s="690"/>
      <c r="D145" s="605"/>
      <c r="E145" s="605"/>
      <c r="F145" s="695"/>
      <c r="G145" s="695"/>
      <c r="H145" s="688"/>
    </row>
    <row r="146" spans="1:8">
      <c r="A146" s="1744"/>
      <c r="B146" s="728"/>
      <c r="C146" s="690"/>
      <c r="D146" s="605"/>
      <c r="E146" s="605"/>
      <c r="F146" s="695"/>
      <c r="G146" s="695"/>
      <c r="H146" s="688"/>
    </row>
    <row r="147" spans="1:8">
      <c r="A147" s="1744"/>
      <c r="B147" s="728"/>
      <c r="C147" s="690"/>
      <c r="D147" s="605"/>
      <c r="E147" s="605"/>
      <c r="F147" s="695"/>
      <c r="G147" s="695"/>
      <c r="H147" s="688"/>
    </row>
    <row r="148" spans="1:8">
      <c r="A148" s="1744"/>
      <c r="B148" s="728"/>
      <c r="C148" s="690"/>
      <c r="D148" s="605"/>
      <c r="E148" s="605"/>
      <c r="F148" s="695"/>
      <c r="G148" s="695"/>
      <c r="H148" s="688"/>
    </row>
    <row r="149" spans="1:8" s="17" customFormat="1">
      <c r="A149" s="1756"/>
      <c r="B149" s="40"/>
      <c r="C149" s="41"/>
      <c r="D149" s="41"/>
      <c r="E149" s="41"/>
      <c r="F149" s="41"/>
      <c r="G149" s="39"/>
      <c r="H149" s="92"/>
    </row>
    <row r="150" spans="1:8" s="46" customFormat="1" ht="10.5" customHeight="1">
      <c r="A150" s="1739" t="s">
        <v>1353</v>
      </c>
      <c r="B150" s="150"/>
      <c r="C150" s="149"/>
      <c r="D150" s="149"/>
      <c r="E150" s="149"/>
      <c r="F150" s="149"/>
      <c r="G150" s="712"/>
      <c r="H150" s="1975"/>
    </row>
    <row r="151" spans="1:8" s="46" customFormat="1" ht="10.5">
      <c r="A151" s="107">
        <v>18</v>
      </c>
      <c r="B151" s="789"/>
      <c r="C151" s="137"/>
      <c r="D151" s="137"/>
      <c r="E151" s="100"/>
      <c r="F151" s="221"/>
      <c r="G151" s="109"/>
      <c r="H151" s="112" t="s">
        <v>3042</v>
      </c>
    </row>
    <row r="152" spans="1:8" ht="10.5">
      <c r="A152" s="131" t="s">
        <v>754</v>
      </c>
      <c r="B152" s="21"/>
      <c r="C152" s="21"/>
      <c r="D152" s="21"/>
      <c r="E152" s="21"/>
      <c r="F152" s="21"/>
      <c r="G152" s="37"/>
      <c r="H152" s="132"/>
    </row>
    <row r="153" spans="1:8" ht="11.25" customHeight="1">
      <c r="A153" s="133"/>
      <c r="B153" s="31"/>
      <c r="C153" s="31"/>
      <c r="D153" s="31"/>
      <c r="E153" s="31"/>
      <c r="F153" s="31"/>
      <c r="G153" s="38"/>
      <c r="H153" s="92"/>
    </row>
    <row r="154" spans="1:8" ht="11.25" hidden="1" customHeight="1">
      <c r="A154" s="133"/>
      <c r="B154" s="31"/>
      <c r="C154" s="31"/>
      <c r="D154" s="31"/>
      <c r="E154" s="31"/>
      <c r="F154" s="31"/>
      <c r="G154" s="38"/>
      <c r="H154" s="92"/>
    </row>
    <row r="155" spans="1:8" ht="11.25" customHeight="1">
      <c r="A155" s="133"/>
      <c r="B155" s="31"/>
      <c r="C155" s="31"/>
      <c r="D155" s="31"/>
      <c r="E155" s="31"/>
      <c r="F155" s="31"/>
      <c r="G155" s="38"/>
      <c r="H155" s="92"/>
    </row>
    <row r="156" spans="1:8" ht="11.25" customHeight="1">
      <c r="A156" s="133"/>
      <c r="B156" s="31"/>
      <c r="C156" s="31"/>
      <c r="D156" s="31"/>
      <c r="E156" s="31"/>
      <c r="F156" s="31"/>
      <c r="G156" s="38"/>
      <c r="H156" s="92"/>
    </row>
    <row r="157" spans="1:8" ht="11.25" customHeight="1">
      <c r="A157" s="133"/>
      <c r="B157" s="31"/>
      <c r="C157" s="31"/>
      <c r="D157" s="31"/>
      <c r="E157" s="31"/>
      <c r="F157" s="31"/>
      <c r="G157" s="38"/>
      <c r="H157" s="92"/>
    </row>
    <row r="158" spans="1:8" ht="11.25" customHeight="1">
      <c r="A158" s="133"/>
      <c r="B158" s="31"/>
      <c r="C158" s="31"/>
      <c r="D158" s="31"/>
      <c r="E158" s="31"/>
      <c r="F158" s="31"/>
      <c r="G158" s="38"/>
      <c r="H158" s="92"/>
    </row>
    <row r="159" spans="1:8" ht="11.25" customHeight="1">
      <c r="A159" s="133"/>
      <c r="B159" s="31"/>
      <c r="C159" s="31"/>
      <c r="D159" s="31"/>
      <c r="E159" s="31"/>
      <c r="F159" s="31"/>
      <c r="G159" s="38"/>
      <c r="H159" s="92"/>
    </row>
    <row r="160" spans="1:8" ht="11.25" customHeight="1">
      <c r="A160" s="1757"/>
      <c r="B160" s="31"/>
      <c r="C160" s="31"/>
      <c r="D160" s="31"/>
      <c r="E160" s="31"/>
      <c r="F160" s="31"/>
      <c r="G160" s="38"/>
      <c r="H160" s="92"/>
    </row>
    <row r="161" spans="1:8" ht="11.25" customHeight="1">
      <c r="A161" s="1757"/>
      <c r="B161" s="31"/>
      <c r="C161" s="31"/>
      <c r="D161" s="31"/>
      <c r="E161" s="31"/>
      <c r="F161" s="31"/>
      <c r="G161" s="38"/>
      <c r="H161" s="92"/>
    </row>
    <row r="162" spans="1:8" ht="11.25" customHeight="1">
      <c r="A162" s="1757"/>
      <c r="B162" s="31"/>
      <c r="C162" s="31"/>
      <c r="D162" s="31"/>
      <c r="E162" s="31"/>
      <c r="F162" s="31"/>
      <c r="G162" s="38"/>
      <c r="H162" s="92"/>
    </row>
    <row r="163" spans="1:8" ht="11.25" customHeight="1">
      <c r="A163" s="1757"/>
      <c r="B163" s="31"/>
      <c r="C163" s="31"/>
      <c r="D163" s="31"/>
      <c r="E163" s="31"/>
      <c r="F163" s="31"/>
      <c r="G163" s="38"/>
      <c r="H163" s="92"/>
    </row>
    <row r="164" spans="1:8" ht="11.25" customHeight="1">
      <c r="A164" s="1757"/>
      <c r="B164" s="31"/>
      <c r="C164" s="31"/>
      <c r="D164" s="31"/>
      <c r="E164" s="31"/>
      <c r="F164" s="31"/>
      <c r="G164" s="38"/>
      <c r="H164" s="92"/>
    </row>
    <row r="165" spans="1:8" ht="11.25" customHeight="1">
      <c r="A165" s="1757"/>
      <c r="B165" s="31"/>
      <c r="C165" s="31"/>
      <c r="D165" s="31"/>
      <c r="E165" s="31"/>
      <c r="F165" s="31"/>
      <c r="G165" s="38"/>
      <c r="H165" s="92"/>
    </row>
    <row r="166" spans="1:8" ht="11.25" customHeight="1">
      <c r="A166" s="1757"/>
      <c r="B166" s="31"/>
      <c r="C166" s="31"/>
      <c r="D166" s="31"/>
      <c r="E166" s="31"/>
      <c r="F166" s="31"/>
      <c r="G166" s="38"/>
      <c r="H166" s="92"/>
    </row>
    <row r="167" spans="1:8" ht="11.25" customHeight="1">
      <c r="A167" s="1757"/>
      <c r="B167" s="31"/>
      <c r="C167" s="31"/>
      <c r="D167" s="31"/>
      <c r="E167" s="31"/>
      <c r="F167" s="31"/>
      <c r="G167" s="38"/>
      <c r="H167" s="92"/>
    </row>
    <row r="168" spans="1:8" ht="11.25" customHeight="1">
      <c r="A168" s="1757"/>
      <c r="B168" s="31"/>
      <c r="C168" s="31"/>
      <c r="D168" s="31"/>
      <c r="E168" s="31"/>
      <c r="F168" s="31"/>
      <c r="G168" s="38"/>
      <c r="H168" s="92"/>
    </row>
    <row r="169" spans="1:8" ht="11.25" customHeight="1">
      <c r="A169" s="133"/>
      <c r="B169" s="31"/>
      <c r="C169" s="31"/>
      <c r="D169" s="31"/>
      <c r="E169" s="31"/>
      <c r="F169" s="31"/>
      <c r="G169" s="38"/>
      <c r="H169" s="92"/>
    </row>
    <row r="170" spans="1:8" ht="11.25" customHeight="1">
      <c r="A170" s="133"/>
      <c r="B170" s="31"/>
      <c r="C170" s="31"/>
      <c r="D170" s="31"/>
      <c r="E170" s="31"/>
      <c r="F170" s="31"/>
      <c r="G170" s="38"/>
      <c r="H170" s="92"/>
    </row>
    <row r="171" spans="1:8" ht="11.25" customHeight="1">
      <c r="A171" s="133"/>
      <c r="B171" s="31"/>
      <c r="C171" s="31"/>
      <c r="D171" s="31"/>
      <c r="E171" s="31"/>
      <c r="F171" s="31"/>
      <c r="G171" s="38"/>
      <c r="H171" s="92"/>
    </row>
    <row r="172" spans="1:8" ht="11.25" customHeight="1">
      <c r="A172" s="133"/>
      <c r="B172" s="31"/>
      <c r="C172" s="31"/>
      <c r="D172" s="31"/>
      <c r="E172" s="31"/>
      <c r="F172" s="31"/>
      <c r="G172" s="38"/>
      <c r="H172" s="92"/>
    </row>
    <row r="173" spans="1:8" ht="11.25" customHeight="1">
      <c r="A173" s="133"/>
      <c r="B173" s="31"/>
      <c r="C173" s="31"/>
      <c r="D173" s="31"/>
      <c r="E173" s="31"/>
      <c r="F173" s="31"/>
      <c r="G173" s="38"/>
      <c r="H173" s="92"/>
    </row>
    <row r="174" spans="1:8" ht="11.25" customHeight="1">
      <c r="A174" s="133"/>
      <c r="B174" s="31"/>
      <c r="C174" s="31"/>
      <c r="D174" s="31"/>
      <c r="E174" s="31"/>
      <c r="F174" s="31"/>
      <c r="G174" s="38"/>
      <c r="H174" s="92"/>
    </row>
    <row r="175" spans="1:8" ht="11.25" customHeight="1">
      <c r="A175" s="133"/>
      <c r="B175" s="31"/>
      <c r="C175" s="31"/>
      <c r="D175" s="31"/>
      <c r="E175" s="31"/>
      <c r="F175" s="31"/>
      <c r="G175" s="38"/>
      <c r="H175" s="92"/>
    </row>
    <row r="176" spans="1:8" ht="11.25" customHeight="1">
      <c r="A176" s="133"/>
      <c r="B176" s="31"/>
      <c r="C176" s="31"/>
      <c r="D176" s="31"/>
      <c r="E176" s="31"/>
      <c r="F176" s="31"/>
      <c r="G176" s="38"/>
      <c r="H176" s="92"/>
    </row>
    <row r="177" spans="1:8" ht="11.25" customHeight="1">
      <c r="A177" s="133"/>
      <c r="B177" s="31"/>
      <c r="C177" s="31"/>
      <c r="D177" s="31"/>
      <c r="E177" s="31"/>
      <c r="F177" s="31"/>
      <c r="G177" s="38"/>
      <c r="H177" s="92"/>
    </row>
    <row r="178" spans="1:8" ht="11.25" customHeight="1">
      <c r="A178" s="133"/>
      <c r="B178" s="31"/>
      <c r="C178" s="31"/>
      <c r="D178" s="31"/>
      <c r="E178" s="31"/>
      <c r="F178" s="31"/>
      <c r="G178" s="38"/>
      <c r="H178" s="92"/>
    </row>
    <row r="179" spans="1:8" ht="11.25" customHeight="1">
      <c r="A179" s="133"/>
      <c r="B179" s="31"/>
      <c r="C179" s="31"/>
      <c r="D179" s="31"/>
      <c r="E179" s="31"/>
      <c r="F179" s="31"/>
      <c r="G179" s="38"/>
      <c r="H179" s="92"/>
    </row>
    <row r="180" spans="1:8" ht="11.25" customHeight="1">
      <c r="A180" s="133"/>
      <c r="B180" s="31"/>
      <c r="C180" s="31"/>
      <c r="D180" s="31"/>
      <c r="E180" s="31"/>
      <c r="F180" s="31"/>
      <c r="G180" s="38"/>
      <c r="H180" s="92"/>
    </row>
    <row r="181" spans="1:8" ht="11.25" customHeight="1">
      <c r="A181" s="133"/>
      <c r="B181" s="31"/>
      <c r="C181" s="31"/>
      <c r="D181" s="31"/>
      <c r="E181" s="31"/>
      <c r="F181" s="31"/>
      <c r="G181" s="38"/>
      <c r="H181" s="92"/>
    </row>
    <row r="182" spans="1:8" ht="11.25" customHeight="1">
      <c r="A182" s="133"/>
      <c r="B182" s="31"/>
      <c r="C182" s="31"/>
      <c r="D182" s="31"/>
      <c r="E182" s="31"/>
      <c r="F182" s="31"/>
      <c r="G182" s="38"/>
      <c r="H182" s="92"/>
    </row>
    <row r="183" spans="1:8" ht="10.5">
      <c r="A183" s="133"/>
      <c r="B183" s="31"/>
      <c r="C183" s="31"/>
      <c r="D183" s="31"/>
      <c r="E183" s="31"/>
      <c r="F183" s="31"/>
      <c r="G183" s="38"/>
      <c r="H183" s="92"/>
    </row>
    <row r="184" spans="1:8" ht="10.5">
      <c r="A184" s="133"/>
      <c r="B184" s="31"/>
      <c r="C184" s="31"/>
      <c r="D184" s="31"/>
      <c r="E184" s="31"/>
      <c r="F184" s="31"/>
      <c r="G184" s="38"/>
      <c r="H184" s="92"/>
    </row>
    <row r="185" spans="1:8" ht="10.5">
      <c r="A185" s="133"/>
      <c r="B185" s="31"/>
      <c r="C185" s="31"/>
      <c r="D185" s="31"/>
      <c r="E185" s="31"/>
      <c r="F185" s="31"/>
      <c r="G185" s="38"/>
      <c r="H185" s="92"/>
    </row>
    <row r="186" spans="1:8" ht="10.5">
      <c r="A186" s="133"/>
      <c r="B186" s="31"/>
      <c r="C186" s="31"/>
      <c r="D186" s="31"/>
      <c r="E186" s="31"/>
      <c r="F186" s="31"/>
      <c r="G186" s="38"/>
      <c r="H186" s="92"/>
    </row>
    <row r="187" spans="1:8" ht="10.5">
      <c r="A187" s="133"/>
      <c r="B187" s="31"/>
      <c r="C187" s="31"/>
      <c r="D187" s="31"/>
      <c r="E187" s="31"/>
      <c r="F187" s="31"/>
      <c r="G187" s="38"/>
      <c r="H187" s="92"/>
    </row>
    <row r="188" spans="1:8" ht="10.5">
      <c r="A188" s="133"/>
      <c r="B188" s="31"/>
      <c r="C188" s="31"/>
      <c r="D188" s="31"/>
      <c r="E188" s="31"/>
      <c r="F188" s="31"/>
      <c r="G188" s="38"/>
      <c r="H188" s="92"/>
    </row>
    <row r="189" spans="1:8" ht="10.5">
      <c r="A189" s="133"/>
      <c r="B189" s="31"/>
      <c r="C189" s="31"/>
      <c r="D189" s="31"/>
      <c r="E189" s="31"/>
      <c r="F189" s="31"/>
      <c r="G189" s="38"/>
      <c r="H189" s="92"/>
    </row>
    <row r="190" spans="1:8" ht="10.5">
      <c r="A190" s="133"/>
      <c r="B190" s="31"/>
      <c r="C190" s="31"/>
      <c r="D190" s="31"/>
      <c r="E190" s="31"/>
      <c r="F190" s="31"/>
      <c r="G190" s="38"/>
      <c r="H190" s="92"/>
    </row>
    <row r="191" spans="1:8" ht="10.5">
      <c r="A191" s="133"/>
      <c r="B191" s="31"/>
      <c r="C191" s="31"/>
      <c r="D191" s="31"/>
      <c r="E191" s="31"/>
      <c r="F191" s="31"/>
      <c r="G191" s="38"/>
      <c r="H191" s="92"/>
    </row>
    <row r="192" spans="1:8" ht="10.5">
      <c r="A192" s="133"/>
      <c r="B192" s="31"/>
      <c r="C192" s="31"/>
      <c r="D192" s="31"/>
      <c r="E192" s="31"/>
      <c r="F192" s="31"/>
      <c r="G192" s="38"/>
      <c r="H192" s="92"/>
    </row>
    <row r="193" spans="1:8" ht="10.5">
      <c r="A193" s="133"/>
      <c r="B193" s="31"/>
      <c r="C193" s="31"/>
      <c r="D193" s="31"/>
      <c r="E193" s="31"/>
      <c r="F193" s="31"/>
      <c r="G193" s="38"/>
      <c r="H193" s="92"/>
    </row>
    <row r="194" spans="1:8" ht="10.5">
      <c r="A194" s="133"/>
      <c r="B194" s="31"/>
      <c r="C194" s="31"/>
      <c r="D194" s="31"/>
      <c r="E194" s="31"/>
      <c r="F194" s="31"/>
      <c r="G194" s="38"/>
      <c r="H194" s="92"/>
    </row>
    <row r="195" spans="1:8" ht="10.5">
      <c r="A195" s="133"/>
      <c r="B195" s="31"/>
      <c r="C195" s="31"/>
      <c r="D195" s="31"/>
      <c r="E195" s="31"/>
      <c r="F195" s="31"/>
      <c r="G195" s="38"/>
      <c r="H195" s="92"/>
    </row>
    <row r="196" spans="1:8" ht="10.5">
      <c r="A196" s="133"/>
      <c r="B196" s="31"/>
      <c r="C196" s="31"/>
      <c r="D196" s="31"/>
      <c r="E196" s="31"/>
      <c r="F196" s="31"/>
      <c r="G196" s="38"/>
      <c r="H196" s="92"/>
    </row>
    <row r="197" spans="1:8" ht="10.5">
      <c r="A197" s="133"/>
      <c r="B197" s="31"/>
      <c r="C197" s="31"/>
      <c r="D197" s="31"/>
      <c r="E197" s="31"/>
      <c r="F197" s="31"/>
      <c r="G197" s="38"/>
      <c r="H197" s="92"/>
    </row>
    <row r="198" spans="1:8" ht="10.5">
      <c r="A198" s="133"/>
      <c r="B198" s="31"/>
      <c r="C198" s="31"/>
      <c r="D198" s="31"/>
      <c r="E198" s="31"/>
      <c r="F198" s="31"/>
      <c r="G198" s="38"/>
      <c r="H198" s="92"/>
    </row>
    <row r="199" spans="1:8" ht="10.5">
      <c r="A199" s="133"/>
      <c r="B199" s="31"/>
      <c r="C199" s="31"/>
      <c r="D199" s="31"/>
      <c r="E199" s="31"/>
      <c r="F199" s="31"/>
      <c r="G199" s="38"/>
      <c r="H199" s="92"/>
    </row>
    <row r="200" spans="1:8" ht="10.5">
      <c r="A200" s="133"/>
      <c r="B200" s="31"/>
      <c r="C200" s="31"/>
      <c r="D200" s="31"/>
      <c r="E200" s="31"/>
      <c r="F200" s="31"/>
      <c r="G200" s="38"/>
      <c r="H200" s="92"/>
    </row>
    <row r="201" spans="1:8" ht="10.5">
      <c r="A201" s="133"/>
      <c r="B201" s="31"/>
      <c r="C201" s="31"/>
      <c r="D201" s="31"/>
      <c r="E201" s="31"/>
      <c r="F201" s="31"/>
      <c r="G201" s="38"/>
      <c r="H201" s="92"/>
    </row>
    <row r="202" spans="1:8" ht="10.5">
      <c r="A202" s="133"/>
      <c r="B202" s="31"/>
      <c r="C202" s="31"/>
      <c r="D202" s="31"/>
      <c r="E202" s="31"/>
      <c r="F202" s="31"/>
      <c r="G202" s="38"/>
      <c r="H202" s="92"/>
    </row>
    <row r="203" spans="1:8" ht="10.5">
      <c r="A203" s="133"/>
      <c r="B203" s="31"/>
      <c r="C203" s="31"/>
      <c r="D203" s="31"/>
      <c r="E203" s="31"/>
      <c r="F203" s="31"/>
      <c r="G203" s="38"/>
      <c r="H203" s="92"/>
    </row>
    <row r="204" spans="1:8" ht="10.5">
      <c r="A204" s="133"/>
      <c r="B204" s="31"/>
      <c r="C204" s="31"/>
      <c r="D204" s="31"/>
      <c r="E204" s="31"/>
      <c r="F204" s="31"/>
      <c r="G204" s="38"/>
      <c r="H204" s="92"/>
    </row>
    <row r="205" spans="1:8" ht="10.5">
      <c r="A205" s="133"/>
      <c r="B205" s="31"/>
      <c r="C205" s="31"/>
      <c r="D205" s="31"/>
      <c r="E205" s="31"/>
      <c r="F205" s="31"/>
      <c r="G205" s="38"/>
      <c r="H205" s="92"/>
    </row>
    <row r="206" spans="1:8" ht="10.5">
      <c r="A206" s="133"/>
      <c r="B206" s="31"/>
      <c r="C206" s="31"/>
      <c r="D206" s="31"/>
      <c r="E206" s="31"/>
      <c r="F206" s="31"/>
      <c r="G206" s="38"/>
      <c r="H206" s="92"/>
    </row>
    <row r="207" spans="1:8" ht="10.5">
      <c r="A207" s="133"/>
      <c r="B207" s="31"/>
      <c r="C207" s="31"/>
      <c r="D207" s="31"/>
      <c r="E207" s="31"/>
      <c r="F207" s="31"/>
      <c r="G207" s="38"/>
      <c r="H207" s="92"/>
    </row>
    <row r="208" spans="1:8" ht="10.5">
      <c r="A208" s="133"/>
      <c r="B208" s="31"/>
      <c r="C208" s="31"/>
      <c r="D208" s="31"/>
      <c r="E208" s="31"/>
      <c r="F208" s="31"/>
      <c r="G208" s="38"/>
      <c r="H208" s="92"/>
    </row>
    <row r="209" spans="1:8" ht="10.5">
      <c r="A209" s="133"/>
      <c r="B209" s="31"/>
      <c r="C209" s="31"/>
      <c r="D209" s="31"/>
      <c r="E209" s="31"/>
      <c r="F209" s="31"/>
      <c r="G209" s="38"/>
      <c r="H209" s="92"/>
    </row>
    <row r="210" spans="1:8" ht="10.5">
      <c r="A210" s="133"/>
      <c r="B210" s="31"/>
      <c r="C210" s="31"/>
      <c r="D210" s="31"/>
      <c r="E210" s="31"/>
      <c r="F210" s="31"/>
      <c r="G210" s="38"/>
      <c r="H210" s="92"/>
    </row>
    <row r="211" spans="1:8" ht="10.5">
      <c r="A211" s="133"/>
      <c r="B211" s="31"/>
      <c r="C211" s="31"/>
      <c r="D211" s="31"/>
      <c r="E211" s="31"/>
      <c r="F211" s="31"/>
      <c r="G211" s="38"/>
      <c r="H211" s="92"/>
    </row>
    <row r="212" spans="1:8" ht="10.5">
      <c r="A212" s="133"/>
      <c r="B212" s="31"/>
      <c r="C212" s="31"/>
      <c r="D212" s="31"/>
      <c r="E212" s="31"/>
      <c r="F212" s="31"/>
      <c r="G212" s="38"/>
      <c r="H212" s="92"/>
    </row>
    <row r="213" spans="1:8" ht="10.5">
      <c r="A213" s="133"/>
      <c r="B213" s="31"/>
      <c r="C213" s="31"/>
      <c r="D213" s="31"/>
      <c r="E213" s="31"/>
      <c r="F213" s="31"/>
      <c r="G213" s="38"/>
      <c r="H213" s="92"/>
    </row>
    <row r="214" spans="1:8" ht="10.5">
      <c r="A214" s="133"/>
      <c r="B214" s="31"/>
      <c r="C214" s="31"/>
      <c r="D214" s="31"/>
      <c r="E214" s="31"/>
      <c r="F214" s="31"/>
      <c r="G214" s="38"/>
      <c r="H214" s="92"/>
    </row>
    <row r="215" spans="1:8" ht="10.5">
      <c r="A215" s="1972"/>
      <c r="B215" s="31"/>
      <c r="C215" s="31"/>
      <c r="D215" s="31"/>
      <c r="E215" s="31"/>
      <c r="F215" s="31"/>
      <c r="G215" s="38"/>
      <c r="H215" s="1973"/>
    </row>
    <row r="216" spans="1:8" ht="10.5">
      <c r="A216" s="1972"/>
      <c r="B216" s="31"/>
      <c r="C216" s="31"/>
      <c r="D216" s="31"/>
      <c r="E216" s="31"/>
      <c r="F216" s="31"/>
      <c r="G216" s="38"/>
      <c r="H216" s="1973"/>
    </row>
    <row r="217" spans="1:8" ht="10.5">
      <c r="A217" s="1972"/>
      <c r="B217" s="31"/>
      <c r="C217" s="31"/>
      <c r="D217" s="31"/>
      <c r="E217" s="31"/>
      <c r="F217" s="31"/>
      <c r="G217" s="38"/>
      <c r="H217" s="1973"/>
    </row>
    <row r="218" spans="1:8" ht="10.5">
      <c r="A218" s="133"/>
      <c r="B218" s="31"/>
      <c r="C218" s="31"/>
      <c r="D218" s="31"/>
      <c r="E218" s="31"/>
      <c r="F218" s="31"/>
      <c r="G218" s="38"/>
      <c r="H218" s="92"/>
    </row>
    <row r="219" spans="1:8" ht="10.5">
      <c r="A219" s="133"/>
      <c r="B219" s="31"/>
      <c r="C219" s="31"/>
      <c r="D219" s="31"/>
      <c r="E219" s="31"/>
      <c r="F219" s="31"/>
      <c r="G219" s="38"/>
      <c r="H219" s="92"/>
    </row>
    <row r="220" spans="1:8" ht="10.5">
      <c r="A220" s="133"/>
      <c r="B220" s="31"/>
      <c r="C220" s="31"/>
      <c r="D220" s="31"/>
      <c r="E220" s="31"/>
      <c r="F220" s="31"/>
      <c r="G220" s="38"/>
      <c r="H220" s="92"/>
    </row>
    <row r="221" spans="1:8" ht="10.5">
      <c r="A221" s="133"/>
      <c r="B221" s="31"/>
      <c r="C221" s="31"/>
      <c r="D221" s="31"/>
      <c r="E221" s="31"/>
      <c r="F221" s="31"/>
      <c r="G221" s="38"/>
      <c r="H221" s="92"/>
    </row>
    <row r="222" spans="1:8" ht="10.5">
      <c r="A222" s="133"/>
      <c r="B222" s="31"/>
      <c r="C222" s="31"/>
      <c r="D222" s="31"/>
      <c r="E222" s="31"/>
      <c r="F222" s="31"/>
      <c r="G222" s="38"/>
      <c r="H222" s="92"/>
    </row>
    <row r="223" spans="1:8" ht="10.5">
      <c r="A223" s="133"/>
      <c r="B223" s="31"/>
      <c r="C223" s="31"/>
      <c r="D223" s="31"/>
      <c r="E223" s="31"/>
      <c r="F223" s="31"/>
      <c r="G223" s="38"/>
      <c r="H223" s="92"/>
    </row>
    <row r="224" spans="1:8">
      <c r="A224" s="119"/>
      <c r="B224" s="40"/>
      <c r="C224" s="41"/>
      <c r="D224" s="41"/>
      <c r="E224" s="41"/>
      <c r="F224" s="41"/>
      <c r="G224" s="39"/>
      <c r="H224" s="92"/>
    </row>
    <row r="225" spans="1:8">
      <c r="A225" s="119"/>
      <c r="B225" s="40"/>
      <c r="C225" s="41"/>
      <c r="D225" s="41"/>
      <c r="E225" s="41"/>
      <c r="F225" s="41"/>
      <c r="G225" s="39"/>
      <c r="H225" s="92"/>
    </row>
    <row r="226" spans="1:8">
      <c r="A226" s="119"/>
      <c r="B226" s="40"/>
      <c r="C226" s="41"/>
      <c r="D226" s="41"/>
      <c r="E226" s="41"/>
      <c r="F226" s="41"/>
      <c r="G226" s="39"/>
      <c r="H226" s="92"/>
    </row>
    <row r="227" spans="1:8">
      <c r="A227" s="115"/>
      <c r="B227" s="22"/>
      <c r="C227" s="23"/>
      <c r="D227" s="23"/>
      <c r="E227" s="23"/>
      <c r="F227" s="23"/>
      <c r="G227" s="36"/>
      <c r="H227" s="94"/>
    </row>
    <row r="228" spans="1:8" ht="10.5">
      <c r="A228" s="134"/>
      <c r="B228" s="123"/>
      <c r="C228" s="34"/>
      <c r="D228" s="34"/>
      <c r="E228" s="34"/>
      <c r="F228" s="3443" t="s">
        <v>1353</v>
      </c>
      <c r="G228" s="3443"/>
      <c r="H228" s="3444"/>
    </row>
    <row r="229" spans="1:8">
      <c r="A229" s="27"/>
      <c r="B229" s="27"/>
      <c r="C229" s="25"/>
      <c r="D229" s="25"/>
      <c r="E229" s="25"/>
      <c r="F229" s="25"/>
      <c r="G229" s="35"/>
      <c r="H229" s="35"/>
    </row>
    <row r="230" spans="1:8">
      <c r="A230" s="27"/>
      <c r="B230" s="27"/>
      <c r="C230" s="25"/>
      <c r="D230" s="25"/>
      <c r="E230" s="25"/>
      <c r="F230" s="25"/>
      <c r="G230" s="35"/>
      <c r="H230" s="35"/>
    </row>
    <row r="231" spans="1:8">
      <c r="A231" s="27"/>
      <c r="B231" s="27"/>
      <c r="C231" s="25"/>
      <c r="D231" s="25"/>
      <c r="E231" s="25"/>
      <c r="F231" s="25"/>
      <c r="G231" s="35"/>
      <c r="H231" s="35"/>
    </row>
    <row r="232" spans="1:8">
      <c r="A232" s="27"/>
      <c r="B232" s="27"/>
      <c r="C232" s="25"/>
      <c r="D232" s="25"/>
      <c r="E232" s="25"/>
      <c r="F232" s="25"/>
      <c r="G232" s="35"/>
      <c r="H232" s="35"/>
    </row>
    <row r="233" spans="1:8">
      <c r="A233" s="27"/>
      <c r="B233" s="27"/>
      <c r="C233" s="25"/>
      <c r="D233" s="25"/>
      <c r="E233" s="25"/>
      <c r="F233" s="25"/>
      <c r="G233" s="35"/>
      <c r="H233" s="35"/>
    </row>
    <row r="234" spans="1:8">
      <c r="A234" s="27"/>
      <c r="B234" s="27"/>
      <c r="C234" s="25"/>
      <c r="D234" s="25"/>
      <c r="E234" s="25"/>
      <c r="F234" s="25"/>
      <c r="G234" s="35"/>
      <c r="H234" s="35"/>
    </row>
    <row r="235" spans="1:8">
      <c r="A235" s="27"/>
      <c r="B235" s="27"/>
      <c r="C235" s="25"/>
      <c r="D235" s="25"/>
      <c r="E235" s="25"/>
      <c r="F235" s="25"/>
      <c r="G235" s="35"/>
      <c r="H235" s="35"/>
    </row>
    <row r="236" spans="1:8">
      <c r="A236" s="27"/>
      <c r="B236" s="27"/>
      <c r="C236" s="25"/>
      <c r="D236" s="25"/>
      <c r="E236" s="25"/>
      <c r="F236" s="25"/>
      <c r="G236" s="35"/>
      <c r="H236" s="35"/>
    </row>
    <row r="237" spans="1:8">
      <c r="A237" s="27"/>
      <c r="B237" s="27"/>
      <c r="C237" s="25"/>
      <c r="D237" s="25"/>
      <c r="E237" s="25"/>
      <c r="F237" s="25"/>
      <c r="G237" s="35"/>
      <c r="H237" s="35"/>
    </row>
    <row r="238" spans="1:8">
      <c r="A238" s="27"/>
      <c r="B238" s="27"/>
      <c r="C238" s="25"/>
      <c r="D238" s="25"/>
      <c r="E238" s="25"/>
      <c r="F238" s="25"/>
      <c r="G238" s="35"/>
      <c r="H238" s="35"/>
    </row>
    <row r="239" spans="1:8">
      <c r="A239" s="27"/>
      <c r="B239" s="27"/>
      <c r="C239" s="25"/>
      <c r="D239" s="25"/>
      <c r="E239" s="25"/>
      <c r="F239" s="25"/>
      <c r="G239" s="35"/>
      <c r="H239" s="35"/>
    </row>
    <row r="240" spans="1:8">
      <c r="A240" s="27"/>
      <c r="B240" s="27"/>
      <c r="C240" s="25"/>
      <c r="D240" s="25"/>
      <c r="E240" s="25"/>
      <c r="F240" s="25"/>
      <c r="G240" s="35"/>
      <c r="H240" s="35"/>
    </row>
    <row r="241" spans="1:8">
      <c r="A241" s="27"/>
      <c r="B241" s="27"/>
      <c r="C241" s="25"/>
      <c r="D241" s="25"/>
      <c r="E241" s="25"/>
      <c r="F241" s="25"/>
      <c r="G241" s="35"/>
      <c r="H241" s="35"/>
    </row>
    <row r="242" spans="1:8">
      <c r="A242" s="27"/>
      <c r="B242" s="27"/>
      <c r="C242" s="25"/>
      <c r="D242" s="25"/>
      <c r="E242" s="25"/>
      <c r="F242" s="25"/>
      <c r="G242" s="35"/>
      <c r="H242" s="35"/>
    </row>
    <row r="243" spans="1:8">
      <c r="A243" s="27"/>
      <c r="B243" s="27"/>
      <c r="C243" s="25"/>
      <c r="D243" s="25"/>
      <c r="E243" s="25"/>
      <c r="F243" s="25"/>
      <c r="G243" s="35"/>
      <c r="H243" s="35"/>
    </row>
    <row r="245" spans="1:8">
      <c r="A245" s="27"/>
      <c r="B245" s="27"/>
      <c r="C245" s="25"/>
      <c r="D245" s="25"/>
      <c r="E245" s="25"/>
      <c r="F245" s="25"/>
      <c r="G245" s="35"/>
      <c r="H245" s="35"/>
    </row>
    <row r="246" spans="1:8">
      <c r="A246" s="27"/>
      <c r="B246" s="27"/>
      <c r="C246" s="25"/>
      <c r="D246" s="25"/>
      <c r="E246" s="25"/>
      <c r="F246" s="25"/>
      <c r="G246" s="35"/>
      <c r="H246" s="35"/>
    </row>
    <row r="247" spans="1:8">
      <c r="A247" s="27"/>
      <c r="B247" s="27"/>
      <c r="C247" s="25"/>
      <c r="D247" s="25"/>
      <c r="E247" s="25"/>
      <c r="F247" s="25"/>
      <c r="G247" s="35"/>
      <c r="H247" s="35"/>
    </row>
    <row r="248" spans="1:8">
      <c r="A248" s="27"/>
      <c r="B248" s="27"/>
      <c r="C248" s="25"/>
      <c r="D248" s="25"/>
      <c r="E248" s="25"/>
      <c r="F248" s="25"/>
      <c r="G248" s="35"/>
      <c r="H248" s="35"/>
    </row>
    <row r="249" spans="1:8">
      <c r="A249" s="27"/>
      <c r="B249" s="27"/>
      <c r="C249" s="25"/>
      <c r="D249" s="25"/>
      <c r="E249" s="25"/>
      <c r="F249" s="25"/>
      <c r="G249" s="35"/>
      <c r="H249" s="35"/>
    </row>
  </sheetData>
  <customSheetViews>
    <customSheetView guid="{CED32266-454C-4882-8DB4-02038533D7CA}" showPageBreaks="1" hiddenRows="1" topLeftCell="A61">
      <rowBreaks count="1" manualBreakCount="1">
        <brk id="69" max="16383" man="1"/>
      </rowBreaks>
      <pageMargins left="0.5" right="0.5" top="0.5" bottom="0.5" header="0.3" footer="0.3"/>
      <printOptions horizontalCentered="1"/>
      <pageSetup orientation="portrait" r:id="rId1"/>
    </customSheetView>
    <customSheetView guid="{785AB79B-FCC5-4328-97AE-CA0022E835E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2"/>
      <headerFooter alignWithMargins="0"/>
    </customSheetView>
    <customSheetView guid="{5A727A5D-BF44-4335-A246-11154DE1EF1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3"/>
      <headerFooter alignWithMargins="0"/>
    </customSheetView>
    <customSheetView guid="{4199E9C9-F722-4E0F-954F-1B24567CBCA2}"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4"/>
      <headerFooter alignWithMargins="0"/>
    </customSheetView>
    <customSheetView guid="{494A8C19-2F1C-4B6E-A878-D879D2D7079D}"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5"/>
      <headerFooter alignWithMargins="0"/>
    </customSheetView>
    <customSheetView guid="{1074830C-1147-4CE3-BD9F-2572CEE59AE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6"/>
      <headerFooter alignWithMargins="0"/>
    </customSheetView>
    <customSheetView guid="{C0E4D60A-5D51-4D0A-8339-E19D67BA1FD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7"/>
      <headerFooter alignWithMargins="0"/>
    </customSheetView>
    <customSheetView guid="{EB5A193B-9693-4793-A7E2-BFF09C25801B}"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8"/>
      <headerFooter alignWithMargins="0"/>
    </customSheetView>
  </customSheetViews>
  <mergeCells count="4">
    <mergeCell ref="C77:E77"/>
    <mergeCell ref="C110:E110"/>
    <mergeCell ref="F69:H69"/>
    <mergeCell ref="F228:H228"/>
  </mergeCells>
  <printOptions horizontalCentered="1" verticalCentered="1"/>
  <pageMargins left="0.25" right="0.25" top="0.25" bottom="0.25" header="0.1" footer="0.1"/>
  <pageSetup scale="90" orientation="portrait" r:id="rId9"/>
  <headerFooter alignWithMargins="0"/>
  <rowBreaks count="2" manualBreakCount="2">
    <brk id="69" max="7" man="1"/>
    <brk id="150" max="7" man="1"/>
  </rowBreaks>
  <colBreaks count="1" manualBreakCount="1">
    <brk id="8" max="1048575" man="1"/>
  </colBreaks>
  <customProperties>
    <customPr name="_pios_id" r:id="rId10"/>
    <customPr name="EpmWorksheetKeyString_GUID" r:id="rId1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A125" sqref="A125:XFD125"/>
    </sheetView>
  </sheetViews>
  <sheetFormatPr defaultRowHeight="10"/>
  <cols>
    <col min="4" max="4" width="10.77734375" customWidth="1"/>
  </cols>
  <sheetData>
    <row r="1" spans="1:1" ht="13">
      <c r="A1" s="415" t="s">
        <v>2904</v>
      </c>
    </row>
  </sheetData>
  <customSheetViews>
    <customSheetView guid="{CED32266-454C-4882-8DB4-02038533D7CA}" showPageBreaks="1" printArea="1">
      <selection activeCell="C12" sqref="C12"/>
      <pageMargins left="0.5" right="0.5" top="0.5" bottom="0.5" header="0.3" footer="0.3"/>
      <printOptions horizontalCentered="1"/>
      <pageSetup orientation="portrait" r:id="rId1"/>
    </customSheetView>
    <customSheetView guid="{785AB79B-FCC5-4328-97AE-CA0022E835E7}">
      <selection activeCell="T36" sqref="T36"/>
      <pageMargins left="0.7" right="0.7" top="0.75" bottom="0.75" header="0.3" footer="0.3"/>
      <pageSetup orientation="portrait" horizontalDpi="1200" verticalDpi="1200" r:id="rId2"/>
    </customSheetView>
    <customSheetView guid="{5A727A5D-BF44-4335-A246-11154DE1EF1F}">
      <selection activeCell="T36" sqref="T36"/>
      <pageMargins left="0.7" right="0.7" top="0.75" bottom="0.75" header="0.3" footer="0.3"/>
      <pageSetup orientation="portrait" horizontalDpi="1200" verticalDpi="1200" r:id="rId3"/>
    </customSheetView>
    <customSheetView guid="{4199E9C9-F722-4E0F-954F-1B24567CBCA2}">
      <selection activeCell="T36" sqref="T36"/>
      <pageMargins left="0.7" right="0.7" top="0.75" bottom="0.75" header="0.3" footer="0.3"/>
      <pageSetup orientation="portrait" horizontalDpi="1200" verticalDpi="1200" r:id="rId4"/>
    </customSheetView>
    <customSheetView guid="{494A8C19-2F1C-4B6E-A878-D879D2D7079D}">
      <selection activeCell="T36" sqref="T36"/>
      <pageMargins left="0.7" right="0.7" top="0.75" bottom="0.75" header="0.3" footer="0.3"/>
      <pageSetup orientation="portrait" horizontalDpi="1200" verticalDpi="1200" r:id="rId5"/>
    </customSheetView>
    <customSheetView guid="{1074830C-1147-4CE3-BD9F-2572CEE59AEF}">
      <selection activeCell="T36" sqref="T36"/>
      <pageMargins left="0.7" right="0.7" top="0.75" bottom="0.75" header="0.3" footer="0.3"/>
      <pageSetup orientation="portrait" horizontalDpi="1200" verticalDpi="1200" r:id="rId6"/>
    </customSheetView>
    <customSheetView guid="{C0E4D60A-5D51-4D0A-8339-E19D67BA1FD7}">
      <selection activeCell="T36" sqref="T36"/>
      <pageMargins left="0.7" right="0.7" top="0.75" bottom="0.75" header="0.3" footer="0.3"/>
      <pageSetup orientation="portrait" horizontalDpi="1200" verticalDpi="1200" r:id="rId7"/>
    </customSheetView>
    <customSheetView guid="{EB5A193B-9693-4793-A7E2-BFF09C25801B}">
      <selection activeCell="T36" sqref="T36"/>
      <pageMargins left="0.7" right="0.7" top="0.75" bottom="0.75" header="0.3" footer="0.3"/>
      <pageSetup orientation="portrait" horizontalDpi="1200" verticalDpi="1200" r:id="rId8"/>
    </customSheetView>
  </customSheetViews>
  <printOptions horizontalCentered="1" verticalCentered="1"/>
  <pageMargins left="0.25" right="0.25" top="0.25" bottom="0.25" header="0.1" footer="0.1"/>
  <pageSetup orientation="portrait" r:id="rId9"/>
  <headerFooter alignWithMargins="0"/>
  <customProperties>
    <customPr name="EpmWorksheetKeyString_GUID" r:id="rId10"/>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71"/>
  <sheetViews>
    <sheetView view="pageBreakPreview" zoomScaleNormal="100" zoomScaleSheetLayoutView="100" workbookViewId="0">
      <selection activeCell="C19" sqref="C19"/>
    </sheetView>
  </sheetViews>
  <sheetFormatPr defaultRowHeight="10"/>
  <cols>
    <col min="1" max="2" width="5.5546875" customWidth="1"/>
    <col min="3" max="3" width="68.21875" customWidth="1"/>
    <col min="4" max="4" width="13.6640625" customWidth="1"/>
    <col min="5" max="5" width="14.21875" customWidth="1"/>
    <col min="6" max="6" width="13.33203125" bestFit="1" customWidth="1"/>
  </cols>
  <sheetData>
    <row r="1" spans="1:6" s="46" customFormat="1" ht="10.5" customHeight="1">
      <c r="A1" s="2339" t="s">
        <v>2901</v>
      </c>
      <c r="B1" s="1939"/>
      <c r="C1" s="1960"/>
      <c r="D1" s="1959"/>
      <c r="E1" s="1946"/>
      <c r="F1" s="2340">
        <v>19</v>
      </c>
    </row>
    <row r="2" spans="1:6" ht="11.25" customHeight="1">
      <c r="A2" s="2341" t="s">
        <v>2730</v>
      </c>
      <c r="B2" s="2342"/>
      <c r="C2" s="2342"/>
      <c r="D2" s="2342"/>
      <c r="E2" s="2342"/>
      <c r="F2" s="2343"/>
    </row>
    <row r="3" spans="1:6" ht="9.75" customHeight="1">
      <c r="A3" s="2344" t="s">
        <v>334</v>
      </c>
      <c r="B3" s="31"/>
      <c r="C3" s="31"/>
      <c r="D3" s="31"/>
      <c r="E3" s="31"/>
      <c r="F3" s="2343"/>
    </row>
    <row r="4" spans="1:6" ht="16.5" customHeight="1">
      <c r="A4" s="757" t="s">
        <v>2495</v>
      </c>
      <c r="B4" s="604"/>
      <c r="C4" s="605"/>
      <c r="D4" s="605"/>
      <c r="E4" s="459"/>
      <c r="F4" s="2345"/>
    </row>
    <row r="5" spans="1:6" ht="10.5">
      <c r="A5" s="757"/>
      <c r="B5" s="604"/>
      <c r="C5" s="605"/>
      <c r="D5" s="605"/>
      <c r="E5" s="1877" t="s">
        <v>672</v>
      </c>
      <c r="F5" s="1955"/>
    </row>
    <row r="6" spans="1:6" ht="9" customHeight="1">
      <c r="A6" s="757" t="s">
        <v>2496</v>
      </c>
      <c r="B6" s="604"/>
      <c r="C6" s="605"/>
      <c r="D6" s="3445" t="s">
        <v>2719</v>
      </c>
      <c r="E6" s="3446" t="s">
        <v>1252</v>
      </c>
      <c r="F6" s="3447" t="s">
        <v>2720</v>
      </c>
    </row>
    <row r="7" spans="1:6" ht="12" customHeight="1">
      <c r="A7" s="757" t="s">
        <v>2497</v>
      </c>
      <c r="B7" s="604"/>
      <c r="C7" s="605"/>
      <c r="D7" s="3445"/>
      <c r="E7" s="3446"/>
      <c r="F7" s="3447"/>
    </row>
    <row r="8" spans="1:6" ht="9" customHeight="1">
      <c r="A8" s="527"/>
      <c r="B8" s="604"/>
      <c r="C8" s="605"/>
      <c r="D8" s="605"/>
      <c r="E8" s="605"/>
      <c r="F8" s="2345"/>
    </row>
    <row r="9" spans="1:6" ht="9" customHeight="1">
      <c r="A9" s="757" t="s">
        <v>2498</v>
      </c>
      <c r="B9" s="604"/>
      <c r="C9" s="605"/>
      <c r="D9" s="605"/>
      <c r="E9" s="605"/>
      <c r="F9" s="2345"/>
    </row>
    <row r="10" spans="1:6" ht="9" customHeight="1">
      <c r="A10" s="757" t="s">
        <v>2499</v>
      </c>
      <c r="B10" s="604"/>
      <c r="C10" s="605"/>
      <c r="D10" s="605"/>
      <c r="E10" s="605"/>
      <c r="F10" s="2345"/>
    </row>
    <row r="11" spans="1:6" ht="9" customHeight="1">
      <c r="A11" s="757" t="s">
        <v>2500</v>
      </c>
      <c r="B11" s="604"/>
      <c r="C11" s="605"/>
      <c r="D11" s="605"/>
      <c r="E11" s="605"/>
      <c r="F11" s="2345"/>
    </row>
    <row r="12" spans="1:6" ht="9" customHeight="1">
      <c r="A12" s="756"/>
      <c r="B12" s="604"/>
      <c r="C12" s="605"/>
      <c r="D12" s="605"/>
      <c r="E12" s="605"/>
      <c r="F12" s="2345"/>
    </row>
    <row r="13" spans="1:6" ht="9" customHeight="1">
      <c r="A13" s="2346" t="s">
        <v>688</v>
      </c>
      <c r="B13" s="604"/>
      <c r="C13" s="605"/>
      <c r="D13" s="605"/>
      <c r="E13" s="605"/>
      <c r="F13" s="2345"/>
    </row>
    <row r="14" spans="1:6" ht="9" customHeight="1">
      <c r="A14" s="527"/>
      <c r="B14" s="604"/>
      <c r="C14" s="605"/>
      <c r="D14" s="605"/>
      <c r="E14" s="605"/>
      <c r="F14" s="2345"/>
    </row>
    <row r="15" spans="1:6" ht="5.25" customHeight="1" thickBot="1">
      <c r="A15" s="2347"/>
      <c r="B15" s="2348"/>
      <c r="C15" s="2349"/>
      <c r="D15" s="605"/>
      <c r="E15" s="2349"/>
      <c r="F15" s="2350"/>
    </row>
    <row r="16" spans="1:6" ht="9" customHeight="1">
      <c r="A16" s="2351" t="s">
        <v>311</v>
      </c>
      <c r="B16" s="2352" t="s">
        <v>335</v>
      </c>
      <c r="C16" s="2353" t="s">
        <v>691</v>
      </c>
      <c r="D16" s="724" t="s">
        <v>692</v>
      </c>
      <c r="E16" s="2354" t="s">
        <v>692</v>
      </c>
      <c r="F16" s="2355" t="s">
        <v>311</v>
      </c>
    </row>
    <row r="17" spans="1:8" ht="9.75" customHeight="1">
      <c r="A17" s="2356" t="s">
        <v>316</v>
      </c>
      <c r="B17" s="2357" t="s">
        <v>338</v>
      </c>
      <c r="C17" s="2686" t="s">
        <v>321</v>
      </c>
      <c r="D17" s="725" t="s">
        <v>695</v>
      </c>
      <c r="E17" s="2359" t="s">
        <v>696</v>
      </c>
      <c r="F17" s="2360" t="s">
        <v>316</v>
      </c>
    </row>
    <row r="18" spans="1:8" ht="9.75" customHeight="1">
      <c r="A18" s="2361"/>
      <c r="B18" s="2362"/>
      <c r="C18" s="2363"/>
      <c r="D18" s="725" t="s">
        <v>322</v>
      </c>
      <c r="E18" s="2364" t="s">
        <v>323</v>
      </c>
      <c r="F18" s="2365"/>
    </row>
    <row r="19" spans="1:8" ht="12.5" customHeight="1">
      <c r="A19" s="2366">
        <v>1</v>
      </c>
      <c r="B19" s="2367"/>
      <c r="C19" s="2368" t="s">
        <v>2501</v>
      </c>
      <c r="D19" s="2369">
        <v>1923774</v>
      </c>
      <c r="E19" s="2370">
        <v>2817737</v>
      </c>
      <c r="F19" s="2371">
        <f>A19</f>
        <v>1</v>
      </c>
      <c r="H19" t="b">
        <f>+D19='210'!F111</f>
        <v>1</v>
      </c>
    </row>
    <row r="20" spans="1:8" ht="12.5" customHeight="1">
      <c r="A20" s="2261"/>
      <c r="B20" s="2372"/>
      <c r="C20" s="1894" t="s">
        <v>2707</v>
      </c>
      <c r="D20" s="727"/>
      <c r="E20" s="2373"/>
      <c r="F20" s="2374"/>
    </row>
    <row r="21" spans="1:8" ht="12.5" customHeight="1">
      <c r="A21" s="2366">
        <f>A19+1</f>
        <v>2</v>
      </c>
      <c r="B21" s="2375"/>
      <c r="C21" s="2376" t="s">
        <v>2530</v>
      </c>
      <c r="D21" s="2377"/>
      <c r="E21" s="2378"/>
      <c r="F21" s="2379">
        <f>A21</f>
        <v>2</v>
      </c>
    </row>
    <row r="22" spans="1:8" ht="12.5" customHeight="1">
      <c r="A22" s="2261"/>
      <c r="B22" s="2372"/>
      <c r="C22" s="690" t="s">
        <v>2518</v>
      </c>
      <c r="D22" s="727"/>
      <c r="E22" s="2373"/>
      <c r="F22" s="2263"/>
    </row>
    <row r="23" spans="1:8" ht="12.5" customHeight="1">
      <c r="A23" s="2261">
        <f>A21+1</f>
        <v>3</v>
      </c>
      <c r="B23" s="2375"/>
      <c r="C23" s="2380" t="s">
        <v>2519</v>
      </c>
      <c r="D23" s="2381">
        <v>2166</v>
      </c>
      <c r="E23" s="2378">
        <v>-731</v>
      </c>
      <c r="F23" s="2382">
        <f>A23</f>
        <v>3</v>
      </c>
    </row>
    <row r="24" spans="1:8" ht="12.5" customHeight="1">
      <c r="A24" s="2383">
        <f>A23+1</f>
        <v>4</v>
      </c>
      <c r="B24" s="2384"/>
      <c r="C24" s="2380" t="s">
        <v>2520</v>
      </c>
      <c r="D24" s="2385"/>
      <c r="E24" s="2386"/>
      <c r="F24" s="2382">
        <f>A24</f>
        <v>4</v>
      </c>
    </row>
    <row r="25" spans="1:8" ht="12.5" customHeight="1">
      <c r="A25" s="2261"/>
      <c r="B25" s="2372"/>
      <c r="C25" s="690" t="s">
        <v>2521</v>
      </c>
      <c r="D25" s="727"/>
      <c r="E25" s="2373"/>
      <c r="F25" s="2263"/>
    </row>
    <row r="26" spans="1:8" ht="12.5" customHeight="1">
      <c r="A26" s="2366">
        <f>A24+1</f>
        <v>5</v>
      </c>
      <c r="B26" s="2375"/>
      <c r="C26" s="2380" t="s">
        <v>2522</v>
      </c>
      <c r="D26" s="2377"/>
      <c r="E26" s="2378"/>
      <c r="F26" s="2382">
        <f>A26</f>
        <v>5</v>
      </c>
    </row>
    <row r="27" spans="1:8" ht="12.5" customHeight="1">
      <c r="A27" s="2366">
        <f t="shared" ref="A27:A32" si="0">A26+1</f>
        <v>6</v>
      </c>
      <c r="B27" s="2387"/>
      <c r="C27" s="2388" t="s">
        <v>2523</v>
      </c>
      <c r="D27" s="2369">
        <v>-122103</v>
      </c>
      <c r="E27" s="2386">
        <v>59403</v>
      </c>
      <c r="F27" s="2382">
        <f t="shared" ref="F27:F32" si="1">A27</f>
        <v>6</v>
      </c>
    </row>
    <row r="28" spans="1:8" s="418" customFormat="1" ht="12.5" customHeight="1">
      <c r="A28" s="2389">
        <f t="shared" si="0"/>
        <v>7</v>
      </c>
      <c r="B28" s="2390"/>
      <c r="C28" s="3245" t="s">
        <v>2704</v>
      </c>
      <c r="D28" s="2391">
        <v>-19435</v>
      </c>
      <c r="E28" s="2392">
        <v>-15221</v>
      </c>
      <c r="F28" s="2393">
        <f t="shared" si="1"/>
        <v>7</v>
      </c>
    </row>
    <row r="29" spans="1:8" ht="12.5" customHeight="1">
      <c r="A29" s="2366">
        <f t="shared" si="0"/>
        <v>8</v>
      </c>
      <c r="B29" s="2387"/>
      <c r="C29" s="2394" t="s">
        <v>2721</v>
      </c>
      <c r="D29" s="2385">
        <v>0</v>
      </c>
      <c r="E29" s="2386">
        <v>0</v>
      </c>
      <c r="F29" s="2382">
        <f t="shared" si="1"/>
        <v>8</v>
      </c>
    </row>
    <row r="30" spans="1:8" ht="12.5" customHeight="1">
      <c r="A30" s="2366">
        <f t="shared" si="0"/>
        <v>9</v>
      </c>
      <c r="B30" s="2395"/>
      <c r="C30" s="2396" t="s">
        <v>2722</v>
      </c>
      <c r="D30" s="2397">
        <f>+D19+D21+D23-D24+D26+D27-D28+D29</f>
        <v>1823272</v>
      </c>
      <c r="E30" s="2378">
        <v>2891630</v>
      </c>
      <c r="F30" s="2382">
        <f t="shared" si="1"/>
        <v>9</v>
      </c>
    </row>
    <row r="31" spans="1:8" ht="12.5" customHeight="1">
      <c r="A31" s="2366">
        <f t="shared" si="0"/>
        <v>10</v>
      </c>
      <c r="B31" s="2375"/>
      <c r="C31" s="2398" t="s">
        <v>2524</v>
      </c>
      <c r="D31" s="2381"/>
      <c r="E31" s="2378"/>
      <c r="F31" s="2382">
        <f t="shared" si="1"/>
        <v>10</v>
      </c>
    </row>
    <row r="32" spans="1:8" ht="12.5" customHeight="1" thickBot="1">
      <c r="A32" s="2366">
        <f t="shared" si="0"/>
        <v>11</v>
      </c>
      <c r="B32" s="2387"/>
      <c r="C32" s="2398" t="s">
        <v>2723</v>
      </c>
      <c r="D32" s="2399">
        <f>+D30-D31</f>
        <v>1823272</v>
      </c>
      <c r="E32" s="2386">
        <v>2891630</v>
      </c>
      <c r="F32" s="2382">
        <f t="shared" si="1"/>
        <v>11</v>
      </c>
    </row>
    <row r="33" spans="1:6" ht="10.5" customHeight="1">
      <c r="A33" s="2035"/>
      <c r="B33" s="728"/>
      <c r="C33" s="690"/>
      <c r="D33" s="605"/>
      <c r="E33" s="605"/>
      <c r="F33" s="2400"/>
    </row>
    <row r="34" spans="1:6" ht="10.5" customHeight="1">
      <c r="A34" s="2401" t="s">
        <v>45</v>
      </c>
      <c r="B34" s="459"/>
      <c r="C34" s="459"/>
      <c r="D34" s="459"/>
      <c r="E34" s="459"/>
      <c r="F34" s="1964"/>
    </row>
    <row r="35" spans="1:6" ht="10.5" customHeight="1">
      <c r="A35" s="2051"/>
      <c r="B35" s="459"/>
      <c r="C35" s="459"/>
      <c r="D35" s="459"/>
      <c r="E35" s="459"/>
      <c r="F35" s="1964"/>
    </row>
    <row r="36" spans="1:6" ht="10.5" customHeight="1">
      <c r="A36" s="2051"/>
      <c r="B36" s="459"/>
      <c r="C36" s="459"/>
      <c r="D36" s="459"/>
      <c r="E36" s="459"/>
      <c r="F36" s="1964"/>
    </row>
    <row r="37" spans="1:6" ht="10.5" customHeight="1">
      <c r="A37" s="2051"/>
      <c r="B37" s="459"/>
      <c r="C37" s="459"/>
      <c r="D37" s="459"/>
      <c r="E37" s="459"/>
      <c r="F37" s="1964"/>
    </row>
    <row r="38" spans="1:6" ht="10.5" customHeight="1">
      <c r="A38" s="2051"/>
      <c r="B38" s="459"/>
      <c r="C38" s="459"/>
      <c r="D38" s="459"/>
      <c r="E38" s="459"/>
      <c r="F38" s="1964"/>
    </row>
    <row r="39" spans="1:6" ht="10.5" customHeight="1">
      <c r="A39" s="2051"/>
      <c r="B39" s="459"/>
      <c r="C39" s="459"/>
      <c r="D39" s="459"/>
      <c r="E39" s="459"/>
      <c r="F39" s="1964"/>
    </row>
    <row r="40" spans="1:6" ht="10.5" customHeight="1">
      <c r="A40" s="2051"/>
      <c r="B40" s="459"/>
      <c r="C40" s="459"/>
      <c r="D40" s="459"/>
      <c r="E40" s="459"/>
      <c r="F40" s="1964"/>
    </row>
    <row r="41" spans="1:6" ht="10.5" customHeight="1">
      <c r="A41" s="2051"/>
      <c r="B41" s="459"/>
      <c r="C41" s="459"/>
      <c r="D41" s="459"/>
      <c r="E41" s="459"/>
      <c r="F41" s="1964"/>
    </row>
    <row r="42" spans="1:6" ht="10.5" customHeight="1">
      <c r="A42" s="2051"/>
      <c r="B42" s="459"/>
      <c r="C42" s="459"/>
      <c r="D42" s="459"/>
      <c r="E42" s="459"/>
      <c r="F42" s="1964"/>
    </row>
    <row r="43" spans="1:6" ht="10.5" customHeight="1">
      <c r="A43" s="2051"/>
      <c r="B43" s="459"/>
      <c r="C43" s="459"/>
      <c r="D43" s="459"/>
      <c r="E43" s="459"/>
      <c r="F43" s="1964"/>
    </row>
    <row r="44" spans="1:6" ht="10.5" customHeight="1">
      <c r="A44" s="2051"/>
      <c r="B44" s="459"/>
      <c r="C44" s="459"/>
      <c r="D44" s="459"/>
      <c r="E44" s="459"/>
      <c r="F44" s="1964"/>
    </row>
    <row r="45" spans="1:6" ht="10.5" customHeight="1">
      <c r="A45" s="2051"/>
      <c r="B45" s="459"/>
      <c r="C45" s="459"/>
      <c r="D45" s="459"/>
      <c r="E45" s="459"/>
      <c r="F45" s="1964"/>
    </row>
    <row r="46" spans="1:6" ht="10.5" customHeight="1">
      <c r="A46" s="2051"/>
      <c r="B46" s="459"/>
      <c r="C46" s="459"/>
      <c r="D46" s="459"/>
      <c r="E46" s="459"/>
      <c r="F46" s="1964"/>
    </row>
    <row r="47" spans="1:6" ht="10.5" customHeight="1">
      <c r="A47" s="2051"/>
      <c r="B47" s="459"/>
      <c r="C47" s="459"/>
      <c r="D47" s="459"/>
      <c r="E47" s="459"/>
      <c r="F47" s="1964"/>
    </row>
    <row r="48" spans="1:6" ht="10.5" customHeight="1">
      <c r="A48" s="2051"/>
      <c r="B48" s="459"/>
      <c r="C48" s="459"/>
      <c r="D48" s="459"/>
      <c r="E48" s="459"/>
      <c r="F48" s="1964"/>
    </row>
    <row r="49" spans="1:6" ht="10.5" customHeight="1">
      <c r="A49" s="2051"/>
      <c r="B49" s="459"/>
      <c r="C49" s="459"/>
      <c r="D49" s="459"/>
      <c r="E49" s="459"/>
      <c r="F49" s="1964"/>
    </row>
    <row r="50" spans="1:6" ht="10.5" customHeight="1">
      <c r="A50" s="2051"/>
      <c r="B50" s="459"/>
      <c r="C50" s="459"/>
      <c r="D50" s="459"/>
      <c r="E50" s="459"/>
      <c r="F50" s="1964"/>
    </row>
    <row r="51" spans="1:6" ht="10.5" customHeight="1">
      <c r="A51" s="2051"/>
      <c r="B51" s="459"/>
      <c r="C51" s="459"/>
      <c r="D51" s="459"/>
      <c r="E51" s="459"/>
      <c r="F51" s="1964"/>
    </row>
    <row r="52" spans="1:6" ht="10.5" customHeight="1">
      <c r="A52" s="2051"/>
      <c r="B52" s="459"/>
      <c r="C52" s="459"/>
      <c r="D52" s="459"/>
      <c r="E52" s="459"/>
      <c r="F52" s="1964"/>
    </row>
    <row r="53" spans="1:6" ht="10.5" customHeight="1">
      <c r="A53" s="2051"/>
      <c r="B53" s="459"/>
      <c r="C53" s="459"/>
      <c r="D53" s="459"/>
      <c r="E53" s="459"/>
      <c r="F53" s="1964"/>
    </row>
    <row r="54" spans="1:6" ht="10.5" customHeight="1">
      <c r="A54" s="2051"/>
      <c r="B54" s="459"/>
      <c r="C54" s="459"/>
      <c r="D54" s="459"/>
      <c r="E54" s="459"/>
      <c r="F54" s="1964"/>
    </row>
    <row r="55" spans="1:6" ht="10.5" customHeight="1">
      <c r="A55" s="2051"/>
      <c r="B55" s="459"/>
      <c r="C55" s="459"/>
      <c r="D55" s="459"/>
      <c r="E55" s="459"/>
      <c r="F55" s="1964"/>
    </row>
    <row r="56" spans="1:6" ht="10.5" customHeight="1">
      <c r="A56" s="2051"/>
      <c r="B56" s="459"/>
      <c r="C56" s="459"/>
      <c r="D56" s="459"/>
      <c r="E56" s="459"/>
      <c r="F56" s="1964"/>
    </row>
    <row r="57" spans="1:6" ht="10.5" customHeight="1">
      <c r="A57" s="2051"/>
      <c r="B57" s="459"/>
      <c r="C57" s="459"/>
      <c r="D57" s="459"/>
      <c r="E57" s="459"/>
      <c r="F57" s="1964"/>
    </row>
    <row r="58" spans="1:6" ht="10.5" customHeight="1">
      <c r="A58" s="2051"/>
      <c r="B58" s="459"/>
      <c r="C58" s="459"/>
      <c r="D58" s="459"/>
      <c r="E58" s="459"/>
      <c r="F58" s="1964"/>
    </row>
    <row r="59" spans="1:6" ht="10.5" customHeight="1">
      <c r="A59" s="2051"/>
      <c r="B59" s="459"/>
      <c r="C59" s="459"/>
      <c r="D59" s="459"/>
      <c r="E59" s="459"/>
      <c r="F59" s="1964"/>
    </row>
    <row r="60" spans="1:6" ht="10.5" customHeight="1">
      <c r="A60" s="2051"/>
      <c r="B60" s="459"/>
      <c r="C60" s="459"/>
      <c r="D60" s="459"/>
      <c r="E60" s="459"/>
      <c r="F60" s="1964"/>
    </row>
    <row r="61" spans="1:6" ht="10.5" customHeight="1">
      <c r="A61" s="2051"/>
      <c r="B61" s="459"/>
      <c r="C61" s="459"/>
      <c r="D61" s="459"/>
      <c r="E61" s="459"/>
      <c r="F61" s="1964"/>
    </row>
    <row r="62" spans="1:6" ht="10.5" customHeight="1">
      <c r="A62" s="2051"/>
      <c r="B62" s="459"/>
      <c r="C62" s="459"/>
      <c r="D62" s="459"/>
      <c r="E62" s="459"/>
      <c r="F62" s="1964"/>
    </row>
    <row r="63" spans="1:6" ht="10.5" customHeight="1">
      <c r="A63" s="2051"/>
      <c r="B63" s="459"/>
      <c r="C63" s="459"/>
      <c r="D63" s="459"/>
      <c r="E63" s="459"/>
      <c r="F63" s="1964"/>
    </row>
    <row r="64" spans="1:6" ht="9.75" customHeight="1">
      <c r="A64" s="2052"/>
      <c r="B64" s="2402"/>
      <c r="C64" s="2402"/>
      <c r="D64" s="2402"/>
      <c r="E64" s="2402"/>
      <c r="F64" s="2403"/>
    </row>
    <row r="65" spans="1:6" s="46" customFormat="1" ht="10.5" customHeight="1">
      <c r="A65" s="3448" t="s">
        <v>1353</v>
      </c>
      <c r="B65" s="3449"/>
      <c r="C65" s="3449"/>
      <c r="D65" s="3449"/>
      <c r="E65" s="3449"/>
      <c r="F65" s="3450"/>
    </row>
    <row r="66" spans="1:6" ht="10.5" customHeight="1">
      <c r="A66" s="2404"/>
      <c r="B66" s="2405"/>
      <c r="C66" s="2405"/>
      <c r="D66" s="2405"/>
      <c r="E66" s="2405"/>
      <c r="F66" s="2406"/>
    </row>
    <row r="67" spans="1:6" ht="10.5" customHeight="1"/>
    <row r="68" spans="1:6" ht="10.5" customHeight="1"/>
    <row r="69" spans="1:6" ht="10.5" customHeight="1"/>
    <row r="70" spans="1:6" ht="10.5" customHeight="1"/>
    <row r="71" spans="1:6" ht="10.5" customHeight="1"/>
    <row r="72" spans="1:6" ht="10.5" customHeight="1"/>
    <row r="73" spans="1:6" ht="10.5" customHeight="1"/>
    <row r="74" spans="1:6" ht="10.5" customHeight="1"/>
    <row r="75" spans="1:6" ht="10.5" customHeight="1"/>
    <row r="76" spans="1:6" ht="10.5" customHeight="1"/>
    <row r="77" spans="1:6" ht="10.5" customHeight="1"/>
    <row r="78" spans="1:6" ht="10.5" customHeight="1"/>
    <row r="79" spans="1:6" ht="10.5" customHeight="1"/>
    <row r="80" spans="1:6"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3:3" ht="10.5" customHeight="1"/>
    <row r="99" spans="3:3">
      <c r="C99" s="98"/>
    </row>
    <row r="122" spans="1:6">
      <c r="A122" s="27"/>
      <c r="B122" s="27"/>
      <c r="C122" s="25"/>
      <c r="D122" s="25"/>
      <c r="E122" s="25"/>
      <c r="F122" s="35"/>
    </row>
    <row r="123" spans="1:6">
      <c r="A123" s="27"/>
      <c r="B123" s="27"/>
      <c r="C123" s="25"/>
      <c r="D123" s="25"/>
      <c r="E123" s="25"/>
      <c r="F123" s="35"/>
    </row>
    <row r="124" spans="1:6">
      <c r="A124" s="27"/>
      <c r="B124" s="27"/>
      <c r="C124" s="25"/>
      <c r="D124" s="25"/>
      <c r="E124" s="25"/>
      <c r="F124" s="35"/>
    </row>
    <row r="125" spans="1:6">
      <c r="A125" s="27"/>
      <c r="B125" s="27"/>
      <c r="C125" s="25"/>
      <c r="D125" s="25"/>
      <c r="E125" s="25"/>
      <c r="F125" s="35"/>
    </row>
    <row r="126" spans="1:6">
      <c r="A126" s="27"/>
      <c r="B126" s="27"/>
      <c r="C126" s="25"/>
      <c r="D126" s="25"/>
      <c r="E126" s="25"/>
      <c r="F126" s="35"/>
    </row>
    <row r="127" spans="1:6">
      <c r="A127" s="27"/>
      <c r="B127" s="27"/>
      <c r="C127" s="25"/>
      <c r="D127" s="25"/>
      <c r="E127" s="25"/>
      <c r="F127" s="35"/>
    </row>
    <row r="128" spans="1:6">
      <c r="A128" s="27"/>
      <c r="B128" s="27"/>
      <c r="C128" s="25"/>
      <c r="D128" s="25"/>
      <c r="E128" s="25"/>
      <c r="F128" s="35"/>
    </row>
    <row r="129" spans="1:6">
      <c r="A129" s="27"/>
      <c r="B129" s="27"/>
      <c r="C129" s="25"/>
      <c r="D129" s="25"/>
      <c r="E129" s="25"/>
      <c r="F129" s="35"/>
    </row>
    <row r="130" spans="1:6">
      <c r="A130" s="27"/>
      <c r="B130" s="27"/>
      <c r="C130" s="25"/>
      <c r="D130" s="25"/>
      <c r="E130" s="25"/>
      <c r="F130" s="35"/>
    </row>
    <row r="131" spans="1:6">
      <c r="A131" s="27"/>
      <c r="B131" s="27"/>
      <c r="C131" s="25"/>
      <c r="D131" s="25"/>
      <c r="E131" s="25"/>
      <c r="F131" s="35"/>
    </row>
    <row r="132" spans="1:6">
      <c r="A132" s="27"/>
      <c r="B132" s="27"/>
      <c r="C132" s="25"/>
      <c r="D132" s="25"/>
      <c r="E132" s="25"/>
      <c r="F132" s="35"/>
    </row>
    <row r="133" spans="1:6">
      <c r="A133" s="27"/>
      <c r="B133" s="27"/>
      <c r="C133" s="25"/>
      <c r="D133" s="25"/>
      <c r="E133" s="25"/>
      <c r="F133" s="35"/>
    </row>
    <row r="134" spans="1:6">
      <c r="A134" s="27"/>
      <c r="B134" s="27"/>
      <c r="C134" s="25"/>
      <c r="D134" s="25"/>
      <c r="E134" s="25"/>
      <c r="F134" s="35"/>
    </row>
    <row r="135" spans="1:6">
      <c r="A135" s="27"/>
      <c r="B135" s="27"/>
      <c r="C135" s="25"/>
      <c r="D135" s="25"/>
      <c r="E135" s="25"/>
      <c r="F135" s="35"/>
    </row>
    <row r="136" spans="1:6">
      <c r="A136" s="27"/>
      <c r="B136" s="27"/>
      <c r="C136" s="25"/>
      <c r="D136" s="25"/>
      <c r="E136" s="25"/>
      <c r="F136" s="35"/>
    </row>
    <row r="138" spans="1:6">
      <c r="A138" s="27"/>
      <c r="B138" s="27"/>
      <c r="C138" s="25"/>
      <c r="D138" s="25"/>
      <c r="E138" s="25"/>
      <c r="F138" s="35"/>
    </row>
    <row r="139" spans="1:6">
      <c r="A139" s="27"/>
      <c r="B139" s="27"/>
      <c r="C139" s="25"/>
      <c r="D139" s="25"/>
      <c r="E139" s="25"/>
      <c r="F139" s="35"/>
    </row>
    <row r="140" spans="1:6">
      <c r="A140" s="27"/>
      <c r="B140" s="27"/>
      <c r="C140" s="25"/>
      <c r="D140" s="25"/>
      <c r="E140" s="25"/>
      <c r="F140" s="35"/>
    </row>
    <row r="141" spans="1:6">
      <c r="A141" s="27"/>
      <c r="B141" s="27"/>
      <c r="C141" s="25"/>
      <c r="D141" s="25"/>
      <c r="E141" s="25"/>
      <c r="F141" s="35"/>
    </row>
    <row r="142" spans="1:6">
      <c r="A142" s="27"/>
      <c r="B142" s="27"/>
      <c r="C142" s="25"/>
      <c r="D142" s="25"/>
      <c r="E142" s="25"/>
      <c r="F142" s="35"/>
    </row>
    <row r="147" spans="1:6" s="17" customFormat="1" ht="140.25" customHeight="1">
      <c r="A147"/>
      <c r="B147"/>
      <c r="C147"/>
      <c r="D147"/>
      <c r="E147"/>
      <c r="F147"/>
    </row>
    <row r="151" spans="1:6" ht="11.25" customHeight="1"/>
    <row r="152" spans="1:6" ht="11.25" hidden="1" customHeight="1"/>
    <row r="153" spans="1:6" ht="11.25" customHeight="1"/>
    <row r="154" spans="1:6" ht="11.25"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sheetData>
  <customSheetViews>
    <customSheetView guid="{CED32266-454C-4882-8DB4-02038533D7CA}" showPageBreaks="1" hiddenRows="1">
      <pageMargins left="0.5" right="0.5" top="0.5" bottom="0.5" header="0.3" footer="0.3"/>
      <printOptions horizontalCentered="1"/>
      <pageSetup orientation="portrait" r:id="rId1"/>
    </customSheetView>
    <customSheetView guid="{785AB79B-FCC5-4328-97AE-CA0022E835E7}" hiddenRows="1">
      <selection sqref="A1:F54"/>
      <pageMargins left="0.7" right="0.7" top="0.75" bottom="0.75" header="0.3" footer="0.3"/>
      <pageSetup orientation="portrait" horizontalDpi="300" verticalDpi="300" r:id="rId2"/>
    </customSheetView>
    <customSheetView guid="{5A727A5D-BF44-4335-A246-11154DE1EF1F}" hiddenRows="1">
      <selection sqref="A1:F54"/>
      <pageMargins left="0.7" right="0.7" top="0.75" bottom="0.75" header="0.3" footer="0.3"/>
      <pageSetup orientation="portrait" horizontalDpi="300" verticalDpi="300" r:id="rId3"/>
    </customSheetView>
    <customSheetView guid="{4199E9C9-F722-4E0F-954F-1B24567CBCA2}" hiddenRows="1">
      <selection sqref="A1:F54"/>
      <pageMargins left="0.7" right="0.7" top="0.75" bottom="0.75" header="0.3" footer="0.3"/>
      <pageSetup orientation="portrait" horizontalDpi="300" verticalDpi="300" r:id="rId4"/>
    </customSheetView>
    <customSheetView guid="{494A8C19-2F1C-4B6E-A878-D879D2D7079D}" hiddenRows="1">
      <selection sqref="A1:F54"/>
      <pageMargins left="0.7" right="0.7" top="0.75" bottom="0.75" header="0.3" footer="0.3"/>
      <pageSetup orientation="portrait" horizontalDpi="300" verticalDpi="300" r:id="rId5"/>
    </customSheetView>
    <customSheetView guid="{1074830C-1147-4CE3-BD9F-2572CEE59AEF}" hiddenRows="1">
      <selection sqref="A1:F54"/>
      <pageMargins left="0.7" right="0.7" top="0.75" bottom="0.75" header="0.3" footer="0.3"/>
      <pageSetup orientation="portrait" horizontalDpi="300" verticalDpi="300" r:id="rId6"/>
    </customSheetView>
    <customSheetView guid="{C0E4D60A-5D51-4D0A-8339-E19D67BA1FD7}" hiddenRows="1">
      <selection sqref="A1:F54"/>
      <pageMargins left="0.7" right="0.7" top="0.75" bottom="0.75" header="0.3" footer="0.3"/>
      <pageSetup orientation="portrait" horizontalDpi="300" verticalDpi="300" r:id="rId7"/>
    </customSheetView>
    <customSheetView guid="{EB5A193B-9693-4793-A7E2-BFF09C25801B}" hiddenRows="1">
      <selection sqref="A1:F54"/>
      <pageMargins left="0.7" right="0.7" top="0.75" bottom="0.75" header="0.3" footer="0.3"/>
      <pageSetup orientation="portrait" horizontalDpi="300" verticalDpi="300" r:id="rId8"/>
    </customSheetView>
  </customSheetViews>
  <mergeCells count="4">
    <mergeCell ref="D6:D7"/>
    <mergeCell ref="E6:E7"/>
    <mergeCell ref="F6:F7"/>
    <mergeCell ref="A65:F65"/>
  </mergeCells>
  <printOptions horizontalCentered="1" verticalCentered="1"/>
  <pageMargins left="0.25" right="0.25" top="0.25" bottom="0.25" header="0.1" footer="0.1"/>
  <pageSetup scale="107" fitToWidth="0" fitToHeight="0" orientation="portrait" r:id="rId9"/>
  <headerFooter alignWithMargins="0"/>
  <customProperties>
    <customPr name="_pios_id" r:id="rId10"/>
    <customPr name="EpmWorksheetKeyString_GUID" r:id="rId1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64"/>
  <sheetViews>
    <sheetView view="pageBreakPreview" zoomScaleNormal="100" zoomScaleSheetLayoutView="100" workbookViewId="0">
      <selection activeCell="D22" sqref="D22"/>
    </sheetView>
  </sheetViews>
  <sheetFormatPr defaultRowHeight="10"/>
  <cols>
    <col min="1" max="1" width="5.33203125" customWidth="1"/>
    <col min="2" max="2" width="6.44140625" customWidth="1"/>
    <col min="3" max="3" width="10.33203125" customWidth="1"/>
    <col min="4" max="4" width="61.21875" customWidth="1"/>
    <col min="5" max="6" width="18.33203125" customWidth="1"/>
    <col min="7" max="7" width="6" customWidth="1"/>
    <col min="18" max="18" width="9.33203125" bestFit="1" customWidth="1"/>
  </cols>
  <sheetData>
    <row r="1" spans="1:8" s="46" customFormat="1" ht="10.5">
      <c r="A1" s="2407">
        <v>20</v>
      </c>
      <c r="B1" s="1995"/>
      <c r="C1" s="1995"/>
      <c r="D1" s="2408"/>
      <c r="E1" s="2408"/>
      <c r="F1" s="2409"/>
      <c r="G1" s="1943" t="s">
        <v>3042</v>
      </c>
      <c r="H1" s="42"/>
    </row>
    <row r="2" spans="1:8" ht="10.5">
      <c r="A2" s="1999" t="s">
        <v>755</v>
      </c>
      <c r="B2" s="2410"/>
      <c r="C2" s="2410"/>
      <c r="D2" s="2410"/>
      <c r="E2" s="2410"/>
      <c r="F2" s="2410"/>
      <c r="G2" s="2411"/>
    </row>
    <row r="3" spans="1:8">
      <c r="A3" s="2412" t="s">
        <v>334</v>
      </c>
      <c r="B3" s="731"/>
      <c r="C3" s="731"/>
      <c r="D3" s="731"/>
      <c r="E3" s="731"/>
      <c r="F3" s="731"/>
      <c r="G3" s="2413"/>
    </row>
    <row r="4" spans="1:8">
      <c r="A4" s="2051"/>
      <c r="B4" s="459"/>
      <c r="C4" s="459"/>
      <c r="D4" s="459"/>
      <c r="E4" s="459"/>
      <c r="F4" s="459"/>
      <c r="G4" s="1964"/>
    </row>
    <row r="5" spans="1:8">
      <c r="A5" s="2414"/>
      <c r="B5" s="732" t="s">
        <v>416</v>
      </c>
      <c r="C5" s="733" t="s">
        <v>183</v>
      </c>
      <c r="D5" s="459"/>
      <c r="E5" s="733"/>
      <c r="F5" s="733"/>
      <c r="G5" s="1978"/>
    </row>
    <row r="6" spans="1:8">
      <c r="A6" s="2414"/>
      <c r="B6" s="733"/>
      <c r="C6" s="733" t="s">
        <v>184</v>
      </c>
      <c r="D6" s="459"/>
      <c r="E6" s="733"/>
      <c r="F6" s="733"/>
      <c r="G6" s="1978"/>
    </row>
    <row r="7" spans="1:8">
      <c r="A7" s="2414"/>
      <c r="B7" s="733"/>
      <c r="C7" s="733"/>
      <c r="D7" s="459"/>
      <c r="E7" s="733"/>
      <c r="F7" s="733"/>
      <c r="G7" s="1978"/>
    </row>
    <row r="8" spans="1:8">
      <c r="A8" s="2414"/>
      <c r="B8" s="732" t="s">
        <v>417</v>
      </c>
      <c r="C8" s="733" t="s">
        <v>185</v>
      </c>
      <c r="D8" s="459"/>
      <c r="E8" s="733"/>
      <c r="F8" s="733"/>
      <c r="G8" s="1978"/>
    </row>
    <row r="9" spans="1:8">
      <c r="A9" s="2414"/>
      <c r="B9" s="733"/>
      <c r="C9" s="733"/>
      <c r="D9" s="459"/>
      <c r="E9" s="733"/>
      <c r="F9" s="733"/>
      <c r="G9" s="1978"/>
    </row>
    <row r="10" spans="1:8">
      <c r="A10" s="2414"/>
      <c r="B10" s="732" t="s">
        <v>418</v>
      </c>
      <c r="C10" s="733" t="s">
        <v>186</v>
      </c>
      <c r="D10" s="459"/>
      <c r="E10" s="733"/>
      <c r="F10" s="733"/>
      <c r="G10" s="1978"/>
    </row>
    <row r="11" spans="1:8">
      <c r="A11" s="2414"/>
      <c r="B11" s="733"/>
      <c r="C11" s="733"/>
      <c r="D11" s="459"/>
      <c r="E11" s="733"/>
      <c r="F11" s="733"/>
      <c r="G11" s="1978"/>
    </row>
    <row r="12" spans="1:8">
      <c r="A12" s="2414"/>
      <c r="B12" s="732" t="s">
        <v>419</v>
      </c>
      <c r="C12" s="733" t="s">
        <v>187</v>
      </c>
      <c r="D12" s="459"/>
      <c r="E12" s="733"/>
      <c r="F12" s="733"/>
      <c r="G12" s="1978"/>
    </row>
    <row r="13" spans="1:8">
      <c r="A13" s="2414"/>
      <c r="B13" s="733"/>
      <c r="C13" s="733" t="s">
        <v>188</v>
      </c>
      <c r="D13" s="459"/>
      <c r="E13" s="733"/>
      <c r="F13" s="733"/>
      <c r="G13" s="1978"/>
    </row>
    <row r="14" spans="1:8">
      <c r="A14" s="2414"/>
      <c r="B14" s="733"/>
      <c r="C14" s="733"/>
      <c r="D14" s="459"/>
      <c r="E14" s="733"/>
      <c r="F14" s="733"/>
      <c r="G14" s="1978"/>
    </row>
    <row r="15" spans="1:8">
      <c r="A15" s="2414"/>
      <c r="B15" s="732" t="s">
        <v>421</v>
      </c>
      <c r="C15" s="733" t="s">
        <v>189</v>
      </c>
      <c r="D15" s="459"/>
      <c r="E15" s="733"/>
      <c r="F15" s="733"/>
      <c r="G15" s="1978"/>
    </row>
    <row r="16" spans="1:8">
      <c r="A16" s="2414"/>
      <c r="B16" s="733"/>
      <c r="C16" s="733" t="s">
        <v>190</v>
      </c>
      <c r="D16" s="459"/>
      <c r="E16" s="733"/>
      <c r="F16" s="733"/>
      <c r="G16" s="1978"/>
    </row>
    <row r="17" spans="1:18">
      <c r="A17" s="2414"/>
      <c r="B17" s="733"/>
      <c r="C17" s="733"/>
      <c r="D17" s="459"/>
      <c r="E17" s="733"/>
      <c r="F17" s="733"/>
      <c r="G17" s="1978"/>
    </row>
    <row r="18" spans="1:18">
      <c r="A18" s="2414"/>
      <c r="B18" s="732" t="s">
        <v>866</v>
      </c>
      <c r="C18" s="733" t="s">
        <v>191</v>
      </c>
      <c r="D18" s="459"/>
      <c r="E18" s="733"/>
      <c r="F18" s="733"/>
      <c r="G18" s="1978"/>
    </row>
    <row r="19" spans="1:18">
      <c r="A19" s="2415"/>
      <c r="B19" s="2416"/>
      <c r="C19" s="2416"/>
      <c r="D19" s="2416"/>
      <c r="E19" s="2416"/>
      <c r="F19" s="2416"/>
      <c r="G19" s="2417"/>
    </row>
    <row r="20" spans="1:18">
      <c r="A20" s="1983" t="s">
        <v>311</v>
      </c>
      <c r="B20" s="1984" t="s">
        <v>335</v>
      </c>
      <c r="C20" s="2000" t="s">
        <v>691</v>
      </c>
      <c r="D20" s="731"/>
      <c r="E20" s="1984" t="s">
        <v>192</v>
      </c>
      <c r="F20" s="1984" t="s">
        <v>193</v>
      </c>
      <c r="G20" s="2006" t="s">
        <v>311</v>
      </c>
    </row>
    <row r="21" spans="1:18">
      <c r="A21" s="2418" t="s">
        <v>316</v>
      </c>
      <c r="B21" s="2419" t="s">
        <v>338</v>
      </c>
      <c r="C21" s="3453" t="s">
        <v>321</v>
      </c>
      <c r="D21" s="3454"/>
      <c r="E21" s="2419" t="s">
        <v>194</v>
      </c>
      <c r="F21" s="2419" t="s">
        <v>195</v>
      </c>
      <c r="G21" s="2421" t="s">
        <v>316</v>
      </c>
    </row>
    <row r="22" spans="1:18">
      <c r="A22" s="2422"/>
      <c r="B22" s="2423"/>
      <c r="C22" s="2420"/>
      <c r="D22" s="2424"/>
      <c r="E22" s="2419" t="s">
        <v>196</v>
      </c>
      <c r="F22" s="2419" t="s">
        <v>197</v>
      </c>
      <c r="G22" s="2421"/>
    </row>
    <row r="23" spans="1:18" ht="10.5" thickBot="1">
      <c r="A23" s="2425"/>
      <c r="B23" s="2426"/>
      <c r="C23" s="2427"/>
      <c r="D23" s="2428"/>
      <c r="E23" s="2419" t="s">
        <v>322</v>
      </c>
      <c r="F23" s="2429" t="s">
        <v>323</v>
      </c>
      <c r="G23" s="2430"/>
    </row>
    <row r="24" spans="1:18" ht="13">
      <c r="A24" s="2431">
        <v>1</v>
      </c>
      <c r="B24" s="2432"/>
      <c r="C24" s="2433"/>
      <c r="D24" s="2434" t="s">
        <v>198</v>
      </c>
      <c r="E24" s="243">
        <v>24085125</v>
      </c>
      <c r="F24" s="244"/>
      <c r="G24" s="2435">
        <v>1</v>
      </c>
      <c r="R24" s="235" t="e">
        <f>+E24='Sch 200 - p5'!#REF!</f>
        <v>#REF!</v>
      </c>
    </row>
    <row r="25" spans="1:18" ht="13">
      <c r="A25" s="2431">
        <v>2</v>
      </c>
      <c r="B25" s="2436"/>
      <c r="C25" s="2434" t="s">
        <v>199</v>
      </c>
      <c r="D25" s="2434" t="s">
        <v>200</v>
      </c>
      <c r="E25" s="2381"/>
      <c r="F25" s="2437"/>
      <c r="G25" s="2435">
        <v>2</v>
      </c>
      <c r="R25" s="235"/>
    </row>
    <row r="26" spans="1:18" ht="13">
      <c r="A26" s="2438"/>
      <c r="B26" s="2030"/>
      <c r="C26" s="731" t="s">
        <v>201</v>
      </c>
      <c r="D26" s="731"/>
      <c r="E26" s="245"/>
      <c r="F26" s="246"/>
      <c r="G26" s="1495"/>
      <c r="R26" s="235"/>
    </row>
    <row r="27" spans="1:18" ht="13">
      <c r="A27" s="2431">
        <v>3</v>
      </c>
      <c r="B27" s="2436"/>
      <c r="C27" s="2434" t="s">
        <v>202</v>
      </c>
      <c r="D27" s="2434" t="s">
        <v>203</v>
      </c>
      <c r="E27" s="2381">
        <v>1923774</v>
      </c>
      <c r="F27" s="2437"/>
      <c r="G27" s="2435">
        <v>3</v>
      </c>
      <c r="R27" s="235"/>
    </row>
    <row r="28" spans="1:18" ht="13">
      <c r="A28" s="2431">
        <v>4</v>
      </c>
      <c r="B28" s="2436"/>
      <c r="C28" s="2434" t="s">
        <v>204</v>
      </c>
      <c r="D28" s="2434" t="s">
        <v>205</v>
      </c>
      <c r="E28" s="2381"/>
      <c r="F28" s="2437"/>
      <c r="G28" s="2435">
        <v>4</v>
      </c>
      <c r="R28" s="235"/>
    </row>
    <row r="29" spans="1:18" ht="13">
      <c r="A29" s="2431">
        <v>5</v>
      </c>
      <c r="B29" s="2436"/>
      <c r="C29" s="2434" t="s">
        <v>206</v>
      </c>
      <c r="D29" s="2434" t="s">
        <v>207</v>
      </c>
      <c r="E29" s="2381"/>
      <c r="F29" s="2437"/>
      <c r="G29" s="2435">
        <v>5</v>
      </c>
      <c r="R29" s="235" t="b">
        <f>+E27='210'!F111</f>
        <v>1</v>
      </c>
    </row>
    <row r="30" spans="1:18" ht="13">
      <c r="A30" s="2431">
        <v>6</v>
      </c>
      <c r="B30" s="2436"/>
      <c r="C30" s="2434"/>
      <c r="D30" s="2434" t="s">
        <v>208</v>
      </c>
      <c r="E30" s="2381">
        <v>1923774</v>
      </c>
      <c r="F30" s="2437"/>
      <c r="G30" s="2435">
        <v>6</v>
      </c>
      <c r="R30" s="235"/>
    </row>
    <row r="31" spans="1:18" ht="13">
      <c r="A31" s="2438"/>
      <c r="B31" s="2030"/>
      <c r="C31" s="731" t="s">
        <v>209</v>
      </c>
      <c r="D31" s="731"/>
      <c r="E31" s="245"/>
      <c r="F31" s="246"/>
      <c r="G31" s="1495"/>
      <c r="R31" s="235"/>
    </row>
    <row r="32" spans="1:18" ht="13">
      <c r="A32" s="2431">
        <v>7</v>
      </c>
      <c r="B32" s="2436"/>
      <c r="C32" s="2434" t="s">
        <v>210</v>
      </c>
      <c r="D32" s="2434" t="s">
        <v>211</v>
      </c>
      <c r="E32" s="2381"/>
      <c r="F32" s="2437"/>
      <c r="G32" s="2435">
        <v>7</v>
      </c>
      <c r="R32" s="235"/>
    </row>
    <row r="33" spans="1:18" ht="13">
      <c r="A33" s="2431">
        <v>8</v>
      </c>
      <c r="B33" s="2436"/>
      <c r="C33" s="2434" t="s">
        <v>212</v>
      </c>
      <c r="D33" s="2434" t="s">
        <v>213</v>
      </c>
      <c r="E33" s="2381">
        <v>3477</v>
      </c>
      <c r="F33" s="2437"/>
      <c r="G33" s="2435">
        <v>8</v>
      </c>
      <c r="R33" s="235"/>
    </row>
    <row r="34" spans="1:18" ht="13">
      <c r="A34" s="2431">
        <v>9</v>
      </c>
      <c r="B34" s="2436"/>
      <c r="C34" s="2434" t="s">
        <v>214</v>
      </c>
      <c r="D34" s="2434" t="s">
        <v>215</v>
      </c>
      <c r="E34" s="2381"/>
      <c r="F34" s="2437"/>
      <c r="G34" s="2435">
        <v>9</v>
      </c>
      <c r="R34" s="235"/>
    </row>
    <row r="35" spans="1:18" ht="13">
      <c r="A35" s="2431">
        <v>10</v>
      </c>
      <c r="B35" s="2436"/>
      <c r="C35" s="2434" t="s">
        <v>216</v>
      </c>
      <c r="D35" s="2434" t="s">
        <v>217</v>
      </c>
      <c r="E35" s="2381"/>
      <c r="F35" s="2437"/>
      <c r="G35" s="2435">
        <v>10</v>
      </c>
      <c r="R35" s="235"/>
    </row>
    <row r="36" spans="1:18" ht="13">
      <c r="A36" s="2431">
        <v>11</v>
      </c>
      <c r="B36" s="2436"/>
      <c r="C36" s="2434" t="s">
        <v>218</v>
      </c>
      <c r="D36" s="2434" t="s">
        <v>219</v>
      </c>
      <c r="E36" s="2381">
        <v>3</v>
      </c>
      <c r="F36" s="2437"/>
      <c r="G36" s="2435">
        <v>11</v>
      </c>
      <c r="R36" s="235"/>
    </row>
    <row r="37" spans="1:18" ht="13">
      <c r="A37" s="2431">
        <v>12</v>
      </c>
      <c r="B37" s="2436"/>
      <c r="C37" s="2434"/>
      <c r="D37" s="2434" t="s">
        <v>220</v>
      </c>
      <c r="E37" s="2381"/>
      <c r="F37" s="2437"/>
      <c r="G37" s="2435">
        <v>12</v>
      </c>
      <c r="R37" s="235"/>
    </row>
    <row r="38" spans="1:18" ht="13">
      <c r="A38" s="2431">
        <v>13</v>
      </c>
      <c r="B38" s="2436"/>
      <c r="C38" s="2434"/>
      <c r="D38" s="2434" t="s">
        <v>221</v>
      </c>
      <c r="E38" s="2381">
        <f>SUM(E32:E37)</f>
        <v>3480</v>
      </c>
      <c r="F38" s="2437"/>
      <c r="G38" s="2435">
        <v>13</v>
      </c>
      <c r="R38" s="235"/>
    </row>
    <row r="39" spans="1:18" ht="13">
      <c r="A39" s="2431">
        <v>14</v>
      </c>
      <c r="B39" s="2436"/>
      <c r="C39" s="2434"/>
      <c r="D39" s="2434" t="s">
        <v>222</v>
      </c>
      <c r="E39" s="2381">
        <f>+E30-E38</f>
        <v>1920294</v>
      </c>
      <c r="F39" s="2437"/>
      <c r="G39" s="2435">
        <v>14</v>
      </c>
      <c r="R39" s="235"/>
    </row>
    <row r="40" spans="1:18" ht="13">
      <c r="A40" s="2431">
        <v>15</v>
      </c>
      <c r="B40" s="2436"/>
      <c r="C40" s="2434"/>
      <c r="D40" s="2434" t="s">
        <v>223</v>
      </c>
      <c r="E40" s="2381">
        <f>+E24+E25+E39</f>
        <v>26005419</v>
      </c>
      <c r="F40" s="2437"/>
      <c r="G40" s="2435">
        <v>15</v>
      </c>
      <c r="R40" s="235"/>
    </row>
    <row r="41" spans="1:18" ht="13.5" thickBot="1">
      <c r="A41" s="2431">
        <v>16</v>
      </c>
      <c r="B41" s="2436"/>
      <c r="C41" s="2434"/>
      <c r="D41" s="2434" t="s">
        <v>224</v>
      </c>
      <c r="E41" s="2381"/>
      <c r="F41" s="247" t="s">
        <v>2816</v>
      </c>
      <c r="G41" s="2435">
        <v>16</v>
      </c>
      <c r="R41" s="235"/>
    </row>
    <row r="42" spans="1:18" ht="13">
      <c r="A42" s="2438">
        <v>17</v>
      </c>
      <c r="B42" s="2030"/>
      <c r="C42" s="459" t="s">
        <v>225</v>
      </c>
      <c r="D42" s="459" t="s">
        <v>226</v>
      </c>
      <c r="E42" s="2439"/>
      <c r="F42" s="2440"/>
      <c r="G42" s="1495">
        <v>17</v>
      </c>
      <c r="R42" s="235"/>
    </row>
    <row r="43" spans="1:18" ht="13">
      <c r="A43" s="2438"/>
      <c r="B43" s="2030"/>
      <c r="C43" s="459"/>
      <c r="D43" s="459" t="s">
        <v>227</v>
      </c>
      <c r="E43" s="245"/>
      <c r="F43" s="2440"/>
      <c r="G43" s="1495"/>
      <c r="R43" s="236" t="e">
        <f>('Sch 200 - p5'!#REF!-'Sch 200 - p5'!#REF!)=E39</f>
        <v>#REF!</v>
      </c>
    </row>
    <row r="44" spans="1:18" ht="13.5" thickBot="1">
      <c r="A44" s="2431"/>
      <c r="B44" s="2436"/>
      <c r="C44" s="2434"/>
      <c r="D44" s="2434" t="s">
        <v>228</v>
      </c>
      <c r="E44" s="248">
        <f>+E40</f>
        <v>26005419</v>
      </c>
      <c r="F44" s="2440"/>
      <c r="G44" s="2435"/>
      <c r="R44" s="235"/>
    </row>
    <row r="45" spans="1:18" ht="13">
      <c r="A45" s="2418">
        <v>18</v>
      </c>
      <c r="B45" s="2030"/>
      <c r="C45" s="733" t="s">
        <v>229</v>
      </c>
      <c r="D45" s="2424" t="s">
        <v>230</v>
      </c>
      <c r="E45" s="2441"/>
      <c r="F45" s="2440"/>
      <c r="G45" s="2421">
        <v>18</v>
      </c>
      <c r="R45" s="235"/>
    </row>
    <row r="46" spans="1:18" ht="13">
      <c r="A46" s="2418">
        <v>19</v>
      </c>
      <c r="B46" s="2030"/>
      <c r="C46" s="733"/>
      <c r="D46" s="2424" t="s">
        <v>231</v>
      </c>
      <c r="E46" s="2440"/>
      <c r="F46" s="2442" t="s">
        <v>658</v>
      </c>
      <c r="G46" s="2421">
        <v>19</v>
      </c>
      <c r="R46" s="235"/>
    </row>
    <row r="47" spans="1:18" ht="13">
      <c r="A47" s="2418">
        <v>20</v>
      </c>
      <c r="B47" s="2030"/>
      <c r="C47" s="733"/>
      <c r="D47" s="2424" t="s">
        <v>232</v>
      </c>
      <c r="E47" s="2440"/>
      <c r="F47" s="2440"/>
      <c r="G47" s="2421">
        <v>20</v>
      </c>
      <c r="R47" s="235" t="e">
        <f>+E44='Sch 200 - p5'!#REF!</f>
        <v>#REF!</v>
      </c>
    </row>
    <row r="48" spans="1:18">
      <c r="A48" s="2418">
        <v>21</v>
      </c>
      <c r="B48" s="2030"/>
      <c r="C48" s="733"/>
      <c r="D48" s="2424" t="s">
        <v>3574</v>
      </c>
      <c r="E48" s="2440"/>
      <c r="F48" s="2440"/>
      <c r="G48" s="2421">
        <v>21</v>
      </c>
    </row>
    <row r="49" spans="1:7">
      <c r="A49" s="2443"/>
      <c r="B49" s="2436"/>
      <c r="C49" s="2416"/>
      <c r="D49" s="2444"/>
      <c r="E49" s="2440"/>
      <c r="F49" s="2440"/>
      <c r="G49" s="2430"/>
    </row>
    <row r="50" spans="1:7">
      <c r="A50" s="2418"/>
      <c r="B50" s="2030"/>
      <c r="C50" s="743" t="s">
        <v>175</v>
      </c>
      <c r="D50" s="2445"/>
      <c r="E50" s="2440"/>
      <c r="F50" s="2440"/>
      <c r="G50" s="2421"/>
    </row>
    <row r="51" spans="1:7">
      <c r="A51" s="2418">
        <v>22</v>
      </c>
      <c r="B51" s="2030"/>
      <c r="C51" s="733"/>
      <c r="D51" s="2424" t="s">
        <v>3479</v>
      </c>
      <c r="E51" s="2440"/>
      <c r="F51" s="2440"/>
      <c r="G51" s="2421">
        <v>22</v>
      </c>
    </row>
    <row r="52" spans="1:7">
      <c r="A52" s="2443">
        <v>23</v>
      </c>
      <c r="B52" s="2436"/>
      <c r="C52" s="2416"/>
      <c r="D52" s="2444" t="s">
        <v>2820</v>
      </c>
      <c r="E52" s="2446"/>
      <c r="F52" s="2446"/>
      <c r="G52" s="2430">
        <v>23</v>
      </c>
    </row>
    <row r="53" spans="1:7">
      <c r="A53" s="2447"/>
      <c r="B53" s="2448"/>
      <c r="C53" s="2449"/>
      <c r="D53" s="2449"/>
      <c r="E53" s="2449"/>
      <c r="F53" s="2449"/>
      <c r="G53" s="2450"/>
    </row>
    <row r="54" spans="1:7">
      <c r="A54" s="2451"/>
      <c r="B54" s="733"/>
      <c r="C54" s="733" t="s">
        <v>176</v>
      </c>
      <c r="D54" s="733"/>
      <c r="E54" s="733"/>
      <c r="F54" s="733"/>
      <c r="G54" s="1978"/>
    </row>
    <row r="55" spans="1:7">
      <c r="A55" s="2451"/>
      <c r="B55" s="733"/>
      <c r="C55" s="733" t="s">
        <v>177</v>
      </c>
      <c r="D55" s="733"/>
      <c r="E55" s="733"/>
      <c r="F55" s="733"/>
      <c r="G55" s="1978"/>
    </row>
    <row r="56" spans="1:7" ht="20.25" customHeight="1">
      <c r="A56" s="2451"/>
      <c r="B56" s="733"/>
      <c r="C56" s="733"/>
      <c r="D56" s="1885" t="s">
        <v>332</v>
      </c>
      <c r="E56" s="733"/>
      <c r="F56" s="733"/>
      <c r="G56" s="1978"/>
    </row>
    <row r="57" spans="1:7">
      <c r="A57" s="2451"/>
      <c r="B57" s="733"/>
      <c r="C57" s="733"/>
      <c r="D57" s="733"/>
      <c r="E57" s="733"/>
      <c r="F57" s="733"/>
      <c r="G57" s="1978"/>
    </row>
    <row r="58" spans="1:7">
      <c r="A58" s="2451"/>
      <c r="B58" s="733"/>
      <c r="C58" s="733" t="s">
        <v>2817</v>
      </c>
      <c r="D58" s="733"/>
      <c r="E58" s="733"/>
      <c r="F58" s="733"/>
      <c r="G58" s="1978"/>
    </row>
    <row r="59" spans="1:7">
      <c r="A59" s="2451"/>
      <c r="B59" s="733"/>
      <c r="C59" s="733" t="s">
        <v>3386</v>
      </c>
      <c r="D59" s="733"/>
      <c r="E59" s="733"/>
      <c r="F59" s="733"/>
      <c r="G59" s="1978"/>
    </row>
    <row r="60" spans="1:7">
      <c r="A60" s="2451"/>
      <c r="B60" s="733"/>
      <c r="C60" s="733"/>
      <c r="D60" s="733"/>
      <c r="E60" s="733"/>
      <c r="F60" s="733"/>
      <c r="G60" s="1978"/>
    </row>
    <row r="61" spans="1:7">
      <c r="A61" s="2451"/>
      <c r="B61" s="733"/>
      <c r="C61" s="733" t="s">
        <v>2818</v>
      </c>
      <c r="D61" s="733"/>
      <c r="E61" s="733"/>
      <c r="F61" s="733"/>
      <c r="G61" s="1978"/>
    </row>
    <row r="62" spans="1:7">
      <c r="A62" s="2451"/>
      <c r="B62" s="733"/>
      <c r="C62" s="733" t="s">
        <v>2819</v>
      </c>
      <c r="D62" s="733"/>
      <c r="E62" s="733"/>
      <c r="F62" s="733"/>
      <c r="G62" s="1978"/>
    </row>
    <row r="63" spans="1:7">
      <c r="A63" s="2452"/>
      <c r="B63" s="2416"/>
      <c r="C63" s="2416"/>
      <c r="D63" s="2416"/>
      <c r="E63" s="2416"/>
      <c r="F63" s="2416"/>
      <c r="G63" s="2417"/>
    </row>
    <row r="64" spans="1:7" ht="11.5">
      <c r="A64" s="2053"/>
      <c r="B64" s="2453"/>
      <c r="C64" s="2453"/>
      <c r="D64" s="2453"/>
      <c r="E64" s="3451" t="s">
        <v>1353</v>
      </c>
      <c r="F64" s="3451"/>
      <c r="G64" s="3452"/>
    </row>
  </sheetData>
  <customSheetViews>
    <customSheetView guid="{CED32266-454C-4882-8DB4-02038533D7CA}" scale="85" showPageBreaks="1">
      <pageMargins left="0.5" right="0.5" top="0.5" bottom="0.5" header="0.3" footer="0.3"/>
      <printOptions horizontalCentered="1"/>
      <pageSetup orientation="portrait" r:id="rId1"/>
    </customSheetView>
    <customSheetView guid="{785AB79B-FCC5-4328-97AE-CA0022E835E7}" scale="85">
      <selection activeCell="E27" sqref="E27"/>
      <pageMargins left="1" right="1" top="1" bottom="1" header="0" footer="0"/>
      <pageSetup scale="80" orientation="portrait" horizontalDpi="4294967292" r:id="rId2"/>
      <headerFooter alignWithMargins="0"/>
    </customSheetView>
    <customSheetView guid="{5A727A5D-BF44-4335-A246-11154DE1EF1F}" scale="85">
      <selection activeCell="E27" sqref="E27"/>
      <pageMargins left="1" right="1" top="1" bottom="1" header="0" footer="0"/>
      <pageSetup scale="80" orientation="portrait" horizontalDpi="4294967292" r:id="rId3"/>
      <headerFooter alignWithMargins="0"/>
    </customSheetView>
    <customSheetView guid="{4199E9C9-F722-4E0F-954F-1B24567CBCA2}" scale="85">
      <selection activeCell="E27" sqref="E27"/>
      <pageMargins left="1" right="1" top="1" bottom="1" header="0" footer="0"/>
      <pageSetup scale="80" orientation="portrait" horizontalDpi="4294967292" r:id="rId4"/>
      <headerFooter alignWithMargins="0"/>
    </customSheetView>
    <customSheetView guid="{494A8C19-2F1C-4B6E-A878-D879D2D7079D}" scale="85">
      <pageMargins left="1" right="1" top="1" bottom="1" header="0" footer="0"/>
      <pageSetup scale="80" orientation="portrait" horizontalDpi="4294967292" r:id="rId5"/>
      <headerFooter alignWithMargins="0"/>
    </customSheetView>
    <customSheetView guid="{1074830C-1147-4CE3-BD9F-2572CEE59AEF}" scale="85">
      <pageMargins left="1" right="1" top="1" bottom="1" header="0" footer="0"/>
      <pageSetup scale="80" orientation="portrait" horizontalDpi="4294967292" r:id="rId6"/>
      <headerFooter alignWithMargins="0"/>
    </customSheetView>
    <customSheetView guid="{C0E4D60A-5D51-4D0A-8339-E19D67BA1FD7}" scale="85">
      <pageMargins left="1" right="1" top="1" bottom="1" header="0" footer="0"/>
      <pageSetup scale="80" orientation="portrait" horizontalDpi="4294967292" r:id="rId7"/>
      <headerFooter alignWithMargins="0"/>
    </customSheetView>
    <customSheetView guid="{EB5A193B-9693-4793-A7E2-BFF09C25801B}" scale="85">
      <pageMargins left="1" right="1" top="1" bottom="1" header="0" footer="0"/>
      <pageSetup scale="80" orientation="portrait" horizontalDpi="4294967292" r:id="rId8"/>
      <headerFooter alignWithMargins="0"/>
    </customSheetView>
  </customSheetViews>
  <mergeCells count="2">
    <mergeCell ref="E64:G64"/>
    <mergeCell ref="C21:D21"/>
  </mergeCells>
  <phoneticPr fontId="0" type="noConversion"/>
  <printOptions horizontalCentered="1" verticalCentered="1"/>
  <pageMargins left="0.25" right="0.25" top="0.25" bottom="0.25" header="0.1" footer="0.1"/>
  <pageSetup scale="102" orientation="portrait" r:id="rId9"/>
  <headerFooter alignWithMargins="0"/>
  <customProperties>
    <customPr name="_pios_id" r:id="rId10"/>
    <customPr name="EpmWorksheetKeyString_GUID" r:id="rId1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48"/>
  <sheetViews>
    <sheetView view="pageBreakPreview" zoomScale="115" zoomScaleNormal="115" zoomScaleSheetLayoutView="115" workbookViewId="0">
      <selection activeCell="A85" sqref="A85"/>
    </sheetView>
  </sheetViews>
  <sheetFormatPr defaultRowHeight="10"/>
  <cols>
    <col min="1" max="1" width="5.44140625" customWidth="1"/>
    <col min="2" max="2" width="5.6640625" customWidth="1"/>
    <col min="3" max="3" width="63" customWidth="1"/>
    <col min="4" max="4" width="13.33203125" style="425" customWidth="1"/>
    <col min="5" max="5" width="13.33203125" customWidth="1"/>
    <col min="6" max="6" width="15.77734375" customWidth="1"/>
  </cols>
  <sheetData>
    <row r="1" spans="1:8" s="46" customFormat="1" ht="10.5" customHeight="1">
      <c r="A1" s="1923" t="s">
        <v>2901</v>
      </c>
      <c r="B1" s="1995"/>
      <c r="C1" s="1995"/>
      <c r="D1" s="1996"/>
      <c r="E1" s="1997"/>
      <c r="F1" s="1998">
        <v>21</v>
      </c>
    </row>
    <row r="2" spans="1:8" ht="10.5" customHeight="1">
      <c r="A2" s="1999" t="s">
        <v>819</v>
      </c>
      <c r="B2" s="2000"/>
      <c r="C2" s="2000"/>
      <c r="D2" s="2001"/>
      <c r="E2" s="2000"/>
      <c r="F2" s="2002"/>
      <c r="G2" s="44"/>
      <c r="H2" s="44"/>
    </row>
    <row r="3" spans="1:8" ht="10.5" customHeight="1">
      <c r="A3" s="2454" t="s">
        <v>334</v>
      </c>
      <c r="B3" s="161"/>
      <c r="C3" s="161"/>
      <c r="D3" s="421"/>
      <c r="E3" s="161"/>
      <c r="F3" s="2003"/>
      <c r="G3" s="44"/>
      <c r="H3" s="44"/>
    </row>
    <row r="4" spans="1:8" ht="10.5">
      <c r="A4" s="2455"/>
      <c r="B4" s="162"/>
      <c r="C4" s="162"/>
      <c r="D4" s="422"/>
      <c r="E4" s="162"/>
      <c r="F4" s="2004"/>
    </row>
    <row r="5" spans="1:8" ht="9.75" customHeight="1">
      <c r="A5" s="2451"/>
      <c r="B5" s="733" t="s">
        <v>820</v>
      </c>
      <c r="C5" s="733"/>
      <c r="D5" s="422"/>
      <c r="E5" s="162"/>
      <c r="F5" s="2004"/>
      <c r="G5" s="43"/>
      <c r="H5" s="43"/>
    </row>
    <row r="6" spans="1:8" ht="9.75" customHeight="1">
      <c r="A6" s="2456" t="s">
        <v>821</v>
      </c>
      <c r="B6" s="733"/>
      <c r="C6" s="733"/>
      <c r="D6" s="422"/>
      <c r="E6" s="162"/>
      <c r="F6" s="2004"/>
      <c r="G6" s="43"/>
      <c r="H6" s="43"/>
    </row>
    <row r="7" spans="1:8" ht="9.75" customHeight="1">
      <c r="A7" s="2456" t="s">
        <v>822</v>
      </c>
      <c r="B7" s="733"/>
      <c r="C7" s="733"/>
      <c r="D7" s="422"/>
      <c r="E7" s="162"/>
      <c r="F7" s="2004"/>
      <c r="G7" s="43"/>
      <c r="H7" s="43"/>
    </row>
    <row r="8" spans="1:8" ht="9.75" customHeight="1">
      <c r="A8" s="2456" t="s">
        <v>823</v>
      </c>
      <c r="B8" s="733"/>
      <c r="C8" s="733"/>
      <c r="D8" s="422"/>
      <c r="E8" s="162"/>
      <c r="F8" s="2004"/>
      <c r="G8" s="43"/>
      <c r="H8" s="43"/>
    </row>
    <row r="9" spans="1:8" ht="9.75" customHeight="1">
      <c r="A9" s="2456" t="s">
        <v>824</v>
      </c>
      <c r="B9" s="733"/>
      <c r="C9" s="733"/>
      <c r="D9" s="422"/>
      <c r="E9" s="162"/>
      <c r="F9" s="2004"/>
      <c r="G9" s="43"/>
      <c r="H9" s="43"/>
    </row>
    <row r="10" spans="1:8" ht="9.75" customHeight="1">
      <c r="A10" s="2456" t="s">
        <v>825</v>
      </c>
      <c r="B10" s="733"/>
      <c r="C10" s="733"/>
      <c r="D10" s="422"/>
      <c r="E10" s="162"/>
      <c r="F10" s="2004"/>
      <c r="G10" s="43"/>
      <c r="H10" s="43"/>
    </row>
    <row r="11" spans="1:8" ht="9.75" customHeight="1">
      <c r="A11" s="2456" t="s">
        <v>826</v>
      </c>
      <c r="B11" s="733"/>
      <c r="C11" s="733"/>
      <c r="D11" s="422"/>
      <c r="E11" s="162"/>
      <c r="F11" s="2004"/>
      <c r="G11" s="43"/>
      <c r="H11" s="43"/>
    </row>
    <row r="12" spans="1:8" ht="9.75" customHeight="1">
      <c r="A12" s="2456" t="s">
        <v>827</v>
      </c>
      <c r="B12" s="733"/>
      <c r="C12" s="733"/>
      <c r="D12" s="422"/>
      <c r="E12" s="162"/>
      <c r="F12" s="2004"/>
      <c r="G12" s="43"/>
      <c r="H12" s="43"/>
    </row>
    <row r="13" spans="1:8" ht="9.75" customHeight="1">
      <c r="A13" s="2456" t="s">
        <v>828</v>
      </c>
      <c r="B13" s="733"/>
      <c r="C13" s="733"/>
      <c r="D13" s="422"/>
      <c r="E13" s="162"/>
      <c r="F13" s="2004"/>
      <c r="G13" s="43"/>
      <c r="H13" s="43"/>
    </row>
    <row r="14" spans="1:8" ht="9.75" customHeight="1">
      <c r="A14" s="2456" t="s">
        <v>829</v>
      </c>
      <c r="B14" s="733"/>
      <c r="C14" s="733"/>
      <c r="D14" s="422"/>
      <c r="E14" s="162"/>
      <c r="F14" s="2004"/>
      <c r="G14" s="43"/>
      <c r="H14" s="43"/>
    </row>
    <row r="15" spans="1:8" ht="9.75" customHeight="1">
      <c r="A15" s="2456" t="s">
        <v>830</v>
      </c>
      <c r="B15" s="733"/>
      <c r="C15" s="733"/>
      <c r="D15" s="422"/>
      <c r="E15" s="162"/>
      <c r="F15" s="2004"/>
      <c r="G15" s="43"/>
      <c r="H15" s="43"/>
    </row>
    <row r="16" spans="1:8" ht="9.75" customHeight="1">
      <c r="A16" s="2456" t="s">
        <v>831</v>
      </c>
      <c r="B16" s="733"/>
      <c r="C16" s="733"/>
      <c r="D16" s="422"/>
      <c r="E16" s="162"/>
      <c r="F16" s="2004"/>
      <c r="G16" s="43"/>
      <c r="H16" s="43"/>
    </row>
    <row r="17" spans="1:10" ht="9.75" customHeight="1">
      <c r="A17" s="2456" t="s">
        <v>832</v>
      </c>
      <c r="B17" s="733"/>
      <c r="C17" s="733"/>
      <c r="D17" s="422"/>
      <c r="E17" s="162"/>
      <c r="F17" s="2004"/>
      <c r="G17" s="43"/>
      <c r="H17" s="43"/>
    </row>
    <row r="18" spans="1:10" ht="10.5">
      <c r="A18" s="2457"/>
      <c r="B18" s="2458"/>
      <c r="C18" s="2458"/>
      <c r="D18" s="2459"/>
      <c r="E18" s="2458"/>
      <c r="F18" s="2460"/>
    </row>
    <row r="19" spans="1:10" s="46" customFormat="1">
      <c r="A19" s="2412" t="s">
        <v>833</v>
      </c>
      <c r="B19" s="743"/>
      <c r="C19" s="743"/>
      <c r="D19" s="745"/>
      <c r="E19" s="743"/>
      <c r="F19" s="1979"/>
      <c r="J19"/>
    </row>
    <row r="20" spans="1:10" s="46" customFormat="1">
      <c r="A20" s="1983" t="s">
        <v>311</v>
      </c>
      <c r="B20" s="1984" t="s">
        <v>335</v>
      </c>
      <c r="C20" s="1984" t="s">
        <v>834</v>
      </c>
      <c r="D20" s="2005" t="s">
        <v>835</v>
      </c>
      <c r="E20" s="1984" t="s">
        <v>836</v>
      </c>
      <c r="F20" s="2006" t="s">
        <v>311</v>
      </c>
      <c r="G20" s="45"/>
      <c r="H20" s="45"/>
      <c r="J20"/>
    </row>
    <row r="21" spans="1:10" s="46" customFormat="1" ht="10.5" thickBot="1">
      <c r="A21" s="2443" t="s">
        <v>316</v>
      </c>
      <c r="B21" s="2429" t="s">
        <v>338</v>
      </c>
      <c r="C21" s="2429" t="s">
        <v>321</v>
      </c>
      <c r="D21" s="2461" t="s">
        <v>322</v>
      </c>
      <c r="E21" s="2429" t="s">
        <v>323</v>
      </c>
      <c r="F21" s="2421" t="s">
        <v>316</v>
      </c>
      <c r="G21" s="45"/>
      <c r="H21" s="45"/>
      <c r="J21"/>
    </row>
    <row r="22" spans="1:10" s="46" customFormat="1">
      <c r="A22" s="2007">
        <v>1</v>
      </c>
      <c r="B22" s="2008"/>
      <c r="C22" s="2008" t="s">
        <v>837</v>
      </c>
      <c r="D22" s="747"/>
      <c r="E22" s="2009"/>
      <c r="F22" s="1994">
        <v>1</v>
      </c>
      <c r="G22" s="45"/>
      <c r="H22" s="45"/>
      <c r="J22"/>
    </row>
    <row r="23" spans="1:10" s="46" customFormat="1">
      <c r="A23" s="2007">
        <v>2</v>
      </c>
      <c r="B23" s="2008"/>
      <c r="C23" s="2008" t="s">
        <v>838</v>
      </c>
      <c r="D23" s="2010"/>
      <c r="E23" s="2009"/>
      <c r="F23" s="1994">
        <v>2</v>
      </c>
      <c r="G23" s="45"/>
      <c r="H23" s="45"/>
      <c r="J23"/>
    </row>
    <row r="24" spans="1:10" s="46" customFormat="1">
      <c r="A24" s="2007">
        <v>3</v>
      </c>
      <c r="B24" s="2008"/>
      <c r="C24" s="2008" t="s">
        <v>839</v>
      </c>
      <c r="D24" s="2010"/>
      <c r="E24" s="2011"/>
      <c r="F24" s="1994">
        <v>3</v>
      </c>
      <c r="G24" s="45"/>
      <c r="H24" s="45"/>
      <c r="J24"/>
    </row>
    <row r="25" spans="1:10" s="46" customFormat="1">
      <c r="A25" s="2007">
        <v>4</v>
      </c>
      <c r="B25" s="2008"/>
      <c r="C25" s="2008" t="s">
        <v>840</v>
      </c>
      <c r="D25" s="2010"/>
      <c r="E25" s="2011"/>
      <c r="F25" s="1994">
        <v>4</v>
      </c>
      <c r="G25" s="45"/>
      <c r="H25" s="45"/>
      <c r="J25"/>
    </row>
    <row r="26" spans="1:10" s="46" customFormat="1">
      <c r="A26" s="2007">
        <v>5</v>
      </c>
      <c r="B26" s="2008"/>
      <c r="C26" s="2008" t="s">
        <v>841</v>
      </c>
      <c r="D26" s="2010"/>
      <c r="E26" s="2011"/>
      <c r="F26" s="1994">
        <v>5</v>
      </c>
      <c r="G26" s="45"/>
      <c r="H26" s="45"/>
      <c r="J26"/>
    </row>
    <row r="27" spans="1:10" s="46" customFormat="1">
      <c r="A27" s="2007">
        <v>6</v>
      </c>
      <c r="B27" s="2008"/>
      <c r="C27" s="2008" t="s">
        <v>842</v>
      </c>
      <c r="D27" s="2010"/>
      <c r="E27" s="2011"/>
      <c r="F27" s="1994">
        <v>6</v>
      </c>
      <c r="G27" s="45"/>
      <c r="H27" s="45"/>
      <c r="J27"/>
    </row>
    <row r="28" spans="1:10" s="46" customFormat="1">
      <c r="A28" s="2007">
        <v>7</v>
      </c>
      <c r="B28" s="2008"/>
      <c r="C28" s="2008" t="s">
        <v>843</v>
      </c>
      <c r="D28" s="2010"/>
      <c r="E28" s="2011"/>
      <c r="F28" s="1994">
        <v>7</v>
      </c>
      <c r="G28" s="45"/>
      <c r="H28" s="45"/>
      <c r="J28"/>
    </row>
    <row r="29" spans="1:10" s="46" customFormat="1">
      <c r="A29" s="2007">
        <v>8</v>
      </c>
      <c r="B29" s="2008"/>
      <c r="C29" s="2008" t="s">
        <v>844</v>
      </c>
      <c r="D29" s="2010"/>
      <c r="E29" s="2011"/>
      <c r="F29" s="1994">
        <v>8</v>
      </c>
      <c r="G29" s="45"/>
      <c r="H29" s="45"/>
      <c r="J29"/>
    </row>
    <row r="30" spans="1:10" s="46" customFormat="1" ht="10.5" thickBot="1">
      <c r="A30" s="2007">
        <v>9</v>
      </c>
      <c r="B30" s="2008"/>
      <c r="C30" s="2008" t="s">
        <v>845</v>
      </c>
      <c r="D30" s="2012"/>
      <c r="E30" s="2009"/>
      <c r="F30" s="1994">
        <v>9</v>
      </c>
      <c r="G30" s="45"/>
      <c r="H30" s="45"/>
      <c r="J30"/>
    </row>
    <row r="31" spans="1:10" s="46" customFormat="1">
      <c r="A31" s="2412" t="s">
        <v>846</v>
      </c>
      <c r="B31" s="743"/>
      <c r="C31" s="743"/>
      <c r="D31" s="745"/>
      <c r="E31" s="743"/>
      <c r="F31" s="1979"/>
      <c r="J31"/>
    </row>
    <row r="32" spans="1:10" s="46" customFormat="1">
      <c r="A32" s="2451"/>
      <c r="B32" s="743"/>
      <c r="C32" s="743"/>
      <c r="D32" s="745"/>
      <c r="E32" s="743"/>
      <c r="F32" s="1979"/>
      <c r="J32"/>
    </row>
    <row r="33" spans="1:10" s="46" customFormat="1">
      <c r="A33" s="1983" t="s">
        <v>311</v>
      </c>
      <c r="B33" s="1984" t="s">
        <v>335</v>
      </c>
      <c r="C33" s="1984" t="s">
        <v>834</v>
      </c>
      <c r="D33" s="2005" t="s">
        <v>835</v>
      </c>
      <c r="E33" s="1984" t="s">
        <v>836</v>
      </c>
      <c r="F33" s="2006" t="s">
        <v>311</v>
      </c>
      <c r="G33" s="45"/>
      <c r="H33" s="45"/>
      <c r="J33"/>
    </row>
    <row r="34" spans="1:10" s="46" customFormat="1" ht="10.5" thickBot="1">
      <c r="A34" s="2443" t="s">
        <v>316</v>
      </c>
      <c r="B34" s="2429" t="s">
        <v>338</v>
      </c>
      <c r="C34" s="2429" t="s">
        <v>321</v>
      </c>
      <c r="D34" s="2461" t="s">
        <v>322</v>
      </c>
      <c r="E34" s="2429" t="s">
        <v>323</v>
      </c>
      <c r="F34" s="2430" t="s">
        <v>316</v>
      </c>
      <c r="G34" s="45"/>
      <c r="H34" s="45"/>
      <c r="J34"/>
    </row>
    <row r="35" spans="1:10" s="46" customFormat="1" ht="10.5" thickBot="1">
      <c r="A35" s="2007">
        <v>10</v>
      </c>
      <c r="B35" s="2008"/>
      <c r="C35" s="2008" t="s">
        <v>847</v>
      </c>
      <c r="D35" s="748">
        <v>1923774</v>
      </c>
      <c r="E35" s="2013">
        <v>2817737</v>
      </c>
      <c r="F35" s="2014">
        <v>10</v>
      </c>
      <c r="G35" s="45"/>
      <c r="H35" s="45"/>
      <c r="J35"/>
    </row>
    <row r="36" spans="1:10" s="46" customFormat="1">
      <c r="A36" s="2412" t="s">
        <v>848</v>
      </c>
      <c r="B36" s="743"/>
      <c r="C36" s="743"/>
      <c r="D36" s="745"/>
      <c r="E36" s="743"/>
      <c r="F36" s="1979"/>
      <c r="J36"/>
    </row>
    <row r="37" spans="1:10" s="46" customFormat="1">
      <c r="A37" s="2451"/>
      <c r="B37" s="743"/>
      <c r="C37" s="743"/>
      <c r="D37" s="745"/>
      <c r="E37" s="743"/>
      <c r="F37" s="1979"/>
      <c r="J37"/>
    </row>
    <row r="38" spans="1:10" s="46" customFormat="1">
      <c r="A38" s="1983" t="s">
        <v>311</v>
      </c>
      <c r="B38" s="1984" t="s">
        <v>335</v>
      </c>
      <c r="C38" s="1984" t="s">
        <v>834</v>
      </c>
      <c r="D38" s="2015" t="s">
        <v>835</v>
      </c>
      <c r="E38" s="1988" t="s">
        <v>836</v>
      </c>
      <c r="F38" s="2016" t="s">
        <v>311</v>
      </c>
      <c r="G38" s="45"/>
      <c r="H38" s="45"/>
      <c r="J38"/>
    </row>
    <row r="39" spans="1:10" s="46" customFormat="1" ht="10.5" thickBot="1">
      <c r="A39" s="2443" t="s">
        <v>316</v>
      </c>
      <c r="B39" s="2429" t="s">
        <v>338</v>
      </c>
      <c r="C39" s="2429" t="s">
        <v>321</v>
      </c>
      <c r="D39" s="2462" t="s">
        <v>322</v>
      </c>
      <c r="E39" s="2017" t="s">
        <v>323</v>
      </c>
      <c r="F39" s="2018" t="s">
        <v>316</v>
      </c>
      <c r="G39" s="45"/>
      <c r="H39" s="45"/>
      <c r="J39"/>
    </row>
    <row r="40" spans="1:10" s="46" customFormat="1">
      <c r="A40" s="2007">
        <v>11</v>
      </c>
      <c r="B40" s="2008"/>
      <c r="C40" s="2008" t="s">
        <v>849</v>
      </c>
      <c r="D40" s="747">
        <v>360913</v>
      </c>
      <c r="E40" s="2463">
        <v>-51480</v>
      </c>
      <c r="F40" s="1994">
        <f>+A40</f>
        <v>11</v>
      </c>
      <c r="G40" s="45"/>
      <c r="H40" s="45"/>
      <c r="J40"/>
    </row>
    <row r="41" spans="1:10" s="46" customFormat="1">
      <c r="A41" s="2007">
        <v>12</v>
      </c>
      <c r="B41" s="2008"/>
      <c r="C41" s="2008" t="s">
        <v>850</v>
      </c>
      <c r="D41" s="2010">
        <v>1219725</v>
      </c>
      <c r="E41" s="2011">
        <v>1207042</v>
      </c>
      <c r="F41" s="1994">
        <f t="shared" ref="F41:F48" si="0">+A41</f>
        <v>12</v>
      </c>
      <c r="G41" s="45"/>
      <c r="H41" s="45"/>
      <c r="J41"/>
    </row>
    <row r="42" spans="1:10" s="46" customFormat="1">
      <c r="A42" s="2007">
        <v>13</v>
      </c>
      <c r="B42" s="2008"/>
      <c r="C42" s="2008" t="s">
        <v>851</v>
      </c>
      <c r="D42" s="2010">
        <v>70858</v>
      </c>
      <c r="E42" s="2011">
        <v>309765</v>
      </c>
      <c r="F42" s="1994">
        <f t="shared" si="0"/>
        <v>13</v>
      </c>
      <c r="G42" s="45"/>
      <c r="H42" s="45"/>
      <c r="J42"/>
    </row>
    <row r="43" spans="1:10" s="46" customFormat="1">
      <c r="A43" s="2007">
        <v>14</v>
      </c>
      <c r="B43" s="2008"/>
      <c r="C43" s="2008" t="s">
        <v>852</v>
      </c>
      <c r="D43" s="2010">
        <v>56962</v>
      </c>
      <c r="E43" s="2011">
        <v>-48979</v>
      </c>
      <c r="F43" s="1994">
        <f t="shared" si="0"/>
        <v>14</v>
      </c>
      <c r="G43" s="45"/>
      <c r="H43" s="45"/>
      <c r="J43"/>
    </row>
    <row r="44" spans="1:10" s="46" customFormat="1">
      <c r="A44" s="2007">
        <v>15</v>
      </c>
      <c r="B44" s="2008"/>
      <c r="C44" s="2008" t="s">
        <v>853</v>
      </c>
      <c r="D44" s="2010">
        <v>66995</v>
      </c>
      <c r="E44" s="2011">
        <v>60871</v>
      </c>
      <c r="F44" s="1994">
        <f t="shared" si="0"/>
        <v>15</v>
      </c>
      <c r="G44" s="45"/>
      <c r="H44" s="45"/>
      <c r="J44"/>
    </row>
    <row r="45" spans="1:10" s="46" customFormat="1">
      <c r="A45" s="2007">
        <v>16</v>
      </c>
      <c r="B45" s="2008"/>
      <c r="C45" s="2008" t="s">
        <v>854</v>
      </c>
      <c r="D45" s="2010">
        <v>35131</v>
      </c>
      <c r="E45" s="2011">
        <v>-47264</v>
      </c>
      <c r="F45" s="1994">
        <f t="shared" si="0"/>
        <v>16</v>
      </c>
      <c r="G45" s="45"/>
      <c r="H45" s="45"/>
      <c r="J45"/>
    </row>
    <row r="46" spans="1:10" s="46" customFormat="1">
      <c r="A46" s="2007">
        <v>17</v>
      </c>
      <c r="B46" s="2008"/>
      <c r="C46" s="2008" t="s">
        <v>855</v>
      </c>
      <c r="D46" s="2010">
        <v>48170</v>
      </c>
      <c r="E46" s="2011">
        <v>-156723</v>
      </c>
      <c r="F46" s="1994">
        <f t="shared" si="0"/>
        <v>17</v>
      </c>
      <c r="G46" s="45"/>
      <c r="H46" s="45"/>
      <c r="J46"/>
    </row>
    <row r="47" spans="1:10" s="46" customFormat="1">
      <c r="A47" s="2007">
        <v>18</v>
      </c>
      <c r="B47" s="2008"/>
      <c r="C47" s="2008" t="s">
        <v>856</v>
      </c>
      <c r="D47" s="2010">
        <v>-182348</v>
      </c>
      <c r="E47" s="2011">
        <v>-246233</v>
      </c>
      <c r="F47" s="1994">
        <f t="shared" si="0"/>
        <v>18</v>
      </c>
      <c r="G47" s="45"/>
      <c r="H47" s="45"/>
      <c r="J47"/>
    </row>
    <row r="48" spans="1:10" s="46" customFormat="1">
      <c r="A48" s="2007">
        <v>19</v>
      </c>
      <c r="B48" s="2008"/>
      <c r="C48" s="2008" t="s">
        <v>1828</v>
      </c>
      <c r="D48" s="2010">
        <v>3600180</v>
      </c>
      <c r="E48" s="2011">
        <v>3844736</v>
      </c>
      <c r="F48" s="1994">
        <f t="shared" si="0"/>
        <v>19</v>
      </c>
      <c r="G48" s="45"/>
      <c r="H48" s="45"/>
      <c r="J48"/>
    </row>
    <row r="49" spans="1:10" s="46" customFormat="1">
      <c r="A49" s="1983"/>
      <c r="B49" s="1985"/>
      <c r="C49" s="1985" t="s">
        <v>1829</v>
      </c>
      <c r="D49" s="1986"/>
      <c r="E49" s="2019"/>
      <c r="F49" s="3220"/>
      <c r="G49" s="45"/>
      <c r="H49" s="45"/>
      <c r="J49"/>
    </row>
    <row r="50" spans="1:10" s="46" customFormat="1">
      <c r="A50" s="2443">
        <v>20</v>
      </c>
      <c r="B50" s="2432"/>
      <c r="C50" s="2432" t="s">
        <v>1830</v>
      </c>
      <c r="D50" s="2464"/>
      <c r="E50" s="2465"/>
      <c r="F50" s="3221">
        <v>20</v>
      </c>
      <c r="G50" s="45"/>
      <c r="H50" s="45"/>
      <c r="J50"/>
    </row>
    <row r="51" spans="1:10" s="46" customFormat="1" ht="10.5" thickBot="1">
      <c r="A51" s="2007">
        <v>21</v>
      </c>
      <c r="B51" s="2008"/>
      <c r="C51" s="2008" t="s">
        <v>1831</v>
      </c>
      <c r="D51" s="2012">
        <v>3600180</v>
      </c>
      <c r="E51" s="2009">
        <v>3844736</v>
      </c>
      <c r="F51" s="1994">
        <v>21</v>
      </c>
      <c r="G51" s="45"/>
      <c r="H51" s="45"/>
      <c r="J51"/>
    </row>
    <row r="52" spans="1:10" s="46" customFormat="1">
      <c r="A52" s="2412" t="s">
        <v>1832</v>
      </c>
      <c r="B52" s="743"/>
      <c r="C52" s="743"/>
      <c r="D52" s="745"/>
      <c r="E52" s="743"/>
      <c r="F52" s="1979"/>
      <c r="J52"/>
    </row>
    <row r="53" spans="1:10" s="46" customFormat="1">
      <c r="A53" s="2451"/>
      <c r="B53" s="743"/>
      <c r="C53" s="743"/>
      <c r="D53" s="745"/>
      <c r="E53" s="743"/>
      <c r="F53" s="1979"/>
      <c r="J53"/>
    </row>
    <row r="54" spans="1:10" s="46" customFormat="1">
      <c r="A54" s="1983" t="s">
        <v>311</v>
      </c>
      <c r="B54" s="1984" t="s">
        <v>335</v>
      </c>
      <c r="C54" s="1984" t="s">
        <v>834</v>
      </c>
      <c r="D54" s="2005" t="s">
        <v>835</v>
      </c>
      <c r="E54" s="1984" t="s">
        <v>836</v>
      </c>
      <c r="F54" s="2006" t="s">
        <v>311</v>
      </c>
      <c r="G54" s="45"/>
      <c r="H54" s="45"/>
      <c r="J54"/>
    </row>
    <row r="55" spans="1:10" s="46" customFormat="1" ht="10.5" thickBot="1">
      <c r="A55" s="2443" t="s">
        <v>316</v>
      </c>
      <c r="B55" s="2429" t="s">
        <v>338</v>
      </c>
      <c r="C55" s="2429" t="s">
        <v>321</v>
      </c>
      <c r="D55" s="2466" t="s">
        <v>322</v>
      </c>
      <c r="E55" s="2429" t="s">
        <v>323</v>
      </c>
      <c r="F55" s="2421" t="s">
        <v>316</v>
      </c>
      <c r="G55" s="45"/>
      <c r="H55" s="45"/>
      <c r="J55"/>
    </row>
    <row r="56" spans="1:10" s="46" customFormat="1">
      <c r="A56" s="2007">
        <v>22</v>
      </c>
      <c r="B56" s="2021"/>
      <c r="C56" s="2008" t="s">
        <v>1833</v>
      </c>
      <c r="D56" s="747">
        <v>188843</v>
      </c>
      <c r="E56" s="2011">
        <v>306510</v>
      </c>
      <c r="F56" s="1994">
        <f>+A56</f>
        <v>22</v>
      </c>
      <c r="G56" s="45"/>
      <c r="H56" s="45"/>
      <c r="J56"/>
    </row>
    <row r="57" spans="1:10" s="46" customFormat="1">
      <c r="A57" s="2007">
        <v>23</v>
      </c>
      <c r="B57" s="2021"/>
      <c r="C57" s="2008" t="s">
        <v>1834</v>
      </c>
      <c r="D57" s="2010">
        <v>-1487376</v>
      </c>
      <c r="E57" s="2011">
        <v>-2021422</v>
      </c>
      <c r="F57" s="1994">
        <f>+A57</f>
        <v>23</v>
      </c>
      <c r="G57" s="45"/>
      <c r="H57" s="45"/>
      <c r="J57"/>
    </row>
    <row r="58" spans="1:10" s="46" customFormat="1">
      <c r="A58" s="1983"/>
      <c r="B58" s="1984"/>
      <c r="C58" s="1985" t="s">
        <v>1835</v>
      </c>
      <c r="D58" s="1986"/>
      <c r="E58" s="2019"/>
      <c r="F58" s="3220"/>
      <c r="G58" s="45"/>
      <c r="H58" s="45"/>
      <c r="J58"/>
    </row>
    <row r="59" spans="1:10" s="46" customFormat="1">
      <c r="A59" s="2443">
        <v>24</v>
      </c>
      <c r="B59" s="2429"/>
      <c r="C59" s="2432" t="s">
        <v>1836</v>
      </c>
      <c r="D59" s="2464"/>
      <c r="E59" s="2465"/>
      <c r="F59" s="3221">
        <v>24</v>
      </c>
      <c r="G59" s="45"/>
      <c r="H59" s="45"/>
      <c r="J59"/>
    </row>
    <row r="60" spans="1:10" s="46" customFormat="1">
      <c r="A60" s="2007">
        <v>25</v>
      </c>
      <c r="B60" s="2021"/>
      <c r="C60" s="2008" t="s">
        <v>1837</v>
      </c>
      <c r="D60" s="2010">
        <v>-9739</v>
      </c>
      <c r="E60" s="2011">
        <v>1285</v>
      </c>
      <c r="F60" s="1994">
        <f>+A60</f>
        <v>25</v>
      </c>
      <c r="G60" s="45"/>
      <c r="H60" s="45"/>
      <c r="J60"/>
    </row>
    <row r="61" spans="1:10" s="46" customFormat="1">
      <c r="A61" s="2007">
        <v>26</v>
      </c>
      <c r="B61" s="2021"/>
      <c r="C61" s="2008" t="s">
        <v>1838</v>
      </c>
      <c r="D61" s="2010">
        <v>-12794</v>
      </c>
      <c r="E61" s="2011">
        <v>-18180</v>
      </c>
      <c r="F61" s="1994">
        <f>+A61</f>
        <v>26</v>
      </c>
      <c r="G61" s="45"/>
      <c r="H61" s="45"/>
      <c r="J61"/>
    </row>
    <row r="62" spans="1:10" s="46" customFormat="1">
      <c r="A62" s="2007">
        <v>27</v>
      </c>
      <c r="B62" s="2021"/>
      <c r="C62" s="2008" t="s">
        <v>1839</v>
      </c>
      <c r="D62" s="2010"/>
      <c r="E62" s="2011"/>
      <c r="F62" s="1994">
        <f>+A62</f>
        <v>27</v>
      </c>
      <c r="G62" s="45"/>
      <c r="H62" s="45"/>
      <c r="J62"/>
    </row>
    <row r="63" spans="1:10" s="46" customFormat="1">
      <c r="A63" s="1983">
        <v>28</v>
      </c>
      <c r="B63" s="1984"/>
      <c r="C63" s="1985" t="s">
        <v>844</v>
      </c>
      <c r="D63" s="1986"/>
      <c r="E63" s="1987"/>
      <c r="F63" s="1988">
        <f>+A63</f>
        <v>28</v>
      </c>
      <c r="G63" s="45"/>
      <c r="H63" s="45"/>
      <c r="J63"/>
    </row>
    <row r="64" spans="1:10" s="46" customFormat="1">
      <c r="A64" s="1989">
        <v>29</v>
      </c>
      <c r="B64" s="1990"/>
      <c r="C64" s="1991" t="s">
        <v>1840</v>
      </c>
      <c r="D64" s="1992">
        <v>-1321066</v>
      </c>
      <c r="E64" s="1993">
        <v>-1731807</v>
      </c>
      <c r="F64" s="1994">
        <f>+A64</f>
        <v>29</v>
      </c>
      <c r="G64" s="45"/>
      <c r="H64" s="45"/>
      <c r="J64"/>
    </row>
    <row r="65" spans="1:10" s="46" customFormat="1">
      <c r="A65" s="2467"/>
      <c r="B65" s="743"/>
      <c r="C65" s="743"/>
      <c r="D65" s="745"/>
      <c r="E65" s="743"/>
      <c r="F65" s="1979"/>
      <c r="G65" s="45"/>
      <c r="H65" s="45"/>
      <c r="J65"/>
    </row>
    <row r="66" spans="1:10" s="46" customFormat="1">
      <c r="A66" s="2468" t="s">
        <v>1841</v>
      </c>
      <c r="B66" s="2427"/>
      <c r="C66" s="2427"/>
      <c r="D66" s="2469"/>
      <c r="E66" s="2427"/>
      <c r="F66" s="2470"/>
      <c r="G66" s="45"/>
      <c r="H66" s="45"/>
      <c r="J66"/>
    </row>
    <row r="67" spans="1:10" s="46" customFormat="1">
      <c r="A67" s="2022" t="s">
        <v>1353</v>
      </c>
      <c r="B67" s="1939"/>
      <c r="C67" s="1939"/>
      <c r="D67" s="1980"/>
      <c r="E67" s="1981"/>
      <c r="F67" s="1982"/>
      <c r="G67" s="45"/>
      <c r="H67" s="45"/>
      <c r="J67"/>
    </row>
    <row r="68" spans="1:10" s="46" customFormat="1" ht="10.5">
      <c r="A68" s="2471">
        <v>22</v>
      </c>
      <c r="B68" s="1995"/>
      <c r="C68" s="1997"/>
      <c r="D68" s="2472"/>
      <c r="E68" s="2473"/>
      <c r="F68" s="1943" t="s">
        <v>3042</v>
      </c>
      <c r="H68" s="44"/>
    </row>
    <row r="69" spans="1:10" s="46" customFormat="1" ht="10.5">
      <c r="A69" s="1999" t="s">
        <v>1842</v>
      </c>
      <c r="B69" s="2000"/>
      <c r="C69" s="2000"/>
      <c r="D69" s="2001"/>
      <c r="E69" s="2000"/>
      <c r="F69" s="2002"/>
      <c r="G69" s="45"/>
      <c r="H69" s="45"/>
      <c r="J69"/>
    </row>
    <row r="70" spans="1:10" s="46" customFormat="1">
      <c r="A70" s="2467" t="s">
        <v>334</v>
      </c>
      <c r="B70" s="743"/>
      <c r="C70" s="743"/>
      <c r="D70" s="745"/>
      <c r="E70" s="743"/>
      <c r="F70" s="1979"/>
      <c r="G70" s="45"/>
      <c r="H70" s="45"/>
      <c r="J70"/>
    </row>
    <row r="71" spans="1:10" s="46" customFormat="1">
      <c r="A71" s="2452"/>
      <c r="B71" s="2416"/>
      <c r="C71" s="2416"/>
      <c r="D71" s="2474"/>
      <c r="E71" s="2416"/>
      <c r="F71" s="2417"/>
      <c r="G71" s="45"/>
      <c r="H71" s="45"/>
      <c r="J71"/>
    </row>
    <row r="72" spans="1:10" s="46" customFormat="1">
      <c r="A72" s="2412" t="s">
        <v>1843</v>
      </c>
      <c r="B72" s="743"/>
      <c r="C72" s="743"/>
      <c r="D72" s="745"/>
      <c r="E72" s="743"/>
      <c r="F72" s="1979"/>
      <c r="J72"/>
    </row>
    <row r="73" spans="1:10" s="46" customFormat="1">
      <c r="A73" s="2412"/>
      <c r="B73" s="743"/>
      <c r="C73" s="743"/>
      <c r="D73" s="745"/>
      <c r="E73" s="743"/>
      <c r="F73" s="1979"/>
      <c r="J73"/>
    </row>
    <row r="74" spans="1:10" s="46" customFormat="1">
      <c r="A74" s="1983" t="s">
        <v>311</v>
      </c>
      <c r="B74" s="1984" t="s">
        <v>335</v>
      </c>
      <c r="C74" s="1984" t="s">
        <v>834</v>
      </c>
      <c r="D74" s="2005" t="s">
        <v>835</v>
      </c>
      <c r="E74" s="1984" t="s">
        <v>836</v>
      </c>
      <c r="F74" s="2006" t="s">
        <v>311</v>
      </c>
      <c r="J74"/>
    </row>
    <row r="75" spans="1:10" s="46" customFormat="1" ht="10.5" thickBot="1">
      <c r="A75" s="2443" t="s">
        <v>316</v>
      </c>
      <c r="B75" s="2429" t="s">
        <v>338</v>
      </c>
      <c r="C75" s="2429" t="s">
        <v>321</v>
      </c>
      <c r="D75" s="2461" t="s">
        <v>322</v>
      </c>
      <c r="E75" s="2429" t="s">
        <v>323</v>
      </c>
      <c r="F75" s="2421" t="s">
        <v>316</v>
      </c>
      <c r="J75"/>
    </row>
    <row r="76" spans="1:10" s="46" customFormat="1">
      <c r="A76" s="2007">
        <v>30</v>
      </c>
      <c r="B76" s="2475"/>
      <c r="C76" s="2008" t="s">
        <v>1844</v>
      </c>
      <c r="D76" s="747"/>
      <c r="E76" s="2011">
        <v>600000</v>
      </c>
      <c r="F76" s="2476">
        <f t="shared" ref="F76:F82" si="1">+A76</f>
        <v>30</v>
      </c>
      <c r="J76"/>
    </row>
    <row r="77" spans="1:10" s="46" customFormat="1">
      <c r="A77" s="2007">
        <v>31</v>
      </c>
      <c r="B77" s="2475"/>
      <c r="C77" s="2008" t="s">
        <v>3551</v>
      </c>
      <c r="D77" s="2010">
        <v>-319299</v>
      </c>
      <c r="E77" s="2011">
        <v>-602415</v>
      </c>
      <c r="F77" s="2477">
        <f t="shared" si="1"/>
        <v>31</v>
      </c>
      <c r="J77"/>
    </row>
    <row r="78" spans="1:10" s="46" customFormat="1">
      <c r="A78" s="2007">
        <v>32</v>
      </c>
      <c r="B78" s="2475"/>
      <c r="C78" s="2008" t="s">
        <v>1845</v>
      </c>
      <c r="D78" s="2010"/>
      <c r="E78" s="2011"/>
      <c r="F78" s="2477">
        <f t="shared" si="1"/>
        <v>32</v>
      </c>
      <c r="J78"/>
    </row>
    <row r="79" spans="1:10" s="46" customFormat="1">
      <c r="A79" s="2007">
        <v>33</v>
      </c>
      <c r="B79" s="2475"/>
      <c r="C79" s="2008" t="s">
        <v>1846</v>
      </c>
      <c r="D79" s="2010"/>
      <c r="E79" s="2011"/>
      <c r="F79" s="2477">
        <f t="shared" si="1"/>
        <v>33</v>
      </c>
      <c r="J79"/>
    </row>
    <row r="80" spans="1:10" s="46" customFormat="1">
      <c r="A80" s="2007">
        <v>34</v>
      </c>
      <c r="B80" s="2475"/>
      <c r="C80" s="2008" t="s">
        <v>1847</v>
      </c>
      <c r="D80" s="2010"/>
      <c r="E80" s="2011"/>
      <c r="F80" s="2477">
        <f t="shared" si="1"/>
        <v>34</v>
      </c>
      <c r="J80"/>
    </row>
    <row r="81" spans="1:10" s="46" customFormat="1">
      <c r="A81" s="2007">
        <v>35</v>
      </c>
      <c r="B81" s="2475"/>
      <c r="C81" s="2008" t="s">
        <v>844</v>
      </c>
      <c r="D81" s="2010">
        <v>-1436643</v>
      </c>
      <c r="E81" s="2011">
        <v>-1891845</v>
      </c>
      <c r="F81" s="2477">
        <f t="shared" si="1"/>
        <v>35</v>
      </c>
      <c r="H81" s="420"/>
      <c r="J81"/>
    </row>
    <row r="82" spans="1:10" s="46" customFormat="1">
      <c r="A82" s="2007">
        <v>36</v>
      </c>
      <c r="B82" s="2475"/>
      <c r="C82" s="2008" t="s">
        <v>1848</v>
      </c>
      <c r="D82" s="2010">
        <v>-1755942</v>
      </c>
      <c r="E82" s="2011">
        <v>-1894260</v>
      </c>
      <c r="F82" s="2477">
        <f t="shared" si="1"/>
        <v>36</v>
      </c>
      <c r="H82" s="449"/>
      <c r="J82"/>
    </row>
    <row r="83" spans="1:10" s="46" customFormat="1">
      <c r="A83" s="1983"/>
      <c r="B83" s="1985"/>
      <c r="C83" s="1985" t="s">
        <v>1849</v>
      </c>
      <c r="D83" s="1986">
        <v>523172</v>
      </c>
      <c r="E83" s="2019">
        <v>218669</v>
      </c>
      <c r="F83" s="2478"/>
      <c r="G83" s="45"/>
      <c r="H83" s="45"/>
      <c r="J83"/>
    </row>
    <row r="84" spans="1:10" s="46" customFormat="1">
      <c r="A84" s="2443">
        <v>37</v>
      </c>
      <c r="B84" s="2432"/>
      <c r="C84" s="2432" t="s">
        <v>1850</v>
      </c>
      <c r="D84" s="2464"/>
      <c r="E84" s="2465"/>
      <c r="F84" s="2479">
        <v>37</v>
      </c>
      <c r="G84" s="45"/>
      <c r="H84" s="45"/>
      <c r="J84"/>
    </row>
    <row r="85" spans="1:10" s="46" customFormat="1">
      <c r="A85" s="2007">
        <v>38</v>
      </c>
      <c r="B85" s="2475"/>
      <c r="C85" s="2008" t="s">
        <v>1851</v>
      </c>
      <c r="D85" s="2010">
        <v>532259</v>
      </c>
      <c r="E85" s="2011">
        <v>313590</v>
      </c>
      <c r="F85" s="2477">
        <f>+A85</f>
        <v>38</v>
      </c>
      <c r="J85"/>
    </row>
    <row r="86" spans="1:10" s="46" customFormat="1">
      <c r="A86" s="2007">
        <v>39</v>
      </c>
      <c r="B86" s="2475"/>
      <c r="C86" s="2008" t="s">
        <v>1852</v>
      </c>
      <c r="D86" s="2010">
        <v>1055431</v>
      </c>
      <c r="E86" s="2011">
        <v>532259</v>
      </c>
      <c r="F86" s="2477">
        <f>+A86</f>
        <v>39</v>
      </c>
      <c r="J86"/>
    </row>
    <row r="87" spans="1:10" s="46" customFormat="1">
      <c r="A87" s="2418"/>
      <c r="B87" s="2423"/>
      <c r="C87" s="2480"/>
      <c r="D87" s="751"/>
      <c r="E87" s="2420"/>
      <c r="F87" s="2481"/>
      <c r="J87"/>
    </row>
    <row r="88" spans="1:10" s="46" customFormat="1">
      <c r="A88" s="2418"/>
      <c r="B88" s="2423"/>
      <c r="C88" s="2480" t="s">
        <v>1853</v>
      </c>
      <c r="D88" s="751"/>
      <c r="E88" s="2420"/>
      <c r="F88" s="2481"/>
      <c r="J88"/>
    </row>
    <row r="89" spans="1:10" s="46" customFormat="1">
      <c r="A89" s="2418"/>
      <c r="B89" s="2423"/>
      <c r="C89" s="2480" t="s">
        <v>1854</v>
      </c>
      <c r="D89" s="751"/>
      <c r="E89" s="2420"/>
      <c r="F89" s="2481"/>
      <c r="J89"/>
    </row>
    <row r="90" spans="1:10" s="46" customFormat="1">
      <c r="A90" s="2418"/>
      <c r="B90" s="2423"/>
      <c r="C90" s="2423"/>
      <c r="D90" s="751"/>
      <c r="E90" s="2420"/>
      <c r="F90" s="2481"/>
      <c r="J90"/>
    </row>
    <row r="91" spans="1:10" s="46" customFormat="1">
      <c r="A91" s="2443">
        <v>40</v>
      </c>
      <c r="B91" s="2426"/>
      <c r="C91" s="2432" t="s">
        <v>1855</v>
      </c>
      <c r="D91" s="2482">
        <v>8627</v>
      </c>
      <c r="E91" s="2483">
        <v>31056</v>
      </c>
      <c r="F91" s="2479">
        <f>+A91</f>
        <v>40</v>
      </c>
      <c r="J91"/>
    </row>
    <row r="92" spans="1:10" s="46" customFormat="1" ht="10.5" thickBot="1">
      <c r="A92" s="2007">
        <v>41</v>
      </c>
      <c r="B92" s="2475"/>
      <c r="C92" s="2008" t="s">
        <v>1856</v>
      </c>
      <c r="D92" s="2012">
        <v>310887</v>
      </c>
      <c r="E92" s="2009">
        <v>543040</v>
      </c>
      <c r="F92" s="2484">
        <f>+A92</f>
        <v>41</v>
      </c>
      <c r="J92"/>
    </row>
    <row r="93" spans="1:10" s="46" customFormat="1">
      <c r="A93" s="2447"/>
      <c r="B93" s="2449"/>
      <c r="C93" s="2449"/>
      <c r="D93" s="2485"/>
      <c r="E93" s="2449"/>
      <c r="F93" s="1978"/>
      <c r="J93"/>
    </row>
    <row r="94" spans="1:10" s="46" customFormat="1">
      <c r="A94" s="2451"/>
      <c r="B94" s="733"/>
      <c r="C94" s="733"/>
      <c r="D94" s="752"/>
      <c r="E94" s="733"/>
      <c r="F94" s="1978"/>
      <c r="J94"/>
    </row>
    <row r="95" spans="1:10" s="46" customFormat="1">
      <c r="A95" s="2456" t="s">
        <v>1857</v>
      </c>
      <c r="B95" s="732"/>
      <c r="C95" s="733"/>
      <c r="D95" s="752"/>
      <c r="E95" s="733"/>
      <c r="F95" s="1978"/>
      <c r="J95"/>
    </row>
    <row r="96" spans="1:10" s="46" customFormat="1">
      <c r="A96" s="2451"/>
      <c r="B96" s="732"/>
      <c r="C96" s="733"/>
      <c r="D96" s="752"/>
      <c r="E96" s="733"/>
      <c r="F96" s="1978"/>
      <c r="J96"/>
    </row>
    <row r="97" spans="1:10" s="46" customFormat="1">
      <c r="A97" s="2467" t="s">
        <v>332</v>
      </c>
      <c r="B97" s="743"/>
      <c r="C97" s="743"/>
      <c r="D97" s="745"/>
      <c r="E97" s="743"/>
      <c r="F97" s="1979"/>
      <c r="J97"/>
    </row>
    <row r="98" spans="1:10" s="46" customFormat="1">
      <c r="A98" s="2451"/>
      <c r="B98" s="732"/>
      <c r="C98" s="733"/>
      <c r="D98" s="752"/>
      <c r="E98" s="733"/>
      <c r="F98" s="1978"/>
      <c r="J98"/>
    </row>
    <row r="99" spans="1:10" s="46" customFormat="1">
      <c r="A99" s="2451"/>
      <c r="B99" s="732"/>
      <c r="C99" s="733"/>
      <c r="D99" s="752"/>
      <c r="E99" s="733"/>
      <c r="F99" s="1978"/>
      <c r="J99"/>
    </row>
    <row r="100" spans="1:10" s="46" customFormat="1">
      <c r="A100" s="2451"/>
      <c r="B100" s="732"/>
      <c r="C100" s="733"/>
      <c r="D100" s="752"/>
      <c r="E100" s="733"/>
      <c r="F100" s="1978"/>
      <c r="J100"/>
    </row>
    <row r="101" spans="1:10" s="46" customFormat="1">
      <c r="A101" s="2451"/>
      <c r="B101" s="732"/>
      <c r="C101" s="733"/>
      <c r="D101" s="752"/>
      <c r="E101" s="733"/>
      <c r="F101" s="1978"/>
      <c r="J101"/>
    </row>
    <row r="102" spans="1:10" s="46" customFormat="1">
      <c r="A102" s="2451"/>
      <c r="B102" s="732"/>
      <c r="C102" s="733"/>
      <c r="D102" s="752"/>
      <c r="E102" s="733"/>
      <c r="F102" s="1978"/>
      <c r="J102"/>
    </row>
    <row r="103" spans="1:10" s="46" customFormat="1">
      <c r="A103" s="2451"/>
      <c r="B103" s="732"/>
      <c r="C103" s="733"/>
      <c r="D103" s="752"/>
      <c r="E103" s="733"/>
      <c r="F103" s="1978"/>
      <c r="J103"/>
    </row>
    <row r="104" spans="1:10" s="46" customFormat="1">
      <c r="A104" s="2451"/>
      <c r="B104" s="732"/>
      <c r="C104" s="733"/>
      <c r="D104" s="752"/>
      <c r="E104" s="733"/>
      <c r="F104" s="1978"/>
      <c r="J104"/>
    </row>
    <row r="105" spans="1:10" s="46" customFormat="1">
      <c r="A105" s="2451"/>
      <c r="B105" s="732"/>
      <c r="C105" s="733"/>
      <c r="D105" s="752"/>
      <c r="E105" s="733"/>
      <c r="F105" s="1978"/>
      <c r="J105"/>
    </row>
    <row r="106" spans="1:10" s="46" customFormat="1">
      <c r="A106" s="2451"/>
      <c r="B106" s="732"/>
      <c r="C106" s="733"/>
      <c r="D106" s="752"/>
      <c r="E106" s="733"/>
      <c r="F106" s="1978"/>
      <c r="J106"/>
    </row>
    <row r="107" spans="1:10" s="46" customFormat="1">
      <c r="A107" s="2451"/>
      <c r="B107" s="732"/>
      <c r="C107" s="733"/>
      <c r="D107" s="752"/>
      <c r="E107" s="733"/>
      <c r="F107" s="1978"/>
      <c r="J107"/>
    </row>
    <row r="108" spans="1:10" s="46" customFormat="1">
      <c r="A108" s="2451"/>
      <c r="B108" s="732"/>
      <c r="C108" s="733"/>
      <c r="D108" s="752"/>
      <c r="E108" s="733"/>
      <c r="F108" s="1978"/>
      <c r="J108"/>
    </row>
    <row r="109" spans="1:10" s="46" customFormat="1">
      <c r="A109" s="2451"/>
      <c r="B109" s="732"/>
      <c r="C109" s="733"/>
      <c r="D109" s="752"/>
      <c r="E109" s="733"/>
      <c r="F109" s="1978"/>
      <c r="J109"/>
    </row>
    <row r="110" spans="1:10" s="46" customFormat="1">
      <c r="A110" s="2451"/>
      <c r="B110" s="732"/>
      <c r="C110" s="733"/>
      <c r="D110" s="752"/>
      <c r="E110" s="733"/>
      <c r="F110" s="1978"/>
      <c r="J110"/>
    </row>
    <row r="111" spans="1:10" s="46" customFormat="1">
      <c r="A111" s="2451"/>
      <c r="B111" s="732"/>
      <c r="C111" s="733"/>
      <c r="D111" s="752"/>
      <c r="E111" s="733"/>
      <c r="F111" s="1978"/>
      <c r="J111"/>
    </row>
    <row r="112" spans="1:10" s="46" customFormat="1">
      <c r="A112" s="2451"/>
      <c r="B112" s="732"/>
      <c r="C112" s="733"/>
      <c r="D112" s="752"/>
      <c r="E112" s="733"/>
      <c r="F112" s="1978"/>
      <c r="J112"/>
    </row>
    <row r="113" spans="1:10" s="46" customFormat="1">
      <c r="A113" s="2451"/>
      <c r="B113" s="732"/>
      <c r="C113" s="733"/>
      <c r="D113" s="752"/>
      <c r="E113" s="733"/>
      <c r="F113" s="1978"/>
      <c r="J113"/>
    </row>
    <row r="114" spans="1:10" s="46" customFormat="1">
      <c r="A114" s="2451"/>
      <c r="B114" s="732"/>
      <c r="C114" s="733"/>
      <c r="D114" s="752"/>
      <c r="E114" s="733"/>
      <c r="F114" s="1978"/>
      <c r="J114"/>
    </row>
    <row r="115" spans="1:10" s="46" customFormat="1">
      <c r="A115" s="2451"/>
      <c r="B115" s="732"/>
      <c r="C115" s="733"/>
      <c r="D115" s="752"/>
      <c r="E115" s="733"/>
      <c r="F115" s="1978"/>
      <c r="J115"/>
    </row>
    <row r="116" spans="1:10" s="46" customFormat="1">
      <c r="A116" s="2451"/>
      <c r="B116" s="732"/>
      <c r="C116" s="733"/>
      <c r="D116" s="752"/>
      <c r="E116" s="733"/>
      <c r="F116" s="1978"/>
      <c r="J116"/>
    </row>
    <row r="117" spans="1:10" s="46" customFormat="1">
      <c r="A117" s="2451"/>
      <c r="B117" s="732"/>
      <c r="C117" s="733"/>
      <c r="D117" s="752"/>
      <c r="E117" s="733"/>
      <c r="F117" s="1978"/>
      <c r="J117"/>
    </row>
    <row r="118" spans="1:10" s="46" customFormat="1">
      <c r="A118" s="2451"/>
      <c r="B118" s="732"/>
      <c r="C118" s="733"/>
      <c r="D118" s="752"/>
      <c r="E118" s="733"/>
      <c r="F118" s="1978"/>
      <c r="J118"/>
    </row>
    <row r="119" spans="1:10" s="46" customFormat="1">
      <c r="A119" s="2451"/>
      <c r="B119" s="732"/>
      <c r="C119" s="733"/>
      <c r="D119" s="752"/>
      <c r="E119" s="733"/>
      <c r="F119" s="1978"/>
      <c r="J119"/>
    </row>
    <row r="120" spans="1:10" s="46" customFormat="1">
      <c r="A120" s="2451"/>
      <c r="B120" s="732"/>
      <c r="C120" s="733"/>
      <c r="D120" s="752"/>
      <c r="E120" s="733"/>
      <c r="F120" s="1978"/>
      <c r="J120"/>
    </row>
    <row r="121" spans="1:10" s="46" customFormat="1">
      <c r="A121" s="2451"/>
      <c r="B121" s="732"/>
      <c r="C121" s="733"/>
      <c r="D121" s="752"/>
      <c r="E121" s="733"/>
      <c r="F121" s="1978"/>
      <c r="J121"/>
    </row>
    <row r="122" spans="1:10" s="46" customFormat="1">
      <c r="A122" s="2451"/>
      <c r="B122" s="732"/>
      <c r="C122" s="733"/>
      <c r="D122" s="752"/>
      <c r="E122" s="733"/>
      <c r="F122" s="1978"/>
      <c r="J122"/>
    </row>
    <row r="123" spans="1:10" s="46" customFormat="1">
      <c r="A123" s="2451"/>
      <c r="B123" s="732"/>
      <c r="C123" s="733"/>
      <c r="D123" s="752"/>
      <c r="E123" s="733"/>
      <c r="F123" s="1978"/>
      <c r="J123"/>
    </row>
    <row r="124" spans="1:10" s="46" customFormat="1">
      <c r="A124" s="2451"/>
      <c r="B124" s="732"/>
      <c r="C124" s="733"/>
      <c r="D124" s="752"/>
      <c r="E124" s="733"/>
      <c r="F124" s="1978"/>
      <c r="J124"/>
    </row>
    <row r="125" spans="1:10" s="46" customFormat="1">
      <c r="A125" s="2451"/>
      <c r="B125" s="732"/>
      <c r="C125" s="733"/>
      <c r="D125" s="752"/>
      <c r="E125" s="733"/>
      <c r="F125" s="1978"/>
      <c r="J125"/>
    </row>
    <row r="126" spans="1:10" s="46" customFormat="1">
      <c r="A126" s="2451"/>
      <c r="B126" s="732"/>
      <c r="C126" s="733"/>
      <c r="D126" s="752"/>
      <c r="E126" s="733"/>
      <c r="F126" s="1978"/>
      <c r="J126"/>
    </row>
    <row r="127" spans="1:10" s="46" customFormat="1">
      <c r="A127" s="2451"/>
      <c r="B127" s="732"/>
      <c r="C127" s="733"/>
      <c r="D127" s="752"/>
      <c r="E127" s="733"/>
      <c r="F127" s="1978"/>
      <c r="J127"/>
    </row>
    <row r="128" spans="1:10" s="46" customFormat="1">
      <c r="A128" s="2451"/>
      <c r="B128" s="732"/>
      <c r="C128" s="733"/>
      <c r="D128" s="752"/>
      <c r="E128" s="733"/>
      <c r="F128" s="1978"/>
      <c r="J128"/>
    </row>
    <row r="129" spans="1:10" s="46" customFormat="1">
      <c r="A129" s="2451"/>
      <c r="B129" s="732"/>
      <c r="C129" s="733"/>
      <c r="D129" s="752"/>
      <c r="E129" s="733"/>
      <c r="F129" s="1978"/>
      <c r="J129"/>
    </row>
    <row r="130" spans="1:10" s="46" customFormat="1">
      <c r="A130" s="2451"/>
      <c r="B130" s="732"/>
      <c r="C130" s="733"/>
      <c r="D130" s="752"/>
      <c r="E130" s="733"/>
      <c r="F130" s="1978"/>
      <c r="J130"/>
    </row>
    <row r="131" spans="1:10" s="46" customFormat="1">
      <c r="A131" s="2451"/>
      <c r="B131" s="732"/>
      <c r="C131" s="733"/>
      <c r="D131" s="752"/>
      <c r="E131" s="733"/>
      <c r="F131" s="1978"/>
      <c r="J131"/>
    </row>
    <row r="132" spans="1:10" s="46" customFormat="1">
      <c r="A132" s="2451"/>
      <c r="B132" s="732"/>
      <c r="C132" s="733"/>
      <c r="D132" s="752"/>
      <c r="E132" s="733"/>
      <c r="F132" s="1978"/>
      <c r="J132"/>
    </row>
    <row r="133" spans="1:10" s="46" customFormat="1">
      <c r="A133" s="2452"/>
      <c r="B133" s="2486"/>
      <c r="C133" s="2416"/>
      <c r="D133" s="2474"/>
      <c r="E133" s="2416"/>
      <c r="F133" s="2417"/>
      <c r="J133"/>
    </row>
    <row r="134" spans="1:10" s="46" customFormat="1" ht="11.5">
      <c r="A134" s="2487"/>
      <c r="B134" s="2488"/>
      <c r="C134" s="2402"/>
      <c r="D134" s="2489"/>
      <c r="E134" s="2402"/>
      <c r="F134" s="2490" t="s">
        <v>1353</v>
      </c>
      <c r="J134"/>
    </row>
    <row r="135" spans="1:10" s="46" customFormat="1">
      <c r="A135" s="48"/>
      <c r="B135" s="48"/>
      <c r="D135" s="423"/>
      <c r="J135"/>
    </row>
    <row r="136" spans="1:10" s="46" customFormat="1">
      <c r="D136" s="424"/>
      <c r="J136"/>
    </row>
    <row r="137" spans="1:10" s="46" customFormat="1">
      <c r="D137" s="424"/>
      <c r="J137"/>
    </row>
    <row r="138" spans="1:10" s="46" customFormat="1">
      <c r="D138" s="424"/>
      <c r="J138"/>
    </row>
    <row r="139" spans="1:10" s="46" customFormat="1">
      <c r="D139" s="424"/>
      <c r="J139"/>
    </row>
    <row r="140" spans="1:10" s="46" customFormat="1">
      <c r="D140" s="424"/>
      <c r="J140"/>
    </row>
    <row r="141" spans="1:10" s="46" customFormat="1">
      <c r="D141" s="424"/>
      <c r="J141"/>
    </row>
    <row r="142" spans="1:10" s="46" customFormat="1">
      <c r="D142" s="424"/>
      <c r="J142"/>
    </row>
    <row r="143" spans="1:10" s="46" customFormat="1">
      <c r="D143" s="424"/>
      <c r="J143"/>
    </row>
    <row r="144" spans="1:10" s="46" customFormat="1">
      <c r="D144" s="424"/>
      <c r="J144"/>
    </row>
    <row r="145" spans="4:10" s="46" customFormat="1">
      <c r="D145" s="424"/>
      <c r="J145"/>
    </row>
    <row r="146" spans="4:10" s="46" customFormat="1">
      <c r="D146" s="424"/>
      <c r="J146"/>
    </row>
    <row r="147" spans="4:10" s="46" customFormat="1">
      <c r="D147" s="424"/>
      <c r="J147"/>
    </row>
    <row r="148" spans="4:10" s="46" customFormat="1">
      <c r="D148" s="424"/>
      <c r="J148"/>
    </row>
  </sheetData>
  <customSheetViews>
    <customSheetView guid="{CED32266-454C-4882-8DB4-02038533D7CA}" scale="115" showPageBreaks="1">
      <rowBreaks count="1" manualBreakCount="1">
        <brk id="66" max="16383" man="1"/>
      </rowBreaks>
      <pageMargins left="0.5" right="0.5" top="0.5" bottom="0.5" header="0.3" footer="0.3"/>
      <printOptions horizontalCentered="1"/>
      <pageSetup orientation="portrait" r:id="rId1"/>
    </customSheetView>
    <customSheetView guid="{785AB79B-FCC5-4328-97AE-CA0022E835E7}" scale="115">
      <selection activeCell="C22" sqref="C22"/>
      <rowBreaks count="1" manualBreakCount="1">
        <brk id="66" max="16383" man="1"/>
      </rowBreaks>
      <pageMargins left="0.8" right="0.8" top="1" bottom="1" header="0" footer="0"/>
      <pageSetup scale="85" orientation="portrait" horizontalDpi="4294967292" r:id="rId2"/>
      <headerFooter alignWithMargins="0"/>
    </customSheetView>
    <customSheetView guid="{5A727A5D-BF44-4335-A246-11154DE1EF1F}" scale="115">
      <selection activeCell="C22" sqref="C22"/>
      <rowBreaks count="1" manualBreakCount="1">
        <brk id="66" max="16383" man="1"/>
      </rowBreaks>
      <pageMargins left="0.8" right="0.8" top="1" bottom="1" header="0" footer="0"/>
      <pageSetup scale="85" orientation="portrait" horizontalDpi="4294967292" r:id="rId3"/>
      <headerFooter alignWithMargins="0"/>
    </customSheetView>
    <customSheetView guid="{4199E9C9-F722-4E0F-954F-1B24567CBCA2}" scale="115">
      <selection activeCell="C22" sqref="C22"/>
      <rowBreaks count="1" manualBreakCount="1">
        <brk id="66" max="16383" man="1"/>
      </rowBreaks>
      <pageMargins left="0.8" right="0.8" top="1" bottom="1" header="0" footer="0"/>
      <pageSetup scale="85" orientation="portrait" horizontalDpi="4294967292" r:id="rId4"/>
      <headerFooter alignWithMargins="0"/>
    </customSheetView>
    <customSheetView guid="{494A8C19-2F1C-4B6E-A878-D879D2D7079D}" scale="115">
      <selection activeCell="C22" sqref="C22"/>
      <rowBreaks count="1" manualBreakCount="1">
        <brk id="66" max="16383" man="1"/>
      </rowBreaks>
      <pageMargins left="0.8" right="0.8" top="1" bottom="1" header="0" footer="0"/>
      <pageSetup scale="85" orientation="portrait" horizontalDpi="4294967292" r:id="rId5"/>
      <headerFooter alignWithMargins="0"/>
    </customSheetView>
    <customSheetView guid="{1074830C-1147-4CE3-BD9F-2572CEE59AEF}" scale="115">
      <selection activeCell="G95" sqref="G95"/>
      <rowBreaks count="1" manualBreakCount="1">
        <brk id="66" max="16383" man="1"/>
      </rowBreaks>
      <pageMargins left="0.8" right="0.8" top="1" bottom="1" header="0" footer="0"/>
      <pageSetup scale="85" orientation="portrait" horizontalDpi="4294967292" r:id="rId6"/>
      <headerFooter alignWithMargins="0"/>
    </customSheetView>
    <customSheetView guid="{C0E4D60A-5D51-4D0A-8339-E19D67BA1FD7}" scale="115">
      <selection activeCell="G95" sqref="G95"/>
      <rowBreaks count="1" manualBreakCount="1">
        <brk id="66" max="16383" man="1"/>
      </rowBreaks>
      <pageMargins left="0.8" right="0.8" top="1" bottom="1" header="0" footer="0"/>
      <pageSetup scale="85" orientation="portrait" horizontalDpi="4294967292" r:id="rId7"/>
      <headerFooter alignWithMargins="0"/>
    </customSheetView>
    <customSheetView guid="{EB5A193B-9693-4793-A7E2-BFF09C25801B}" scale="115">
      <selection activeCell="C22" sqref="C22"/>
      <rowBreaks count="1" manualBreakCount="1">
        <brk id="66" max="16383" man="1"/>
      </rowBreaks>
      <pageMargins left="0.8" right="0.8" top="1" bottom="1" header="0" footer="0"/>
      <pageSetup scale="85"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10" orientation="portrait" r:id="rId9"/>
  <headerFooter alignWithMargins="0"/>
  <rowBreaks count="1" manualBreakCount="1">
    <brk id="67" max="16383" man="1"/>
  </rowBreaks>
  <customProperties>
    <customPr name="_pios_id" r:id="rId10"/>
    <customPr name="EpmWorksheetKeyString_GUID" r:id="rId1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F148"/>
  <sheetViews>
    <sheetView view="pageBreakPreview" zoomScale="115" zoomScaleNormal="100" zoomScaleSheetLayoutView="115" workbookViewId="0"/>
  </sheetViews>
  <sheetFormatPr defaultRowHeight="10"/>
  <cols>
    <col min="1" max="1" width="4.6640625" customWidth="1"/>
    <col min="2" max="2" width="52.109375" customWidth="1"/>
    <col min="3" max="3" width="45.44140625" customWidth="1"/>
    <col min="4" max="4" width="13.109375" customWidth="1"/>
    <col min="5" max="5" width="10.77734375" customWidth="1"/>
  </cols>
  <sheetData>
    <row r="1" spans="1:6" ht="11.5">
      <c r="A1" s="2491" t="s">
        <v>2901</v>
      </c>
      <c r="B1" s="2492"/>
      <c r="C1" s="2493"/>
      <c r="D1" s="2494"/>
      <c r="E1" s="2495">
        <v>23</v>
      </c>
      <c r="F1" s="46"/>
    </row>
    <row r="2" spans="1:6" ht="10.5">
      <c r="A2" s="2496" t="s">
        <v>1858</v>
      </c>
      <c r="B2" s="52"/>
      <c r="C2" s="47"/>
      <c r="D2" s="47"/>
      <c r="E2" s="2497"/>
    </row>
    <row r="3" spans="1:6" ht="10.5">
      <c r="A3" s="2498" t="s">
        <v>334</v>
      </c>
      <c r="B3" s="169"/>
      <c r="C3" s="163"/>
      <c r="D3" s="163"/>
      <c r="E3" s="2499"/>
    </row>
    <row r="4" spans="1:6">
      <c r="A4" s="2500"/>
      <c r="B4" s="166"/>
      <c r="C4" s="166"/>
      <c r="D4" s="166"/>
      <c r="E4" s="2501"/>
    </row>
    <row r="5" spans="1:6">
      <c r="A5" s="2502">
        <v>1</v>
      </c>
      <c r="B5" s="733" t="s">
        <v>1859</v>
      </c>
      <c r="C5" s="733"/>
      <c r="D5" s="733"/>
      <c r="E5" s="1978"/>
    </row>
    <row r="6" spans="1:6">
      <c r="A6" s="2451"/>
      <c r="B6" s="733"/>
      <c r="C6" s="733"/>
      <c r="D6" s="733"/>
      <c r="E6" s="1978"/>
    </row>
    <row r="7" spans="1:6">
      <c r="A7" s="2502">
        <v>2</v>
      </c>
      <c r="B7" s="733" t="s">
        <v>1860</v>
      </c>
      <c r="C7" s="733"/>
      <c r="D7" s="733"/>
      <c r="E7" s="1978"/>
    </row>
    <row r="8" spans="1:6">
      <c r="A8" s="2502"/>
      <c r="B8" s="733"/>
      <c r="C8" s="733"/>
      <c r="D8" s="733"/>
      <c r="E8" s="1978"/>
    </row>
    <row r="9" spans="1:6">
      <c r="A9" s="1983" t="s">
        <v>311</v>
      </c>
      <c r="B9" s="2503" t="s">
        <v>691</v>
      </c>
      <c r="C9" s="2503" t="s">
        <v>1861</v>
      </c>
      <c r="D9" s="2503" t="s">
        <v>1862</v>
      </c>
      <c r="E9" s="2006" t="s">
        <v>311</v>
      </c>
    </row>
    <row r="10" spans="1:6" ht="10.5" thickBot="1">
      <c r="A10" s="2504" t="s">
        <v>316</v>
      </c>
      <c r="B10" s="2505" t="s">
        <v>321</v>
      </c>
      <c r="C10" s="2444"/>
      <c r="D10" s="2505" t="s">
        <v>322</v>
      </c>
      <c r="E10" s="2506" t="s">
        <v>316</v>
      </c>
    </row>
    <row r="11" spans="1:6">
      <c r="A11" s="2418"/>
      <c r="B11" s="2507" t="s">
        <v>1863</v>
      </c>
      <c r="C11" s="2424"/>
      <c r="D11" s="753"/>
      <c r="E11" s="2508"/>
    </row>
    <row r="12" spans="1:6">
      <c r="A12" s="2504">
        <v>1</v>
      </c>
      <c r="B12" s="2444" t="s">
        <v>1864</v>
      </c>
      <c r="C12" s="2444" t="s">
        <v>1865</v>
      </c>
      <c r="D12" s="2509">
        <v>26416</v>
      </c>
      <c r="E12" s="2506">
        <v>1</v>
      </c>
    </row>
    <row r="13" spans="1:6">
      <c r="A13" s="2504">
        <v>2</v>
      </c>
      <c r="B13" s="2444" t="s">
        <v>1866</v>
      </c>
      <c r="C13" s="2444" t="s">
        <v>1867</v>
      </c>
      <c r="D13" s="2509">
        <v>476138</v>
      </c>
      <c r="E13" s="2506">
        <v>2</v>
      </c>
    </row>
    <row r="14" spans="1:6">
      <c r="A14" s="2504">
        <v>3</v>
      </c>
      <c r="B14" s="2444" t="s">
        <v>1868</v>
      </c>
      <c r="C14" s="2444" t="s">
        <v>1869</v>
      </c>
      <c r="D14" s="2509">
        <v>133705</v>
      </c>
      <c r="E14" s="2506">
        <v>3</v>
      </c>
    </row>
    <row r="15" spans="1:6">
      <c r="A15" s="2504">
        <v>4</v>
      </c>
      <c r="B15" s="2444" t="s">
        <v>1870</v>
      </c>
      <c r="C15" s="2444" t="s">
        <v>1871</v>
      </c>
      <c r="D15" s="2509">
        <v>636259</v>
      </c>
      <c r="E15" s="2506">
        <v>4</v>
      </c>
    </row>
    <row r="16" spans="1:6">
      <c r="A16" s="2418"/>
      <c r="B16" s="2507" t="s">
        <v>1872</v>
      </c>
      <c r="C16" s="2424"/>
      <c r="D16" s="754"/>
      <c r="E16" s="2421"/>
    </row>
    <row r="17" spans="1:5">
      <c r="A17" s="2504">
        <v>5</v>
      </c>
      <c r="B17" s="2444" t="s">
        <v>1873</v>
      </c>
      <c r="C17" s="2444" t="s">
        <v>1874</v>
      </c>
      <c r="D17" s="2509">
        <v>9789341</v>
      </c>
      <c r="E17" s="2506">
        <v>5</v>
      </c>
    </row>
    <row r="18" spans="1:5">
      <c r="A18" s="2504">
        <v>6</v>
      </c>
      <c r="B18" s="2444" t="s">
        <v>1875</v>
      </c>
      <c r="C18" s="2444" t="s">
        <v>1876</v>
      </c>
      <c r="D18" s="2509">
        <v>267474</v>
      </c>
      <c r="E18" s="2506">
        <v>6</v>
      </c>
    </row>
    <row r="19" spans="1:5">
      <c r="A19" s="2504">
        <v>7</v>
      </c>
      <c r="B19" s="2444" t="s">
        <v>1877</v>
      </c>
      <c r="C19" s="2444" t="s">
        <v>1878</v>
      </c>
      <c r="D19" s="2509">
        <v>10056815</v>
      </c>
      <c r="E19" s="2506">
        <v>7</v>
      </c>
    </row>
    <row r="20" spans="1:5">
      <c r="A20" s="2504">
        <v>8</v>
      </c>
      <c r="B20" s="2444" t="s">
        <v>1879</v>
      </c>
      <c r="C20" s="2444" t="s">
        <v>1880</v>
      </c>
      <c r="D20" s="2509">
        <v>27935.597222222223</v>
      </c>
      <c r="E20" s="2506">
        <v>8</v>
      </c>
    </row>
    <row r="21" spans="1:5">
      <c r="A21" s="2982">
        <v>9</v>
      </c>
      <c r="B21" s="3015" t="s">
        <v>3584</v>
      </c>
      <c r="C21" s="2444" t="s">
        <v>1881</v>
      </c>
      <c r="D21" s="2509">
        <v>23</v>
      </c>
      <c r="E21" s="2421">
        <v>9</v>
      </c>
    </row>
    <row r="22" spans="1:5">
      <c r="A22" s="2504">
        <v>10</v>
      </c>
      <c r="B22" s="2444" t="s">
        <v>1882</v>
      </c>
      <c r="C22" s="2444" t="s">
        <v>1883</v>
      </c>
      <c r="D22" s="2509">
        <v>38</v>
      </c>
      <c r="E22" s="3222">
        <v>10</v>
      </c>
    </row>
    <row r="23" spans="1:5">
      <c r="A23" s="2510"/>
      <c r="B23" s="2507" t="s">
        <v>1884</v>
      </c>
      <c r="C23" s="2424"/>
      <c r="D23" s="754"/>
      <c r="E23" s="2421"/>
    </row>
    <row r="24" spans="1:5">
      <c r="A24" s="2504">
        <v>11</v>
      </c>
      <c r="B24" s="2444" t="s">
        <v>1885</v>
      </c>
      <c r="C24" s="2511" t="s">
        <v>2709</v>
      </c>
      <c r="D24" s="2509">
        <v>1071</v>
      </c>
      <c r="E24" s="2506">
        <v>11</v>
      </c>
    </row>
    <row r="25" spans="1:5">
      <c r="A25" s="2504">
        <v>12</v>
      </c>
      <c r="B25" s="2444" t="s">
        <v>1886</v>
      </c>
      <c r="C25" s="2444" t="s">
        <v>1869</v>
      </c>
      <c r="D25" s="2509">
        <v>-100</v>
      </c>
      <c r="E25" s="2506">
        <v>12</v>
      </c>
    </row>
    <row r="26" spans="1:5">
      <c r="A26" s="2504">
        <v>13</v>
      </c>
      <c r="B26" s="2444" t="s">
        <v>1887</v>
      </c>
      <c r="C26" s="2444" t="s">
        <v>1869</v>
      </c>
      <c r="D26" s="2509">
        <v>1682</v>
      </c>
      <c r="E26" s="2506">
        <v>13</v>
      </c>
    </row>
    <row r="27" spans="1:5">
      <c r="A27" s="2504">
        <v>14</v>
      </c>
      <c r="B27" s="2444" t="s">
        <v>1888</v>
      </c>
      <c r="C27" s="2444" t="s">
        <v>1869</v>
      </c>
      <c r="D27" s="2509">
        <v>249948</v>
      </c>
      <c r="E27" s="2506">
        <v>14</v>
      </c>
    </row>
    <row r="28" spans="1:5">
      <c r="A28" s="2504">
        <v>15</v>
      </c>
      <c r="B28" s="2444" t="s">
        <v>1889</v>
      </c>
      <c r="C28" s="2444" t="s">
        <v>1890</v>
      </c>
      <c r="D28" s="2509">
        <v>252601</v>
      </c>
      <c r="E28" s="2506">
        <v>15</v>
      </c>
    </row>
    <row r="29" spans="1:5">
      <c r="A29" s="2510"/>
      <c r="B29" s="2507" t="s">
        <v>1891</v>
      </c>
      <c r="C29" s="2424"/>
      <c r="D29" s="754"/>
      <c r="E29" s="2421"/>
    </row>
    <row r="30" spans="1:5">
      <c r="A30" s="2504">
        <v>16</v>
      </c>
      <c r="B30" s="2444" t="s">
        <v>1892</v>
      </c>
      <c r="C30" s="2444" t="s">
        <v>1893</v>
      </c>
      <c r="D30" s="2509">
        <v>7206748</v>
      </c>
      <c r="E30" s="2506">
        <v>16</v>
      </c>
    </row>
    <row r="31" spans="1:5">
      <c r="A31" s="2512">
        <v>17</v>
      </c>
      <c r="B31" s="2513" t="s">
        <v>1894</v>
      </c>
      <c r="C31" s="2514" t="s">
        <v>2110</v>
      </c>
      <c r="D31" s="2515">
        <v>1217771</v>
      </c>
      <c r="E31" s="2014">
        <v>17</v>
      </c>
    </row>
    <row r="32" spans="1:5">
      <c r="A32" s="2504">
        <v>18</v>
      </c>
      <c r="B32" s="2444" t="s">
        <v>1895</v>
      </c>
      <c r="C32" s="2444" t="s">
        <v>1896</v>
      </c>
      <c r="D32" s="2509">
        <v>6256451</v>
      </c>
      <c r="E32" s="2506">
        <v>18</v>
      </c>
    </row>
    <row r="33" spans="1:5">
      <c r="A33" s="2504">
        <v>19</v>
      </c>
      <c r="B33" s="2444" t="s">
        <v>1897</v>
      </c>
      <c r="C33" s="2444" t="s">
        <v>1898</v>
      </c>
      <c r="D33" s="2509">
        <v>17379.030555555557</v>
      </c>
      <c r="E33" s="2506">
        <v>19</v>
      </c>
    </row>
    <row r="34" spans="1:5">
      <c r="A34" s="2982">
        <v>20</v>
      </c>
      <c r="B34" s="3015" t="s">
        <v>3585</v>
      </c>
      <c r="C34" s="2444" t="s">
        <v>874</v>
      </c>
      <c r="D34" s="2509">
        <v>15</v>
      </c>
      <c r="E34" s="2421">
        <v>20</v>
      </c>
    </row>
    <row r="35" spans="1:5">
      <c r="A35" s="2504">
        <v>21</v>
      </c>
      <c r="B35" s="2444" t="s">
        <v>875</v>
      </c>
      <c r="C35" s="2444" t="s">
        <v>876</v>
      </c>
      <c r="D35" s="2509">
        <v>23</v>
      </c>
      <c r="E35" s="3222">
        <v>21</v>
      </c>
    </row>
    <row r="36" spans="1:5">
      <c r="A36" s="2504">
        <v>22</v>
      </c>
      <c r="B36" s="2444" t="s">
        <v>877</v>
      </c>
      <c r="C36" s="2444" t="s">
        <v>878</v>
      </c>
      <c r="D36" s="2509">
        <v>399717</v>
      </c>
      <c r="E36" s="2506">
        <v>22</v>
      </c>
    </row>
    <row r="37" spans="1:5">
      <c r="A37" s="2504">
        <v>23</v>
      </c>
      <c r="B37" s="2444" t="s">
        <v>879</v>
      </c>
      <c r="C37" s="2444" t="s">
        <v>880</v>
      </c>
      <c r="D37" s="2509">
        <v>1055431</v>
      </c>
      <c r="E37" s="2506">
        <v>23</v>
      </c>
    </row>
    <row r="38" spans="1:5">
      <c r="A38" s="2504">
        <v>24</v>
      </c>
      <c r="B38" s="2444" t="s">
        <v>881</v>
      </c>
      <c r="C38" s="2444" t="s">
        <v>882</v>
      </c>
      <c r="D38" s="2509">
        <v>399717</v>
      </c>
      <c r="E38" s="2506">
        <v>24</v>
      </c>
    </row>
    <row r="39" spans="1:5">
      <c r="A39" s="2510"/>
      <c r="B39" s="2507" t="s">
        <v>883</v>
      </c>
      <c r="C39" s="2424"/>
      <c r="D39" s="754"/>
      <c r="E39" s="2421"/>
    </row>
    <row r="40" spans="1:5">
      <c r="A40" s="2504">
        <v>25</v>
      </c>
      <c r="B40" s="2444" t="s">
        <v>884</v>
      </c>
      <c r="C40" s="2444" t="s">
        <v>1869</v>
      </c>
      <c r="D40" s="2509">
        <v>219767</v>
      </c>
      <c r="E40" s="2506">
        <v>25</v>
      </c>
    </row>
    <row r="41" spans="1:5">
      <c r="A41" s="2504">
        <v>26</v>
      </c>
      <c r="B41" s="2444" t="s">
        <v>885</v>
      </c>
      <c r="C41" s="2444" t="s">
        <v>1869</v>
      </c>
      <c r="D41" s="2509"/>
      <c r="E41" s="2506">
        <v>26</v>
      </c>
    </row>
    <row r="42" spans="1:5">
      <c r="A42" s="2982">
        <v>27</v>
      </c>
      <c r="B42" s="3014" t="s">
        <v>3586</v>
      </c>
      <c r="C42" s="2444" t="s">
        <v>886</v>
      </c>
      <c r="D42" s="2509">
        <v>219767</v>
      </c>
      <c r="E42" s="2421">
        <v>27</v>
      </c>
    </row>
    <row r="43" spans="1:5" ht="10.5" thickBot="1">
      <c r="A43" s="2504">
        <v>28</v>
      </c>
      <c r="B43" s="2444" t="s">
        <v>887</v>
      </c>
      <c r="C43" s="2444" t="s">
        <v>888</v>
      </c>
      <c r="D43" s="755">
        <v>619484</v>
      </c>
      <c r="E43" s="3222">
        <v>28</v>
      </c>
    </row>
    <row r="44" spans="1:5">
      <c r="A44" s="2516"/>
      <c r="B44" s="733"/>
      <c r="C44" s="733"/>
      <c r="D44" s="733"/>
      <c r="E44" s="2508"/>
    </row>
    <row r="45" spans="1:5">
      <c r="A45" s="2517" t="s">
        <v>889</v>
      </c>
      <c r="B45" s="733"/>
      <c r="C45" s="733"/>
      <c r="D45" s="733"/>
      <c r="E45" s="2508"/>
    </row>
    <row r="46" spans="1:5">
      <c r="A46" s="2516"/>
      <c r="B46" s="733"/>
      <c r="C46" s="733"/>
      <c r="D46" s="733"/>
      <c r="E46" s="2508"/>
    </row>
    <row r="47" spans="1:5">
      <c r="A47" s="2516" t="s">
        <v>890</v>
      </c>
      <c r="B47" s="733" t="s">
        <v>891</v>
      </c>
      <c r="C47" s="733"/>
      <c r="D47" s="733"/>
      <c r="E47" s="2508"/>
    </row>
    <row r="48" spans="1:5">
      <c r="A48" s="2516"/>
      <c r="B48" s="733"/>
      <c r="C48" s="733"/>
      <c r="D48" s="733"/>
      <c r="E48" s="2508"/>
    </row>
    <row r="49" spans="1:5">
      <c r="A49" s="2516" t="s">
        <v>892</v>
      </c>
      <c r="B49" s="733" t="s">
        <v>3190</v>
      </c>
      <c r="C49" s="733"/>
      <c r="D49" s="733"/>
      <c r="E49" s="2508"/>
    </row>
    <row r="50" spans="1:5">
      <c r="A50" s="2516"/>
      <c r="B50" s="733" t="s">
        <v>3189</v>
      </c>
      <c r="C50" s="733"/>
      <c r="D50" s="733"/>
      <c r="E50" s="2508"/>
    </row>
    <row r="51" spans="1:5">
      <c r="A51" s="2516"/>
      <c r="B51" s="733" t="s">
        <v>3192</v>
      </c>
      <c r="C51" s="733"/>
      <c r="D51" s="733"/>
      <c r="E51" s="2508"/>
    </row>
    <row r="52" spans="1:5">
      <c r="A52" s="2516"/>
      <c r="B52" s="733" t="s">
        <v>3191</v>
      </c>
      <c r="C52" s="733"/>
      <c r="D52" s="733"/>
      <c r="E52" s="2508"/>
    </row>
    <row r="53" spans="1:5">
      <c r="A53" s="2516"/>
      <c r="B53" s="733"/>
      <c r="C53" s="733"/>
      <c r="D53" s="733"/>
      <c r="E53" s="2508"/>
    </row>
    <row r="54" spans="1:5">
      <c r="A54" s="2516" t="s">
        <v>893</v>
      </c>
      <c r="B54" s="733" t="s">
        <v>894</v>
      </c>
      <c r="C54" s="733"/>
      <c r="D54" s="733"/>
      <c r="E54" s="2508"/>
    </row>
    <row r="55" spans="1:5">
      <c r="A55" s="2516"/>
      <c r="B55" s="733"/>
      <c r="C55" s="733"/>
      <c r="D55" s="733"/>
      <c r="E55" s="2508"/>
    </row>
    <row r="56" spans="1:5">
      <c r="A56" s="2516"/>
      <c r="B56" s="733"/>
      <c r="C56" s="733"/>
      <c r="D56" s="733"/>
      <c r="E56" s="2508"/>
    </row>
    <row r="57" spans="1:5">
      <c r="A57" s="2516"/>
      <c r="B57" s="733"/>
      <c r="C57" s="733"/>
      <c r="D57" s="733"/>
      <c r="E57" s="2508"/>
    </row>
    <row r="58" spans="1:5">
      <c r="A58" s="2516"/>
      <c r="B58" s="733"/>
      <c r="C58" s="733"/>
      <c r="D58" s="733"/>
      <c r="E58" s="2508"/>
    </row>
    <row r="59" spans="1:5">
      <c r="A59" s="3248"/>
      <c r="B59" s="733"/>
      <c r="C59" s="733"/>
      <c r="D59" s="733"/>
      <c r="E59" s="3249"/>
    </row>
    <row r="60" spans="1:5">
      <c r="A60" s="3250"/>
      <c r="B60" s="733"/>
      <c r="C60" s="733"/>
      <c r="D60" s="733"/>
      <c r="E60" s="3249"/>
    </row>
    <row r="61" spans="1:5">
      <c r="A61" s="3250"/>
      <c r="B61" s="733"/>
      <c r="C61" s="733"/>
      <c r="D61" s="733"/>
      <c r="E61" s="3249"/>
    </row>
    <row r="62" spans="1:5">
      <c r="A62" s="2516"/>
      <c r="B62" s="733"/>
      <c r="C62" s="733"/>
      <c r="D62" s="733"/>
      <c r="E62" s="2508"/>
    </row>
    <row r="63" spans="1:5">
      <c r="A63" s="2516"/>
      <c r="B63" s="733"/>
      <c r="C63" s="733"/>
      <c r="D63" s="733"/>
      <c r="E63" s="2508"/>
    </row>
    <row r="64" spans="1:5">
      <c r="A64" s="2516"/>
      <c r="B64" s="733"/>
      <c r="C64" s="733"/>
      <c r="D64" s="733"/>
      <c r="E64" s="2508"/>
    </row>
    <row r="65" spans="1:5">
      <c r="A65" s="2516"/>
      <c r="B65" s="733"/>
      <c r="C65" s="733"/>
      <c r="D65" s="733"/>
      <c r="E65" s="2508"/>
    </row>
    <row r="66" spans="1:5">
      <c r="A66" s="2516"/>
      <c r="B66" s="733"/>
      <c r="C66" s="733"/>
      <c r="D66" s="733"/>
      <c r="E66" s="2508"/>
    </row>
    <row r="67" spans="1:5">
      <c r="A67" s="2516"/>
      <c r="B67" s="733"/>
      <c r="C67" s="733"/>
      <c r="D67" s="733"/>
      <c r="E67" s="2508"/>
    </row>
    <row r="68" spans="1:5">
      <c r="A68" s="2516"/>
      <c r="B68" s="733"/>
      <c r="C68" s="733"/>
      <c r="D68" s="733"/>
      <c r="E68" s="2508"/>
    </row>
    <row r="69" spans="1:5">
      <c r="A69" s="2516"/>
      <c r="B69" s="733"/>
      <c r="C69" s="733"/>
      <c r="D69" s="733"/>
      <c r="E69" s="2508"/>
    </row>
    <row r="70" spans="1:5">
      <c r="A70" s="2518"/>
      <c r="B70" s="2416"/>
      <c r="C70" s="2416"/>
      <c r="D70" s="2416"/>
      <c r="E70" s="2519"/>
    </row>
    <row r="71" spans="1:5" ht="11.5">
      <c r="A71" s="2520" t="s">
        <v>1353</v>
      </c>
      <c r="B71" s="2521"/>
      <c r="C71" s="2521"/>
      <c r="D71" s="2521"/>
      <c r="E71" s="2522"/>
    </row>
    <row r="72" spans="1:5" ht="11.5">
      <c r="A72" s="2523">
        <v>24</v>
      </c>
      <c r="B72" s="2524"/>
      <c r="C72" s="1995"/>
      <c r="D72" s="2473"/>
      <c r="E72" s="2525" t="s">
        <v>3042</v>
      </c>
    </row>
    <row r="73" spans="1:5">
      <c r="A73" s="2526"/>
      <c r="B73" s="2527"/>
      <c r="C73" s="2527"/>
      <c r="D73" s="2527"/>
      <c r="E73" s="2528"/>
    </row>
    <row r="74" spans="1:5" ht="12" customHeight="1">
      <c r="A74" s="3455" t="s">
        <v>332</v>
      </c>
      <c r="B74" s="3456"/>
      <c r="C74" s="3456"/>
      <c r="D74" s="3456"/>
      <c r="E74" s="3457"/>
    </row>
    <row r="75" spans="1:5" ht="0.75" hidden="1" customHeight="1">
      <c r="A75" s="2516"/>
      <c r="B75" s="733"/>
      <c r="C75" s="733"/>
      <c r="D75" s="733"/>
      <c r="E75" s="2508"/>
    </row>
    <row r="76" spans="1:5" ht="11.25" customHeight="1">
      <c r="A76" s="2516"/>
      <c r="B76" s="733"/>
      <c r="C76" s="733"/>
      <c r="D76" s="733"/>
      <c r="E76" s="2508"/>
    </row>
    <row r="77" spans="1:5" ht="11.25" customHeight="1">
      <c r="A77" s="2516"/>
      <c r="B77" s="733"/>
      <c r="C77" s="733"/>
      <c r="D77" s="733"/>
      <c r="E77" s="2508"/>
    </row>
    <row r="78" spans="1:5" ht="11.25" customHeight="1">
      <c r="A78" s="2516"/>
      <c r="B78" s="733"/>
      <c r="C78" s="733"/>
      <c r="D78" s="733"/>
      <c r="E78" s="2508"/>
    </row>
    <row r="79" spans="1:5" ht="11.25" customHeight="1">
      <c r="A79" s="2516"/>
      <c r="B79" s="733"/>
      <c r="C79" s="733"/>
      <c r="D79" s="733"/>
      <c r="E79" s="2508"/>
    </row>
    <row r="80" spans="1:5" ht="11.25" customHeight="1">
      <c r="A80" s="2516"/>
      <c r="B80" s="733"/>
      <c r="C80" s="733"/>
      <c r="D80" s="733"/>
      <c r="E80" s="2508"/>
    </row>
    <row r="81" spans="1:5" ht="11.25" customHeight="1">
      <c r="A81" s="2516"/>
      <c r="B81" s="733"/>
      <c r="C81" s="733"/>
      <c r="D81" s="733"/>
      <c r="E81" s="2508"/>
    </row>
    <row r="82" spans="1:5" ht="11.25" customHeight="1">
      <c r="A82" s="2516"/>
      <c r="B82" s="733"/>
      <c r="C82" s="733"/>
      <c r="D82" s="733"/>
      <c r="E82" s="2508"/>
    </row>
    <row r="83" spans="1:5" ht="11.25" customHeight="1">
      <c r="A83" s="2516"/>
      <c r="B83" s="733"/>
      <c r="C83" s="733"/>
      <c r="D83" s="733"/>
      <c r="E83" s="2508"/>
    </row>
    <row r="84" spans="1:5" ht="11.25" customHeight="1">
      <c r="A84" s="2516"/>
      <c r="B84" s="733"/>
      <c r="C84" s="733"/>
      <c r="D84" s="733"/>
      <c r="E84" s="2508"/>
    </row>
    <row r="85" spans="1:5" ht="11.25" customHeight="1">
      <c r="A85" s="2516"/>
      <c r="B85" s="733"/>
      <c r="C85" s="733"/>
      <c r="D85" s="733"/>
      <c r="E85" s="2508"/>
    </row>
    <row r="86" spans="1:5" ht="11.25" customHeight="1">
      <c r="A86" s="2516"/>
      <c r="B86" s="733"/>
      <c r="C86" s="733"/>
      <c r="D86" s="733"/>
      <c r="E86" s="2508"/>
    </row>
    <row r="87" spans="1:5" ht="11.25" customHeight="1">
      <c r="A87" s="2516"/>
      <c r="B87" s="733"/>
      <c r="C87" s="733"/>
      <c r="D87" s="733"/>
      <c r="E87" s="2508"/>
    </row>
    <row r="88" spans="1:5" ht="11.25" customHeight="1">
      <c r="A88" s="2516"/>
      <c r="B88" s="733"/>
      <c r="C88" s="733"/>
      <c r="D88" s="733"/>
      <c r="E88" s="2508"/>
    </row>
    <row r="89" spans="1:5" ht="11.25" customHeight="1">
      <c r="A89" s="2516"/>
      <c r="B89" s="733"/>
      <c r="C89" s="733"/>
      <c r="D89" s="733"/>
      <c r="E89" s="2508"/>
    </row>
    <row r="90" spans="1:5" ht="11.25" customHeight="1">
      <c r="A90" s="2516"/>
      <c r="B90" s="733"/>
      <c r="C90" s="733"/>
      <c r="D90" s="733"/>
      <c r="E90" s="2508"/>
    </row>
    <row r="91" spans="1:5" ht="11.25" customHeight="1">
      <c r="A91" s="2516"/>
      <c r="B91" s="733"/>
      <c r="C91" s="733"/>
      <c r="D91" s="733"/>
      <c r="E91" s="2508"/>
    </row>
    <row r="92" spans="1:5" ht="11.25" customHeight="1">
      <c r="A92" s="2516"/>
      <c r="B92" s="733"/>
      <c r="C92" s="733"/>
      <c r="D92" s="733"/>
      <c r="E92" s="2508"/>
    </row>
    <row r="93" spans="1:5" ht="11.25" customHeight="1">
      <c r="A93" s="2516"/>
      <c r="B93" s="733"/>
      <c r="C93" s="733"/>
      <c r="D93" s="733"/>
      <c r="E93" s="2508"/>
    </row>
    <row r="94" spans="1:5" ht="11.25" customHeight="1">
      <c r="A94" s="2516"/>
      <c r="B94" s="733"/>
      <c r="C94" s="733"/>
      <c r="D94" s="733"/>
      <c r="E94" s="2508"/>
    </row>
    <row r="95" spans="1:5" ht="11.25" customHeight="1">
      <c r="A95" s="2516"/>
      <c r="B95" s="733"/>
      <c r="C95" s="733"/>
      <c r="D95" s="733"/>
      <c r="E95" s="2508"/>
    </row>
    <row r="96" spans="1:5" ht="11.25" customHeight="1">
      <c r="A96" s="2516"/>
      <c r="B96" s="733"/>
      <c r="C96" s="733"/>
      <c r="D96" s="733"/>
      <c r="E96" s="2508"/>
    </row>
    <row r="97" spans="1:5" ht="11.25" customHeight="1">
      <c r="A97" s="2516"/>
      <c r="B97" s="733"/>
      <c r="C97" s="733"/>
      <c r="D97" s="733"/>
      <c r="E97" s="2508"/>
    </row>
    <row r="98" spans="1:5">
      <c r="A98" s="2516"/>
      <c r="B98" s="733"/>
      <c r="C98" s="733"/>
      <c r="D98" s="733"/>
      <c r="E98" s="2508"/>
    </row>
    <row r="99" spans="1:5">
      <c r="A99" s="2516"/>
      <c r="B99" s="733"/>
      <c r="C99" s="733"/>
      <c r="D99" s="733"/>
      <c r="E99" s="2508"/>
    </row>
    <row r="100" spans="1:5">
      <c r="A100" s="2516"/>
      <c r="B100" s="733"/>
      <c r="C100" s="733"/>
      <c r="D100" s="733"/>
      <c r="E100" s="2508"/>
    </row>
    <row r="101" spans="1:5">
      <c r="A101" s="2516"/>
      <c r="B101" s="733"/>
      <c r="C101" s="733"/>
      <c r="D101" s="733"/>
      <c r="E101" s="2508"/>
    </row>
    <row r="102" spans="1:5">
      <c r="A102" s="2516"/>
      <c r="B102" s="733"/>
      <c r="C102" s="733"/>
      <c r="D102" s="733"/>
      <c r="E102" s="2508"/>
    </row>
    <row r="103" spans="1:5">
      <c r="A103" s="2516"/>
      <c r="B103" s="733"/>
      <c r="C103" s="733"/>
      <c r="D103" s="733"/>
      <c r="E103" s="2508"/>
    </row>
    <row r="104" spans="1:5">
      <c r="A104" s="2516"/>
      <c r="B104" s="733"/>
      <c r="C104" s="733"/>
      <c r="D104" s="733"/>
      <c r="E104" s="2508"/>
    </row>
    <row r="105" spans="1:5">
      <c r="A105" s="2516"/>
      <c r="B105" s="733"/>
      <c r="C105" s="733"/>
      <c r="D105" s="733"/>
      <c r="E105" s="2508"/>
    </row>
    <row r="106" spans="1:5">
      <c r="A106" s="2516"/>
      <c r="B106" s="733"/>
      <c r="C106" s="733"/>
      <c r="D106" s="733"/>
      <c r="E106" s="2508"/>
    </row>
    <row r="107" spans="1:5">
      <c r="A107" s="2516"/>
      <c r="B107" s="733"/>
      <c r="C107" s="733"/>
      <c r="D107" s="733"/>
      <c r="E107" s="2508"/>
    </row>
    <row r="108" spans="1:5">
      <c r="A108" s="2516"/>
      <c r="B108" s="733"/>
      <c r="C108" s="733"/>
      <c r="D108" s="733"/>
      <c r="E108" s="2508"/>
    </row>
    <row r="109" spans="1:5">
      <c r="A109" s="2516"/>
      <c r="B109" s="733"/>
      <c r="C109" s="733"/>
      <c r="D109" s="733"/>
      <c r="E109" s="2508"/>
    </row>
    <row r="110" spans="1:5">
      <c r="A110" s="2516"/>
      <c r="B110" s="733"/>
      <c r="C110" s="733"/>
      <c r="D110" s="733"/>
      <c r="E110" s="2508"/>
    </row>
    <row r="111" spans="1:5">
      <c r="A111" s="2516"/>
      <c r="B111" s="733"/>
      <c r="C111" s="733"/>
      <c r="D111" s="733"/>
      <c r="E111" s="2508"/>
    </row>
    <row r="112" spans="1:5">
      <c r="A112" s="2516"/>
      <c r="B112" s="733"/>
      <c r="C112" s="733"/>
      <c r="D112" s="733"/>
      <c r="E112" s="2508"/>
    </row>
    <row r="113" spans="1:5">
      <c r="A113" s="2516"/>
      <c r="B113" s="733"/>
      <c r="C113" s="733"/>
      <c r="D113" s="733"/>
      <c r="E113" s="2508"/>
    </row>
    <row r="114" spans="1:5">
      <c r="A114" s="2516"/>
      <c r="B114" s="733"/>
      <c r="C114" s="733"/>
      <c r="D114" s="733"/>
      <c r="E114" s="2508"/>
    </row>
    <row r="115" spans="1:5">
      <c r="A115" s="2516"/>
      <c r="B115" s="733"/>
      <c r="C115" s="733"/>
      <c r="D115" s="733"/>
      <c r="E115" s="2508"/>
    </row>
    <row r="116" spans="1:5">
      <c r="A116" s="2516"/>
      <c r="B116" s="733"/>
      <c r="C116" s="733"/>
      <c r="D116" s="733"/>
      <c r="E116" s="2508"/>
    </row>
    <row r="117" spans="1:5">
      <c r="A117" s="2516"/>
      <c r="B117" s="733"/>
      <c r="C117" s="733"/>
      <c r="D117" s="733"/>
      <c r="E117" s="2508"/>
    </row>
    <row r="118" spans="1:5">
      <c r="A118" s="2516"/>
      <c r="B118" s="733"/>
      <c r="C118" s="733"/>
      <c r="D118" s="733"/>
      <c r="E118" s="2508"/>
    </row>
    <row r="119" spans="1:5">
      <c r="A119" s="2516"/>
      <c r="B119" s="733"/>
      <c r="C119" s="733"/>
      <c r="D119" s="733"/>
      <c r="E119" s="2508"/>
    </row>
    <row r="120" spans="1:5">
      <c r="A120" s="2516"/>
      <c r="B120" s="733"/>
      <c r="C120" s="733"/>
      <c r="D120" s="733"/>
      <c r="E120" s="2508"/>
    </row>
    <row r="121" spans="1:5">
      <c r="A121" s="2516"/>
      <c r="B121" s="733"/>
      <c r="C121" s="733"/>
      <c r="D121" s="733"/>
      <c r="E121" s="2508"/>
    </row>
    <row r="122" spans="1:5">
      <c r="A122" s="2516"/>
      <c r="B122" s="733"/>
      <c r="C122" s="733"/>
      <c r="D122" s="733"/>
      <c r="E122" s="2508"/>
    </row>
    <row r="123" spans="1:5">
      <c r="A123" s="2516"/>
      <c r="B123" s="733"/>
      <c r="C123" s="733"/>
      <c r="D123" s="733"/>
      <c r="E123" s="2508"/>
    </row>
    <row r="124" spans="1:5">
      <c r="A124" s="2516"/>
      <c r="B124" s="733"/>
      <c r="C124" s="733"/>
      <c r="D124" s="733"/>
      <c r="E124" s="2508"/>
    </row>
    <row r="125" spans="1:5">
      <c r="A125" s="2516"/>
      <c r="B125" s="733"/>
      <c r="C125" s="733"/>
      <c r="D125" s="733"/>
      <c r="E125" s="2508"/>
    </row>
    <row r="126" spans="1:5">
      <c r="A126" s="2516"/>
      <c r="B126" s="733"/>
      <c r="C126" s="733"/>
      <c r="D126" s="733"/>
      <c r="E126" s="2508"/>
    </row>
    <row r="127" spans="1:5">
      <c r="A127" s="2516"/>
      <c r="B127" s="733"/>
      <c r="C127" s="733"/>
      <c r="D127" s="733"/>
      <c r="E127" s="2508"/>
    </row>
    <row r="128" spans="1:5">
      <c r="A128" s="2516"/>
      <c r="B128" s="733"/>
      <c r="C128" s="733"/>
      <c r="D128" s="733"/>
      <c r="E128" s="2508"/>
    </row>
    <row r="129" spans="1:5">
      <c r="A129" s="2516"/>
      <c r="B129" s="733"/>
      <c r="C129" s="733"/>
      <c r="D129" s="733"/>
      <c r="E129" s="2508"/>
    </row>
    <row r="130" spans="1:5">
      <c r="A130" s="2516"/>
      <c r="B130" s="733"/>
      <c r="C130" s="733"/>
      <c r="D130" s="733"/>
      <c r="E130" s="2508"/>
    </row>
    <row r="131" spans="1:5">
      <c r="A131" s="2516"/>
      <c r="B131" s="733"/>
      <c r="C131" s="733"/>
      <c r="D131" s="733"/>
      <c r="E131" s="2508"/>
    </row>
    <row r="132" spans="1:5">
      <c r="A132" s="2516"/>
      <c r="B132" s="733"/>
      <c r="C132" s="733"/>
      <c r="D132" s="733"/>
      <c r="E132" s="2508"/>
    </row>
    <row r="133" spans="1:5">
      <c r="A133" s="2516"/>
      <c r="B133" s="733"/>
      <c r="C133" s="733"/>
      <c r="D133" s="733"/>
      <c r="E133" s="2508"/>
    </row>
    <row r="134" spans="1:5">
      <c r="A134" s="2516"/>
      <c r="B134" s="733"/>
      <c r="C134" s="733"/>
      <c r="D134" s="733"/>
      <c r="E134" s="2508"/>
    </row>
    <row r="135" spans="1:5">
      <c r="A135" s="2516"/>
      <c r="B135" s="733"/>
      <c r="C135" s="733"/>
      <c r="D135" s="733"/>
      <c r="E135" s="2508"/>
    </row>
    <row r="136" spans="1:5">
      <c r="A136" s="2516"/>
      <c r="B136" s="733"/>
      <c r="C136" s="733"/>
      <c r="D136" s="733"/>
      <c r="E136" s="2508"/>
    </row>
    <row r="137" spans="1:5">
      <c r="A137" s="2516"/>
      <c r="B137" s="733"/>
      <c r="C137" s="733"/>
      <c r="D137" s="733"/>
      <c r="E137" s="2508"/>
    </row>
    <row r="138" spans="1:5">
      <c r="A138" s="2516"/>
      <c r="B138" s="733"/>
      <c r="C138" s="733"/>
      <c r="D138" s="733"/>
      <c r="E138" s="2508"/>
    </row>
    <row r="139" spans="1:5">
      <c r="A139" s="2516"/>
      <c r="B139" s="733"/>
      <c r="C139" s="733"/>
      <c r="D139" s="733"/>
      <c r="E139" s="2508"/>
    </row>
    <row r="140" spans="1:5">
      <c r="A140" s="2518"/>
      <c r="B140" s="2416"/>
      <c r="C140" s="2416"/>
      <c r="D140" s="2416"/>
      <c r="E140" s="2417"/>
    </row>
    <row r="141" spans="1:5" ht="11.5">
      <c r="A141" s="2487"/>
      <c r="B141" s="2529"/>
      <c r="C141" s="2529"/>
      <c r="D141" s="2529"/>
      <c r="E141" s="2490" t="s">
        <v>1353</v>
      </c>
    </row>
    <row r="142" spans="1:5">
      <c r="A142" s="48"/>
      <c r="B142" s="46"/>
      <c r="C142" s="46"/>
      <c r="D142" s="46"/>
      <c r="E142" s="46"/>
    </row>
    <row r="143" spans="1:5">
      <c r="A143" s="48"/>
      <c r="B143" s="46"/>
      <c r="C143" s="46"/>
      <c r="D143" s="46"/>
      <c r="E143" s="46"/>
    </row>
    <row r="144" spans="1:5">
      <c r="A144" s="48"/>
      <c r="B144" s="46"/>
      <c r="C144" s="46"/>
      <c r="D144" s="46"/>
      <c r="E144" s="46"/>
    </row>
    <row r="145" spans="1:5">
      <c r="A145" s="48"/>
      <c r="B145" s="46"/>
      <c r="C145" s="46"/>
      <c r="D145" s="46"/>
      <c r="E145" s="46"/>
    </row>
    <row r="146" spans="1:5">
      <c r="A146" s="48"/>
      <c r="B146" s="46"/>
      <c r="C146" s="46"/>
      <c r="D146" s="46"/>
      <c r="E146" s="46"/>
    </row>
    <row r="147" spans="1:5">
      <c r="A147" s="48"/>
      <c r="B147" s="46"/>
      <c r="C147" s="46"/>
      <c r="D147" s="46"/>
      <c r="E147" s="46"/>
    </row>
    <row r="148" spans="1:5">
      <c r="A148" s="48"/>
      <c r="B148" s="46"/>
      <c r="C148" s="46"/>
      <c r="D148" s="46"/>
      <c r="E148" s="46"/>
    </row>
  </sheetData>
  <customSheetViews>
    <customSheetView guid="{CED32266-454C-4882-8DB4-02038533D7CA}" showPageBreaks="1" hiddenRows="1" topLeftCell="A55">
      <rowBreaks count="1" manualBreakCount="1">
        <brk id="61" max="16383" man="1"/>
      </rowBreaks>
      <pageMargins left="0.5" right="0.5" top="0.5" bottom="0.5" header="0.3" footer="0.3"/>
      <printOptions horizontalCentered="1"/>
      <pageSetup orientation="portrait" r:id="rId1"/>
    </customSheetView>
    <customSheetView guid="{785AB79B-FCC5-4328-97AE-CA0022E835E7}" hiddenRows="1" topLeftCell="A55">
      <selection activeCell="B64" sqref="B64"/>
      <rowBreaks count="1" manualBreakCount="1">
        <brk id="61" max="16383" man="1"/>
      </rowBreaks>
      <pageMargins left="1" right="1" top="1" bottom="1" header="0" footer="0"/>
      <pageSetup scale="90" orientation="portrait" horizontalDpi="4294967292" r:id="rId2"/>
      <headerFooter alignWithMargins="0"/>
    </customSheetView>
    <customSheetView guid="{5A727A5D-BF44-4335-A246-11154DE1EF1F}" hiddenRows="1" topLeftCell="A55">
      <selection activeCell="B64" sqref="B64"/>
      <rowBreaks count="1" manualBreakCount="1">
        <brk id="61" max="16383" man="1"/>
      </rowBreaks>
      <pageMargins left="1" right="1" top="1" bottom="1" header="0" footer="0"/>
      <pageSetup scale="90" orientation="portrait" horizontalDpi="4294967292" r:id="rId3"/>
      <headerFooter alignWithMargins="0"/>
    </customSheetView>
    <customSheetView guid="{4199E9C9-F722-4E0F-954F-1B24567CBCA2}" hiddenRows="1" topLeftCell="A55">
      <selection activeCell="B64" sqref="B64"/>
      <rowBreaks count="1" manualBreakCount="1">
        <brk id="61" max="16383" man="1"/>
      </rowBreaks>
      <pageMargins left="1" right="1" top="1" bottom="1" header="0" footer="0"/>
      <pageSetup scale="90" orientation="portrait" horizontalDpi="4294967292" r:id="rId4"/>
      <headerFooter alignWithMargins="0"/>
    </customSheetView>
    <customSheetView guid="{494A8C19-2F1C-4B6E-A878-D879D2D7079D}" hiddenRows="1" topLeftCell="A55">
      <selection activeCell="B64" sqref="B64"/>
      <rowBreaks count="1" manualBreakCount="1">
        <brk id="61" max="16383" man="1"/>
      </rowBreaks>
      <pageMargins left="1" right="1" top="1" bottom="1" header="0" footer="0"/>
      <pageSetup scale="90" orientation="portrait" horizontalDpi="4294967292" r:id="rId5"/>
      <headerFooter alignWithMargins="0"/>
    </customSheetView>
    <customSheetView guid="{1074830C-1147-4CE3-BD9F-2572CEE59AEF}" hiddenRows="1" topLeftCell="A55">
      <selection activeCell="B64" sqref="B64"/>
      <rowBreaks count="1" manualBreakCount="1">
        <brk id="61" max="16383" man="1"/>
      </rowBreaks>
      <pageMargins left="1" right="1" top="1" bottom="1" header="0" footer="0"/>
      <pageSetup scale="90" orientation="portrait" horizontalDpi="4294967292" r:id="rId6"/>
      <headerFooter alignWithMargins="0"/>
    </customSheetView>
    <customSheetView guid="{C0E4D60A-5D51-4D0A-8339-E19D67BA1FD7}" hiddenRows="1" topLeftCell="A55">
      <selection activeCell="B64" sqref="B64"/>
      <rowBreaks count="1" manualBreakCount="1">
        <brk id="61" max="16383" man="1"/>
      </rowBreaks>
      <pageMargins left="1" right="1" top="1" bottom="1" header="0" footer="0"/>
      <pageSetup scale="90" orientation="portrait" horizontalDpi="4294967292" r:id="rId7"/>
      <headerFooter alignWithMargins="0"/>
    </customSheetView>
    <customSheetView guid="{EB5A193B-9693-4793-A7E2-BFF09C25801B}" hiddenRows="1" topLeftCell="A55">
      <selection activeCell="B64" sqref="B64"/>
      <rowBreaks count="1" manualBreakCount="1">
        <brk id="61" max="16383" man="1"/>
      </rowBreaks>
      <pageMargins left="1" right="1" top="1" bottom="1" header="0" footer="0"/>
      <pageSetup scale="90" orientation="portrait" horizontalDpi="4294967292" r:id="rId8"/>
      <headerFooter alignWithMargins="0"/>
    </customSheetView>
  </customSheetViews>
  <mergeCells count="1">
    <mergeCell ref="A74:E74"/>
  </mergeCells>
  <phoneticPr fontId="0" type="noConversion"/>
  <printOptions horizontalCentered="1" verticalCentered="1"/>
  <pageMargins left="0.25" right="0.25" top="0.25" bottom="0.25" header="0.1" footer="0.1"/>
  <pageSetup scale="104" fitToHeight="0" orientation="portrait" r:id="rId9"/>
  <headerFooter alignWithMargins="0"/>
  <rowBreaks count="1" manualBreakCount="1">
    <brk id="71" max="16383" man="1"/>
  </rowBreaks>
  <customProperties>
    <customPr name="_pios_id" r:id="rId10"/>
    <customPr name="EpmWorksheetKeyString_GUID" r:id="rId1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0"/>
  <sheetViews>
    <sheetView workbookViewId="0">
      <selection activeCell="A125" sqref="A125:XFD125"/>
    </sheetView>
  </sheetViews>
  <sheetFormatPr defaultColWidth="9.109375" defaultRowHeight="9"/>
  <cols>
    <col min="1" max="1" width="3.44140625" style="2" customWidth="1"/>
    <col min="2" max="2" width="3.77734375" style="2" customWidth="1"/>
    <col min="3" max="3" width="9.109375" style="2"/>
    <col min="4" max="4" width="9.21875" style="2" customWidth="1"/>
    <col min="5" max="5" width="9.109375" style="2"/>
    <col min="6" max="6" width="11.77734375" style="2" customWidth="1"/>
    <col min="7" max="10" width="9.109375" style="2"/>
    <col min="11" max="11" width="11.109375" style="2" customWidth="1"/>
    <col min="12" max="12" width="9.109375" style="2"/>
    <col min="13" max="13" width="19.77734375" style="2" customWidth="1"/>
    <col min="14" max="14" width="9.109375" style="2"/>
    <col min="15" max="15" width="16.33203125" style="2" customWidth="1"/>
    <col min="16" max="16384" width="9.109375" style="2"/>
  </cols>
  <sheetData>
    <row r="1" spans="1:13" ht="10.5">
      <c r="A1" s="2530" t="s">
        <v>2901</v>
      </c>
      <c r="B1" s="2531"/>
      <c r="C1" s="2531"/>
      <c r="D1" s="2531"/>
      <c r="E1" s="2531"/>
      <c r="F1" s="2531"/>
      <c r="G1" s="2531"/>
      <c r="H1" s="2531"/>
      <c r="I1" s="2531"/>
      <c r="J1" s="2531"/>
      <c r="K1" s="2531"/>
      <c r="L1" s="2531"/>
      <c r="M1" s="2532">
        <v>25</v>
      </c>
    </row>
    <row r="2" spans="1:13" ht="10">
      <c r="A2" s="2533" t="s">
        <v>54</v>
      </c>
      <c r="B2" s="2531"/>
      <c r="C2" s="2531"/>
      <c r="D2" s="2531"/>
      <c r="E2" s="2531"/>
      <c r="F2" s="2531"/>
      <c r="G2" s="2531"/>
      <c r="H2" s="2531"/>
      <c r="I2" s="2531"/>
      <c r="J2" s="2531"/>
      <c r="K2" s="2531"/>
      <c r="L2" s="2531"/>
      <c r="M2" s="2534"/>
    </row>
    <row r="3" spans="1:13" ht="10">
      <c r="A3" s="527"/>
      <c r="B3" s="459"/>
      <c r="C3" s="459"/>
      <c r="D3" s="459"/>
      <c r="E3" s="459"/>
      <c r="F3" s="459"/>
      <c r="G3" s="459"/>
      <c r="H3" s="459"/>
      <c r="I3" s="459"/>
      <c r="J3" s="459"/>
      <c r="K3" s="459"/>
      <c r="L3" s="459"/>
      <c r="M3" s="2535"/>
    </row>
    <row r="4" spans="1:13" ht="10">
      <c r="A4" s="528" t="s">
        <v>416</v>
      </c>
      <c r="B4" s="459" t="s">
        <v>55</v>
      </c>
      <c r="C4" s="459"/>
      <c r="D4" s="459"/>
      <c r="E4" s="459"/>
      <c r="F4" s="459"/>
      <c r="G4" s="459"/>
      <c r="H4" s="459"/>
      <c r="I4" s="459"/>
      <c r="J4" s="459"/>
      <c r="K4" s="459"/>
      <c r="L4" s="459"/>
      <c r="M4" s="2535"/>
    </row>
    <row r="5" spans="1:13" ht="10">
      <c r="A5" s="528"/>
      <c r="B5" s="459" t="s">
        <v>56</v>
      </c>
      <c r="C5" s="459"/>
      <c r="D5" s="459"/>
      <c r="E5" s="459"/>
      <c r="F5" s="459"/>
      <c r="G5" s="459"/>
      <c r="H5" s="459"/>
      <c r="I5" s="459"/>
      <c r="J5" s="459"/>
      <c r="K5" s="459"/>
      <c r="L5" s="459"/>
      <c r="M5" s="2535"/>
    </row>
    <row r="6" spans="1:13" ht="10">
      <c r="A6" s="528"/>
      <c r="B6" s="459" t="s">
        <v>57</v>
      </c>
      <c r="C6" s="459"/>
      <c r="D6" s="459"/>
      <c r="E6" s="459"/>
      <c r="F6" s="459"/>
      <c r="G6" s="459"/>
      <c r="H6" s="459"/>
      <c r="I6" s="459"/>
      <c r="J6" s="459"/>
      <c r="K6" s="459"/>
      <c r="L6" s="459"/>
      <c r="M6" s="2535"/>
    </row>
    <row r="7" spans="1:13" ht="10">
      <c r="A7" s="528"/>
      <c r="B7" s="459" t="s">
        <v>58</v>
      </c>
      <c r="C7" s="459"/>
      <c r="D7" s="459"/>
      <c r="E7" s="459"/>
      <c r="F7" s="459"/>
      <c r="G7" s="459"/>
      <c r="H7" s="459"/>
      <c r="I7" s="459"/>
      <c r="J7" s="459"/>
      <c r="K7" s="459"/>
      <c r="L7" s="459"/>
      <c r="M7" s="2535"/>
    </row>
    <row r="8" spans="1:13" ht="10">
      <c r="A8" s="528"/>
      <c r="B8" s="459" t="s">
        <v>59</v>
      </c>
      <c r="C8" s="459"/>
      <c r="D8" s="459"/>
      <c r="E8" s="459"/>
      <c r="F8" s="459"/>
      <c r="G8" s="459"/>
      <c r="H8" s="459"/>
      <c r="I8" s="459"/>
      <c r="J8" s="459"/>
      <c r="K8" s="459"/>
      <c r="L8" s="459"/>
      <c r="M8" s="2535"/>
    </row>
    <row r="9" spans="1:13" ht="10">
      <c r="A9" s="528"/>
      <c r="B9" s="459"/>
      <c r="C9" s="459"/>
      <c r="D9" s="459"/>
      <c r="E9" s="459"/>
      <c r="F9" s="459"/>
      <c r="G9" s="459"/>
      <c r="H9" s="459"/>
      <c r="I9" s="459"/>
      <c r="J9" s="459"/>
      <c r="K9" s="459"/>
      <c r="L9" s="459"/>
      <c r="M9" s="2535"/>
    </row>
    <row r="10" spans="1:13" ht="10">
      <c r="A10" s="528" t="s">
        <v>417</v>
      </c>
      <c r="B10" s="459" t="s">
        <v>60</v>
      </c>
      <c r="C10" s="459"/>
      <c r="D10" s="459"/>
      <c r="E10" s="459"/>
      <c r="F10" s="459"/>
      <c r="G10" s="459"/>
      <c r="H10" s="459"/>
      <c r="I10" s="459"/>
      <c r="J10" s="459"/>
      <c r="K10" s="459"/>
      <c r="L10" s="459"/>
      <c r="M10" s="2535"/>
    </row>
    <row r="11" spans="1:13" ht="10">
      <c r="A11" s="528"/>
      <c r="B11" s="459"/>
      <c r="C11" s="459"/>
      <c r="D11" s="459"/>
      <c r="E11" s="459"/>
      <c r="F11" s="459"/>
      <c r="G11" s="459"/>
      <c r="H11" s="459"/>
      <c r="I11" s="459"/>
      <c r="J11" s="459"/>
      <c r="K11" s="459"/>
      <c r="L11" s="459"/>
      <c r="M11" s="2535"/>
    </row>
    <row r="12" spans="1:13" ht="10">
      <c r="A12" s="528"/>
      <c r="B12" s="459" t="s">
        <v>890</v>
      </c>
      <c r="C12" s="459" t="s">
        <v>61</v>
      </c>
      <c r="D12" s="459"/>
      <c r="E12" s="459"/>
      <c r="F12" s="459"/>
      <c r="G12" s="459"/>
      <c r="H12" s="459"/>
      <c r="I12" s="459"/>
      <c r="J12" s="459"/>
      <c r="K12" s="459"/>
      <c r="L12" s="459"/>
      <c r="M12" s="2535"/>
    </row>
    <row r="13" spans="1:13" ht="10">
      <c r="A13" s="528"/>
      <c r="B13" s="459"/>
      <c r="C13" s="459" t="s">
        <v>62</v>
      </c>
      <c r="D13" s="459"/>
      <c r="E13" s="459"/>
      <c r="F13" s="459"/>
      <c r="G13" s="459"/>
      <c r="H13" s="459"/>
      <c r="I13" s="459"/>
      <c r="J13" s="459"/>
      <c r="K13" s="459"/>
      <c r="L13" s="459"/>
      <c r="M13" s="2535"/>
    </row>
    <row r="14" spans="1:13" ht="10">
      <c r="A14" s="528"/>
      <c r="B14" s="459"/>
      <c r="C14" s="459" t="s">
        <v>63</v>
      </c>
      <c r="D14" s="459"/>
      <c r="E14" s="459"/>
      <c r="F14" s="459"/>
      <c r="G14" s="459"/>
      <c r="H14" s="459"/>
      <c r="I14" s="459"/>
      <c r="J14" s="459"/>
      <c r="K14" s="459"/>
      <c r="L14" s="459"/>
      <c r="M14" s="2535"/>
    </row>
    <row r="15" spans="1:13" ht="10">
      <c r="A15" s="528"/>
      <c r="B15" s="459"/>
      <c r="C15" s="459" t="s">
        <v>64</v>
      </c>
      <c r="D15" s="459"/>
      <c r="E15" s="459"/>
      <c r="F15" s="459"/>
      <c r="G15" s="459"/>
      <c r="H15" s="459"/>
      <c r="I15" s="459"/>
      <c r="J15" s="459"/>
      <c r="K15" s="459"/>
      <c r="L15" s="459"/>
      <c r="M15" s="2535"/>
    </row>
    <row r="16" spans="1:13" ht="10">
      <c r="A16" s="528"/>
      <c r="B16" s="459"/>
      <c r="C16" s="459" t="s">
        <v>65</v>
      </c>
      <c r="D16" s="459"/>
      <c r="E16" s="459"/>
      <c r="F16" s="459"/>
      <c r="G16" s="459"/>
      <c r="H16" s="459"/>
      <c r="I16" s="459"/>
      <c r="J16" s="459"/>
      <c r="K16" s="459"/>
      <c r="L16" s="459"/>
      <c r="M16" s="2535"/>
    </row>
    <row r="17" spans="1:13" ht="10">
      <c r="A17" s="528"/>
      <c r="B17" s="459" t="s">
        <v>892</v>
      </c>
      <c r="C17" s="459" t="s">
        <v>66</v>
      </c>
      <c r="D17" s="459"/>
      <c r="E17" s="459"/>
      <c r="F17" s="459"/>
      <c r="G17" s="459"/>
      <c r="H17" s="459"/>
      <c r="I17" s="459"/>
      <c r="J17" s="459"/>
      <c r="K17" s="459"/>
      <c r="L17" s="459"/>
      <c r="M17" s="2535"/>
    </row>
    <row r="18" spans="1:13" ht="10">
      <c r="A18" s="528"/>
      <c r="B18" s="459" t="s">
        <v>893</v>
      </c>
      <c r="C18" s="459" t="s">
        <v>67</v>
      </c>
      <c r="D18" s="459"/>
      <c r="E18" s="459"/>
      <c r="F18" s="459"/>
      <c r="G18" s="459"/>
      <c r="H18" s="459"/>
      <c r="I18" s="459"/>
      <c r="J18" s="459"/>
      <c r="K18" s="459"/>
      <c r="L18" s="459"/>
      <c r="M18" s="2535"/>
    </row>
    <row r="19" spans="1:13" ht="10">
      <c r="A19" s="528"/>
      <c r="B19" s="459" t="s">
        <v>2222</v>
      </c>
      <c r="C19" s="459" t="s">
        <v>68</v>
      </c>
      <c r="D19" s="459"/>
      <c r="E19" s="459"/>
      <c r="F19" s="459"/>
      <c r="G19" s="459"/>
      <c r="H19" s="459"/>
      <c r="I19" s="459"/>
      <c r="J19" s="459"/>
      <c r="K19" s="459"/>
      <c r="L19" s="459"/>
      <c r="M19" s="2535"/>
    </row>
    <row r="20" spans="1:13" ht="10">
      <c r="A20" s="528"/>
      <c r="B20" s="459" t="s">
        <v>1435</v>
      </c>
      <c r="C20" s="459" t="s">
        <v>69</v>
      </c>
      <c r="D20" s="459"/>
      <c r="E20" s="459"/>
      <c r="F20" s="459"/>
      <c r="G20" s="459"/>
      <c r="H20" s="459"/>
      <c r="I20" s="459"/>
      <c r="J20" s="459"/>
      <c r="K20" s="459"/>
      <c r="L20" s="459"/>
      <c r="M20" s="2535"/>
    </row>
    <row r="21" spans="1:13" ht="10">
      <c r="A21" s="528"/>
      <c r="B21" s="459"/>
      <c r="C21" s="459"/>
      <c r="D21" s="459"/>
      <c r="E21" s="459"/>
      <c r="F21" s="459"/>
      <c r="G21" s="459"/>
      <c r="H21" s="459"/>
      <c r="I21" s="459"/>
      <c r="J21" s="459"/>
      <c r="K21" s="459"/>
      <c r="L21" s="459"/>
      <c r="M21" s="2535"/>
    </row>
    <row r="22" spans="1:13" ht="10">
      <c r="A22" s="528" t="s">
        <v>418</v>
      </c>
      <c r="B22" s="459" t="s">
        <v>70</v>
      </c>
      <c r="C22" s="459"/>
      <c r="D22" s="459"/>
      <c r="E22" s="459"/>
      <c r="F22" s="459"/>
      <c r="G22" s="459"/>
      <c r="H22" s="459"/>
      <c r="I22" s="459"/>
      <c r="J22" s="459"/>
      <c r="K22" s="459"/>
      <c r="L22" s="459"/>
      <c r="M22" s="2535"/>
    </row>
    <row r="23" spans="1:13" ht="10">
      <c r="A23" s="528"/>
      <c r="B23" s="459"/>
      <c r="C23" s="459"/>
      <c r="D23" s="459"/>
      <c r="E23" s="459"/>
      <c r="F23" s="459"/>
      <c r="G23" s="459"/>
      <c r="H23" s="459"/>
      <c r="I23" s="459"/>
      <c r="J23" s="459"/>
      <c r="K23" s="459"/>
      <c r="L23" s="459"/>
      <c r="M23" s="2535"/>
    </row>
    <row r="24" spans="1:13" ht="10">
      <c r="A24" s="528" t="s">
        <v>419</v>
      </c>
      <c r="B24" s="459" t="s">
        <v>71</v>
      </c>
      <c r="C24" s="459"/>
      <c r="D24" s="459"/>
      <c r="E24" s="459"/>
      <c r="F24" s="459"/>
      <c r="G24" s="459"/>
      <c r="H24" s="459"/>
      <c r="I24" s="459"/>
      <c r="J24" s="459"/>
      <c r="K24" s="459"/>
      <c r="L24" s="459"/>
      <c r="M24" s="2535"/>
    </row>
    <row r="25" spans="1:13" ht="10">
      <c r="A25" s="528"/>
      <c r="B25" s="459" t="s">
        <v>72</v>
      </c>
      <c r="C25" s="459"/>
      <c r="D25" s="459"/>
      <c r="E25" s="459"/>
      <c r="F25" s="459"/>
      <c r="G25" s="459"/>
      <c r="H25" s="459"/>
      <c r="I25" s="459"/>
      <c r="J25" s="459"/>
      <c r="K25" s="459"/>
      <c r="L25" s="459"/>
      <c r="M25" s="2535"/>
    </row>
    <row r="26" spans="1:13" ht="10">
      <c r="A26" s="528"/>
      <c r="B26" s="459"/>
      <c r="C26" s="459"/>
      <c r="D26" s="459"/>
      <c r="E26" s="459"/>
      <c r="F26" s="459"/>
      <c r="G26" s="459"/>
      <c r="H26" s="459"/>
      <c r="I26" s="459"/>
      <c r="J26" s="459"/>
      <c r="K26" s="459"/>
      <c r="L26" s="459"/>
      <c r="M26" s="2535"/>
    </row>
    <row r="27" spans="1:13" ht="10">
      <c r="A27" s="528"/>
      <c r="B27" s="459" t="s">
        <v>73</v>
      </c>
      <c r="C27" s="459" t="s">
        <v>74</v>
      </c>
      <c r="D27" s="459"/>
      <c r="E27" s="459"/>
      <c r="F27" s="459"/>
      <c r="G27" s="459"/>
      <c r="H27" s="459"/>
      <c r="I27" s="459"/>
      <c r="J27" s="459"/>
      <c r="K27" s="459"/>
      <c r="L27" s="459"/>
      <c r="M27" s="2535"/>
    </row>
    <row r="28" spans="1:13" ht="10">
      <c r="A28" s="528"/>
      <c r="B28" s="459"/>
      <c r="C28" s="459"/>
      <c r="D28" s="459"/>
      <c r="E28" s="459"/>
      <c r="F28" s="459"/>
      <c r="G28" s="459"/>
      <c r="H28" s="459"/>
      <c r="I28" s="459"/>
      <c r="J28" s="459"/>
      <c r="K28" s="459"/>
      <c r="L28" s="459"/>
      <c r="M28" s="2535"/>
    </row>
    <row r="29" spans="1:13" ht="10">
      <c r="A29" s="528"/>
      <c r="B29" s="459" t="s">
        <v>182</v>
      </c>
      <c r="C29" s="459" t="s">
        <v>75</v>
      </c>
      <c r="D29" s="459"/>
      <c r="E29" s="459"/>
      <c r="F29" s="459"/>
      <c r="G29" s="459"/>
      <c r="H29" s="459"/>
      <c r="I29" s="459"/>
      <c r="J29" s="459"/>
      <c r="K29" s="459"/>
      <c r="L29" s="459"/>
      <c r="M29" s="2535"/>
    </row>
    <row r="30" spans="1:13" ht="10">
      <c r="A30" s="528"/>
      <c r="B30" s="459" t="s">
        <v>41</v>
      </c>
      <c r="C30" s="459" t="s">
        <v>76</v>
      </c>
      <c r="D30" s="459"/>
      <c r="E30" s="459"/>
      <c r="F30" s="459"/>
      <c r="G30" s="459"/>
      <c r="H30" s="459"/>
      <c r="I30" s="459"/>
      <c r="J30" s="459"/>
      <c r="K30" s="459"/>
      <c r="L30" s="459"/>
      <c r="M30" s="2535"/>
    </row>
    <row r="31" spans="1:13" ht="10">
      <c r="A31" s="528"/>
      <c r="B31" s="459" t="s">
        <v>42</v>
      </c>
      <c r="C31" s="459" t="s">
        <v>77</v>
      </c>
      <c r="D31" s="459"/>
      <c r="E31" s="459"/>
      <c r="F31" s="459"/>
      <c r="G31" s="459"/>
      <c r="H31" s="459"/>
      <c r="I31" s="459"/>
      <c r="J31" s="459"/>
      <c r="K31" s="459"/>
      <c r="L31" s="459"/>
      <c r="M31" s="2535"/>
    </row>
    <row r="32" spans="1:13" ht="10">
      <c r="A32" s="528"/>
      <c r="B32" s="459" t="s">
        <v>43</v>
      </c>
      <c r="C32" s="459" t="s">
        <v>78</v>
      </c>
      <c r="D32" s="459"/>
      <c r="E32" s="459"/>
      <c r="F32" s="459"/>
      <c r="G32" s="459"/>
      <c r="H32" s="459"/>
      <c r="I32" s="459"/>
      <c r="J32" s="459"/>
      <c r="K32" s="459"/>
      <c r="L32" s="459"/>
      <c r="M32" s="2535"/>
    </row>
    <row r="33" spans="1:13" ht="10">
      <c r="A33" s="528"/>
      <c r="B33" s="459" t="s">
        <v>44</v>
      </c>
      <c r="C33" s="459" t="s">
        <v>79</v>
      </c>
      <c r="D33" s="459"/>
      <c r="E33" s="459"/>
      <c r="F33" s="459"/>
      <c r="G33" s="459"/>
      <c r="H33" s="459"/>
      <c r="I33" s="459"/>
      <c r="J33" s="459"/>
      <c r="K33" s="459"/>
      <c r="L33" s="459"/>
      <c r="M33" s="2535"/>
    </row>
    <row r="34" spans="1:13" ht="10">
      <c r="A34" s="528"/>
      <c r="B34" s="459" t="s">
        <v>80</v>
      </c>
      <c r="C34" s="459" t="s">
        <v>448</v>
      </c>
      <c r="D34" s="459"/>
      <c r="E34" s="459"/>
      <c r="F34" s="459"/>
      <c r="G34" s="459"/>
      <c r="H34" s="459"/>
      <c r="I34" s="459"/>
      <c r="J34" s="459"/>
      <c r="K34" s="459"/>
      <c r="L34" s="459"/>
      <c r="M34" s="2535"/>
    </row>
    <row r="35" spans="1:13" ht="10">
      <c r="A35" s="528"/>
      <c r="B35" s="459" t="s">
        <v>449</v>
      </c>
      <c r="C35" s="459" t="s">
        <v>450</v>
      </c>
      <c r="D35" s="459"/>
      <c r="E35" s="459"/>
      <c r="F35" s="459"/>
      <c r="G35" s="459"/>
      <c r="H35" s="459"/>
      <c r="I35" s="459"/>
      <c r="J35" s="459"/>
      <c r="K35" s="459"/>
      <c r="L35" s="459"/>
      <c r="M35" s="2535"/>
    </row>
    <row r="36" spans="1:13" ht="10">
      <c r="A36" s="528"/>
      <c r="B36" s="459" t="s">
        <v>451</v>
      </c>
      <c r="C36" s="459" t="s">
        <v>452</v>
      </c>
      <c r="D36" s="459"/>
      <c r="E36" s="459"/>
      <c r="F36" s="459"/>
      <c r="G36" s="459"/>
      <c r="H36" s="459"/>
      <c r="I36" s="459"/>
      <c r="J36" s="459"/>
      <c r="K36" s="459"/>
      <c r="L36" s="459"/>
      <c r="M36" s="2535"/>
    </row>
    <row r="37" spans="1:13" ht="10">
      <c r="A37" s="528"/>
      <c r="B37" s="459" t="s">
        <v>453</v>
      </c>
      <c r="C37" s="459" t="s">
        <v>454</v>
      </c>
      <c r="D37" s="459"/>
      <c r="E37" s="459"/>
      <c r="F37" s="459"/>
      <c r="G37" s="459"/>
      <c r="H37" s="459"/>
      <c r="I37" s="459"/>
      <c r="J37" s="459"/>
      <c r="K37" s="459"/>
      <c r="L37" s="459"/>
      <c r="M37" s="2535"/>
    </row>
    <row r="38" spans="1:13" ht="10">
      <c r="A38" s="528"/>
      <c r="B38" s="459" t="s">
        <v>455</v>
      </c>
      <c r="C38" s="459" t="s">
        <v>456</v>
      </c>
      <c r="D38" s="459"/>
      <c r="E38" s="459"/>
      <c r="F38" s="459"/>
      <c r="G38" s="459"/>
      <c r="H38" s="459"/>
      <c r="I38" s="459"/>
      <c r="J38" s="459"/>
      <c r="K38" s="459"/>
      <c r="L38" s="459"/>
      <c r="M38" s="2535"/>
    </row>
    <row r="39" spans="1:13" ht="10">
      <c r="A39" s="528"/>
      <c r="B39" s="459"/>
      <c r="C39" s="459"/>
      <c r="D39" s="459"/>
      <c r="E39" s="459"/>
      <c r="F39" s="459"/>
      <c r="G39" s="459"/>
      <c r="H39" s="459"/>
      <c r="I39" s="459"/>
      <c r="J39" s="459"/>
      <c r="K39" s="459"/>
      <c r="L39" s="459"/>
      <c r="M39" s="2535"/>
    </row>
    <row r="40" spans="1:13" ht="10">
      <c r="A40" s="528" t="s">
        <v>421</v>
      </c>
      <c r="B40" s="459" t="s">
        <v>457</v>
      </c>
      <c r="C40" s="459"/>
      <c r="D40" s="459"/>
      <c r="E40" s="459"/>
      <c r="F40" s="459"/>
      <c r="G40" s="459"/>
      <c r="H40" s="459"/>
      <c r="I40" s="459"/>
      <c r="J40" s="459"/>
      <c r="K40" s="459"/>
      <c r="L40" s="459"/>
      <c r="M40" s="2535"/>
    </row>
    <row r="41" spans="1:13" ht="10">
      <c r="A41" s="528"/>
      <c r="B41" s="459" t="s">
        <v>458</v>
      </c>
      <c r="C41" s="459"/>
      <c r="D41" s="459"/>
      <c r="E41" s="459"/>
      <c r="F41" s="459"/>
      <c r="G41" s="459"/>
      <c r="H41" s="459"/>
      <c r="I41" s="459"/>
      <c r="J41" s="459"/>
      <c r="K41" s="459"/>
      <c r="L41" s="459"/>
      <c r="M41" s="2535"/>
    </row>
    <row r="42" spans="1:13" ht="10">
      <c r="A42" s="528"/>
      <c r="B42" s="459" t="s">
        <v>459</v>
      </c>
      <c r="C42" s="459"/>
      <c r="D42" s="459"/>
      <c r="E42" s="459"/>
      <c r="F42" s="459"/>
      <c r="G42" s="459"/>
      <c r="H42" s="459"/>
      <c r="I42" s="459"/>
      <c r="J42" s="459"/>
      <c r="K42" s="459"/>
      <c r="L42" s="459"/>
      <c r="M42" s="2535"/>
    </row>
    <row r="43" spans="1:13" ht="10">
      <c r="A43" s="528"/>
      <c r="B43" s="459" t="s">
        <v>460</v>
      </c>
      <c r="C43" s="459"/>
      <c r="D43" s="459"/>
      <c r="E43" s="459"/>
      <c r="F43" s="459"/>
      <c r="G43" s="459"/>
      <c r="H43" s="459"/>
      <c r="I43" s="459"/>
      <c r="J43" s="459"/>
      <c r="K43" s="459"/>
      <c r="L43" s="459"/>
      <c r="M43" s="2535"/>
    </row>
    <row r="44" spans="1:13" ht="10">
      <c r="A44" s="528"/>
      <c r="B44" s="459" t="s">
        <v>461</v>
      </c>
      <c r="C44" s="459"/>
      <c r="D44" s="459"/>
      <c r="E44" s="459"/>
      <c r="F44" s="459"/>
      <c r="G44" s="459"/>
      <c r="H44" s="459"/>
      <c r="I44" s="459"/>
      <c r="J44" s="459"/>
      <c r="K44" s="459"/>
      <c r="L44" s="459"/>
      <c r="M44" s="2535"/>
    </row>
    <row r="45" spans="1:13" ht="10">
      <c r="A45" s="528"/>
      <c r="B45" s="459"/>
      <c r="C45" s="459"/>
      <c r="D45" s="459"/>
      <c r="E45" s="459"/>
      <c r="F45" s="459"/>
      <c r="G45" s="459"/>
      <c r="H45" s="459"/>
      <c r="I45" s="459"/>
      <c r="J45" s="459"/>
      <c r="K45" s="459"/>
      <c r="L45" s="459"/>
      <c r="M45" s="2535"/>
    </row>
    <row r="46" spans="1:13" ht="10">
      <c r="A46" s="528" t="s">
        <v>866</v>
      </c>
      <c r="B46" s="459" t="s">
        <v>462</v>
      </c>
      <c r="C46" s="459"/>
      <c r="D46" s="459"/>
      <c r="E46" s="459"/>
      <c r="F46" s="459"/>
      <c r="G46" s="459"/>
      <c r="H46" s="459"/>
      <c r="I46" s="459"/>
      <c r="J46" s="459"/>
      <c r="K46" s="459"/>
      <c r="L46" s="459"/>
      <c r="M46" s="2535"/>
    </row>
    <row r="47" spans="1:13" ht="10">
      <c r="A47" s="528"/>
      <c r="B47" s="459" t="s">
        <v>463</v>
      </c>
      <c r="C47" s="459"/>
      <c r="D47" s="459"/>
      <c r="E47" s="459"/>
      <c r="F47" s="459"/>
      <c r="G47" s="459"/>
      <c r="H47" s="459"/>
      <c r="I47" s="459"/>
      <c r="J47" s="459"/>
      <c r="K47" s="459"/>
      <c r="L47" s="459"/>
      <c r="M47" s="2535"/>
    </row>
    <row r="48" spans="1:13" ht="10">
      <c r="A48" s="528"/>
      <c r="B48" s="459" t="s">
        <v>464</v>
      </c>
      <c r="C48" s="459"/>
      <c r="D48" s="459"/>
      <c r="E48" s="459"/>
      <c r="F48" s="459"/>
      <c r="G48" s="459"/>
      <c r="H48" s="459"/>
      <c r="I48" s="459"/>
      <c r="J48" s="459"/>
      <c r="K48" s="459"/>
      <c r="L48" s="459"/>
      <c r="M48" s="2535"/>
    </row>
    <row r="49" spans="1:13" ht="10">
      <c r="A49" s="528"/>
      <c r="B49" s="459"/>
      <c r="C49" s="459"/>
      <c r="D49" s="459"/>
      <c r="E49" s="459"/>
      <c r="F49" s="459"/>
      <c r="G49" s="459"/>
      <c r="H49" s="459"/>
      <c r="I49" s="459"/>
      <c r="J49" s="459"/>
      <c r="K49" s="459"/>
      <c r="L49" s="459"/>
      <c r="M49" s="2535"/>
    </row>
    <row r="50" spans="1:13" ht="10">
      <c r="A50" s="528" t="s">
        <v>868</v>
      </c>
      <c r="B50" s="459" t="s">
        <v>465</v>
      </c>
      <c r="C50" s="459"/>
      <c r="D50" s="459"/>
      <c r="E50" s="459"/>
      <c r="F50" s="459"/>
      <c r="G50" s="459"/>
      <c r="H50" s="459"/>
      <c r="I50" s="459"/>
      <c r="J50" s="459"/>
      <c r="K50" s="459"/>
      <c r="L50" s="459"/>
      <c r="M50" s="2535"/>
    </row>
    <row r="51" spans="1:13" ht="10">
      <c r="A51" s="528"/>
      <c r="B51" s="459" t="s">
        <v>466</v>
      </c>
      <c r="C51" s="459"/>
      <c r="D51" s="459"/>
      <c r="E51" s="459"/>
      <c r="F51" s="459"/>
      <c r="G51" s="459"/>
      <c r="H51" s="459"/>
      <c r="I51" s="459"/>
      <c r="J51" s="459"/>
      <c r="K51" s="459"/>
      <c r="L51" s="459"/>
      <c r="M51" s="2535"/>
    </row>
    <row r="52" spans="1:13" ht="10">
      <c r="A52" s="528"/>
      <c r="B52" s="459" t="s">
        <v>467</v>
      </c>
      <c r="C52" s="459"/>
      <c r="D52" s="459"/>
      <c r="E52" s="459"/>
      <c r="F52" s="459"/>
      <c r="G52" s="459"/>
      <c r="H52" s="459"/>
      <c r="I52" s="459"/>
      <c r="J52" s="459"/>
      <c r="K52" s="459"/>
      <c r="L52" s="459"/>
      <c r="M52" s="2535"/>
    </row>
    <row r="53" spans="1:13" ht="10">
      <c r="A53" s="528"/>
      <c r="B53" s="459" t="s">
        <v>468</v>
      </c>
      <c r="C53" s="459"/>
      <c r="D53" s="459"/>
      <c r="E53" s="459"/>
      <c r="F53" s="459"/>
      <c r="G53" s="459"/>
      <c r="H53" s="459"/>
      <c r="I53" s="459"/>
      <c r="J53" s="459"/>
      <c r="K53" s="459"/>
      <c r="L53" s="459"/>
      <c r="M53" s="2535"/>
    </row>
    <row r="54" spans="1:13" ht="10">
      <c r="A54" s="528"/>
      <c r="B54" s="459"/>
      <c r="C54" s="459"/>
      <c r="D54" s="459"/>
      <c r="E54" s="459"/>
      <c r="F54" s="459"/>
      <c r="G54" s="459"/>
      <c r="H54" s="459"/>
      <c r="I54" s="459"/>
      <c r="J54" s="459"/>
      <c r="K54" s="459"/>
      <c r="L54" s="459"/>
      <c r="M54" s="2535"/>
    </row>
    <row r="55" spans="1:13" ht="10">
      <c r="A55" s="528" t="s">
        <v>870</v>
      </c>
      <c r="B55" s="459" t="s">
        <v>469</v>
      </c>
      <c r="C55" s="459"/>
      <c r="D55" s="459"/>
      <c r="E55" s="459"/>
      <c r="F55" s="459"/>
      <c r="G55" s="459"/>
      <c r="H55" s="459"/>
      <c r="I55" s="459"/>
      <c r="J55" s="459"/>
      <c r="K55" s="459"/>
      <c r="L55" s="459"/>
      <c r="M55" s="2535"/>
    </row>
    <row r="56" spans="1:13" ht="10">
      <c r="A56" s="528"/>
      <c r="B56" s="459"/>
      <c r="C56" s="459"/>
      <c r="D56" s="459"/>
      <c r="E56" s="459"/>
      <c r="F56" s="459"/>
      <c r="G56" s="459"/>
      <c r="H56" s="459"/>
      <c r="I56" s="459"/>
      <c r="J56" s="459"/>
      <c r="K56" s="459"/>
      <c r="L56" s="459"/>
      <c r="M56" s="2535"/>
    </row>
    <row r="57" spans="1:13" ht="10">
      <c r="A57" s="528" t="s">
        <v>871</v>
      </c>
      <c r="B57" s="459" t="s">
        <v>470</v>
      </c>
      <c r="C57" s="459"/>
      <c r="D57" s="459"/>
      <c r="E57" s="459"/>
      <c r="F57" s="459"/>
      <c r="G57" s="459"/>
      <c r="H57" s="459"/>
      <c r="I57" s="459"/>
      <c r="J57" s="459"/>
      <c r="K57" s="459"/>
      <c r="L57" s="459"/>
      <c r="M57" s="2535"/>
    </row>
    <row r="58" spans="1:13" ht="10">
      <c r="A58" s="528"/>
      <c r="B58" s="459"/>
      <c r="C58" s="459"/>
      <c r="D58" s="459"/>
      <c r="E58" s="459"/>
      <c r="F58" s="459"/>
      <c r="G58" s="459"/>
      <c r="H58" s="459"/>
      <c r="I58" s="459"/>
      <c r="J58" s="459"/>
      <c r="K58" s="459"/>
      <c r="L58" s="459"/>
      <c r="M58" s="2535"/>
    </row>
    <row r="59" spans="1:13" ht="10">
      <c r="A59" s="528" t="s">
        <v>329</v>
      </c>
      <c r="B59" s="459" t="s">
        <v>471</v>
      </c>
      <c r="C59" s="459"/>
      <c r="D59" s="459"/>
      <c r="E59" s="459"/>
      <c r="F59" s="459"/>
      <c r="G59" s="459"/>
      <c r="H59" s="459"/>
      <c r="I59" s="459"/>
      <c r="J59" s="459"/>
      <c r="K59" s="459"/>
      <c r="L59" s="459"/>
      <c r="M59" s="2535"/>
    </row>
    <row r="60" spans="1:13" ht="10">
      <c r="A60" s="528"/>
      <c r="B60" s="459"/>
      <c r="C60" s="459"/>
      <c r="D60" s="459"/>
      <c r="E60" s="459"/>
      <c r="F60" s="459"/>
      <c r="G60" s="459"/>
      <c r="H60" s="459"/>
      <c r="I60" s="459"/>
      <c r="J60" s="459"/>
      <c r="K60" s="459"/>
      <c r="L60" s="459"/>
      <c r="M60" s="2535"/>
    </row>
    <row r="61" spans="1:13" ht="10">
      <c r="A61" s="528" t="s">
        <v>330</v>
      </c>
      <c r="B61" s="459" t="s">
        <v>472</v>
      </c>
      <c r="C61" s="459"/>
      <c r="D61" s="459"/>
      <c r="E61" s="459"/>
      <c r="F61" s="459"/>
      <c r="G61" s="459"/>
      <c r="H61" s="459"/>
      <c r="I61" s="459"/>
      <c r="J61" s="459"/>
      <c r="K61" s="459"/>
      <c r="L61" s="459"/>
      <c r="M61" s="2535"/>
    </row>
    <row r="62" spans="1:13" ht="10">
      <c r="A62" s="527"/>
      <c r="B62" s="459" t="s">
        <v>473</v>
      </c>
      <c r="C62" s="459"/>
      <c r="D62" s="459"/>
      <c r="E62" s="459"/>
      <c r="F62" s="459"/>
      <c r="G62" s="459"/>
      <c r="H62" s="459"/>
      <c r="I62" s="459"/>
      <c r="J62" s="459"/>
      <c r="K62" s="459"/>
      <c r="L62" s="459"/>
      <c r="M62" s="2535"/>
    </row>
    <row r="63" spans="1:13" ht="10">
      <c r="A63" s="527"/>
      <c r="B63" s="459"/>
      <c r="C63" s="459"/>
      <c r="D63" s="459"/>
      <c r="E63" s="459"/>
      <c r="F63" s="459"/>
      <c r="G63" s="459"/>
      <c r="H63" s="459"/>
      <c r="I63" s="459"/>
      <c r="J63" s="459"/>
      <c r="K63" s="459"/>
      <c r="L63" s="459"/>
      <c r="M63" s="2535"/>
    </row>
    <row r="64" spans="1:13" ht="10">
      <c r="A64" s="527"/>
      <c r="B64" s="459"/>
      <c r="C64" s="459"/>
      <c r="D64" s="459"/>
      <c r="E64" s="459"/>
      <c r="F64" s="459"/>
      <c r="G64" s="459"/>
      <c r="H64" s="459"/>
      <c r="I64" s="459"/>
      <c r="J64" s="459"/>
      <c r="K64" s="459"/>
      <c r="L64" s="459"/>
      <c r="M64" s="2535"/>
    </row>
    <row r="65" spans="1:13" ht="10">
      <c r="A65" s="527"/>
      <c r="B65" s="459"/>
      <c r="C65" s="459"/>
      <c r="D65" s="459"/>
      <c r="E65" s="459"/>
      <c r="F65" s="459"/>
      <c r="G65" s="459"/>
      <c r="H65" s="459"/>
      <c r="I65" s="459"/>
      <c r="J65" s="459"/>
      <c r="K65" s="459"/>
      <c r="L65" s="459"/>
      <c r="M65" s="2535"/>
    </row>
    <row r="66" spans="1:13" ht="10">
      <c r="A66" s="527"/>
      <c r="B66" s="459"/>
      <c r="C66" s="459"/>
      <c r="D66" s="459"/>
      <c r="E66" s="459"/>
      <c r="F66" s="459"/>
      <c r="G66" s="459"/>
      <c r="H66" s="459"/>
      <c r="I66" s="459"/>
      <c r="J66" s="459"/>
      <c r="K66" s="459"/>
      <c r="L66" s="459"/>
      <c r="M66" s="2535"/>
    </row>
    <row r="67" spans="1:13" ht="10">
      <c r="A67" s="527"/>
      <c r="B67" s="459"/>
      <c r="C67" s="459"/>
      <c r="D67" s="459"/>
      <c r="E67" s="459"/>
      <c r="F67" s="459"/>
      <c r="G67" s="459"/>
      <c r="H67" s="459"/>
      <c r="I67" s="459"/>
      <c r="J67" s="459"/>
      <c r="K67" s="459"/>
      <c r="L67" s="459"/>
      <c r="M67" s="2535"/>
    </row>
    <row r="68" spans="1:13" ht="10">
      <c r="A68" s="527"/>
      <c r="B68" s="459"/>
      <c r="C68" s="459"/>
      <c r="D68" s="459"/>
      <c r="E68" s="459"/>
      <c r="F68" s="459"/>
      <c r="G68" s="459"/>
      <c r="H68" s="459"/>
      <c r="I68" s="459"/>
      <c r="J68" s="459"/>
      <c r="K68" s="459"/>
      <c r="L68" s="459"/>
      <c r="M68" s="2535"/>
    </row>
    <row r="69" spans="1:13" ht="10">
      <c r="A69" s="2052"/>
      <c r="B69" s="2402"/>
      <c r="C69" s="2402"/>
      <c r="D69" s="2402"/>
      <c r="E69" s="2402"/>
      <c r="F69" s="2402"/>
      <c r="G69" s="2402"/>
      <c r="H69" s="2402"/>
      <c r="I69" s="2402"/>
      <c r="J69" s="2402"/>
      <c r="K69" s="2402"/>
      <c r="L69" s="2402"/>
      <c r="M69" s="2403"/>
    </row>
    <row r="70" spans="1:13" ht="10.5">
      <c r="A70" s="2536" t="s">
        <v>1353</v>
      </c>
      <c r="B70" s="2402"/>
      <c r="C70" s="2402"/>
      <c r="D70" s="2402"/>
      <c r="E70" s="2402"/>
      <c r="F70" s="2402"/>
      <c r="G70" s="2402"/>
      <c r="H70" s="2402"/>
      <c r="I70" s="2402"/>
      <c r="J70" s="2402"/>
      <c r="K70" s="2402"/>
      <c r="L70" s="2402"/>
      <c r="M70" s="2403"/>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pageMargins left="0.75" right="0.75" top="1" bottom="1" header="0.5" footer="0.5"/>
      <pageSetup scale="90" orientation="portrait" r:id="rId2"/>
      <headerFooter alignWithMargins="0"/>
    </customSheetView>
    <customSheetView guid="{5A727A5D-BF44-4335-A246-11154DE1EF1F}">
      <pageMargins left="0.75" right="0.75" top="1" bottom="1" header="0.5" footer="0.5"/>
      <pageSetup scale="90" orientation="portrait" r:id="rId3"/>
      <headerFooter alignWithMargins="0"/>
    </customSheetView>
    <customSheetView guid="{4199E9C9-F722-4E0F-954F-1B24567CBCA2}">
      <pageMargins left="0.75" right="0.75" top="1" bottom="1" header="0.5" footer="0.5"/>
      <pageSetup scale="90" orientation="portrait" r:id="rId4"/>
      <headerFooter alignWithMargins="0"/>
    </customSheetView>
    <customSheetView guid="{494A8C19-2F1C-4B6E-A878-D879D2D7079D}">
      <pageMargins left="0.75" right="0.75" top="1" bottom="1" header="0.5" footer="0.5"/>
      <pageSetup scale="90" orientation="portrait" r:id="rId5"/>
      <headerFooter alignWithMargins="0"/>
    </customSheetView>
    <customSheetView guid="{1074830C-1147-4CE3-BD9F-2572CEE59AEF}">
      <pageMargins left="0.75" right="0.75" top="1" bottom="1" header="0.5" footer="0.5"/>
      <pageSetup scale="90" orientation="portrait" r:id="rId6"/>
      <headerFooter alignWithMargins="0"/>
    </customSheetView>
    <customSheetView guid="{C0E4D60A-5D51-4D0A-8339-E19D67BA1FD7}">
      <pageMargins left="0.75" right="0.75" top="1" bottom="1" header="0.5" footer="0.5"/>
      <pageSetup scale="90" orientation="portrait" r:id="rId7"/>
      <headerFooter alignWithMargins="0"/>
    </customSheetView>
    <customSheetView guid="{EB5A193B-9693-4793-A7E2-BFF09C25801B}">
      <pageMargins left="0.75" right="0.75" top="1" bottom="1" header="0.5" footer="0.5"/>
      <pageSetup scale="90" orientation="portrait" r:id="rId8"/>
      <headerFooter alignWithMargins="0"/>
    </customSheetView>
  </customSheetViews>
  <phoneticPr fontId="16"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Q149"/>
  <sheetViews>
    <sheetView view="pageBreakPreview" zoomScaleNormal="85" zoomScaleSheetLayoutView="100" workbookViewId="0">
      <selection activeCell="E140" sqref="E140"/>
    </sheetView>
  </sheetViews>
  <sheetFormatPr defaultRowHeight="10"/>
  <cols>
    <col min="1" max="1" width="5.109375" customWidth="1"/>
    <col min="2" max="2" width="15.33203125" customWidth="1"/>
    <col min="3" max="3" width="16.44140625" customWidth="1"/>
    <col min="4" max="4" width="20.109375" customWidth="1"/>
    <col min="5" max="5" width="45.77734375" customWidth="1"/>
    <col min="6" max="6" width="8.77734375" customWidth="1"/>
    <col min="7" max="7" width="15" customWidth="1"/>
    <col min="8" max="8" width="6.44140625" customWidth="1"/>
    <col min="9" max="9" width="4.44140625" customWidth="1"/>
    <col min="10" max="16" width="17.33203125" customWidth="1"/>
    <col min="17" max="17" width="5.77734375" customWidth="1"/>
  </cols>
  <sheetData>
    <row r="1" spans="1:17" ht="11.5">
      <c r="A1" s="2537">
        <v>26</v>
      </c>
      <c r="B1" s="2538"/>
      <c r="C1" s="2539"/>
      <c r="D1" s="2539"/>
      <c r="E1" s="2540"/>
      <c r="F1" s="2540"/>
      <c r="G1" s="2541"/>
      <c r="H1" s="2542" t="s">
        <v>3042</v>
      </c>
      <c r="I1" s="2569" t="s">
        <v>2901</v>
      </c>
      <c r="J1" s="2570"/>
      <c r="K1" s="2570"/>
      <c r="L1" s="2571"/>
      <c r="M1" s="2539"/>
      <c r="N1" s="2539"/>
      <c r="O1" s="2539"/>
      <c r="P1" s="2539"/>
      <c r="Q1" s="2495">
        <v>27</v>
      </c>
    </row>
    <row r="2" spans="1:17" ht="0.65" customHeight="1">
      <c r="A2" s="393"/>
      <c r="B2" s="17"/>
      <c r="C2" s="17"/>
      <c r="D2" s="17"/>
      <c r="E2" s="17"/>
      <c r="F2" s="17"/>
      <c r="G2" s="17"/>
      <c r="H2" s="2543"/>
      <c r="I2" s="393"/>
      <c r="J2" s="17"/>
      <c r="K2" s="17"/>
      <c r="L2" s="17"/>
      <c r="M2" s="17"/>
      <c r="N2" s="17"/>
      <c r="O2" s="17"/>
      <c r="P2" s="17"/>
      <c r="Q2" s="2543"/>
    </row>
    <row r="3" spans="1:17" ht="10.5">
      <c r="A3" s="3494" t="s">
        <v>3481</v>
      </c>
      <c r="B3" s="3495"/>
      <c r="C3" s="3495"/>
      <c r="D3" s="3495"/>
      <c r="E3" s="3495"/>
      <c r="F3" s="3495"/>
      <c r="G3" s="3495"/>
      <c r="H3" s="3496"/>
      <c r="I3" s="3494" t="s">
        <v>895</v>
      </c>
      <c r="J3" s="3495"/>
      <c r="K3" s="3495"/>
      <c r="L3" s="3495"/>
      <c r="M3" s="3495"/>
      <c r="N3" s="3495"/>
      <c r="O3" s="3495"/>
      <c r="P3" s="3495"/>
      <c r="Q3" s="3496"/>
    </row>
    <row r="4" spans="1:17">
      <c r="A4" s="3497" t="s">
        <v>334</v>
      </c>
      <c r="B4" s="3446"/>
      <c r="C4" s="3446"/>
      <c r="D4" s="3446"/>
      <c r="E4" s="3446"/>
      <c r="F4" s="3446"/>
      <c r="G4" s="3446"/>
      <c r="H4" s="3498"/>
      <c r="I4" s="3471" t="s">
        <v>334</v>
      </c>
      <c r="J4" s="3383"/>
      <c r="K4" s="3383"/>
      <c r="L4" s="3383"/>
      <c r="M4" s="3383"/>
      <c r="N4" s="3383"/>
      <c r="O4" s="3383"/>
      <c r="P4" s="3383"/>
      <c r="Q4" s="3472"/>
    </row>
    <row r="5" spans="1:17">
      <c r="A5" s="756"/>
      <c r="B5" s="202"/>
      <c r="C5" s="202"/>
      <c r="D5" s="202"/>
      <c r="E5" s="202"/>
      <c r="F5" s="202"/>
      <c r="G5" s="202"/>
      <c r="H5" s="1847"/>
      <c r="I5" s="756"/>
      <c r="J5" s="202"/>
      <c r="K5" s="202"/>
      <c r="L5" s="202"/>
      <c r="M5" s="202"/>
      <c r="N5" s="202"/>
      <c r="O5" s="202"/>
      <c r="P5" s="202"/>
      <c r="Q5" s="1847"/>
    </row>
    <row r="6" spans="1:17">
      <c r="A6" s="1887" t="s">
        <v>416</v>
      </c>
      <c r="B6" s="202" t="s">
        <v>3198</v>
      </c>
      <c r="C6" s="202"/>
      <c r="D6" s="202"/>
      <c r="E6" s="202"/>
      <c r="F6" s="202"/>
      <c r="G6" s="202"/>
      <c r="H6" s="1847"/>
      <c r="I6" s="1887" t="s">
        <v>866</v>
      </c>
      <c r="J6" s="202" t="s">
        <v>3410</v>
      </c>
      <c r="K6" s="202"/>
      <c r="L6" s="202"/>
      <c r="M6" s="202"/>
      <c r="N6" s="202"/>
      <c r="O6" s="202"/>
      <c r="P6" s="202"/>
      <c r="Q6" s="1847"/>
    </row>
    <row r="7" spans="1:17">
      <c r="A7" s="1887"/>
      <c r="B7" s="202" t="s">
        <v>3575</v>
      </c>
      <c r="C7" s="202"/>
      <c r="D7" s="202"/>
      <c r="E7" s="202"/>
      <c r="F7" s="202"/>
      <c r="G7" s="202"/>
      <c r="H7" s="1847"/>
      <c r="I7" s="1887"/>
      <c r="J7" s="202" t="s">
        <v>3193</v>
      </c>
      <c r="K7" s="202"/>
      <c r="L7" s="202"/>
      <c r="M7" s="202"/>
      <c r="N7" s="202"/>
      <c r="O7" s="202"/>
      <c r="P7" s="202"/>
      <c r="Q7" s="1847"/>
    </row>
    <row r="8" spans="1:17">
      <c r="A8" s="756"/>
      <c r="B8" s="202" t="s">
        <v>3197</v>
      </c>
      <c r="C8" s="202"/>
      <c r="D8" s="202"/>
      <c r="E8" s="202"/>
      <c r="F8" s="202"/>
      <c r="G8" s="202"/>
      <c r="H8" s="1847"/>
      <c r="I8" s="527"/>
      <c r="J8" s="1886" t="s">
        <v>3411</v>
      </c>
      <c r="K8" s="202"/>
      <c r="L8" s="202"/>
      <c r="M8" s="202"/>
      <c r="N8" s="202"/>
      <c r="O8" s="202"/>
      <c r="P8" s="202"/>
      <c r="Q8" s="1847"/>
    </row>
    <row r="9" spans="1:17">
      <c r="A9" s="756"/>
      <c r="B9" s="202"/>
      <c r="C9" s="202"/>
      <c r="D9" s="202"/>
      <c r="E9" s="202"/>
      <c r="F9" s="202"/>
      <c r="G9" s="202"/>
      <c r="H9" s="1847"/>
      <c r="I9" s="527"/>
      <c r="J9" s="1886" t="s">
        <v>896</v>
      </c>
      <c r="K9" s="202"/>
      <c r="L9" s="202"/>
      <c r="M9" s="202"/>
      <c r="N9" s="202"/>
      <c r="O9" s="202"/>
      <c r="P9" s="202"/>
      <c r="Q9" s="1847"/>
    </row>
    <row r="10" spans="1:17">
      <c r="A10" s="756"/>
      <c r="B10" s="202"/>
      <c r="C10" s="202"/>
      <c r="D10" s="202"/>
      <c r="E10" s="202"/>
      <c r="F10" s="202"/>
      <c r="G10" s="202"/>
      <c r="H10" s="1847"/>
      <c r="I10" s="756"/>
      <c r="J10" s="202"/>
      <c r="K10" s="202"/>
      <c r="L10" s="202"/>
      <c r="M10" s="202"/>
      <c r="N10" s="202"/>
      <c r="O10" s="202"/>
      <c r="P10" s="202"/>
      <c r="Q10" s="1847"/>
    </row>
    <row r="11" spans="1:17">
      <c r="A11" s="1887" t="s">
        <v>417</v>
      </c>
      <c r="B11" s="202" t="s">
        <v>3200</v>
      </c>
      <c r="C11" s="202"/>
      <c r="D11" s="202"/>
      <c r="E11" s="202"/>
      <c r="F11" s="202"/>
      <c r="G11" s="202"/>
      <c r="H11" s="1847"/>
      <c r="I11" s="1887" t="s">
        <v>868</v>
      </c>
      <c r="J11" s="202" t="s">
        <v>897</v>
      </c>
      <c r="K11" s="202"/>
      <c r="L11" s="202"/>
      <c r="M11" s="202"/>
      <c r="N11" s="202"/>
      <c r="O11" s="202"/>
      <c r="P11" s="202"/>
      <c r="Q11" s="1847"/>
    </row>
    <row r="12" spans="1:17">
      <c r="A12" s="757"/>
      <c r="B12" s="1886" t="s">
        <v>3199</v>
      </c>
      <c r="C12" s="202"/>
      <c r="D12" s="202"/>
      <c r="E12" s="202"/>
      <c r="F12" s="202"/>
      <c r="G12" s="202"/>
      <c r="H12" s="1847"/>
      <c r="I12" s="527"/>
      <c r="J12" s="459"/>
      <c r="K12" s="202"/>
      <c r="L12" s="202"/>
      <c r="M12" s="202"/>
      <c r="N12" s="202"/>
      <c r="O12" s="202"/>
      <c r="P12" s="202"/>
      <c r="Q12" s="1847"/>
    </row>
    <row r="13" spans="1:17">
      <c r="A13" s="756"/>
      <c r="B13" s="202"/>
      <c r="C13" s="202"/>
      <c r="D13" s="202"/>
      <c r="E13" s="202"/>
      <c r="F13" s="202"/>
      <c r="G13" s="202"/>
      <c r="H13" s="1847"/>
      <c r="I13" s="1887" t="s">
        <v>870</v>
      </c>
      <c r="J13" s="202" t="s">
        <v>3195</v>
      </c>
      <c r="K13" s="202"/>
      <c r="L13" s="202"/>
      <c r="M13" s="202"/>
      <c r="N13" s="202"/>
      <c r="O13" s="202"/>
      <c r="P13" s="202"/>
      <c r="Q13" s="1847"/>
    </row>
    <row r="14" spans="1:17">
      <c r="A14" s="1887" t="s">
        <v>418</v>
      </c>
      <c r="B14" s="202" t="s">
        <v>3201</v>
      </c>
      <c r="C14" s="202"/>
      <c r="D14" s="202"/>
      <c r="E14" s="202"/>
      <c r="F14" s="202"/>
      <c r="G14" s="202"/>
      <c r="H14" s="1847"/>
      <c r="I14" s="1887"/>
      <c r="J14" s="202" t="s">
        <v>3194</v>
      </c>
      <c r="K14" s="202"/>
      <c r="L14" s="202"/>
      <c r="M14" s="202"/>
      <c r="N14" s="202"/>
      <c r="O14" s="202"/>
      <c r="P14" s="202"/>
      <c r="Q14" s="1847"/>
    </row>
    <row r="15" spans="1:17">
      <c r="A15" s="757"/>
      <c r="B15" s="1886" t="s">
        <v>3576</v>
      </c>
      <c r="C15" s="202"/>
      <c r="D15" s="202"/>
      <c r="E15" s="202"/>
      <c r="F15" s="202"/>
      <c r="G15" s="202"/>
      <c r="H15" s="1847"/>
      <c r="I15" s="756"/>
      <c r="J15" s="202"/>
      <c r="K15" s="202"/>
      <c r="L15" s="202"/>
      <c r="M15" s="202"/>
      <c r="N15" s="202"/>
      <c r="O15" s="202"/>
      <c r="P15" s="202"/>
      <c r="Q15" s="1847"/>
    </row>
    <row r="16" spans="1:17">
      <c r="A16" s="756"/>
      <c r="B16" s="202"/>
      <c r="C16" s="202"/>
      <c r="D16" s="202"/>
      <c r="E16" s="202"/>
      <c r="F16" s="202"/>
      <c r="G16" s="202"/>
      <c r="H16" s="1847"/>
      <c r="I16" s="1887" t="s">
        <v>871</v>
      </c>
      <c r="J16" s="202" t="s">
        <v>3205</v>
      </c>
      <c r="K16" s="202"/>
      <c r="L16" s="202"/>
      <c r="M16" s="202"/>
      <c r="N16" s="202"/>
      <c r="O16" s="202"/>
      <c r="P16" s="202"/>
      <c r="Q16" s="1847"/>
    </row>
    <row r="17" spans="1:17">
      <c r="A17" s="1887" t="s">
        <v>419</v>
      </c>
      <c r="B17" s="202" t="s">
        <v>374</v>
      </c>
      <c r="C17" s="202"/>
      <c r="D17" s="202"/>
      <c r="E17" s="202"/>
      <c r="F17" s="202"/>
      <c r="G17" s="202"/>
      <c r="H17" s="1847"/>
      <c r="I17" s="756"/>
      <c r="J17" s="202" t="s">
        <v>3204</v>
      </c>
      <c r="K17" s="202"/>
      <c r="L17" s="202"/>
      <c r="M17" s="202"/>
      <c r="N17" s="202"/>
      <c r="O17" s="202"/>
      <c r="P17" s="202"/>
      <c r="Q17" s="1847"/>
    </row>
    <row r="18" spans="1:17">
      <c r="A18" s="756"/>
      <c r="B18" s="202"/>
      <c r="C18" s="202"/>
      <c r="D18" s="202"/>
      <c r="E18" s="202"/>
      <c r="F18" s="202"/>
      <c r="G18" s="202"/>
      <c r="H18" s="1847"/>
      <c r="I18" s="1887"/>
      <c r="J18" s="202"/>
      <c r="K18" s="202"/>
      <c r="L18" s="202"/>
      <c r="M18" s="202"/>
      <c r="N18" s="202"/>
      <c r="O18" s="202"/>
      <c r="P18" s="202"/>
      <c r="Q18" s="1847"/>
    </row>
    <row r="19" spans="1:17">
      <c r="A19" s="1887" t="s">
        <v>421</v>
      </c>
      <c r="B19" s="202" t="s">
        <v>3203</v>
      </c>
      <c r="C19" s="202"/>
      <c r="D19" s="202"/>
      <c r="E19" s="202"/>
      <c r="F19" s="202"/>
      <c r="G19" s="202"/>
      <c r="H19" s="1847"/>
      <c r="I19" s="1887" t="s">
        <v>329</v>
      </c>
      <c r="J19" s="202" t="s">
        <v>375</v>
      </c>
      <c r="K19" s="202"/>
      <c r="L19" s="202"/>
      <c r="M19" s="202"/>
      <c r="N19" s="202"/>
      <c r="O19" s="202"/>
      <c r="P19" s="202"/>
      <c r="Q19" s="1847"/>
    </row>
    <row r="20" spans="1:17">
      <c r="A20" s="757"/>
      <c r="B20" s="202" t="s">
        <v>3202</v>
      </c>
      <c r="C20" s="202"/>
      <c r="D20" s="202"/>
      <c r="E20" s="202"/>
      <c r="F20" s="202"/>
      <c r="G20" s="202"/>
      <c r="H20" s="1847"/>
      <c r="I20" s="1887"/>
      <c r="J20" s="202"/>
      <c r="K20" s="202"/>
      <c r="L20" s="202"/>
      <c r="M20" s="202"/>
      <c r="N20" s="202"/>
      <c r="O20" s="202"/>
      <c r="P20" s="202"/>
      <c r="Q20" s="1847"/>
    </row>
    <row r="21" spans="1:17">
      <c r="A21" s="757"/>
      <c r="B21" s="202" t="s">
        <v>3196</v>
      </c>
      <c r="C21" s="202"/>
      <c r="D21" s="202"/>
      <c r="E21" s="202"/>
      <c r="F21" s="202"/>
      <c r="G21" s="202"/>
      <c r="H21" s="1847"/>
      <c r="I21" s="1887" t="s">
        <v>330</v>
      </c>
      <c r="J21" s="202" t="s">
        <v>3207</v>
      </c>
      <c r="K21" s="202"/>
      <c r="L21" s="202"/>
      <c r="M21" s="202"/>
      <c r="N21" s="202"/>
      <c r="O21" s="202"/>
      <c r="P21" s="202"/>
      <c r="Q21" s="1847"/>
    </row>
    <row r="22" spans="1:17">
      <c r="A22" s="527"/>
      <c r="B22" s="1886"/>
      <c r="C22" s="202"/>
      <c r="D22" s="202"/>
      <c r="E22" s="202"/>
      <c r="F22" s="202"/>
      <c r="G22" s="202"/>
      <c r="H22" s="1847"/>
      <c r="I22" s="527"/>
      <c r="J22" s="202" t="s">
        <v>3206</v>
      </c>
      <c r="K22" s="202"/>
      <c r="L22" s="202"/>
      <c r="M22" s="202"/>
      <c r="N22" s="202"/>
      <c r="O22" s="202"/>
      <c r="P22" s="202"/>
      <c r="Q22" s="1847"/>
    </row>
    <row r="23" spans="1:17">
      <c r="A23" s="527"/>
      <c r="B23" s="1886"/>
      <c r="C23" s="202"/>
      <c r="D23" s="202"/>
      <c r="E23" s="202"/>
      <c r="F23" s="202"/>
      <c r="G23" s="202"/>
      <c r="H23" s="1847"/>
      <c r="I23" s="527"/>
      <c r="J23" s="202"/>
      <c r="K23" s="202"/>
      <c r="L23" s="202"/>
      <c r="M23" s="202"/>
      <c r="N23" s="202"/>
      <c r="O23" s="202"/>
      <c r="P23" s="202"/>
      <c r="Q23" s="1847"/>
    </row>
    <row r="24" spans="1:17">
      <c r="A24" s="2544"/>
      <c r="B24" s="2545"/>
      <c r="C24" s="2545"/>
      <c r="D24" s="2545"/>
      <c r="E24" s="2545"/>
      <c r="F24" s="2545"/>
      <c r="G24" s="2545"/>
      <c r="H24" s="2331"/>
      <c r="I24" s="2067"/>
      <c r="J24" s="2545"/>
      <c r="K24" s="2545"/>
      <c r="L24" s="2545"/>
      <c r="M24" s="2545"/>
      <c r="N24" s="2545"/>
      <c r="O24" s="2545"/>
      <c r="P24" s="2545"/>
      <c r="Q24" s="2331"/>
    </row>
    <row r="25" spans="1:17">
      <c r="A25" s="2546"/>
      <c r="B25" s="2547"/>
      <c r="C25" s="2547"/>
      <c r="D25" s="2547"/>
      <c r="E25" s="3499"/>
      <c r="F25" s="3500"/>
      <c r="G25" s="2547"/>
      <c r="H25" s="2548"/>
      <c r="I25" s="2572"/>
      <c r="J25" s="2573" t="s">
        <v>376</v>
      </c>
      <c r="K25" s="2573"/>
      <c r="L25" s="2573"/>
      <c r="M25" s="2573"/>
      <c r="N25" s="2574"/>
      <c r="O25" s="2574"/>
      <c r="P25" s="2574"/>
      <c r="Q25" s="2575"/>
    </row>
    <row r="26" spans="1:17">
      <c r="A26" s="756"/>
      <c r="B26" s="2549"/>
      <c r="C26" s="2549"/>
      <c r="D26" s="2549"/>
      <c r="E26" s="3471"/>
      <c r="F26" s="3472"/>
      <c r="G26" s="2549"/>
      <c r="H26" s="1847"/>
      <c r="I26" s="2549"/>
      <c r="J26" s="2225"/>
      <c r="K26" s="2576"/>
      <c r="L26" s="2577" t="s">
        <v>377</v>
      </c>
      <c r="M26" s="2576"/>
      <c r="N26" s="2576"/>
      <c r="O26" s="2576"/>
      <c r="P26" s="2577" t="s">
        <v>378</v>
      </c>
      <c r="Q26" s="2578"/>
    </row>
    <row r="27" spans="1:17">
      <c r="A27" s="1887" t="s">
        <v>311</v>
      </c>
      <c r="B27" s="1760" t="s">
        <v>336</v>
      </c>
      <c r="C27" s="1760" t="s">
        <v>379</v>
      </c>
      <c r="D27" s="1760" t="s">
        <v>380</v>
      </c>
      <c r="E27" s="3471" t="s">
        <v>381</v>
      </c>
      <c r="F27" s="3472"/>
      <c r="G27" s="1760" t="s">
        <v>382</v>
      </c>
      <c r="H27" s="1848" t="s">
        <v>311</v>
      </c>
      <c r="I27" s="1760" t="s">
        <v>311</v>
      </c>
      <c r="J27" s="2223" t="s">
        <v>383</v>
      </c>
      <c r="K27" s="2577" t="s">
        <v>384</v>
      </c>
      <c r="L27" s="2577" t="s">
        <v>385</v>
      </c>
      <c r="M27" s="2577" t="s">
        <v>386</v>
      </c>
      <c r="N27" s="2577" t="s">
        <v>387</v>
      </c>
      <c r="O27" s="2577" t="s">
        <v>388</v>
      </c>
      <c r="P27" s="2577" t="s">
        <v>389</v>
      </c>
      <c r="Q27" s="2579" t="s">
        <v>311</v>
      </c>
    </row>
    <row r="28" spans="1:17">
      <c r="A28" s="1887" t="s">
        <v>316</v>
      </c>
      <c r="B28" s="1760" t="s">
        <v>316</v>
      </c>
      <c r="C28" s="1760" t="s">
        <v>316</v>
      </c>
      <c r="D28" s="1760" t="s">
        <v>390</v>
      </c>
      <c r="E28" s="3471" t="s">
        <v>391</v>
      </c>
      <c r="F28" s="3472"/>
      <c r="G28" s="1760" t="s">
        <v>392</v>
      </c>
      <c r="H28" s="1848" t="s">
        <v>316</v>
      </c>
      <c r="I28" s="1760" t="s">
        <v>316</v>
      </c>
      <c r="J28" s="2223" t="s">
        <v>393</v>
      </c>
      <c r="K28" s="2577"/>
      <c r="L28" s="2577" t="s">
        <v>394</v>
      </c>
      <c r="M28" s="2577" t="s">
        <v>393</v>
      </c>
      <c r="N28" s="2577" t="s">
        <v>395</v>
      </c>
      <c r="O28" s="2577" t="s">
        <v>396</v>
      </c>
      <c r="P28" s="2577" t="s">
        <v>397</v>
      </c>
      <c r="Q28" s="2579" t="s">
        <v>316</v>
      </c>
    </row>
    <row r="29" spans="1:17">
      <c r="A29" s="2248"/>
      <c r="B29" s="2550" t="s">
        <v>321</v>
      </c>
      <c r="C29" s="2550" t="s">
        <v>322</v>
      </c>
      <c r="D29" s="2550" t="s">
        <v>323</v>
      </c>
      <c r="E29" s="3505" t="s">
        <v>324</v>
      </c>
      <c r="F29" s="3506"/>
      <c r="G29" s="2550" t="s">
        <v>325</v>
      </c>
      <c r="H29" s="2551"/>
      <c r="I29" s="2066"/>
      <c r="J29" s="2580" t="s">
        <v>326</v>
      </c>
      <c r="K29" s="781" t="s">
        <v>178</v>
      </c>
      <c r="L29" s="781" t="s">
        <v>179</v>
      </c>
      <c r="M29" s="781" t="s">
        <v>398</v>
      </c>
      <c r="N29" s="781" t="s">
        <v>399</v>
      </c>
      <c r="O29" s="781" t="s">
        <v>400</v>
      </c>
      <c r="P29" s="781" t="s">
        <v>401</v>
      </c>
      <c r="Q29" s="2579"/>
    </row>
    <row r="30" spans="1:17">
      <c r="A30" s="2552">
        <v>1</v>
      </c>
      <c r="B30" s="1760">
        <v>721</v>
      </c>
      <c r="C30" s="1760" t="s">
        <v>2830</v>
      </c>
      <c r="D30" s="1760" t="s">
        <v>449</v>
      </c>
      <c r="E30" s="756" t="s">
        <v>2831</v>
      </c>
      <c r="F30" s="2553" t="s">
        <v>2272</v>
      </c>
      <c r="G30" s="2554">
        <v>50</v>
      </c>
      <c r="H30" s="2555">
        <v>1</v>
      </c>
      <c r="I30" s="2552">
        <v>1</v>
      </c>
      <c r="J30" s="2581">
        <v>28</v>
      </c>
      <c r="K30" s="2581"/>
      <c r="L30" s="2581"/>
      <c r="M30" s="2581">
        <v>28</v>
      </c>
      <c r="N30" s="2581"/>
      <c r="O30" s="2581"/>
      <c r="P30" s="2572"/>
      <c r="Q30" s="2557">
        <v>1</v>
      </c>
    </row>
    <row r="31" spans="1:17">
      <c r="A31" s="2556">
        <v>2</v>
      </c>
      <c r="B31" s="1760"/>
      <c r="C31" s="1760"/>
      <c r="D31" s="1760"/>
      <c r="E31" s="756" t="s">
        <v>2832</v>
      </c>
      <c r="F31" s="2553" t="s">
        <v>977</v>
      </c>
      <c r="G31" s="2554">
        <v>25</v>
      </c>
      <c r="H31" s="2557">
        <v>2</v>
      </c>
      <c r="I31" s="2561">
        <v>2</v>
      </c>
      <c r="J31" s="2582"/>
      <c r="K31" s="2582"/>
      <c r="L31" s="2582"/>
      <c r="M31" s="2582"/>
      <c r="N31" s="2582"/>
      <c r="O31" s="2582"/>
      <c r="P31" s="2549"/>
      <c r="Q31" s="2557">
        <v>2</v>
      </c>
    </row>
    <row r="32" spans="1:17">
      <c r="A32" s="2556">
        <v>3</v>
      </c>
      <c r="B32" s="1760"/>
      <c r="C32" s="1760"/>
      <c r="D32" s="1760"/>
      <c r="E32" s="756" t="s">
        <v>2833</v>
      </c>
      <c r="F32" s="2553" t="s">
        <v>2275</v>
      </c>
      <c r="G32" s="2554">
        <v>25</v>
      </c>
      <c r="H32" s="2557">
        <v>3</v>
      </c>
      <c r="I32" s="2561">
        <v>3</v>
      </c>
      <c r="J32" s="2582">
        <v>173</v>
      </c>
      <c r="K32" s="2582"/>
      <c r="L32" s="2582"/>
      <c r="M32" s="2582">
        <v>173</v>
      </c>
      <c r="N32" s="2582"/>
      <c r="O32" s="2582">
        <v>20</v>
      </c>
      <c r="P32" s="2549"/>
      <c r="Q32" s="2557">
        <v>3</v>
      </c>
    </row>
    <row r="33" spans="1:17">
      <c r="A33" s="2556">
        <v>4</v>
      </c>
      <c r="B33" s="1760"/>
      <c r="C33" s="1760"/>
      <c r="D33" s="1760"/>
      <c r="E33" s="756" t="s">
        <v>2834</v>
      </c>
      <c r="F33" s="2553" t="s">
        <v>2278</v>
      </c>
      <c r="G33" s="2554">
        <v>50</v>
      </c>
      <c r="H33" s="2557">
        <v>4</v>
      </c>
      <c r="I33" s="2561">
        <v>4</v>
      </c>
      <c r="J33" s="2582">
        <v>19</v>
      </c>
      <c r="K33" s="2582"/>
      <c r="L33" s="2582"/>
      <c r="M33" s="2582">
        <v>19</v>
      </c>
      <c r="N33" s="2582"/>
      <c r="O33" s="2582"/>
      <c r="P33" s="2549"/>
      <c r="Q33" s="2557">
        <v>4</v>
      </c>
    </row>
    <row r="34" spans="1:17">
      <c r="A34" s="2556">
        <v>5</v>
      </c>
      <c r="B34" s="1760"/>
      <c r="C34" s="1760"/>
      <c r="D34" s="1760"/>
      <c r="E34" s="756" t="s">
        <v>2835</v>
      </c>
      <c r="F34" s="2553" t="s">
        <v>2281</v>
      </c>
      <c r="G34" s="2554">
        <v>50</v>
      </c>
      <c r="H34" s="2557">
        <v>5</v>
      </c>
      <c r="I34" s="2561">
        <v>5</v>
      </c>
      <c r="J34" s="2582">
        <v>19</v>
      </c>
      <c r="K34" s="2582"/>
      <c r="L34" s="2582"/>
      <c r="M34" s="2582">
        <v>19</v>
      </c>
      <c r="N34" s="2582"/>
      <c r="O34" s="2582"/>
      <c r="P34" s="2549"/>
      <c r="Q34" s="2557">
        <v>5</v>
      </c>
    </row>
    <row r="35" spans="1:17">
      <c r="A35" s="2556">
        <v>6</v>
      </c>
      <c r="B35" s="1760"/>
      <c r="C35" s="1760"/>
      <c r="D35" s="1760"/>
      <c r="E35" s="756" t="s">
        <v>2836</v>
      </c>
      <c r="F35" s="2553" t="s">
        <v>2852</v>
      </c>
      <c r="G35" s="2554">
        <v>8.33</v>
      </c>
      <c r="H35" s="2557">
        <v>6</v>
      </c>
      <c r="I35" s="2561">
        <v>6</v>
      </c>
      <c r="J35" s="2582"/>
      <c r="K35" s="2582"/>
      <c r="L35" s="2582"/>
      <c r="M35" s="2582"/>
      <c r="N35" s="2582"/>
      <c r="O35" s="2582"/>
      <c r="P35" s="2549"/>
      <c r="Q35" s="2557">
        <v>6</v>
      </c>
    </row>
    <row r="36" spans="1:17">
      <c r="A36" s="2556">
        <v>7</v>
      </c>
      <c r="B36" s="1760"/>
      <c r="C36" s="1760"/>
      <c r="D36" s="1760"/>
      <c r="E36" s="756" t="s">
        <v>2837</v>
      </c>
      <c r="F36" s="2553" t="s">
        <v>2853</v>
      </c>
      <c r="G36" s="2554">
        <v>30</v>
      </c>
      <c r="H36" s="2557">
        <v>7</v>
      </c>
      <c r="I36" s="2561">
        <v>7</v>
      </c>
      <c r="J36" s="2582">
        <v>304408</v>
      </c>
      <c r="K36" s="2582"/>
      <c r="L36" s="2582"/>
      <c r="M36" s="2582">
        <v>304408</v>
      </c>
      <c r="N36" s="2582"/>
      <c r="O36" s="2582"/>
      <c r="P36" s="2549"/>
      <c r="Q36" s="2557">
        <v>7</v>
      </c>
    </row>
    <row r="37" spans="1:17">
      <c r="A37" s="2556">
        <v>8</v>
      </c>
      <c r="B37" s="1760"/>
      <c r="C37" s="1760"/>
      <c r="D37" s="1760"/>
      <c r="E37" s="756" t="s">
        <v>2838</v>
      </c>
      <c r="F37" s="2553" t="s">
        <v>2854</v>
      </c>
      <c r="G37" s="2554">
        <v>33.33</v>
      </c>
      <c r="H37" s="2557">
        <v>8</v>
      </c>
      <c r="I37" s="2561">
        <v>8</v>
      </c>
      <c r="J37" s="2582">
        <v>35</v>
      </c>
      <c r="K37" s="2582"/>
      <c r="L37" s="2582"/>
      <c r="M37" s="2582">
        <v>35</v>
      </c>
      <c r="N37" s="2582"/>
      <c r="O37" s="2582"/>
      <c r="P37" s="2549"/>
      <c r="Q37" s="2557">
        <v>8</v>
      </c>
    </row>
    <row r="38" spans="1:17">
      <c r="A38" s="2556">
        <v>9</v>
      </c>
      <c r="B38" s="1760"/>
      <c r="C38" s="1760"/>
      <c r="D38" s="1760"/>
      <c r="E38" s="756" t="s">
        <v>2839</v>
      </c>
      <c r="F38" s="2553" t="s">
        <v>2840</v>
      </c>
      <c r="G38" s="2554">
        <v>50</v>
      </c>
      <c r="H38" s="2557">
        <v>9</v>
      </c>
      <c r="I38" s="2561">
        <v>9</v>
      </c>
      <c r="J38" s="2582">
        <v>151294</v>
      </c>
      <c r="K38" s="2582"/>
      <c r="L38" s="2582">
        <v>-99000</v>
      </c>
      <c r="M38" s="2582">
        <v>52294</v>
      </c>
      <c r="N38" s="2582"/>
      <c r="O38" s="2582"/>
      <c r="P38" s="2549"/>
      <c r="Q38" s="2557">
        <v>9</v>
      </c>
    </row>
    <row r="39" spans="1:17">
      <c r="A39" s="2556">
        <v>10</v>
      </c>
      <c r="B39" s="1760"/>
      <c r="C39" s="1760"/>
      <c r="D39" s="1760"/>
      <c r="E39" s="756" t="s">
        <v>2841</v>
      </c>
      <c r="F39" s="2553" t="s">
        <v>2855</v>
      </c>
      <c r="G39" s="2554">
        <v>40.64</v>
      </c>
      <c r="H39" s="2557">
        <v>10</v>
      </c>
      <c r="I39" s="2561">
        <v>10</v>
      </c>
      <c r="J39" s="2582">
        <v>157</v>
      </c>
      <c r="K39" s="2582"/>
      <c r="L39" s="2582"/>
      <c r="M39" s="2582">
        <v>157</v>
      </c>
      <c r="N39" s="2582"/>
      <c r="O39" s="2582"/>
      <c r="P39" s="2549"/>
      <c r="Q39" s="2557">
        <v>10</v>
      </c>
    </row>
    <row r="40" spans="1:17">
      <c r="A40" s="2556">
        <v>11</v>
      </c>
      <c r="B40" s="1760"/>
      <c r="C40" s="1760"/>
      <c r="D40" s="1760"/>
      <c r="E40" s="756" t="s">
        <v>2842</v>
      </c>
      <c r="F40" s="2553" t="s">
        <v>2856</v>
      </c>
      <c r="G40" s="2554">
        <v>14.29</v>
      </c>
      <c r="H40" s="2557">
        <v>11</v>
      </c>
      <c r="I40" s="2561">
        <v>11</v>
      </c>
      <c r="J40" s="2582">
        <v>330</v>
      </c>
      <c r="K40" s="2582"/>
      <c r="L40" s="2582"/>
      <c r="M40" s="2582">
        <v>330</v>
      </c>
      <c r="N40" s="2582"/>
      <c r="O40" s="2582"/>
      <c r="P40" s="2549"/>
      <c r="Q40" s="2557">
        <v>11</v>
      </c>
    </row>
    <row r="41" spans="1:17">
      <c r="A41" s="2556">
        <v>12</v>
      </c>
      <c r="B41" s="1760"/>
      <c r="C41" s="1760"/>
      <c r="D41" s="1760"/>
      <c r="E41" s="756" t="s">
        <v>2843</v>
      </c>
      <c r="F41" s="2553" t="s">
        <v>2857</v>
      </c>
      <c r="G41" s="2554">
        <v>19.649999999999999</v>
      </c>
      <c r="H41" s="2557">
        <v>12</v>
      </c>
      <c r="I41" s="2561">
        <v>12</v>
      </c>
      <c r="J41" s="2582">
        <v>309</v>
      </c>
      <c r="K41" s="2582"/>
      <c r="L41" s="2582"/>
      <c r="M41" s="2582">
        <v>309</v>
      </c>
      <c r="N41" s="2582"/>
      <c r="O41" s="2582"/>
      <c r="P41" s="2549"/>
      <c r="Q41" s="2557">
        <v>12</v>
      </c>
    </row>
    <row r="42" spans="1:17">
      <c r="A42" s="2556">
        <v>13</v>
      </c>
      <c r="B42" s="1760"/>
      <c r="C42" s="1760"/>
      <c r="D42" s="1760"/>
      <c r="E42" s="756" t="s">
        <v>2844</v>
      </c>
      <c r="F42" s="2553" t="s">
        <v>2858</v>
      </c>
      <c r="G42" s="2554">
        <v>50</v>
      </c>
      <c r="H42" s="2557">
        <v>13</v>
      </c>
      <c r="I42" s="2561">
        <v>13</v>
      </c>
      <c r="J42" s="2582">
        <v>1323</v>
      </c>
      <c r="K42" s="2582"/>
      <c r="L42" s="2582"/>
      <c r="M42" s="2582">
        <v>1323</v>
      </c>
      <c r="N42" s="2582"/>
      <c r="O42" s="2582"/>
      <c r="P42" s="2549"/>
      <c r="Q42" s="2557">
        <v>13</v>
      </c>
    </row>
    <row r="43" spans="1:17">
      <c r="A43" s="2556">
        <v>14</v>
      </c>
      <c r="B43" s="1760"/>
      <c r="C43" s="1760"/>
      <c r="D43" s="1760"/>
      <c r="E43" s="756" t="s">
        <v>2845</v>
      </c>
      <c r="F43" s="2553" t="s">
        <v>2859</v>
      </c>
      <c r="G43" s="2554">
        <v>50</v>
      </c>
      <c r="H43" s="2557">
        <v>14</v>
      </c>
      <c r="I43" s="2561">
        <v>14</v>
      </c>
      <c r="J43" s="2582">
        <v>120</v>
      </c>
      <c r="K43" s="2582"/>
      <c r="L43" s="2582"/>
      <c r="M43" s="2582">
        <v>120</v>
      </c>
      <c r="N43" s="2582"/>
      <c r="O43" s="2582"/>
      <c r="P43" s="2549"/>
      <c r="Q43" s="2557">
        <v>14</v>
      </c>
    </row>
    <row r="44" spans="1:17">
      <c r="A44" s="2556">
        <v>15</v>
      </c>
      <c r="B44" s="1760"/>
      <c r="C44" s="1760"/>
      <c r="D44" s="1760"/>
      <c r="E44" s="2558"/>
      <c r="F44" s="2553"/>
      <c r="G44" s="2554"/>
      <c r="H44" s="2557">
        <v>15</v>
      </c>
      <c r="I44" s="2561">
        <v>15</v>
      </c>
      <c r="J44" s="2549"/>
      <c r="K44" s="2549"/>
      <c r="L44" s="2549"/>
      <c r="M44" s="2549"/>
      <c r="N44" s="2549"/>
      <c r="O44" s="2549"/>
      <c r="P44" s="2549"/>
      <c r="Q44" s="2557">
        <v>15</v>
      </c>
    </row>
    <row r="45" spans="1:17">
      <c r="A45" s="2556">
        <v>16</v>
      </c>
      <c r="B45" s="1760"/>
      <c r="C45" s="1760"/>
      <c r="D45" s="1760"/>
      <c r="E45" s="2558" t="s">
        <v>2846</v>
      </c>
      <c r="F45" s="2553"/>
      <c r="G45" s="2554"/>
      <c r="H45" s="2557">
        <v>16</v>
      </c>
      <c r="I45" s="2561">
        <v>16</v>
      </c>
      <c r="J45" s="2583">
        <f>SUM(J30:J43)</f>
        <v>458215</v>
      </c>
      <c r="K45" s="2583"/>
      <c r="L45" s="2583">
        <f>+L38</f>
        <v>-99000</v>
      </c>
      <c r="M45" s="2583">
        <f>SUM(M30:M44)</f>
        <v>359215</v>
      </c>
      <c r="N45" s="2583"/>
      <c r="O45" s="2583">
        <v>20</v>
      </c>
      <c r="P45" s="2584"/>
      <c r="Q45" s="2585">
        <v>16</v>
      </c>
    </row>
    <row r="46" spans="1:17">
      <c r="A46" s="2556">
        <v>17</v>
      </c>
      <c r="B46" s="1760"/>
      <c r="C46" s="1760"/>
      <c r="D46" s="1760"/>
      <c r="E46" s="756"/>
      <c r="F46" s="2553"/>
      <c r="G46" s="2554"/>
      <c r="H46" s="2557">
        <v>17</v>
      </c>
      <c r="I46" s="2586">
        <v>17</v>
      </c>
      <c r="J46" s="2549"/>
      <c r="K46" s="2549"/>
      <c r="L46" s="2549"/>
      <c r="M46" s="2549"/>
      <c r="N46" s="2549"/>
      <c r="O46" s="2549"/>
      <c r="P46" s="2549"/>
      <c r="Q46" s="2585">
        <v>17</v>
      </c>
    </row>
    <row r="47" spans="1:17">
      <c r="A47" s="2556">
        <v>18</v>
      </c>
      <c r="B47" s="1760"/>
      <c r="C47" s="1760"/>
      <c r="D47" s="1760"/>
      <c r="E47" s="756"/>
      <c r="F47" s="2553"/>
      <c r="G47" s="2554"/>
      <c r="H47" s="2557">
        <v>18</v>
      </c>
      <c r="I47" s="2586">
        <v>18</v>
      </c>
      <c r="J47" s="2549"/>
      <c r="K47" s="2549"/>
      <c r="L47" s="2549"/>
      <c r="M47" s="2549"/>
      <c r="N47" s="2549"/>
      <c r="O47" s="2549"/>
      <c r="P47" s="2549"/>
      <c r="Q47" s="2585">
        <v>18</v>
      </c>
    </row>
    <row r="48" spans="1:17">
      <c r="A48" s="2556">
        <v>19</v>
      </c>
      <c r="B48" s="1760"/>
      <c r="C48" s="1760"/>
      <c r="D48" s="1760"/>
      <c r="E48" s="756"/>
      <c r="F48" s="2553"/>
      <c r="G48" s="2554"/>
      <c r="H48" s="2557">
        <v>19</v>
      </c>
      <c r="I48" s="2586">
        <v>19</v>
      </c>
      <c r="J48" s="2549"/>
      <c r="K48" s="2549"/>
      <c r="L48" s="2549"/>
      <c r="M48" s="2549"/>
      <c r="N48" s="2549"/>
      <c r="O48" s="2549"/>
      <c r="P48" s="2549"/>
      <c r="Q48" s="2585">
        <v>19</v>
      </c>
    </row>
    <row r="49" spans="1:17">
      <c r="A49" s="2556">
        <v>20</v>
      </c>
      <c r="B49" s="1760"/>
      <c r="C49" s="1760"/>
      <c r="D49" s="1760"/>
      <c r="E49" s="756"/>
      <c r="F49" s="2553"/>
      <c r="G49" s="2554"/>
      <c r="H49" s="2557">
        <v>20</v>
      </c>
      <c r="I49" s="2586">
        <v>20</v>
      </c>
      <c r="J49" s="2549"/>
      <c r="K49" s="2549"/>
      <c r="L49" s="2549"/>
      <c r="M49" s="2549"/>
      <c r="N49" s="2549"/>
      <c r="O49" s="2549"/>
      <c r="P49" s="2549"/>
      <c r="Q49" s="2585">
        <v>20</v>
      </c>
    </row>
    <row r="50" spans="1:17">
      <c r="A50" s="2556">
        <v>21</v>
      </c>
      <c r="B50" s="1760"/>
      <c r="C50" s="1760"/>
      <c r="D50" s="1760"/>
      <c r="E50" s="756"/>
      <c r="F50" s="2553"/>
      <c r="G50" s="2554"/>
      <c r="H50" s="2557">
        <v>21</v>
      </c>
      <c r="I50" s="2586">
        <v>21</v>
      </c>
      <c r="J50" s="2549"/>
      <c r="K50" s="2549"/>
      <c r="L50" s="2549"/>
      <c r="M50" s="2549"/>
      <c r="N50" s="2549"/>
      <c r="O50" s="2549"/>
      <c r="P50" s="2549"/>
      <c r="Q50" s="2585">
        <v>21</v>
      </c>
    </row>
    <row r="51" spans="1:17">
      <c r="A51" s="2556">
        <v>22</v>
      </c>
      <c r="B51" s="1760"/>
      <c r="C51" s="1760" t="s">
        <v>2847</v>
      </c>
      <c r="D51" s="1760" t="s">
        <v>455</v>
      </c>
      <c r="E51" s="756" t="s">
        <v>2848</v>
      </c>
      <c r="F51" s="2553" t="s">
        <v>2860</v>
      </c>
      <c r="G51" s="2554">
        <v>25</v>
      </c>
      <c r="H51" s="2557">
        <v>22</v>
      </c>
      <c r="I51" s="2586">
        <v>22</v>
      </c>
      <c r="J51" s="2582">
        <v>96650</v>
      </c>
      <c r="K51" s="2582">
        <v>9000</v>
      </c>
      <c r="L51" s="2582"/>
      <c r="M51" s="2582">
        <v>105650</v>
      </c>
      <c r="N51" s="2582"/>
      <c r="O51" s="2582"/>
      <c r="P51" s="2549"/>
      <c r="Q51" s="2585">
        <v>22</v>
      </c>
    </row>
    <row r="52" spans="1:17">
      <c r="A52" s="2556">
        <v>23</v>
      </c>
      <c r="B52" s="2549"/>
      <c r="C52" s="2549"/>
      <c r="D52" s="2549"/>
      <c r="E52" s="756" t="s">
        <v>2849</v>
      </c>
      <c r="F52" s="2553" t="s">
        <v>2861</v>
      </c>
      <c r="G52" s="2554">
        <v>14.29</v>
      </c>
      <c r="H52" s="2557">
        <v>23</v>
      </c>
      <c r="I52" s="2586">
        <v>23</v>
      </c>
      <c r="J52" s="2582">
        <v>17974</v>
      </c>
      <c r="K52" s="2582">
        <v>2894</v>
      </c>
      <c r="L52" s="2582"/>
      <c r="M52" s="2582">
        <v>20868</v>
      </c>
      <c r="N52" s="2582"/>
      <c r="O52" s="2582"/>
      <c r="P52" s="2549"/>
      <c r="Q52" s="2585">
        <v>23</v>
      </c>
    </row>
    <row r="53" spans="1:17">
      <c r="A53" s="2556">
        <v>24</v>
      </c>
      <c r="B53" s="2549"/>
      <c r="C53" s="2549"/>
      <c r="D53" s="2549"/>
      <c r="E53" s="756" t="s">
        <v>2850</v>
      </c>
      <c r="F53" s="2553" t="s">
        <v>2862</v>
      </c>
      <c r="G53" s="2554">
        <v>45.44</v>
      </c>
      <c r="H53" s="2557">
        <v>24</v>
      </c>
      <c r="I53" s="2586">
        <v>24</v>
      </c>
      <c r="J53" s="2582">
        <v>200</v>
      </c>
      <c r="K53" s="2582"/>
      <c r="L53" s="2582"/>
      <c r="M53" s="2582">
        <v>200</v>
      </c>
      <c r="N53" s="2582"/>
      <c r="O53" s="2582"/>
      <c r="P53" s="2549"/>
      <c r="Q53" s="2585">
        <v>24</v>
      </c>
    </row>
    <row r="54" spans="1:17">
      <c r="A54" s="2556">
        <v>25</v>
      </c>
      <c r="B54" s="2549"/>
      <c r="C54" s="2549"/>
      <c r="D54" s="2549"/>
      <c r="E54" s="756"/>
      <c r="F54" s="1847"/>
      <c r="G54" s="2554"/>
      <c r="H54" s="2557">
        <v>25</v>
      </c>
      <c r="I54" s="2586">
        <v>25</v>
      </c>
      <c r="J54" s="2582"/>
      <c r="K54" s="2582"/>
      <c r="L54" s="2582"/>
      <c r="M54" s="2582"/>
      <c r="N54" s="2582"/>
      <c r="O54" s="2582"/>
      <c r="P54" s="2549"/>
      <c r="Q54" s="2585">
        <v>25</v>
      </c>
    </row>
    <row r="55" spans="1:17">
      <c r="A55" s="2556">
        <v>26</v>
      </c>
      <c r="B55" s="2549"/>
      <c r="C55" s="2549"/>
      <c r="D55" s="2549"/>
      <c r="E55" s="2558" t="s">
        <v>2851</v>
      </c>
      <c r="F55" s="1847"/>
      <c r="G55" s="2549"/>
      <c r="H55" s="2557">
        <v>26</v>
      </c>
      <c r="I55" s="2586">
        <v>26</v>
      </c>
      <c r="J55" s="1775">
        <v>114824</v>
      </c>
      <c r="K55" s="1775">
        <v>11894</v>
      </c>
      <c r="L55" s="1775"/>
      <c r="M55" s="1775">
        <v>126718</v>
      </c>
      <c r="N55" s="1775"/>
      <c r="O55" s="1775"/>
      <c r="P55" s="1776"/>
      <c r="Q55" s="2585">
        <v>26</v>
      </c>
    </row>
    <row r="56" spans="1:17">
      <c r="A56" s="2556">
        <v>27</v>
      </c>
      <c r="B56" s="2549"/>
      <c r="C56" s="2549"/>
      <c r="D56" s="2549"/>
      <c r="E56" s="756"/>
      <c r="F56" s="1847"/>
      <c r="G56" s="2549"/>
      <c r="H56" s="2557">
        <v>27</v>
      </c>
      <c r="I56" s="2586">
        <v>27</v>
      </c>
      <c r="J56" s="2549"/>
      <c r="K56" s="2549"/>
      <c r="L56" s="2549"/>
      <c r="M56" s="2549"/>
      <c r="N56" s="2549"/>
      <c r="O56" s="2549"/>
      <c r="P56" s="2549"/>
      <c r="Q56" s="2585">
        <v>27</v>
      </c>
    </row>
    <row r="57" spans="1:17">
      <c r="A57" s="2556">
        <v>28</v>
      </c>
      <c r="B57" s="2549"/>
      <c r="C57" s="2549"/>
      <c r="D57" s="2549"/>
      <c r="E57" s="756"/>
      <c r="F57" s="1847"/>
      <c r="G57" s="2549"/>
      <c r="H57" s="2557">
        <v>28</v>
      </c>
      <c r="I57" s="2586">
        <v>28</v>
      </c>
      <c r="J57" s="2549"/>
      <c r="K57" s="2549"/>
      <c r="L57" s="2549"/>
      <c r="M57" s="2549"/>
      <c r="N57" s="2549"/>
      <c r="O57" s="2549"/>
      <c r="P57" s="2549"/>
      <c r="Q57" s="2585">
        <v>28</v>
      </c>
    </row>
    <row r="58" spans="1:17">
      <c r="A58" s="2556">
        <v>29</v>
      </c>
      <c r="B58" s="2549"/>
      <c r="C58" s="2549"/>
      <c r="D58" s="2549"/>
      <c r="E58" s="756"/>
      <c r="F58" s="1847"/>
      <c r="G58" s="2549"/>
      <c r="H58" s="2557">
        <v>29</v>
      </c>
      <c r="I58" s="2586">
        <v>29</v>
      </c>
      <c r="J58" s="2549"/>
      <c r="K58" s="2549"/>
      <c r="L58" s="2549"/>
      <c r="M58" s="2549"/>
      <c r="N58" s="2549"/>
      <c r="O58" s="2549"/>
      <c r="P58" s="2549"/>
      <c r="Q58" s="2585">
        <v>29</v>
      </c>
    </row>
    <row r="59" spans="1:17">
      <c r="A59" s="2556">
        <v>30</v>
      </c>
      <c r="B59" s="2549"/>
      <c r="C59" s="2549"/>
      <c r="D59" s="2549"/>
      <c r="E59" s="756"/>
      <c r="F59" s="1847"/>
      <c r="G59" s="2549"/>
      <c r="H59" s="2557">
        <v>30</v>
      </c>
      <c r="I59" s="2586">
        <v>30</v>
      </c>
      <c r="J59" s="2549"/>
      <c r="K59" s="2549"/>
      <c r="L59" s="2549"/>
      <c r="M59" s="2549"/>
      <c r="N59" s="2549"/>
      <c r="O59" s="2549"/>
      <c r="P59" s="2549"/>
      <c r="Q59" s="2585">
        <v>30</v>
      </c>
    </row>
    <row r="60" spans="1:17">
      <c r="A60" s="2556">
        <v>31</v>
      </c>
      <c r="B60" s="2549"/>
      <c r="C60" s="2549"/>
      <c r="D60" s="2549"/>
      <c r="E60" s="756"/>
      <c r="F60" s="1847"/>
      <c r="G60" s="2549"/>
      <c r="H60" s="2557">
        <v>31</v>
      </c>
      <c r="I60" s="2586">
        <v>31</v>
      </c>
      <c r="J60" s="2549"/>
      <c r="K60" s="2549"/>
      <c r="L60" s="2549"/>
      <c r="M60" s="2549"/>
      <c r="N60" s="2549"/>
      <c r="O60" s="2549"/>
      <c r="P60" s="2549"/>
      <c r="Q60" s="2585">
        <v>31</v>
      </c>
    </row>
    <row r="61" spans="1:17">
      <c r="A61" s="2556">
        <v>32</v>
      </c>
      <c r="B61" s="2549"/>
      <c r="C61" s="2549"/>
      <c r="D61" s="2549"/>
      <c r="E61" s="756"/>
      <c r="F61" s="1847"/>
      <c r="G61" s="2549"/>
      <c r="H61" s="2559">
        <v>32</v>
      </c>
      <c r="I61" s="2586">
        <v>32</v>
      </c>
      <c r="J61" s="2549"/>
      <c r="K61" s="2549"/>
      <c r="L61" s="2549"/>
      <c r="M61" s="2549"/>
      <c r="N61" s="2549"/>
      <c r="O61" s="2549"/>
      <c r="P61" s="2549"/>
      <c r="Q61" s="2585">
        <v>32</v>
      </c>
    </row>
    <row r="62" spans="1:17">
      <c r="A62" s="2556">
        <v>33</v>
      </c>
      <c r="B62" s="2549"/>
      <c r="C62" s="2549"/>
      <c r="D62" s="2549"/>
      <c r="E62" s="756"/>
      <c r="F62" s="1847"/>
      <c r="G62" s="2549"/>
      <c r="H62" s="2560">
        <v>33</v>
      </c>
      <c r="I62" s="2586">
        <v>33</v>
      </c>
      <c r="J62" s="2549"/>
      <c r="K62" s="2549"/>
      <c r="L62" s="2549"/>
      <c r="M62" s="2549"/>
      <c r="N62" s="2549"/>
      <c r="O62" s="2549"/>
      <c r="P62" s="2549"/>
      <c r="Q62" s="2562">
        <v>33</v>
      </c>
    </row>
    <row r="63" spans="1:17">
      <c r="A63" s="2561">
        <v>34</v>
      </c>
      <c r="B63" s="2549"/>
      <c r="C63" s="2549"/>
      <c r="D63" s="2549"/>
      <c r="E63" s="756"/>
      <c r="F63" s="1847"/>
      <c r="G63" s="2549"/>
      <c r="H63" s="2562">
        <v>34</v>
      </c>
      <c r="I63" s="2586">
        <v>34</v>
      </c>
      <c r="J63" s="2549"/>
      <c r="K63" s="2549"/>
      <c r="L63" s="2549"/>
      <c r="M63" s="2549"/>
      <c r="N63" s="2549"/>
      <c r="O63" s="2549"/>
      <c r="P63" s="2549"/>
      <c r="Q63" s="2562">
        <v>34</v>
      </c>
    </row>
    <row r="64" spans="1:17">
      <c r="A64" s="2561">
        <v>35</v>
      </c>
      <c r="B64" s="2549"/>
      <c r="C64" s="2549"/>
      <c r="D64" s="2549"/>
      <c r="E64" s="756"/>
      <c r="F64" s="1847"/>
      <c r="G64" s="2549"/>
      <c r="H64" s="2562">
        <v>35</v>
      </c>
      <c r="I64" s="2586">
        <v>35</v>
      </c>
      <c r="J64" s="2549"/>
      <c r="K64" s="2549"/>
      <c r="L64" s="2549"/>
      <c r="M64" s="2549"/>
      <c r="N64" s="2549"/>
      <c r="O64" s="2549"/>
      <c r="P64" s="2549"/>
      <c r="Q64" s="2562">
        <v>35</v>
      </c>
    </row>
    <row r="65" spans="1:17">
      <c r="A65" s="2561">
        <v>36</v>
      </c>
      <c r="B65" s="2549"/>
      <c r="C65" s="2549"/>
      <c r="D65" s="2549"/>
      <c r="E65" s="756"/>
      <c r="F65" s="1847"/>
      <c r="G65" s="2549"/>
      <c r="H65" s="2562">
        <v>36</v>
      </c>
      <c r="I65" s="2586">
        <v>36</v>
      </c>
      <c r="J65" s="2549"/>
      <c r="K65" s="2549"/>
      <c r="L65" s="2549"/>
      <c r="M65" s="2549"/>
      <c r="N65" s="2549"/>
      <c r="O65" s="2549"/>
      <c r="P65" s="2549"/>
      <c r="Q65" s="2562">
        <v>36</v>
      </c>
    </row>
    <row r="66" spans="1:17">
      <c r="A66" s="2561">
        <v>37</v>
      </c>
      <c r="B66" s="2549"/>
      <c r="C66" s="2549"/>
      <c r="D66" s="2549"/>
      <c r="E66" s="756"/>
      <c r="F66" s="1847"/>
      <c r="G66" s="2549"/>
      <c r="H66" s="2562">
        <v>37</v>
      </c>
      <c r="I66" s="2586">
        <v>37</v>
      </c>
      <c r="J66" s="2549"/>
      <c r="K66" s="2549"/>
      <c r="L66" s="2549"/>
      <c r="M66" s="2549"/>
      <c r="N66" s="2549"/>
      <c r="O66" s="2549"/>
      <c r="P66" s="2549"/>
      <c r="Q66" s="2562">
        <v>37</v>
      </c>
    </row>
    <row r="67" spans="1:17">
      <c r="A67" s="2561">
        <v>38</v>
      </c>
      <c r="B67" s="2549"/>
      <c r="C67" s="2549"/>
      <c r="D67" s="2549"/>
      <c r="E67" s="756"/>
      <c r="F67" s="1847"/>
      <c r="G67" s="2549"/>
      <c r="H67" s="2562">
        <v>38</v>
      </c>
      <c r="I67" s="2586">
        <v>38</v>
      </c>
      <c r="J67" s="2549"/>
      <c r="K67" s="2549"/>
      <c r="L67" s="2549"/>
      <c r="M67" s="2549"/>
      <c r="N67" s="2549"/>
      <c r="O67" s="2549"/>
      <c r="P67" s="2549"/>
      <c r="Q67" s="2562">
        <v>38</v>
      </c>
    </row>
    <row r="68" spans="1:17">
      <c r="A68" s="2561">
        <v>39</v>
      </c>
      <c r="B68" s="2549"/>
      <c r="C68" s="2549"/>
      <c r="D68" s="2549"/>
      <c r="E68" s="756"/>
      <c r="F68" s="1847"/>
      <c r="G68" s="2549"/>
      <c r="H68" s="2562">
        <v>39</v>
      </c>
      <c r="I68" s="2586">
        <v>39</v>
      </c>
      <c r="J68" s="2549"/>
      <c r="K68" s="2549"/>
      <c r="L68" s="2549"/>
      <c r="M68" s="2549"/>
      <c r="N68" s="2549"/>
      <c r="O68" s="2549"/>
      <c r="P68" s="2549"/>
      <c r="Q68" s="2562">
        <v>39</v>
      </c>
    </row>
    <row r="69" spans="1:17">
      <c r="A69" s="2561">
        <v>40</v>
      </c>
      <c r="B69" s="2066"/>
      <c r="C69" s="2066"/>
      <c r="D69" s="2066"/>
      <c r="E69" s="2067"/>
      <c r="F69" s="2331"/>
      <c r="G69" s="2066"/>
      <c r="H69" s="2562">
        <v>40</v>
      </c>
      <c r="I69" s="2586">
        <v>40</v>
      </c>
      <c r="J69" s="2066"/>
      <c r="K69" s="2066"/>
      <c r="L69" s="2066"/>
      <c r="M69" s="2066"/>
      <c r="N69" s="2066"/>
      <c r="O69" s="2066"/>
      <c r="P69" s="2066"/>
      <c r="Q69" s="2562">
        <v>40</v>
      </c>
    </row>
    <row r="70" spans="1:17" ht="10.5">
      <c r="A70" s="3437" t="s">
        <v>332</v>
      </c>
      <c r="B70" s="3398"/>
      <c r="C70" s="3398"/>
      <c r="D70" s="3398"/>
      <c r="E70" s="3398"/>
      <c r="F70" s="3398"/>
      <c r="G70" s="3398"/>
      <c r="H70" s="3480"/>
      <c r="I70" s="3437" t="s">
        <v>332</v>
      </c>
      <c r="J70" s="3398"/>
      <c r="K70" s="3398"/>
      <c r="L70" s="3398"/>
      <c r="M70" s="3398"/>
      <c r="N70" s="3398"/>
      <c r="O70" s="3398"/>
      <c r="P70" s="3398"/>
      <c r="Q70" s="3480"/>
    </row>
    <row r="71" spans="1:17">
      <c r="A71" s="3501" t="s">
        <v>2863</v>
      </c>
      <c r="B71" s="3502"/>
      <c r="C71" s="3502"/>
      <c r="D71" s="3502"/>
      <c r="E71" s="2563" t="s">
        <v>2868</v>
      </c>
      <c r="F71" s="2040"/>
      <c r="G71" s="2040"/>
      <c r="H71" s="2564"/>
      <c r="I71" s="3481" t="s">
        <v>2873</v>
      </c>
      <c r="J71" s="3470"/>
      <c r="K71" s="3470"/>
      <c r="L71" s="3470"/>
      <c r="M71" s="3470" t="s">
        <v>2877</v>
      </c>
      <c r="N71" s="3470"/>
      <c r="O71" s="3470"/>
      <c r="P71" s="2587"/>
      <c r="Q71" s="2588"/>
    </row>
    <row r="72" spans="1:17">
      <c r="A72" s="3468" t="s">
        <v>2864</v>
      </c>
      <c r="B72" s="3469"/>
      <c r="C72" s="3469"/>
      <c r="D72" s="3469"/>
      <c r="E72" s="770" t="s">
        <v>2869</v>
      </c>
      <c r="F72" s="202"/>
      <c r="G72" s="202"/>
      <c r="H72" s="1847"/>
      <c r="I72" s="3468" t="s">
        <v>2874</v>
      </c>
      <c r="J72" s="3469"/>
      <c r="K72" s="3469"/>
      <c r="L72" s="3469"/>
      <c r="M72" s="3469" t="s">
        <v>2878</v>
      </c>
      <c r="N72" s="3469"/>
      <c r="O72" s="3469"/>
      <c r="P72" s="783"/>
      <c r="Q72" s="1847"/>
    </row>
    <row r="73" spans="1:17">
      <c r="A73" s="3468" t="s">
        <v>2865</v>
      </c>
      <c r="B73" s="3469"/>
      <c r="C73" s="3469"/>
      <c r="D73" s="3469"/>
      <c r="E73" s="770" t="s">
        <v>2870</v>
      </c>
      <c r="F73" s="202"/>
      <c r="G73" s="202"/>
      <c r="H73" s="1847"/>
      <c r="I73" s="3468" t="s">
        <v>2875</v>
      </c>
      <c r="J73" s="3469"/>
      <c r="K73" s="3469"/>
      <c r="L73" s="3469"/>
      <c r="M73" s="3469" t="s">
        <v>2879</v>
      </c>
      <c r="N73" s="3469"/>
      <c r="O73" s="3469"/>
      <c r="P73" s="784"/>
      <c r="Q73" s="1847"/>
    </row>
    <row r="74" spans="1:17">
      <c r="A74" s="3482" t="s">
        <v>2866</v>
      </c>
      <c r="B74" s="3483"/>
      <c r="C74" s="3483"/>
      <c r="D74" s="3483"/>
      <c r="E74" s="1764" t="s">
        <v>2871</v>
      </c>
      <c r="F74" s="202"/>
      <c r="G74" s="202"/>
      <c r="H74" s="1847"/>
      <c r="I74" s="3482" t="s">
        <v>2876</v>
      </c>
      <c r="J74" s="3483"/>
      <c r="K74" s="3483"/>
      <c r="L74" s="3483"/>
      <c r="M74" s="3385" t="s">
        <v>3543</v>
      </c>
      <c r="N74" s="3385"/>
      <c r="O74" s="3385"/>
      <c r="P74" s="3385"/>
      <c r="Q74" s="1847"/>
    </row>
    <row r="75" spans="1:17">
      <c r="A75" s="3503" t="s">
        <v>2867</v>
      </c>
      <c r="B75" s="3504"/>
      <c r="C75" s="3504"/>
      <c r="D75" s="3504"/>
      <c r="E75" s="2565" t="s">
        <v>2872</v>
      </c>
      <c r="F75" s="202"/>
      <c r="G75" s="202"/>
      <c r="H75" s="1847"/>
      <c r="I75" s="757"/>
      <c r="J75" s="1886"/>
      <c r="K75" s="1886"/>
      <c r="L75" s="1886"/>
      <c r="M75" s="3479" t="s">
        <v>3542</v>
      </c>
      <c r="N75" s="3479"/>
      <c r="O75" s="3479"/>
      <c r="P75" s="3479"/>
      <c r="Q75" s="1847"/>
    </row>
    <row r="76" spans="1:17" ht="11.5">
      <c r="A76" s="2566"/>
      <c r="B76" s="2567"/>
      <c r="C76" s="2567"/>
      <c r="D76" s="2567"/>
      <c r="E76" s="2567"/>
      <c r="F76" s="2567"/>
      <c r="G76" s="2567"/>
      <c r="H76" s="2568" t="s">
        <v>1353</v>
      </c>
      <c r="I76" s="2589" t="s">
        <v>1353</v>
      </c>
      <c r="J76" s="2590"/>
      <c r="K76" s="2590"/>
      <c r="L76" s="2590"/>
      <c r="M76" s="2590"/>
      <c r="N76" s="2590"/>
      <c r="O76" s="2590"/>
      <c r="P76" s="2590"/>
      <c r="Q76" s="2591"/>
    </row>
    <row r="77" spans="1:17" ht="11.5">
      <c r="A77" s="2203">
        <v>28</v>
      </c>
      <c r="B77" s="2592"/>
      <c r="C77" s="2593"/>
      <c r="D77" s="2593"/>
      <c r="E77" s="2594"/>
      <c r="F77" s="2594"/>
      <c r="G77" s="2595"/>
      <c r="H77" s="2207" t="s">
        <v>3042</v>
      </c>
      <c r="I77" s="2615" t="s">
        <v>2901</v>
      </c>
      <c r="J77" s="2616"/>
      <c r="K77" s="2616"/>
      <c r="L77" s="2617"/>
      <c r="M77" s="2217"/>
      <c r="N77" s="2217"/>
      <c r="O77" s="2217"/>
      <c r="P77" s="2217"/>
      <c r="Q77" s="2618">
        <v>29</v>
      </c>
    </row>
    <row r="78" spans="1:17" ht="10.5">
      <c r="A78" s="3476" t="s">
        <v>3480</v>
      </c>
      <c r="B78" s="3477"/>
      <c r="C78" s="3477"/>
      <c r="D78" s="3477"/>
      <c r="E78" s="3477"/>
      <c r="F78" s="3477"/>
      <c r="G78" s="3477"/>
      <c r="H78" s="3478"/>
      <c r="I78" s="3473" t="s">
        <v>402</v>
      </c>
      <c r="J78" s="3474"/>
      <c r="K78" s="3474"/>
      <c r="L78" s="3474"/>
      <c r="M78" s="3474"/>
      <c r="N78" s="3474"/>
      <c r="O78" s="3474"/>
      <c r="P78" s="3474"/>
      <c r="Q78" s="3475"/>
    </row>
    <row r="79" spans="1:17">
      <c r="A79" s="3471" t="s">
        <v>334</v>
      </c>
      <c r="B79" s="3383"/>
      <c r="C79" s="3383"/>
      <c r="D79" s="3383"/>
      <c r="E79" s="3383"/>
      <c r="F79" s="3383"/>
      <c r="G79" s="3383"/>
      <c r="H79" s="3472"/>
      <c r="I79" s="3471" t="s">
        <v>334</v>
      </c>
      <c r="J79" s="3383"/>
      <c r="K79" s="3383"/>
      <c r="L79" s="3383"/>
      <c r="M79" s="3383"/>
      <c r="N79" s="3383"/>
      <c r="O79" s="3383"/>
      <c r="P79" s="3383"/>
      <c r="Q79" s="3472"/>
    </row>
    <row r="80" spans="1:17">
      <c r="A80" s="2596"/>
      <c r="B80" s="2545"/>
      <c r="C80" s="2545"/>
      <c r="D80" s="2545"/>
      <c r="E80" s="2545"/>
      <c r="F80" s="2545"/>
      <c r="G80" s="2545"/>
      <c r="H80" s="2331"/>
      <c r="I80" s="188"/>
      <c r="J80" s="61"/>
      <c r="K80" s="61"/>
      <c r="L80" s="61"/>
      <c r="M80" s="61"/>
      <c r="N80" s="61"/>
      <c r="O80" s="61"/>
      <c r="P80" s="61"/>
      <c r="Q80" s="1934"/>
    </row>
    <row r="81" spans="1:17">
      <c r="A81" s="2059"/>
      <c r="B81" s="2038"/>
      <c r="C81" s="2038"/>
      <c r="D81" s="2038"/>
      <c r="E81" s="2038"/>
      <c r="F81" s="2038"/>
      <c r="G81" s="2038"/>
      <c r="H81" s="2597"/>
      <c r="I81" s="2059"/>
      <c r="J81" s="774" t="s">
        <v>376</v>
      </c>
      <c r="K81" s="774"/>
      <c r="L81" s="774"/>
      <c r="M81" s="774"/>
      <c r="N81" s="2038"/>
      <c r="O81" s="2038"/>
      <c r="P81" s="2038"/>
      <c r="Q81" s="2060"/>
    </row>
    <row r="82" spans="1:17">
      <c r="A82" s="2598"/>
      <c r="B82" s="2038"/>
      <c r="C82" s="2038"/>
      <c r="D82" s="2038"/>
      <c r="E82" s="2279" t="s">
        <v>3312</v>
      </c>
      <c r="F82" s="2038"/>
      <c r="G82" s="2038"/>
      <c r="H82" s="2597"/>
      <c r="I82" s="2059"/>
      <c r="J82" s="2038"/>
      <c r="K82" s="2038"/>
      <c r="L82" s="2279" t="s">
        <v>377</v>
      </c>
      <c r="M82" s="2038"/>
      <c r="N82" s="2038"/>
      <c r="O82" s="2038"/>
      <c r="P82" s="2279" t="s">
        <v>378</v>
      </c>
      <c r="Q82" s="2060"/>
    </row>
    <row r="83" spans="1:17">
      <c r="A83" s="1842" t="s">
        <v>311</v>
      </c>
      <c r="B83" s="2279" t="s">
        <v>336</v>
      </c>
      <c r="C83" s="2279" t="s">
        <v>379</v>
      </c>
      <c r="D83" s="2279" t="s">
        <v>380</v>
      </c>
      <c r="E83" s="2279" t="s">
        <v>3313</v>
      </c>
      <c r="F83" s="2279"/>
      <c r="G83" s="2279" t="s">
        <v>382</v>
      </c>
      <c r="H83" s="2599" t="s">
        <v>311</v>
      </c>
      <c r="I83" s="2037" t="s">
        <v>311</v>
      </c>
      <c r="J83" s="2279" t="s">
        <v>383</v>
      </c>
      <c r="K83" s="2279" t="s">
        <v>384</v>
      </c>
      <c r="L83" s="2279" t="s">
        <v>385</v>
      </c>
      <c r="M83" s="2279" t="s">
        <v>386</v>
      </c>
      <c r="N83" s="2279" t="s">
        <v>387</v>
      </c>
      <c r="O83" s="2279" t="s">
        <v>388</v>
      </c>
      <c r="P83" s="2279" t="s">
        <v>389</v>
      </c>
      <c r="Q83" s="2039" t="s">
        <v>311</v>
      </c>
    </row>
    <row r="84" spans="1:17">
      <c r="A84" s="1842" t="s">
        <v>316</v>
      </c>
      <c r="B84" s="2279" t="s">
        <v>316</v>
      </c>
      <c r="C84" s="2279" t="s">
        <v>316</v>
      </c>
      <c r="D84" s="2279" t="s">
        <v>390</v>
      </c>
      <c r="E84" s="2279" t="s">
        <v>391</v>
      </c>
      <c r="F84" s="2279"/>
      <c r="G84" s="2279" t="s">
        <v>392</v>
      </c>
      <c r="H84" s="2599" t="s">
        <v>316</v>
      </c>
      <c r="I84" s="2037" t="s">
        <v>316</v>
      </c>
      <c r="J84" s="2279" t="s">
        <v>393</v>
      </c>
      <c r="K84" s="2279"/>
      <c r="L84" s="2279" t="s">
        <v>394</v>
      </c>
      <c r="M84" s="2279" t="s">
        <v>393</v>
      </c>
      <c r="N84" s="2279" t="s">
        <v>395</v>
      </c>
      <c r="O84" s="2279" t="s">
        <v>396</v>
      </c>
      <c r="P84" s="2279" t="s">
        <v>397</v>
      </c>
      <c r="Q84" s="2039" t="s">
        <v>316</v>
      </c>
    </row>
    <row r="85" spans="1:17">
      <c r="A85" s="1842"/>
      <c r="B85" s="2279" t="s">
        <v>321</v>
      </c>
      <c r="C85" s="2279" t="s">
        <v>322</v>
      </c>
      <c r="D85" s="2279" t="s">
        <v>323</v>
      </c>
      <c r="E85" s="2279" t="s">
        <v>324</v>
      </c>
      <c r="F85" s="2279"/>
      <c r="G85" s="2279" t="s">
        <v>325</v>
      </c>
      <c r="H85" s="2599"/>
      <c r="I85" s="2059"/>
      <c r="J85" s="2279" t="s">
        <v>326</v>
      </c>
      <c r="K85" s="2279" t="s">
        <v>178</v>
      </c>
      <c r="L85" s="2279" t="s">
        <v>179</v>
      </c>
      <c r="M85" s="2279" t="s">
        <v>398</v>
      </c>
      <c r="N85" s="2279" t="s">
        <v>399</v>
      </c>
      <c r="O85" s="2279" t="s">
        <v>400</v>
      </c>
      <c r="P85" s="2279" t="s">
        <v>401</v>
      </c>
      <c r="Q85" s="2039"/>
    </row>
    <row r="86" spans="1:17">
      <c r="A86" s="2600">
        <v>1</v>
      </c>
      <c r="B86" s="2601">
        <v>721</v>
      </c>
      <c r="C86" s="2602" t="s">
        <v>2880</v>
      </c>
      <c r="D86" s="2603" t="s">
        <v>449</v>
      </c>
      <c r="E86" s="2604" t="s">
        <v>2881</v>
      </c>
      <c r="F86" s="2605"/>
      <c r="G86" s="2604"/>
      <c r="H86" s="2606">
        <v>1</v>
      </c>
      <c r="I86" s="2600">
        <v>1</v>
      </c>
      <c r="J86" s="2619">
        <v>5</v>
      </c>
      <c r="K86" s="2620"/>
      <c r="L86" s="2621"/>
      <c r="M86" s="2620">
        <v>5</v>
      </c>
      <c r="N86" s="2605"/>
      <c r="O86" s="2604"/>
      <c r="P86" s="2612"/>
      <c r="Q86" s="2585">
        <v>1</v>
      </c>
    </row>
    <row r="87" spans="1:17">
      <c r="A87" s="2600">
        <v>2</v>
      </c>
      <c r="B87" s="2035"/>
      <c r="C87" s="2549"/>
      <c r="D87" s="202"/>
      <c r="E87" s="2549" t="s">
        <v>2882</v>
      </c>
      <c r="F87" s="202"/>
      <c r="G87" s="2549"/>
      <c r="H87" s="2606">
        <v>2</v>
      </c>
      <c r="I87" s="2600">
        <v>2</v>
      </c>
      <c r="J87" s="2622">
        <v>25</v>
      </c>
      <c r="K87" s="2582"/>
      <c r="L87" s="782"/>
      <c r="M87" s="2582">
        <v>25</v>
      </c>
      <c r="N87" s="202"/>
      <c r="O87" s="2549"/>
      <c r="P87" s="1847"/>
      <c r="Q87" s="2585">
        <v>2</v>
      </c>
    </row>
    <row r="88" spans="1:17">
      <c r="A88" s="2600">
        <v>3</v>
      </c>
      <c r="B88" s="2035"/>
      <c r="C88" s="2549"/>
      <c r="D88" s="202"/>
      <c r="E88" s="2549" t="s">
        <v>2835</v>
      </c>
      <c r="F88" s="202"/>
      <c r="G88" s="2549"/>
      <c r="H88" s="2606">
        <v>3</v>
      </c>
      <c r="I88" s="2600">
        <v>3</v>
      </c>
      <c r="J88" s="2622">
        <v>5</v>
      </c>
      <c r="K88" s="2582"/>
      <c r="L88" s="782"/>
      <c r="M88" s="2582">
        <v>5</v>
      </c>
      <c r="N88" s="202"/>
      <c r="O88" s="2549"/>
      <c r="P88" s="1847"/>
      <c r="Q88" s="2585">
        <v>3</v>
      </c>
    </row>
    <row r="89" spans="1:17">
      <c r="A89" s="2600">
        <v>4</v>
      </c>
      <c r="B89" s="2035"/>
      <c r="C89" s="2549"/>
      <c r="D89" s="202"/>
      <c r="E89" s="2549" t="s">
        <v>2836</v>
      </c>
      <c r="F89" s="202"/>
      <c r="G89" s="2549"/>
      <c r="H89" s="2606">
        <v>4</v>
      </c>
      <c r="I89" s="2600">
        <v>4</v>
      </c>
      <c r="J89" s="2622">
        <v>3133</v>
      </c>
      <c r="K89" s="2582"/>
      <c r="L89" s="782"/>
      <c r="M89" s="2582">
        <v>3133</v>
      </c>
      <c r="N89" s="202"/>
      <c r="O89" s="2549"/>
      <c r="P89" s="1847"/>
      <c r="Q89" s="2585">
        <v>4</v>
      </c>
    </row>
    <row r="90" spans="1:17">
      <c r="A90" s="2600">
        <v>5</v>
      </c>
      <c r="B90" s="2035"/>
      <c r="C90" s="2549"/>
      <c r="D90" s="202"/>
      <c r="E90" s="2549" t="s">
        <v>2838</v>
      </c>
      <c r="F90" s="202"/>
      <c r="G90" s="2549"/>
      <c r="H90" s="2606">
        <v>5</v>
      </c>
      <c r="I90" s="2600">
        <v>5</v>
      </c>
      <c r="J90" s="2622">
        <v>224</v>
      </c>
      <c r="K90" s="2582"/>
      <c r="L90" s="782"/>
      <c r="M90" s="2582">
        <v>224</v>
      </c>
      <c r="N90" s="202"/>
      <c r="O90" s="2549"/>
      <c r="P90" s="1847"/>
      <c r="Q90" s="2585">
        <v>5</v>
      </c>
    </row>
    <row r="91" spans="1:17">
      <c r="A91" s="2600">
        <v>6</v>
      </c>
      <c r="B91" s="2035"/>
      <c r="C91" s="2549"/>
      <c r="D91" s="202"/>
      <c r="E91" s="2549" t="s">
        <v>2839</v>
      </c>
      <c r="F91" s="202" t="s">
        <v>2884</v>
      </c>
      <c r="G91" s="2549"/>
      <c r="H91" s="2606">
        <v>6</v>
      </c>
      <c r="I91" s="2600">
        <v>6</v>
      </c>
      <c r="J91" s="2622"/>
      <c r="K91" s="2582">
        <v>13817</v>
      </c>
      <c r="L91" s="782">
        <v>-1381</v>
      </c>
      <c r="M91" s="2582">
        <v>12436</v>
      </c>
      <c r="N91" s="202"/>
      <c r="O91" s="2549"/>
      <c r="P91" s="1847"/>
      <c r="Q91" s="2585">
        <v>6</v>
      </c>
    </row>
    <row r="92" spans="1:17">
      <c r="A92" s="2600">
        <v>7</v>
      </c>
      <c r="B92" s="2035"/>
      <c r="C92" s="2549"/>
      <c r="D92" s="202"/>
      <c r="E92" s="2549" t="s">
        <v>2842</v>
      </c>
      <c r="F92" s="202"/>
      <c r="G92" s="2549"/>
      <c r="H92" s="2606">
        <v>7</v>
      </c>
      <c r="I92" s="2600">
        <v>7</v>
      </c>
      <c r="J92" s="2622">
        <v>170</v>
      </c>
      <c r="K92" s="2582"/>
      <c r="L92" s="782"/>
      <c r="M92" s="2582">
        <v>170</v>
      </c>
      <c r="N92" s="202"/>
      <c r="O92" s="2549"/>
      <c r="P92" s="1847"/>
      <c r="Q92" s="2585">
        <v>7</v>
      </c>
    </row>
    <row r="93" spans="1:17">
      <c r="A93" s="2600">
        <v>8</v>
      </c>
      <c r="B93" s="2035"/>
      <c r="C93" s="2549"/>
      <c r="D93" s="202"/>
      <c r="E93" s="2549" t="s">
        <v>2883</v>
      </c>
      <c r="F93" s="202"/>
      <c r="G93" s="2549"/>
      <c r="H93" s="2606">
        <v>8</v>
      </c>
      <c r="I93" s="2600">
        <v>8</v>
      </c>
      <c r="J93" s="2622">
        <v>10</v>
      </c>
      <c r="K93" s="2582"/>
      <c r="L93" s="782"/>
      <c r="M93" s="2582">
        <v>10</v>
      </c>
      <c r="N93" s="202"/>
      <c r="O93" s="2549"/>
      <c r="P93" s="1847"/>
      <c r="Q93" s="2585">
        <v>8</v>
      </c>
    </row>
    <row r="94" spans="1:17">
      <c r="A94" s="2600">
        <v>9</v>
      </c>
      <c r="B94" s="2035"/>
      <c r="C94" s="2549"/>
      <c r="D94" s="202"/>
      <c r="E94" s="2549"/>
      <c r="F94" s="202"/>
      <c r="G94" s="2549"/>
      <c r="H94" s="2606">
        <v>9</v>
      </c>
      <c r="I94" s="2600">
        <v>9</v>
      </c>
      <c r="J94" s="2622"/>
      <c r="K94" s="2582"/>
      <c r="L94" s="782"/>
      <c r="M94" s="2582"/>
      <c r="N94" s="202"/>
      <c r="O94" s="2549"/>
      <c r="P94" s="1847"/>
      <c r="Q94" s="2585">
        <v>9</v>
      </c>
    </row>
    <row r="95" spans="1:17">
      <c r="A95" s="2600">
        <v>10</v>
      </c>
      <c r="B95" s="2035"/>
      <c r="C95" s="2549"/>
      <c r="D95" s="202"/>
      <c r="E95" s="2549"/>
      <c r="F95" s="202"/>
      <c r="G95" s="2549"/>
      <c r="H95" s="2606">
        <v>10</v>
      </c>
      <c r="I95" s="2600">
        <v>10</v>
      </c>
      <c r="J95" s="2622"/>
      <c r="K95" s="2582"/>
      <c r="L95" s="782"/>
      <c r="M95" s="2582"/>
      <c r="N95" s="202"/>
      <c r="O95" s="2549"/>
      <c r="P95" s="1847"/>
      <c r="Q95" s="2585">
        <v>10</v>
      </c>
    </row>
    <row r="96" spans="1:17">
      <c r="A96" s="2600">
        <v>11</v>
      </c>
      <c r="B96" s="2035"/>
      <c r="C96" s="2549"/>
      <c r="D96" s="202"/>
      <c r="E96" s="2607" t="s">
        <v>2888</v>
      </c>
      <c r="F96" s="202"/>
      <c r="G96" s="2549"/>
      <c r="H96" s="2606">
        <v>11</v>
      </c>
      <c r="I96" s="2623">
        <v>11</v>
      </c>
      <c r="J96" s="2624">
        <v>3572</v>
      </c>
      <c r="K96" s="1775">
        <v>13817</v>
      </c>
      <c r="L96" s="2625">
        <v>-1381</v>
      </c>
      <c r="M96" s="1775">
        <v>16008</v>
      </c>
      <c r="N96" s="1959"/>
      <c r="O96" s="1776"/>
      <c r="P96" s="2626"/>
      <c r="Q96" s="2627">
        <v>11</v>
      </c>
    </row>
    <row r="97" spans="1:17">
      <c r="A97" s="2600">
        <v>12</v>
      </c>
      <c r="B97" s="2035"/>
      <c r="C97" s="2549"/>
      <c r="D97" s="202"/>
      <c r="E97" s="2608"/>
      <c r="F97" s="202"/>
      <c r="G97" s="2549"/>
      <c r="H97" s="2606">
        <v>12</v>
      </c>
      <c r="I97" s="2562">
        <v>12</v>
      </c>
      <c r="J97" s="459"/>
      <c r="K97" s="2608"/>
      <c r="L97" s="459"/>
      <c r="M97" s="2608"/>
      <c r="N97" s="459"/>
      <c r="O97" s="2608"/>
      <c r="P97" s="459"/>
      <c r="Q97" s="2562">
        <v>12</v>
      </c>
    </row>
    <row r="98" spans="1:17">
      <c r="A98" s="2600">
        <v>13</v>
      </c>
      <c r="B98" s="2032"/>
      <c r="C98" s="1760" t="s">
        <v>2885</v>
      </c>
      <c r="D98" s="1888" t="s">
        <v>455</v>
      </c>
      <c r="E98" s="2549" t="s">
        <v>2886</v>
      </c>
      <c r="F98" s="202"/>
      <c r="G98" s="2549"/>
      <c r="H98" s="2606">
        <v>13</v>
      </c>
      <c r="I98" s="184">
        <v>13</v>
      </c>
      <c r="J98" s="2622">
        <v>39731</v>
      </c>
      <c r="K98" s="2582"/>
      <c r="L98" s="782"/>
      <c r="M98" s="2582">
        <v>39731</v>
      </c>
      <c r="N98" s="202"/>
      <c r="O98" s="2549"/>
      <c r="P98" s="1847"/>
      <c r="Q98" s="1931">
        <v>13</v>
      </c>
    </row>
    <row r="99" spans="1:17">
      <c r="A99" s="2600">
        <v>14</v>
      </c>
      <c r="B99" s="2032"/>
      <c r="C99" s="1760"/>
      <c r="D99" s="1888" t="s">
        <v>80</v>
      </c>
      <c r="E99" s="2549" t="s">
        <v>2887</v>
      </c>
      <c r="F99" s="202"/>
      <c r="G99" s="2549"/>
      <c r="H99" s="2606">
        <v>14</v>
      </c>
      <c r="I99" s="2600">
        <v>14</v>
      </c>
      <c r="J99" s="2622">
        <v>383</v>
      </c>
      <c r="K99" s="2582"/>
      <c r="L99" s="782"/>
      <c r="M99" s="2582">
        <v>383.41454999999996</v>
      </c>
      <c r="N99" s="202"/>
      <c r="O99" s="2549"/>
      <c r="P99" s="1847"/>
      <c r="Q99" s="2585">
        <v>14</v>
      </c>
    </row>
    <row r="100" spans="1:17">
      <c r="A100" s="2600">
        <v>15</v>
      </c>
      <c r="B100" s="2032"/>
      <c r="C100" s="2549"/>
      <c r="D100" s="202"/>
      <c r="E100" s="2549"/>
      <c r="F100" s="202"/>
      <c r="G100" s="2549"/>
      <c r="H100" s="2606">
        <v>15</v>
      </c>
      <c r="I100" s="2600">
        <v>15</v>
      </c>
      <c r="J100" s="2622"/>
      <c r="K100" s="2582"/>
      <c r="L100" s="782"/>
      <c r="M100" s="2582"/>
      <c r="N100" s="202"/>
      <c r="O100" s="2549"/>
      <c r="P100" s="1847"/>
      <c r="Q100" s="2585">
        <v>15</v>
      </c>
    </row>
    <row r="101" spans="1:17">
      <c r="A101" s="2600">
        <v>16</v>
      </c>
      <c r="B101" s="2035"/>
      <c r="C101" s="2549"/>
      <c r="D101" s="202"/>
      <c r="E101" s="2607" t="s">
        <v>2889</v>
      </c>
      <c r="F101" s="202"/>
      <c r="G101" s="2549"/>
      <c r="H101" s="2606">
        <v>16</v>
      </c>
      <c r="I101" s="2600">
        <v>16</v>
      </c>
      <c r="J101" s="2624">
        <v>40114</v>
      </c>
      <c r="K101" s="1775"/>
      <c r="L101" s="2625"/>
      <c r="M101" s="1775">
        <v>40114.414550000001</v>
      </c>
      <c r="N101" s="1959"/>
      <c r="O101" s="1776"/>
      <c r="P101" s="2626"/>
      <c r="Q101" s="2585">
        <v>16</v>
      </c>
    </row>
    <row r="102" spans="1:17">
      <c r="A102" s="2600">
        <v>17</v>
      </c>
      <c r="B102" s="2035"/>
      <c r="C102" s="2549"/>
      <c r="D102" s="202"/>
      <c r="E102" s="2608"/>
      <c r="F102" s="202"/>
      <c r="G102" s="2549"/>
      <c r="H102" s="2606">
        <v>17</v>
      </c>
      <c r="I102" s="2600">
        <v>17</v>
      </c>
      <c r="J102" s="2622"/>
      <c r="K102" s="2582"/>
      <c r="L102" s="782"/>
      <c r="M102" s="2582"/>
      <c r="N102" s="202"/>
      <c r="O102" s="2549"/>
      <c r="P102" s="1847"/>
      <c r="Q102" s="2585">
        <v>17</v>
      </c>
    </row>
    <row r="103" spans="1:17">
      <c r="A103" s="2600">
        <v>18</v>
      </c>
      <c r="B103" s="2035"/>
      <c r="C103" s="2549"/>
      <c r="D103" s="202"/>
      <c r="E103" s="2549"/>
      <c r="F103" s="202"/>
      <c r="G103" s="2549"/>
      <c r="H103" s="2606">
        <v>18</v>
      </c>
      <c r="I103" s="2600">
        <v>18</v>
      </c>
      <c r="J103" s="2622"/>
      <c r="K103" s="2582"/>
      <c r="L103" s="782"/>
      <c r="M103" s="2582"/>
      <c r="N103" s="202"/>
      <c r="O103" s="2549"/>
      <c r="P103" s="1847"/>
      <c r="Q103" s="2585">
        <v>18</v>
      </c>
    </row>
    <row r="104" spans="1:17">
      <c r="A104" s="2600">
        <v>19</v>
      </c>
      <c r="B104" s="2035"/>
      <c r="C104" s="2549"/>
      <c r="D104" s="202"/>
      <c r="E104" s="2549"/>
      <c r="F104" s="202"/>
      <c r="G104" s="2549"/>
      <c r="H104" s="2606">
        <v>19</v>
      </c>
      <c r="I104" s="2600">
        <v>19</v>
      </c>
      <c r="J104" s="2622"/>
      <c r="K104" s="2582"/>
      <c r="L104" s="782"/>
      <c r="M104" s="2582"/>
      <c r="N104" s="202"/>
      <c r="O104" s="2549"/>
      <c r="P104" s="1847"/>
      <c r="Q104" s="2585">
        <v>19</v>
      </c>
    </row>
    <row r="105" spans="1:17" ht="10.5" thickBot="1">
      <c r="A105" s="2600">
        <v>20</v>
      </c>
      <c r="B105" s="2035"/>
      <c r="C105" s="2549"/>
      <c r="D105" s="202"/>
      <c r="E105" s="2549"/>
      <c r="F105" s="202"/>
      <c r="G105" s="2549"/>
      <c r="H105" s="2606">
        <v>20</v>
      </c>
      <c r="I105" s="2600">
        <v>20</v>
      </c>
      <c r="J105" s="792">
        <v>616725</v>
      </c>
      <c r="K105" s="793">
        <v>25711</v>
      </c>
      <c r="L105" s="794">
        <v>-100381</v>
      </c>
      <c r="M105" s="793">
        <v>542055.41454999999</v>
      </c>
      <c r="N105" s="795"/>
      <c r="O105" s="796"/>
      <c r="P105" s="797"/>
      <c r="Q105" s="2585">
        <v>20</v>
      </c>
    </row>
    <row r="106" spans="1:17" ht="10.5" thickTop="1">
      <c r="A106" s="2600">
        <v>21</v>
      </c>
      <c r="B106" s="2035"/>
      <c r="C106" s="2549"/>
      <c r="D106" s="202"/>
      <c r="E106" s="2549"/>
      <c r="F106" s="202"/>
      <c r="G106" s="2549"/>
      <c r="H106" s="2606">
        <v>21</v>
      </c>
      <c r="I106" s="2600">
        <v>21</v>
      </c>
      <c r="J106" s="2035"/>
      <c r="K106" s="2549"/>
      <c r="L106" s="202"/>
      <c r="M106" s="2549"/>
      <c r="N106" s="202"/>
      <c r="O106" s="2549"/>
      <c r="P106" s="1847"/>
      <c r="Q106" s="2585">
        <v>21</v>
      </c>
    </row>
    <row r="107" spans="1:17">
      <c r="A107" s="2600">
        <v>22</v>
      </c>
      <c r="B107" s="2035"/>
      <c r="C107" s="2549"/>
      <c r="D107" s="202"/>
      <c r="E107" s="2549"/>
      <c r="F107" s="202"/>
      <c r="G107" s="2549"/>
      <c r="H107" s="2606">
        <v>22</v>
      </c>
      <c r="I107" s="2600">
        <v>22</v>
      </c>
      <c r="J107" s="2035"/>
      <c r="K107" s="2549"/>
      <c r="L107" s="202"/>
      <c r="M107" s="2582">
        <v>-20</v>
      </c>
      <c r="N107" s="202" t="s">
        <v>2891</v>
      </c>
      <c r="O107" s="2549"/>
      <c r="P107" s="1847"/>
      <c r="Q107" s="2585">
        <v>22</v>
      </c>
    </row>
    <row r="108" spans="1:17">
      <c r="A108" s="2600">
        <v>23</v>
      </c>
      <c r="B108" s="2035"/>
      <c r="C108" s="2549"/>
      <c r="D108" s="202"/>
      <c r="E108" s="2549"/>
      <c r="F108" s="202"/>
      <c r="G108" s="2549"/>
      <c r="H108" s="2606">
        <v>23</v>
      </c>
      <c r="I108" s="2600">
        <v>23</v>
      </c>
      <c r="J108" s="2035"/>
      <c r="K108" s="2549"/>
      <c r="L108" s="202"/>
      <c r="M108" s="2582">
        <v>727474</v>
      </c>
      <c r="N108" s="202" t="s">
        <v>2892</v>
      </c>
      <c r="O108" s="2549"/>
      <c r="P108" s="1847"/>
      <c r="Q108" s="2585">
        <v>23</v>
      </c>
    </row>
    <row r="109" spans="1:17" ht="10.5" thickBot="1">
      <c r="A109" s="2600">
        <v>24</v>
      </c>
      <c r="B109" s="2035"/>
      <c r="C109" s="2549"/>
      <c r="D109" s="202"/>
      <c r="E109" s="2607" t="s">
        <v>2890</v>
      </c>
      <c r="F109" s="202"/>
      <c r="G109" s="2549"/>
      <c r="H109" s="2606">
        <v>24</v>
      </c>
      <c r="I109" s="2623">
        <v>24</v>
      </c>
      <c r="J109" s="2035"/>
      <c r="K109" s="2549"/>
      <c r="L109" s="202"/>
      <c r="M109" s="793">
        <v>1269509.4145499999</v>
      </c>
      <c r="N109" s="202"/>
      <c r="O109" s="2549"/>
      <c r="P109" s="1847"/>
      <c r="Q109" s="2585">
        <v>24</v>
      </c>
    </row>
    <row r="110" spans="1:17" ht="10.5" thickTop="1">
      <c r="A110" s="2600">
        <v>25</v>
      </c>
      <c r="B110" s="2035"/>
      <c r="C110" s="2549"/>
      <c r="D110" s="202"/>
      <c r="E110" s="2608"/>
      <c r="F110" s="202"/>
      <c r="G110" s="2549"/>
      <c r="H110" s="2606">
        <v>25</v>
      </c>
      <c r="I110" s="2628">
        <v>25</v>
      </c>
      <c r="J110" s="459"/>
      <c r="K110" s="2608"/>
      <c r="L110" s="459"/>
      <c r="M110" s="2608"/>
      <c r="N110" s="459"/>
      <c r="O110" s="2549"/>
      <c r="P110" s="1847"/>
      <c r="Q110" s="2585">
        <v>25</v>
      </c>
    </row>
    <row r="111" spans="1:17">
      <c r="A111" s="2600">
        <v>26</v>
      </c>
      <c r="B111" s="2035"/>
      <c r="C111" s="2608"/>
      <c r="D111" s="459"/>
      <c r="E111" s="2608"/>
      <c r="F111" s="202"/>
      <c r="G111" s="2549"/>
      <c r="H111" s="2606">
        <v>26</v>
      </c>
      <c r="I111" s="2629">
        <v>26</v>
      </c>
      <c r="J111" s="459"/>
      <c r="K111" s="2608"/>
      <c r="L111" s="459"/>
      <c r="M111" s="2608"/>
      <c r="N111" s="459"/>
      <c r="O111" s="2608"/>
      <c r="P111" s="1847"/>
      <c r="Q111" s="2585">
        <v>26</v>
      </c>
    </row>
    <row r="112" spans="1:17">
      <c r="A112" s="2600">
        <v>27</v>
      </c>
      <c r="B112" s="2035"/>
      <c r="C112" s="2549"/>
      <c r="D112" s="202"/>
      <c r="E112" s="2549"/>
      <c r="F112" s="202"/>
      <c r="G112" s="2549"/>
      <c r="H112" s="2606">
        <v>27</v>
      </c>
      <c r="I112" s="184">
        <v>27</v>
      </c>
      <c r="J112" s="2035"/>
      <c r="K112" s="2549"/>
      <c r="L112" s="202"/>
      <c r="M112" s="2582"/>
      <c r="N112" s="202"/>
      <c r="O112" s="2549"/>
      <c r="P112" s="1847"/>
      <c r="Q112" s="2585">
        <v>27</v>
      </c>
    </row>
    <row r="113" spans="1:17">
      <c r="A113" s="2600">
        <v>28</v>
      </c>
      <c r="B113" s="2035"/>
      <c r="C113" s="2549"/>
      <c r="D113" s="202"/>
      <c r="E113" s="2549"/>
      <c r="F113" s="202"/>
      <c r="G113" s="2549"/>
      <c r="H113" s="2606">
        <v>28</v>
      </c>
      <c r="I113" s="2600">
        <v>28</v>
      </c>
      <c r="J113" s="2035"/>
      <c r="K113" s="2549"/>
      <c r="L113" s="202"/>
      <c r="M113" s="2549"/>
      <c r="N113" s="202"/>
      <c r="O113" s="2549"/>
      <c r="P113" s="1847"/>
      <c r="Q113" s="2585">
        <v>28</v>
      </c>
    </row>
    <row r="114" spans="1:17">
      <c r="A114" s="2600">
        <v>29</v>
      </c>
      <c r="B114" s="2035"/>
      <c r="C114" s="2549"/>
      <c r="D114" s="202"/>
      <c r="E114" s="2549"/>
      <c r="F114" s="202"/>
      <c r="G114" s="2549"/>
      <c r="H114" s="2606">
        <v>29</v>
      </c>
      <c r="I114" s="2600">
        <v>29</v>
      </c>
      <c r="J114" s="2035"/>
      <c r="K114" s="2549"/>
      <c r="L114" s="202"/>
      <c r="M114" s="2549"/>
      <c r="N114" s="202"/>
      <c r="O114" s="2549"/>
      <c r="P114" s="1847"/>
      <c r="Q114" s="2585">
        <v>29</v>
      </c>
    </row>
    <row r="115" spans="1:17">
      <c r="A115" s="2600">
        <v>30</v>
      </c>
      <c r="B115" s="2035"/>
      <c r="C115" s="2549"/>
      <c r="D115" s="202"/>
      <c r="E115" s="2549"/>
      <c r="F115" s="202"/>
      <c r="G115" s="2549"/>
      <c r="H115" s="2606">
        <v>30</v>
      </c>
      <c r="I115" s="2600">
        <v>30</v>
      </c>
      <c r="J115" s="2035"/>
      <c r="K115" s="2549"/>
      <c r="L115" s="202"/>
      <c r="M115" s="2549"/>
      <c r="N115" s="202"/>
      <c r="O115" s="2549"/>
      <c r="P115" s="1847"/>
      <c r="Q115" s="2585">
        <v>30</v>
      </c>
    </row>
    <row r="116" spans="1:17">
      <c r="A116" s="2600">
        <v>31</v>
      </c>
      <c r="B116" s="2035"/>
      <c r="C116" s="2549"/>
      <c r="D116" s="202"/>
      <c r="E116" s="2549"/>
      <c r="F116" s="202"/>
      <c r="G116" s="2549"/>
      <c r="H116" s="2606">
        <v>31</v>
      </c>
      <c r="I116" s="2600">
        <v>31</v>
      </c>
      <c r="J116" s="2035"/>
      <c r="K116" s="2549"/>
      <c r="L116" s="202"/>
      <c r="M116" s="2549"/>
      <c r="N116" s="202"/>
      <c r="O116" s="2549"/>
      <c r="P116" s="1847"/>
      <c r="Q116" s="2585">
        <v>31</v>
      </c>
    </row>
    <row r="117" spans="1:17">
      <c r="A117" s="2600">
        <v>32</v>
      </c>
      <c r="B117" s="2035"/>
      <c r="C117" s="2549"/>
      <c r="D117" s="202"/>
      <c r="E117" s="2549"/>
      <c r="F117" s="202"/>
      <c r="G117" s="2549"/>
      <c r="H117" s="2606">
        <v>32</v>
      </c>
      <c r="I117" s="2600">
        <v>32</v>
      </c>
      <c r="J117" s="2035"/>
      <c r="K117" s="2549"/>
      <c r="L117" s="202"/>
      <c r="M117" s="2549"/>
      <c r="N117" s="202"/>
      <c r="O117" s="2549"/>
      <c r="P117" s="1847"/>
      <c r="Q117" s="2585">
        <v>32</v>
      </c>
    </row>
    <row r="118" spans="1:17">
      <c r="A118" s="2600">
        <v>33</v>
      </c>
      <c r="B118" s="2035"/>
      <c r="C118" s="2549"/>
      <c r="D118" s="202"/>
      <c r="E118" s="2549"/>
      <c r="F118" s="202"/>
      <c r="G118" s="2549"/>
      <c r="H118" s="2606">
        <v>33</v>
      </c>
      <c r="I118" s="2600">
        <v>33</v>
      </c>
      <c r="J118" s="2035"/>
      <c r="K118" s="2549"/>
      <c r="L118" s="202"/>
      <c r="M118" s="2549"/>
      <c r="N118" s="202"/>
      <c r="O118" s="2549"/>
      <c r="P118" s="1847"/>
      <c r="Q118" s="2585">
        <v>33</v>
      </c>
    </row>
    <row r="119" spans="1:17">
      <c r="A119" s="2600">
        <v>34</v>
      </c>
      <c r="B119" s="2035"/>
      <c r="C119" s="2549"/>
      <c r="D119" s="202"/>
      <c r="E119" s="2549"/>
      <c r="F119" s="202"/>
      <c r="G119" s="2549"/>
      <c r="H119" s="2606">
        <v>34</v>
      </c>
      <c r="I119" s="2600">
        <v>34</v>
      </c>
      <c r="J119" s="2035"/>
      <c r="K119" s="2549"/>
      <c r="L119" s="202"/>
      <c r="M119" s="2549"/>
      <c r="N119" s="202"/>
      <c r="O119" s="2549"/>
      <c r="P119" s="1847"/>
      <c r="Q119" s="2585">
        <v>34</v>
      </c>
    </row>
    <row r="120" spans="1:17">
      <c r="A120" s="2600">
        <v>35</v>
      </c>
      <c r="B120" s="2035"/>
      <c r="C120" s="2549"/>
      <c r="D120" s="202"/>
      <c r="E120" s="2549"/>
      <c r="F120" s="202"/>
      <c r="G120" s="2549"/>
      <c r="H120" s="2606">
        <v>35</v>
      </c>
      <c r="I120" s="2600">
        <v>35</v>
      </c>
      <c r="J120" s="2035"/>
      <c r="K120" s="2549"/>
      <c r="L120" s="202"/>
      <c r="M120" s="2549"/>
      <c r="N120" s="202"/>
      <c r="O120" s="2549"/>
      <c r="P120" s="1847"/>
      <c r="Q120" s="2585">
        <v>35</v>
      </c>
    </row>
    <row r="121" spans="1:17">
      <c r="A121" s="2600">
        <v>36</v>
      </c>
      <c r="B121" s="2035"/>
      <c r="C121" s="2549"/>
      <c r="D121" s="202"/>
      <c r="E121" s="2549"/>
      <c r="F121" s="202"/>
      <c r="G121" s="2549"/>
      <c r="H121" s="2606">
        <v>36</v>
      </c>
      <c r="I121" s="2600">
        <v>36</v>
      </c>
      <c r="J121" s="2035"/>
      <c r="K121" s="2549"/>
      <c r="L121" s="202"/>
      <c r="M121" s="2549"/>
      <c r="N121" s="202"/>
      <c r="O121" s="2549"/>
      <c r="P121" s="1847"/>
      <c r="Q121" s="2585">
        <v>36</v>
      </c>
    </row>
    <row r="122" spans="1:17">
      <c r="A122" s="2600">
        <v>37</v>
      </c>
      <c r="B122" s="2035"/>
      <c r="C122" s="2549"/>
      <c r="D122" s="202"/>
      <c r="E122" s="2549"/>
      <c r="F122" s="202"/>
      <c r="G122" s="2549"/>
      <c r="H122" s="2606">
        <v>37</v>
      </c>
      <c r="I122" s="2600">
        <v>37</v>
      </c>
      <c r="J122" s="2035"/>
      <c r="K122" s="2549"/>
      <c r="L122" s="202"/>
      <c r="M122" s="2549"/>
      <c r="N122" s="202"/>
      <c r="O122" s="2549"/>
      <c r="P122" s="1847"/>
      <c r="Q122" s="2585">
        <v>37</v>
      </c>
    </row>
    <row r="123" spans="1:17">
      <c r="A123" s="2600">
        <v>38</v>
      </c>
      <c r="B123" s="2035"/>
      <c r="C123" s="2549"/>
      <c r="D123" s="202"/>
      <c r="E123" s="2549"/>
      <c r="F123" s="202"/>
      <c r="G123" s="2549"/>
      <c r="H123" s="2606">
        <v>38</v>
      </c>
      <c r="I123" s="2600">
        <v>38</v>
      </c>
      <c r="J123" s="2035"/>
      <c r="K123" s="2549"/>
      <c r="L123" s="202"/>
      <c r="M123" s="2549"/>
      <c r="N123" s="202"/>
      <c r="O123" s="2549"/>
      <c r="P123" s="1847"/>
      <c r="Q123" s="2585">
        <v>38</v>
      </c>
    </row>
    <row r="124" spans="1:17">
      <c r="A124" s="2600">
        <v>39</v>
      </c>
      <c r="B124" s="2035"/>
      <c r="C124" s="2549"/>
      <c r="D124" s="202"/>
      <c r="E124" s="2549"/>
      <c r="F124" s="202"/>
      <c r="G124" s="2549"/>
      <c r="H124" s="2606">
        <v>39</v>
      </c>
      <c r="I124" s="2600">
        <v>39</v>
      </c>
      <c r="J124" s="2035"/>
      <c r="K124" s="2549"/>
      <c r="L124" s="202"/>
      <c r="M124" s="2549"/>
      <c r="N124" s="202"/>
      <c r="O124" s="2549"/>
      <c r="P124" s="1847"/>
      <c r="Q124" s="2585">
        <v>39</v>
      </c>
    </row>
    <row r="125" spans="1:17">
      <c r="A125" s="2609">
        <v>40</v>
      </c>
      <c r="B125" s="2035"/>
      <c r="C125" s="2549"/>
      <c r="D125" s="202"/>
      <c r="E125" s="2549"/>
      <c r="F125" s="202"/>
      <c r="G125" s="2549"/>
      <c r="H125" s="2610">
        <v>40</v>
      </c>
      <c r="I125" s="2600">
        <v>40</v>
      </c>
      <c r="J125" s="2613"/>
      <c r="K125" s="2099"/>
      <c r="L125" s="187"/>
      <c r="M125" s="2099"/>
      <c r="N125" s="187"/>
      <c r="O125" s="2099"/>
      <c r="P125" s="189"/>
      <c r="Q125" s="2585">
        <v>40</v>
      </c>
    </row>
    <row r="126" spans="1:17">
      <c r="A126" s="3462" t="s">
        <v>2898</v>
      </c>
      <c r="B126" s="3463"/>
      <c r="C126" s="3463"/>
      <c r="D126" s="3463"/>
      <c r="E126" s="3463"/>
      <c r="F126" s="3463"/>
      <c r="G126" s="3463"/>
      <c r="H126" s="3464"/>
      <c r="I126" s="3490" t="s">
        <v>332</v>
      </c>
      <c r="J126" s="3398"/>
      <c r="K126" s="3398"/>
      <c r="L126" s="3398"/>
      <c r="M126" s="3398"/>
      <c r="N126" s="3398"/>
      <c r="O126" s="3398"/>
      <c r="P126" s="3398"/>
      <c r="Q126" s="3480"/>
    </row>
    <row r="127" spans="1:17">
      <c r="A127" s="3465"/>
      <c r="B127" s="3466"/>
      <c r="C127" s="3466"/>
      <c r="D127" s="3466"/>
      <c r="E127" s="3466"/>
      <c r="F127" s="3466"/>
      <c r="G127" s="3466"/>
      <c r="H127" s="3467"/>
      <c r="I127" s="3491"/>
      <c r="J127" s="3492"/>
      <c r="K127" s="3492"/>
      <c r="L127" s="3492"/>
      <c r="M127" s="3492"/>
      <c r="N127" s="3492"/>
      <c r="O127" s="3492"/>
      <c r="P127" s="3492"/>
      <c r="Q127" s="3493"/>
    </row>
    <row r="128" spans="1:17" ht="10.5">
      <c r="A128" s="2983"/>
      <c r="B128" s="2984"/>
      <c r="C128" s="2984"/>
      <c r="D128" s="2984"/>
      <c r="E128" s="2984"/>
      <c r="F128" s="2984"/>
      <c r="G128" s="2984"/>
      <c r="H128" s="2985"/>
      <c r="I128" s="2986"/>
      <c r="J128" s="2987"/>
      <c r="K128" s="2987"/>
      <c r="L128" s="2987"/>
      <c r="M128" s="2987"/>
      <c r="N128" s="2987"/>
      <c r="O128" s="2987"/>
      <c r="P128" s="2987"/>
      <c r="Q128" s="2988"/>
    </row>
    <row r="129" spans="1:17">
      <c r="A129" s="3458" t="s">
        <v>3552</v>
      </c>
      <c r="B129" s="3385"/>
      <c r="C129" s="3385"/>
      <c r="D129" s="3385"/>
      <c r="E129" s="3385"/>
      <c r="F129" s="3385"/>
      <c r="G129" s="3385"/>
      <c r="H129" s="3386"/>
      <c r="I129" s="3484"/>
      <c r="J129" s="3485"/>
      <c r="K129" s="3485"/>
      <c r="L129" s="3485"/>
      <c r="M129" s="3485"/>
      <c r="N129" s="3485"/>
      <c r="O129" s="3485"/>
      <c r="P129" s="3485"/>
      <c r="Q129" s="3486"/>
    </row>
    <row r="130" spans="1:17">
      <c r="A130" s="3458"/>
      <c r="B130" s="3385"/>
      <c r="C130" s="3385"/>
      <c r="D130" s="3385"/>
      <c r="E130" s="3385"/>
      <c r="F130" s="3385"/>
      <c r="G130" s="3385"/>
      <c r="H130" s="3386"/>
      <c r="I130" s="3484"/>
      <c r="J130" s="3485"/>
      <c r="K130" s="3485"/>
      <c r="L130" s="3485"/>
      <c r="M130" s="3485"/>
      <c r="N130" s="3485"/>
      <c r="O130" s="3485"/>
      <c r="P130" s="3485"/>
      <c r="Q130" s="3486"/>
    </row>
    <row r="131" spans="1:17">
      <c r="A131" s="3458"/>
      <c r="B131" s="3385"/>
      <c r="C131" s="3385"/>
      <c r="D131" s="3385"/>
      <c r="E131" s="3385"/>
      <c r="F131" s="3385"/>
      <c r="G131" s="3385"/>
      <c r="H131" s="3386"/>
      <c r="I131" s="3484"/>
      <c r="J131" s="3485"/>
      <c r="K131" s="3485"/>
      <c r="L131" s="3485"/>
      <c r="M131" s="3485"/>
      <c r="N131" s="3485"/>
      <c r="O131" s="3485"/>
      <c r="P131" s="3485"/>
      <c r="Q131" s="3486"/>
    </row>
    <row r="132" spans="1:17">
      <c r="A132" s="3458"/>
      <c r="B132" s="3385"/>
      <c r="C132" s="3385"/>
      <c r="D132" s="3385"/>
      <c r="E132" s="3385"/>
      <c r="F132" s="3385"/>
      <c r="G132" s="3385"/>
      <c r="H132" s="3386"/>
      <c r="I132" s="3484"/>
      <c r="J132" s="3485"/>
      <c r="K132" s="3485"/>
      <c r="L132" s="3485"/>
      <c r="M132" s="3485"/>
      <c r="N132" s="3485"/>
      <c r="O132" s="3485"/>
      <c r="P132" s="3485"/>
      <c r="Q132" s="3486"/>
    </row>
    <row r="133" spans="1:17">
      <c r="A133" s="3459"/>
      <c r="B133" s="3460"/>
      <c r="C133" s="3460"/>
      <c r="D133" s="3460"/>
      <c r="E133" s="3460"/>
      <c r="F133" s="3460"/>
      <c r="G133" s="3460"/>
      <c r="H133" s="3461"/>
      <c r="I133" s="3487"/>
      <c r="J133" s="3488"/>
      <c r="K133" s="3488"/>
      <c r="L133" s="3488"/>
      <c r="M133" s="3488"/>
      <c r="N133" s="3488"/>
      <c r="O133" s="3488"/>
      <c r="P133" s="3488"/>
      <c r="Q133" s="3489"/>
    </row>
    <row r="134" spans="1:17" ht="11.5">
      <c r="A134" s="2611"/>
      <c r="B134" s="2605"/>
      <c r="C134" s="2605"/>
      <c r="D134" s="2605"/>
      <c r="E134" s="2605"/>
      <c r="F134" s="2605"/>
      <c r="G134" s="2605"/>
      <c r="H134" s="2612"/>
      <c r="I134" s="2630"/>
      <c r="J134" s="2631"/>
      <c r="K134" s="2631"/>
      <c r="L134" s="2631"/>
      <c r="M134" s="2631"/>
      <c r="N134" s="2631"/>
      <c r="O134" s="2631"/>
      <c r="P134" s="2631"/>
      <c r="Q134" s="2632"/>
    </row>
    <row r="135" spans="1:17" ht="11.5">
      <c r="A135" s="756"/>
      <c r="B135" s="202"/>
      <c r="C135" s="202"/>
      <c r="D135" s="202"/>
      <c r="E135" s="202"/>
      <c r="F135" s="202"/>
      <c r="G135" s="202"/>
      <c r="H135" s="1847"/>
      <c r="I135" s="2028"/>
      <c r="J135" s="429"/>
      <c r="K135" s="429"/>
      <c r="L135" s="429"/>
      <c r="M135" s="429"/>
      <c r="N135" s="429"/>
      <c r="O135" s="429"/>
      <c r="P135" s="429"/>
      <c r="Q135" s="1906"/>
    </row>
    <row r="136" spans="1:17" ht="11.5">
      <c r="A136" s="756"/>
      <c r="B136" s="202"/>
      <c r="C136" s="202"/>
      <c r="D136" s="202"/>
      <c r="E136" s="202"/>
      <c r="F136" s="202"/>
      <c r="G136" s="202"/>
      <c r="H136" s="1847"/>
      <c r="I136" s="2028"/>
      <c r="J136" s="429"/>
      <c r="K136" s="429"/>
      <c r="L136" s="429"/>
      <c r="M136" s="429"/>
      <c r="N136" s="429"/>
      <c r="O136" s="429"/>
      <c r="P136" s="429"/>
      <c r="Q136" s="1906"/>
    </row>
    <row r="137" spans="1:17" ht="11.5">
      <c r="A137" s="756"/>
      <c r="B137" s="202"/>
      <c r="C137" s="202"/>
      <c r="D137" s="202"/>
      <c r="E137" s="202"/>
      <c r="F137" s="202"/>
      <c r="G137" s="202"/>
      <c r="H137" s="1847"/>
      <c r="I137" s="2028"/>
      <c r="J137" s="429"/>
      <c r="K137" s="429"/>
      <c r="L137" s="429"/>
      <c r="M137" s="429"/>
      <c r="N137" s="429"/>
      <c r="O137" s="429"/>
      <c r="P137" s="429"/>
      <c r="Q137" s="1906"/>
    </row>
    <row r="138" spans="1:17" ht="11.5">
      <c r="A138" s="756"/>
      <c r="B138" s="202"/>
      <c r="C138" s="202"/>
      <c r="D138" s="202"/>
      <c r="E138" s="202"/>
      <c r="F138" s="202"/>
      <c r="G138" s="202"/>
      <c r="H138" s="1847"/>
      <c r="I138" s="2028"/>
      <c r="J138" s="429"/>
      <c r="K138" s="429"/>
      <c r="L138" s="429"/>
      <c r="M138" s="429"/>
      <c r="N138" s="429"/>
      <c r="O138" s="429"/>
      <c r="P138" s="429"/>
      <c r="Q138" s="1906"/>
    </row>
    <row r="139" spans="1:17" ht="11.5">
      <c r="A139" s="756"/>
      <c r="B139" s="202"/>
      <c r="C139" s="202"/>
      <c r="D139" s="202"/>
      <c r="E139" s="202"/>
      <c r="F139" s="202"/>
      <c r="G139" s="202"/>
      <c r="H139" s="1847"/>
      <c r="I139" s="2028"/>
      <c r="J139" s="429"/>
      <c r="K139" s="429"/>
      <c r="L139" s="429"/>
      <c r="M139" s="429"/>
      <c r="N139" s="429"/>
      <c r="O139" s="429"/>
      <c r="P139" s="429"/>
      <c r="Q139" s="1906"/>
    </row>
    <row r="140" spans="1:17" ht="11.5">
      <c r="A140" s="756"/>
      <c r="B140" s="202"/>
      <c r="C140" s="202"/>
      <c r="D140" s="202"/>
      <c r="E140" s="202"/>
      <c r="F140" s="202"/>
      <c r="G140" s="202"/>
      <c r="H140" s="1847"/>
      <c r="I140" s="2028"/>
      <c r="J140" s="429"/>
      <c r="K140" s="429"/>
      <c r="L140" s="429"/>
      <c r="M140" s="429"/>
      <c r="N140" s="429"/>
      <c r="O140" s="429"/>
      <c r="P140" s="429"/>
      <c r="Q140" s="1906"/>
    </row>
    <row r="141" spans="1:17" ht="11.5">
      <c r="A141" s="756"/>
      <c r="B141" s="202"/>
      <c r="C141" s="202"/>
      <c r="D141" s="202"/>
      <c r="E141" s="202"/>
      <c r="F141" s="202"/>
      <c r="G141" s="202"/>
      <c r="H141" s="1847"/>
      <c r="I141" s="2028"/>
      <c r="J141" s="429"/>
      <c r="K141" s="429"/>
      <c r="L141" s="429"/>
      <c r="M141" s="429"/>
      <c r="N141" s="429"/>
      <c r="O141" s="429"/>
      <c r="P141" s="429"/>
      <c r="Q141" s="1906"/>
    </row>
    <row r="142" spans="1:17" ht="11.5">
      <c r="A142" s="756"/>
      <c r="B142" s="202"/>
      <c r="C142" s="202"/>
      <c r="D142" s="202"/>
      <c r="E142" s="202"/>
      <c r="F142" s="202"/>
      <c r="G142" s="202"/>
      <c r="H142" s="1847"/>
      <c r="I142" s="2028"/>
      <c r="J142" s="429"/>
      <c r="K142" s="429"/>
      <c r="L142" s="429"/>
      <c r="M142" s="429"/>
      <c r="N142" s="429"/>
      <c r="O142" s="429"/>
      <c r="P142" s="429"/>
      <c r="Q142" s="1906"/>
    </row>
    <row r="143" spans="1:17" ht="11.5">
      <c r="A143" s="756"/>
      <c r="B143" s="202"/>
      <c r="C143" s="202"/>
      <c r="D143" s="202"/>
      <c r="E143" s="202"/>
      <c r="F143" s="202"/>
      <c r="G143" s="202"/>
      <c r="H143" s="1847"/>
      <c r="I143" s="2028"/>
      <c r="J143" s="429"/>
      <c r="K143" s="429"/>
      <c r="L143" s="429"/>
      <c r="M143" s="429"/>
      <c r="N143" s="429"/>
      <c r="O143" s="429"/>
      <c r="P143" s="429"/>
      <c r="Q143" s="1906"/>
    </row>
    <row r="144" spans="1:17" ht="11.5">
      <c r="A144" s="756"/>
      <c r="B144" s="202"/>
      <c r="C144" s="202"/>
      <c r="D144" s="202"/>
      <c r="E144" s="202"/>
      <c r="F144" s="202"/>
      <c r="G144" s="202"/>
      <c r="H144" s="1847"/>
      <c r="I144" s="2028"/>
      <c r="J144" s="429"/>
      <c r="K144" s="429"/>
      <c r="L144" s="429"/>
      <c r="M144" s="429"/>
      <c r="N144" s="429"/>
      <c r="O144" s="429"/>
      <c r="P144" s="429"/>
      <c r="Q144" s="1906"/>
    </row>
    <row r="145" spans="1:17" ht="11.5">
      <c r="A145" s="756"/>
      <c r="B145" s="202"/>
      <c r="C145" s="202"/>
      <c r="D145" s="202"/>
      <c r="E145" s="202"/>
      <c r="F145" s="202"/>
      <c r="G145" s="202"/>
      <c r="H145" s="1847"/>
      <c r="I145" s="2028"/>
      <c r="J145" s="429"/>
      <c r="K145" s="429"/>
      <c r="L145" s="429"/>
      <c r="M145" s="429"/>
      <c r="N145" s="429"/>
      <c r="O145" s="429"/>
      <c r="P145" s="429"/>
      <c r="Q145" s="1906"/>
    </row>
    <row r="146" spans="1:17" ht="11.5">
      <c r="A146" s="756"/>
      <c r="B146" s="202"/>
      <c r="C146" s="202"/>
      <c r="D146" s="202"/>
      <c r="E146" s="202"/>
      <c r="F146" s="202"/>
      <c r="G146" s="202"/>
      <c r="H146" s="1847"/>
      <c r="I146" s="2028"/>
      <c r="J146" s="429"/>
      <c r="K146" s="429"/>
      <c r="L146" s="429"/>
      <c r="M146" s="429"/>
      <c r="N146" s="429"/>
      <c r="O146" s="429"/>
      <c r="P146" s="429"/>
      <c r="Q146" s="1906"/>
    </row>
    <row r="147" spans="1:17" ht="11.5">
      <c r="A147" s="756"/>
      <c r="B147" s="202"/>
      <c r="C147" s="202"/>
      <c r="D147" s="202"/>
      <c r="E147" s="202"/>
      <c r="F147" s="202"/>
      <c r="G147" s="202"/>
      <c r="H147" s="1847"/>
      <c r="I147" s="2028"/>
      <c r="J147" s="429"/>
      <c r="K147" s="429"/>
      <c r="L147" s="429"/>
      <c r="M147" s="429"/>
      <c r="N147" s="429"/>
      <c r="O147" s="429"/>
      <c r="P147" s="429"/>
      <c r="Q147" s="1906"/>
    </row>
    <row r="148" spans="1:17" ht="11.5">
      <c r="A148" s="2613"/>
      <c r="B148" s="187"/>
      <c r="C148" s="187"/>
      <c r="D148" s="187"/>
      <c r="E148" s="187"/>
      <c r="F148" s="187"/>
      <c r="G148" s="187"/>
      <c r="H148" s="189"/>
      <c r="I148" s="432"/>
      <c r="J148" s="433"/>
      <c r="K148" s="433"/>
      <c r="L148" s="433"/>
      <c r="M148" s="433"/>
      <c r="N148" s="433"/>
      <c r="O148" s="433"/>
      <c r="P148" s="433"/>
      <c r="Q148" s="2633"/>
    </row>
    <row r="149" spans="1:17" ht="11.5">
      <c r="A149" s="2614"/>
      <c r="B149" s="465"/>
      <c r="C149" s="465"/>
      <c r="D149" s="465"/>
      <c r="E149" s="465"/>
      <c r="F149" s="465"/>
      <c r="G149" s="465"/>
      <c r="H149" s="454" t="s">
        <v>1353</v>
      </c>
      <c r="I149" s="2634" t="s">
        <v>1353</v>
      </c>
      <c r="J149" s="477"/>
      <c r="K149" s="477"/>
      <c r="L149" s="477"/>
      <c r="M149" s="477"/>
      <c r="N149" s="477"/>
      <c r="O149" s="477"/>
      <c r="P149" s="477"/>
      <c r="Q149" s="472"/>
    </row>
  </sheetData>
  <customSheetViews>
    <customSheetView guid="{CED32266-454C-4882-8DB4-02038533D7CA}" scale="60" showPageBreaks="1" view="pageBreakPreview" topLeftCell="A94">
      <rowBreaks count="1" manualBreakCount="1">
        <brk id="77" max="16383" man="1"/>
      </rowBreaks>
      <colBreaks count="1" manualBreakCount="1">
        <brk id="9" max="143" man="1"/>
      </colBreaks>
      <pageMargins left="0.5" right="0.5" top="0.5" bottom="0.5" header="0.3" footer="0.3"/>
      <printOptions horizontalCentered="1"/>
      <pageSetup orientation="portrait" r:id="rId1"/>
    </customSheetView>
    <customSheetView guid="{785AB79B-FCC5-4328-97AE-CA0022E835E7}"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2"/>
      <headerFooter alignWithMargins="0"/>
    </customSheetView>
    <customSheetView guid="{5A727A5D-BF44-4335-A246-11154DE1EF1F}"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3"/>
      <headerFooter alignWithMargins="0"/>
    </customSheetView>
    <customSheetView guid="{4199E9C9-F722-4E0F-954F-1B24567CBCA2}"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4"/>
      <headerFooter alignWithMargins="0"/>
    </customSheetView>
    <customSheetView guid="{494A8C19-2F1C-4B6E-A878-D879D2D7079D}"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5"/>
      <headerFooter alignWithMargins="0"/>
    </customSheetView>
    <customSheetView guid="{1074830C-1147-4CE3-BD9F-2572CEE59AEF}"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6"/>
      <headerFooter alignWithMargins="0"/>
    </customSheetView>
    <customSheetView guid="{C0E4D60A-5D51-4D0A-8339-E19D67BA1FD7}"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7"/>
      <headerFooter alignWithMargins="0"/>
    </customSheetView>
    <customSheetView guid="{EB5A193B-9693-4793-A7E2-BFF09C25801B}" scale="60" showPageBreaks="1" view="pageBreakPreview" topLeftCell="A94">
      <selection activeCell="M140" sqref="M140"/>
      <rowBreaks count="1" manualBreakCount="1">
        <brk id="77" max="16383" man="1"/>
      </rowBreaks>
      <colBreaks count="1" manualBreakCount="1">
        <brk id="9" max="143" man="1"/>
      </colBreaks>
      <pageMargins left="1" right="1" top="0.9" bottom="1" header="0" footer="0"/>
      <pageSetup scale="80" orientation="portrait" horizontalDpi="4294967292" r:id="rId8"/>
      <headerFooter alignWithMargins="0"/>
    </customSheetView>
  </customSheetViews>
  <mergeCells count="33">
    <mergeCell ref="E27:F27"/>
    <mergeCell ref="A71:D71"/>
    <mergeCell ref="A74:D74"/>
    <mergeCell ref="A75:D75"/>
    <mergeCell ref="E29:F29"/>
    <mergeCell ref="E28:F28"/>
    <mergeCell ref="A70:H70"/>
    <mergeCell ref="I3:Q3"/>
    <mergeCell ref="I4:Q4"/>
    <mergeCell ref="A3:H3"/>
    <mergeCell ref="A4:H4"/>
    <mergeCell ref="E26:F26"/>
    <mergeCell ref="E25:F25"/>
    <mergeCell ref="I70:Q70"/>
    <mergeCell ref="I71:L71"/>
    <mergeCell ref="I74:L74"/>
    <mergeCell ref="I129:Q133"/>
    <mergeCell ref="I126:Q127"/>
    <mergeCell ref="A129:H133"/>
    <mergeCell ref="A126:H127"/>
    <mergeCell ref="I73:L73"/>
    <mergeCell ref="I72:L72"/>
    <mergeCell ref="M71:O71"/>
    <mergeCell ref="M72:O72"/>
    <mergeCell ref="M73:O73"/>
    <mergeCell ref="A79:H79"/>
    <mergeCell ref="A73:D73"/>
    <mergeCell ref="I78:Q78"/>
    <mergeCell ref="I79:Q79"/>
    <mergeCell ref="A72:D72"/>
    <mergeCell ref="A78:H78"/>
    <mergeCell ref="M74:P74"/>
    <mergeCell ref="M75:P75"/>
  </mergeCells>
  <phoneticPr fontId="0" type="noConversion"/>
  <printOptions horizontalCentered="1" verticalCentered="1"/>
  <pageMargins left="0.25" right="0.25" top="0.25" bottom="0.25" header="0.1" footer="0.1"/>
  <pageSetup scale="96" orientation="portrait" r:id="rId9"/>
  <headerFooter alignWithMargins="0"/>
  <rowBreaks count="1" manualBreakCount="1">
    <brk id="76" max="16383" man="1"/>
  </rowBreaks>
  <colBreaks count="1" manualBreakCount="1">
    <brk id="8" max="1048575" man="1"/>
  </colBreaks>
  <customProperties>
    <customPr name="_pios_id" r:id="rId10"/>
    <customPr name="EpmWorksheetKeyString_GUID" r:id="rId1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4"/>
  <sheetViews>
    <sheetView view="pageBreakPreview" topLeftCell="A10" zoomScale="85" zoomScaleNormal="115" zoomScaleSheetLayoutView="85" workbookViewId="0">
      <selection activeCell="D33" sqref="D33"/>
    </sheetView>
  </sheetViews>
  <sheetFormatPr defaultRowHeight="10"/>
  <cols>
    <col min="1" max="1" width="4.109375" customWidth="1"/>
    <col min="2" max="2" width="5.6640625" customWidth="1"/>
    <col min="3" max="3" width="55.77734375" customWidth="1"/>
    <col min="4" max="9" width="17" customWidth="1"/>
    <col min="10" max="10" width="7.6640625" customWidth="1"/>
    <col min="11" max="11" width="4.44140625" customWidth="1"/>
  </cols>
  <sheetData>
    <row r="1" spans="1:11" ht="20.149999999999999" customHeight="1">
      <c r="A1" s="2635"/>
      <c r="B1" s="2636" t="s">
        <v>403</v>
      </c>
      <c r="C1" s="2637"/>
      <c r="D1" s="2637"/>
      <c r="E1" s="2637"/>
      <c r="F1" s="2637"/>
      <c r="G1" s="2637"/>
      <c r="H1" s="2637"/>
      <c r="I1" s="2637"/>
      <c r="J1" s="2534"/>
      <c r="K1" s="2638">
        <v>30</v>
      </c>
    </row>
    <row r="2" spans="1:11" ht="11.5">
      <c r="A2" s="2178"/>
      <c r="B2" s="2412" t="s">
        <v>334</v>
      </c>
      <c r="C2" s="731"/>
      <c r="D2" s="731"/>
      <c r="E2" s="731"/>
      <c r="F2" s="731"/>
      <c r="G2" s="731"/>
      <c r="H2" s="731"/>
      <c r="I2" s="731"/>
      <c r="J2" s="2535"/>
      <c r="K2" s="2639"/>
    </row>
    <row r="3" spans="1:11" ht="11.5">
      <c r="A3" s="2178"/>
      <c r="B3" s="2051"/>
      <c r="C3" s="459"/>
      <c r="D3" s="459"/>
      <c r="E3" s="459"/>
      <c r="F3" s="459"/>
      <c r="G3" s="459"/>
      <c r="H3" s="459"/>
      <c r="I3" s="459"/>
      <c r="J3" s="2535"/>
      <c r="K3" s="2639"/>
    </row>
    <row r="4" spans="1:11" ht="11.5">
      <c r="A4" s="2178"/>
      <c r="B4" s="2412"/>
      <c r="C4" s="731"/>
      <c r="D4" s="798" t="s">
        <v>404</v>
      </c>
      <c r="E4" s="731"/>
      <c r="F4" s="731"/>
      <c r="G4" s="731"/>
      <c r="H4" s="731"/>
      <c r="I4" s="731"/>
      <c r="J4" s="2640"/>
      <c r="K4" s="2641"/>
    </row>
    <row r="5" spans="1:11" ht="11.5">
      <c r="A5" s="2178"/>
      <c r="B5" s="2051"/>
      <c r="C5" s="459"/>
      <c r="D5" s="459"/>
      <c r="E5" s="459"/>
      <c r="F5" s="459"/>
      <c r="G5" s="459"/>
      <c r="H5" s="459"/>
      <c r="I5" s="459"/>
      <c r="J5" s="2535"/>
      <c r="K5" s="2639"/>
    </row>
    <row r="6" spans="1:11" ht="11.5">
      <c r="A6" s="2178"/>
      <c r="B6" s="2048" t="s">
        <v>416</v>
      </c>
      <c r="C6" s="459" t="s">
        <v>405</v>
      </c>
      <c r="D6" s="459"/>
      <c r="E6" s="459"/>
      <c r="F6" s="459"/>
      <c r="G6" s="459"/>
      <c r="H6" s="459"/>
      <c r="I6" s="459"/>
      <c r="J6" s="2535"/>
      <c r="K6" s="2639"/>
    </row>
    <row r="7" spans="1:11" ht="11.5">
      <c r="A7" s="2178"/>
      <c r="B7" s="2048" t="s">
        <v>417</v>
      </c>
      <c r="C7" s="459" t="s">
        <v>406</v>
      </c>
      <c r="D7" s="459"/>
      <c r="E7" s="459"/>
      <c r="F7" s="459"/>
      <c r="G7" s="459"/>
      <c r="H7" s="459"/>
      <c r="I7" s="459"/>
      <c r="J7" s="2535"/>
      <c r="K7" s="2639"/>
    </row>
    <row r="8" spans="1:11" ht="11.5">
      <c r="A8" s="2178"/>
      <c r="B8" s="2048" t="s">
        <v>418</v>
      </c>
      <c r="C8" s="459" t="s">
        <v>407</v>
      </c>
      <c r="D8" s="459"/>
      <c r="E8" s="459"/>
      <c r="F8" s="459"/>
      <c r="G8" s="459"/>
      <c r="H8" s="459"/>
      <c r="I8" s="459"/>
      <c r="J8" s="2535"/>
      <c r="K8" s="2639"/>
    </row>
    <row r="9" spans="1:11" ht="11.5">
      <c r="A9" s="2178"/>
      <c r="B9" s="2048" t="s">
        <v>419</v>
      </c>
      <c r="C9" s="459" t="s">
        <v>915</v>
      </c>
      <c r="D9" s="459"/>
      <c r="E9" s="459"/>
      <c r="F9" s="459"/>
      <c r="G9" s="459"/>
      <c r="H9" s="459"/>
      <c r="I9" s="459"/>
      <c r="J9" s="2535"/>
      <c r="K9" s="2639"/>
    </row>
    <row r="10" spans="1:11" ht="11.5">
      <c r="A10" s="2178"/>
      <c r="B10" s="2048" t="s">
        <v>421</v>
      </c>
      <c r="C10" s="459" t="s">
        <v>916</v>
      </c>
      <c r="D10" s="459"/>
      <c r="E10" s="459"/>
      <c r="F10" s="459"/>
      <c r="G10" s="459"/>
      <c r="H10" s="459"/>
      <c r="I10" s="459"/>
      <c r="J10" s="2535"/>
      <c r="K10" s="2639"/>
    </row>
    <row r="11" spans="1:11" ht="1" customHeight="1">
      <c r="A11" s="2178"/>
      <c r="B11" s="2642"/>
      <c r="C11" s="164"/>
      <c r="D11" s="164"/>
      <c r="E11" s="164"/>
      <c r="F11" s="164"/>
      <c r="G11" s="164"/>
      <c r="H11" s="164"/>
      <c r="I11" s="164"/>
      <c r="J11" s="208"/>
      <c r="K11" s="2639"/>
    </row>
    <row r="12" spans="1:11" ht="11.5">
      <c r="A12" s="2178"/>
      <c r="B12" s="529"/>
      <c r="C12" s="530"/>
      <c r="D12" s="530"/>
      <c r="E12" s="530"/>
      <c r="F12" s="530"/>
      <c r="G12" s="530"/>
      <c r="H12" s="530"/>
      <c r="I12" s="530"/>
      <c r="J12" s="2643"/>
      <c r="K12" s="2639"/>
    </row>
    <row r="13" spans="1:11" ht="11.5">
      <c r="A13" s="2178"/>
      <c r="B13" s="2051"/>
      <c r="C13" s="2025"/>
      <c r="D13" s="2480"/>
      <c r="E13" s="2480"/>
      <c r="F13" s="2480"/>
      <c r="G13" s="2480"/>
      <c r="H13" s="1502" t="s">
        <v>917</v>
      </c>
      <c r="I13" s="2480"/>
      <c r="J13" s="2644"/>
      <c r="K13" s="2639"/>
    </row>
    <row r="14" spans="1:11" ht="11.5">
      <c r="A14" s="393"/>
      <c r="B14" s="2645"/>
      <c r="C14" s="2480"/>
      <c r="D14" s="2480"/>
      <c r="E14" s="2480"/>
      <c r="F14" s="1502" t="s">
        <v>918</v>
      </c>
      <c r="G14" s="2480"/>
      <c r="H14" s="1502" t="s">
        <v>919</v>
      </c>
      <c r="I14" s="2480"/>
      <c r="J14" s="2644"/>
      <c r="K14" s="2639"/>
    </row>
    <row r="15" spans="1:11" ht="11.5">
      <c r="A15" s="393"/>
      <c r="B15" s="2645"/>
      <c r="C15" s="2480"/>
      <c r="D15" s="1502" t="s">
        <v>920</v>
      </c>
      <c r="E15" s="1502" t="s">
        <v>921</v>
      </c>
      <c r="F15" s="1502" t="s">
        <v>922</v>
      </c>
      <c r="G15" s="1502"/>
      <c r="H15" s="1502" t="s">
        <v>923</v>
      </c>
      <c r="I15" s="1502" t="s">
        <v>393</v>
      </c>
      <c r="J15" s="1495"/>
      <c r="K15" s="2646"/>
    </row>
    <row r="16" spans="1:11" ht="11.5">
      <c r="A16" s="393"/>
      <c r="B16" s="2438" t="s">
        <v>311</v>
      </c>
      <c r="C16" s="1502" t="s">
        <v>924</v>
      </c>
      <c r="D16" s="1502" t="s">
        <v>925</v>
      </c>
      <c r="E16" s="1502" t="s">
        <v>926</v>
      </c>
      <c r="F16" s="1502" t="s">
        <v>927</v>
      </c>
      <c r="G16" s="1502" t="s">
        <v>928</v>
      </c>
      <c r="H16" s="1502" t="s">
        <v>929</v>
      </c>
      <c r="I16" s="1502" t="s">
        <v>930</v>
      </c>
      <c r="J16" s="1495" t="s">
        <v>311</v>
      </c>
      <c r="K16" s="2646"/>
    </row>
    <row r="17" spans="1:11" ht="11.5">
      <c r="A17" s="393"/>
      <c r="B17" s="2438" t="s">
        <v>316</v>
      </c>
      <c r="C17" s="1502"/>
      <c r="D17" s="1502" t="s">
        <v>339</v>
      </c>
      <c r="E17" s="1502" t="s">
        <v>931</v>
      </c>
      <c r="F17" s="1502" t="s">
        <v>932</v>
      </c>
      <c r="G17" s="1502" t="s">
        <v>932</v>
      </c>
      <c r="H17" s="1502" t="s">
        <v>932</v>
      </c>
      <c r="I17" s="1502" t="s">
        <v>339</v>
      </c>
      <c r="J17" s="1495" t="s">
        <v>316</v>
      </c>
      <c r="K17" s="2646"/>
    </row>
    <row r="18" spans="1:11" ht="11.5">
      <c r="A18" s="393"/>
      <c r="B18" s="803"/>
      <c r="C18" s="2647" t="s">
        <v>321</v>
      </c>
      <c r="D18" s="2647" t="s">
        <v>322</v>
      </c>
      <c r="E18" s="2647" t="s">
        <v>323</v>
      </c>
      <c r="F18" s="2647" t="s">
        <v>324</v>
      </c>
      <c r="G18" s="2647" t="s">
        <v>325</v>
      </c>
      <c r="H18" s="2647" t="s">
        <v>326</v>
      </c>
      <c r="I18" s="2647" t="s">
        <v>178</v>
      </c>
      <c r="J18" s="2648"/>
      <c r="K18" s="2639"/>
    </row>
    <row r="19" spans="1:11" ht="11.5">
      <c r="A19" s="393"/>
      <c r="B19" s="527"/>
      <c r="C19" s="2025" t="s">
        <v>933</v>
      </c>
      <c r="D19" s="2025"/>
      <c r="E19" s="2025"/>
      <c r="F19" s="2025"/>
      <c r="G19" s="2025"/>
      <c r="H19" s="2480"/>
      <c r="I19" s="2480"/>
      <c r="J19" s="2644"/>
      <c r="K19" s="2639"/>
    </row>
    <row r="20" spans="1:11" ht="11.5">
      <c r="A20" s="393"/>
      <c r="B20" s="736">
        <v>1</v>
      </c>
      <c r="C20" s="2020"/>
      <c r="D20" s="2020"/>
      <c r="E20" s="2020"/>
      <c r="F20" s="2020"/>
      <c r="G20" s="2020"/>
      <c r="H20" s="2020"/>
      <c r="I20" s="2020"/>
      <c r="J20" s="736">
        <v>1</v>
      </c>
      <c r="K20" s="2646"/>
    </row>
    <row r="21" spans="1:11" ht="11.5">
      <c r="A21" s="393"/>
      <c r="B21" s="736">
        <v>2</v>
      </c>
      <c r="C21" s="2649" t="s">
        <v>2831</v>
      </c>
      <c r="D21" s="2650">
        <v>56</v>
      </c>
      <c r="E21" s="2650"/>
      <c r="F21" s="2650"/>
      <c r="G21" s="2650"/>
      <c r="H21" s="2650"/>
      <c r="I21" s="2650">
        <v>56</v>
      </c>
      <c r="J21" s="736">
        <v>2</v>
      </c>
      <c r="K21" s="2646"/>
    </row>
    <row r="22" spans="1:11" ht="11.5">
      <c r="A22" s="393"/>
      <c r="B22" s="736">
        <v>3</v>
      </c>
      <c r="C22" s="2649" t="s">
        <v>2833</v>
      </c>
      <c r="D22" s="2650">
        <v>27008</v>
      </c>
      <c r="E22" s="2650"/>
      <c r="F22" s="2650">
        <v>4202</v>
      </c>
      <c r="G22" s="2650"/>
      <c r="H22" s="2650"/>
      <c r="I22" s="2650">
        <v>31210</v>
      </c>
      <c r="J22" s="736">
        <v>3</v>
      </c>
      <c r="K22" s="2646"/>
    </row>
    <row r="23" spans="1:11" ht="11.5">
      <c r="A23" s="393"/>
      <c r="B23" s="736">
        <v>4</v>
      </c>
      <c r="C23" s="2649" t="s">
        <v>2834</v>
      </c>
      <c r="D23" s="2650">
        <v>16</v>
      </c>
      <c r="E23" s="2650"/>
      <c r="F23" s="2650"/>
      <c r="G23" s="2650"/>
      <c r="H23" s="2650"/>
      <c r="I23" s="2650">
        <v>16</v>
      </c>
      <c r="J23" s="736">
        <v>4</v>
      </c>
      <c r="K23" s="2646"/>
    </row>
    <row r="24" spans="1:11" ht="11.5">
      <c r="A24" s="393"/>
      <c r="B24" s="736">
        <v>5</v>
      </c>
      <c r="C24" s="2649" t="s">
        <v>2837</v>
      </c>
      <c r="D24" s="2650">
        <v>-33736</v>
      </c>
      <c r="E24" s="2650"/>
      <c r="F24" s="2650">
        <v>-1199</v>
      </c>
      <c r="G24" s="2650"/>
      <c r="H24" s="2650"/>
      <c r="I24" s="2650">
        <v>-34935</v>
      </c>
      <c r="J24" s="736">
        <v>5</v>
      </c>
      <c r="K24" s="2646"/>
    </row>
    <row r="25" spans="1:11" ht="11.5">
      <c r="A25" s="393"/>
      <c r="B25" s="736">
        <v>6</v>
      </c>
      <c r="C25" s="2649" t="s">
        <v>2839</v>
      </c>
      <c r="D25" s="2650">
        <v>2791</v>
      </c>
      <c r="E25" s="2650"/>
      <c r="F25" s="2650">
        <v>993</v>
      </c>
      <c r="G25" s="2650"/>
      <c r="H25" s="2650"/>
      <c r="I25" s="2650">
        <v>3784</v>
      </c>
      <c r="J25" s="736">
        <v>6</v>
      </c>
      <c r="K25" s="2646"/>
    </row>
    <row r="26" spans="1:11" ht="11.5">
      <c r="A26" s="393"/>
      <c r="B26" s="736">
        <v>7</v>
      </c>
      <c r="C26" s="2649" t="s">
        <v>2841</v>
      </c>
      <c r="D26" s="2650">
        <v>-445</v>
      </c>
      <c r="E26" s="2650"/>
      <c r="F26" s="2650">
        <v>-159</v>
      </c>
      <c r="G26" s="2650"/>
      <c r="H26" s="2650"/>
      <c r="I26" s="2650">
        <v>-604</v>
      </c>
      <c r="J26" s="736">
        <v>7</v>
      </c>
      <c r="K26" s="2646"/>
    </row>
    <row r="27" spans="1:11" ht="11.5">
      <c r="A27" s="393"/>
      <c r="B27" s="736">
        <v>8</v>
      </c>
      <c r="C27" s="2649" t="s">
        <v>2843</v>
      </c>
      <c r="D27" s="2650">
        <v>748569</v>
      </c>
      <c r="E27" s="2650"/>
      <c r="F27" s="2650">
        <v>49491</v>
      </c>
      <c r="G27" s="2650"/>
      <c r="H27" s="2650"/>
      <c r="I27" s="2650">
        <v>798060</v>
      </c>
      <c r="J27" s="736">
        <v>8</v>
      </c>
      <c r="K27" s="2646"/>
    </row>
    <row r="28" spans="1:11" ht="11.5">
      <c r="A28" s="393"/>
      <c r="B28" s="736">
        <v>9</v>
      </c>
      <c r="C28" s="2649" t="s">
        <v>2844</v>
      </c>
      <c r="D28" s="2650">
        <v>8842</v>
      </c>
      <c r="E28" s="2650"/>
      <c r="F28" s="2650">
        <v>-520</v>
      </c>
      <c r="G28" s="2650"/>
      <c r="H28" s="2650"/>
      <c r="I28" s="2650">
        <v>8322</v>
      </c>
      <c r="J28" s="736">
        <v>9</v>
      </c>
      <c r="K28" s="2646"/>
    </row>
    <row r="29" spans="1:11" ht="11.5">
      <c r="A29" s="393"/>
      <c r="B29" s="736">
        <v>10</v>
      </c>
      <c r="C29" s="2649" t="s">
        <v>2845</v>
      </c>
      <c r="D29" s="2650">
        <v>2</v>
      </c>
      <c r="E29" s="2650">
        <v>-6</v>
      </c>
      <c r="F29" s="2650">
        <v>6</v>
      </c>
      <c r="G29" s="2650"/>
      <c r="H29" s="2650"/>
      <c r="I29" s="2650">
        <v>2</v>
      </c>
      <c r="J29" s="736">
        <v>10</v>
      </c>
      <c r="K29" s="2646"/>
    </row>
    <row r="30" spans="1:11" ht="11.5">
      <c r="A30" s="393"/>
      <c r="B30" s="736">
        <v>11</v>
      </c>
      <c r="C30" s="2649" t="s">
        <v>557</v>
      </c>
      <c r="D30" s="2650"/>
      <c r="E30" s="2650"/>
      <c r="F30" s="2650"/>
      <c r="G30" s="2650"/>
      <c r="H30" s="2650"/>
      <c r="I30" s="2650"/>
      <c r="J30" s="736">
        <v>11</v>
      </c>
      <c r="K30" s="2646"/>
    </row>
    <row r="31" spans="1:11" ht="11.5">
      <c r="A31" s="393"/>
      <c r="B31" s="736">
        <v>12</v>
      </c>
      <c r="C31" s="2649" t="s">
        <v>2893</v>
      </c>
      <c r="D31" s="2650">
        <v>753103</v>
      </c>
      <c r="E31" s="2650">
        <v>-6</v>
      </c>
      <c r="F31" s="2650">
        <v>52814</v>
      </c>
      <c r="G31" s="2650"/>
      <c r="H31" s="2650"/>
      <c r="I31" s="2650">
        <v>805911</v>
      </c>
      <c r="J31" s="736">
        <v>12</v>
      </c>
      <c r="K31" s="2646"/>
    </row>
    <row r="32" spans="1:11" ht="11.5">
      <c r="A32" s="393"/>
      <c r="B32" s="736">
        <v>13</v>
      </c>
      <c r="C32" s="2020"/>
      <c r="D32" s="2650"/>
      <c r="E32" s="2650"/>
      <c r="F32" s="2650"/>
      <c r="G32" s="2650"/>
      <c r="H32" s="2650"/>
      <c r="I32" s="2650"/>
      <c r="J32" s="2438">
        <v>13</v>
      </c>
      <c r="K32" s="2646"/>
    </row>
    <row r="33" spans="1:11" ht="11.5">
      <c r="A33" s="393"/>
      <c r="B33" s="527"/>
      <c r="C33" s="2025" t="s">
        <v>934</v>
      </c>
      <c r="D33" s="3223"/>
      <c r="E33" s="3223"/>
      <c r="F33" s="3223"/>
      <c r="G33" s="3223"/>
      <c r="H33" s="3223"/>
      <c r="I33" s="3224"/>
      <c r="J33" s="3225"/>
      <c r="K33" s="2639"/>
    </row>
    <row r="34" spans="1:11" ht="11.5">
      <c r="A34" s="393"/>
      <c r="B34" s="736">
        <v>14</v>
      </c>
      <c r="C34" s="2020"/>
      <c r="D34" s="2650"/>
      <c r="E34" s="2650"/>
      <c r="F34" s="2650"/>
      <c r="G34" s="2650"/>
      <c r="H34" s="2650"/>
      <c r="I34" s="2650"/>
      <c r="J34" s="736">
        <v>14</v>
      </c>
      <c r="K34" s="2646"/>
    </row>
    <row r="35" spans="1:11" ht="11.5">
      <c r="A35" s="393"/>
      <c r="B35" s="736">
        <v>15</v>
      </c>
      <c r="C35" s="2649" t="s">
        <v>2894</v>
      </c>
      <c r="D35" s="2650">
        <v>-66111</v>
      </c>
      <c r="E35" s="2650"/>
      <c r="F35" s="2650">
        <v>-7657</v>
      </c>
      <c r="G35" s="2650"/>
      <c r="H35" s="2650"/>
      <c r="I35" s="2650">
        <v>-73768</v>
      </c>
      <c r="J35" s="736">
        <v>15</v>
      </c>
      <c r="K35" s="2646"/>
    </row>
    <row r="36" spans="1:11" ht="11.5" customHeight="1">
      <c r="A36" s="3511" t="s">
        <v>3482</v>
      </c>
      <c r="B36" s="736">
        <v>16</v>
      </c>
      <c r="C36" s="2649" t="s">
        <v>2849</v>
      </c>
      <c r="D36" s="2650">
        <v>-5052</v>
      </c>
      <c r="E36" s="2650"/>
      <c r="F36" s="2650">
        <v>-798</v>
      </c>
      <c r="G36" s="2650"/>
      <c r="H36" s="2650"/>
      <c r="I36" s="2650">
        <v>-5850</v>
      </c>
      <c r="J36" s="736">
        <v>16</v>
      </c>
      <c r="K36" s="3509" t="s">
        <v>3580</v>
      </c>
    </row>
    <row r="37" spans="1:11" ht="11.5" customHeight="1">
      <c r="A37" s="3511"/>
      <c r="B37" s="736">
        <v>17</v>
      </c>
      <c r="C37" s="2649" t="s">
        <v>2850</v>
      </c>
      <c r="D37" s="2650">
        <v>1181</v>
      </c>
      <c r="E37" s="2650"/>
      <c r="F37" s="2650"/>
      <c r="G37" s="2650"/>
      <c r="H37" s="2650"/>
      <c r="I37" s="2650">
        <v>1181</v>
      </c>
      <c r="J37" s="736">
        <v>17</v>
      </c>
      <c r="K37" s="3509"/>
    </row>
    <row r="38" spans="1:11" ht="11.5" customHeight="1">
      <c r="A38" s="3511"/>
      <c r="B38" s="736">
        <v>18</v>
      </c>
      <c r="C38" s="2649"/>
      <c r="D38" s="2650"/>
      <c r="E38" s="2650"/>
      <c r="F38" s="2650"/>
      <c r="G38" s="2650"/>
      <c r="H38" s="2650"/>
      <c r="I38" s="2650"/>
      <c r="J38" s="736">
        <v>18</v>
      </c>
      <c r="K38" s="3509"/>
    </row>
    <row r="39" spans="1:11" ht="11.5" customHeight="1">
      <c r="A39" s="3511"/>
      <c r="B39" s="736">
        <v>19</v>
      </c>
      <c r="C39" s="2649" t="s">
        <v>2895</v>
      </c>
      <c r="D39" s="2650">
        <v>-69982</v>
      </c>
      <c r="E39" s="2650"/>
      <c r="F39" s="2650">
        <v>-8455</v>
      </c>
      <c r="G39" s="2650"/>
      <c r="H39" s="2650"/>
      <c r="I39" s="2650">
        <v>-78437</v>
      </c>
      <c r="J39" s="736">
        <v>19</v>
      </c>
      <c r="K39" s="3509"/>
    </row>
    <row r="40" spans="1:11" ht="11.5" customHeight="1">
      <c r="A40" s="3511"/>
      <c r="B40" s="736">
        <v>20</v>
      </c>
      <c r="C40" s="2649"/>
      <c r="D40" s="2650"/>
      <c r="E40" s="2650"/>
      <c r="F40" s="2650"/>
      <c r="G40" s="2650"/>
      <c r="H40" s="2650"/>
      <c r="I40" s="2650"/>
      <c r="J40" s="736">
        <v>20</v>
      </c>
      <c r="K40" s="3509"/>
    </row>
    <row r="41" spans="1:11" ht="10" customHeight="1">
      <c r="A41" s="3511"/>
      <c r="B41" s="736">
        <v>21</v>
      </c>
      <c r="C41" s="2649" t="s">
        <v>2896</v>
      </c>
      <c r="D41" s="2650">
        <v>683121</v>
      </c>
      <c r="E41" s="2650">
        <v>-6</v>
      </c>
      <c r="F41" s="2650">
        <v>44359</v>
      </c>
      <c r="G41" s="2650"/>
      <c r="H41" s="2650"/>
      <c r="I41" s="2650">
        <v>727474</v>
      </c>
      <c r="J41" s="736">
        <v>21</v>
      </c>
      <c r="K41" s="3509"/>
    </row>
    <row r="42" spans="1:11">
      <c r="A42" s="3511"/>
      <c r="B42" s="736">
        <v>22</v>
      </c>
      <c r="C42" s="2020"/>
      <c r="D42" s="2020"/>
      <c r="E42" s="2647"/>
      <c r="F42" s="2647"/>
      <c r="G42" s="2647"/>
      <c r="H42" s="2647"/>
      <c r="I42" s="2020"/>
      <c r="J42" s="736">
        <v>22</v>
      </c>
      <c r="K42" s="3509"/>
    </row>
    <row r="43" spans="1:11" ht="10.5">
      <c r="A43" s="3511"/>
      <c r="B43" s="3507" t="s">
        <v>332</v>
      </c>
      <c r="C43" s="3398"/>
      <c r="D43" s="3398"/>
      <c r="E43" s="3398"/>
      <c r="F43" s="3398"/>
      <c r="G43" s="3398"/>
      <c r="H43" s="3398"/>
      <c r="I43" s="3398"/>
      <c r="J43" s="3508"/>
      <c r="K43" s="3509"/>
    </row>
    <row r="44" spans="1:11">
      <c r="A44" s="3511"/>
      <c r="B44" s="2651"/>
      <c r="C44" s="2652"/>
      <c r="D44" s="2652"/>
      <c r="E44" s="2652"/>
      <c r="F44" s="2652"/>
      <c r="G44" s="2652"/>
      <c r="H44" s="2652"/>
      <c r="I44" s="2652"/>
      <c r="J44" s="2653"/>
      <c r="K44" s="3509"/>
    </row>
    <row r="45" spans="1:11">
      <c r="A45" s="3511"/>
      <c r="B45" s="2301" t="s">
        <v>3209</v>
      </c>
      <c r="C45" s="807"/>
      <c r="D45" s="807"/>
      <c r="E45" s="807"/>
      <c r="F45" s="807"/>
      <c r="G45" s="807"/>
      <c r="H45" s="807"/>
      <c r="I45" s="807"/>
      <c r="J45" s="2654"/>
      <c r="K45" s="3509"/>
    </row>
    <row r="46" spans="1:11">
      <c r="A46" s="3511"/>
      <c r="B46" s="2301" t="s">
        <v>3208</v>
      </c>
      <c r="C46" s="807"/>
      <c r="D46" s="807"/>
      <c r="E46" s="807"/>
      <c r="F46" s="807"/>
      <c r="G46" s="807"/>
      <c r="H46" s="807"/>
      <c r="I46" s="807"/>
      <c r="J46" s="2654"/>
      <c r="K46" s="3509"/>
    </row>
    <row r="47" spans="1:11">
      <c r="A47" s="3511"/>
      <c r="B47" s="2301"/>
      <c r="C47" s="807"/>
      <c r="D47" s="807"/>
      <c r="E47" s="807"/>
      <c r="F47" s="807"/>
      <c r="G47" s="807"/>
      <c r="H47" s="807"/>
      <c r="I47" s="807"/>
      <c r="J47" s="2654"/>
      <c r="K47" s="3509"/>
    </row>
    <row r="48" spans="1:11">
      <c r="A48" s="3511"/>
      <c r="B48" s="2301" t="s">
        <v>2897</v>
      </c>
      <c r="C48" s="807"/>
      <c r="D48" s="807"/>
      <c r="E48" s="807"/>
      <c r="F48" s="807"/>
      <c r="G48" s="807"/>
      <c r="H48" s="807"/>
      <c r="I48" s="807"/>
      <c r="J48" s="2654"/>
      <c r="K48" s="3509"/>
    </row>
    <row r="49" spans="1:11">
      <c r="A49" s="3511"/>
      <c r="B49" s="2301"/>
      <c r="C49" s="807"/>
      <c r="D49" s="807"/>
      <c r="E49" s="807"/>
      <c r="F49" s="807"/>
      <c r="G49" s="807"/>
      <c r="H49" s="807"/>
      <c r="I49" s="807"/>
      <c r="J49" s="2654"/>
      <c r="K49" s="3509"/>
    </row>
    <row r="50" spans="1:11">
      <c r="A50" s="3511"/>
      <c r="B50" s="2301" t="s">
        <v>3210</v>
      </c>
      <c r="C50" s="807"/>
      <c r="D50" s="807"/>
      <c r="E50" s="807"/>
      <c r="F50" s="807"/>
      <c r="G50" s="807"/>
      <c r="H50" s="807"/>
      <c r="I50" s="807"/>
      <c r="J50" s="2654"/>
      <c r="K50" s="3509"/>
    </row>
    <row r="51" spans="1:11">
      <c r="A51" s="3511"/>
      <c r="B51" s="2301" t="s">
        <v>3211</v>
      </c>
      <c r="C51" s="807"/>
      <c r="D51" s="807"/>
      <c r="E51" s="807"/>
      <c r="F51" s="807"/>
      <c r="G51" s="807"/>
      <c r="H51" s="807"/>
      <c r="I51" s="807"/>
      <c r="J51" s="2654"/>
      <c r="K51" s="3509"/>
    </row>
    <row r="52" spans="1:11">
      <c r="A52" s="3511"/>
      <c r="B52" s="2301" t="s">
        <v>3212</v>
      </c>
      <c r="C52" s="807"/>
      <c r="D52" s="807"/>
      <c r="E52" s="807"/>
      <c r="F52" s="807"/>
      <c r="G52" s="807"/>
      <c r="H52" s="807"/>
      <c r="I52" s="807"/>
      <c r="J52" s="2654"/>
      <c r="K52" s="3509"/>
    </row>
    <row r="53" spans="1:11">
      <c r="A53" s="3511"/>
      <c r="B53" s="2301"/>
      <c r="C53" s="807"/>
      <c r="D53" s="807"/>
      <c r="E53" s="807"/>
      <c r="F53" s="807"/>
      <c r="G53" s="807"/>
      <c r="H53" s="807"/>
      <c r="I53" s="807"/>
      <c r="J53" s="2654"/>
      <c r="K53" s="3509"/>
    </row>
    <row r="54" spans="1:11" ht="9.65" customHeight="1">
      <c r="A54" s="2404"/>
      <c r="B54" s="2642"/>
      <c r="C54" s="2402"/>
      <c r="D54" s="2402"/>
      <c r="E54" s="2402"/>
      <c r="F54" s="2402"/>
      <c r="G54" s="2402"/>
      <c r="H54" s="2655"/>
      <c r="I54" s="2402"/>
      <c r="J54" s="2403"/>
      <c r="K54" s="3510"/>
    </row>
  </sheetData>
  <customSheetViews>
    <customSheetView guid="{CED32266-454C-4882-8DB4-02038533D7CA}" scale="115" showPageBreaks="1" topLeftCell="A10">
      <pageMargins left="0.5" right="0.5" top="0.5" bottom="0.5" header="0.3" footer="0.3"/>
      <printOptions horizontalCentered="1"/>
      <pageSetup orientation="portrait" r:id="rId1"/>
    </customSheetView>
    <customSheetView guid="{785AB79B-FCC5-4328-97AE-CA0022E835E7}" scale="115" topLeftCell="A10">
      <selection activeCell="C24" sqref="C24"/>
      <pageMargins left="1" right="1" top="0.9" bottom="0.9" header="0" footer="0"/>
      <pageSetup scale="75" orientation="landscape" horizontalDpi="4294967292" r:id="rId2"/>
      <headerFooter alignWithMargins="0"/>
    </customSheetView>
    <customSheetView guid="{5A727A5D-BF44-4335-A246-11154DE1EF1F}" scale="115" topLeftCell="A10">
      <selection activeCell="C24" sqref="C24"/>
      <pageMargins left="1" right="1" top="0.9" bottom="0.9" header="0" footer="0"/>
      <pageSetup scale="75" orientation="landscape" horizontalDpi="4294967292" r:id="rId3"/>
      <headerFooter alignWithMargins="0"/>
    </customSheetView>
    <customSheetView guid="{4199E9C9-F722-4E0F-954F-1B24567CBCA2}" scale="115" topLeftCell="A10">
      <selection activeCell="C24" sqref="C24"/>
      <pageMargins left="1" right="1" top="0.9" bottom="0.9" header="0" footer="0"/>
      <pageSetup scale="75" orientation="landscape" horizontalDpi="4294967292" r:id="rId4"/>
      <headerFooter alignWithMargins="0"/>
    </customSheetView>
    <customSheetView guid="{494A8C19-2F1C-4B6E-A878-D879D2D7079D}" scale="115" topLeftCell="A10">
      <selection activeCell="C24" sqref="C24"/>
      <pageMargins left="1" right="1" top="0.9" bottom="0.9" header="0" footer="0"/>
      <pageSetup scale="75" orientation="landscape" horizontalDpi="4294967292" r:id="rId5"/>
      <headerFooter alignWithMargins="0"/>
    </customSheetView>
    <customSheetView guid="{1074830C-1147-4CE3-BD9F-2572CEE59AEF}" scale="115" topLeftCell="A28">
      <selection activeCell="B32" sqref="B32"/>
      <pageMargins left="1" right="1" top="0.9" bottom="0.9" header="0" footer="0"/>
      <pageSetup scale="75" orientation="landscape" horizontalDpi="4294967292" r:id="rId6"/>
      <headerFooter alignWithMargins="0"/>
    </customSheetView>
    <customSheetView guid="{C0E4D60A-5D51-4D0A-8339-E19D67BA1FD7}" scale="115" topLeftCell="A28">
      <selection activeCell="B32" sqref="B32"/>
      <pageMargins left="1" right="1" top="0.9" bottom="0.9" header="0" footer="0"/>
      <pageSetup scale="75" orientation="landscape" horizontalDpi="4294967292" r:id="rId7"/>
      <headerFooter alignWithMargins="0"/>
    </customSheetView>
    <customSheetView guid="{EB5A193B-9693-4793-A7E2-BFF09C25801B}" scale="115" topLeftCell="A10">
      <selection activeCell="C24" sqref="C24"/>
      <pageMargins left="1" right="1" top="0.9" bottom="0.9" header="0" footer="0"/>
      <pageSetup scale="75" orientation="landscape" horizontalDpi="4294967292" r:id="rId8"/>
      <headerFooter alignWithMargins="0"/>
    </customSheetView>
  </customSheetViews>
  <mergeCells count="3">
    <mergeCell ref="B43:J43"/>
    <mergeCell ref="K36:K54"/>
    <mergeCell ref="A36:A53"/>
  </mergeCells>
  <phoneticPr fontId="0" type="noConversion"/>
  <printOptions horizontalCentered="1" verticalCentered="1"/>
  <pageMargins left="0.25" right="0.25" top="0.25" bottom="0.25" header="0.1" footer="0.1"/>
  <pageSetup scale="95" orientation="landscape" r:id="rId9"/>
  <headerFooter alignWithMargins="0"/>
  <customProperties>
    <customPr name="_pios_id" r:id="rId10"/>
    <customPr name="EpmWorksheetKeyString_GUID" r:id="rId11"/>
  </customPropertie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N77"/>
  <sheetViews>
    <sheetView view="pageBreakPreview" topLeftCell="A52" zoomScaleNormal="100" zoomScaleSheetLayoutView="100" workbookViewId="0">
      <selection activeCell="D70" sqref="D70:D71"/>
    </sheetView>
  </sheetViews>
  <sheetFormatPr defaultRowHeight="10"/>
  <cols>
    <col min="1" max="1" width="3.33203125" customWidth="1"/>
    <col min="2" max="2" width="17.5546875" customWidth="1"/>
    <col min="3" max="3" width="17.88671875" customWidth="1"/>
    <col min="4" max="4" width="18.21875" customWidth="1"/>
    <col min="5" max="5" width="17.77734375" customWidth="1"/>
    <col min="6" max="6" width="17.5546875" customWidth="1"/>
    <col min="7" max="7" width="25" customWidth="1"/>
    <col min="8" max="8" width="18.77734375" customWidth="1"/>
    <col min="9" max="9" width="4.77734375" bestFit="1" customWidth="1"/>
  </cols>
  <sheetData>
    <row r="1" spans="1:14" ht="11.5">
      <c r="A1" s="2656" t="s">
        <v>2901</v>
      </c>
      <c r="B1" s="2567"/>
      <c r="C1" s="2567"/>
      <c r="D1" s="2567"/>
      <c r="E1" s="2567"/>
      <c r="F1" s="2567"/>
      <c r="G1" s="2567"/>
      <c r="H1" s="2567"/>
      <c r="I1" s="2657">
        <v>31</v>
      </c>
      <c r="J1" s="19"/>
      <c r="K1" s="18"/>
    </row>
    <row r="2" spans="1:14" ht="10.5">
      <c r="A2" s="2341" t="s">
        <v>936</v>
      </c>
      <c r="B2" s="2342"/>
      <c r="C2" s="2342"/>
      <c r="D2" s="2342"/>
      <c r="E2" s="2342"/>
      <c r="F2" s="2342"/>
      <c r="G2" s="2342"/>
      <c r="H2" s="2342"/>
      <c r="I2" s="2658"/>
    </row>
    <row r="3" spans="1:14">
      <c r="A3" s="2659"/>
      <c r="B3" s="41"/>
      <c r="C3" s="41"/>
      <c r="D3" s="41"/>
      <c r="E3" s="41"/>
      <c r="F3" s="41"/>
      <c r="G3" s="41"/>
      <c r="H3" s="41"/>
      <c r="I3" s="2660"/>
    </row>
    <row r="4" spans="1:14">
      <c r="A4" s="1887" t="s">
        <v>416</v>
      </c>
      <c r="B4" s="1886" t="s">
        <v>937</v>
      </c>
      <c r="C4" s="1886"/>
      <c r="D4" s="1886"/>
      <c r="E4" s="1886"/>
      <c r="F4" s="1886"/>
      <c r="G4" s="1886"/>
      <c r="H4" s="1886"/>
      <c r="I4" s="1847"/>
      <c r="J4" s="29"/>
      <c r="K4" s="29"/>
      <c r="L4" s="29"/>
      <c r="M4" s="29"/>
      <c r="N4" s="29"/>
    </row>
    <row r="5" spans="1:14">
      <c r="A5" s="756"/>
      <c r="B5" s="1886" t="s">
        <v>938</v>
      </c>
      <c r="C5" s="1886"/>
      <c r="D5" s="1886"/>
      <c r="E5" s="1886"/>
      <c r="F5" s="1886"/>
      <c r="G5" s="1886"/>
      <c r="H5" s="1886"/>
      <c r="I5" s="1847"/>
      <c r="J5" s="29"/>
      <c r="K5" s="29"/>
      <c r="L5" s="29"/>
      <c r="M5" s="29"/>
      <c r="N5" s="29"/>
    </row>
    <row r="6" spans="1:14">
      <c r="A6" s="756"/>
      <c r="B6" s="1886" t="s">
        <v>939</v>
      </c>
      <c r="C6" s="1886"/>
      <c r="D6" s="1886"/>
      <c r="E6" s="1886"/>
      <c r="F6" s="1886"/>
      <c r="G6" s="1886"/>
      <c r="H6" s="1886"/>
      <c r="I6" s="1847"/>
      <c r="J6" s="29"/>
      <c r="K6" s="29"/>
      <c r="L6" s="29"/>
      <c r="M6" s="29"/>
      <c r="N6" s="29"/>
    </row>
    <row r="7" spans="1:14">
      <c r="A7" s="756"/>
      <c r="B7" s="1886" t="s">
        <v>940</v>
      </c>
      <c r="C7" s="1886"/>
      <c r="D7" s="1886"/>
      <c r="E7" s="1886"/>
      <c r="F7" s="1886"/>
      <c r="G7" s="1886"/>
      <c r="H7" s="1886"/>
      <c r="I7" s="1847"/>
      <c r="J7" s="29"/>
      <c r="K7" s="29"/>
      <c r="L7" s="29"/>
      <c r="M7" s="29"/>
      <c r="N7" s="29"/>
    </row>
    <row r="8" spans="1:14">
      <c r="A8" s="756"/>
      <c r="B8" s="1886" t="s">
        <v>941</v>
      </c>
      <c r="C8" s="1886"/>
      <c r="D8" s="1886"/>
      <c r="E8" s="1886"/>
      <c r="F8" s="1886"/>
      <c r="G8" s="1886"/>
      <c r="H8" s="1886"/>
      <c r="I8" s="1847"/>
      <c r="J8" s="29"/>
      <c r="K8" s="29"/>
      <c r="L8" s="29"/>
      <c r="M8" s="29"/>
      <c r="N8" s="29"/>
    </row>
    <row r="9" spans="1:14">
      <c r="A9" s="756"/>
      <c r="B9" s="1886" t="s">
        <v>942</v>
      </c>
      <c r="C9" s="1886"/>
      <c r="D9" s="1886"/>
      <c r="E9" s="1886"/>
      <c r="F9" s="1886"/>
      <c r="G9" s="1886"/>
      <c r="H9" s="1886"/>
      <c r="I9" s="1847"/>
      <c r="J9" s="29"/>
      <c r="K9" s="29"/>
      <c r="L9" s="29"/>
      <c r="M9" s="29"/>
      <c r="N9" s="29"/>
    </row>
    <row r="10" spans="1:14">
      <c r="A10" s="1887" t="s">
        <v>417</v>
      </c>
      <c r="B10" s="1886" t="s">
        <v>943</v>
      </c>
      <c r="C10" s="1886"/>
      <c r="D10" s="1886"/>
      <c r="E10" s="1886"/>
      <c r="F10" s="1886"/>
      <c r="G10" s="1886"/>
      <c r="H10" s="1886"/>
      <c r="I10" s="1847"/>
      <c r="J10" s="29"/>
      <c r="K10" s="29"/>
      <c r="L10" s="29"/>
      <c r="M10" s="29"/>
      <c r="N10" s="29"/>
    </row>
    <row r="11" spans="1:14">
      <c r="A11" s="756"/>
      <c r="B11" s="1886" t="s">
        <v>944</v>
      </c>
      <c r="C11" s="1886"/>
      <c r="D11" s="1886"/>
      <c r="E11" s="1886"/>
      <c r="F11" s="1886"/>
      <c r="G11" s="1886"/>
      <c r="H11" s="1886"/>
      <c r="I11" s="1847"/>
      <c r="J11" s="29"/>
      <c r="K11" s="29"/>
      <c r="L11" s="29"/>
      <c r="M11" s="29"/>
      <c r="N11" s="29"/>
    </row>
    <row r="12" spans="1:14">
      <c r="A12" s="756"/>
      <c r="B12" s="1886" t="s">
        <v>945</v>
      </c>
      <c r="C12" s="1886"/>
      <c r="D12" s="1886"/>
      <c r="E12" s="1886"/>
      <c r="F12" s="1886"/>
      <c r="G12" s="1886"/>
      <c r="H12" s="1886"/>
      <c r="I12" s="1847"/>
      <c r="J12" s="29"/>
      <c r="K12" s="29"/>
      <c r="L12" s="29"/>
      <c r="M12" s="29"/>
      <c r="N12" s="29"/>
    </row>
    <row r="13" spans="1:14">
      <c r="A13" s="1887" t="s">
        <v>418</v>
      </c>
      <c r="B13" s="1886" t="s">
        <v>946</v>
      </c>
      <c r="C13" s="1886"/>
      <c r="D13" s="1886"/>
      <c r="E13" s="1886"/>
      <c r="F13" s="1886"/>
      <c r="G13" s="1886"/>
      <c r="H13" s="1886"/>
      <c r="I13" s="1847"/>
      <c r="J13" s="29"/>
      <c r="K13" s="29"/>
      <c r="L13" s="29"/>
      <c r="M13" s="29"/>
      <c r="N13" s="29"/>
    </row>
    <row r="14" spans="1:14">
      <c r="A14" s="756"/>
      <c r="B14" s="1886" t="s">
        <v>947</v>
      </c>
      <c r="C14" s="1886"/>
      <c r="D14" s="1886"/>
      <c r="E14" s="1886"/>
      <c r="F14" s="1886"/>
      <c r="G14" s="1886"/>
      <c r="H14" s="1886"/>
      <c r="I14" s="1847"/>
      <c r="J14" s="29"/>
      <c r="K14" s="29"/>
      <c r="L14" s="29"/>
      <c r="M14" s="29"/>
      <c r="N14" s="29"/>
    </row>
    <row r="15" spans="1:14">
      <c r="A15" s="1887" t="s">
        <v>419</v>
      </c>
      <c r="B15" s="1886" t="s">
        <v>948</v>
      </c>
      <c r="C15" s="1886"/>
      <c r="D15" s="1886"/>
      <c r="E15" s="1886"/>
      <c r="F15" s="1886"/>
      <c r="G15" s="1886"/>
      <c r="H15" s="1886"/>
      <c r="I15" s="1847"/>
      <c r="J15" s="29"/>
      <c r="K15" s="29"/>
      <c r="L15" s="29"/>
      <c r="M15" s="29"/>
      <c r="N15" s="29"/>
    </row>
    <row r="16" spans="1:14">
      <c r="A16" s="756"/>
      <c r="B16" s="1886" t="s">
        <v>949</v>
      </c>
      <c r="C16" s="1886"/>
      <c r="D16" s="1886"/>
      <c r="E16" s="1886"/>
      <c r="F16" s="1886"/>
      <c r="G16" s="1886"/>
      <c r="H16" s="1886"/>
      <c r="I16" s="1847"/>
      <c r="J16" s="29"/>
      <c r="K16" s="29"/>
      <c r="L16" s="29"/>
      <c r="M16" s="29"/>
      <c r="N16" s="29"/>
    </row>
    <row r="17" spans="1:14">
      <c r="A17" s="1887" t="s">
        <v>421</v>
      </c>
      <c r="B17" s="1886" t="s">
        <v>3553</v>
      </c>
      <c r="C17" s="1886"/>
      <c r="D17" s="1886"/>
      <c r="E17" s="1886"/>
      <c r="F17" s="1886"/>
      <c r="G17" s="1886"/>
      <c r="H17" s="1886"/>
      <c r="I17" s="1847"/>
      <c r="J17" s="29"/>
      <c r="K17" s="29"/>
      <c r="L17" s="29"/>
      <c r="M17" s="29"/>
      <c r="N17" s="29"/>
    </row>
    <row r="18" spans="1:14">
      <c r="A18" s="1887" t="s">
        <v>866</v>
      </c>
      <c r="B18" s="1886" t="s">
        <v>950</v>
      </c>
      <c r="C18" s="1886"/>
      <c r="D18" s="1886"/>
      <c r="E18" s="1886"/>
      <c r="F18" s="1886"/>
      <c r="G18" s="1886"/>
      <c r="H18" s="1886"/>
      <c r="I18" s="1847"/>
      <c r="J18" s="29"/>
      <c r="K18" s="29"/>
      <c r="L18" s="29"/>
      <c r="M18" s="29"/>
      <c r="N18" s="29"/>
    </row>
    <row r="19" spans="1:14">
      <c r="A19" s="756"/>
      <c r="B19" s="1886" t="s">
        <v>951</v>
      </c>
      <c r="C19" s="1886"/>
      <c r="D19" s="1886"/>
      <c r="E19" s="1886"/>
      <c r="F19" s="1886"/>
      <c r="G19" s="1886"/>
      <c r="H19" s="1886"/>
      <c r="I19" s="1847"/>
      <c r="J19" s="29"/>
      <c r="K19" s="29"/>
      <c r="L19" s="29"/>
      <c r="M19" s="29"/>
      <c r="N19" s="29"/>
    </row>
    <row r="20" spans="1:14">
      <c r="A20" s="756"/>
      <c r="B20" s="1886" t="s">
        <v>952</v>
      </c>
      <c r="C20" s="1886"/>
      <c r="D20" s="1886"/>
      <c r="E20" s="1886"/>
      <c r="F20" s="1886"/>
      <c r="G20" s="1886"/>
      <c r="H20" s="1886"/>
      <c r="I20" s="1847"/>
      <c r="J20" s="29"/>
      <c r="K20" s="29"/>
      <c r="L20" s="29"/>
      <c r="M20" s="29"/>
      <c r="N20" s="29"/>
    </row>
    <row r="21" spans="1:14">
      <c r="A21" s="756"/>
      <c r="B21" s="1886" t="s">
        <v>953</v>
      </c>
      <c r="C21" s="1886"/>
      <c r="D21" s="1886"/>
      <c r="E21" s="1886"/>
      <c r="F21" s="1886"/>
      <c r="G21" s="1886"/>
      <c r="H21" s="1886"/>
      <c r="I21" s="1847"/>
      <c r="J21" s="29"/>
      <c r="K21" s="29"/>
      <c r="L21" s="29"/>
      <c r="M21" s="29"/>
      <c r="N21" s="29"/>
    </row>
    <row r="22" spans="1:14">
      <c r="A22" s="1887" t="s">
        <v>868</v>
      </c>
      <c r="B22" s="1886" t="s">
        <v>954</v>
      </c>
      <c r="C22" s="1886"/>
      <c r="D22" s="1886"/>
      <c r="E22" s="1886"/>
      <c r="F22" s="1886"/>
      <c r="G22" s="1886"/>
      <c r="H22" s="1886"/>
      <c r="I22" s="1847"/>
      <c r="J22" s="29"/>
      <c r="K22" s="29"/>
      <c r="L22" s="29"/>
      <c r="M22" s="29"/>
      <c r="N22" s="29"/>
    </row>
    <row r="23" spans="1:14">
      <c r="A23" s="756"/>
      <c r="B23" s="1886" t="s">
        <v>955</v>
      </c>
      <c r="C23" s="1886"/>
      <c r="D23" s="1886"/>
      <c r="E23" s="1886"/>
      <c r="F23" s="1886"/>
      <c r="G23" s="1886"/>
      <c r="H23" s="1886"/>
      <c r="I23" s="1847"/>
      <c r="J23" s="29"/>
      <c r="K23" s="29"/>
      <c r="L23" s="29"/>
      <c r="M23" s="29"/>
      <c r="N23" s="29"/>
    </row>
    <row r="24" spans="1:14">
      <c r="A24" s="1887" t="s">
        <v>870</v>
      </c>
      <c r="B24" s="1886" t="s">
        <v>48</v>
      </c>
      <c r="C24" s="1886"/>
      <c r="D24" s="1886"/>
      <c r="E24" s="1886"/>
      <c r="F24" s="1886"/>
      <c r="G24" s="1886"/>
      <c r="H24" s="1886"/>
      <c r="I24" s="1847"/>
      <c r="J24" s="29"/>
      <c r="K24" s="29"/>
      <c r="L24" s="29"/>
      <c r="M24" s="29"/>
      <c r="N24" s="29"/>
    </row>
    <row r="25" spans="1:14">
      <c r="A25" s="756"/>
      <c r="B25" s="1886" t="s">
        <v>49</v>
      </c>
      <c r="C25" s="1886"/>
      <c r="D25" s="1886"/>
      <c r="E25" s="1886"/>
      <c r="F25" s="1886"/>
      <c r="G25" s="1886"/>
      <c r="H25" s="1886"/>
      <c r="I25" s="1847"/>
      <c r="J25" s="29"/>
      <c r="K25" s="29"/>
      <c r="L25" s="29"/>
      <c r="M25" s="29"/>
      <c r="N25" s="29"/>
    </row>
    <row r="26" spans="1:14">
      <c r="A26" s="756"/>
      <c r="B26" s="1886" t="s">
        <v>50</v>
      </c>
      <c r="C26" s="1886"/>
      <c r="D26" s="1886"/>
      <c r="E26" s="1886"/>
      <c r="F26" s="1886"/>
      <c r="G26" s="1886"/>
      <c r="H26" s="1886"/>
      <c r="I26" s="1847"/>
      <c r="J26" s="29"/>
      <c r="K26" s="29"/>
      <c r="L26" s="29"/>
      <c r="M26" s="29"/>
      <c r="N26" s="29"/>
    </row>
    <row r="27" spans="1:14">
      <c r="A27" s="756"/>
      <c r="B27" s="1886" t="s">
        <v>1983</v>
      </c>
      <c r="C27" s="1886"/>
      <c r="D27" s="1886"/>
      <c r="E27" s="1886"/>
      <c r="F27" s="1886"/>
      <c r="G27" s="1886"/>
      <c r="H27" s="1886"/>
      <c r="I27" s="1847"/>
      <c r="J27" s="29"/>
      <c r="K27" s="29"/>
      <c r="L27" s="29"/>
      <c r="M27" s="29"/>
      <c r="N27" s="29"/>
    </row>
    <row r="28" spans="1:14">
      <c r="A28" s="1887" t="s">
        <v>871</v>
      </c>
      <c r="B28" s="1886" t="s">
        <v>956</v>
      </c>
      <c r="C28" s="1886"/>
      <c r="D28" s="1886"/>
      <c r="E28" s="1886"/>
      <c r="F28" s="1886"/>
      <c r="G28" s="1886"/>
      <c r="H28" s="1886"/>
      <c r="I28" s="1847"/>
      <c r="J28" s="29"/>
      <c r="K28" s="29"/>
      <c r="L28" s="29"/>
      <c r="M28" s="29"/>
      <c r="N28" s="29"/>
    </row>
    <row r="29" spans="1:14">
      <c r="A29" s="756"/>
      <c r="B29" s="1886" t="s">
        <v>957</v>
      </c>
      <c r="C29" s="1886"/>
      <c r="D29" s="1886"/>
      <c r="E29" s="1886"/>
      <c r="F29" s="1886"/>
      <c r="G29" s="1886"/>
      <c r="H29" s="1886"/>
      <c r="I29" s="1847"/>
      <c r="J29" s="29"/>
      <c r="K29" s="29"/>
      <c r="L29" s="29"/>
      <c r="M29" s="29"/>
      <c r="N29" s="29"/>
    </row>
    <row r="30" spans="1:14">
      <c r="A30" s="756"/>
      <c r="B30" s="1886" t="s">
        <v>958</v>
      </c>
      <c r="C30" s="1886"/>
      <c r="D30" s="1886"/>
      <c r="E30" s="1886"/>
      <c r="F30" s="1886"/>
      <c r="G30" s="1886"/>
      <c r="H30" s="1886"/>
      <c r="I30" s="1847"/>
      <c r="J30" s="29"/>
      <c r="K30" s="29"/>
      <c r="L30" s="29"/>
      <c r="M30" s="29"/>
      <c r="N30" s="29"/>
    </row>
    <row r="31" spans="1:14">
      <c r="A31" s="1887" t="s">
        <v>329</v>
      </c>
      <c r="B31" s="1886" t="s">
        <v>959</v>
      </c>
      <c r="C31" s="1886"/>
      <c r="D31" s="1886"/>
      <c r="E31" s="1886"/>
      <c r="F31" s="1886"/>
      <c r="G31" s="1886"/>
      <c r="H31" s="1886"/>
      <c r="I31" s="1847"/>
      <c r="J31" s="29"/>
      <c r="K31" s="29"/>
      <c r="L31" s="29"/>
      <c r="M31" s="29"/>
      <c r="N31" s="29"/>
    </row>
    <row r="32" spans="1:14">
      <c r="A32" s="756"/>
      <c r="B32" s="1886" t="s">
        <v>960</v>
      </c>
      <c r="C32" s="1886"/>
      <c r="D32" s="1886"/>
      <c r="E32" s="1886"/>
      <c r="F32" s="1886"/>
      <c r="G32" s="1886"/>
      <c r="H32" s="1886"/>
      <c r="I32" s="1847"/>
      <c r="J32" s="29"/>
      <c r="K32" s="29"/>
      <c r="L32" s="29"/>
      <c r="M32" s="29"/>
      <c r="N32" s="29"/>
    </row>
    <row r="33" spans="1:14">
      <c r="A33" s="2661"/>
      <c r="B33" s="2662"/>
      <c r="C33" s="2662"/>
      <c r="D33" s="2662"/>
      <c r="E33" s="2662"/>
      <c r="F33" s="2662"/>
      <c r="G33" s="2662"/>
      <c r="H33" s="2662"/>
      <c r="I33" s="2663"/>
      <c r="J33" s="29"/>
      <c r="K33" s="29"/>
      <c r="L33" s="29"/>
      <c r="M33" s="29"/>
      <c r="N33" s="29"/>
    </row>
    <row r="34" spans="1:14" ht="10.5">
      <c r="A34" s="981" t="s">
        <v>332</v>
      </c>
      <c r="B34" s="90"/>
      <c r="C34" s="90"/>
      <c r="D34" s="90"/>
      <c r="E34" s="90"/>
      <c r="F34" s="90"/>
      <c r="G34" s="90"/>
      <c r="H34" s="90"/>
      <c r="I34" s="2664"/>
      <c r="J34" s="29"/>
      <c r="K34" s="29"/>
      <c r="L34" s="29"/>
      <c r="M34" s="29"/>
      <c r="N34" s="29"/>
    </row>
    <row r="35" spans="1:14" ht="10.5">
      <c r="A35" s="981"/>
      <c r="B35" s="811"/>
      <c r="C35" s="811"/>
      <c r="D35" s="811"/>
      <c r="E35" s="2665" t="s">
        <v>3420</v>
      </c>
      <c r="F35" s="811"/>
      <c r="G35" s="811"/>
      <c r="H35" s="811"/>
      <c r="I35" s="2664"/>
      <c r="J35" s="29"/>
      <c r="K35" s="29"/>
      <c r="L35" s="29"/>
      <c r="M35" s="29"/>
      <c r="N35" s="29"/>
    </row>
    <row r="36" spans="1:14" ht="10.5">
      <c r="A36" s="981"/>
      <c r="B36" s="811" t="s">
        <v>3293</v>
      </c>
      <c r="C36" s="2666"/>
      <c r="D36" s="459"/>
      <c r="E36" s="459"/>
      <c r="F36" s="459"/>
      <c r="G36" s="90"/>
      <c r="H36" s="90"/>
      <c r="I36" s="2664"/>
      <c r="J36" s="29"/>
      <c r="K36" s="29"/>
      <c r="L36" s="29"/>
      <c r="M36" s="29"/>
      <c r="N36" s="29"/>
    </row>
    <row r="37" spans="1:14" ht="10.5">
      <c r="A37" s="981"/>
      <c r="B37" s="2666"/>
      <c r="C37" s="2666"/>
      <c r="D37" s="459"/>
      <c r="E37" s="459"/>
      <c r="F37" s="459"/>
      <c r="G37" s="811"/>
      <c r="H37" s="811"/>
      <c r="I37" s="2664"/>
      <c r="J37" s="29"/>
      <c r="K37" s="29"/>
      <c r="L37" s="29"/>
      <c r="M37" s="29"/>
      <c r="N37" s="29"/>
    </row>
    <row r="38" spans="1:14" ht="10.5">
      <c r="A38" s="981"/>
      <c r="B38" s="811" t="s">
        <v>3294</v>
      </c>
      <c r="C38" s="2666"/>
      <c r="D38" s="459"/>
      <c r="E38" s="459"/>
      <c r="F38" s="459"/>
      <c r="G38" s="90"/>
      <c r="H38" s="90"/>
      <c r="I38" s="2664"/>
      <c r="J38" s="29"/>
      <c r="K38" s="29"/>
      <c r="L38" s="29"/>
      <c r="M38" s="29"/>
      <c r="N38" s="29"/>
    </row>
    <row r="39" spans="1:14" ht="10.5">
      <c r="A39" s="981"/>
      <c r="B39" s="2666"/>
      <c r="C39" s="2666"/>
      <c r="D39" s="459"/>
      <c r="E39" s="459"/>
      <c r="F39" s="459"/>
      <c r="G39" s="90"/>
      <c r="H39" s="90"/>
      <c r="I39" s="2664"/>
      <c r="J39" s="29"/>
      <c r="K39" s="29"/>
      <c r="L39" s="29"/>
      <c r="M39" s="29"/>
      <c r="N39" s="29"/>
    </row>
    <row r="40" spans="1:14" ht="10.5">
      <c r="A40" s="981"/>
      <c r="B40" s="2666"/>
      <c r="C40" s="2666"/>
      <c r="D40" s="2024">
        <v>868559</v>
      </c>
      <c r="E40" s="459" t="s">
        <v>3295</v>
      </c>
      <c r="F40" s="459"/>
      <c r="G40" s="90"/>
      <c r="H40" s="90"/>
      <c r="I40" s="2664"/>
      <c r="J40" s="29"/>
      <c r="K40" s="29"/>
      <c r="L40" s="29"/>
      <c r="M40" s="29"/>
      <c r="N40" s="29"/>
    </row>
    <row r="41" spans="1:14" ht="10.5">
      <c r="A41" s="981"/>
      <c r="B41" s="2666"/>
      <c r="C41" s="2666"/>
      <c r="D41" s="2024">
        <v>5287</v>
      </c>
      <c r="E41" s="459" t="s">
        <v>3296</v>
      </c>
      <c r="F41" s="459"/>
      <c r="G41" s="90"/>
      <c r="H41" s="90"/>
      <c r="I41" s="2664"/>
      <c r="J41" s="29"/>
      <c r="K41" s="29"/>
      <c r="L41" s="29"/>
      <c r="M41" s="29"/>
      <c r="N41" s="29"/>
    </row>
    <row r="42" spans="1:14" ht="10.5">
      <c r="A42" s="981"/>
      <c r="B42" s="2666"/>
      <c r="C42" s="2666"/>
      <c r="D42" s="812">
        <f>16019+1</f>
        <v>16020</v>
      </c>
      <c r="E42" s="459" t="s">
        <v>3297</v>
      </c>
      <c r="F42" s="459"/>
      <c r="G42" s="90"/>
      <c r="H42" s="90"/>
      <c r="I42" s="2664"/>
      <c r="J42" s="29"/>
      <c r="K42" s="29"/>
      <c r="L42" s="29"/>
      <c r="M42" s="29"/>
      <c r="N42" s="29"/>
    </row>
    <row r="43" spans="1:14" ht="11" thickBot="1">
      <c r="A43" s="981"/>
      <c r="B43" s="2666"/>
      <c r="C43" s="2666"/>
      <c r="D43" s="813">
        <f>+D40+D41+D42</f>
        <v>889866</v>
      </c>
      <c r="E43" s="459" t="s">
        <v>1325</v>
      </c>
      <c r="F43" s="459"/>
      <c r="G43" s="90"/>
      <c r="H43" s="90"/>
      <c r="I43" s="2664"/>
      <c r="J43" s="29"/>
      <c r="K43" s="29"/>
      <c r="L43" s="29"/>
      <c r="M43" s="29"/>
      <c r="N43" s="29"/>
    </row>
    <row r="44" spans="1:14" ht="11" thickTop="1">
      <c r="A44" s="981"/>
      <c r="B44" s="2666"/>
      <c r="C44" s="2666"/>
      <c r="D44" s="2024"/>
      <c r="E44" s="459"/>
      <c r="F44" s="459"/>
      <c r="G44" s="90"/>
      <c r="H44" s="90"/>
      <c r="I44" s="2664"/>
      <c r="J44" s="29"/>
      <c r="K44" s="29"/>
      <c r="L44" s="29"/>
      <c r="M44" s="29"/>
      <c r="N44" s="29"/>
    </row>
    <row r="45" spans="1:14" ht="10.5">
      <c r="A45" s="981"/>
      <c r="B45" s="2666"/>
      <c r="C45" s="2666"/>
      <c r="D45" s="2024">
        <v>850267</v>
      </c>
      <c r="E45" s="459" t="s">
        <v>3298</v>
      </c>
      <c r="F45" s="459"/>
      <c r="G45" s="90"/>
      <c r="H45" s="90"/>
      <c r="I45" s="2664"/>
      <c r="J45" s="29"/>
      <c r="K45" s="29"/>
      <c r="L45" s="29"/>
      <c r="M45" s="29"/>
      <c r="N45" s="29"/>
    </row>
    <row r="46" spans="1:14" ht="10.5">
      <c r="A46" s="981"/>
      <c r="B46" s="2666"/>
      <c r="C46" s="2666"/>
      <c r="D46" s="2024">
        <v>0</v>
      </c>
      <c r="E46" s="459" t="s">
        <v>3299</v>
      </c>
      <c r="F46" s="459"/>
      <c r="G46" s="90"/>
      <c r="H46" s="90"/>
      <c r="I46" s="2664"/>
      <c r="J46" s="29"/>
      <c r="K46" s="29"/>
      <c r="L46" s="29"/>
      <c r="M46" s="29"/>
      <c r="N46" s="29"/>
    </row>
    <row r="47" spans="1:14" ht="10.5">
      <c r="A47" s="981"/>
      <c r="B47" s="2666"/>
      <c r="C47" s="2666"/>
      <c r="D47" s="812">
        <v>39599</v>
      </c>
      <c r="E47" s="459" t="s">
        <v>3300</v>
      </c>
      <c r="F47" s="459"/>
      <c r="G47" s="90"/>
      <c r="H47" s="90"/>
      <c r="I47" s="2664"/>
      <c r="J47" s="29"/>
      <c r="K47" s="29"/>
      <c r="L47" s="29"/>
      <c r="M47" s="29"/>
      <c r="N47" s="29"/>
    </row>
    <row r="48" spans="1:14" ht="11" thickBot="1">
      <c r="A48" s="981"/>
      <c r="B48" s="2666"/>
      <c r="C48" s="2666"/>
      <c r="D48" s="813">
        <f>+D45+D46+D47</f>
        <v>889866</v>
      </c>
      <c r="E48" s="459" t="s">
        <v>1325</v>
      </c>
      <c r="F48" s="2667"/>
      <c r="G48" s="90"/>
      <c r="H48" s="90"/>
      <c r="I48" s="2664"/>
      <c r="J48" s="29"/>
      <c r="K48" s="29"/>
      <c r="L48" s="29"/>
      <c r="M48" s="29"/>
      <c r="N48" s="29"/>
    </row>
    <row r="49" spans="1:14" ht="11" thickTop="1">
      <c r="A49" s="981"/>
      <c r="B49" s="459"/>
      <c r="C49" s="459"/>
      <c r="D49" s="459"/>
      <c r="E49" s="459"/>
      <c r="F49" s="459"/>
      <c r="G49" s="90"/>
      <c r="H49" s="90"/>
      <c r="I49" s="2664"/>
      <c r="J49" s="29"/>
      <c r="K49" s="29"/>
      <c r="L49" s="29"/>
      <c r="M49" s="29"/>
      <c r="N49" s="29"/>
    </row>
    <row r="50" spans="1:14" ht="10.5">
      <c r="A50" s="756"/>
      <c r="B50" s="811" t="s">
        <v>3301</v>
      </c>
      <c r="C50" s="2668"/>
      <c r="D50" s="1465"/>
      <c r="E50" s="1465"/>
      <c r="F50" s="459"/>
      <c r="G50" s="202"/>
      <c r="H50" s="202"/>
      <c r="I50" s="1847"/>
      <c r="J50" s="29"/>
      <c r="K50" s="29"/>
      <c r="L50" s="29"/>
      <c r="M50" s="29"/>
      <c r="N50" s="29"/>
    </row>
    <row r="51" spans="1:14" ht="10.5">
      <c r="A51" s="756"/>
      <c r="B51" s="2666"/>
      <c r="C51" s="2666"/>
      <c r="D51" s="459"/>
      <c r="E51" s="459"/>
      <c r="F51" s="459"/>
      <c r="G51" s="202"/>
      <c r="H51" s="202"/>
      <c r="I51" s="1847"/>
      <c r="J51" s="29"/>
      <c r="K51" s="29"/>
      <c r="L51" s="29"/>
      <c r="M51" s="29"/>
      <c r="N51" s="29"/>
    </row>
    <row r="52" spans="1:14" ht="10.5">
      <c r="A52" s="756"/>
      <c r="B52" s="2666"/>
      <c r="C52" s="2666"/>
      <c r="D52" s="2024">
        <f>191346+49124+108742</f>
        <v>349212</v>
      </c>
      <c r="E52" s="459" t="s">
        <v>3302</v>
      </c>
      <c r="F52" s="459"/>
      <c r="G52" s="202"/>
      <c r="H52" s="202"/>
      <c r="I52" s="1847"/>
      <c r="J52" s="29"/>
      <c r="K52" s="29"/>
      <c r="L52" s="29"/>
      <c r="M52" s="29"/>
      <c r="N52" s="29"/>
    </row>
    <row r="53" spans="1:14" ht="10.5">
      <c r="A53" s="756"/>
      <c r="B53" s="2666"/>
      <c r="C53" s="2666"/>
      <c r="D53" s="2024">
        <f>-D41</f>
        <v>-5287</v>
      </c>
      <c r="E53" s="459" t="s">
        <v>3303</v>
      </c>
      <c r="F53" s="459"/>
      <c r="G53" s="202"/>
      <c r="H53" s="202"/>
      <c r="I53" s="1847"/>
      <c r="J53" s="29"/>
      <c r="K53" s="29"/>
      <c r="L53" s="29"/>
      <c r="M53" s="29"/>
      <c r="N53" s="29"/>
    </row>
    <row r="54" spans="1:14" ht="10.5">
      <c r="A54" s="756"/>
      <c r="B54" s="2666"/>
      <c r="C54" s="2666"/>
      <c r="D54" s="812">
        <v>0</v>
      </c>
      <c r="E54" s="459" t="s">
        <v>490</v>
      </c>
      <c r="F54" s="459"/>
      <c r="G54" s="202"/>
      <c r="H54" s="202"/>
      <c r="I54" s="1847"/>
      <c r="J54" s="29"/>
      <c r="K54" s="29"/>
      <c r="L54" s="29"/>
      <c r="M54" s="29"/>
      <c r="N54" s="29"/>
    </row>
    <row r="55" spans="1:14" ht="11" thickBot="1">
      <c r="A55" s="756"/>
      <c r="B55" s="2666"/>
      <c r="C55" s="2666"/>
      <c r="D55" s="813">
        <f>+D52+D53+D54</f>
        <v>343925</v>
      </c>
      <c r="E55" s="459" t="s">
        <v>1325</v>
      </c>
      <c r="F55" s="459"/>
      <c r="G55" s="202"/>
      <c r="H55" s="202"/>
      <c r="I55" s="1847"/>
      <c r="J55" s="29"/>
      <c r="K55" s="29"/>
      <c r="L55" s="29"/>
      <c r="M55" s="29"/>
      <c r="N55" s="29"/>
    </row>
    <row r="56" spans="1:14" ht="11" thickTop="1">
      <c r="A56" s="756"/>
      <c r="B56" s="2666"/>
      <c r="C56" s="2666"/>
      <c r="D56" s="2024"/>
      <c r="E56" s="459"/>
      <c r="F56" s="459"/>
      <c r="G56" s="202"/>
      <c r="H56" s="202"/>
      <c r="I56" s="1847"/>
      <c r="J56" s="29"/>
      <c r="K56" s="29"/>
      <c r="L56" s="29"/>
      <c r="M56" s="29"/>
      <c r="N56" s="29"/>
    </row>
    <row r="57" spans="1:14" ht="10.5">
      <c r="A57" s="756"/>
      <c r="B57" s="2666"/>
      <c r="C57" s="2666"/>
      <c r="D57" s="2024">
        <v>343925</v>
      </c>
      <c r="E57" s="459" t="s">
        <v>3304</v>
      </c>
      <c r="F57" s="459"/>
      <c r="G57" s="202"/>
      <c r="H57" s="202"/>
      <c r="I57" s="1847"/>
      <c r="J57" s="29"/>
      <c r="K57" s="29"/>
      <c r="L57" s="29"/>
      <c r="M57" s="29"/>
      <c r="N57" s="29"/>
    </row>
    <row r="58" spans="1:14" ht="10.5">
      <c r="A58" s="756"/>
      <c r="B58" s="2666"/>
      <c r="C58" s="2666"/>
      <c r="D58" s="812">
        <v>0</v>
      </c>
      <c r="E58" s="459" t="s">
        <v>3305</v>
      </c>
      <c r="F58" s="459"/>
      <c r="G58" s="202"/>
      <c r="H58" s="202"/>
      <c r="I58" s="1847"/>
      <c r="J58" s="29"/>
      <c r="K58" s="29"/>
      <c r="L58" s="29"/>
      <c r="M58" s="29"/>
      <c r="N58" s="29"/>
    </row>
    <row r="59" spans="1:14" ht="11" thickBot="1">
      <c r="A59" s="756"/>
      <c r="B59" s="2666"/>
      <c r="C59" s="2666"/>
      <c r="D59" s="814">
        <f>+D57+D58</f>
        <v>343925</v>
      </c>
      <c r="E59" s="459"/>
      <c r="F59" s="459"/>
      <c r="G59" s="202"/>
      <c r="H59" s="202"/>
      <c r="I59" s="1847"/>
      <c r="J59" s="29"/>
      <c r="K59" s="29"/>
      <c r="L59" s="29"/>
      <c r="M59" s="29"/>
      <c r="N59" s="29"/>
    </row>
    <row r="60" spans="1:14" ht="10.5" thickTop="1">
      <c r="A60" s="756"/>
      <c r="B60" s="459"/>
      <c r="C60" s="459"/>
      <c r="D60" s="459"/>
      <c r="E60" s="459"/>
      <c r="F60" s="2667"/>
      <c r="G60" s="202"/>
      <c r="H60" s="202"/>
      <c r="I60" s="1847"/>
      <c r="J60" s="29"/>
      <c r="K60" s="29"/>
      <c r="L60" s="29"/>
      <c r="M60" s="29"/>
      <c r="N60" s="29"/>
    </row>
    <row r="61" spans="1:14" ht="10.5">
      <c r="A61" s="756"/>
      <c r="B61" s="811" t="s">
        <v>3306</v>
      </c>
      <c r="C61" s="2668"/>
      <c r="D61" s="1465"/>
      <c r="E61" s="1465"/>
      <c r="F61" s="459"/>
      <c r="G61" s="202"/>
      <c r="H61" s="202"/>
      <c r="I61" s="1847"/>
      <c r="J61" s="29"/>
      <c r="K61" s="29"/>
      <c r="L61" s="29"/>
      <c r="M61" s="29"/>
      <c r="N61" s="29"/>
    </row>
    <row r="62" spans="1:14" ht="10.5">
      <c r="A62" s="756"/>
      <c r="B62" s="2666"/>
      <c r="C62" s="2666"/>
      <c r="D62" s="459"/>
      <c r="E62" s="459"/>
      <c r="F62" s="459"/>
      <c r="G62" s="202"/>
      <c r="H62" s="202"/>
      <c r="I62" s="1847"/>
      <c r="J62" s="29"/>
      <c r="K62" s="29"/>
      <c r="L62" s="29"/>
      <c r="M62" s="29"/>
      <c r="N62" s="29"/>
    </row>
    <row r="63" spans="1:14" ht="10.5">
      <c r="A63" s="756"/>
      <c r="B63" s="2666"/>
      <c r="C63" s="2666"/>
      <c r="D63" s="2024">
        <f>+D47</f>
        <v>39599</v>
      </c>
      <c r="E63" s="459" t="s">
        <v>3307</v>
      </c>
      <c r="F63" s="459"/>
      <c r="G63" s="202"/>
      <c r="H63" s="202"/>
      <c r="I63" s="1847"/>
      <c r="J63" s="29"/>
      <c r="K63" s="29"/>
      <c r="L63" s="29"/>
      <c r="M63" s="29"/>
      <c r="N63" s="29"/>
    </row>
    <row r="64" spans="1:14" ht="10.5">
      <c r="A64" s="756"/>
      <c r="B64" s="2666"/>
      <c r="C64" s="2666"/>
      <c r="D64" s="812">
        <f>+D58</f>
        <v>0</v>
      </c>
      <c r="E64" s="459" t="s">
        <v>3308</v>
      </c>
      <c r="F64" s="459"/>
      <c r="G64" s="202"/>
      <c r="H64" s="202"/>
      <c r="I64" s="1847"/>
      <c r="J64" s="29"/>
      <c r="K64" s="29"/>
      <c r="L64" s="29"/>
      <c r="M64" s="29"/>
      <c r="N64" s="29"/>
    </row>
    <row r="65" spans="1:14" ht="11" thickBot="1">
      <c r="A65" s="756"/>
      <c r="B65" s="2666"/>
      <c r="C65" s="2666"/>
      <c r="D65" s="813">
        <f>+D63+D64</f>
        <v>39599</v>
      </c>
      <c r="E65" s="459" t="s">
        <v>3588</v>
      </c>
      <c r="F65" s="459"/>
      <c r="G65" s="202"/>
      <c r="H65" s="202"/>
      <c r="I65" s="1847"/>
      <c r="J65" s="29"/>
      <c r="K65" s="29"/>
      <c r="L65" s="29"/>
      <c r="M65" s="29"/>
      <c r="N65" s="29"/>
    </row>
    <row r="66" spans="1:14" ht="10.5" thickTop="1">
      <c r="A66" s="756"/>
      <c r="B66" s="459"/>
      <c r="C66" s="459"/>
      <c r="D66" s="459"/>
      <c r="E66" s="459"/>
      <c r="F66" s="459"/>
      <c r="G66" s="202"/>
      <c r="H66" s="202"/>
      <c r="I66" s="1847"/>
      <c r="J66" s="29"/>
      <c r="K66" s="29"/>
      <c r="L66" s="29"/>
      <c r="M66" s="29"/>
      <c r="N66" s="29"/>
    </row>
    <row r="67" spans="1:14" ht="10.5">
      <c r="A67" s="756"/>
      <c r="B67" s="2666"/>
      <c r="C67" s="2666"/>
      <c r="D67" s="459"/>
      <c r="E67" s="459"/>
      <c r="F67" s="459"/>
      <c r="G67" s="202"/>
      <c r="H67" s="202"/>
      <c r="I67" s="1847"/>
      <c r="J67" s="29"/>
      <c r="K67" s="29"/>
      <c r="L67" s="29"/>
      <c r="M67" s="29"/>
      <c r="N67" s="29"/>
    </row>
    <row r="68" spans="1:14" ht="10.5">
      <c r="A68" s="756"/>
      <c r="B68" s="811" t="s">
        <v>3309</v>
      </c>
      <c r="C68" s="2666"/>
      <c r="D68" s="2669"/>
      <c r="E68" s="459"/>
      <c r="F68" s="459"/>
      <c r="G68" s="202"/>
      <c r="H68" s="202"/>
      <c r="I68" s="1847"/>
      <c r="J68" s="29"/>
      <c r="K68" s="29"/>
      <c r="L68" s="29"/>
      <c r="M68" s="29"/>
      <c r="N68" s="29"/>
    </row>
    <row r="69" spans="1:14" ht="10.5">
      <c r="A69" s="756"/>
      <c r="B69" s="2666"/>
      <c r="C69" s="2666"/>
      <c r="D69" s="2669"/>
      <c r="E69" s="459"/>
      <c r="F69" s="459"/>
      <c r="G69" s="202"/>
      <c r="H69" s="202"/>
      <c r="I69" s="1847"/>
      <c r="J69" s="29"/>
      <c r="K69" s="29"/>
      <c r="L69" s="29"/>
      <c r="M69" s="29"/>
      <c r="N69" s="29"/>
    </row>
    <row r="70" spans="1:14" ht="10.5">
      <c r="A70" s="756"/>
      <c r="B70" s="2666"/>
      <c r="C70" s="2666"/>
      <c r="D70" s="2024">
        <v>12134307</v>
      </c>
      <c r="E70" s="459" t="s">
        <v>3310</v>
      </c>
      <c r="F70" s="459"/>
      <c r="G70" s="202"/>
      <c r="H70" s="202"/>
      <c r="I70" s="1847"/>
      <c r="J70" s="29"/>
      <c r="K70" s="29"/>
      <c r="L70" s="29"/>
      <c r="M70" s="29"/>
      <c r="N70" s="29"/>
    </row>
    <row r="71" spans="1:14" ht="10.5">
      <c r="A71" s="756"/>
      <c r="B71" s="2666"/>
      <c r="C71" s="2666"/>
      <c r="D71" s="812">
        <v>318592</v>
      </c>
      <c r="E71" s="2670" t="s">
        <v>3311</v>
      </c>
      <c r="F71" s="459"/>
      <c r="G71" s="202"/>
      <c r="H71" s="202"/>
      <c r="I71" s="1847"/>
      <c r="J71" s="29"/>
      <c r="K71" s="29"/>
      <c r="L71" s="29"/>
      <c r="M71" s="29"/>
      <c r="N71" s="29"/>
    </row>
    <row r="72" spans="1:14" ht="11" thickBot="1">
      <c r="A72" s="756"/>
      <c r="B72" s="2666"/>
      <c r="C72" s="2666"/>
      <c r="D72" s="813">
        <f>+D70+D71</f>
        <v>12452899</v>
      </c>
      <c r="E72" s="459"/>
      <c r="F72" s="459"/>
      <c r="G72" s="202"/>
      <c r="H72" s="202"/>
      <c r="I72" s="1847"/>
      <c r="J72" s="29"/>
      <c r="K72" s="29"/>
      <c r="L72" s="29"/>
      <c r="M72" s="29"/>
      <c r="N72" s="29"/>
    </row>
    <row r="73" spans="1:14" ht="11" thickTop="1">
      <c r="A73" s="756"/>
      <c r="B73" s="2666"/>
      <c r="C73" s="2666"/>
      <c r="D73" s="2024"/>
      <c r="E73" s="459"/>
      <c r="F73" s="459"/>
      <c r="G73" s="202"/>
      <c r="H73" s="202"/>
      <c r="I73" s="1847"/>
      <c r="J73" s="29"/>
      <c r="K73" s="29"/>
      <c r="L73" s="29"/>
      <c r="M73" s="29"/>
      <c r="N73" s="29"/>
    </row>
    <row r="74" spans="1:14" ht="11" thickBot="1">
      <c r="A74" s="756"/>
      <c r="B74" s="2666"/>
      <c r="C74" s="2666"/>
      <c r="D74" s="813">
        <v>12452899</v>
      </c>
      <c r="E74" s="459" t="s">
        <v>3587</v>
      </c>
      <c r="F74" s="459"/>
      <c r="G74" s="202"/>
      <c r="H74" s="202"/>
      <c r="I74" s="1847"/>
      <c r="J74" s="29"/>
      <c r="K74" s="29"/>
      <c r="L74" s="29"/>
      <c r="M74" s="29"/>
      <c r="N74" s="29"/>
    </row>
    <row r="75" spans="1:14" ht="11" thickTop="1">
      <c r="A75" s="756"/>
      <c r="B75" s="2666"/>
      <c r="C75" s="2666"/>
      <c r="D75" s="2024"/>
      <c r="E75" s="459"/>
      <c r="F75" s="459"/>
      <c r="G75" s="202"/>
      <c r="H75" s="202"/>
      <c r="I75" s="1847"/>
      <c r="J75" s="29"/>
      <c r="K75" s="29"/>
      <c r="L75" s="29"/>
      <c r="M75" s="29"/>
      <c r="N75" s="29"/>
    </row>
    <row r="76" spans="1:14">
      <c r="A76" s="2067"/>
      <c r="B76" s="187"/>
      <c r="C76" s="187"/>
      <c r="D76" s="187"/>
      <c r="E76" s="187"/>
      <c r="F76" s="187"/>
      <c r="G76" s="187"/>
      <c r="H76" s="187"/>
      <c r="I76" s="189"/>
      <c r="J76" s="29"/>
      <c r="K76" s="29"/>
      <c r="L76" s="29"/>
      <c r="M76" s="29"/>
      <c r="N76" s="29"/>
    </row>
    <row r="77" spans="1:14" ht="10.5">
      <c r="A77" s="1937" t="s">
        <v>1353</v>
      </c>
      <c r="B77" s="187"/>
      <c r="C77" s="187"/>
      <c r="D77" s="187"/>
      <c r="E77" s="187"/>
      <c r="F77" s="187"/>
      <c r="G77" s="187"/>
      <c r="H77" s="187"/>
      <c r="I77" s="189"/>
      <c r="J77" s="29"/>
      <c r="K77" s="29"/>
      <c r="L77" s="29"/>
      <c r="M77" s="29"/>
      <c r="N77" s="29"/>
    </row>
  </sheetData>
  <customSheetViews>
    <customSheetView guid="{CED32266-454C-4882-8DB4-02038533D7CA}" scale="60" showPageBreaks="1" printArea="1" view="pageBreakPreview">
      <pageMargins left="0.5" right="0.5" top="0.5" bottom="0.5" header="0.3" footer="0.3"/>
      <printOptions horizontalCentered="1"/>
      <pageSetup orientation="portrait" r:id="rId1"/>
    </customSheetView>
    <customSheetView guid="{785AB79B-FCC5-4328-97AE-CA0022E835E7}" scale="60" showPageBreaks="1" fitToPage="1" printArea="1" view="pageBreakPreview">
      <selection activeCell="AE57" sqref="AE57"/>
      <pageMargins left="0.25" right="0.25" top="0.25" bottom="0.25" header="0" footer="0"/>
      <printOptions horizontalCentered="1" verticalCentered="1"/>
      <pageSetup scale="76" orientation="portrait" horizontalDpi="4294967292" r:id="rId2"/>
      <headerFooter alignWithMargins="0"/>
    </customSheetView>
    <customSheetView guid="{5A727A5D-BF44-4335-A246-11154DE1EF1F}"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3"/>
      <headerFooter alignWithMargins="0"/>
    </customSheetView>
    <customSheetView guid="{4199E9C9-F722-4E0F-954F-1B24567CBCA2}"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4"/>
      <headerFooter alignWithMargins="0"/>
    </customSheetView>
    <customSheetView guid="{494A8C19-2F1C-4B6E-A878-D879D2D7079D}"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5"/>
      <headerFooter alignWithMargins="0"/>
    </customSheetView>
    <customSheetView guid="{1074830C-1147-4CE3-BD9F-2572CEE59AEF}"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6"/>
      <headerFooter alignWithMargins="0"/>
    </customSheetView>
    <customSheetView guid="{C0E4D60A-5D51-4D0A-8339-E19D67BA1FD7}"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7"/>
      <headerFooter alignWithMargins="0"/>
    </customSheetView>
    <customSheetView guid="{EB5A193B-9693-4793-A7E2-BFF09C25801B}"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93" fitToWidth="0" fitToHeight="0" orientation="portrait" r:id="rId9"/>
  <headerFooter alignWithMargins="0"/>
  <customProperties>
    <customPr name="_pios_id" r:id="rId10"/>
    <customPr name="EpmWorksheetKeyString_GUID" r:id="rId11"/>
  </customProperties>
  <legacyDrawing r:id="rId1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0"/>
  <sheetViews>
    <sheetView zoomScale="90" zoomScaleNormal="90" workbookViewId="0">
      <selection activeCell="A125" sqref="A125:XFD125"/>
    </sheetView>
  </sheetViews>
  <sheetFormatPr defaultRowHeight="10"/>
  <cols>
    <col min="1" max="1" width="5" customWidth="1"/>
    <col min="2" max="2" width="5.77734375" customWidth="1"/>
    <col min="3" max="3" width="5" customWidth="1"/>
    <col min="4" max="4" width="48" customWidth="1"/>
    <col min="5" max="5" width="16.109375" customWidth="1"/>
    <col min="6" max="6" width="18.77734375" customWidth="1"/>
    <col min="7" max="7" width="18.109375" customWidth="1"/>
    <col min="8" max="9" width="5.33203125" customWidth="1"/>
    <col min="10" max="10" width="6" customWidth="1"/>
    <col min="11" max="14" width="25.77734375" customWidth="1"/>
    <col min="15" max="15" width="5.109375" customWidth="1"/>
  </cols>
  <sheetData>
    <row r="1" spans="1:18" ht="11.5">
      <c r="A1" s="2671">
        <v>32</v>
      </c>
      <c r="B1" s="2538"/>
      <c r="C1" s="2538"/>
      <c r="D1" s="2539"/>
      <c r="E1" s="2539"/>
      <c r="F1" s="1835"/>
      <c r="G1" s="2672" t="s">
        <v>3042</v>
      </c>
      <c r="H1" s="2673"/>
      <c r="I1" s="2710" t="s">
        <v>2901</v>
      </c>
      <c r="J1" s="2539"/>
      <c r="K1" s="2711"/>
      <c r="L1" s="2571"/>
      <c r="M1" s="2539"/>
      <c r="N1" s="2539"/>
      <c r="O1" s="2712">
        <v>33</v>
      </c>
    </row>
    <row r="2" spans="1:18" s="2" customFormat="1" ht="10.5">
      <c r="A2" s="2674" t="s">
        <v>962</v>
      </c>
      <c r="B2" s="2675"/>
      <c r="C2" s="2675"/>
      <c r="D2" s="2675"/>
      <c r="E2" s="2675"/>
      <c r="F2" s="2675"/>
      <c r="G2" s="2675"/>
      <c r="H2" s="2676"/>
      <c r="I2" s="2713" t="s">
        <v>963</v>
      </c>
      <c r="J2" s="2714"/>
      <c r="K2" s="2714"/>
      <c r="L2" s="2714"/>
      <c r="M2" s="2714"/>
      <c r="N2" s="2714"/>
      <c r="O2" s="2715"/>
    </row>
    <row r="3" spans="1:18">
      <c r="A3" s="773" t="s">
        <v>334</v>
      </c>
      <c r="B3" s="567"/>
      <c r="C3" s="567"/>
      <c r="D3" s="567"/>
      <c r="E3" s="567"/>
      <c r="F3" s="567"/>
      <c r="G3" s="567"/>
      <c r="H3" s="2676"/>
      <c r="I3" s="773" t="s">
        <v>334</v>
      </c>
      <c r="J3" s="567"/>
      <c r="K3" s="567"/>
      <c r="L3" s="567"/>
      <c r="M3" s="567"/>
      <c r="N3" s="567"/>
      <c r="O3" s="2676"/>
    </row>
    <row r="4" spans="1:18">
      <c r="A4" s="2661"/>
      <c r="B4" s="2677"/>
      <c r="C4" s="2677"/>
      <c r="D4" s="2677"/>
      <c r="E4" s="2677"/>
      <c r="F4" s="2677"/>
      <c r="G4" s="2677"/>
      <c r="H4" s="2663"/>
      <c r="I4" s="2661"/>
      <c r="J4" s="2677"/>
      <c r="K4" s="2677"/>
      <c r="L4" s="2677"/>
      <c r="M4" s="2677"/>
      <c r="N4" s="2677"/>
      <c r="O4" s="2663"/>
    </row>
    <row r="5" spans="1:18">
      <c r="A5" s="2678"/>
      <c r="B5" s="2679"/>
      <c r="C5" s="2680"/>
      <c r="D5" s="2681"/>
      <c r="E5" s="2682"/>
      <c r="F5" s="2682" t="s">
        <v>964</v>
      </c>
      <c r="G5" s="2682" t="s">
        <v>964</v>
      </c>
      <c r="H5" s="2683"/>
      <c r="I5" s="2716"/>
      <c r="J5" s="2717"/>
      <c r="K5" s="2225"/>
      <c r="L5" s="2225"/>
      <c r="M5" s="2225"/>
      <c r="N5" s="2225"/>
      <c r="O5" s="1847"/>
      <c r="P5" s="29"/>
      <c r="Q5" s="29"/>
      <c r="R5" s="29"/>
    </row>
    <row r="6" spans="1:18">
      <c r="A6" s="2059"/>
      <c r="B6" s="2038"/>
      <c r="C6" s="2252"/>
      <c r="D6" s="2225"/>
      <c r="E6" s="2279" t="s">
        <v>920</v>
      </c>
      <c r="F6" s="2279" t="s">
        <v>965</v>
      </c>
      <c r="G6" s="2279" t="s">
        <v>966</v>
      </c>
      <c r="H6" s="2599"/>
      <c r="I6" s="1842"/>
      <c r="J6" s="2574"/>
      <c r="K6" s="2225"/>
      <c r="L6" s="2225"/>
      <c r="M6" s="2225"/>
      <c r="N6" s="2225"/>
      <c r="O6" s="1847"/>
      <c r="P6" s="29"/>
      <c r="Q6" s="29"/>
      <c r="R6" s="29"/>
    </row>
    <row r="7" spans="1:18">
      <c r="A7" s="2684" t="s">
        <v>311</v>
      </c>
      <c r="B7" s="2357" t="s">
        <v>335</v>
      </c>
      <c r="C7" s="2358"/>
      <c r="D7" s="2225"/>
      <c r="E7" s="2279" t="s">
        <v>967</v>
      </c>
      <c r="F7" s="2279" t="s">
        <v>968</v>
      </c>
      <c r="G7" s="2279" t="s">
        <v>969</v>
      </c>
      <c r="H7" s="2685" t="s">
        <v>311</v>
      </c>
      <c r="I7" s="2684" t="s">
        <v>311</v>
      </c>
      <c r="J7" s="2718" t="s">
        <v>335</v>
      </c>
      <c r="K7" s="2223" t="s">
        <v>970</v>
      </c>
      <c r="L7" s="2223" t="s">
        <v>971</v>
      </c>
      <c r="M7" s="2223" t="s">
        <v>972</v>
      </c>
      <c r="N7" s="2223" t="s">
        <v>920</v>
      </c>
      <c r="O7" s="2719" t="s">
        <v>311</v>
      </c>
      <c r="P7" s="28"/>
      <c r="Q7" s="29"/>
      <c r="R7" s="29"/>
    </row>
    <row r="8" spans="1:18">
      <c r="A8" s="2684" t="s">
        <v>316</v>
      </c>
      <c r="B8" s="2357" t="s">
        <v>316</v>
      </c>
      <c r="C8" s="2686"/>
      <c r="D8" s="2223" t="s">
        <v>336</v>
      </c>
      <c r="E8" s="2357" t="s">
        <v>339</v>
      </c>
      <c r="F8" s="2279" t="s">
        <v>973</v>
      </c>
      <c r="G8" s="2279" t="s">
        <v>974</v>
      </c>
      <c r="H8" s="2685" t="s">
        <v>316</v>
      </c>
      <c r="I8" s="2684" t="s">
        <v>316</v>
      </c>
      <c r="J8" s="2718" t="s">
        <v>316</v>
      </c>
      <c r="K8" s="2223" t="s">
        <v>975</v>
      </c>
      <c r="L8" s="2223" t="s">
        <v>975</v>
      </c>
      <c r="M8" s="2223" t="s">
        <v>975</v>
      </c>
      <c r="N8" s="2223" t="s">
        <v>976</v>
      </c>
      <c r="O8" s="2719" t="s">
        <v>316</v>
      </c>
      <c r="P8" s="28"/>
      <c r="Q8" s="29"/>
      <c r="R8" s="29"/>
    </row>
    <row r="9" spans="1:18" ht="10.5" thickBot="1">
      <c r="A9" s="2687"/>
      <c r="B9" s="2688"/>
      <c r="C9" s="2689"/>
      <c r="D9" s="2364" t="s">
        <v>321</v>
      </c>
      <c r="E9" s="2279" t="s">
        <v>322</v>
      </c>
      <c r="F9" s="2357" t="s">
        <v>323</v>
      </c>
      <c r="G9" s="2357" t="s">
        <v>324</v>
      </c>
      <c r="H9" s="2690"/>
      <c r="I9" s="2687"/>
      <c r="J9" s="2688"/>
      <c r="K9" s="2223" t="s">
        <v>325</v>
      </c>
      <c r="L9" s="2223" t="s">
        <v>326</v>
      </c>
      <c r="M9" s="2223" t="s">
        <v>178</v>
      </c>
      <c r="N9" s="2223" t="s">
        <v>179</v>
      </c>
      <c r="O9" s="2555"/>
      <c r="P9" s="28"/>
      <c r="Q9" s="29"/>
      <c r="R9" s="29"/>
    </row>
    <row r="10" spans="1:18">
      <c r="A10" s="2691">
        <v>1</v>
      </c>
      <c r="B10" s="2688"/>
      <c r="C10" s="2692" t="s">
        <v>977</v>
      </c>
      <c r="D10" s="2677" t="s">
        <v>978</v>
      </c>
      <c r="E10" s="829">
        <v>2275782</v>
      </c>
      <c r="F10" s="830"/>
      <c r="G10" s="831"/>
      <c r="H10" s="2693">
        <v>1</v>
      </c>
      <c r="I10" s="2691">
        <v>1</v>
      </c>
      <c r="J10" s="2688"/>
      <c r="K10" s="829">
        <v>13651</v>
      </c>
      <c r="L10" s="833">
        <v>2253</v>
      </c>
      <c r="M10" s="833">
        <v>11398</v>
      </c>
      <c r="N10" s="834">
        <v>2287180</v>
      </c>
      <c r="O10" s="2693">
        <v>1</v>
      </c>
      <c r="P10" s="28"/>
      <c r="Q10" s="29"/>
      <c r="R10" s="29"/>
    </row>
    <row r="11" spans="1:18">
      <c r="A11" s="2691">
        <v>2</v>
      </c>
      <c r="B11" s="2688"/>
      <c r="C11" s="2692">
        <v>-3</v>
      </c>
      <c r="D11" s="2677" t="s">
        <v>979</v>
      </c>
      <c r="E11" s="2694">
        <v>3260590</v>
      </c>
      <c r="F11" s="2688"/>
      <c r="G11" s="2695"/>
      <c r="H11" s="2696">
        <v>2</v>
      </c>
      <c r="I11" s="2691">
        <v>2</v>
      </c>
      <c r="J11" s="2688"/>
      <c r="K11" s="2694">
        <v>11085</v>
      </c>
      <c r="L11" s="2720">
        <v>9488</v>
      </c>
      <c r="M11" s="2720">
        <v>1597</v>
      </c>
      <c r="N11" s="2721">
        <v>3262187</v>
      </c>
      <c r="O11" s="2555">
        <v>2</v>
      </c>
      <c r="P11" s="29"/>
      <c r="Q11" s="29"/>
      <c r="R11" s="29"/>
    </row>
    <row r="12" spans="1:18">
      <c r="A12" s="2691">
        <v>3</v>
      </c>
      <c r="B12" s="2688"/>
      <c r="C12" s="2692">
        <f t="shared" ref="C12:C17" si="0">C11-1</f>
        <v>-4</v>
      </c>
      <c r="D12" s="2677" t="s">
        <v>980</v>
      </c>
      <c r="E12" s="2694">
        <v>20168</v>
      </c>
      <c r="F12" s="2688"/>
      <c r="G12" s="2695"/>
      <c r="H12" s="2693">
        <v>3</v>
      </c>
      <c r="I12" s="2691">
        <v>3</v>
      </c>
      <c r="J12" s="2688"/>
      <c r="K12" s="2694">
        <v>398</v>
      </c>
      <c r="L12" s="2720"/>
      <c r="M12" s="2720">
        <v>398</v>
      </c>
      <c r="N12" s="2721">
        <v>20566</v>
      </c>
      <c r="O12" s="2693">
        <v>3</v>
      </c>
      <c r="P12" s="29"/>
      <c r="Q12" s="29"/>
      <c r="R12" s="29"/>
    </row>
    <row r="13" spans="1:18">
      <c r="A13" s="2691">
        <v>4</v>
      </c>
      <c r="B13" s="2688"/>
      <c r="C13" s="2692">
        <f t="shared" si="0"/>
        <v>-5</v>
      </c>
      <c r="D13" s="2677" t="s">
        <v>981</v>
      </c>
      <c r="E13" s="2694">
        <v>412485</v>
      </c>
      <c r="F13" s="2688"/>
      <c r="G13" s="2695"/>
      <c r="H13" s="2693">
        <v>4</v>
      </c>
      <c r="I13" s="2691">
        <v>4</v>
      </c>
      <c r="J13" s="2688"/>
      <c r="K13" s="2694">
        <v>932</v>
      </c>
      <c r="L13" s="2720">
        <v>794</v>
      </c>
      <c r="M13" s="2720">
        <v>138</v>
      </c>
      <c r="N13" s="2721">
        <v>412623</v>
      </c>
      <c r="O13" s="2693">
        <v>4</v>
      </c>
      <c r="P13" s="29"/>
      <c r="Q13" s="29"/>
      <c r="R13" s="29"/>
    </row>
    <row r="14" spans="1:18">
      <c r="A14" s="2691">
        <v>5</v>
      </c>
      <c r="B14" s="2688"/>
      <c r="C14" s="2692">
        <f t="shared" si="0"/>
        <v>-6</v>
      </c>
      <c r="D14" s="2677" t="s">
        <v>982</v>
      </c>
      <c r="E14" s="2694">
        <v>3034643</v>
      </c>
      <c r="F14" s="2688"/>
      <c r="G14" s="2695"/>
      <c r="H14" s="2693">
        <v>5</v>
      </c>
      <c r="I14" s="2691">
        <v>5</v>
      </c>
      <c r="J14" s="2688"/>
      <c r="K14" s="2694">
        <v>95933</v>
      </c>
      <c r="L14" s="2720">
        <v>10041</v>
      </c>
      <c r="M14" s="2720">
        <v>85892</v>
      </c>
      <c r="N14" s="2721">
        <v>3120535</v>
      </c>
      <c r="O14" s="2693">
        <v>5</v>
      </c>
      <c r="P14" s="29"/>
      <c r="Q14" s="29"/>
      <c r="R14" s="29"/>
    </row>
    <row r="15" spans="1:18">
      <c r="A15" s="2691">
        <v>6</v>
      </c>
      <c r="B15" s="2688"/>
      <c r="C15" s="2692">
        <f t="shared" si="0"/>
        <v>-7</v>
      </c>
      <c r="D15" s="2677" t="s">
        <v>983</v>
      </c>
      <c r="E15" s="2694">
        <v>42583</v>
      </c>
      <c r="F15" s="2688"/>
      <c r="G15" s="2695"/>
      <c r="H15" s="2693">
        <v>6</v>
      </c>
      <c r="I15" s="2691">
        <v>6</v>
      </c>
      <c r="J15" s="2688"/>
      <c r="K15" s="2694"/>
      <c r="L15" s="2720"/>
      <c r="M15" s="2720"/>
      <c r="N15" s="2721">
        <v>42583</v>
      </c>
      <c r="O15" s="2693">
        <v>6</v>
      </c>
      <c r="P15" s="29"/>
      <c r="Q15" s="29"/>
      <c r="R15" s="29"/>
    </row>
    <row r="16" spans="1:18">
      <c r="A16" s="2691">
        <v>7</v>
      </c>
      <c r="B16" s="2688"/>
      <c r="C16" s="2692">
        <f t="shared" si="0"/>
        <v>-8</v>
      </c>
      <c r="D16" s="2677" t="s">
        <v>984</v>
      </c>
      <c r="E16" s="2694">
        <v>5489866</v>
      </c>
      <c r="F16" s="2688"/>
      <c r="G16" s="2695"/>
      <c r="H16" s="2693">
        <v>7</v>
      </c>
      <c r="I16" s="2691">
        <v>7</v>
      </c>
      <c r="J16" s="2688"/>
      <c r="K16" s="2694">
        <v>230645</v>
      </c>
      <c r="L16" s="2720">
        <v>81265</v>
      </c>
      <c r="M16" s="2720">
        <v>149380</v>
      </c>
      <c r="N16" s="2721">
        <v>5639246</v>
      </c>
      <c r="O16" s="2693">
        <v>7</v>
      </c>
      <c r="P16" s="29"/>
      <c r="Q16" s="29"/>
      <c r="R16" s="29"/>
    </row>
    <row r="17" spans="1:18">
      <c r="A17" s="2691">
        <v>8</v>
      </c>
      <c r="B17" s="2688"/>
      <c r="C17" s="2692">
        <f t="shared" si="0"/>
        <v>-9</v>
      </c>
      <c r="D17" s="2677" t="s">
        <v>985</v>
      </c>
      <c r="E17" s="2694">
        <v>7023678</v>
      </c>
      <c r="F17" s="2688"/>
      <c r="G17" s="2695"/>
      <c r="H17" s="2693">
        <v>8</v>
      </c>
      <c r="I17" s="2691">
        <v>8</v>
      </c>
      <c r="J17" s="2688"/>
      <c r="K17" s="2694">
        <v>309371</v>
      </c>
      <c r="L17" s="2720">
        <v>180164</v>
      </c>
      <c r="M17" s="2720">
        <v>129207</v>
      </c>
      <c r="N17" s="2721">
        <v>7152885</v>
      </c>
      <c r="O17" s="2693">
        <v>8</v>
      </c>
      <c r="P17" s="29"/>
      <c r="Q17" s="29"/>
      <c r="R17" s="29"/>
    </row>
    <row r="18" spans="1:18">
      <c r="A18" s="2691">
        <v>9</v>
      </c>
      <c r="B18" s="2688"/>
      <c r="C18" s="2692">
        <v>-11</v>
      </c>
      <c r="D18" s="2677" t="s">
        <v>986</v>
      </c>
      <c r="E18" s="2694">
        <v>2867988</v>
      </c>
      <c r="F18" s="2688"/>
      <c r="G18" s="2695"/>
      <c r="H18" s="2693">
        <v>9</v>
      </c>
      <c r="I18" s="2691">
        <v>9</v>
      </c>
      <c r="J18" s="2688"/>
      <c r="K18" s="2694">
        <v>135438</v>
      </c>
      <c r="L18" s="2720">
        <v>29921</v>
      </c>
      <c r="M18" s="2720">
        <v>105517</v>
      </c>
      <c r="N18" s="2721">
        <v>2973505</v>
      </c>
      <c r="O18" s="2693">
        <v>9</v>
      </c>
      <c r="P18" s="29"/>
      <c r="Q18" s="29"/>
      <c r="R18" s="29"/>
    </row>
    <row r="19" spans="1:18">
      <c r="A19" s="2691">
        <v>10</v>
      </c>
      <c r="B19" s="2688"/>
      <c r="C19" s="2692">
        <v>-13</v>
      </c>
      <c r="D19" s="2677" t="s">
        <v>987</v>
      </c>
      <c r="E19" s="2694">
        <v>9533</v>
      </c>
      <c r="F19" s="2688"/>
      <c r="G19" s="2695"/>
      <c r="H19" s="2693">
        <v>10</v>
      </c>
      <c r="I19" s="2691">
        <v>10</v>
      </c>
      <c r="J19" s="2688"/>
      <c r="K19" s="2694">
        <v>3722</v>
      </c>
      <c r="L19" s="2720">
        <v>48</v>
      </c>
      <c r="M19" s="2720">
        <v>3674</v>
      </c>
      <c r="N19" s="2721">
        <v>13207</v>
      </c>
      <c r="O19" s="2693">
        <v>10</v>
      </c>
      <c r="P19" s="29"/>
      <c r="Q19" s="29"/>
      <c r="R19" s="29"/>
    </row>
    <row r="20" spans="1:18">
      <c r="A20" s="2691">
        <v>11</v>
      </c>
      <c r="B20" s="2688"/>
      <c r="C20" s="2692">
        <v>-16</v>
      </c>
      <c r="D20" s="2677" t="s">
        <v>988</v>
      </c>
      <c r="E20" s="2694">
        <v>759646</v>
      </c>
      <c r="F20" s="2688"/>
      <c r="G20" s="2695"/>
      <c r="H20" s="2693">
        <v>11</v>
      </c>
      <c r="I20" s="2691">
        <v>11</v>
      </c>
      <c r="J20" s="2688"/>
      <c r="K20" s="2694">
        <v>21876</v>
      </c>
      <c r="L20" s="2720">
        <v>65024</v>
      </c>
      <c r="M20" s="2720">
        <v>-43148</v>
      </c>
      <c r="N20" s="2721">
        <v>716498</v>
      </c>
      <c r="O20" s="2693">
        <v>11</v>
      </c>
      <c r="P20" s="29"/>
      <c r="Q20" s="29"/>
      <c r="R20" s="29"/>
    </row>
    <row r="21" spans="1:18">
      <c r="A21" s="2691">
        <v>12</v>
      </c>
      <c r="B21" s="2688"/>
      <c r="C21" s="2692">
        <f>C20-1</f>
        <v>-17</v>
      </c>
      <c r="D21" s="2677" t="s">
        <v>989</v>
      </c>
      <c r="E21" s="2694">
        <v>50698</v>
      </c>
      <c r="F21" s="2688"/>
      <c r="G21" s="2695"/>
      <c r="H21" s="2693">
        <v>12</v>
      </c>
      <c r="I21" s="2691">
        <v>12</v>
      </c>
      <c r="J21" s="2688"/>
      <c r="K21" s="2694"/>
      <c r="L21" s="2720">
        <v>305</v>
      </c>
      <c r="M21" s="2720">
        <v>-305</v>
      </c>
      <c r="N21" s="2721">
        <v>50393</v>
      </c>
      <c r="O21" s="2693">
        <v>12</v>
      </c>
      <c r="P21" s="29"/>
      <c r="Q21" s="29"/>
      <c r="R21" s="29"/>
    </row>
    <row r="22" spans="1:18">
      <c r="A22" s="2691">
        <v>13</v>
      </c>
      <c r="B22" s="2688"/>
      <c r="C22" s="2692">
        <f>C21-1</f>
        <v>-18</v>
      </c>
      <c r="D22" s="2677" t="s">
        <v>990</v>
      </c>
      <c r="E22" s="2694"/>
      <c r="F22" s="2688"/>
      <c r="G22" s="2695"/>
      <c r="H22" s="2693">
        <v>13</v>
      </c>
      <c r="I22" s="2691">
        <v>13</v>
      </c>
      <c r="J22" s="2688"/>
      <c r="K22" s="2694"/>
      <c r="L22" s="2720"/>
      <c r="M22" s="2720"/>
      <c r="N22" s="2721"/>
      <c r="O22" s="2693">
        <v>13</v>
      </c>
      <c r="P22" s="29"/>
      <c r="Q22" s="29"/>
      <c r="R22" s="29"/>
    </row>
    <row r="23" spans="1:18">
      <c r="A23" s="2691">
        <v>14</v>
      </c>
      <c r="B23" s="2688"/>
      <c r="C23" s="2692">
        <f>C22-1</f>
        <v>-19</v>
      </c>
      <c r="D23" s="2677" t="s">
        <v>991</v>
      </c>
      <c r="E23" s="2694">
        <v>125814</v>
      </c>
      <c r="F23" s="2688"/>
      <c r="G23" s="2695"/>
      <c r="H23" s="2693">
        <v>14</v>
      </c>
      <c r="I23" s="2691">
        <v>14</v>
      </c>
      <c r="J23" s="2688"/>
      <c r="K23" s="2694">
        <v>10133</v>
      </c>
      <c r="L23" s="2720">
        <v>-750</v>
      </c>
      <c r="M23" s="2720">
        <v>10883</v>
      </c>
      <c r="N23" s="2721">
        <v>136697</v>
      </c>
      <c r="O23" s="2693">
        <v>14</v>
      </c>
      <c r="P23" s="29"/>
      <c r="Q23" s="29"/>
      <c r="R23" s="29"/>
    </row>
    <row r="24" spans="1:18">
      <c r="A24" s="2691">
        <v>15</v>
      </c>
      <c r="B24" s="2688"/>
      <c r="C24" s="2692">
        <f>C23-1</f>
        <v>-20</v>
      </c>
      <c r="D24" s="2677" t="s">
        <v>992</v>
      </c>
      <c r="E24" s="2694">
        <v>604142</v>
      </c>
      <c r="F24" s="2688"/>
      <c r="G24" s="2695"/>
      <c r="H24" s="2693">
        <v>15</v>
      </c>
      <c r="I24" s="2691">
        <v>15</v>
      </c>
      <c r="J24" s="2688"/>
      <c r="K24" s="2694">
        <v>15060</v>
      </c>
      <c r="L24" s="2720">
        <v>1910</v>
      </c>
      <c r="M24" s="2720">
        <v>13150</v>
      </c>
      <c r="N24" s="2721">
        <v>617292</v>
      </c>
      <c r="O24" s="2693">
        <v>15</v>
      </c>
      <c r="P24" s="29"/>
      <c r="Q24" s="29"/>
      <c r="R24" s="29"/>
    </row>
    <row r="25" spans="1:18">
      <c r="A25" s="2691">
        <v>16</v>
      </c>
      <c r="B25" s="2688"/>
      <c r="C25" s="2692">
        <v>-22</v>
      </c>
      <c r="D25" s="2677" t="s">
        <v>993</v>
      </c>
      <c r="E25" s="2694">
        <v>871</v>
      </c>
      <c r="F25" s="2688"/>
      <c r="G25" s="2695"/>
      <c r="H25" s="2693">
        <v>16</v>
      </c>
      <c r="I25" s="2691">
        <v>16</v>
      </c>
      <c r="J25" s="2688"/>
      <c r="K25" s="2694"/>
      <c r="L25" s="2720"/>
      <c r="M25" s="2720"/>
      <c r="N25" s="2721">
        <v>871</v>
      </c>
      <c r="O25" s="2693">
        <v>16</v>
      </c>
      <c r="P25" s="29"/>
      <c r="Q25" s="29"/>
      <c r="R25" s="29"/>
    </row>
    <row r="26" spans="1:18">
      <c r="A26" s="2691">
        <v>17</v>
      </c>
      <c r="B26" s="2688"/>
      <c r="C26" s="2692">
        <f>C25-1</f>
        <v>-23</v>
      </c>
      <c r="D26" s="2677" t="s">
        <v>994</v>
      </c>
      <c r="E26" s="2694">
        <v>6937</v>
      </c>
      <c r="F26" s="2688"/>
      <c r="G26" s="2695"/>
      <c r="H26" s="2693">
        <v>17</v>
      </c>
      <c r="I26" s="2691">
        <v>17</v>
      </c>
      <c r="J26" s="2688"/>
      <c r="K26" s="2694"/>
      <c r="L26" s="2720">
        <v>566</v>
      </c>
      <c r="M26" s="2720">
        <v>-566</v>
      </c>
      <c r="N26" s="2721">
        <v>6371</v>
      </c>
      <c r="O26" s="2693">
        <v>17</v>
      </c>
      <c r="P26" s="29"/>
      <c r="Q26" s="29"/>
      <c r="R26" s="29"/>
    </row>
    <row r="27" spans="1:18">
      <c r="A27" s="2691">
        <v>18</v>
      </c>
      <c r="B27" s="2688"/>
      <c r="C27" s="2692">
        <f>C26-1</f>
        <v>-24</v>
      </c>
      <c r="D27" s="2677" t="s">
        <v>995</v>
      </c>
      <c r="E27" s="2694">
        <v>256831</v>
      </c>
      <c r="F27" s="2688"/>
      <c r="G27" s="2695"/>
      <c r="H27" s="2693">
        <v>18</v>
      </c>
      <c r="I27" s="2691">
        <v>18</v>
      </c>
      <c r="J27" s="2688"/>
      <c r="K27" s="2694">
        <v>33524</v>
      </c>
      <c r="L27" s="2720">
        <v>5436</v>
      </c>
      <c r="M27" s="2720">
        <v>28088</v>
      </c>
      <c r="N27" s="2721">
        <v>284919</v>
      </c>
      <c r="O27" s="2693">
        <v>18</v>
      </c>
      <c r="P27" s="29"/>
      <c r="Q27" s="29"/>
      <c r="R27" s="29"/>
    </row>
    <row r="28" spans="1:18">
      <c r="A28" s="2691">
        <v>19</v>
      </c>
      <c r="B28" s="2688"/>
      <c r="C28" s="2692">
        <f>C27-1</f>
        <v>-25</v>
      </c>
      <c r="D28" s="2677" t="s">
        <v>996</v>
      </c>
      <c r="E28" s="2694">
        <v>943092</v>
      </c>
      <c r="F28" s="2688"/>
      <c r="G28" s="2695"/>
      <c r="H28" s="2693">
        <v>19</v>
      </c>
      <c r="I28" s="2691">
        <v>19</v>
      </c>
      <c r="J28" s="2688"/>
      <c r="K28" s="2694">
        <v>21387</v>
      </c>
      <c r="L28" s="2720">
        <v>32221</v>
      </c>
      <c r="M28" s="2720">
        <v>-10834</v>
      </c>
      <c r="N28" s="2721">
        <v>932258</v>
      </c>
      <c r="O28" s="2693">
        <v>19</v>
      </c>
      <c r="P28" s="29"/>
      <c r="Q28" s="29"/>
      <c r="R28" s="29"/>
    </row>
    <row r="29" spans="1:18">
      <c r="A29" s="2691">
        <v>20</v>
      </c>
      <c r="B29" s="2688"/>
      <c r="C29" s="2692">
        <f>C28-1</f>
        <v>-26</v>
      </c>
      <c r="D29" s="2677" t="s">
        <v>997</v>
      </c>
      <c r="E29" s="2694">
        <v>656513</v>
      </c>
      <c r="F29" s="2688"/>
      <c r="G29" s="2695"/>
      <c r="H29" s="2693">
        <v>20</v>
      </c>
      <c r="I29" s="2691">
        <v>20</v>
      </c>
      <c r="J29" s="2688"/>
      <c r="K29" s="2694">
        <v>12198</v>
      </c>
      <c r="L29" s="2720">
        <v>-858</v>
      </c>
      <c r="M29" s="2720">
        <v>13056</v>
      </c>
      <c r="N29" s="2721">
        <v>669569</v>
      </c>
      <c r="O29" s="2693">
        <v>20</v>
      </c>
      <c r="P29" s="29"/>
      <c r="Q29" s="29"/>
      <c r="R29" s="29"/>
    </row>
    <row r="30" spans="1:18">
      <c r="A30" s="2691">
        <v>21</v>
      </c>
      <c r="B30" s="2688"/>
      <c r="C30" s="2692">
        <f>C29-1</f>
        <v>-27</v>
      </c>
      <c r="D30" s="2677" t="s">
        <v>998</v>
      </c>
      <c r="E30" s="2694">
        <v>2567522</v>
      </c>
      <c r="F30" s="2688"/>
      <c r="G30" s="2695"/>
      <c r="H30" s="2693">
        <v>21</v>
      </c>
      <c r="I30" s="2691">
        <v>21</v>
      </c>
      <c r="J30" s="2688"/>
      <c r="K30" s="2694">
        <v>31901</v>
      </c>
      <c r="L30" s="2720">
        <v>37760</v>
      </c>
      <c r="M30" s="2720">
        <v>-5859</v>
      </c>
      <c r="N30" s="2721">
        <v>2561663</v>
      </c>
      <c r="O30" s="2693">
        <v>21</v>
      </c>
      <c r="P30" s="29"/>
      <c r="Q30" s="29"/>
      <c r="R30" s="29"/>
    </row>
    <row r="31" spans="1:18">
      <c r="A31" s="2691">
        <v>22</v>
      </c>
      <c r="B31" s="2688"/>
      <c r="C31" s="2692">
        <v>-29</v>
      </c>
      <c r="D31" s="2677" t="s">
        <v>999</v>
      </c>
      <c r="E31" s="2694">
        <v>2704</v>
      </c>
      <c r="F31" s="2688"/>
      <c r="G31" s="2695"/>
      <c r="H31" s="2693">
        <v>22</v>
      </c>
      <c r="I31" s="2691">
        <v>22</v>
      </c>
      <c r="J31" s="2688"/>
      <c r="K31" s="2694"/>
      <c r="L31" s="2720"/>
      <c r="M31" s="2720"/>
      <c r="N31" s="2721">
        <v>2704</v>
      </c>
      <c r="O31" s="2693">
        <v>22</v>
      </c>
      <c r="P31" s="29"/>
      <c r="Q31" s="29"/>
      <c r="R31" s="29"/>
    </row>
    <row r="32" spans="1:18">
      <c r="A32" s="2691">
        <v>23</v>
      </c>
      <c r="B32" s="2688"/>
      <c r="C32" s="2692">
        <v>-31</v>
      </c>
      <c r="D32" s="2677" t="s">
        <v>1000</v>
      </c>
      <c r="E32" s="2694">
        <v>46942</v>
      </c>
      <c r="F32" s="2688"/>
      <c r="G32" s="2695"/>
      <c r="H32" s="2693">
        <v>23</v>
      </c>
      <c r="I32" s="2691">
        <v>23</v>
      </c>
      <c r="J32" s="2688"/>
      <c r="K32" s="2694">
        <v>466</v>
      </c>
      <c r="L32" s="2720">
        <v>97</v>
      </c>
      <c r="M32" s="2720">
        <v>369</v>
      </c>
      <c r="N32" s="2721">
        <v>47311</v>
      </c>
      <c r="O32" s="2693">
        <v>23</v>
      </c>
      <c r="P32" s="29"/>
      <c r="Q32" s="29"/>
      <c r="R32" s="29"/>
    </row>
    <row r="33" spans="1:18">
      <c r="A33" s="2691">
        <v>24</v>
      </c>
      <c r="B33" s="2688"/>
      <c r="C33" s="2692">
        <v>-35</v>
      </c>
      <c r="D33" s="2677" t="s">
        <v>1001</v>
      </c>
      <c r="E33" s="2694">
        <v>14373</v>
      </c>
      <c r="F33" s="2688"/>
      <c r="G33" s="2695"/>
      <c r="H33" s="2693">
        <v>24</v>
      </c>
      <c r="I33" s="2691">
        <v>24</v>
      </c>
      <c r="J33" s="2688"/>
      <c r="K33" s="2694"/>
      <c r="L33" s="2720">
        <v>325</v>
      </c>
      <c r="M33" s="2720">
        <v>-325</v>
      </c>
      <c r="N33" s="2721">
        <v>14048</v>
      </c>
      <c r="O33" s="2693">
        <v>24</v>
      </c>
      <c r="P33" s="29"/>
      <c r="Q33" s="29"/>
      <c r="R33" s="29"/>
    </row>
    <row r="34" spans="1:18">
      <c r="A34" s="2691">
        <v>25</v>
      </c>
      <c r="B34" s="2688"/>
      <c r="C34" s="2692">
        <v>-37</v>
      </c>
      <c r="D34" s="2677" t="s">
        <v>1002</v>
      </c>
      <c r="E34" s="2694">
        <v>815995</v>
      </c>
      <c r="F34" s="2688"/>
      <c r="G34" s="2695"/>
      <c r="H34" s="2693">
        <v>25</v>
      </c>
      <c r="I34" s="2691">
        <v>25</v>
      </c>
      <c r="J34" s="2688"/>
      <c r="K34" s="2694">
        <v>57755</v>
      </c>
      <c r="L34" s="2720">
        <v>103841</v>
      </c>
      <c r="M34" s="2720">
        <v>-46086</v>
      </c>
      <c r="N34" s="2721">
        <v>769909</v>
      </c>
      <c r="O34" s="2693">
        <v>25</v>
      </c>
      <c r="P34" s="29"/>
      <c r="Q34" s="29"/>
      <c r="R34" s="29"/>
    </row>
    <row r="35" spans="1:18">
      <c r="A35" s="2691">
        <v>26</v>
      </c>
      <c r="B35" s="2688"/>
      <c r="C35" s="2692">
        <v>-39</v>
      </c>
      <c r="D35" s="2677" t="s">
        <v>1003</v>
      </c>
      <c r="E35" s="2694">
        <v>412806</v>
      </c>
      <c r="F35" s="2688"/>
      <c r="G35" s="2695"/>
      <c r="H35" s="2693">
        <v>26</v>
      </c>
      <c r="I35" s="2691">
        <v>26</v>
      </c>
      <c r="J35" s="2688"/>
      <c r="K35" s="2694">
        <v>31772</v>
      </c>
      <c r="L35" s="2720">
        <v>23944</v>
      </c>
      <c r="M35" s="2720">
        <v>7828</v>
      </c>
      <c r="N35" s="2721">
        <v>420634</v>
      </c>
      <c r="O35" s="2693">
        <v>26</v>
      </c>
      <c r="P35" s="29"/>
      <c r="Q35" s="29"/>
      <c r="R35" s="29"/>
    </row>
    <row r="36" spans="1:18">
      <c r="A36" s="2691">
        <v>27</v>
      </c>
      <c r="B36" s="2688"/>
      <c r="C36" s="2692" t="s">
        <v>1004</v>
      </c>
      <c r="D36" s="2677" t="s">
        <v>1005</v>
      </c>
      <c r="E36" s="2694">
        <v>201413</v>
      </c>
      <c r="F36" s="2688"/>
      <c r="G36" s="2695"/>
      <c r="H36" s="2693">
        <v>27</v>
      </c>
      <c r="I36" s="2691">
        <v>27</v>
      </c>
      <c r="J36" s="2688"/>
      <c r="K36" s="2694">
        <v>4110</v>
      </c>
      <c r="L36" s="2720">
        <v>3802</v>
      </c>
      <c r="M36" s="2720">
        <v>308</v>
      </c>
      <c r="N36" s="2721">
        <v>201721</v>
      </c>
      <c r="O36" s="2693">
        <v>27</v>
      </c>
      <c r="P36" s="29"/>
      <c r="Q36" s="29"/>
      <c r="R36" s="29"/>
    </row>
    <row r="37" spans="1:18">
      <c r="A37" s="2691">
        <v>28</v>
      </c>
      <c r="B37" s="2688"/>
      <c r="C37" s="2692">
        <v>-45</v>
      </c>
      <c r="D37" s="2677" t="s">
        <v>1006</v>
      </c>
      <c r="E37" s="2694">
        <v>15036</v>
      </c>
      <c r="F37" s="2688"/>
      <c r="G37" s="2695"/>
      <c r="H37" s="2693">
        <v>28</v>
      </c>
      <c r="I37" s="2691">
        <v>28</v>
      </c>
      <c r="J37" s="2688"/>
      <c r="K37" s="2694"/>
      <c r="L37" s="2720"/>
      <c r="M37" s="2720"/>
      <c r="N37" s="2721">
        <v>15036</v>
      </c>
      <c r="O37" s="2693">
        <v>28</v>
      </c>
      <c r="P37" s="29"/>
      <c r="Q37" s="29"/>
      <c r="R37" s="29"/>
    </row>
    <row r="38" spans="1:18">
      <c r="A38" s="2691">
        <v>29</v>
      </c>
      <c r="B38" s="2688"/>
      <c r="C38" s="2692"/>
      <c r="D38" s="2677" t="s">
        <v>1007</v>
      </c>
      <c r="E38" s="2694"/>
      <c r="F38" s="2688"/>
      <c r="G38" s="2695"/>
      <c r="H38" s="2693">
        <v>29</v>
      </c>
      <c r="I38" s="2691">
        <v>29</v>
      </c>
      <c r="J38" s="2688"/>
      <c r="K38" s="2694"/>
      <c r="L38" s="2720"/>
      <c r="M38" s="2720"/>
      <c r="N38" s="2721"/>
      <c r="O38" s="2693">
        <v>29</v>
      </c>
      <c r="P38" s="29"/>
      <c r="Q38" s="29"/>
      <c r="R38" s="29"/>
    </row>
    <row r="39" spans="1:18">
      <c r="A39" s="2691">
        <v>30</v>
      </c>
      <c r="B39" s="2688"/>
      <c r="C39" s="2697"/>
      <c r="D39" s="2677" t="s">
        <v>1008</v>
      </c>
      <c r="E39" s="2694">
        <v>31918651</v>
      </c>
      <c r="F39" s="2688"/>
      <c r="G39" s="2695"/>
      <c r="H39" s="2693">
        <v>30</v>
      </c>
      <c r="I39" s="2691">
        <v>30</v>
      </c>
      <c r="J39" s="2688"/>
      <c r="K39" s="2694">
        <v>1041357</v>
      </c>
      <c r="L39" s="2720">
        <v>587597</v>
      </c>
      <c r="M39" s="2720">
        <v>453760</v>
      </c>
      <c r="N39" s="2721">
        <v>32372411</v>
      </c>
      <c r="O39" s="2693">
        <v>30</v>
      </c>
      <c r="P39" s="29"/>
      <c r="Q39" s="29"/>
      <c r="R39" s="29"/>
    </row>
    <row r="40" spans="1:18">
      <c r="A40" s="2691">
        <v>31</v>
      </c>
      <c r="B40" s="2688"/>
      <c r="C40" s="2692">
        <v>-52</v>
      </c>
      <c r="D40" s="2677" t="s">
        <v>1009</v>
      </c>
      <c r="E40" s="2694">
        <v>5973284</v>
      </c>
      <c r="F40" s="2688"/>
      <c r="G40" s="2695"/>
      <c r="H40" s="2693">
        <v>31</v>
      </c>
      <c r="I40" s="2691">
        <v>31</v>
      </c>
      <c r="J40" s="2688"/>
      <c r="K40" s="2694">
        <v>335245</v>
      </c>
      <c r="L40" s="2720">
        <v>830724</v>
      </c>
      <c r="M40" s="2720">
        <v>-495479</v>
      </c>
      <c r="N40" s="2721">
        <v>5477805</v>
      </c>
      <c r="O40" s="2693">
        <v>31</v>
      </c>
      <c r="P40" s="29"/>
      <c r="Q40" s="29"/>
      <c r="R40" s="29"/>
    </row>
    <row r="41" spans="1:18">
      <c r="A41" s="2691">
        <v>32</v>
      </c>
      <c r="B41" s="2688"/>
      <c r="C41" s="2692">
        <f t="shared" ref="C41:C47" si="1">C40-1</f>
        <v>-53</v>
      </c>
      <c r="D41" s="2677" t="s">
        <v>1010</v>
      </c>
      <c r="E41" s="2694">
        <v>2987761</v>
      </c>
      <c r="F41" s="2688"/>
      <c r="G41" s="2695"/>
      <c r="H41" s="2693">
        <v>32</v>
      </c>
      <c r="I41" s="2691">
        <v>32</v>
      </c>
      <c r="J41" s="2688"/>
      <c r="K41" s="2694">
        <v>9559</v>
      </c>
      <c r="L41" s="2720">
        <v>216921</v>
      </c>
      <c r="M41" s="2720">
        <v>-207362</v>
      </c>
      <c r="N41" s="2721">
        <v>2780399</v>
      </c>
      <c r="O41" s="2693">
        <v>32</v>
      </c>
      <c r="P41" s="29"/>
      <c r="Q41" s="29"/>
      <c r="R41" s="29"/>
    </row>
    <row r="42" spans="1:18">
      <c r="A42" s="2691">
        <v>33</v>
      </c>
      <c r="B42" s="2688"/>
      <c r="C42" s="2692">
        <f t="shared" si="1"/>
        <v>-54</v>
      </c>
      <c r="D42" s="2677" t="s">
        <v>1011</v>
      </c>
      <c r="E42" s="2694"/>
      <c r="F42" s="2688"/>
      <c r="G42" s="2695"/>
      <c r="H42" s="2693">
        <v>33</v>
      </c>
      <c r="I42" s="2691">
        <v>33</v>
      </c>
      <c r="J42" s="2688"/>
      <c r="K42" s="2694"/>
      <c r="L42" s="2720"/>
      <c r="M42" s="2720"/>
      <c r="N42" s="2721"/>
      <c r="O42" s="2693">
        <v>33</v>
      </c>
      <c r="P42" s="29"/>
      <c r="Q42" s="29"/>
      <c r="R42" s="29"/>
    </row>
    <row r="43" spans="1:18">
      <c r="A43" s="2691">
        <v>34</v>
      </c>
      <c r="B43" s="2688"/>
      <c r="C43" s="2692">
        <f t="shared" si="1"/>
        <v>-55</v>
      </c>
      <c r="D43" s="2677" t="s">
        <v>1012</v>
      </c>
      <c r="E43" s="2694">
        <v>600639</v>
      </c>
      <c r="F43" s="2688"/>
      <c r="G43" s="2695"/>
      <c r="H43" s="2693">
        <v>34</v>
      </c>
      <c r="I43" s="2691">
        <v>34</v>
      </c>
      <c r="J43" s="2688"/>
      <c r="K43" s="2694">
        <v>16</v>
      </c>
      <c r="L43" s="2720">
        <v>3272</v>
      </c>
      <c r="M43" s="2720">
        <v>-3256</v>
      </c>
      <c r="N43" s="2721">
        <v>597383</v>
      </c>
      <c r="O43" s="2693">
        <v>34</v>
      </c>
      <c r="P43" s="29"/>
      <c r="Q43" s="29"/>
      <c r="R43" s="29"/>
    </row>
    <row r="44" spans="1:18">
      <c r="A44" s="2691">
        <v>35</v>
      </c>
      <c r="B44" s="2688"/>
      <c r="C44" s="2692">
        <f t="shared" si="1"/>
        <v>-56</v>
      </c>
      <c r="D44" s="2677" t="s">
        <v>1013</v>
      </c>
      <c r="E44" s="2694"/>
      <c r="F44" s="2688"/>
      <c r="G44" s="2695"/>
      <c r="H44" s="2693">
        <v>35</v>
      </c>
      <c r="I44" s="2691">
        <v>35</v>
      </c>
      <c r="J44" s="2688"/>
      <c r="K44" s="2694"/>
      <c r="L44" s="2720"/>
      <c r="M44" s="2720"/>
      <c r="N44" s="2721"/>
      <c r="O44" s="2693">
        <v>35</v>
      </c>
      <c r="P44" s="29"/>
      <c r="Q44" s="29"/>
      <c r="R44" s="29"/>
    </row>
    <row r="45" spans="1:18">
      <c r="A45" s="2691">
        <v>36</v>
      </c>
      <c r="B45" s="2688"/>
      <c r="C45" s="2692">
        <f t="shared" si="1"/>
        <v>-57</v>
      </c>
      <c r="D45" s="2677" t="s">
        <v>1014</v>
      </c>
      <c r="E45" s="2694">
        <v>222580</v>
      </c>
      <c r="F45" s="2688"/>
      <c r="G45" s="2695"/>
      <c r="H45" s="2693">
        <v>36</v>
      </c>
      <c r="I45" s="2691">
        <v>36</v>
      </c>
      <c r="J45" s="2688"/>
      <c r="K45" s="2694">
        <v>29542</v>
      </c>
      <c r="L45" s="2720">
        <v>4440</v>
      </c>
      <c r="M45" s="2720">
        <v>25102</v>
      </c>
      <c r="N45" s="2721">
        <v>247682</v>
      </c>
      <c r="O45" s="2693">
        <v>36</v>
      </c>
      <c r="P45" s="29"/>
      <c r="Q45" s="29"/>
      <c r="R45" s="29"/>
    </row>
    <row r="46" spans="1:18">
      <c r="A46" s="2691">
        <v>37</v>
      </c>
      <c r="B46" s="2688"/>
      <c r="C46" s="2692">
        <f t="shared" si="1"/>
        <v>-58</v>
      </c>
      <c r="D46" s="2677" t="s">
        <v>1015</v>
      </c>
      <c r="E46" s="2694">
        <v>259307</v>
      </c>
      <c r="F46" s="2688"/>
      <c r="G46" s="2695"/>
      <c r="H46" s="2693">
        <v>37</v>
      </c>
      <c r="I46" s="2691">
        <v>37</v>
      </c>
      <c r="J46" s="2688"/>
      <c r="K46" s="2694">
        <v>31641</v>
      </c>
      <c r="L46" s="2720">
        <v>42470</v>
      </c>
      <c r="M46" s="2720">
        <v>-10829</v>
      </c>
      <c r="N46" s="2721">
        <v>248478</v>
      </c>
      <c r="O46" s="2693">
        <v>37</v>
      </c>
      <c r="P46" s="29"/>
      <c r="Q46" s="29"/>
      <c r="R46" s="29"/>
    </row>
    <row r="47" spans="1:18">
      <c r="A47" s="2691">
        <v>38</v>
      </c>
      <c r="B47" s="2688"/>
      <c r="C47" s="2692">
        <f t="shared" si="1"/>
        <v>-59</v>
      </c>
      <c r="D47" s="2677" t="s">
        <v>1016</v>
      </c>
      <c r="E47" s="2694">
        <v>732034</v>
      </c>
      <c r="F47" s="2688"/>
      <c r="G47" s="2695"/>
      <c r="H47" s="2693">
        <v>38</v>
      </c>
      <c r="I47" s="2691">
        <v>38</v>
      </c>
      <c r="J47" s="2688"/>
      <c r="K47" s="2694">
        <v>29709</v>
      </c>
      <c r="L47" s="2720">
        <v>29233</v>
      </c>
      <c r="M47" s="2720">
        <v>476</v>
      </c>
      <c r="N47" s="2721">
        <v>732510</v>
      </c>
      <c r="O47" s="2693">
        <v>38</v>
      </c>
      <c r="P47" s="29"/>
      <c r="Q47" s="29"/>
      <c r="R47" s="29"/>
    </row>
    <row r="48" spans="1:18">
      <c r="A48" s="2691">
        <v>39</v>
      </c>
      <c r="B48" s="2688"/>
      <c r="C48" s="2677" t="s">
        <v>1017</v>
      </c>
      <c r="D48" s="2677"/>
      <c r="E48" s="2694">
        <v>10775605</v>
      </c>
      <c r="F48" s="2688"/>
      <c r="G48" s="2695"/>
      <c r="H48" s="2693">
        <v>39</v>
      </c>
      <c r="I48" s="2691">
        <v>39</v>
      </c>
      <c r="J48" s="2688"/>
      <c r="K48" s="2694">
        <v>435712</v>
      </c>
      <c r="L48" s="2720">
        <v>1127060</v>
      </c>
      <c r="M48" s="2720">
        <v>-691348</v>
      </c>
      <c r="N48" s="2721">
        <v>10084257</v>
      </c>
      <c r="O48" s="2693">
        <v>39</v>
      </c>
      <c r="P48" s="29"/>
      <c r="Q48" s="29"/>
      <c r="R48" s="29"/>
    </row>
    <row r="49" spans="1:18">
      <c r="A49" s="2691">
        <v>40</v>
      </c>
      <c r="B49" s="2688"/>
      <c r="C49" s="2692">
        <v>-76</v>
      </c>
      <c r="D49" s="2677" t="s">
        <v>1018</v>
      </c>
      <c r="E49" s="2694"/>
      <c r="F49" s="2688"/>
      <c r="G49" s="2695"/>
      <c r="H49" s="2693">
        <v>40</v>
      </c>
      <c r="I49" s="2691">
        <v>40</v>
      </c>
      <c r="J49" s="2688"/>
      <c r="K49" s="2694"/>
      <c r="L49" s="2720"/>
      <c r="M49" s="2720"/>
      <c r="N49" s="2721"/>
      <c r="O49" s="2693">
        <v>40</v>
      </c>
      <c r="P49" s="29"/>
      <c r="Q49" s="29"/>
      <c r="R49" s="29"/>
    </row>
    <row r="50" spans="1:18">
      <c r="A50" s="2691">
        <v>41</v>
      </c>
      <c r="B50" s="2688"/>
      <c r="C50" s="2692">
        <v>-80</v>
      </c>
      <c r="D50" s="2677" t="s">
        <v>1019</v>
      </c>
      <c r="E50" s="2694"/>
      <c r="F50" s="2688"/>
      <c r="G50" s="2695"/>
      <c r="H50" s="2693">
        <v>41</v>
      </c>
      <c r="I50" s="2691">
        <v>41</v>
      </c>
      <c r="J50" s="2688"/>
      <c r="K50" s="2694"/>
      <c r="L50" s="2720"/>
      <c r="M50" s="2720"/>
      <c r="N50" s="2721"/>
      <c r="O50" s="2693">
        <v>41</v>
      </c>
      <c r="P50" s="29"/>
      <c r="Q50" s="29"/>
      <c r="R50" s="29"/>
    </row>
    <row r="51" spans="1:18">
      <c r="A51" s="2691">
        <v>42</v>
      </c>
      <c r="B51" s="2688"/>
      <c r="C51" s="2692">
        <v>-90</v>
      </c>
      <c r="D51" s="2677" t="s">
        <v>1020</v>
      </c>
      <c r="E51" s="2694">
        <v>656378</v>
      </c>
      <c r="F51" s="2688"/>
      <c r="G51" s="2695"/>
      <c r="H51" s="2693">
        <v>42</v>
      </c>
      <c r="I51" s="2691">
        <v>42</v>
      </c>
      <c r="J51" s="2688"/>
      <c r="K51" s="2694">
        <v>-41863</v>
      </c>
      <c r="L51" s="2720">
        <v>-21812</v>
      </c>
      <c r="M51" s="2720">
        <v>-20051</v>
      </c>
      <c r="N51" s="2721">
        <v>636327</v>
      </c>
      <c r="O51" s="2693">
        <v>42</v>
      </c>
      <c r="P51" s="29"/>
      <c r="Q51" s="29"/>
      <c r="R51" s="29"/>
    </row>
    <row r="52" spans="1:18" ht="10.5" thickBot="1">
      <c r="A52" s="2691">
        <v>43</v>
      </c>
      <c r="B52" s="2688"/>
      <c r="C52" s="2698"/>
      <c r="D52" s="2677" t="s">
        <v>1021</v>
      </c>
      <c r="E52" s="2699">
        <v>43350634</v>
      </c>
      <c r="F52" s="2700"/>
      <c r="G52" s="2701"/>
      <c r="H52" s="2693">
        <v>43</v>
      </c>
      <c r="I52" s="2691">
        <v>43</v>
      </c>
      <c r="J52" s="2688"/>
      <c r="K52" s="2699">
        <v>1435206</v>
      </c>
      <c r="L52" s="2722">
        <v>1692845</v>
      </c>
      <c r="M52" s="2722">
        <v>-257639</v>
      </c>
      <c r="N52" s="2723">
        <v>43092995</v>
      </c>
      <c r="O52" s="2693">
        <v>43</v>
      </c>
      <c r="P52" s="29"/>
      <c r="Q52" s="29"/>
      <c r="R52" s="29"/>
    </row>
    <row r="53" spans="1:18">
      <c r="A53" s="2702"/>
      <c r="B53" s="2703"/>
      <c r="C53" s="2704"/>
      <c r="D53" s="2703"/>
      <c r="E53" s="202"/>
      <c r="F53" s="202"/>
      <c r="G53" s="202"/>
      <c r="H53" s="2705"/>
      <c r="I53" s="2724"/>
      <c r="J53" s="2725"/>
      <c r="K53" s="202"/>
      <c r="L53" s="202"/>
      <c r="M53" s="202"/>
      <c r="N53" s="202"/>
      <c r="O53" s="2559"/>
      <c r="P53" s="29"/>
      <c r="Q53" s="29"/>
      <c r="R53" s="29"/>
    </row>
    <row r="54" spans="1:18">
      <c r="A54" s="756"/>
      <c r="B54" s="202"/>
      <c r="C54" s="690"/>
      <c r="D54" s="202"/>
      <c r="E54" s="202"/>
      <c r="F54" s="202"/>
      <c r="G54" s="202"/>
      <c r="H54" s="1847"/>
      <c r="I54" s="756"/>
      <c r="J54" s="202"/>
      <c r="K54" s="202"/>
      <c r="L54" s="202"/>
      <c r="M54" s="202"/>
      <c r="N54" s="202"/>
      <c r="O54" s="1848"/>
      <c r="P54" s="29"/>
      <c r="Q54" s="29"/>
      <c r="R54" s="29"/>
    </row>
    <row r="55" spans="1:18">
      <c r="A55" s="756"/>
      <c r="B55" s="202"/>
      <c r="C55" s="690"/>
      <c r="D55" s="202"/>
      <c r="E55" s="202"/>
      <c r="F55" s="202"/>
      <c r="G55" s="202"/>
      <c r="H55" s="1847"/>
      <c r="I55" s="756"/>
      <c r="J55" s="202"/>
      <c r="K55" s="202"/>
      <c r="L55" s="202"/>
      <c r="M55" s="202"/>
      <c r="N55" s="202"/>
      <c r="O55" s="1848"/>
      <c r="P55" s="29"/>
      <c r="Q55" s="29"/>
      <c r="R55" s="29"/>
    </row>
    <row r="56" spans="1:18">
      <c r="A56" s="756"/>
      <c r="B56" s="202"/>
      <c r="C56" s="690"/>
      <c r="D56" s="202"/>
      <c r="E56" s="202"/>
      <c r="F56" s="202"/>
      <c r="G56" s="202"/>
      <c r="H56" s="1847"/>
      <c r="I56" s="756"/>
      <c r="J56" s="202"/>
      <c r="K56" s="202"/>
      <c r="L56" s="202"/>
      <c r="M56" s="202"/>
      <c r="N56" s="202"/>
      <c r="O56" s="1848"/>
      <c r="P56" s="29"/>
      <c r="Q56" s="29"/>
      <c r="R56" s="29"/>
    </row>
    <row r="57" spans="1:18">
      <c r="A57" s="756"/>
      <c r="B57" s="202"/>
      <c r="C57" s="690"/>
      <c r="D57" s="202"/>
      <c r="E57" s="202"/>
      <c r="F57" s="202"/>
      <c r="G57" s="202"/>
      <c r="H57" s="1847"/>
      <c r="I57" s="756"/>
      <c r="J57" s="202"/>
      <c r="K57" s="202"/>
      <c r="L57" s="202"/>
      <c r="M57" s="202"/>
      <c r="N57" s="202"/>
      <c r="O57" s="1848"/>
      <c r="P57" s="29"/>
      <c r="Q57" s="29"/>
      <c r="R57" s="29"/>
    </row>
    <row r="58" spans="1:18">
      <c r="A58" s="756"/>
      <c r="B58" s="202"/>
      <c r="C58" s="690"/>
      <c r="D58" s="202"/>
      <c r="E58" s="202"/>
      <c r="F58" s="202"/>
      <c r="G58" s="202"/>
      <c r="H58" s="1847"/>
      <c r="I58" s="756"/>
      <c r="J58" s="202"/>
      <c r="K58" s="202"/>
      <c r="L58" s="202"/>
      <c r="M58" s="202"/>
      <c r="N58" s="202"/>
      <c r="O58" s="1848"/>
      <c r="P58" s="29"/>
      <c r="Q58" s="29"/>
      <c r="R58" s="29"/>
    </row>
    <row r="59" spans="1:18">
      <c r="A59" s="756"/>
      <c r="B59" s="202"/>
      <c r="C59" s="690"/>
      <c r="D59" s="202"/>
      <c r="E59" s="202"/>
      <c r="F59" s="202"/>
      <c r="G59" s="202"/>
      <c r="H59" s="1847"/>
      <c r="I59" s="756"/>
      <c r="J59" s="202"/>
      <c r="K59" s="202"/>
      <c r="L59" s="202"/>
      <c r="M59" s="202"/>
      <c r="N59" s="202"/>
      <c r="O59" s="1848"/>
      <c r="P59" s="29"/>
      <c r="Q59" s="29"/>
      <c r="R59" s="29"/>
    </row>
    <row r="60" spans="1:18">
      <c r="A60" s="756"/>
      <c r="B60" s="202"/>
      <c r="C60" s="690"/>
      <c r="D60" s="202"/>
      <c r="E60" s="202"/>
      <c r="F60" s="202"/>
      <c r="G60" s="202"/>
      <c r="H60" s="1847"/>
      <c r="I60" s="756"/>
      <c r="J60" s="202"/>
      <c r="K60" s="202"/>
      <c r="L60" s="202"/>
      <c r="M60" s="202"/>
      <c r="N60" s="202"/>
      <c r="O60" s="1848"/>
      <c r="P60" s="29"/>
      <c r="Q60" s="29"/>
      <c r="R60" s="29"/>
    </row>
    <row r="61" spans="1:18">
      <c r="A61" s="756"/>
      <c r="B61" s="202"/>
      <c r="C61" s="690"/>
      <c r="D61" s="202"/>
      <c r="E61" s="202"/>
      <c r="F61" s="202"/>
      <c r="G61" s="202"/>
      <c r="H61" s="1847"/>
      <c r="I61" s="756"/>
      <c r="J61" s="202"/>
      <c r="K61" s="202"/>
      <c r="L61" s="202"/>
      <c r="M61" s="202"/>
      <c r="N61" s="202"/>
      <c r="O61" s="1848"/>
      <c r="P61" s="29"/>
      <c r="Q61" s="29"/>
      <c r="R61" s="29"/>
    </row>
    <row r="62" spans="1:18">
      <c r="A62" s="756"/>
      <c r="B62" s="202"/>
      <c r="C62" s="690"/>
      <c r="D62" s="202"/>
      <c r="E62" s="202"/>
      <c r="F62" s="202"/>
      <c r="G62" s="202"/>
      <c r="H62" s="1847"/>
      <c r="I62" s="756"/>
      <c r="J62" s="202"/>
      <c r="K62" s="202"/>
      <c r="L62" s="202"/>
      <c r="M62" s="202"/>
      <c r="N62" s="202"/>
      <c r="O62" s="1848"/>
      <c r="P62" s="29"/>
      <c r="Q62" s="29"/>
      <c r="R62" s="29"/>
    </row>
    <row r="63" spans="1:18">
      <c r="A63" s="756"/>
      <c r="B63" s="202"/>
      <c r="C63" s="690"/>
      <c r="D63" s="202"/>
      <c r="E63" s="202"/>
      <c r="F63" s="202"/>
      <c r="G63" s="202"/>
      <c r="H63" s="1847"/>
      <c r="I63" s="756"/>
      <c r="J63" s="202"/>
      <c r="K63" s="202"/>
      <c r="L63" s="202"/>
      <c r="M63" s="202"/>
      <c r="N63" s="202"/>
      <c r="O63" s="1848"/>
      <c r="P63" s="29"/>
      <c r="Q63" s="29"/>
      <c r="R63" s="29"/>
    </row>
    <row r="64" spans="1:18">
      <c r="A64" s="756"/>
      <c r="B64" s="202"/>
      <c r="C64" s="690"/>
      <c r="D64" s="202"/>
      <c r="E64" s="202"/>
      <c r="F64" s="202"/>
      <c r="G64" s="202"/>
      <c r="H64" s="1847"/>
      <c r="I64" s="756"/>
      <c r="J64" s="202"/>
      <c r="K64" s="202"/>
      <c r="L64" s="202"/>
      <c r="M64" s="202"/>
      <c r="N64" s="202"/>
      <c r="O64" s="1848"/>
      <c r="P64" s="29"/>
      <c r="Q64" s="29"/>
      <c r="R64" s="29"/>
    </row>
    <row r="65" spans="1:18">
      <c r="A65" s="756"/>
      <c r="B65" s="202"/>
      <c r="C65" s="690"/>
      <c r="D65" s="202"/>
      <c r="E65" s="202"/>
      <c r="F65" s="202"/>
      <c r="G65" s="202"/>
      <c r="H65" s="1847"/>
      <c r="I65" s="756"/>
      <c r="J65" s="202"/>
      <c r="K65" s="202"/>
      <c r="L65" s="202"/>
      <c r="M65" s="202"/>
      <c r="N65" s="202"/>
      <c r="O65" s="1848"/>
      <c r="P65" s="29"/>
      <c r="Q65" s="29"/>
      <c r="R65" s="29"/>
    </row>
    <row r="66" spans="1:18">
      <c r="A66" s="756"/>
      <c r="B66" s="202"/>
      <c r="C66" s="690"/>
      <c r="D66" s="202"/>
      <c r="E66" s="202"/>
      <c r="F66" s="202"/>
      <c r="G66" s="202"/>
      <c r="H66" s="1847"/>
      <c r="I66" s="756"/>
      <c r="J66" s="202"/>
      <c r="K66" s="202"/>
      <c r="L66" s="202"/>
      <c r="M66" s="202"/>
      <c r="N66" s="202"/>
      <c r="O66" s="1848"/>
      <c r="P66" s="29"/>
      <c r="Q66" s="29"/>
      <c r="R66" s="29"/>
    </row>
    <row r="67" spans="1:18">
      <c r="A67" s="756"/>
      <c r="B67" s="202"/>
      <c r="C67" s="690"/>
      <c r="D67" s="202"/>
      <c r="E67" s="202"/>
      <c r="F67" s="202"/>
      <c r="G67" s="202"/>
      <c r="H67" s="1847"/>
      <c r="I67" s="756"/>
      <c r="J67" s="202"/>
      <c r="K67" s="202"/>
      <c r="L67" s="202"/>
      <c r="M67" s="202"/>
      <c r="N67" s="202"/>
      <c r="O67" s="1848"/>
      <c r="P67" s="29"/>
      <c r="Q67" s="29"/>
      <c r="R67" s="29"/>
    </row>
    <row r="68" spans="1:18">
      <c r="A68" s="756"/>
      <c r="B68" s="202"/>
      <c r="C68" s="690"/>
      <c r="D68" s="202"/>
      <c r="E68" s="202"/>
      <c r="F68" s="202"/>
      <c r="G68" s="202"/>
      <c r="H68" s="1847"/>
      <c r="I68" s="756"/>
      <c r="J68" s="202"/>
      <c r="K68" s="202"/>
      <c r="L68" s="202"/>
      <c r="M68" s="202"/>
      <c r="N68" s="202"/>
      <c r="O68" s="1848"/>
    </row>
    <row r="69" spans="1:18">
      <c r="A69" s="2661"/>
      <c r="B69" s="2677"/>
      <c r="C69" s="2380"/>
      <c r="D69" s="2677"/>
      <c r="E69" s="2677"/>
      <c r="F69" s="2677"/>
      <c r="G69" s="2677"/>
      <c r="H69" s="2663"/>
      <c r="I69" s="2661"/>
      <c r="J69" s="2677"/>
      <c r="K69" s="2677"/>
      <c r="L69" s="2677"/>
      <c r="M69" s="2677"/>
      <c r="N69" s="2677"/>
      <c r="O69" s="2663"/>
    </row>
    <row r="70" spans="1:18" ht="11.5">
      <c r="A70" s="2706"/>
      <c r="B70" s="2707"/>
      <c r="C70" s="2708"/>
      <c r="D70" s="2707"/>
      <c r="E70" s="2707"/>
      <c r="F70" s="2707"/>
      <c r="G70" s="2707"/>
      <c r="H70" s="2709" t="s">
        <v>1353</v>
      </c>
      <c r="I70" s="2726" t="s">
        <v>1353</v>
      </c>
      <c r="J70" s="2727"/>
      <c r="K70" s="2727"/>
      <c r="L70" s="2727"/>
      <c r="M70" s="2727"/>
      <c r="N70" s="2727"/>
      <c r="O70" s="2728"/>
    </row>
  </sheetData>
  <customSheetViews>
    <customSheetView guid="{CED32266-454C-4882-8DB4-02038533D7CA}" showPageBreaks="1" topLeftCell="C1">
      <colBreaks count="1" manualBreakCount="1">
        <brk id="8" max="1048575" man="1"/>
      </colBreaks>
      <pageMargins left="0.5" right="0.5" top="0.5" bottom="0.5" header="0.3" footer="0.3"/>
      <printOptions horizontalCentered="1"/>
      <pageSetup orientation="portrait" r:id="rId1"/>
    </customSheetView>
    <customSheetView guid="{785AB79B-FCC5-4328-97AE-CA0022E835E7}" topLeftCell="C7">
      <selection activeCell="O1" sqref="O1"/>
      <colBreaks count="1" manualBreakCount="1">
        <brk id="8" max="1048575" man="1"/>
      </colBreaks>
      <pageMargins left="1" right="1" top="1" bottom="1" header="0" footer="0"/>
      <pageSetup scale="90" orientation="portrait" horizontalDpi="4294967292" r:id="rId2"/>
      <headerFooter alignWithMargins="0"/>
    </customSheetView>
    <customSheetView guid="{5A727A5D-BF44-4335-A246-11154DE1EF1F}" topLeftCell="C1">
      <selection activeCell="E45" sqref="E45"/>
      <colBreaks count="1" manualBreakCount="1">
        <brk id="8" max="1048575" man="1"/>
      </colBreaks>
      <pageMargins left="1" right="1" top="1" bottom="1" header="0" footer="0"/>
      <pageSetup scale="90" orientation="portrait" horizontalDpi="4294967292" r:id="rId3"/>
      <headerFooter alignWithMargins="0"/>
    </customSheetView>
    <customSheetView guid="{4199E9C9-F722-4E0F-954F-1B24567CBCA2}" topLeftCell="C7">
      <selection activeCell="O1" sqref="O1"/>
      <colBreaks count="1" manualBreakCount="1">
        <brk id="8" max="1048575" man="1"/>
      </colBreaks>
      <pageMargins left="1" right="1" top="1" bottom="1" header="0" footer="0"/>
      <pageSetup scale="90" orientation="portrait" horizontalDpi="4294967292" r:id="rId4"/>
      <headerFooter alignWithMargins="0"/>
    </customSheetView>
    <customSheetView guid="{494A8C19-2F1C-4B6E-A878-D879D2D7079D}" topLeftCell="A22">
      <selection activeCell="E45" sqref="E45"/>
      <colBreaks count="1" manualBreakCount="1">
        <brk id="8" max="1048575" man="1"/>
      </colBreaks>
      <pageMargins left="1" right="1" top="1" bottom="1" header="0" footer="0"/>
      <pageSetup scale="90" orientation="portrait" horizontalDpi="4294967292" r:id="rId5"/>
      <headerFooter alignWithMargins="0"/>
    </customSheetView>
    <customSheetView guid="{1074830C-1147-4CE3-BD9F-2572CEE59AEF}">
      <selection activeCell="A38" sqref="A38"/>
      <colBreaks count="1" manualBreakCount="1">
        <brk id="8" max="1048575" man="1"/>
      </colBreaks>
      <pageMargins left="1" right="1" top="1" bottom="1" header="0" footer="0"/>
      <pageSetup scale="90" orientation="portrait" horizontalDpi="4294967292" r:id="rId6"/>
      <headerFooter alignWithMargins="0"/>
    </customSheetView>
    <customSheetView guid="{C0E4D60A-5D51-4D0A-8339-E19D67BA1FD7}" topLeftCell="A22">
      <selection activeCell="D38" sqref="D38"/>
      <colBreaks count="1" manualBreakCount="1">
        <brk id="8" max="1048575" man="1"/>
      </colBreaks>
      <pageMargins left="1" right="1" top="1" bottom="1" header="0" footer="0"/>
      <pageSetup scale="90" orientation="portrait" horizontalDpi="4294967292" r:id="rId7"/>
      <headerFooter alignWithMargins="0"/>
    </customSheetView>
    <customSheetView guid="{EB5A193B-9693-4793-A7E2-BFF09C25801B}" topLeftCell="C1">
      <selection activeCell="E45" sqref="E45"/>
      <colBreaks count="1" manualBreakCount="1">
        <brk id="8" max="1048575" man="1"/>
      </colBreaks>
      <pageMargins left="1" right="1" top="1" bottom="1" header="0" footer="0"/>
      <pageSetup scale="90"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05" fitToWidth="0" fitToHeight="0" orientation="portrait" r:id="rId9"/>
  <headerFooter alignWithMargins="0"/>
  <colBreaks count="1" manualBreakCount="1">
    <brk id="8" max="1048575" man="1"/>
  </colBreaks>
  <customProperties>
    <customPr name="_pios_id" r:id="rId10"/>
    <customPr name="EpmWorksheetKeyString_GUID" r:id="rId11"/>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93"/>
  <sheetViews>
    <sheetView view="pageBreakPreview" zoomScale="110" zoomScaleNormal="110" zoomScaleSheetLayoutView="110" workbookViewId="0">
      <selection activeCell="D70" sqref="D70"/>
    </sheetView>
  </sheetViews>
  <sheetFormatPr defaultRowHeight="10"/>
  <cols>
    <col min="1" max="1" width="7" customWidth="1"/>
    <col min="2" max="2" width="4.33203125" customWidth="1"/>
    <col min="3" max="3" width="32" customWidth="1"/>
    <col min="4" max="6" width="13.77734375" customWidth="1"/>
    <col min="7" max="8" width="19.77734375" customWidth="1"/>
    <col min="10" max="10" width="7.77734375" customWidth="1"/>
  </cols>
  <sheetData>
    <row r="1" spans="1:10" s="46" customFormat="1" ht="14.25" customHeight="1">
      <c r="A1" s="2729">
        <v>34</v>
      </c>
      <c r="B1" s="2730"/>
      <c r="C1" s="2730"/>
      <c r="D1" s="1834"/>
      <c r="E1" s="1834"/>
      <c r="F1" s="1835"/>
      <c r="G1" s="1834"/>
      <c r="H1" s="2711"/>
      <c r="I1" s="2731"/>
      <c r="J1" s="2732" t="s">
        <v>3042</v>
      </c>
    </row>
    <row r="2" spans="1:10" ht="12.75" customHeight="1">
      <c r="A2" s="2733" t="s">
        <v>1022</v>
      </c>
      <c r="B2" s="2714"/>
      <c r="C2" s="2714"/>
      <c r="D2" s="2714"/>
      <c r="E2" s="2714"/>
      <c r="F2" s="2714"/>
      <c r="G2" s="2714"/>
      <c r="H2" s="2714"/>
      <c r="I2" s="2714"/>
      <c r="J2" s="2715"/>
    </row>
    <row r="3" spans="1:10" ht="11.25" customHeight="1">
      <c r="A3" s="2734" t="s">
        <v>334</v>
      </c>
      <c r="B3" s="2573"/>
      <c r="C3" s="2573"/>
      <c r="D3" s="2573"/>
      <c r="E3" s="2573"/>
      <c r="F3" s="2573"/>
      <c r="G3" s="2573"/>
      <c r="H3" s="2573"/>
      <c r="I3" s="2573"/>
      <c r="J3" s="2735"/>
    </row>
    <row r="4" spans="1:10" ht="11.25" customHeight="1">
      <c r="A4" s="773"/>
      <c r="B4" s="567"/>
      <c r="C4" s="567"/>
      <c r="D4" s="567"/>
      <c r="E4" s="567"/>
      <c r="F4" s="567"/>
      <c r="G4" s="567"/>
      <c r="H4" s="567"/>
      <c r="I4" s="567"/>
      <c r="J4" s="2676"/>
    </row>
    <row r="5" spans="1:10">
      <c r="A5" s="756"/>
      <c r="B5" s="202"/>
      <c r="C5" s="202"/>
      <c r="D5" s="202"/>
      <c r="E5" s="202"/>
      <c r="F5" s="202"/>
      <c r="G5" s="202"/>
      <c r="H5" s="202"/>
      <c r="I5" s="202"/>
      <c r="J5" s="1847"/>
    </row>
    <row r="6" spans="1:10">
      <c r="A6" s="1887" t="s">
        <v>416</v>
      </c>
      <c r="B6" s="202" t="s">
        <v>1023</v>
      </c>
      <c r="C6" s="202"/>
      <c r="D6" s="202"/>
      <c r="E6" s="202"/>
      <c r="F6" s="202"/>
      <c r="G6" s="202"/>
      <c r="H6" s="202"/>
      <c r="I6" s="202"/>
      <c r="J6" s="1847"/>
    </row>
    <row r="7" spans="1:10">
      <c r="A7" s="527"/>
      <c r="B7" s="202" t="s">
        <v>1024</v>
      </c>
      <c r="C7" s="202"/>
      <c r="D7" s="202"/>
      <c r="E7" s="202"/>
      <c r="F7" s="202"/>
      <c r="G7" s="202"/>
      <c r="H7" s="202"/>
      <c r="I7" s="202"/>
      <c r="J7" s="1847"/>
    </row>
    <row r="8" spans="1:10">
      <c r="A8" s="527"/>
      <c r="B8" s="202" t="s">
        <v>1025</v>
      </c>
      <c r="C8" s="202"/>
      <c r="D8" s="202"/>
      <c r="E8" s="202"/>
      <c r="F8" s="202"/>
      <c r="G8" s="202"/>
      <c r="H8" s="202"/>
      <c r="I8" s="202"/>
      <c r="J8" s="1847"/>
    </row>
    <row r="9" spans="1:10">
      <c r="A9" s="527"/>
      <c r="B9" s="202" t="s">
        <v>1026</v>
      </c>
      <c r="C9" s="202"/>
      <c r="D9" s="202"/>
      <c r="E9" s="202"/>
      <c r="F9" s="202"/>
      <c r="G9" s="202"/>
      <c r="H9" s="202"/>
      <c r="I9" s="202"/>
      <c r="J9" s="1847"/>
    </row>
    <row r="10" spans="1:10">
      <c r="A10" s="527"/>
      <c r="B10" s="202" t="s">
        <v>1027</v>
      </c>
      <c r="C10" s="202"/>
      <c r="D10" s="202"/>
      <c r="E10" s="202"/>
      <c r="F10" s="202"/>
      <c r="G10" s="202"/>
      <c r="H10" s="202"/>
      <c r="I10" s="202"/>
      <c r="J10" s="1847"/>
    </row>
    <row r="11" spans="1:10">
      <c r="A11" s="527"/>
      <c r="B11" s="202" t="s">
        <v>1028</v>
      </c>
      <c r="C11" s="202"/>
      <c r="D11" s="202"/>
      <c r="E11" s="202"/>
      <c r="F11" s="202"/>
      <c r="G11" s="202"/>
      <c r="H11" s="202"/>
      <c r="I11" s="202"/>
      <c r="J11" s="1847"/>
    </row>
    <row r="12" spans="1:10">
      <c r="A12" s="527"/>
      <c r="B12" s="202" t="s">
        <v>1029</v>
      </c>
      <c r="C12" s="202"/>
      <c r="D12" s="202"/>
      <c r="E12" s="202"/>
      <c r="F12" s="202"/>
      <c r="G12" s="202"/>
      <c r="H12" s="202"/>
      <c r="I12" s="202"/>
      <c r="J12" s="1847"/>
    </row>
    <row r="13" spans="1:10">
      <c r="A13" s="527"/>
      <c r="B13" s="202" t="s">
        <v>1030</v>
      </c>
      <c r="C13" s="202"/>
      <c r="D13" s="202"/>
      <c r="E13" s="202"/>
      <c r="F13" s="202"/>
      <c r="G13" s="202"/>
      <c r="H13" s="202"/>
      <c r="I13" s="202"/>
      <c r="J13" s="1847"/>
    </row>
    <row r="14" spans="1:10">
      <c r="A14" s="527"/>
      <c r="B14" s="202" t="s">
        <v>1031</v>
      </c>
      <c r="C14" s="202"/>
      <c r="D14" s="202"/>
      <c r="E14" s="202"/>
      <c r="F14" s="202"/>
      <c r="G14" s="202"/>
      <c r="H14" s="202"/>
      <c r="I14" s="202"/>
      <c r="J14" s="1847"/>
    </row>
    <row r="15" spans="1:10">
      <c r="A15" s="527"/>
      <c r="B15" s="202" t="s">
        <v>1032</v>
      </c>
      <c r="C15" s="202"/>
      <c r="D15" s="202"/>
      <c r="E15" s="202"/>
      <c r="F15" s="202"/>
      <c r="G15" s="202"/>
      <c r="H15" s="202"/>
      <c r="I15" s="202"/>
      <c r="J15" s="1847"/>
    </row>
    <row r="16" spans="1:10">
      <c r="A16" s="527"/>
      <c r="B16" s="202" t="s">
        <v>81</v>
      </c>
      <c r="C16" s="202"/>
      <c r="D16" s="202"/>
      <c r="E16" s="202"/>
      <c r="F16" s="202"/>
      <c r="G16" s="202"/>
      <c r="H16" s="202"/>
      <c r="I16" s="202"/>
      <c r="J16" s="1847"/>
    </row>
    <row r="17" spans="1:10">
      <c r="A17" s="756"/>
      <c r="B17" s="202"/>
      <c r="C17" s="202"/>
      <c r="D17" s="202"/>
      <c r="E17" s="202"/>
      <c r="F17" s="202"/>
      <c r="G17" s="202"/>
      <c r="H17" s="202"/>
      <c r="I17" s="202"/>
      <c r="J17" s="1847"/>
    </row>
    <row r="18" spans="1:10">
      <c r="A18" s="1887" t="s">
        <v>417</v>
      </c>
      <c r="B18" s="202" t="s">
        <v>82</v>
      </c>
      <c r="C18" s="202"/>
      <c r="D18" s="202"/>
      <c r="E18" s="202"/>
      <c r="F18" s="202"/>
      <c r="G18" s="202"/>
      <c r="H18" s="202"/>
      <c r="I18" s="202"/>
      <c r="J18" s="1847"/>
    </row>
    <row r="19" spans="1:10">
      <c r="A19" s="527"/>
      <c r="B19" s="202" t="s">
        <v>83</v>
      </c>
      <c r="C19" s="202"/>
      <c r="D19" s="202"/>
      <c r="E19" s="202"/>
      <c r="F19" s="202"/>
      <c r="G19" s="202"/>
      <c r="H19" s="202"/>
      <c r="I19" s="202"/>
      <c r="J19" s="1847"/>
    </row>
    <row r="20" spans="1:10">
      <c r="A20" s="2736"/>
      <c r="B20" s="847"/>
      <c r="C20" s="847"/>
      <c r="D20" s="847"/>
      <c r="E20" s="847"/>
      <c r="F20" s="847"/>
      <c r="G20" s="847"/>
      <c r="H20" s="847"/>
      <c r="I20" s="847"/>
      <c r="J20" s="2737"/>
    </row>
    <row r="21" spans="1:10">
      <c r="A21" s="1887" t="s">
        <v>418</v>
      </c>
      <c r="B21" s="202" t="s">
        <v>84</v>
      </c>
      <c r="C21" s="202"/>
      <c r="D21" s="202"/>
      <c r="E21" s="202"/>
      <c r="F21" s="202"/>
      <c r="G21" s="202"/>
      <c r="H21" s="202"/>
      <c r="I21" s="202"/>
      <c r="J21" s="1847"/>
    </row>
    <row r="22" spans="1:10">
      <c r="A22" s="527"/>
      <c r="B22" s="202" t="s">
        <v>85</v>
      </c>
      <c r="C22" s="202"/>
      <c r="D22" s="202"/>
      <c r="E22" s="202"/>
      <c r="F22" s="202"/>
      <c r="G22" s="202"/>
      <c r="H22" s="202"/>
      <c r="I22" s="202"/>
      <c r="J22" s="1847"/>
    </row>
    <row r="23" spans="1:10">
      <c r="A23" s="756"/>
      <c r="B23" s="202"/>
      <c r="C23" s="202"/>
      <c r="D23" s="202"/>
      <c r="E23" s="202"/>
      <c r="F23" s="202"/>
      <c r="G23" s="202"/>
      <c r="H23" s="202"/>
      <c r="I23" s="202"/>
      <c r="J23" s="1847"/>
    </row>
    <row r="24" spans="1:10">
      <c r="A24" s="1887" t="s">
        <v>419</v>
      </c>
      <c r="B24" s="202" t="s">
        <v>86</v>
      </c>
      <c r="C24" s="202"/>
      <c r="D24" s="202"/>
      <c r="E24" s="202"/>
      <c r="F24" s="202"/>
      <c r="G24" s="202"/>
      <c r="H24" s="202"/>
      <c r="I24" s="202"/>
      <c r="J24" s="1847"/>
    </row>
    <row r="25" spans="1:10">
      <c r="A25" s="527"/>
      <c r="B25" s="202" t="s">
        <v>87</v>
      </c>
      <c r="C25" s="202"/>
      <c r="D25" s="202"/>
      <c r="E25" s="202"/>
      <c r="F25" s="202"/>
      <c r="G25" s="202"/>
      <c r="H25" s="202"/>
      <c r="I25" s="202"/>
      <c r="J25" s="1847"/>
    </row>
    <row r="26" spans="1:10">
      <c r="A26" s="756"/>
      <c r="B26" s="202"/>
      <c r="C26" s="202"/>
      <c r="D26" s="202"/>
      <c r="E26" s="202"/>
      <c r="F26" s="202"/>
      <c r="G26" s="202"/>
      <c r="H26" s="202"/>
      <c r="I26" s="202"/>
      <c r="J26" s="1847"/>
    </row>
    <row r="27" spans="1:10">
      <c r="A27" s="1887" t="s">
        <v>421</v>
      </c>
      <c r="B27" s="202" t="s">
        <v>88</v>
      </c>
      <c r="C27" s="202"/>
      <c r="D27" s="202"/>
      <c r="E27" s="202"/>
      <c r="F27" s="202"/>
      <c r="G27" s="202"/>
      <c r="H27" s="202"/>
      <c r="I27" s="202"/>
      <c r="J27" s="1847"/>
    </row>
    <row r="28" spans="1:10">
      <c r="A28" s="527"/>
      <c r="B28" s="202" t="s">
        <v>89</v>
      </c>
      <c r="C28" s="202"/>
      <c r="D28" s="202"/>
      <c r="E28" s="202"/>
      <c r="F28" s="202"/>
      <c r="G28" s="202"/>
      <c r="H28" s="202"/>
      <c r="I28" s="202"/>
      <c r="J28" s="1847"/>
    </row>
    <row r="29" spans="1:10">
      <c r="A29" s="527"/>
      <c r="B29" s="202"/>
      <c r="C29" s="202"/>
      <c r="D29" s="202"/>
      <c r="E29" s="202"/>
      <c r="F29" s="202"/>
      <c r="G29" s="202"/>
      <c r="H29" s="202"/>
      <c r="I29" s="202"/>
      <c r="J29" s="1847"/>
    </row>
    <row r="30" spans="1:10">
      <c r="A30" s="2661"/>
      <c r="B30" s="2677"/>
      <c r="C30" s="2677"/>
      <c r="D30" s="2677"/>
      <c r="E30" s="2677"/>
      <c r="F30" s="2677"/>
      <c r="G30" s="2677"/>
      <c r="H30" s="2677"/>
      <c r="I30" s="2677"/>
      <c r="J30" s="2663"/>
    </row>
    <row r="31" spans="1:10">
      <c r="A31" s="2716"/>
      <c r="B31" s="2738"/>
      <c r="C31" s="2738"/>
      <c r="D31" s="2739" t="s">
        <v>90</v>
      </c>
      <c r="E31" s="2740"/>
      <c r="F31" s="2741"/>
      <c r="G31" s="2739" t="s">
        <v>91</v>
      </c>
      <c r="H31" s="2740"/>
      <c r="I31" s="2741"/>
      <c r="J31" s="2559"/>
    </row>
    <row r="32" spans="1:10">
      <c r="A32" s="1842"/>
      <c r="B32" s="1888"/>
      <c r="C32" s="1888"/>
      <c r="D32" s="2739" t="s">
        <v>92</v>
      </c>
      <c r="E32" s="2741"/>
      <c r="F32" s="1761" t="s">
        <v>93</v>
      </c>
      <c r="G32" s="2739" t="s">
        <v>92</v>
      </c>
      <c r="H32" s="2741"/>
      <c r="I32" s="1761" t="s">
        <v>93</v>
      </c>
      <c r="J32" s="2579"/>
    </row>
    <row r="33" spans="1:10">
      <c r="A33" s="1842"/>
      <c r="B33" s="1888"/>
      <c r="C33" s="1888"/>
      <c r="D33" s="1761" t="s">
        <v>94</v>
      </c>
      <c r="E33" s="1761" t="s">
        <v>95</v>
      </c>
      <c r="F33" s="1761" t="s">
        <v>96</v>
      </c>
      <c r="G33" s="1761"/>
      <c r="H33" s="1761"/>
      <c r="I33" s="1761" t="s">
        <v>96</v>
      </c>
      <c r="J33" s="2579"/>
    </row>
    <row r="34" spans="1:10">
      <c r="A34" s="2684" t="s">
        <v>311</v>
      </c>
      <c r="B34" s="2742"/>
      <c r="C34" s="1888" t="s">
        <v>336</v>
      </c>
      <c r="D34" s="1761" t="s">
        <v>97</v>
      </c>
      <c r="E34" s="1761" t="s">
        <v>98</v>
      </c>
      <c r="F34" s="1761" t="s">
        <v>99</v>
      </c>
      <c r="G34" s="1761" t="s">
        <v>97</v>
      </c>
      <c r="H34" s="1761" t="s">
        <v>98</v>
      </c>
      <c r="I34" s="1761" t="s">
        <v>99</v>
      </c>
      <c r="J34" s="2719" t="s">
        <v>311</v>
      </c>
    </row>
    <row r="35" spans="1:10">
      <c r="A35" s="2684" t="s">
        <v>316</v>
      </c>
      <c r="B35" s="2742"/>
      <c r="C35" s="1888"/>
      <c r="D35" s="1761" t="s">
        <v>339</v>
      </c>
      <c r="E35" s="1761" t="s">
        <v>339</v>
      </c>
      <c r="F35" s="1761" t="s">
        <v>100</v>
      </c>
      <c r="G35" s="1761" t="s">
        <v>339</v>
      </c>
      <c r="H35" s="1761" t="s">
        <v>339</v>
      </c>
      <c r="I35" s="1761" t="s">
        <v>100</v>
      </c>
      <c r="J35" s="2719" t="s">
        <v>316</v>
      </c>
    </row>
    <row r="36" spans="1:10" ht="10.5" thickBot="1">
      <c r="A36" s="2687"/>
      <c r="B36" s="2677"/>
      <c r="C36" s="2743" t="s">
        <v>321</v>
      </c>
      <c r="D36" s="2744" t="s">
        <v>322</v>
      </c>
      <c r="E36" s="2744" t="s">
        <v>323</v>
      </c>
      <c r="F36" s="2744" t="s">
        <v>324</v>
      </c>
      <c r="G36" s="2744" t="s">
        <v>325</v>
      </c>
      <c r="H36" s="2744" t="s">
        <v>326</v>
      </c>
      <c r="I36" s="2744" t="s">
        <v>178</v>
      </c>
      <c r="J36" s="2690"/>
    </row>
    <row r="37" spans="1:10">
      <c r="A37" s="2598"/>
      <c r="B37" s="202"/>
      <c r="C37" s="1888" t="s">
        <v>101</v>
      </c>
      <c r="D37" s="855"/>
      <c r="E37" s="856"/>
      <c r="F37" s="2574"/>
      <c r="G37" s="855"/>
      <c r="H37" s="856"/>
      <c r="I37" s="2574"/>
      <c r="J37" s="2578"/>
    </row>
    <row r="38" spans="1:10">
      <c r="A38" s="2691">
        <v>1</v>
      </c>
      <c r="B38" s="2380">
        <v>-3</v>
      </c>
      <c r="C38" s="2745" t="s">
        <v>979</v>
      </c>
      <c r="D38" s="2746">
        <v>3212133</v>
      </c>
      <c r="E38" s="2747">
        <v>3223198</v>
      </c>
      <c r="F38" s="2748">
        <v>1.8306184628836895E-2</v>
      </c>
      <c r="G38" s="2749"/>
      <c r="H38" s="2750"/>
      <c r="I38" s="2745"/>
      <c r="J38" s="2693">
        <v>1</v>
      </c>
    </row>
    <row r="39" spans="1:10">
      <c r="A39" s="2691">
        <v>2</v>
      </c>
      <c r="B39" s="2380">
        <f t="shared" ref="B39:B44" si="0">B38-1</f>
        <v>-4</v>
      </c>
      <c r="C39" s="2745" t="s">
        <v>980</v>
      </c>
      <c r="D39" s="2746">
        <v>19630</v>
      </c>
      <c r="E39" s="2747">
        <v>19753</v>
      </c>
      <c r="F39" s="2748">
        <v>9.9879041253100702E-3</v>
      </c>
      <c r="G39" s="2749"/>
      <c r="H39" s="2750"/>
      <c r="I39" s="2745"/>
      <c r="J39" s="2693">
        <v>2</v>
      </c>
    </row>
    <row r="40" spans="1:10">
      <c r="A40" s="2691">
        <v>3</v>
      </c>
      <c r="B40" s="2380">
        <f t="shared" si="0"/>
        <v>-5</v>
      </c>
      <c r="C40" s="2745" t="s">
        <v>981</v>
      </c>
      <c r="D40" s="2746">
        <v>412176</v>
      </c>
      <c r="E40" s="2747">
        <v>413085</v>
      </c>
      <c r="F40" s="2748">
        <v>1.1076463103592501E-2</v>
      </c>
      <c r="G40" s="2749"/>
      <c r="H40" s="2750"/>
      <c r="I40" s="2745"/>
      <c r="J40" s="2693">
        <v>3</v>
      </c>
    </row>
    <row r="41" spans="1:10">
      <c r="A41" s="2691">
        <v>4</v>
      </c>
      <c r="B41" s="2380">
        <f t="shared" si="0"/>
        <v>-6</v>
      </c>
      <c r="C41" s="2745" t="s">
        <v>982</v>
      </c>
      <c r="D41" s="2746">
        <v>2990482</v>
      </c>
      <c r="E41" s="2747">
        <v>3074969</v>
      </c>
      <c r="F41" s="2748">
        <v>1.6128674484130891E-2</v>
      </c>
      <c r="G41" s="2749"/>
      <c r="H41" s="2750"/>
      <c r="I41" s="2745"/>
      <c r="J41" s="2693">
        <v>4</v>
      </c>
    </row>
    <row r="42" spans="1:10">
      <c r="A42" s="2691">
        <v>5</v>
      </c>
      <c r="B42" s="2380">
        <f t="shared" si="0"/>
        <v>-7</v>
      </c>
      <c r="C42" s="2745" t="s">
        <v>983</v>
      </c>
      <c r="D42" s="2746">
        <v>42583</v>
      </c>
      <c r="E42" s="2747">
        <v>42583</v>
      </c>
      <c r="F42" s="2748">
        <v>7.9199975178965404E-2</v>
      </c>
      <c r="G42" s="2749"/>
      <c r="H42" s="2750"/>
      <c r="I42" s="2745"/>
      <c r="J42" s="2693">
        <v>5</v>
      </c>
    </row>
    <row r="43" spans="1:10">
      <c r="A43" s="2691">
        <v>6</v>
      </c>
      <c r="B43" s="2380">
        <f t="shared" si="0"/>
        <v>-8</v>
      </c>
      <c r="C43" s="2745" t="s">
        <v>984</v>
      </c>
      <c r="D43" s="2746">
        <v>5272870</v>
      </c>
      <c r="E43" s="2747">
        <v>5386550</v>
      </c>
      <c r="F43" s="2748">
        <v>4.7664557434074994E-2</v>
      </c>
      <c r="G43" s="2749"/>
      <c r="H43" s="2750"/>
      <c r="I43" s="2745"/>
      <c r="J43" s="2693">
        <v>6</v>
      </c>
    </row>
    <row r="44" spans="1:10">
      <c r="A44" s="2691">
        <v>7</v>
      </c>
      <c r="B44" s="2380">
        <f t="shared" si="0"/>
        <v>-9</v>
      </c>
      <c r="C44" s="2745" t="s">
        <v>985</v>
      </c>
      <c r="D44" s="2746">
        <v>6520599</v>
      </c>
      <c r="E44" s="2747">
        <v>6636267</v>
      </c>
      <c r="F44" s="2748">
        <v>2.423361402522408E-2</v>
      </c>
      <c r="G44" s="2749"/>
      <c r="H44" s="2750"/>
      <c r="I44" s="2745"/>
      <c r="J44" s="2693">
        <v>7</v>
      </c>
    </row>
    <row r="45" spans="1:10">
      <c r="A45" s="2691">
        <v>8</v>
      </c>
      <c r="B45" s="2380">
        <v>-11</v>
      </c>
      <c r="C45" s="2745" t="s">
        <v>986</v>
      </c>
      <c r="D45" s="2746">
        <v>2722212</v>
      </c>
      <c r="E45" s="2747">
        <v>2797188</v>
      </c>
      <c r="F45" s="2748">
        <v>2.751637597133302E-2</v>
      </c>
      <c r="G45" s="2749"/>
      <c r="H45" s="2750"/>
      <c r="I45" s="2745"/>
      <c r="J45" s="2693">
        <v>8</v>
      </c>
    </row>
    <row r="46" spans="1:10">
      <c r="A46" s="2691">
        <v>9</v>
      </c>
      <c r="B46" s="2380">
        <v>-13</v>
      </c>
      <c r="C46" s="2745" t="s">
        <v>987</v>
      </c>
      <c r="D46" s="2746">
        <v>9384</v>
      </c>
      <c r="E46" s="2747">
        <v>9551</v>
      </c>
      <c r="F46" s="2748">
        <v>1.1526528551714188E-2</v>
      </c>
      <c r="G46" s="2749"/>
      <c r="H46" s="2750"/>
      <c r="I46" s="2745"/>
      <c r="J46" s="2693">
        <v>9</v>
      </c>
    </row>
    <row r="47" spans="1:10">
      <c r="A47" s="2691">
        <v>10</v>
      </c>
      <c r="B47" s="2380">
        <v>-16</v>
      </c>
      <c r="C47" s="2745" t="s">
        <v>988</v>
      </c>
      <c r="D47" s="2746">
        <v>715459</v>
      </c>
      <c r="E47" s="2747">
        <v>672547</v>
      </c>
      <c r="F47" s="2748">
        <v>2.1039549133232308E-2</v>
      </c>
      <c r="G47" s="2749"/>
      <c r="H47" s="2750"/>
      <c r="I47" s="2745"/>
      <c r="J47" s="2693">
        <v>10</v>
      </c>
    </row>
    <row r="48" spans="1:10">
      <c r="A48" s="2691">
        <v>11</v>
      </c>
      <c r="B48" s="2380">
        <f>B47-1</f>
        <v>-17</v>
      </c>
      <c r="C48" s="2745" t="s">
        <v>989</v>
      </c>
      <c r="D48" s="2746">
        <v>50539</v>
      </c>
      <c r="E48" s="2747">
        <v>50242</v>
      </c>
      <c r="F48" s="2748">
        <v>2.1090818681219023E-2</v>
      </c>
      <c r="G48" s="2749"/>
      <c r="H48" s="2750"/>
      <c r="I48" s="2745"/>
      <c r="J48" s="2693">
        <v>11</v>
      </c>
    </row>
    <row r="49" spans="1:10">
      <c r="A49" s="2691">
        <v>12</v>
      </c>
      <c r="B49" s="2380">
        <f>B48-1</f>
        <v>-18</v>
      </c>
      <c r="C49" s="2745" t="s">
        <v>990</v>
      </c>
      <c r="D49" s="2746"/>
      <c r="E49" s="2747"/>
      <c r="F49" s="2748"/>
      <c r="G49" s="2749"/>
      <c r="H49" s="2750"/>
      <c r="I49" s="2745"/>
      <c r="J49" s="2693">
        <v>12</v>
      </c>
    </row>
    <row r="50" spans="1:10">
      <c r="A50" s="2691">
        <v>13</v>
      </c>
      <c r="B50" s="2380">
        <f>B49-1</f>
        <v>-19</v>
      </c>
      <c r="C50" s="2745" t="s">
        <v>991</v>
      </c>
      <c r="D50" s="860">
        <v>125437</v>
      </c>
      <c r="E50" s="861">
        <v>138933</v>
      </c>
      <c r="F50" s="862">
        <v>3.0231887146416933E-2</v>
      </c>
      <c r="G50" s="2749"/>
      <c r="H50" s="2750"/>
      <c r="I50" s="2745"/>
      <c r="J50" s="2693">
        <v>13</v>
      </c>
    </row>
    <row r="51" spans="1:10" ht="10.5">
      <c r="A51" s="2691">
        <v>14</v>
      </c>
      <c r="B51" s="2380">
        <f>B50-1</f>
        <v>-20</v>
      </c>
      <c r="C51" s="2745" t="s">
        <v>992</v>
      </c>
      <c r="D51" s="860">
        <v>599398</v>
      </c>
      <c r="E51" s="861">
        <v>608909</v>
      </c>
      <c r="F51" s="862">
        <v>1.9173847083343076E-2</v>
      </c>
      <c r="G51" s="3512" t="s">
        <v>3483</v>
      </c>
      <c r="H51" s="3513"/>
      <c r="I51" s="2745"/>
      <c r="J51" s="2693">
        <v>14</v>
      </c>
    </row>
    <row r="52" spans="1:10">
      <c r="A52" s="2691">
        <v>15</v>
      </c>
      <c r="B52" s="2380">
        <v>-22</v>
      </c>
      <c r="C52" s="2745" t="s">
        <v>993</v>
      </c>
      <c r="D52" s="860">
        <v>871</v>
      </c>
      <c r="E52" s="861">
        <v>871</v>
      </c>
      <c r="F52" s="862">
        <v>2.5000000000000001E-2</v>
      </c>
      <c r="G52" s="2749"/>
      <c r="H52" s="2750"/>
      <c r="I52" s="2745"/>
      <c r="J52" s="2693">
        <v>15</v>
      </c>
    </row>
    <row r="53" spans="1:10">
      <c r="A53" s="2691">
        <v>16</v>
      </c>
      <c r="B53" s="2380">
        <f>B52-1</f>
        <v>-23</v>
      </c>
      <c r="C53" s="2745" t="s">
        <v>994</v>
      </c>
      <c r="D53" s="860">
        <v>6937</v>
      </c>
      <c r="E53" s="861">
        <v>6371</v>
      </c>
      <c r="F53" s="862">
        <v>3.3300004015154906E-2</v>
      </c>
      <c r="G53" s="2749"/>
      <c r="H53" s="2750"/>
      <c r="I53" s="2745"/>
      <c r="J53" s="2693">
        <v>16</v>
      </c>
    </row>
    <row r="54" spans="1:10">
      <c r="A54" s="2691">
        <v>17</v>
      </c>
      <c r="B54" s="2380">
        <f>B53-1</f>
        <v>-24</v>
      </c>
      <c r="C54" s="2745" t="s">
        <v>995</v>
      </c>
      <c r="D54" s="860">
        <v>256831</v>
      </c>
      <c r="E54" s="861">
        <v>272043</v>
      </c>
      <c r="F54" s="862">
        <v>3.0885534116256986E-2</v>
      </c>
      <c r="G54" s="2749"/>
      <c r="H54" s="2750"/>
      <c r="I54" s="2745"/>
      <c r="J54" s="2693">
        <v>17</v>
      </c>
    </row>
    <row r="55" spans="1:10">
      <c r="A55" s="2691">
        <v>18</v>
      </c>
      <c r="B55" s="2380">
        <f>B54-1</f>
        <v>-25</v>
      </c>
      <c r="C55" s="2745" t="s">
        <v>996</v>
      </c>
      <c r="D55" s="860">
        <v>940206</v>
      </c>
      <c r="E55" s="861">
        <v>930724</v>
      </c>
      <c r="F55" s="862">
        <v>2.9731655530293225E-2</v>
      </c>
      <c r="G55" s="2749"/>
      <c r="H55" s="2750"/>
      <c r="I55" s="2745"/>
      <c r="J55" s="2693">
        <v>18</v>
      </c>
    </row>
    <row r="56" spans="1:10">
      <c r="A56" s="2691">
        <v>19</v>
      </c>
      <c r="B56" s="2380">
        <f>B55-1</f>
        <v>-26</v>
      </c>
      <c r="C56" s="2745" t="s">
        <v>997</v>
      </c>
      <c r="D56" s="860">
        <v>644077</v>
      </c>
      <c r="E56" s="861">
        <v>655374</v>
      </c>
      <c r="F56" s="862">
        <v>4.1744354506051434E-2</v>
      </c>
      <c r="G56" s="2749"/>
      <c r="H56" s="2750"/>
      <c r="I56" s="2745"/>
      <c r="J56" s="2693">
        <v>19</v>
      </c>
    </row>
    <row r="57" spans="1:10">
      <c r="A57" s="2691">
        <v>20</v>
      </c>
      <c r="B57" s="2380">
        <f>B56-1</f>
        <v>-27</v>
      </c>
      <c r="C57" s="2745" t="s">
        <v>998</v>
      </c>
      <c r="D57" s="860">
        <v>2474185</v>
      </c>
      <c r="E57" s="861">
        <v>2462347</v>
      </c>
      <c r="F57" s="862">
        <v>3.7228768021565349E-2</v>
      </c>
      <c r="G57" s="2749"/>
      <c r="H57" s="2750"/>
      <c r="I57" s="2745"/>
      <c r="J57" s="2693">
        <v>20</v>
      </c>
    </row>
    <row r="58" spans="1:10">
      <c r="A58" s="2691">
        <v>21</v>
      </c>
      <c r="B58" s="2380">
        <v>-29</v>
      </c>
      <c r="C58" s="2745" t="s">
        <v>999</v>
      </c>
      <c r="D58" s="860">
        <v>2701</v>
      </c>
      <c r="E58" s="861">
        <v>2701</v>
      </c>
      <c r="F58" s="862">
        <v>2.905914365871581E-2</v>
      </c>
      <c r="G58" s="2749"/>
      <c r="H58" s="2750"/>
      <c r="I58" s="2745"/>
      <c r="J58" s="2693">
        <v>21</v>
      </c>
    </row>
    <row r="59" spans="1:10">
      <c r="A59" s="2691">
        <v>22</v>
      </c>
      <c r="B59" s="2380">
        <v>-31</v>
      </c>
      <c r="C59" s="2745" t="s">
        <v>1000</v>
      </c>
      <c r="D59" s="860">
        <v>46480</v>
      </c>
      <c r="E59" s="861">
        <v>46831</v>
      </c>
      <c r="F59" s="862">
        <v>2.2433166310736781E-2</v>
      </c>
      <c r="G59" s="2749"/>
      <c r="H59" s="2750"/>
      <c r="I59" s="2745"/>
      <c r="J59" s="2693">
        <v>22</v>
      </c>
    </row>
    <row r="60" spans="1:10">
      <c r="A60" s="2691">
        <v>23</v>
      </c>
      <c r="B60" s="2380">
        <v>-35</v>
      </c>
      <c r="C60" s="2745" t="s">
        <v>1001</v>
      </c>
      <c r="D60" s="860">
        <v>13814</v>
      </c>
      <c r="E60" s="861">
        <v>13489</v>
      </c>
      <c r="F60" s="862">
        <v>2.2622151654144902E-2</v>
      </c>
      <c r="G60" s="2749"/>
      <c r="H60" s="2750"/>
      <c r="I60" s="2745"/>
      <c r="J60" s="2693">
        <v>23</v>
      </c>
    </row>
    <row r="61" spans="1:10">
      <c r="A61" s="2691">
        <v>24</v>
      </c>
      <c r="B61" s="2380">
        <v>-37</v>
      </c>
      <c r="C61" s="2745" t="s">
        <v>1002</v>
      </c>
      <c r="D61" s="860">
        <v>815995</v>
      </c>
      <c r="E61" s="861">
        <v>764351</v>
      </c>
      <c r="F61" s="862">
        <v>5.0239948961925837E-2</v>
      </c>
      <c r="G61" s="2749"/>
      <c r="H61" s="2750"/>
      <c r="I61" s="2745"/>
      <c r="J61" s="2693">
        <v>24</v>
      </c>
    </row>
    <row r="62" spans="1:10">
      <c r="A62" s="2691">
        <v>25</v>
      </c>
      <c r="B62" s="2380">
        <v>-39</v>
      </c>
      <c r="C62" s="2745" t="s">
        <v>1003</v>
      </c>
      <c r="D62" s="860">
        <v>401617</v>
      </c>
      <c r="E62" s="861">
        <v>407294</v>
      </c>
      <c r="F62" s="862">
        <v>7.3992653255394378E-2</v>
      </c>
      <c r="G62" s="2749"/>
      <c r="H62" s="2750"/>
      <c r="I62" s="2745"/>
      <c r="J62" s="2693">
        <v>25</v>
      </c>
    </row>
    <row r="63" spans="1:10">
      <c r="A63" s="2691">
        <v>26</v>
      </c>
      <c r="B63" s="2380">
        <v>-44</v>
      </c>
      <c r="C63" s="2745" t="s">
        <v>1005</v>
      </c>
      <c r="D63" s="860">
        <v>201412</v>
      </c>
      <c r="E63" s="861">
        <v>201798</v>
      </c>
      <c r="F63" s="862">
        <v>3.3037750894513072E-2</v>
      </c>
      <c r="G63" s="2749"/>
      <c r="H63" s="2750"/>
      <c r="I63" s="2745"/>
      <c r="J63" s="2693">
        <v>26</v>
      </c>
    </row>
    <row r="64" spans="1:10">
      <c r="A64" s="2691">
        <v>27</v>
      </c>
      <c r="B64" s="2380">
        <v>-45</v>
      </c>
      <c r="C64" s="2745" t="s">
        <v>1006</v>
      </c>
      <c r="D64" s="860">
        <v>15035</v>
      </c>
      <c r="E64" s="861">
        <v>15035</v>
      </c>
      <c r="F64" s="862">
        <v>2.0795815375142603E-2</v>
      </c>
      <c r="G64" s="2749"/>
      <c r="H64" s="2750"/>
      <c r="I64" s="2745"/>
      <c r="J64" s="2693">
        <v>27</v>
      </c>
    </row>
    <row r="65" spans="1:11">
      <c r="A65" s="2691">
        <v>28</v>
      </c>
      <c r="B65" s="2380"/>
      <c r="C65" s="2745" t="s">
        <v>102</v>
      </c>
      <c r="D65" s="2746"/>
      <c r="E65" s="2747"/>
      <c r="F65" s="2748"/>
      <c r="G65" s="2749"/>
      <c r="H65" s="2750"/>
      <c r="I65" s="2745"/>
      <c r="J65" s="2693">
        <v>28</v>
      </c>
    </row>
    <row r="66" spans="1:11">
      <c r="A66" s="2691">
        <v>29</v>
      </c>
      <c r="B66" s="2380"/>
      <c r="C66" s="2745" t="s">
        <v>103</v>
      </c>
      <c r="D66" s="2746"/>
      <c r="E66" s="2747"/>
      <c r="F66" s="2748"/>
      <c r="G66" s="2749"/>
      <c r="H66" s="2750"/>
      <c r="I66" s="2745"/>
      <c r="J66" s="2693">
        <v>29</v>
      </c>
    </row>
    <row r="67" spans="1:11" ht="10.5" thickBot="1">
      <c r="A67" s="2751">
        <v>30</v>
      </c>
      <c r="B67" s="864"/>
      <c r="C67" s="3010" t="s">
        <v>3597</v>
      </c>
      <c r="D67" s="1861">
        <v>28513063</v>
      </c>
      <c r="E67" s="1862">
        <v>28853004</v>
      </c>
      <c r="F67" s="865">
        <v>3.025174262062828E-2</v>
      </c>
      <c r="G67" s="866"/>
      <c r="H67" s="867"/>
      <c r="I67" s="868"/>
      <c r="J67" s="2752">
        <v>30</v>
      </c>
    </row>
    <row r="68" spans="1:11" ht="10.5" thickTop="1">
      <c r="A68" s="2598"/>
      <c r="B68" s="690"/>
      <c r="C68" s="1888" t="s">
        <v>105</v>
      </c>
      <c r="D68" s="870"/>
      <c r="E68" s="871"/>
      <c r="F68" s="2574"/>
      <c r="G68" s="870"/>
      <c r="H68" s="871"/>
      <c r="I68" s="2574"/>
      <c r="J68" s="2578"/>
    </row>
    <row r="69" spans="1:11">
      <c r="A69" s="2691">
        <v>31</v>
      </c>
      <c r="B69" s="2692">
        <v>-52</v>
      </c>
      <c r="C69" s="2745" t="s">
        <v>1009</v>
      </c>
      <c r="D69" s="860">
        <v>5973284</v>
      </c>
      <c r="E69" s="861">
        <v>5494541</v>
      </c>
      <c r="F69" s="862">
        <v>3.8094097928737594E-2</v>
      </c>
      <c r="G69" s="2749"/>
      <c r="H69" s="2695"/>
      <c r="I69" s="2688"/>
      <c r="J69" s="2693">
        <v>31</v>
      </c>
    </row>
    <row r="70" spans="1:11">
      <c r="A70" s="2691">
        <v>32</v>
      </c>
      <c r="B70" s="2692">
        <f t="shared" ref="B70:B76" si="1">B69-1</f>
        <v>-53</v>
      </c>
      <c r="C70" s="2745" t="s">
        <v>1010</v>
      </c>
      <c r="D70" s="860">
        <v>2987658</v>
      </c>
      <c r="E70" s="861">
        <v>2787619</v>
      </c>
      <c r="F70" s="862">
        <v>2.6380073941035243E-2</v>
      </c>
      <c r="G70" s="2749"/>
      <c r="H70" s="2695"/>
      <c r="I70" s="2688"/>
      <c r="J70" s="2693">
        <v>32</v>
      </c>
      <c r="K70" s="46"/>
    </row>
    <row r="71" spans="1:11">
      <c r="A71" s="2691">
        <v>33</v>
      </c>
      <c r="B71" s="2692">
        <f t="shared" si="1"/>
        <v>-54</v>
      </c>
      <c r="C71" s="2745" t="s">
        <v>1011</v>
      </c>
      <c r="D71" s="2746"/>
      <c r="E71" s="2753"/>
      <c r="F71" s="2754"/>
      <c r="G71" s="2749"/>
      <c r="H71" s="2695"/>
      <c r="I71" s="2688"/>
      <c r="J71" s="2693">
        <v>33</v>
      </c>
    </row>
    <row r="72" spans="1:11">
      <c r="A72" s="2691">
        <v>34</v>
      </c>
      <c r="B72" s="2692">
        <f t="shared" si="1"/>
        <v>-55</v>
      </c>
      <c r="C72" s="2745" t="s">
        <v>1012</v>
      </c>
      <c r="D72" s="3226">
        <v>600639</v>
      </c>
      <c r="E72" s="861">
        <v>597407</v>
      </c>
      <c r="F72" s="862">
        <v>4.6085678269170441E-2</v>
      </c>
      <c r="G72" s="2749"/>
      <c r="H72" s="2695"/>
      <c r="I72" s="2688"/>
      <c r="J72" s="2693">
        <v>34</v>
      </c>
    </row>
    <row r="73" spans="1:11">
      <c r="A73" s="2691">
        <v>35</v>
      </c>
      <c r="B73" s="2692">
        <f t="shared" si="1"/>
        <v>-56</v>
      </c>
      <c r="C73" s="2745" t="s">
        <v>1013</v>
      </c>
      <c r="D73" s="2746"/>
      <c r="E73" s="2753"/>
      <c r="F73" s="2754"/>
      <c r="G73" s="2749"/>
      <c r="H73" s="2695"/>
      <c r="I73" s="2688"/>
      <c r="J73" s="2693">
        <v>35</v>
      </c>
    </row>
    <row r="74" spans="1:11">
      <c r="A74" s="2691">
        <v>36</v>
      </c>
      <c r="B74" s="2692">
        <f t="shared" si="1"/>
        <v>-57</v>
      </c>
      <c r="C74" s="2745" t="s">
        <v>1014</v>
      </c>
      <c r="D74" s="860">
        <v>222580</v>
      </c>
      <c r="E74" s="861">
        <v>245696</v>
      </c>
      <c r="F74" s="862">
        <v>2.0000000266058273E-2</v>
      </c>
      <c r="G74" s="2749"/>
      <c r="H74" s="2695"/>
      <c r="I74" s="2688"/>
      <c r="J74" s="2693">
        <v>36</v>
      </c>
    </row>
    <row r="75" spans="1:11">
      <c r="A75" s="2691">
        <v>37</v>
      </c>
      <c r="B75" s="2692">
        <f t="shared" si="1"/>
        <v>-58</v>
      </c>
      <c r="C75" s="2745" t="s">
        <v>1015</v>
      </c>
      <c r="D75" s="860">
        <v>259307</v>
      </c>
      <c r="E75" s="861">
        <v>247546</v>
      </c>
      <c r="F75" s="862">
        <v>7.6665854874623851E-2</v>
      </c>
      <c r="G75" s="2749"/>
      <c r="H75" s="2695"/>
      <c r="I75" s="2688"/>
      <c r="J75" s="2693">
        <v>37</v>
      </c>
    </row>
    <row r="76" spans="1:11">
      <c r="A76" s="2691">
        <v>38</v>
      </c>
      <c r="B76" s="2692">
        <f t="shared" si="1"/>
        <v>-59</v>
      </c>
      <c r="C76" s="2745" t="s">
        <v>106</v>
      </c>
      <c r="D76" s="3226">
        <v>732034</v>
      </c>
      <c r="E76" s="861">
        <v>736054</v>
      </c>
      <c r="F76" s="862">
        <v>9.1847963793820639E-2</v>
      </c>
      <c r="G76" s="2749"/>
      <c r="H76" s="2695"/>
      <c r="I76" s="2688"/>
      <c r="J76" s="2693">
        <v>38</v>
      </c>
    </row>
    <row r="77" spans="1:11" ht="10.5" thickBot="1">
      <c r="A77" s="2751">
        <v>39</v>
      </c>
      <c r="B77" s="864"/>
      <c r="C77" s="3011" t="s">
        <v>3598</v>
      </c>
      <c r="D77" s="1863">
        <v>10775502</v>
      </c>
      <c r="E77" s="1864">
        <v>10108863</v>
      </c>
      <c r="F77" s="862">
        <v>3.9801053652597985E-2</v>
      </c>
      <c r="G77" s="866"/>
      <c r="H77" s="873"/>
      <c r="I77" s="874"/>
      <c r="J77" s="2752">
        <v>39</v>
      </c>
    </row>
    <row r="78" spans="1:11" ht="11" thickTop="1" thickBot="1">
      <c r="A78" s="2691">
        <v>40</v>
      </c>
      <c r="B78" s="2380"/>
      <c r="C78" s="2743" t="s">
        <v>1021</v>
      </c>
      <c r="D78" s="1859">
        <v>39288565</v>
      </c>
      <c r="E78" s="1860">
        <v>38961867</v>
      </c>
      <c r="F78" s="875">
        <v>3.2709596220592989E-2</v>
      </c>
      <c r="G78" s="876"/>
      <c r="H78" s="877"/>
      <c r="I78" s="2744" t="s">
        <v>108</v>
      </c>
      <c r="J78" s="2693">
        <v>40</v>
      </c>
    </row>
    <row r="79" spans="1:11" s="46" customFormat="1" ht="12" customHeight="1">
      <c r="A79" s="2755"/>
      <c r="B79" s="2756"/>
      <c r="C79" s="2757"/>
      <c r="D79" s="2757"/>
      <c r="E79" s="2757"/>
      <c r="F79" s="2757"/>
      <c r="G79" s="2757"/>
      <c r="H79" s="2757"/>
      <c r="I79" s="2757"/>
      <c r="J79" s="2758" t="s">
        <v>1353</v>
      </c>
    </row>
    <row r="80" spans="1:11"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sheetData>
  <customSheetViews>
    <customSheetView guid="{CED32266-454C-4882-8DB4-02038533D7CA}" scale="110" showPageBreaks="1" printArea="1" topLeftCell="A22">
      <pageMargins left="0.5" right="0.5" top="0.5" bottom="0.5" header="0.3" footer="0.3"/>
      <printOptions horizontalCentered="1"/>
      <pageSetup orientation="portrait" r:id="rId1"/>
    </customSheetView>
    <customSheetView guid="{785AB79B-FCC5-4328-97AE-CA0022E835E7}" scale="110" showPageBreaks="1" fitToPage="1" printArea="1">
      <selection activeCell="J1" sqref="J1"/>
      <pageMargins left="0.9" right="1" top="0.7" bottom="0.75" header="0" footer="0"/>
      <pageSetup scale="86" orientation="portrait" horizontalDpi="4294967292" r:id="rId2"/>
      <headerFooter alignWithMargins="0"/>
    </customSheetView>
    <customSheetView guid="{5A727A5D-BF44-4335-A246-11154DE1EF1F}" scale="110" showPageBreaks="1" fitToPage="1" printArea="1" topLeftCell="A22">
      <selection activeCell="F71" sqref="F71"/>
      <pageMargins left="0.9" right="1" top="0.7" bottom="0.75" header="0" footer="0"/>
      <pageSetup scale="84" orientation="portrait" horizontalDpi="4294967292" r:id="rId3"/>
      <headerFooter alignWithMargins="0"/>
    </customSheetView>
    <customSheetView guid="{4199E9C9-F722-4E0F-954F-1B24567CBCA2}" scale="110" fitToPage="1">
      <selection activeCell="J1" sqref="J1"/>
      <pageMargins left="0.9" right="1" top="0.7" bottom="0.75" header="0" footer="0"/>
      <pageSetup scale="85" orientation="portrait" horizontalDpi="4294967292" r:id="rId4"/>
      <headerFooter alignWithMargins="0"/>
    </customSheetView>
    <customSheetView guid="{494A8C19-2F1C-4B6E-A878-D879D2D7079D}" scale="110" fitToPage="1" topLeftCell="A34">
      <selection activeCell="W34" sqref="W34"/>
      <pageMargins left="0.9" right="1" top="0.7" bottom="0.75" header="0" footer="0"/>
      <pageSetup scale="86" orientation="portrait" horizontalDpi="4294967292" r:id="rId5"/>
      <headerFooter alignWithMargins="0"/>
    </customSheetView>
    <customSheetView guid="{1074830C-1147-4CE3-BD9F-2572CEE59AEF}" scale="90" fitToPage="1">
      <selection activeCell="W34" sqref="W34"/>
      <pageMargins left="0.9" right="1" top="0.7" bottom="0.75" header="0" footer="0"/>
      <pageSetup scale="86" orientation="portrait" horizontalDpi="4294967292" r:id="rId6"/>
      <headerFooter alignWithMargins="0"/>
    </customSheetView>
    <customSheetView guid="{C0E4D60A-5D51-4D0A-8339-E19D67BA1FD7}" scale="90" fitToPage="1">
      <selection activeCell="W34" sqref="W34"/>
      <pageMargins left="0.9" right="1" top="0.7" bottom="0.75" header="0" footer="0"/>
      <pageSetup scale="86" orientation="portrait" horizontalDpi="4294967292" r:id="rId7"/>
      <headerFooter alignWithMargins="0"/>
    </customSheetView>
    <customSheetView guid="{EB5A193B-9693-4793-A7E2-BFF09C25801B}" scale="110" fitToPage="1" printArea="1" topLeftCell="A22">
      <selection activeCell="F71" sqref="F71"/>
      <pageMargins left="0.9" right="1" top="0.7" bottom="0.75" header="0" footer="0"/>
      <pageSetup scale="86" orientation="portrait" horizontalDpi="4294967292" r:id="rId8"/>
      <headerFooter alignWithMargins="0"/>
    </customSheetView>
  </customSheetViews>
  <mergeCells count="1">
    <mergeCell ref="G51:H51"/>
  </mergeCells>
  <phoneticPr fontId="0" type="noConversion"/>
  <printOptions horizontalCentered="1" verticalCentered="1"/>
  <pageMargins left="0.25" right="0.25" top="0.25" bottom="0.25" header="0.1" footer="0.1"/>
  <pageSetup scale="93" orientation="portrait" r:id="rId9"/>
  <headerFooter alignWithMargins="0"/>
  <customProperties>
    <customPr name="_pios_id" r:id="rId10"/>
    <customPr name="EpmWorksheetKeyString_GUID"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dimension ref="B1:B56"/>
  <sheetViews>
    <sheetView view="pageBreakPreview" zoomScaleNormal="75" zoomScaleSheetLayoutView="100" workbookViewId="0">
      <selection activeCell="A125" sqref="A125:XFD125"/>
    </sheetView>
  </sheetViews>
  <sheetFormatPr defaultColWidth="9.109375" defaultRowHeight="12.5"/>
  <cols>
    <col min="1" max="1" width="5.109375" style="67" customWidth="1"/>
    <col min="2" max="2" width="113.109375" style="67" customWidth="1"/>
    <col min="3" max="12" width="9.109375" style="67" customWidth="1"/>
    <col min="13" max="13" width="3.77734375" style="67" customWidth="1"/>
    <col min="14" max="14" width="2.44140625" style="67" customWidth="1"/>
    <col min="15" max="16384" width="9.109375" style="67"/>
  </cols>
  <sheetData>
    <row r="1" spans="2:2">
      <c r="B1" s="550" t="s">
        <v>712</v>
      </c>
    </row>
    <row r="2" spans="2:2">
      <c r="B2" s="551"/>
    </row>
    <row r="3" spans="2:2">
      <c r="B3" s="565" t="s">
        <v>713</v>
      </c>
    </row>
    <row r="4" spans="2:2">
      <c r="B4" s="551" t="s">
        <v>714</v>
      </c>
    </row>
    <row r="5" spans="2:2">
      <c r="B5" s="551" t="s">
        <v>2075</v>
      </c>
    </row>
    <row r="6" spans="2:2">
      <c r="B6" s="551" t="s">
        <v>715</v>
      </c>
    </row>
    <row r="7" spans="2:2">
      <c r="B7" s="551" t="s">
        <v>716</v>
      </c>
    </row>
    <row r="8" spans="2:2">
      <c r="B8" s="551"/>
    </row>
    <row r="9" spans="2:2">
      <c r="B9" s="551" t="s">
        <v>717</v>
      </c>
    </row>
    <row r="10" spans="2:2">
      <c r="B10" s="551" t="s">
        <v>718</v>
      </c>
    </row>
    <row r="11" spans="2:2">
      <c r="B11" s="551"/>
    </row>
    <row r="12" spans="2:2">
      <c r="B12" s="551" t="s">
        <v>719</v>
      </c>
    </row>
    <row r="13" spans="2:2">
      <c r="B13" s="551" t="s">
        <v>720</v>
      </c>
    </row>
    <row r="14" spans="2:2">
      <c r="B14" s="551"/>
    </row>
    <row r="15" spans="2:2">
      <c r="B15" s="551" t="s">
        <v>721</v>
      </c>
    </row>
    <row r="16" spans="2:2">
      <c r="B16" s="551" t="s">
        <v>722</v>
      </c>
    </row>
    <row r="17" spans="2:2">
      <c r="B17" s="551"/>
    </row>
    <row r="18" spans="2:2">
      <c r="B18" s="551" t="s">
        <v>723</v>
      </c>
    </row>
    <row r="19" spans="2:2">
      <c r="B19" s="551" t="s">
        <v>724</v>
      </c>
    </row>
    <row r="20" spans="2:2">
      <c r="B20" s="551" t="s">
        <v>725</v>
      </c>
    </row>
    <row r="21" spans="2:2">
      <c r="B21" s="551" t="s">
        <v>726</v>
      </c>
    </row>
    <row r="22" spans="2:2">
      <c r="B22" s="551" t="s">
        <v>727</v>
      </c>
    </row>
    <row r="23" spans="2:2">
      <c r="B23" s="551"/>
    </row>
    <row r="24" spans="2:2">
      <c r="B24" s="551" t="s">
        <v>728</v>
      </c>
    </row>
    <row r="25" spans="2:2">
      <c r="B25" s="551" t="s">
        <v>729</v>
      </c>
    </row>
    <row r="26" spans="2:2">
      <c r="B26" s="551"/>
    </row>
    <row r="27" spans="2:2">
      <c r="B27" s="551" t="s">
        <v>730</v>
      </c>
    </row>
    <row r="28" spans="2:2">
      <c r="B28" s="551"/>
    </row>
    <row r="29" spans="2:2">
      <c r="B29" s="551" t="s">
        <v>731</v>
      </c>
    </row>
    <row r="30" spans="2:2">
      <c r="B30" s="551"/>
    </row>
    <row r="31" spans="2:2">
      <c r="B31" s="551" t="s">
        <v>732</v>
      </c>
    </row>
    <row r="32" spans="2:2">
      <c r="B32" s="551"/>
    </row>
    <row r="33" spans="2:2">
      <c r="B33" s="551" t="s">
        <v>733</v>
      </c>
    </row>
    <row r="34" spans="2:2">
      <c r="B34" s="551" t="s">
        <v>734</v>
      </c>
    </row>
    <row r="35" spans="2:2">
      <c r="B35" s="551" t="s">
        <v>735</v>
      </c>
    </row>
    <row r="36" spans="2:2">
      <c r="B36" s="551"/>
    </row>
    <row r="37" spans="2:2">
      <c r="B37" s="551" t="s">
        <v>137</v>
      </c>
    </row>
    <row r="38" spans="2:2">
      <c r="B38" s="551" t="s">
        <v>138</v>
      </c>
    </row>
    <row r="39" spans="2:2">
      <c r="B39" s="551"/>
    </row>
    <row r="40" spans="2:2">
      <c r="B40" s="551" t="s">
        <v>139</v>
      </c>
    </row>
    <row r="41" spans="2:2">
      <c r="B41" s="551" t="s">
        <v>140</v>
      </c>
    </row>
    <row r="42" spans="2:2">
      <c r="B42" s="551"/>
    </row>
    <row r="43" spans="2:2">
      <c r="B43" s="565" t="s">
        <v>3544</v>
      </c>
    </row>
    <row r="44" spans="2:2">
      <c r="B44" s="551" t="s">
        <v>141</v>
      </c>
    </row>
    <row r="45" spans="2:2">
      <c r="B45" s="551"/>
    </row>
    <row r="46" spans="2:2">
      <c r="B46" s="551" t="s">
        <v>142</v>
      </c>
    </row>
    <row r="47" spans="2:2">
      <c r="B47" s="551" t="s">
        <v>143</v>
      </c>
    </row>
    <row r="48" spans="2:2">
      <c r="B48" s="551" t="s">
        <v>144</v>
      </c>
    </row>
    <row r="49" spans="2:2">
      <c r="B49" s="551"/>
    </row>
    <row r="50" spans="2:2">
      <c r="B50" s="551" t="s">
        <v>145</v>
      </c>
    </row>
    <row r="51" spans="2:2">
      <c r="B51" s="551" t="s">
        <v>146</v>
      </c>
    </row>
    <row r="52" spans="2:2">
      <c r="B52" s="551"/>
    </row>
    <row r="53" spans="2:2">
      <c r="B53" s="551" t="s">
        <v>147</v>
      </c>
    </row>
    <row r="54" spans="2:2">
      <c r="B54" s="551"/>
    </row>
    <row r="55" spans="2:2">
      <c r="B55" s="551"/>
    </row>
    <row r="56" spans="2:2">
      <c r="B56" s="551"/>
    </row>
  </sheetData>
  <customSheetViews>
    <customSheetView guid="{CED32266-454C-4882-8DB4-02038533D7CA}" showPageBreaks="1" view="pageBreakPreview">
      <selection activeCell="C12" sqref="C12"/>
      <rowBreaks count="1" manualBreakCount="1">
        <brk id="52" max="16383" man="1"/>
      </rowBreaks>
      <pageMargins left="0.5" right="0.5" top="0.5" bottom="0.5" header="0.3" footer="0.3"/>
      <printOptions horizontalCentered="1"/>
      <pageSetup orientation="portrait" r:id="rId1"/>
    </customSheetView>
    <customSheetView guid="{785AB79B-FCC5-4328-97AE-CA0022E835E7}" scale="60" showPageBreaks="1" fitToPage="1" printArea="1" view="pageBreakPreview">
      <rowBreaks count="1" manualBreakCount="1">
        <brk id="52" man="1"/>
      </rowBreaks>
      <pageMargins left="0.7" right="0.7" top="0.75" bottom="0.75" header="0.3" footer="0.3"/>
      <pageSetup scale="82" orientation="portrait" horizontalDpi="4294967292" r:id="rId2"/>
      <headerFooter alignWithMargins="0"/>
    </customSheetView>
    <customSheetView guid="{5A727A5D-BF44-4335-A246-11154DE1EF1F}" scale="60" showPageBreaks="1" fitToPage="1" printArea="1" view="pageBreakPreview">
      <rowBreaks count="1" manualBreakCount="1">
        <brk id="52" man="1"/>
      </rowBreaks>
      <pageMargins left="0.7" right="0.7" top="0.75" bottom="0.75" header="0.3" footer="0.3"/>
      <pageSetup scale="98" orientation="portrait" horizontalDpi="4294967292" r:id="rId3"/>
      <headerFooter alignWithMargins="0"/>
    </customSheetView>
    <customSheetView guid="{4199E9C9-F722-4E0F-954F-1B24567CBCA2}" scale="60" showPageBreaks="1" fitToPage="1" printArea="1" view="pageBreakPreview">
      <rowBreaks count="1" manualBreakCount="1">
        <brk id="52" man="1"/>
      </rowBreaks>
      <pageMargins left="0.7" right="0.7" top="0.75" bottom="0.75" header="0.3" footer="0.3"/>
      <pageSetup scale="95" orientation="portrait" horizontalDpi="4294967292" r:id="rId4"/>
      <headerFooter alignWithMargins="0"/>
    </customSheetView>
    <customSheetView guid="{494A8C19-2F1C-4B6E-A878-D879D2D7079D}" scale="60" showPageBreaks="1" fitToPage="1" printArea="1" view="pageBreakPreview">
      <rowBreaks count="1" manualBreakCount="1">
        <brk id="52" man="1"/>
      </rowBreaks>
      <pageMargins left="0.7" right="0.7" top="0.75" bottom="0.75" header="0.3" footer="0.3"/>
      <pageSetup scale="82" orientation="portrait" horizontalDpi="4294967292" r:id="rId5"/>
      <headerFooter alignWithMargins="0"/>
    </customSheetView>
    <customSheetView guid="{1074830C-1147-4CE3-BD9F-2572CEE59AEF}" scale="60" showPageBreaks="1" fitToPage="1" printArea="1" view="pageBreakPreview">
      <rowBreaks count="1" manualBreakCount="1">
        <brk id="52" man="1"/>
      </rowBreaks>
      <pageMargins left="0.7" right="0.7" top="0.75" bottom="0.75" header="0.3" footer="0.3"/>
      <pageSetup scale="82" orientation="portrait" horizontalDpi="4294967292" r:id="rId6"/>
      <headerFooter alignWithMargins="0"/>
    </customSheetView>
    <customSheetView guid="{C0E4D60A-5D51-4D0A-8339-E19D67BA1FD7}" scale="60" showPageBreaks="1" fitToPage="1" printArea="1" view="pageBreakPreview">
      <rowBreaks count="1" manualBreakCount="1">
        <brk id="52" man="1"/>
      </rowBreaks>
      <pageMargins left="0.7" right="0.7" top="0.75" bottom="0.75" header="0.3" footer="0.3"/>
      <pageSetup scale="96" orientation="portrait" horizontalDpi="4294967292" r:id="rId7"/>
      <headerFooter alignWithMargins="0"/>
    </customSheetView>
    <customSheetView guid="{EB5A193B-9693-4793-A7E2-BFF09C25801B}" scale="60" showPageBreaks="1" fitToPage="1" printArea="1" view="pageBreakPreview">
      <rowBreaks count="1" manualBreakCount="1">
        <brk id="52" man="1"/>
      </rowBreaks>
      <pageMargins left="0.7" right="0.7" top="0.75" bottom="0.75" header="0.3" footer="0.3"/>
      <pageSetup scale="98" orientation="portrait" horizontalDpi="4294967292" r:id="rId8"/>
      <headerFooter alignWithMargins="0"/>
    </customSheetView>
  </customSheetViews>
  <phoneticPr fontId="0" type="noConversion"/>
  <printOptions horizontalCentered="1" verticalCentered="1"/>
  <pageMargins left="0.25" right="0.25" top="0.25" bottom="0.25" header="0.1" footer="0.1"/>
  <pageSetup fitToWidth="0" fitToHeight="0" orientation="portrait" r:id="rId9"/>
  <headerFooter alignWithMargins="0"/>
  <customProperties>
    <customPr name="_pios_id" r:id="rId10"/>
    <customPr name="EpmWorksheetKeyString_GUID" r:id="rId11"/>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75"/>
  <sheetViews>
    <sheetView view="pageBreakPreview" topLeftCell="A4" zoomScale="110" zoomScaleNormal="120" zoomScaleSheetLayoutView="110" workbookViewId="0">
      <selection activeCell="E72" sqref="E72"/>
    </sheetView>
  </sheetViews>
  <sheetFormatPr defaultRowHeight="10"/>
  <cols>
    <col min="1" max="1" width="6" customWidth="1"/>
    <col min="2" max="2" width="7.109375" customWidth="1"/>
    <col min="3" max="3" width="5.77734375" customWidth="1"/>
    <col min="4" max="4" width="29.21875" customWidth="1"/>
    <col min="5" max="10" width="12.5546875" customWidth="1"/>
  </cols>
  <sheetData>
    <row r="1" spans="1:11" s="2" customFormat="1" ht="11.5">
      <c r="A1" s="2759" t="s">
        <v>2901</v>
      </c>
      <c r="B1" s="2760"/>
      <c r="C1" s="2760"/>
      <c r="D1" s="2760"/>
      <c r="E1" s="2760"/>
      <c r="F1" s="2760"/>
      <c r="G1" s="2760"/>
      <c r="H1" s="2760"/>
      <c r="I1" s="2760"/>
      <c r="J1" s="2760"/>
      <c r="K1" s="2495">
        <v>35</v>
      </c>
    </row>
    <row r="2" spans="1:11" ht="10.5">
      <c r="A2" s="2733" t="s">
        <v>474</v>
      </c>
      <c r="B2" s="2761"/>
      <c r="C2" s="2761"/>
      <c r="D2" s="2762"/>
      <c r="E2" s="2762"/>
      <c r="F2" s="2762"/>
      <c r="G2" s="2762"/>
      <c r="H2" s="2762"/>
      <c r="I2" s="2762"/>
      <c r="J2" s="2762"/>
      <c r="K2" s="2763"/>
    </row>
    <row r="3" spans="1:11">
      <c r="A3" s="2764" t="s">
        <v>334</v>
      </c>
      <c r="B3" s="2765"/>
      <c r="C3" s="2765"/>
      <c r="D3" s="2765"/>
      <c r="E3" s="2765"/>
      <c r="F3" s="2765"/>
      <c r="G3" s="2765"/>
      <c r="H3" s="2765"/>
      <c r="I3" s="2765"/>
      <c r="J3" s="2765"/>
      <c r="K3" s="2766"/>
    </row>
    <row r="4" spans="1:11">
      <c r="A4" s="2767"/>
      <c r="B4" s="2768"/>
      <c r="C4" s="2768"/>
      <c r="D4" s="2769"/>
      <c r="E4" s="2769"/>
      <c r="F4" s="2769"/>
      <c r="G4" s="2769"/>
      <c r="H4" s="2769"/>
      <c r="I4" s="2769"/>
      <c r="J4" s="2769"/>
      <c r="K4" s="2770"/>
    </row>
    <row r="5" spans="1:11">
      <c r="A5" s="1887" t="s">
        <v>416</v>
      </c>
      <c r="B5" s="690" t="s">
        <v>475</v>
      </c>
      <c r="C5" s="690"/>
      <c r="D5" s="202"/>
      <c r="E5" s="202"/>
      <c r="F5" s="202"/>
      <c r="G5" s="202"/>
      <c r="H5" s="202"/>
      <c r="I5" s="202"/>
      <c r="J5" s="202"/>
      <c r="K5" s="1847"/>
    </row>
    <row r="6" spans="1:11">
      <c r="A6" s="527"/>
      <c r="B6" s="1886" t="s">
        <v>476</v>
      </c>
      <c r="C6" s="690"/>
      <c r="D6" s="202"/>
      <c r="E6" s="202"/>
      <c r="F6" s="202"/>
      <c r="G6" s="202"/>
      <c r="H6" s="202"/>
      <c r="I6" s="202"/>
      <c r="J6" s="202"/>
      <c r="K6" s="1847"/>
    </row>
    <row r="7" spans="1:11">
      <c r="A7" s="527"/>
      <c r="B7" s="1886" t="s">
        <v>477</v>
      </c>
      <c r="C7" s="690"/>
      <c r="D7" s="202"/>
      <c r="E7" s="202"/>
      <c r="F7" s="202"/>
      <c r="G7" s="202"/>
      <c r="H7" s="202"/>
      <c r="I7" s="202"/>
      <c r="J7" s="202"/>
      <c r="K7" s="1847"/>
    </row>
    <row r="8" spans="1:11">
      <c r="A8" s="527"/>
      <c r="B8" s="1886" t="s">
        <v>478</v>
      </c>
      <c r="C8" s="690"/>
      <c r="D8" s="202"/>
      <c r="E8" s="202"/>
      <c r="F8" s="202"/>
      <c r="G8" s="202"/>
      <c r="H8" s="202"/>
      <c r="I8" s="202"/>
      <c r="J8" s="202"/>
      <c r="K8" s="1847"/>
    </row>
    <row r="9" spans="1:11">
      <c r="A9" s="527"/>
      <c r="B9" s="1886" t="s">
        <v>2527</v>
      </c>
      <c r="C9" s="690"/>
      <c r="D9" s="202"/>
      <c r="E9" s="202"/>
      <c r="F9" s="202"/>
      <c r="G9" s="202"/>
      <c r="H9" s="202"/>
      <c r="I9" s="202"/>
      <c r="J9" s="202"/>
      <c r="K9" s="1847"/>
    </row>
    <row r="10" spans="1:11">
      <c r="A10" s="1887"/>
      <c r="B10" s="690"/>
      <c r="C10" s="690"/>
      <c r="D10" s="202"/>
      <c r="E10" s="202"/>
      <c r="F10" s="202"/>
      <c r="G10" s="202"/>
      <c r="H10" s="202"/>
      <c r="I10" s="202"/>
      <c r="J10" s="202"/>
      <c r="K10" s="1847"/>
    </row>
    <row r="11" spans="1:11">
      <c r="A11" s="1887" t="s">
        <v>417</v>
      </c>
      <c r="B11" s="690" t="s">
        <v>479</v>
      </c>
      <c r="C11" s="690"/>
      <c r="D11" s="202"/>
      <c r="E11" s="202"/>
      <c r="F11" s="202"/>
      <c r="G11" s="202"/>
      <c r="H11" s="202"/>
      <c r="I11" s="202"/>
      <c r="J11" s="202"/>
      <c r="K11" s="1847"/>
    </row>
    <row r="12" spans="1:11">
      <c r="A12" s="1887"/>
      <c r="B12" s="690"/>
      <c r="C12" s="690"/>
      <c r="D12" s="202"/>
      <c r="E12" s="202"/>
      <c r="F12" s="202"/>
      <c r="G12" s="202"/>
      <c r="H12" s="202"/>
      <c r="I12" s="202"/>
      <c r="J12" s="202"/>
      <c r="K12" s="1847"/>
    </row>
    <row r="13" spans="1:11">
      <c r="A13" s="1887" t="s">
        <v>418</v>
      </c>
      <c r="B13" s="690" t="s">
        <v>480</v>
      </c>
      <c r="C13" s="690"/>
      <c r="D13" s="202"/>
      <c r="E13" s="202"/>
      <c r="F13" s="202"/>
      <c r="G13" s="202"/>
      <c r="H13" s="202"/>
      <c r="I13" s="202"/>
      <c r="J13" s="202"/>
      <c r="K13" s="1847"/>
    </row>
    <row r="14" spans="1:11">
      <c r="A14" s="1887"/>
      <c r="B14" s="690"/>
      <c r="C14" s="690"/>
      <c r="D14" s="202"/>
      <c r="E14" s="202"/>
      <c r="F14" s="202"/>
      <c r="G14" s="202"/>
      <c r="H14" s="202"/>
      <c r="I14" s="202"/>
      <c r="J14" s="202"/>
      <c r="K14" s="1847"/>
    </row>
    <row r="15" spans="1:11">
      <c r="A15" s="1887" t="s">
        <v>419</v>
      </c>
      <c r="B15" s="690" t="s">
        <v>481</v>
      </c>
      <c r="C15" s="690"/>
      <c r="D15" s="202"/>
      <c r="E15" s="202"/>
      <c r="F15" s="202"/>
      <c r="G15" s="202"/>
      <c r="H15" s="202"/>
      <c r="I15" s="202"/>
      <c r="J15" s="202"/>
      <c r="K15" s="1847"/>
    </row>
    <row r="16" spans="1:11">
      <c r="A16" s="527"/>
      <c r="B16" s="1886" t="s">
        <v>482</v>
      </c>
      <c r="C16" s="690"/>
      <c r="D16" s="202"/>
      <c r="E16" s="202"/>
      <c r="F16" s="202"/>
      <c r="G16" s="202"/>
      <c r="H16" s="202"/>
      <c r="I16" s="202"/>
      <c r="J16" s="202"/>
      <c r="K16" s="1847"/>
    </row>
    <row r="17" spans="1:11">
      <c r="A17" s="1887"/>
      <c r="B17" s="690"/>
      <c r="C17" s="690"/>
      <c r="D17" s="202"/>
      <c r="E17" s="202"/>
      <c r="F17" s="202"/>
      <c r="G17" s="202"/>
      <c r="H17" s="202"/>
      <c r="I17" s="202"/>
      <c r="J17" s="202"/>
      <c r="K17" s="1847"/>
    </row>
    <row r="18" spans="1:11">
      <c r="A18" s="1887" t="s">
        <v>421</v>
      </c>
      <c r="B18" s="690" t="s">
        <v>483</v>
      </c>
      <c r="C18" s="690"/>
      <c r="D18" s="202"/>
      <c r="E18" s="202"/>
      <c r="F18" s="202"/>
      <c r="G18" s="202"/>
      <c r="H18" s="202"/>
      <c r="I18" s="202"/>
      <c r="J18" s="202"/>
      <c r="K18" s="1847"/>
    </row>
    <row r="19" spans="1:11">
      <c r="A19" s="2552"/>
      <c r="B19" s="2380"/>
      <c r="C19" s="2380"/>
      <c r="D19" s="2677"/>
      <c r="E19" s="2677"/>
      <c r="F19" s="2677"/>
      <c r="G19" s="2677"/>
      <c r="H19" s="2677"/>
      <c r="I19" s="2677"/>
      <c r="J19" s="2677"/>
      <c r="K19" s="2771"/>
    </row>
    <row r="20" spans="1:11">
      <c r="A20" s="2716"/>
      <c r="B20" s="2772"/>
      <c r="C20" s="2773"/>
      <c r="D20" s="2774"/>
      <c r="E20" s="2679"/>
      <c r="F20" s="2775" t="s">
        <v>484</v>
      </c>
      <c r="G20" s="2776"/>
      <c r="H20" s="2775" t="s">
        <v>485</v>
      </c>
      <c r="I20" s="2776"/>
      <c r="J20" s="2681"/>
      <c r="K20" s="2777"/>
    </row>
    <row r="21" spans="1:11">
      <c r="A21" s="1842"/>
      <c r="B21" s="2778"/>
      <c r="C21" s="690"/>
      <c r="D21" s="2225"/>
      <c r="E21" s="1761" t="s">
        <v>393</v>
      </c>
      <c r="F21" s="2779" t="s">
        <v>486</v>
      </c>
      <c r="G21" s="2780"/>
      <c r="H21" s="2779" t="s">
        <v>486</v>
      </c>
      <c r="I21" s="2780"/>
      <c r="J21" s="2223" t="s">
        <v>393</v>
      </c>
      <c r="K21" s="2579"/>
    </row>
    <row r="22" spans="1:11">
      <c r="A22" s="1842" t="s">
        <v>311</v>
      </c>
      <c r="B22" s="2778" t="s">
        <v>335</v>
      </c>
      <c r="C22" s="690"/>
      <c r="D22" s="2225"/>
      <c r="E22" s="1761" t="s">
        <v>487</v>
      </c>
      <c r="F22" s="1761" t="s">
        <v>488</v>
      </c>
      <c r="G22" s="1761"/>
      <c r="H22" s="1761"/>
      <c r="I22" s="1761"/>
      <c r="J22" s="2223" t="s">
        <v>930</v>
      </c>
      <c r="K22" s="2579" t="s">
        <v>311</v>
      </c>
    </row>
    <row r="23" spans="1:11">
      <c r="A23" s="1842" t="s">
        <v>316</v>
      </c>
      <c r="B23" s="2778" t="s">
        <v>338</v>
      </c>
      <c r="C23" s="690"/>
      <c r="D23" s="2223" t="s">
        <v>336</v>
      </c>
      <c r="E23" s="1761" t="s">
        <v>925</v>
      </c>
      <c r="F23" s="1761" t="s">
        <v>489</v>
      </c>
      <c r="G23" s="1761" t="s">
        <v>490</v>
      </c>
      <c r="H23" s="1761" t="s">
        <v>491</v>
      </c>
      <c r="I23" s="1761" t="s">
        <v>490</v>
      </c>
      <c r="J23" s="2223" t="s">
        <v>492</v>
      </c>
      <c r="K23" s="2579" t="s">
        <v>316</v>
      </c>
    </row>
    <row r="24" spans="1:11">
      <c r="A24" s="2598"/>
      <c r="B24" s="2574"/>
      <c r="C24" s="202"/>
      <c r="D24" s="2225"/>
      <c r="E24" s="1761" t="s">
        <v>339</v>
      </c>
      <c r="F24" s="1761" t="s">
        <v>698</v>
      </c>
      <c r="G24" s="1761" t="s">
        <v>493</v>
      </c>
      <c r="H24" s="1761"/>
      <c r="I24" s="1761" t="s">
        <v>494</v>
      </c>
      <c r="J24" s="2223" t="s">
        <v>495</v>
      </c>
      <c r="K24" s="2578"/>
    </row>
    <row r="25" spans="1:11" ht="10.5" thickBot="1">
      <c r="A25" s="2687"/>
      <c r="B25" s="2688"/>
      <c r="C25" s="2677"/>
      <c r="D25" s="2781" t="s">
        <v>321</v>
      </c>
      <c r="E25" s="2744" t="s">
        <v>322</v>
      </c>
      <c r="F25" s="2744" t="s">
        <v>323</v>
      </c>
      <c r="G25" s="2744" t="s">
        <v>324</v>
      </c>
      <c r="H25" s="2744" t="s">
        <v>325</v>
      </c>
      <c r="I25" s="2744" t="s">
        <v>326</v>
      </c>
      <c r="J25" s="2744" t="s">
        <v>178</v>
      </c>
      <c r="K25" s="2690"/>
    </row>
    <row r="26" spans="1:11">
      <c r="A26" s="2598"/>
      <c r="B26" s="2225"/>
      <c r="C26" s="202"/>
      <c r="D26" s="2223" t="s">
        <v>101</v>
      </c>
      <c r="E26" s="855"/>
      <c r="F26" s="883"/>
      <c r="G26" s="883"/>
      <c r="H26" s="883"/>
      <c r="I26" s="883"/>
      <c r="J26" s="884"/>
      <c r="K26" s="2578"/>
    </row>
    <row r="27" spans="1:11">
      <c r="A27" s="2691">
        <v>1</v>
      </c>
      <c r="B27" s="2745"/>
      <c r="C27" s="2380">
        <v>-3</v>
      </c>
      <c r="D27" s="2745" t="s">
        <v>979</v>
      </c>
      <c r="E27" s="2746">
        <v>1073667</v>
      </c>
      <c r="F27" s="2782">
        <v>48683</v>
      </c>
      <c r="G27" s="2782"/>
      <c r="H27" s="2782">
        <v>8912</v>
      </c>
      <c r="I27" s="2782"/>
      <c r="J27" s="2747">
        <v>1113438</v>
      </c>
      <c r="K27" s="2693">
        <v>1</v>
      </c>
    </row>
    <row r="28" spans="1:11">
      <c r="A28" s="2691">
        <v>2</v>
      </c>
      <c r="B28" s="2745"/>
      <c r="C28" s="2380">
        <f t="shared" ref="C28:C33" si="0">C27-1</f>
        <v>-4</v>
      </c>
      <c r="D28" s="2745" t="s">
        <v>980</v>
      </c>
      <c r="E28" s="2746">
        <v>3125</v>
      </c>
      <c r="F28" s="2782">
        <v>190</v>
      </c>
      <c r="G28" s="2782"/>
      <c r="H28" s="2782">
        <v>1</v>
      </c>
      <c r="I28" s="2782"/>
      <c r="J28" s="2747">
        <v>3314</v>
      </c>
      <c r="K28" s="2693">
        <v>2</v>
      </c>
    </row>
    <row r="29" spans="1:11">
      <c r="A29" s="2691">
        <v>3</v>
      </c>
      <c r="B29" s="2745"/>
      <c r="C29" s="2380">
        <f t="shared" si="0"/>
        <v>-5</v>
      </c>
      <c r="D29" s="2745" t="s">
        <v>981</v>
      </c>
      <c r="E29" s="2746">
        <v>78205</v>
      </c>
      <c r="F29" s="2782">
        <v>4410</v>
      </c>
      <c r="G29" s="2782"/>
      <c r="H29" s="2782">
        <v>794</v>
      </c>
      <c r="I29" s="2782"/>
      <c r="J29" s="2747">
        <v>81821</v>
      </c>
      <c r="K29" s="2693">
        <v>3</v>
      </c>
    </row>
    <row r="30" spans="1:11">
      <c r="A30" s="2691">
        <v>4</v>
      </c>
      <c r="B30" s="2745"/>
      <c r="C30" s="2380">
        <f t="shared" si="0"/>
        <v>-6</v>
      </c>
      <c r="D30" s="2745" t="s">
        <v>982</v>
      </c>
      <c r="E30" s="2746">
        <v>625290</v>
      </c>
      <c r="F30" s="2782">
        <v>45599</v>
      </c>
      <c r="G30" s="2782"/>
      <c r="H30" s="2782">
        <v>7548</v>
      </c>
      <c r="I30" s="2782"/>
      <c r="J30" s="2747">
        <v>663341</v>
      </c>
      <c r="K30" s="2693">
        <v>4</v>
      </c>
    </row>
    <row r="31" spans="1:11">
      <c r="A31" s="2691">
        <v>5</v>
      </c>
      <c r="B31" s="2745"/>
      <c r="C31" s="2380">
        <f t="shared" si="0"/>
        <v>-7</v>
      </c>
      <c r="D31" s="2745" t="s">
        <v>983</v>
      </c>
      <c r="E31" s="2746">
        <v>41971</v>
      </c>
      <c r="F31" s="2782">
        <v>-520</v>
      </c>
      <c r="G31" s="2782"/>
      <c r="H31" s="2782"/>
      <c r="I31" s="2782"/>
      <c r="J31" s="2747">
        <v>41451</v>
      </c>
      <c r="K31" s="2693">
        <v>5</v>
      </c>
    </row>
    <row r="32" spans="1:11">
      <c r="A32" s="2691">
        <v>6</v>
      </c>
      <c r="B32" s="2745"/>
      <c r="C32" s="2380">
        <f t="shared" si="0"/>
        <v>-8</v>
      </c>
      <c r="D32" s="2745" t="s">
        <v>984</v>
      </c>
      <c r="E32" s="2746">
        <v>1917535</v>
      </c>
      <c r="F32" s="2782">
        <v>248959</v>
      </c>
      <c r="G32" s="2782"/>
      <c r="H32" s="2782">
        <v>110806</v>
      </c>
      <c r="I32" s="2782"/>
      <c r="J32" s="2747">
        <v>2055688</v>
      </c>
      <c r="K32" s="2693">
        <v>6</v>
      </c>
    </row>
    <row r="33" spans="1:11">
      <c r="A33" s="2691">
        <v>7</v>
      </c>
      <c r="B33" s="2745"/>
      <c r="C33" s="2380">
        <f t="shared" si="0"/>
        <v>-9</v>
      </c>
      <c r="D33" s="2745" t="s">
        <v>985</v>
      </c>
      <c r="E33" s="2746">
        <v>1790010</v>
      </c>
      <c r="F33" s="2782">
        <v>148082</v>
      </c>
      <c r="G33" s="2782"/>
      <c r="H33" s="2782">
        <v>166049</v>
      </c>
      <c r="I33" s="2782"/>
      <c r="J33" s="2747">
        <v>1772043</v>
      </c>
      <c r="K33" s="2693">
        <v>7</v>
      </c>
    </row>
    <row r="34" spans="1:11">
      <c r="A34" s="2691">
        <v>8</v>
      </c>
      <c r="B34" s="2745"/>
      <c r="C34" s="2380">
        <v>-11</v>
      </c>
      <c r="D34" s="2745" t="s">
        <v>986</v>
      </c>
      <c r="E34" s="2746">
        <v>669395</v>
      </c>
      <c r="F34" s="2782">
        <v>76552</v>
      </c>
      <c r="G34" s="2782"/>
      <c r="H34" s="2782">
        <v>27897</v>
      </c>
      <c r="I34" s="2782"/>
      <c r="J34" s="2747">
        <v>718050</v>
      </c>
      <c r="K34" s="2693">
        <v>8</v>
      </c>
    </row>
    <row r="35" spans="1:11">
      <c r="A35" s="2691">
        <v>9</v>
      </c>
      <c r="B35" s="2745"/>
      <c r="C35" s="2380">
        <v>-13</v>
      </c>
      <c r="D35" s="2745" t="s">
        <v>987</v>
      </c>
      <c r="E35" s="2746">
        <v>4273</v>
      </c>
      <c r="F35" s="2782">
        <v>76</v>
      </c>
      <c r="G35" s="2782"/>
      <c r="H35" s="2782">
        <v>38</v>
      </c>
      <c r="I35" s="2782"/>
      <c r="J35" s="2747">
        <v>4311</v>
      </c>
      <c r="K35" s="2693">
        <v>9</v>
      </c>
    </row>
    <row r="36" spans="1:11">
      <c r="A36" s="2691">
        <v>10</v>
      </c>
      <c r="B36" s="2745"/>
      <c r="C36" s="2380">
        <v>-16</v>
      </c>
      <c r="D36" s="2745" t="s">
        <v>988</v>
      </c>
      <c r="E36" s="2746">
        <v>204199</v>
      </c>
      <c r="F36" s="2782">
        <v>12032</v>
      </c>
      <c r="G36" s="2782"/>
      <c r="H36" s="2782">
        <v>32879</v>
      </c>
      <c r="I36" s="2782"/>
      <c r="J36" s="2747">
        <v>183352</v>
      </c>
      <c r="K36" s="2693">
        <v>10</v>
      </c>
    </row>
    <row r="37" spans="1:11">
      <c r="A37" s="2691">
        <v>11</v>
      </c>
      <c r="B37" s="2745"/>
      <c r="C37" s="2380">
        <f>C36-1</f>
        <v>-17</v>
      </c>
      <c r="D37" s="2745" t="s">
        <v>989</v>
      </c>
      <c r="E37" s="2746">
        <v>34459</v>
      </c>
      <c r="F37" s="2782">
        <v>696</v>
      </c>
      <c r="G37" s="2782"/>
      <c r="H37" s="2782">
        <v>182</v>
      </c>
      <c r="I37" s="2782"/>
      <c r="J37" s="2747">
        <v>34973</v>
      </c>
      <c r="K37" s="2693">
        <v>11</v>
      </c>
    </row>
    <row r="38" spans="1:11">
      <c r="A38" s="2691">
        <v>12</v>
      </c>
      <c r="B38" s="2745"/>
      <c r="C38" s="2380">
        <f>C37-1</f>
        <v>-18</v>
      </c>
      <c r="D38" s="2745" t="s">
        <v>990</v>
      </c>
      <c r="E38" s="2746"/>
      <c r="F38" s="2782"/>
      <c r="G38" s="2782"/>
      <c r="H38" s="2782"/>
      <c r="I38" s="2782"/>
      <c r="J38" s="2747"/>
      <c r="K38" s="2693">
        <v>12</v>
      </c>
    </row>
    <row r="39" spans="1:11">
      <c r="A39" s="2691">
        <v>13</v>
      </c>
      <c r="B39" s="2745"/>
      <c r="C39" s="2380">
        <f>C38-1</f>
        <v>-19</v>
      </c>
      <c r="D39" s="2745" t="s">
        <v>991</v>
      </c>
      <c r="E39" s="2746">
        <v>39223</v>
      </c>
      <c r="F39" s="2782">
        <v>3801</v>
      </c>
      <c r="G39" s="2782"/>
      <c r="H39" s="2782">
        <v>3056</v>
      </c>
      <c r="I39" s="2782"/>
      <c r="J39" s="2747">
        <v>39968</v>
      </c>
      <c r="K39" s="2693">
        <v>13</v>
      </c>
    </row>
    <row r="40" spans="1:11">
      <c r="A40" s="2691">
        <v>14</v>
      </c>
      <c r="B40" s="2745"/>
      <c r="C40" s="2380">
        <f>C39-1</f>
        <v>-20</v>
      </c>
      <c r="D40" s="2745" t="s">
        <v>992</v>
      </c>
      <c r="E40" s="2746">
        <v>153324</v>
      </c>
      <c r="F40" s="2782">
        <v>11109</v>
      </c>
      <c r="G40" s="2782"/>
      <c r="H40" s="2782">
        <v>1731</v>
      </c>
      <c r="I40" s="2782"/>
      <c r="J40" s="2747">
        <v>162702</v>
      </c>
      <c r="K40" s="2693">
        <v>14</v>
      </c>
    </row>
    <row r="41" spans="1:11">
      <c r="A41" s="2691">
        <v>15</v>
      </c>
      <c r="B41" s="2745"/>
      <c r="C41" s="2380">
        <v>-22</v>
      </c>
      <c r="D41" s="2745" t="s">
        <v>993</v>
      </c>
      <c r="E41" s="2746">
        <v>967</v>
      </c>
      <c r="F41" s="2782">
        <v>-17</v>
      </c>
      <c r="G41" s="2782"/>
      <c r="H41" s="2782"/>
      <c r="I41" s="2782"/>
      <c r="J41" s="2747">
        <v>950</v>
      </c>
      <c r="K41" s="2693">
        <v>15</v>
      </c>
    </row>
    <row r="42" spans="1:11">
      <c r="A42" s="2691">
        <v>16</v>
      </c>
      <c r="B42" s="2745"/>
      <c r="C42" s="2380">
        <f>C41-1</f>
        <v>-23</v>
      </c>
      <c r="D42" s="2745" t="s">
        <v>994</v>
      </c>
      <c r="E42" s="2746">
        <v>2557</v>
      </c>
      <c r="F42" s="2782">
        <v>164</v>
      </c>
      <c r="G42" s="2782"/>
      <c r="H42" s="2782">
        <v>398</v>
      </c>
      <c r="I42" s="2782"/>
      <c r="J42" s="2747">
        <v>2323</v>
      </c>
      <c r="K42" s="2693">
        <v>16</v>
      </c>
    </row>
    <row r="43" spans="1:11">
      <c r="A43" s="2691">
        <v>17</v>
      </c>
      <c r="B43" s="2745"/>
      <c r="C43" s="2380">
        <f>C42-1</f>
        <v>-24</v>
      </c>
      <c r="D43" s="2745" t="s">
        <v>995</v>
      </c>
      <c r="E43" s="2746">
        <v>130946</v>
      </c>
      <c r="F43" s="2782">
        <v>8119</v>
      </c>
      <c r="G43" s="2782"/>
      <c r="H43" s="2782">
        <v>5129</v>
      </c>
      <c r="I43" s="2782"/>
      <c r="J43" s="2747">
        <v>133936</v>
      </c>
      <c r="K43" s="2693">
        <v>17</v>
      </c>
    </row>
    <row r="44" spans="1:11">
      <c r="A44" s="2691">
        <v>18</v>
      </c>
      <c r="B44" s="2745"/>
      <c r="C44" s="2380">
        <f>C43-1</f>
        <v>-25</v>
      </c>
      <c r="D44" s="2745" t="s">
        <v>996</v>
      </c>
      <c r="E44" s="2746">
        <v>279937</v>
      </c>
      <c r="F44" s="2782">
        <v>26806</v>
      </c>
      <c r="G44" s="2782"/>
      <c r="H44" s="2782">
        <v>27907</v>
      </c>
      <c r="I44" s="2782"/>
      <c r="J44" s="2747">
        <v>278836</v>
      </c>
      <c r="K44" s="2693">
        <v>18</v>
      </c>
    </row>
    <row r="45" spans="1:11">
      <c r="A45" s="2691">
        <v>19</v>
      </c>
      <c r="B45" s="2745"/>
      <c r="C45" s="2380">
        <f>C44-1</f>
        <v>-26</v>
      </c>
      <c r="D45" s="2745" t="s">
        <v>997</v>
      </c>
      <c r="E45" s="2746">
        <v>329485</v>
      </c>
      <c r="F45" s="2782">
        <v>22203</v>
      </c>
      <c r="G45" s="2782"/>
      <c r="H45" s="2782">
        <v>9682</v>
      </c>
      <c r="I45" s="2782"/>
      <c r="J45" s="2747">
        <v>342006</v>
      </c>
      <c r="K45" s="2693">
        <v>19</v>
      </c>
    </row>
    <row r="46" spans="1:11">
      <c r="A46" s="2691">
        <v>20</v>
      </c>
      <c r="B46" s="2745"/>
      <c r="C46" s="2380">
        <f>C45-1</f>
        <v>-27</v>
      </c>
      <c r="D46" s="2745" t="s">
        <v>998</v>
      </c>
      <c r="E46" s="2746">
        <v>272035</v>
      </c>
      <c r="F46" s="2782">
        <v>105205</v>
      </c>
      <c r="G46" s="2782"/>
      <c r="H46" s="2782">
        <v>28756</v>
      </c>
      <c r="I46" s="2782"/>
      <c r="J46" s="2747">
        <v>348484</v>
      </c>
      <c r="K46" s="2693">
        <v>20</v>
      </c>
    </row>
    <row r="47" spans="1:11">
      <c r="A47" s="2691">
        <v>21</v>
      </c>
      <c r="B47" s="2745"/>
      <c r="C47" s="2380">
        <v>-29</v>
      </c>
      <c r="D47" s="2745" t="s">
        <v>999</v>
      </c>
      <c r="E47" s="2746">
        <v>2584</v>
      </c>
      <c r="F47" s="2782">
        <v>8</v>
      </c>
      <c r="G47" s="2782"/>
      <c r="H47" s="2782"/>
      <c r="I47" s="2782"/>
      <c r="J47" s="2747">
        <v>2592</v>
      </c>
      <c r="K47" s="2693">
        <v>21</v>
      </c>
    </row>
    <row r="48" spans="1:11">
      <c r="A48" s="2691">
        <v>22</v>
      </c>
      <c r="B48" s="2745"/>
      <c r="C48" s="2380">
        <v>-31</v>
      </c>
      <c r="D48" s="2745" t="s">
        <v>1000</v>
      </c>
      <c r="E48" s="2746">
        <v>20073</v>
      </c>
      <c r="F48" s="2782">
        <v>837</v>
      </c>
      <c r="G48" s="2782"/>
      <c r="H48" s="2782">
        <v>82</v>
      </c>
      <c r="I48" s="2782"/>
      <c r="J48" s="2747">
        <v>20828</v>
      </c>
      <c r="K48" s="2693">
        <v>22</v>
      </c>
    </row>
    <row r="49" spans="1:11">
      <c r="A49" s="2691">
        <v>23</v>
      </c>
      <c r="B49" s="2745"/>
      <c r="C49" s="2380">
        <v>-35</v>
      </c>
      <c r="D49" s="2745" t="s">
        <v>1001</v>
      </c>
      <c r="E49" s="2746">
        <v>10625</v>
      </c>
      <c r="F49" s="2782">
        <v>143</v>
      </c>
      <c r="G49" s="2782"/>
      <c r="H49" s="2782">
        <v>325</v>
      </c>
      <c r="I49" s="2782"/>
      <c r="J49" s="2747">
        <v>10443</v>
      </c>
      <c r="K49" s="2693">
        <v>23</v>
      </c>
    </row>
    <row r="50" spans="1:11">
      <c r="A50" s="2691">
        <v>24</v>
      </c>
      <c r="B50" s="2745"/>
      <c r="C50" s="2380">
        <v>-37</v>
      </c>
      <c r="D50" s="2745" t="s">
        <v>1002</v>
      </c>
      <c r="E50" s="2746">
        <v>272574</v>
      </c>
      <c r="F50" s="2782">
        <v>37438</v>
      </c>
      <c r="G50" s="2782"/>
      <c r="H50" s="2782">
        <v>87172</v>
      </c>
      <c r="I50" s="2782"/>
      <c r="J50" s="2747">
        <v>222840</v>
      </c>
      <c r="K50" s="2693">
        <v>24</v>
      </c>
    </row>
    <row r="51" spans="1:11">
      <c r="A51" s="2691">
        <v>25</v>
      </c>
      <c r="B51" s="2745"/>
      <c r="C51" s="2380">
        <v>-39</v>
      </c>
      <c r="D51" s="2745" t="s">
        <v>1151</v>
      </c>
      <c r="E51" s="2746">
        <v>57303</v>
      </c>
      <c r="F51" s="2782">
        <v>44221</v>
      </c>
      <c r="G51" s="2782"/>
      <c r="H51" s="2782">
        <v>22834</v>
      </c>
      <c r="I51" s="2782"/>
      <c r="J51" s="2747">
        <v>78690</v>
      </c>
      <c r="K51" s="2693">
        <v>25</v>
      </c>
    </row>
    <row r="52" spans="1:11">
      <c r="A52" s="2691">
        <v>26</v>
      </c>
      <c r="B52" s="2745"/>
      <c r="C52" s="2380">
        <v>-44</v>
      </c>
      <c r="D52" s="2745" t="s">
        <v>1005</v>
      </c>
      <c r="E52" s="2746">
        <v>79295</v>
      </c>
      <c r="F52" s="2782">
        <v>5287</v>
      </c>
      <c r="G52" s="2782"/>
      <c r="H52" s="2782">
        <v>3056</v>
      </c>
      <c r="I52" s="2782"/>
      <c r="J52" s="2747">
        <v>81526</v>
      </c>
      <c r="K52" s="2693">
        <v>26</v>
      </c>
    </row>
    <row r="53" spans="1:11">
      <c r="A53" s="2691">
        <v>27</v>
      </c>
      <c r="B53" s="2745"/>
      <c r="C53" s="2380">
        <v>-45</v>
      </c>
      <c r="D53" s="2745" t="s">
        <v>1006</v>
      </c>
      <c r="E53" s="2746">
        <v>11597</v>
      </c>
      <c r="F53" s="2782">
        <v>184</v>
      </c>
      <c r="G53" s="2782"/>
      <c r="H53" s="2782"/>
      <c r="I53" s="2782"/>
      <c r="J53" s="2747">
        <v>11781</v>
      </c>
      <c r="K53" s="2693">
        <v>27</v>
      </c>
    </row>
    <row r="54" spans="1:11">
      <c r="A54" s="2691">
        <v>28</v>
      </c>
      <c r="B54" s="2745"/>
      <c r="C54" s="2380"/>
      <c r="D54" s="2745" t="s">
        <v>102</v>
      </c>
      <c r="E54" s="2746"/>
      <c r="F54" s="2782"/>
      <c r="G54" s="2782"/>
      <c r="H54" s="2782"/>
      <c r="I54" s="2782"/>
      <c r="J54" s="2747"/>
      <c r="K54" s="2693">
        <v>28</v>
      </c>
    </row>
    <row r="55" spans="1:11">
      <c r="A55" s="2691">
        <v>29</v>
      </c>
      <c r="B55" s="2745"/>
      <c r="C55" s="2380"/>
      <c r="D55" s="2745" t="s">
        <v>1152</v>
      </c>
      <c r="E55" s="2746"/>
      <c r="F55" s="2782"/>
      <c r="G55" s="2782"/>
      <c r="H55" s="2782"/>
      <c r="I55" s="2782"/>
      <c r="J55" s="2747"/>
      <c r="K55" s="2693">
        <v>29</v>
      </c>
    </row>
    <row r="56" spans="1:11" ht="10.5" thickBot="1">
      <c r="A56" s="2751">
        <v>30</v>
      </c>
      <c r="B56" s="885"/>
      <c r="C56" s="864"/>
      <c r="D56" s="3012" t="s">
        <v>3597</v>
      </c>
      <c r="E56" s="886">
        <v>8104654</v>
      </c>
      <c r="F56" s="887">
        <v>850267</v>
      </c>
      <c r="G56" s="887"/>
      <c r="H56" s="887">
        <v>545234</v>
      </c>
      <c r="I56" s="887"/>
      <c r="J56" s="888">
        <v>8409687</v>
      </c>
      <c r="K56" s="2752">
        <v>30</v>
      </c>
    </row>
    <row r="57" spans="1:11" ht="10.5" thickTop="1">
      <c r="A57" s="2598"/>
      <c r="B57" s="2225"/>
      <c r="C57" s="690"/>
      <c r="D57" s="2223" t="s">
        <v>105</v>
      </c>
      <c r="E57" s="870"/>
      <c r="F57" s="2225"/>
      <c r="G57" s="2225"/>
      <c r="H57" s="2225"/>
      <c r="I57" s="2225"/>
      <c r="J57" s="889"/>
      <c r="K57" s="2578"/>
    </row>
    <row r="58" spans="1:11">
      <c r="A58" s="2691">
        <v>31</v>
      </c>
      <c r="B58" s="2745"/>
      <c r="C58" s="2380">
        <v>-52</v>
      </c>
      <c r="D58" s="2745" t="s">
        <v>1009</v>
      </c>
      <c r="E58" s="2746">
        <v>2111283</v>
      </c>
      <c r="F58" s="2782">
        <v>189867</v>
      </c>
      <c r="G58" s="2782"/>
      <c r="H58" s="2782">
        <v>383380</v>
      </c>
      <c r="I58" s="2782"/>
      <c r="J58" s="2747">
        <v>1917770</v>
      </c>
      <c r="K58" s="2693">
        <v>31</v>
      </c>
    </row>
    <row r="59" spans="1:11">
      <c r="A59" s="2691">
        <v>32</v>
      </c>
      <c r="B59" s="2745"/>
      <c r="C59" s="2380">
        <f t="shared" ref="C59:C65" si="1">C58-1</f>
        <v>-53</v>
      </c>
      <c r="D59" s="2745" t="s">
        <v>1010</v>
      </c>
      <c r="E59" s="2746">
        <v>1148047</v>
      </c>
      <c r="F59" s="2782">
        <v>46027</v>
      </c>
      <c r="G59" s="2782"/>
      <c r="H59" s="2782">
        <v>169680</v>
      </c>
      <c r="I59" s="2782"/>
      <c r="J59" s="2747">
        <v>1024394</v>
      </c>
      <c r="K59" s="2693">
        <v>32</v>
      </c>
    </row>
    <row r="60" spans="1:11">
      <c r="A60" s="2691">
        <v>33</v>
      </c>
      <c r="B60" s="2745"/>
      <c r="C60" s="2380">
        <f t="shared" si="1"/>
        <v>-54</v>
      </c>
      <c r="D60" s="2745" t="s">
        <v>1011</v>
      </c>
      <c r="E60" s="2746"/>
      <c r="F60" s="2782"/>
      <c r="G60" s="2782"/>
      <c r="H60" s="2782"/>
      <c r="I60" s="2782"/>
      <c r="J60" s="2747"/>
      <c r="K60" s="2693">
        <v>33</v>
      </c>
    </row>
    <row r="61" spans="1:11">
      <c r="A61" s="2691">
        <v>34</v>
      </c>
      <c r="B61" s="2745"/>
      <c r="C61" s="2380">
        <f t="shared" si="1"/>
        <v>-55</v>
      </c>
      <c r="D61" s="2745" t="s">
        <v>1012</v>
      </c>
      <c r="E61" s="2746">
        <v>191961</v>
      </c>
      <c r="F61" s="2782">
        <v>26616</v>
      </c>
      <c r="G61" s="2782"/>
      <c r="H61" s="2782">
        <v>3057</v>
      </c>
      <c r="I61" s="2782"/>
      <c r="J61" s="2747">
        <v>215520</v>
      </c>
      <c r="K61" s="2693">
        <v>34</v>
      </c>
    </row>
    <row r="62" spans="1:11">
      <c r="A62" s="2691">
        <v>35</v>
      </c>
      <c r="B62" s="2745"/>
      <c r="C62" s="2380">
        <f t="shared" si="1"/>
        <v>-56</v>
      </c>
      <c r="D62" s="2745" t="s">
        <v>1013</v>
      </c>
      <c r="E62" s="2746"/>
      <c r="F62" s="2782"/>
      <c r="G62" s="2782"/>
      <c r="H62" s="2782"/>
      <c r="I62" s="2782"/>
      <c r="J62" s="2747"/>
      <c r="K62" s="2693">
        <v>35</v>
      </c>
    </row>
    <row r="63" spans="1:11">
      <c r="A63" s="2691">
        <v>36</v>
      </c>
      <c r="B63" s="2745"/>
      <c r="C63" s="2380">
        <f t="shared" si="1"/>
        <v>-57</v>
      </c>
      <c r="D63" s="2745" t="s">
        <v>1014</v>
      </c>
      <c r="E63" s="2746">
        <v>82785</v>
      </c>
      <c r="F63" s="2782">
        <v>4155</v>
      </c>
      <c r="G63" s="2782"/>
      <c r="H63" s="2782">
        <v>786</v>
      </c>
      <c r="I63" s="2782"/>
      <c r="J63" s="2747">
        <v>86154</v>
      </c>
      <c r="K63" s="2693">
        <v>36</v>
      </c>
    </row>
    <row r="64" spans="1:11">
      <c r="A64" s="2691">
        <v>37</v>
      </c>
      <c r="B64" s="2745"/>
      <c r="C64" s="2380">
        <f t="shared" si="1"/>
        <v>-58</v>
      </c>
      <c r="D64" s="2745" t="s">
        <v>1015</v>
      </c>
      <c r="E64" s="2746">
        <v>113005</v>
      </c>
      <c r="F64" s="2782">
        <v>14961</v>
      </c>
      <c r="G64" s="2782"/>
      <c r="H64" s="2782">
        <v>35493</v>
      </c>
      <c r="I64" s="2782"/>
      <c r="J64" s="2747">
        <v>92473</v>
      </c>
      <c r="K64" s="2693">
        <v>37</v>
      </c>
    </row>
    <row r="65" spans="1:11">
      <c r="A65" s="2691">
        <v>38</v>
      </c>
      <c r="B65" s="2745"/>
      <c r="C65" s="2380">
        <f t="shared" si="1"/>
        <v>-59</v>
      </c>
      <c r="D65" s="2745" t="s">
        <v>1153</v>
      </c>
      <c r="E65" s="2746">
        <v>355243</v>
      </c>
      <c r="F65" s="2782">
        <v>62299</v>
      </c>
      <c r="G65" s="2782"/>
      <c r="H65" s="2782">
        <v>29233</v>
      </c>
      <c r="I65" s="2782"/>
      <c r="J65" s="2747">
        <v>388309</v>
      </c>
      <c r="K65" s="2693">
        <v>38</v>
      </c>
    </row>
    <row r="66" spans="1:11">
      <c r="A66" s="2691">
        <v>39</v>
      </c>
      <c r="B66" s="2745"/>
      <c r="C66" s="2380"/>
      <c r="D66" s="2745" t="s">
        <v>1152</v>
      </c>
      <c r="E66" s="2783"/>
      <c r="F66" s="2784"/>
      <c r="G66" s="2784"/>
      <c r="H66" s="2784"/>
      <c r="I66" s="2784"/>
      <c r="J66" s="2785"/>
      <c r="K66" s="2693">
        <v>39</v>
      </c>
    </row>
    <row r="67" spans="1:11" ht="10.5" thickBot="1">
      <c r="A67" s="2786">
        <v>40</v>
      </c>
      <c r="B67" s="2787"/>
      <c r="C67" s="2788"/>
      <c r="D67" s="3013" t="s">
        <v>3598</v>
      </c>
      <c r="E67" s="2789">
        <v>4002324</v>
      </c>
      <c r="F67" s="2790">
        <v>343925</v>
      </c>
      <c r="G67" s="2790"/>
      <c r="H67" s="2790">
        <v>621629</v>
      </c>
      <c r="I67" s="2790"/>
      <c r="J67" s="2791">
        <v>3724620</v>
      </c>
      <c r="K67" s="2792">
        <v>40</v>
      </c>
    </row>
    <row r="68" spans="1:11" ht="10.5" thickTop="1">
      <c r="A68" s="1865">
        <v>41</v>
      </c>
      <c r="B68" s="1866"/>
      <c r="C68" s="723"/>
      <c r="D68" s="780" t="s">
        <v>1021</v>
      </c>
      <c r="E68" s="1867">
        <v>12106978</v>
      </c>
      <c r="F68" s="1868">
        <v>1194192</v>
      </c>
      <c r="G68" s="1868"/>
      <c r="H68" s="1868">
        <v>1166863</v>
      </c>
      <c r="I68" s="1868"/>
      <c r="J68" s="1869">
        <v>12134307</v>
      </c>
      <c r="K68" s="2793">
        <v>41</v>
      </c>
    </row>
    <row r="69" spans="1:11">
      <c r="A69" s="1887"/>
      <c r="B69" s="202"/>
      <c r="C69" s="690"/>
      <c r="D69" s="1888"/>
      <c r="E69" s="1765"/>
      <c r="F69" s="1765"/>
      <c r="G69" s="1765"/>
      <c r="H69" s="1765"/>
      <c r="I69" s="1765"/>
      <c r="J69" s="1765"/>
      <c r="K69" s="1848"/>
    </row>
    <row r="70" spans="1:11">
      <c r="A70" s="1887"/>
      <c r="B70" s="202"/>
      <c r="C70" s="690"/>
      <c r="D70" s="1888"/>
      <c r="E70" s="1765"/>
      <c r="F70" s="1765"/>
      <c r="G70" s="1765"/>
      <c r="H70" s="1765"/>
      <c r="I70" s="1765"/>
      <c r="J70" s="1765"/>
      <c r="K70" s="1848"/>
    </row>
    <row r="71" spans="1:11">
      <c r="A71" s="1887"/>
      <c r="B71" s="202"/>
      <c r="C71" s="690"/>
      <c r="D71" s="1888"/>
      <c r="E71" s="1765"/>
      <c r="F71" s="1765"/>
      <c r="G71" s="1765"/>
      <c r="H71" s="1765"/>
      <c r="I71" s="1765"/>
      <c r="J71" s="1765"/>
      <c r="K71" s="1848"/>
    </row>
    <row r="72" spans="1:11">
      <c r="A72" s="1887"/>
      <c r="B72" s="202"/>
      <c r="C72" s="690"/>
      <c r="D72" s="1888"/>
      <c r="E72" s="1765"/>
      <c r="F72" s="1765"/>
      <c r="G72" s="1765"/>
      <c r="H72" s="1765"/>
      <c r="I72" s="1765"/>
      <c r="J72" s="1765"/>
      <c r="K72" s="1848"/>
    </row>
    <row r="73" spans="1:11">
      <c r="A73" s="1887"/>
      <c r="B73" s="202"/>
      <c r="C73" s="690"/>
      <c r="D73" s="1888"/>
      <c r="E73" s="1765"/>
      <c r="F73" s="1765"/>
      <c r="G73" s="1765"/>
      <c r="H73" s="1765"/>
      <c r="I73" s="1765"/>
      <c r="J73" s="1765"/>
      <c r="K73" s="1848"/>
    </row>
    <row r="74" spans="1:11">
      <c r="A74" s="756"/>
      <c r="B74" s="202"/>
      <c r="C74" s="202"/>
      <c r="D74" s="202"/>
      <c r="E74" s="1765"/>
      <c r="F74" s="1765"/>
      <c r="G74" s="1765"/>
      <c r="H74" s="1765"/>
      <c r="I74" s="1765"/>
      <c r="J74" s="1765"/>
      <c r="K74" s="1847"/>
    </row>
    <row r="75" spans="1:11" ht="11.5">
      <c r="A75" s="2794" t="s">
        <v>1353</v>
      </c>
      <c r="B75" s="2795"/>
      <c r="C75" s="2795"/>
      <c r="D75" s="2795"/>
      <c r="E75" s="2795"/>
      <c r="F75" s="2795"/>
      <c r="G75" s="2795"/>
      <c r="H75" s="2795"/>
      <c r="I75" s="2795"/>
      <c r="J75" s="2795"/>
      <c r="K75" s="2796"/>
    </row>
  </sheetData>
  <customSheetViews>
    <customSheetView guid="{CED32266-454C-4882-8DB4-02038533D7CA}" scale="120" showPageBreaks="1" topLeftCell="A29">
      <pageMargins left="0.5" right="0.5" top="0.5" bottom="0.5" header="0.3" footer="0.3"/>
      <printOptions horizontalCentered="1"/>
      <pageSetup orientation="portrait" r:id="rId1"/>
    </customSheetView>
    <customSheetView guid="{785AB79B-FCC5-4328-97AE-CA0022E835E7}" scale="120">
      <selection activeCell="K1" sqref="K1"/>
      <pageMargins left="0.75" right="0.75" top="0.75" bottom="0.75" header="0" footer="0"/>
      <pageSetup orientation="portrait" r:id="rId2"/>
      <headerFooter alignWithMargins="0"/>
    </customSheetView>
    <customSheetView guid="{5A727A5D-BF44-4335-A246-11154DE1EF1F}" scale="120" topLeftCell="A29">
      <selection activeCell="H51" sqref="H51"/>
      <pageMargins left="0.75" right="0.75" top="0.75" bottom="0.75" header="0" footer="0"/>
      <pageSetup orientation="portrait" r:id="rId3"/>
      <headerFooter alignWithMargins="0"/>
    </customSheetView>
    <customSheetView guid="{4199E9C9-F722-4E0F-954F-1B24567CBCA2}" scale="120">
      <selection activeCell="K1" sqref="K1"/>
      <pageMargins left="0.75" right="0.75" top="0.75" bottom="0.75" header="0" footer="0"/>
      <pageSetup orientation="portrait" r:id="rId4"/>
      <headerFooter alignWithMargins="0"/>
    </customSheetView>
    <customSheetView guid="{494A8C19-2F1C-4B6E-A878-D879D2D7079D}" scale="120" topLeftCell="A29">
      <selection activeCell="H51" sqref="H51"/>
      <pageMargins left="0.75" right="0.75" top="0.75" bottom="0.75" header="0" footer="0"/>
      <pageSetup orientation="portrait" r:id="rId5"/>
      <headerFooter alignWithMargins="0"/>
    </customSheetView>
    <customSheetView guid="{1074830C-1147-4CE3-BD9F-2572CEE59AEF}">
      <selection activeCell="U51" sqref="U51"/>
      <pageMargins left="0.75" right="0.75" top="0.75" bottom="0.75" header="0" footer="0"/>
      <pageSetup orientation="portrait" r:id="rId6"/>
      <headerFooter alignWithMargins="0"/>
    </customSheetView>
    <customSheetView guid="{C0E4D60A-5D51-4D0A-8339-E19D67BA1FD7}">
      <selection activeCell="U51" sqref="U51"/>
      <pageMargins left="0.75" right="0.75" top="0.75" bottom="0.75" header="0" footer="0"/>
      <pageSetup orientation="portrait" r:id="rId7"/>
      <headerFooter alignWithMargins="0"/>
    </customSheetView>
    <customSheetView guid="{EB5A193B-9693-4793-A7E2-BFF09C25801B}" scale="120" topLeftCell="A29">
      <selection activeCell="H51" sqref="H51"/>
      <pageMargins left="0.75" right="0.75" top="0.75" bottom="0.75" header="0" footer="0"/>
      <pageSetup orientation="portrait" r:id="rId8"/>
      <headerFooter alignWithMargins="0"/>
    </customSheetView>
  </customSheetViews>
  <phoneticPr fontId="16" type="noConversion"/>
  <printOptions horizontalCentered="1" verticalCentered="1"/>
  <pageMargins left="0.25" right="0.25" top="0.25" bottom="0.25" header="0.1" footer="0.1"/>
  <pageSetup scale="98" orientation="portrait" r:id="rId9"/>
  <headerFooter alignWithMargins="0"/>
  <customProperties>
    <customPr name="_pios_id" r:id="rId10"/>
    <customPr name="EpmWorksheetKeyString_GUID" r:id="rId11"/>
  </customPropertie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59"/>
  <sheetViews>
    <sheetView view="pageBreakPreview" zoomScale="115" zoomScaleNormal="110" zoomScaleSheetLayoutView="115" workbookViewId="0"/>
  </sheetViews>
  <sheetFormatPr defaultRowHeight="10"/>
  <cols>
    <col min="1" max="1" width="4.109375" customWidth="1"/>
    <col min="2" max="2" width="6.6640625" customWidth="1"/>
    <col min="3" max="3" width="4.77734375" customWidth="1"/>
    <col min="4" max="4" width="27.44140625" customWidth="1"/>
    <col min="5" max="5" width="11.21875" customWidth="1"/>
    <col min="6" max="6" width="12.6640625" customWidth="1"/>
    <col min="7" max="8" width="13.5546875" customWidth="1"/>
    <col min="9" max="9" width="19" bestFit="1" customWidth="1"/>
    <col min="10" max="10" width="10.44140625" customWidth="1"/>
    <col min="11" max="11" width="5.6640625" customWidth="1"/>
  </cols>
  <sheetData>
    <row r="1" spans="1:14" ht="11.5">
      <c r="A1" s="2797">
        <v>36</v>
      </c>
      <c r="B1" s="2538"/>
      <c r="C1" s="2538"/>
      <c r="D1" s="2539"/>
      <c r="E1" s="2539"/>
      <c r="F1" s="2539"/>
      <c r="G1" s="2539"/>
      <c r="H1" s="1835"/>
      <c r="I1" s="2539"/>
      <c r="J1" s="2711"/>
      <c r="K1" s="2798" t="s">
        <v>3042</v>
      </c>
    </row>
    <row r="2" spans="1:14" ht="10.5">
      <c r="A2" s="2799" t="s">
        <v>1156</v>
      </c>
      <c r="B2" s="2800"/>
      <c r="C2" s="2800"/>
      <c r="D2" s="2801"/>
      <c r="E2" s="2801"/>
      <c r="F2" s="2801"/>
      <c r="G2" s="2801"/>
      <c r="H2" s="2801"/>
      <c r="I2" s="2801"/>
      <c r="J2" s="2801"/>
      <c r="K2" s="2802"/>
    </row>
    <row r="3" spans="1:14">
      <c r="A3" s="773" t="s">
        <v>334</v>
      </c>
      <c r="B3" s="567"/>
      <c r="C3" s="567"/>
      <c r="D3" s="567"/>
      <c r="E3" s="567"/>
      <c r="F3" s="567"/>
      <c r="G3" s="567"/>
      <c r="H3" s="567"/>
      <c r="I3" s="567"/>
      <c r="J3" s="567"/>
      <c r="K3" s="2676"/>
    </row>
    <row r="4" spans="1:14">
      <c r="A4" s="756"/>
      <c r="B4" s="202"/>
      <c r="C4" s="202"/>
      <c r="D4" s="202"/>
      <c r="E4" s="202"/>
      <c r="F4" s="202"/>
      <c r="G4" s="202"/>
      <c r="H4" s="202"/>
      <c r="I4" s="202"/>
      <c r="J4" s="202"/>
      <c r="K4" s="1847"/>
      <c r="L4" s="29"/>
      <c r="M4" s="29"/>
      <c r="N4" s="29"/>
    </row>
    <row r="5" spans="1:14">
      <c r="A5" s="1887" t="s">
        <v>416</v>
      </c>
      <c r="B5" s="202" t="s">
        <v>1157</v>
      </c>
      <c r="C5" s="202"/>
      <c r="D5" s="202"/>
      <c r="E5" s="202"/>
      <c r="F5" s="202"/>
      <c r="G5" s="202"/>
      <c r="H5" s="202"/>
      <c r="I5" s="202"/>
      <c r="J5" s="202"/>
      <c r="K5" s="1847"/>
      <c r="L5" s="29"/>
      <c r="M5" s="29"/>
      <c r="N5" s="29"/>
    </row>
    <row r="6" spans="1:14">
      <c r="A6" s="527"/>
      <c r="B6" s="202" t="s">
        <v>1158</v>
      </c>
      <c r="C6" s="202"/>
      <c r="D6" s="202"/>
      <c r="E6" s="202"/>
      <c r="F6" s="202"/>
      <c r="G6" s="202"/>
      <c r="H6" s="202"/>
      <c r="I6" s="202"/>
      <c r="J6" s="202"/>
      <c r="K6" s="1847"/>
      <c r="L6" s="29"/>
      <c r="M6" s="29"/>
      <c r="N6" s="29"/>
    </row>
    <row r="7" spans="1:14">
      <c r="A7" s="527"/>
      <c r="B7" s="202" t="s">
        <v>1159</v>
      </c>
      <c r="C7" s="202"/>
      <c r="D7" s="202"/>
      <c r="E7" s="202"/>
      <c r="F7" s="202"/>
      <c r="G7" s="202"/>
      <c r="H7" s="202"/>
      <c r="I7" s="202"/>
      <c r="J7" s="202"/>
      <c r="K7" s="1847"/>
      <c r="L7" s="29"/>
      <c r="M7" s="29"/>
      <c r="N7" s="29"/>
    </row>
    <row r="8" spans="1:14">
      <c r="A8" s="756"/>
      <c r="B8" s="202"/>
      <c r="C8" s="202"/>
      <c r="D8" s="202"/>
      <c r="E8" s="202"/>
      <c r="F8" s="202"/>
      <c r="G8" s="202"/>
      <c r="H8" s="202"/>
      <c r="I8" s="202"/>
      <c r="J8" s="202"/>
      <c r="K8" s="1847"/>
      <c r="L8" s="29"/>
      <c r="M8" s="29"/>
      <c r="N8" s="29"/>
    </row>
    <row r="9" spans="1:14">
      <c r="A9" s="1887" t="s">
        <v>417</v>
      </c>
      <c r="B9" s="202" t="s">
        <v>2728</v>
      </c>
      <c r="C9" s="202"/>
      <c r="D9" s="202"/>
      <c r="E9" s="202"/>
      <c r="F9" s="202"/>
      <c r="G9" s="202"/>
      <c r="H9" s="202"/>
      <c r="I9" s="202"/>
      <c r="J9" s="202"/>
      <c r="K9" s="1847"/>
      <c r="L9" s="29"/>
      <c r="M9" s="29"/>
      <c r="N9" s="29"/>
    </row>
    <row r="10" spans="1:14">
      <c r="A10" s="527"/>
      <c r="B10" s="690" t="s">
        <v>2727</v>
      </c>
      <c r="C10" s="202"/>
      <c r="D10" s="202"/>
      <c r="E10" s="202"/>
      <c r="F10" s="202"/>
      <c r="G10" s="202"/>
      <c r="H10" s="202"/>
      <c r="I10" s="202"/>
      <c r="J10" s="202"/>
      <c r="K10" s="1847"/>
      <c r="L10" s="29"/>
      <c r="M10" s="29"/>
      <c r="N10" s="29"/>
    </row>
    <row r="11" spans="1:14">
      <c r="A11" s="756"/>
      <c r="B11" s="202"/>
      <c r="C11" s="202"/>
      <c r="D11" s="202"/>
      <c r="E11" s="202"/>
      <c r="F11" s="202"/>
      <c r="G11" s="202"/>
      <c r="H11" s="202"/>
      <c r="I11" s="202"/>
      <c r="J11" s="202"/>
      <c r="K11" s="1847"/>
      <c r="L11" s="29"/>
      <c r="M11" s="29"/>
      <c r="N11" s="29"/>
    </row>
    <row r="12" spans="1:14">
      <c r="A12" s="3497" t="s">
        <v>418</v>
      </c>
      <c r="B12" s="3385" t="s">
        <v>2732</v>
      </c>
      <c r="C12" s="3385"/>
      <c r="D12" s="3385"/>
      <c r="E12" s="3385"/>
      <c r="F12" s="3385"/>
      <c r="G12" s="3385"/>
      <c r="H12" s="3385"/>
      <c r="I12" s="3385"/>
      <c r="J12" s="3385"/>
      <c r="K12" s="3514"/>
      <c r="L12" s="29"/>
      <c r="M12" s="29"/>
      <c r="N12" s="29"/>
    </row>
    <row r="13" spans="1:14">
      <c r="A13" s="3497"/>
      <c r="B13" s="3385"/>
      <c r="C13" s="3385"/>
      <c r="D13" s="3385"/>
      <c r="E13" s="3385"/>
      <c r="F13" s="3385"/>
      <c r="G13" s="3385"/>
      <c r="H13" s="3385"/>
      <c r="I13" s="3385"/>
      <c r="J13" s="3385"/>
      <c r="K13" s="3514"/>
      <c r="L13" s="29"/>
      <c r="M13" s="29"/>
      <c r="N13" s="29"/>
    </row>
    <row r="14" spans="1:14">
      <c r="A14" s="2989"/>
      <c r="B14" s="1901"/>
      <c r="C14" s="1901"/>
      <c r="D14" s="1901"/>
      <c r="E14" s="1901"/>
      <c r="F14" s="1901"/>
      <c r="G14" s="1901"/>
      <c r="H14" s="1901"/>
      <c r="I14" s="1901"/>
      <c r="J14" s="1901"/>
      <c r="K14" s="1941"/>
      <c r="L14" s="29"/>
      <c r="M14" s="29"/>
      <c r="N14" s="29"/>
    </row>
    <row r="15" spans="1:14">
      <c r="A15" s="1887" t="s">
        <v>419</v>
      </c>
      <c r="B15" s="202" t="s">
        <v>1182</v>
      </c>
      <c r="C15" s="202"/>
      <c r="D15" s="202"/>
      <c r="E15" s="202"/>
      <c r="F15" s="202"/>
      <c r="G15" s="202"/>
      <c r="H15" s="202"/>
      <c r="I15" s="202"/>
      <c r="J15" s="202"/>
      <c r="K15" s="1847"/>
      <c r="L15" s="29"/>
      <c r="M15" s="29"/>
      <c r="N15" s="29"/>
    </row>
    <row r="16" spans="1:14">
      <c r="A16" s="756"/>
      <c r="B16" s="202"/>
      <c r="C16" s="202"/>
      <c r="D16" s="202"/>
      <c r="E16" s="202"/>
      <c r="F16" s="202"/>
      <c r="G16" s="202"/>
      <c r="H16" s="202"/>
      <c r="I16" s="202"/>
      <c r="J16" s="202"/>
      <c r="K16" s="1847"/>
      <c r="L16" s="29"/>
      <c r="M16" s="29"/>
      <c r="N16" s="29"/>
    </row>
    <row r="17" spans="1:14">
      <c r="A17" s="1887" t="s">
        <v>421</v>
      </c>
      <c r="B17" s="202" t="s">
        <v>88</v>
      </c>
      <c r="C17" s="202"/>
      <c r="D17" s="202"/>
      <c r="E17" s="202"/>
      <c r="F17" s="202"/>
      <c r="G17" s="202"/>
      <c r="H17" s="202"/>
      <c r="I17" s="202"/>
      <c r="J17" s="202"/>
      <c r="K17" s="1847"/>
      <c r="L17" s="29"/>
      <c r="M17" s="29"/>
      <c r="N17" s="29"/>
    </row>
    <row r="18" spans="1:14">
      <c r="A18" s="527"/>
      <c r="B18" s="202" t="s">
        <v>1183</v>
      </c>
      <c r="C18" s="202"/>
      <c r="D18" s="202"/>
      <c r="E18" s="202"/>
      <c r="F18" s="202"/>
      <c r="G18" s="202"/>
      <c r="H18" s="202"/>
      <c r="I18" s="202"/>
      <c r="J18" s="202"/>
      <c r="K18" s="1847"/>
      <c r="L18" s="29"/>
      <c r="M18" s="29"/>
      <c r="N18" s="29"/>
    </row>
    <row r="19" spans="1:14">
      <c r="A19" s="2613"/>
      <c r="B19" s="187"/>
      <c r="C19" s="187"/>
      <c r="D19" s="187"/>
      <c r="E19" s="187"/>
      <c r="F19" s="187"/>
      <c r="G19" s="187"/>
      <c r="H19" s="187"/>
      <c r="I19" s="187"/>
      <c r="J19" s="187"/>
      <c r="K19" s="2803"/>
      <c r="L19" s="29"/>
      <c r="M19" s="29"/>
      <c r="N19" s="29"/>
    </row>
    <row r="20" spans="1:14">
      <c r="A20" s="2601"/>
      <c r="B20" s="2804"/>
      <c r="C20" s="2805"/>
      <c r="D20" s="2612"/>
      <c r="E20" s="2604"/>
      <c r="F20" s="2806" t="s">
        <v>484</v>
      </c>
      <c r="G20" s="2807"/>
      <c r="H20" s="2808" t="s">
        <v>485</v>
      </c>
      <c r="I20" s="2807"/>
      <c r="J20" s="2604"/>
      <c r="K20" s="2809"/>
      <c r="L20" s="29"/>
      <c r="M20" s="29"/>
      <c r="N20" s="29"/>
    </row>
    <row r="21" spans="1:14">
      <c r="A21" s="1887"/>
      <c r="B21" s="892"/>
      <c r="C21" s="2810"/>
      <c r="D21" s="1847"/>
      <c r="E21" s="762" t="s">
        <v>393</v>
      </c>
      <c r="F21" s="2811" t="s">
        <v>486</v>
      </c>
      <c r="G21" s="893"/>
      <c r="H21" s="894" t="s">
        <v>486</v>
      </c>
      <c r="I21" s="893"/>
      <c r="J21" s="762" t="s">
        <v>393</v>
      </c>
      <c r="K21" s="1848"/>
      <c r="L21" s="29"/>
      <c r="M21" s="29"/>
      <c r="N21" s="29"/>
    </row>
    <row r="22" spans="1:14">
      <c r="A22" s="1887" t="s">
        <v>311</v>
      </c>
      <c r="B22" s="892" t="s">
        <v>335</v>
      </c>
      <c r="C22" s="2810"/>
      <c r="D22" s="1847"/>
      <c r="E22" s="762" t="s">
        <v>487</v>
      </c>
      <c r="F22" s="2602" t="s">
        <v>488</v>
      </c>
      <c r="G22" s="2602"/>
      <c r="H22" s="2809"/>
      <c r="I22" s="2602"/>
      <c r="J22" s="762" t="s">
        <v>930</v>
      </c>
      <c r="K22" s="1848" t="s">
        <v>311</v>
      </c>
      <c r="L22" s="29"/>
      <c r="M22" s="29"/>
      <c r="N22" s="29"/>
    </row>
    <row r="23" spans="1:14">
      <c r="A23" s="1887" t="s">
        <v>316</v>
      </c>
      <c r="B23" s="892" t="s">
        <v>338</v>
      </c>
      <c r="C23" s="2810"/>
      <c r="D23" s="1848" t="s">
        <v>336</v>
      </c>
      <c r="E23" s="762" t="s">
        <v>925</v>
      </c>
      <c r="F23" s="762" t="s">
        <v>489</v>
      </c>
      <c r="G23" s="762" t="s">
        <v>490</v>
      </c>
      <c r="H23" s="1848" t="s">
        <v>491</v>
      </c>
      <c r="I23" s="762" t="s">
        <v>490</v>
      </c>
      <c r="J23" s="762" t="s">
        <v>492</v>
      </c>
      <c r="K23" s="1848" t="s">
        <v>316</v>
      </c>
      <c r="L23" s="29"/>
      <c r="M23" s="29"/>
      <c r="N23" s="29"/>
    </row>
    <row r="24" spans="1:14">
      <c r="A24" s="756"/>
      <c r="B24" s="759"/>
      <c r="C24" s="756"/>
      <c r="D24" s="1847"/>
      <c r="E24" s="762" t="s">
        <v>339</v>
      </c>
      <c r="F24" s="762" t="s">
        <v>698</v>
      </c>
      <c r="G24" s="762" t="s">
        <v>493</v>
      </c>
      <c r="H24" s="1848"/>
      <c r="I24" s="762" t="s">
        <v>494</v>
      </c>
      <c r="J24" s="762" t="s">
        <v>495</v>
      </c>
      <c r="K24" s="1847"/>
      <c r="L24" s="29"/>
      <c r="M24" s="29"/>
      <c r="N24" s="29"/>
    </row>
    <row r="25" spans="1:14" ht="10.5" thickBot="1">
      <c r="A25" s="756"/>
      <c r="B25" s="765"/>
      <c r="C25" s="2613"/>
      <c r="D25" s="1890" t="s">
        <v>321</v>
      </c>
      <c r="E25" s="762" t="s">
        <v>322</v>
      </c>
      <c r="F25" s="762" t="s">
        <v>323</v>
      </c>
      <c r="G25" s="762" t="s">
        <v>324</v>
      </c>
      <c r="H25" s="1848" t="s">
        <v>325</v>
      </c>
      <c r="I25" s="762" t="s">
        <v>326</v>
      </c>
      <c r="J25" s="762" t="s">
        <v>178</v>
      </c>
      <c r="K25" s="1847"/>
      <c r="L25" s="29"/>
      <c r="M25" s="29"/>
      <c r="N25" s="29"/>
    </row>
    <row r="26" spans="1:14">
      <c r="A26" s="2812"/>
      <c r="B26" s="2812"/>
      <c r="C26" s="189"/>
      <c r="D26" s="895" t="s">
        <v>101</v>
      </c>
      <c r="E26" s="896"/>
      <c r="F26" s="897"/>
      <c r="G26" s="897"/>
      <c r="H26" s="897"/>
      <c r="I26" s="897"/>
      <c r="J26" s="898"/>
      <c r="K26" s="2813"/>
      <c r="L26" s="29"/>
      <c r="M26" s="29"/>
      <c r="N26" s="29"/>
    </row>
    <row r="27" spans="1:14">
      <c r="A27" s="2814">
        <v>1</v>
      </c>
      <c r="B27" s="2812"/>
      <c r="C27" s="2815">
        <v>-3</v>
      </c>
      <c r="D27" s="899" t="s">
        <v>979</v>
      </c>
      <c r="E27" s="900"/>
      <c r="F27" s="2812"/>
      <c r="G27" s="2812"/>
      <c r="H27" s="2812"/>
      <c r="I27" s="2812"/>
      <c r="J27" s="899"/>
      <c r="K27" s="2816">
        <v>1</v>
      </c>
      <c r="L27" s="29"/>
      <c r="M27" s="29"/>
      <c r="N27" s="29"/>
    </row>
    <row r="28" spans="1:14">
      <c r="A28" s="2814">
        <v>2</v>
      </c>
      <c r="B28" s="2812"/>
      <c r="C28" s="2815">
        <f t="shared" ref="C28:C33" si="0">C27-1</f>
        <v>-4</v>
      </c>
      <c r="D28" s="899" t="s">
        <v>980</v>
      </c>
      <c r="E28" s="900"/>
      <c r="F28" s="2812"/>
      <c r="G28" s="2812"/>
      <c r="H28" s="2812"/>
      <c r="I28" s="2812"/>
      <c r="J28" s="899"/>
      <c r="K28" s="2816">
        <v>2</v>
      </c>
      <c r="L28" s="29"/>
      <c r="M28" s="29"/>
      <c r="N28" s="29"/>
    </row>
    <row r="29" spans="1:14">
      <c r="A29" s="2814">
        <v>3</v>
      </c>
      <c r="B29" s="2812"/>
      <c r="C29" s="2815">
        <f t="shared" si="0"/>
        <v>-5</v>
      </c>
      <c r="D29" s="899" t="s">
        <v>981</v>
      </c>
      <c r="E29" s="900"/>
      <c r="F29" s="2812"/>
      <c r="G29" s="2812"/>
      <c r="H29" s="2812"/>
      <c r="I29" s="2812"/>
      <c r="J29" s="899"/>
      <c r="K29" s="2816">
        <v>3</v>
      </c>
      <c r="L29" s="29"/>
      <c r="M29" s="29"/>
      <c r="N29" s="29"/>
    </row>
    <row r="30" spans="1:14">
      <c r="A30" s="2814">
        <v>4</v>
      </c>
      <c r="B30" s="2812"/>
      <c r="C30" s="2815">
        <f t="shared" si="0"/>
        <v>-6</v>
      </c>
      <c r="D30" s="899" t="s">
        <v>982</v>
      </c>
      <c r="E30" s="900"/>
      <c r="F30" s="2812"/>
      <c r="G30" s="2812"/>
      <c r="H30" s="2812"/>
      <c r="I30" s="2812"/>
      <c r="J30" s="899"/>
      <c r="K30" s="2816">
        <v>4</v>
      </c>
      <c r="L30" s="29"/>
      <c r="M30" s="29"/>
      <c r="N30" s="29"/>
    </row>
    <row r="31" spans="1:14">
      <c r="A31" s="2814">
        <v>5</v>
      </c>
      <c r="B31" s="2812"/>
      <c r="C31" s="2815">
        <f t="shared" si="0"/>
        <v>-7</v>
      </c>
      <c r="D31" s="899" t="s">
        <v>983</v>
      </c>
      <c r="E31" s="900"/>
      <c r="F31" s="2812"/>
      <c r="G31" s="2812"/>
      <c r="H31" s="2812"/>
      <c r="I31" s="2812"/>
      <c r="J31" s="899"/>
      <c r="K31" s="2816">
        <v>5</v>
      </c>
      <c r="L31" s="29"/>
      <c r="M31" s="29"/>
      <c r="N31" s="29"/>
    </row>
    <row r="32" spans="1:14">
      <c r="A32" s="2814">
        <v>6</v>
      </c>
      <c r="B32" s="2812"/>
      <c r="C32" s="2815">
        <f t="shared" si="0"/>
        <v>-8</v>
      </c>
      <c r="D32" s="899" t="s">
        <v>984</v>
      </c>
      <c r="E32" s="900"/>
      <c r="F32" s="2812"/>
      <c r="G32" s="2812"/>
      <c r="H32" s="2812"/>
      <c r="I32" s="2812"/>
      <c r="J32" s="899"/>
      <c r="K32" s="2816">
        <v>6</v>
      </c>
      <c r="L32" s="29"/>
      <c r="M32" s="29"/>
      <c r="N32" s="29"/>
    </row>
    <row r="33" spans="1:14">
      <c r="A33" s="2814">
        <v>7</v>
      </c>
      <c r="B33" s="2812"/>
      <c r="C33" s="2815">
        <f t="shared" si="0"/>
        <v>-9</v>
      </c>
      <c r="D33" s="899" t="s">
        <v>985</v>
      </c>
      <c r="E33" s="900"/>
      <c r="F33" s="2812"/>
      <c r="G33" s="2812"/>
      <c r="H33" s="2812"/>
      <c r="I33" s="2812"/>
      <c r="J33" s="899"/>
      <c r="K33" s="2816">
        <v>7</v>
      </c>
      <c r="L33" s="29"/>
      <c r="M33" s="29"/>
      <c r="N33" s="29"/>
    </row>
    <row r="34" spans="1:14">
      <c r="A34" s="2814">
        <v>8</v>
      </c>
      <c r="B34" s="2812"/>
      <c r="C34" s="2815">
        <v>-11</v>
      </c>
      <c r="D34" s="899" t="s">
        <v>986</v>
      </c>
      <c r="E34" s="900"/>
      <c r="F34" s="2812"/>
      <c r="G34" s="2812"/>
      <c r="H34" s="2812"/>
      <c r="I34" s="2812"/>
      <c r="J34" s="899"/>
      <c r="K34" s="2816">
        <v>8</v>
      </c>
      <c r="L34" s="29"/>
      <c r="M34" s="29"/>
      <c r="N34" s="29"/>
    </row>
    <row r="35" spans="1:14">
      <c r="A35" s="2814">
        <v>9</v>
      </c>
      <c r="B35" s="2812"/>
      <c r="C35" s="2815">
        <v>-13</v>
      </c>
      <c r="D35" s="899" t="s">
        <v>987</v>
      </c>
      <c r="E35" s="900"/>
      <c r="F35" s="2812"/>
      <c r="G35" s="2812"/>
      <c r="H35" s="2812"/>
      <c r="I35" s="2812"/>
      <c r="J35" s="899"/>
      <c r="K35" s="2816">
        <v>9</v>
      </c>
      <c r="L35" s="29"/>
      <c r="M35" s="29"/>
      <c r="N35" s="29"/>
    </row>
    <row r="36" spans="1:14">
      <c r="A36" s="2814">
        <v>10</v>
      </c>
      <c r="B36" s="2812"/>
      <c r="C36" s="2815">
        <v>-16</v>
      </c>
      <c r="D36" s="899" t="s">
        <v>988</v>
      </c>
      <c r="E36" s="900"/>
      <c r="F36" s="2812"/>
      <c r="G36" s="2812"/>
      <c r="H36" s="2812"/>
      <c r="I36" s="2812"/>
      <c r="J36" s="899"/>
      <c r="K36" s="2816">
        <v>10</v>
      </c>
      <c r="L36" s="29"/>
      <c r="M36" s="29"/>
      <c r="N36" s="29"/>
    </row>
    <row r="37" spans="1:14">
      <c r="A37" s="2814">
        <v>11</v>
      </c>
      <c r="B37" s="2812"/>
      <c r="C37" s="2815">
        <f>C36-1</f>
        <v>-17</v>
      </c>
      <c r="D37" s="899" t="s">
        <v>989</v>
      </c>
      <c r="E37" s="900"/>
      <c r="F37" s="2812"/>
      <c r="G37" s="2812"/>
      <c r="H37" s="2812"/>
      <c r="I37" s="2812"/>
      <c r="J37" s="899"/>
      <c r="K37" s="2816">
        <v>11</v>
      </c>
      <c r="L37" s="29"/>
      <c r="M37" s="29"/>
      <c r="N37" s="29"/>
    </row>
    <row r="38" spans="1:14">
      <c r="A38" s="2814">
        <v>12</v>
      </c>
      <c r="B38" s="2812"/>
      <c r="C38" s="2815">
        <f>C37-1</f>
        <v>-18</v>
      </c>
      <c r="D38" s="899" t="s">
        <v>990</v>
      </c>
      <c r="E38" s="900"/>
      <c r="F38" s="2604"/>
      <c r="G38" s="2604"/>
      <c r="H38" s="2604"/>
      <c r="I38" s="2812"/>
      <c r="J38" s="899"/>
      <c r="K38" s="2816">
        <v>12</v>
      </c>
      <c r="L38" s="29"/>
      <c r="M38" s="29"/>
      <c r="N38" s="29"/>
    </row>
    <row r="39" spans="1:14" ht="10" customHeight="1">
      <c r="A39" s="2814">
        <v>13</v>
      </c>
      <c r="B39" s="2812"/>
      <c r="C39" s="2815">
        <f>C38-1</f>
        <v>-19</v>
      </c>
      <c r="D39" s="899" t="s">
        <v>991</v>
      </c>
      <c r="E39" s="3515" t="s">
        <v>3359</v>
      </c>
      <c r="F39" s="3516"/>
      <c r="G39" s="3516"/>
      <c r="H39" s="3516"/>
      <c r="I39" s="3516"/>
      <c r="J39" s="3517"/>
      <c r="K39" s="2816">
        <v>13</v>
      </c>
      <c r="L39" s="29"/>
      <c r="M39" s="29"/>
      <c r="N39" s="29"/>
    </row>
    <row r="40" spans="1:14">
      <c r="A40" s="2814">
        <v>14</v>
      </c>
      <c r="B40" s="2812"/>
      <c r="C40" s="2815">
        <f>C39-1</f>
        <v>-20</v>
      </c>
      <c r="D40" s="899" t="s">
        <v>992</v>
      </c>
      <c r="E40" s="900"/>
      <c r="F40" s="765"/>
      <c r="G40" s="765"/>
      <c r="H40" s="765"/>
      <c r="I40" s="2812"/>
      <c r="J40" s="899"/>
      <c r="K40" s="2816">
        <v>14</v>
      </c>
      <c r="L40" s="29"/>
      <c r="M40" s="29"/>
      <c r="N40" s="29"/>
    </row>
    <row r="41" spans="1:14">
      <c r="A41" s="2814">
        <v>15</v>
      </c>
      <c r="B41" s="2812"/>
      <c r="C41" s="2815">
        <v>-22</v>
      </c>
      <c r="D41" s="899" t="s">
        <v>993</v>
      </c>
      <c r="E41" s="900"/>
      <c r="F41" s="2812"/>
      <c r="G41" s="2812"/>
      <c r="H41" s="2812"/>
      <c r="I41" s="2812"/>
      <c r="J41" s="899"/>
      <c r="K41" s="2816">
        <v>15</v>
      </c>
      <c r="L41" s="29"/>
      <c r="M41" s="29"/>
      <c r="N41" s="29"/>
    </row>
    <row r="42" spans="1:14">
      <c r="A42" s="2814">
        <v>16</v>
      </c>
      <c r="B42" s="2812"/>
      <c r="C42" s="2815">
        <f>C41-1</f>
        <v>-23</v>
      </c>
      <c r="D42" s="899" t="s">
        <v>994</v>
      </c>
      <c r="E42" s="900"/>
      <c r="F42" s="2812"/>
      <c r="G42" s="2812"/>
      <c r="H42" s="2812"/>
      <c r="I42" s="2812"/>
      <c r="J42" s="899"/>
      <c r="K42" s="2816">
        <v>16</v>
      </c>
      <c r="L42" s="29"/>
      <c r="M42" s="29"/>
      <c r="N42" s="29"/>
    </row>
    <row r="43" spans="1:14">
      <c r="A43" s="2814">
        <v>17</v>
      </c>
      <c r="B43" s="2812"/>
      <c r="C43" s="2815">
        <f>C42-1</f>
        <v>-24</v>
      </c>
      <c r="D43" s="899" t="s">
        <v>995</v>
      </c>
      <c r="E43" s="900"/>
      <c r="F43" s="2812"/>
      <c r="G43" s="2812"/>
      <c r="H43" s="2812"/>
      <c r="I43" s="2812"/>
      <c r="J43" s="899"/>
      <c r="K43" s="2816">
        <v>17</v>
      </c>
      <c r="L43" s="29"/>
      <c r="M43" s="29"/>
      <c r="N43" s="29"/>
    </row>
    <row r="44" spans="1:14">
      <c r="A44" s="2814">
        <v>18</v>
      </c>
      <c r="B44" s="2812"/>
      <c r="C44" s="2815">
        <f>C43-1</f>
        <v>-25</v>
      </c>
      <c r="D44" s="899" t="s">
        <v>996</v>
      </c>
      <c r="E44" s="900"/>
      <c r="F44" s="2812"/>
      <c r="G44" s="2812"/>
      <c r="H44" s="2812"/>
      <c r="I44" s="2812"/>
      <c r="J44" s="899"/>
      <c r="K44" s="2816">
        <v>18</v>
      </c>
      <c r="L44" s="29"/>
      <c r="M44" s="29"/>
      <c r="N44" s="29"/>
    </row>
    <row r="45" spans="1:14">
      <c r="A45" s="2814">
        <v>19</v>
      </c>
      <c r="B45" s="2812"/>
      <c r="C45" s="2815">
        <f>C44-1</f>
        <v>-26</v>
      </c>
      <c r="D45" s="899" t="s">
        <v>997</v>
      </c>
      <c r="E45" s="900"/>
      <c r="F45" s="2812"/>
      <c r="G45" s="2812"/>
      <c r="H45" s="2812"/>
      <c r="I45" s="2812"/>
      <c r="J45" s="899"/>
      <c r="K45" s="2816">
        <v>19</v>
      </c>
      <c r="L45" s="29"/>
      <c r="M45" s="29"/>
      <c r="N45" s="29"/>
    </row>
    <row r="46" spans="1:14">
      <c r="A46" s="2814">
        <v>20</v>
      </c>
      <c r="B46" s="2812"/>
      <c r="C46" s="2815">
        <f>C45-1</f>
        <v>-27</v>
      </c>
      <c r="D46" s="899" t="s">
        <v>998</v>
      </c>
      <c r="E46" s="900"/>
      <c r="F46" s="2812"/>
      <c r="G46" s="2812"/>
      <c r="H46" s="2812"/>
      <c r="I46" s="2812"/>
      <c r="J46" s="899"/>
      <c r="K46" s="2816">
        <v>20</v>
      </c>
      <c r="L46" s="29"/>
      <c r="M46" s="29"/>
      <c r="N46" s="29"/>
    </row>
    <row r="47" spans="1:14">
      <c r="A47" s="2814">
        <v>21</v>
      </c>
      <c r="B47" s="2812"/>
      <c r="C47" s="2815">
        <v>-29</v>
      </c>
      <c r="D47" s="899" t="s">
        <v>999</v>
      </c>
      <c r="E47" s="900"/>
      <c r="F47" s="2812"/>
      <c r="G47" s="2812"/>
      <c r="H47" s="2812"/>
      <c r="I47" s="2812"/>
      <c r="J47" s="899"/>
      <c r="K47" s="2816">
        <v>21</v>
      </c>
      <c r="L47" s="29"/>
      <c r="M47" s="29"/>
      <c r="N47" s="29"/>
    </row>
    <row r="48" spans="1:14">
      <c r="A48" s="2814">
        <v>22</v>
      </c>
      <c r="B48" s="2812"/>
      <c r="C48" s="2815">
        <v>-31</v>
      </c>
      <c r="D48" s="899" t="s">
        <v>1000</v>
      </c>
      <c r="E48" s="900"/>
      <c r="F48" s="2812"/>
      <c r="G48" s="2812"/>
      <c r="H48" s="2812"/>
      <c r="I48" s="2812"/>
      <c r="J48" s="899"/>
      <c r="K48" s="2816">
        <v>22</v>
      </c>
      <c r="L48" s="29"/>
      <c r="M48" s="29"/>
      <c r="N48" s="29"/>
    </row>
    <row r="49" spans="1:14">
      <c r="A49" s="2814">
        <v>23</v>
      </c>
      <c r="B49" s="2812"/>
      <c r="C49" s="2815">
        <v>-35</v>
      </c>
      <c r="D49" s="899" t="s">
        <v>1001</v>
      </c>
      <c r="E49" s="900"/>
      <c r="F49" s="2812"/>
      <c r="G49" s="2812"/>
      <c r="H49" s="2812"/>
      <c r="I49" s="2812"/>
      <c r="J49" s="899"/>
      <c r="K49" s="2816">
        <v>23</v>
      </c>
      <c r="L49" s="29"/>
      <c r="M49" s="29"/>
      <c r="N49" s="29"/>
    </row>
    <row r="50" spans="1:14">
      <c r="A50" s="2814">
        <v>24</v>
      </c>
      <c r="B50" s="2812"/>
      <c r="C50" s="2815">
        <v>-37</v>
      </c>
      <c r="D50" s="899" t="s">
        <v>1002</v>
      </c>
      <c r="E50" s="900"/>
      <c r="F50" s="2812"/>
      <c r="G50" s="2812"/>
      <c r="H50" s="2812"/>
      <c r="I50" s="2812"/>
      <c r="J50" s="899"/>
      <c r="K50" s="2816">
        <v>24</v>
      </c>
      <c r="L50" s="29"/>
      <c r="M50" s="29"/>
      <c r="N50" s="29"/>
    </row>
    <row r="51" spans="1:14">
      <c r="A51" s="2814">
        <v>25</v>
      </c>
      <c r="B51" s="2812"/>
      <c r="C51" s="2815">
        <v>-39</v>
      </c>
      <c r="D51" s="899" t="s">
        <v>1151</v>
      </c>
      <c r="E51" s="900"/>
      <c r="F51" s="2812"/>
      <c r="G51" s="2812"/>
      <c r="H51" s="2812"/>
      <c r="I51" s="2812"/>
      <c r="J51" s="899"/>
      <c r="K51" s="2816">
        <v>25</v>
      </c>
      <c r="L51" s="29"/>
      <c r="M51" s="29"/>
      <c r="N51" s="29"/>
    </row>
    <row r="52" spans="1:14">
      <c r="A52" s="2814">
        <v>26</v>
      </c>
      <c r="B52" s="2812"/>
      <c r="C52" s="2815">
        <v>-44</v>
      </c>
      <c r="D52" s="899" t="s">
        <v>1154</v>
      </c>
      <c r="E52" s="900"/>
      <c r="F52" s="2812"/>
      <c r="G52" s="2812"/>
      <c r="H52" s="2812"/>
      <c r="I52" s="2812"/>
      <c r="J52" s="899"/>
      <c r="K52" s="2816">
        <v>26</v>
      </c>
      <c r="L52" s="29"/>
      <c r="M52" s="29"/>
      <c r="N52" s="29"/>
    </row>
    <row r="53" spans="1:14">
      <c r="A53" s="2814">
        <v>27</v>
      </c>
      <c r="B53" s="2812"/>
      <c r="C53" s="2815">
        <v>-45</v>
      </c>
      <c r="D53" s="899" t="s">
        <v>1006</v>
      </c>
      <c r="E53" s="900"/>
      <c r="F53" s="2812"/>
      <c r="G53" s="2812"/>
      <c r="H53" s="2812"/>
      <c r="I53" s="2812"/>
      <c r="J53" s="899"/>
      <c r="K53" s="2816">
        <v>27</v>
      </c>
      <c r="L53" s="29"/>
      <c r="M53" s="29"/>
      <c r="N53" s="29"/>
    </row>
    <row r="54" spans="1:14">
      <c r="A54" s="2814">
        <v>28</v>
      </c>
      <c r="B54" s="2812"/>
      <c r="C54" s="2815"/>
      <c r="D54" s="899" t="s">
        <v>102</v>
      </c>
      <c r="E54" s="900"/>
      <c r="F54" s="2812"/>
      <c r="G54" s="2812"/>
      <c r="H54" s="2812"/>
      <c r="I54" s="2812"/>
      <c r="J54" s="899"/>
      <c r="K54" s="2816">
        <v>28</v>
      </c>
      <c r="L54" s="29"/>
      <c r="M54" s="29"/>
      <c r="N54" s="29"/>
    </row>
    <row r="55" spans="1:14" ht="10.5" thickBot="1">
      <c r="A55" s="2814">
        <v>29</v>
      </c>
      <c r="B55" s="2814"/>
      <c r="C55" s="2817"/>
      <c r="D55" s="3009" t="s">
        <v>3597</v>
      </c>
      <c r="E55" s="901"/>
      <c r="F55" s="902"/>
      <c r="G55" s="902"/>
      <c r="H55" s="902"/>
      <c r="I55" s="902"/>
      <c r="J55" s="903"/>
      <c r="K55" s="2816">
        <v>29</v>
      </c>
      <c r="L55" s="29"/>
      <c r="M55" s="29"/>
      <c r="N55" s="29"/>
    </row>
    <row r="56" spans="1:14">
      <c r="A56" s="2812"/>
      <c r="B56" s="2812"/>
      <c r="C56" s="2818"/>
      <c r="D56" s="2990" t="s">
        <v>105</v>
      </c>
      <c r="E56" s="2995"/>
      <c r="F56" s="904"/>
      <c r="G56" s="904"/>
      <c r="H56" s="904"/>
      <c r="I56" s="904"/>
      <c r="J56" s="2996"/>
      <c r="K56" s="2992"/>
    </row>
    <row r="57" spans="1:14">
      <c r="A57" s="2814">
        <v>30</v>
      </c>
      <c r="B57" s="2812"/>
      <c r="C57" s="2818">
        <v>-52</v>
      </c>
      <c r="D57" s="2991" t="s">
        <v>1009</v>
      </c>
      <c r="E57" s="2997"/>
      <c r="F57" s="2994"/>
      <c r="G57" s="2994"/>
      <c r="H57" s="2994"/>
      <c r="I57" s="2994"/>
      <c r="J57" s="899"/>
      <c r="K57" s="2993">
        <v>30</v>
      </c>
    </row>
    <row r="58" spans="1:14">
      <c r="A58" s="2814">
        <v>31</v>
      </c>
      <c r="B58" s="2812"/>
      <c r="C58" s="2818">
        <f t="shared" ref="C58:C64" si="1">C57-1</f>
        <v>-53</v>
      </c>
      <c r="D58" s="2991" t="s">
        <v>1010</v>
      </c>
      <c r="E58" s="2997"/>
      <c r="F58" s="2994"/>
      <c r="G58" s="2994"/>
      <c r="H58" s="2994"/>
      <c r="I58" s="2994"/>
      <c r="J58" s="899"/>
      <c r="K58" s="2993">
        <v>31</v>
      </c>
    </row>
    <row r="59" spans="1:14">
      <c r="A59" s="2814">
        <v>32</v>
      </c>
      <c r="B59" s="2812"/>
      <c r="C59" s="2818">
        <f t="shared" si="1"/>
        <v>-54</v>
      </c>
      <c r="D59" s="2991" t="s">
        <v>1011</v>
      </c>
      <c r="E59" s="2997"/>
      <c r="F59" s="2994"/>
      <c r="G59" s="2994"/>
      <c r="H59" s="2994"/>
      <c r="I59" s="2994"/>
      <c r="J59" s="899"/>
      <c r="K59" s="2993">
        <v>32</v>
      </c>
    </row>
    <row r="60" spans="1:14">
      <c r="A60" s="2814">
        <v>33</v>
      </c>
      <c r="B60" s="2812"/>
      <c r="C60" s="2818">
        <f t="shared" si="1"/>
        <v>-55</v>
      </c>
      <c r="D60" s="2991" t="s">
        <v>1012</v>
      </c>
      <c r="E60" s="2997"/>
      <c r="F60" s="2994"/>
      <c r="G60" s="2994"/>
      <c r="H60" s="2994"/>
      <c r="I60" s="2994"/>
      <c r="J60" s="899"/>
      <c r="K60" s="2993">
        <v>33</v>
      </c>
    </row>
    <row r="61" spans="1:14">
      <c r="A61" s="2814">
        <v>34</v>
      </c>
      <c r="B61" s="2812"/>
      <c r="C61" s="2818">
        <f t="shared" si="1"/>
        <v>-56</v>
      </c>
      <c r="D61" s="2991" t="s">
        <v>1013</v>
      </c>
      <c r="E61" s="2997"/>
      <c r="F61" s="2994"/>
      <c r="G61" s="2994"/>
      <c r="H61" s="2994"/>
      <c r="I61" s="2994"/>
      <c r="J61" s="899"/>
      <c r="K61" s="2993">
        <v>34</v>
      </c>
    </row>
    <row r="62" spans="1:14">
      <c r="A62" s="2814">
        <v>35</v>
      </c>
      <c r="B62" s="2812"/>
      <c r="C62" s="2818">
        <f t="shared" si="1"/>
        <v>-57</v>
      </c>
      <c r="D62" s="2991" t="s">
        <v>1014</v>
      </c>
      <c r="E62" s="2997"/>
      <c r="F62" s="2994"/>
      <c r="G62" s="2994"/>
      <c r="H62" s="2994"/>
      <c r="I62" s="2994"/>
      <c r="J62" s="899"/>
      <c r="K62" s="2993">
        <v>35</v>
      </c>
    </row>
    <row r="63" spans="1:14">
      <c r="A63" s="2814">
        <v>36</v>
      </c>
      <c r="B63" s="2812"/>
      <c r="C63" s="2818">
        <f t="shared" si="1"/>
        <v>-58</v>
      </c>
      <c r="D63" s="2991" t="s">
        <v>1015</v>
      </c>
      <c r="E63" s="2997"/>
      <c r="F63" s="2994"/>
      <c r="G63" s="2994"/>
      <c r="H63" s="2994"/>
      <c r="I63" s="2994"/>
      <c r="J63" s="899"/>
      <c r="K63" s="2993">
        <v>36</v>
      </c>
    </row>
    <row r="64" spans="1:14">
      <c r="A64" s="2814">
        <v>37</v>
      </c>
      <c r="B64" s="2812"/>
      <c r="C64" s="2818">
        <f t="shared" si="1"/>
        <v>-59</v>
      </c>
      <c r="D64" s="2991" t="s">
        <v>1153</v>
      </c>
      <c r="E64" s="2997"/>
      <c r="F64" s="2994"/>
      <c r="G64" s="2994"/>
      <c r="H64" s="2994"/>
      <c r="I64" s="2994"/>
      <c r="J64" s="899"/>
      <c r="K64" s="2993">
        <v>37</v>
      </c>
    </row>
    <row r="65" spans="1:11">
      <c r="A65" s="2814">
        <v>38</v>
      </c>
      <c r="B65" s="2814"/>
      <c r="C65" s="2818"/>
      <c r="D65" s="3008" t="s">
        <v>3598</v>
      </c>
      <c r="E65" s="2997"/>
      <c r="F65" s="2994"/>
      <c r="G65" s="2994"/>
      <c r="H65" s="2994"/>
      <c r="I65" s="2994"/>
      <c r="J65" s="899"/>
      <c r="K65" s="2993">
        <v>38</v>
      </c>
    </row>
    <row r="66" spans="1:11" ht="10.5" thickBot="1">
      <c r="A66" s="2814">
        <v>39</v>
      </c>
      <c r="B66" s="2812"/>
      <c r="C66" s="2818"/>
      <c r="D66" s="2990" t="s">
        <v>1021</v>
      </c>
      <c r="E66" s="2998">
        <v>304357</v>
      </c>
      <c r="F66" s="905">
        <v>39599</v>
      </c>
      <c r="G66" s="905"/>
      <c r="H66" s="905">
        <v>25364</v>
      </c>
      <c r="I66" s="905"/>
      <c r="J66" s="2999">
        <v>318592</v>
      </c>
      <c r="K66" s="2993">
        <v>39</v>
      </c>
    </row>
    <row r="67" spans="1:11">
      <c r="A67" s="756"/>
      <c r="B67" s="202" t="s">
        <v>1155</v>
      </c>
      <c r="C67" s="202"/>
      <c r="D67" s="202"/>
      <c r="E67" s="202"/>
      <c r="F67" s="202"/>
      <c r="G67" s="202"/>
      <c r="H67" s="202"/>
      <c r="I67" s="202"/>
      <c r="J67" s="202"/>
      <c r="K67" s="1847"/>
    </row>
    <row r="68" spans="1:11">
      <c r="A68" s="756"/>
      <c r="B68" s="202"/>
      <c r="C68" s="202"/>
      <c r="D68" s="202"/>
      <c r="E68" s="202"/>
      <c r="F68" s="202"/>
      <c r="G68" s="202"/>
      <c r="H68" s="202"/>
      <c r="I68" s="202"/>
      <c r="J68" s="202"/>
      <c r="K68" s="1847"/>
    </row>
    <row r="69" spans="1:11">
      <c r="A69" s="3022"/>
      <c r="B69" s="202"/>
      <c r="C69" s="202"/>
      <c r="D69" s="202"/>
      <c r="E69" s="202"/>
      <c r="F69" s="202"/>
      <c r="G69" s="202"/>
      <c r="H69" s="202"/>
      <c r="I69" s="202"/>
      <c r="J69" s="202"/>
      <c r="K69" s="1935"/>
    </row>
    <row r="70" spans="1:11">
      <c r="A70" s="3022"/>
      <c r="B70" s="202"/>
      <c r="C70" s="202"/>
      <c r="D70" s="202"/>
      <c r="E70" s="202"/>
      <c r="F70" s="202"/>
      <c r="G70" s="202"/>
      <c r="H70" s="202"/>
      <c r="I70" s="202"/>
      <c r="J70" s="202"/>
      <c r="K70" s="1935"/>
    </row>
    <row r="71" spans="1:11">
      <c r="A71" s="756"/>
      <c r="B71" s="202"/>
      <c r="C71" s="202"/>
      <c r="D71" s="202"/>
      <c r="E71" s="202"/>
      <c r="F71" s="202"/>
      <c r="G71" s="202"/>
      <c r="H71" s="202"/>
      <c r="I71" s="202"/>
      <c r="J71" s="202"/>
      <c r="K71" s="1847"/>
    </row>
    <row r="72" spans="1:11">
      <c r="A72" s="756"/>
      <c r="B72" s="202"/>
      <c r="C72" s="202"/>
      <c r="D72" s="202"/>
      <c r="E72" s="202"/>
      <c r="F72" s="202"/>
      <c r="G72" s="202"/>
      <c r="H72" s="202"/>
      <c r="I72" s="202"/>
      <c r="J72" s="202"/>
      <c r="K72" s="1847"/>
    </row>
    <row r="73" spans="1:11" ht="10.5">
      <c r="A73" s="2819"/>
      <c r="B73" s="2820"/>
      <c r="C73" s="2820"/>
      <c r="D73" s="2820"/>
      <c r="E73" s="2820"/>
      <c r="F73" s="2820"/>
      <c r="G73" s="2820"/>
      <c r="H73" s="2820"/>
      <c r="I73" s="2821"/>
      <c r="J73" s="2822" t="s">
        <v>1353</v>
      </c>
      <c r="K73" s="2823"/>
    </row>
    <row r="74" spans="1:11" ht="10.5">
      <c r="A74" s="2824" t="s">
        <v>2901</v>
      </c>
      <c r="B74" s="2825"/>
      <c r="C74" s="2825"/>
      <c r="D74" s="2825"/>
      <c r="E74" s="2825"/>
      <c r="F74" s="2825"/>
      <c r="G74" s="2825"/>
      <c r="H74" s="2825"/>
      <c r="I74" s="2825"/>
      <c r="J74" s="2825"/>
      <c r="K74" s="2826">
        <v>37</v>
      </c>
    </row>
    <row r="75" spans="1:11" ht="10.5">
      <c r="A75" s="2827" t="s">
        <v>961</v>
      </c>
      <c r="B75" s="2828"/>
      <c r="C75" s="2828"/>
      <c r="D75" s="2829"/>
      <c r="E75" s="2829"/>
      <c r="F75" s="2829"/>
      <c r="G75" s="2829"/>
      <c r="H75" s="2829"/>
      <c r="I75" s="2829"/>
      <c r="J75" s="2829"/>
      <c r="K75" s="2830"/>
    </row>
    <row r="76" spans="1:11">
      <c r="A76" s="773"/>
      <c r="B76" s="567"/>
      <c r="C76" s="567"/>
      <c r="D76" s="567"/>
      <c r="E76" s="567"/>
      <c r="F76" s="567"/>
      <c r="G76" s="567"/>
      <c r="H76" s="567"/>
      <c r="I76" s="567"/>
      <c r="J76" s="567"/>
      <c r="K76" s="2676"/>
    </row>
    <row r="77" spans="1:11">
      <c r="A77" s="756"/>
      <c r="B77" s="202"/>
      <c r="C77" s="202"/>
      <c r="D77" s="202"/>
      <c r="E77" s="202"/>
      <c r="F77" s="202"/>
      <c r="G77" s="202"/>
      <c r="H77" s="202"/>
      <c r="I77" s="202"/>
      <c r="J77" s="202"/>
      <c r="K77" s="1847"/>
    </row>
    <row r="78" spans="1:11" ht="10.5">
      <c r="A78" s="1887"/>
      <c r="B78" s="3000" t="s">
        <v>332</v>
      </c>
      <c r="C78" s="2831"/>
      <c r="D78" s="2831"/>
      <c r="E78" s="2831"/>
      <c r="F78" s="2831"/>
      <c r="G78" s="2831"/>
      <c r="H78" s="2831"/>
      <c r="I78" s="2831"/>
      <c r="J78" s="202"/>
      <c r="K78" s="1847"/>
    </row>
    <row r="79" spans="1:11" ht="10.5">
      <c r="A79" s="1887"/>
      <c r="B79" s="2832" t="s">
        <v>3429</v>
      </c>
      <c r="C79" s="2831"/>
      <c r="D79" s="2831"/>
      <c r="E79" s="2831"/>
      <c r="F79" s="2831"/>
      <c r="G79" s="2831"/>
      <c r="H79" s="2831"/>
      <c r="I79" s="2831"/>
      <c r="J79" s="202"/>
      <c r="K79" s="1847"/>
    </row>
    <row r="80" spans="1:11" ht="10.5">
      <c r="A80" s="1887"/>
      <c r="B80" s="2832"/>
      <c r="C80" s="2831"/>
      <c r="D80" s="2831"/>
      <c r="E80" s="2831"/>
      <c r="F80" s="2831"/>
      <c r="G80" s="2831"/>
      <c r="H80" s="2831"/>
      <c r="I80" s="2831"/>
      <c r="J80" s="202"/>
      <c r="K80" s="1847"/>
    </row>
    <row r="81" spans="1:11">
      <c r="A81" s="1887"/>
      <c r="B81" s="2831" t="s">
        <v>3430</v>
      </c>
      <c r="C81" s="2831"/>
      <c r="D81" s="2831"/>
      <c r="E81" s="2831"/>
      <c r="F81" s="2831"/>
      <c r="G81" s="2831"/>
      <c r="H81" s="2831"/>
      <c r="I81" s="2831"/>
      <c r="J81" s="202"/>
      <c r="K81" s="1847"/>
    </row>
    <row r="82" spans="1:11">
      <c r="A82" s="756"/>
      <c r="B82" s="2831"/>
      <c r="C82" s="2831"/>
      <c r="D82" s="2831"/>
      <c r="E82" s="2831"/>
      <c r="F82" s="2831"/>
      <c r="G82" s="2831"/>
      <c r="H82" s="2831"/>
      <c r="I82" s="2831"/>
      <c r="J82" s="202"/>
      <c r="K82" s="1847"/>
    </row>
    <row r="83" spans="1:11">
      <c r="A83" s="756"/>
      <c r="B83" s="2831" t="s">
        <v>3431</v>
      </c>
      <c r="C83" s="2831"/>
      <c r="D83" s="2831"/>
      <c r="E83" s="2831"/>
      <c r="F83" s="2831"/>
      <c r="G83" s="2831"/>
      <c r="H83" s="2831"/>
      <c r="I83" s="2833">
        <f>-546821.76+-1409386.28</f>
        <v>-1956208.04</v>
      </c>
      <c r="J83" s="202"/>
      <c r="K83" s="1847"/>
    </row>
    <row r="84" spans="1:11">
      <c r="A84" s="756"/>
      <c r="B84" s="2834" t="s">
        <v>3589</v>
      </c>
      <c r="C84" s="2834"/>
      <c r="D84" s="2834"/>
      <c r="E84" s="2834"/>
      <c r="F84" s="2834"/>
      <c r="G84" s="2834"/>
      <c r="H84" s="2834"/>
      <c r="I84" s="2833">
        <f>546821.76+1409386.28</f>
        <v>1956208.04</v>
      </c>
      <c r="J84" s="202"/>
      <c r="K84" s="1847"/>
    </row>
    <row r="85" spans="1:11">
      <c r="A85" s="1887"/>
      <c r="B85" s="2835" t="s">
        <v>3432</v>
      </c>
      <c r="C85" s="2831"/>
      <c r="D85" s="2831"/>
      <c r="E85" s="2831"/>
      <c r="F85" s="2831"/>
      <c r="G85" s="2831"/>
      <c r="H85" s="2831"/>
      <c r="I85" s="2833">
        <f>141918.83+-1409386.28</f>
        <v>-1267467.45</v>
      </c>
      <c r="J85" s="202"/>
      <c r="K85" s="1847"/>
    </row>
    <row r="86" spans="1:11">
      <c r="A86" s="2810"/>
      <c r="B86" s="2836" t="s">
        <v>3433</v>
      </c>
      <c r="C86" s="2834"/>
      <c r="D86" s="2834"/>
      <c r="E86" s="2834"/>
      <c r="F86" s="2834"/>
      <c r="G86" s="2834"/>
      <c r="H86" s="2834"/>
      <c r="I86" s="2833">
        <f>-141918.83+1409386.28</f>
        <v>1267467.45</v>
      </c>
      <c r="J86" s="202"/>
      <c r="K86" s="1847"/>
    </row>
    <row r="87" spans="1:11">
      <c r="A87" s="756"/>
      <c r="B87" s="2831" t="s">
        <v>3434</v>
      </c>
      <c r="C87" s="2831"/>
      <c r="D87" s="2831"/>
      <c r="E87" s="2831"/>
      <c r="F87" s="2831"/>
      <c r="G87" s="2831"/>
      <c r="H87" s="2831"/>
      <c r="I87" s="2833">
        <v>268666.78000000003</v>
      </c>
      <c r="J87" s="202"/>
      <c r="K87" s="1847"/>
    </row>
    <row r="88" spans="1:11">
      <c r="A88" s="1887"/>
      <c r="B88" s="2831" t="s">
        <v>3435</v>
      </c>
      <c r="C88" s="2831"/>
      <c r="D88" s="2831"/>
      <c r="E88" s="2831"/>
      <c r="F88" s="2831"/>
      <c r="G88" s="2831"/>
      <c r="H88" s="2831"/>
      <c r="I88" s="2833">
        <v>-268666.78000000003</v>
      </c>
      <c r="J88" s="202"/>
      <c r="K88" s="1847"/>
    </row>
    <row r="89" spans="1:11">
      <c r="A89" s="756"/>
      <c r="B89" s="2831" t="s">
        <v>3436</v>
      </c>
      <c r="C89" s="2831"/>
      <c r="D89" s="2831"/>
      <c r="E89" s="2831"/>
      <c r="F89" s="2831"/>
      <c r="G89" s="2831"/>
      <c r="H89" s="2831"/>
      <c r="I89" s="2833">
        <v>1601702.58</v>
      </c>
      <c r="J89" s="202"/>
      <c r="K89" s="1847"/>
    </row>
    <row r="90" spans="1:11">
      <c r="A90" s="1887"/>
      <c r="B90" s="2831" t="s">
        <v>3437</v>
      </c>
      <c r="C90" s="2831"/>
      <c r="D90" s="2831"/>
      <c r="E90" s="2831"/>
      <c r="F90" s="2831"/>
      <c r="G90" s="2831"/>
      <c r="H90" s="2831"/>
      <c r="I90" s="2833">
        <v>-1601702.58</v>
      </c>
      <c r="J90" s="202"/>
      <c r="K90" s="1847"/>
    </row>
    <row r="91" spans="1:11">
      <c r="A91" s="756"/>
      <c r="B91" s="2831" t="s">
        <v>3438</v>
      </c>
      <c r="C91" s="2831"/>
      <c r="D91" s="2834"/>
      <c r="E91" s="2834"/>
      <c r="F91" s="2834"/>
      <c r="G91" s="2834"/>
      <c r="H91" s="2834"/>
      <c r="I91" s="2833">
        <f>385815.41+176603.94</f>
        <v>562419.35</v>
      </c>
      <c r="J91" s="202"/>
      <c r="K91" s="1847"/>
    </row>
    <row r="92" spans="1:11">
      <c r="A92" s="1887"/>
      <c r="B92" s="2831" t="s">
        <v>3439</v>
      </c>
      <c r="C92" s="2831"/>
      <c r="D92" s="2834"/>
      <c r="E92" s="2834"/>
      <c r="F92" s="2834"/>
      <c r="G92" s="2834"/>
      <c r="H92" s="2834"/>
      <c r="I92" s="2833">
        <f>-385815.41+-176603.94</f>
        <v>-562419.35</v>
      </c>
      <c r="J92" s="202"/>
      <c r="K92" s="1847"/>
    </row>
    <row r="93" spans="1:11">
      <c r="A93" s="756"/>
      <c r="B93" s="2834" t="s">
        <v>3440</v>
      </c>
      <c r="C93" s="2834"/>
      <c r="D93" s="2834"/>
      <c r="E93" s="2834"/>
      <c r="F93" s="2834"/>
      <c r="G93" s="2834"/>
      <c r="H93" s="2834"/>
      <c r="I93" s="2833">
        <v>140541.6</v>
      </c>
      <c r="J93" s="202"/>
      <c r="K93" s="1847"/>
    </row>
    <row r="94" spans="1:11">
      <c r="A94" s="756"/>
      <c r="B94" s="2834" t="s">
        <v>3441</v>
      </c>
      <c r="C94" s="2834"/>
      <c r="D94" s="2834"/>
      <c r="E94" s="2834"/>
      <c r="F94" s="2834"/>
      <c r="G94" s="2834"/>
      <c r="H94" s="2834"/>
      <c r="I94" s="2833">
        <v>-140541.6</v>
      </c>
      <c r="J94" s="202"/>
      <c r="K94" s="1847"/>
    </row>
    <row r="95" spans="1:11">
      <c r="A95" s="1887"/>
      <c r="B95" s="2834" t="s">
        <v>3442</v>
      </c>
      <c r="C95" s="2834"/>
      <c r="D95" s="2834"/>
      <c r="E95" s="2834"/>
      <c r="F95" s="2834"/>
      <c r="G95" s="2834"/>
      <c r="H95" s="2834"/>
      <c r="I95" s="2833">
        <v>-527870.76</v>
      </c>
      <c r="J95" s="202"/>
      <c r="K95" s="1848"/>
    </row>
    <row r="96" spans="1:11">
      <c r="A96" s="1887"/>
      <c r="B96" s="2834" t="s">
        <v>3443</v>
      </c>
      <c r="C96" s="2834"/>
      <c r="D96" s="2834"/>
      <c r="E96" s="2834"/>
      <c r="F96" s="2834"/>
      <c r="G96" s="2834"/>
      <c r="H96" s="2834"/>
      <c r="I96" s="2833">
        <v>527870.76</v>
      </c>
      <c r="J96" s="1888"/>
      <c r="K96" s="1848"/>
    </row>
    <row r="97" spans="1:11">
      <c r="A97" s="1887"/>
      <c r="B97" s="2834" t="s">
        <v>3444</v>
      </c>
      <c r="C97" s="2834"/>
      <c r="D97" s="2834"/>
      <c r="E97" s="2834"/>
      <c r="F97" s="2834"/>
      <c r="G97" s="2834"/>
      <c r="H97" s="2834"/>
      <c r="I97" s="2833">
        <f>111015.28+122689.79</f>
        <v>233705.07</v>
      </c>
      <c r="J97" s="1888"/>
      <c r="K97" s="1848"/>
    </row>
    <row r="98" spans="1:11">
      <c r="A98" s="1887"/>
      <c r="B98" s="2834" t="s">
        <v>3445</v>
      </c>
      <c r="C98" s="2834"/>
      <c r="D98" s="2834"/>
      <c r="E98" s="2834"/>
      <c r="F98" s="2834"/>
      <c r="G98" s="2834"/>
      <c r="H98" s="2834"/>
      <c r="I98" s="2833">
        <f>-111015.28+-122689.79</f>
        <v>-233705.07</v>
      </c>
      <c r="J98" s="1888"/>
      <c r="K98" s="1848"/>
    </row>
    <row r="99" spans="1:11">
      <c r="A99" s="756"/>
      <c r="B99" s="2834" t="s">
        <v>3446</v>
      </c>
      <c r="C99" s="2834"/>
      <c r="D99" s="2834"/>
      <c r="E99" s="2834"/>
      <c r="F99" s="2834"/>
      <c r="G99" s="2834"/>
      <c r="H99" s="2834"/>
      <c r="I99" s="2833">
        <f>-528333.7+-513607.75</f>
        <v>-1041941.45</v>
      </c>
      <c r="J99" s="1888"/>
      <c r="K99" s="1847"/>
    </row>
    <row r="100" spans="1:11">
      <c r="A100" s="756"/>
      <c r="B100" s="2834" t="s">
        <v>3447</v>
      </c>
      <c r="C100" s="2834"/>
      <c r="D100" s="2834"/>
      <c r="E100" s="2834"/>
      <c r="F100" s="2834"/>
      <c r="G100" s="2834"/>
      <c r="H100" s="2834"/>
      <c r="I100" s="2833">
        <f>513607.75+528333.7</f>
        <v>1041941.45</v>
      </c>
      <c r="J100" s="1888"/>
      <c r="K100" s="1847"/>
    </row>
    <row r="101" spans="1:11">
      <c r="A101" s="756"/>
      <c r="B101" s="2834" t="s">
        <v>3448</v>
      </c>
      <c r="C101" s="2834"/>
      <c r="D101" s="2834"/>
      <c r="E101" s="2834"/>
      <c r="F101" s="2834"/>
      <c r="G101" s="2834"/>
      <c r="H101" s="2834"/>
      <c r="I101" s="2833">
        <v>195023.52</v>
      </c>
      <c r="J101" s="1888"/>
      <c r="K101" s="1847"/>
    </row>
    <row r="102" spans="1:11">
      <c r="A102" s="1887"/>
      <c r="B102" s="2834" t="s">
        <v>3449</v>
      </c>
      <c r="C102" s="2834"/>
      <c r="D102" s="2834"/>
      <c r="E102" s="2834"/>
      <c r="F102" s="2834"/>
      <c r="G102" s="2834"/>
      <c r="H102" s="2834"/>
      <c r="I102" s="2833">
        <v>-195023.52</v>
      </c>
      <c r="J102" s="202"/>
      <c r="K102" s="1848"/>
    </row>
    <row r="103" spans="1:11">
      <c r="A103" s="1887"/>
      <c r="B103" s="2834" t="s">
        <v>3450</v>
      </c>
      <c r="C103" s="2834"/>
      <c r="D103" s="2834"/>
      <c r="E103" s="2834"/>
      <c r="F103" s="2834"/>
      <c r="G103" s="2834"/>
      <c r="H103" s="2834"/>
      <c r="I103" s="2833">
        <v>-196415.94</v>
      </c>
      <c r="J103" s="202"/>
      <c r="K103" s="1848"/>
    </row>
    <row r="104" spans="1:11">
      <c r="A104" s="1887"/>
      <c r="B104" s="2834" t="s">
        <v>3451</v>
      </c>
      <c r="C104" s="2834"/>
      <c r="D104" s="2834"/>
      <c r="E104" s="2834"/>
      <c r="F104" s="2834"/>
      <c r="G104" s="2834"/>
      <c r="H104" s="2834"/>
      <c r="I104" s="2833">
        <v>196415.94</v>
      </c>
      <c r="J104" s="202"/>
      <c r="K104" s="1848"/>
    </row>
    <row r="105" spans="1:11">
      <c r="A105" s="1887"/>
      <c r="B105" s="2834" t="s">
        <v>3452</v>
      </c>
      <c r="C105" s="2834"/>
      <c r="D105" s="2834"/>
      <c r="E105" s="2834"/>
      <c r="F105" s="2834"/>
      <c r="G105" s="2834"/>
      <c r="H105" s="2834"/>
      <c r="I105" s="2833">
        <f>-1449887.48+-1476022.39</f>
        <v>-2925909.87</v>
      </c>
      <c r="J105" s="202"/>
      <c r="K105" s="1848"/>
    </row>
    <row r="106" spans="1:11">
      <c r="A106" s="1887"/>
      <c r="B106" s="2834" t="s">
        <v>3453</v>
      </c>
      <c r="C106" s="2834"/>
      <c r="D106" s="2834"/>
      <c r="E106" s="2834"/>
      <c r="F106" s="2834"/>
      <c r="G106" s="2834"/>
      <c r="H106" s="2834"/>
      <c r="I106" s="2833">
        <f>1449887.48+1476022.39</f>
        <v>2925909.87</v>
      </c>
      <c r="J106" s="202"/>
      <c r="K106" s="1848"/>
    </row>
    <row r="107" spans="1:11">
      <c r="A107" s="1887"/>
      <c r="B107" s="2834" t="s">
        <v>3454</v>
      </c>
      <c r="C107" s="2834"/>
      <c r="D107" s="2834"/>
      <c r="E107" s="2834"/>
      <c r="F107" s="2834"/>
      <c r="G107" s="2834"/>
      <c r="H107" s="2834"/>
      <c r="I107" s="2833">
        <v>1477374.89</v>
      </c>
      <c r="J107" s="202"/>
      <c r="K107" s="1848"/>
    </row>
    <row r="108" spans="1:11">
      <c r="A108" s="1887"/>
      <c r="B108" s="2834" t="s">
        <v>3455</v>
      </c>
      <c r="C108" s="2834"/>
      <c r="D108" s="2834"/>
      <c r="E108" s="2834"/>
      <c r="F108" s="2834"/>
      <c r="G108" s="2834"/>
      <c r="H108" s="2834"/>
      <c r="I108" s="2833">
        <v>-1477374.89</v>
      </c>
      <c r="J108" s="202"/>
      <c r="K108" s="1848"/>
    </row>
    <row r="109" spans="1:11">
      <c r="A109" s="1887"/>
      <c r="B109" s="2834" t="s">
        <v>3590</v>
      </c>
      <c r="C109" s="2834"/>
      <c r="D109" s="2834"/>
      <c r="E109" s="2834"/>
      <c r="F109" s="2834"/>
      <c r="G109" s="2834"/>
      <c r="H109" s="2834"/>
      <c r="I109" s="2833">
        <v>553505.84</v>
      </c>
      <c r="J109" s="202"/>
      <c r="K109" s="1848"/>
    </row>
    <row r="110" spans="1:11">
      <c r="A110" s="1887"/>
      <c r="B110" s="2834" t="s">
        <v>3456</v>
      </c>
      <c r="C110" s="2834"/>
      <c r="D110" s="2834"/>
      <c r="E110" s="2834"/>
      <c r="F110" s="2834"/>
      <c r="G110" s="2834"/>
      <c r="H110" s="2834"/>
      <c r="I110" s="2833">
        <v>-553505.84</v>
      </c>
      <c r="J110" s="202"/>
      <c r="K110" s="1848"/>
    </row>
    <row r="111" spans="1:11">
      <c r="A111" s="1887"/>
      <c r="B111" s="2834" t="s">
        <v>3457</v>
      </c>
      <c r="C111" s="2834"/>
      <c r="D111" s="2834"/>
      <c r="E111" s="2834"/>
      <c r="F111" s="2834"/>
      <c r="G111" s="2834"/>
      <c r="H111" s="2834"/>
      <c r="I111" s="2833">
        <f>3655486.66+575000</f>
        <v>4230486.66</v>
      </c>
      <c r="J111" s="202"/>
      <c r="K111" s="1848"/>
    </row>
    <row r="112" spans="1:11">
      <c r="A112" s="1887"/>
      <c r="B112" s="2834" t="s">
        <v>3458</v>
      </c>
      <c r="C112" s="2834"/>
      <c r="D112" s="2834"/>
      <c r="E112" s="2834"/>
      <c r="F112" s="2834"/>
      <c r="G112" s="2834"/>
      <c r="H112" s="2834"/>
      <c r="I112" s="2833">
        <v>-4230486.66</v>
      </c>
      <c r="J112" s="202"/>
      <c r="K112" s="1848"/>
    </row>
    <row r="113" spans="1:11">
      <c r="A113" s="1887"/>
      <c r="B113" s="2834" t="s">
        <v>3459</v>
      </c>
      <c r="C113" s="2834"/>
      <c r="D113" s="2834"/>
      <c r="E113" s="2834"/>
      <c r="F113" s="2834"/>
      <c r="G113" s="2834"/>
      <c r="H113" s="2834"/>
      <c r="I113" s="2833">
        <v>200875.66</v>
      </c>
      <c r="J113" s="202"/>
      <c r="K113" s="1848"/>
    </row>
    <row r="114" spans="1:11">
      <c r="A114" s="1887"/>
      <c r="B114" s="2834" t="s">
        <v>3460</v>
      </c>
      <c r="C114" s="2834"/>
      <c r="D114" s="2834"/>
      <c r="E114" s="2834"/>
      <c r="F114" s="2834"/>
      <c r="G114" s="2834"/>
      <c r="H114" s="2834"/>
      <c r="I114" s="2833">
        <v>-200875.66</v>
      </c>
      <c r="J114" s="202"/>
      <c r="K114" s="1848"/>
    </row>
    <row r="115" spans="1:11">
      <c r="A115" s="1887"/>
      <c r="B115" s="2834" t="s">
        <v>3461</v>
      </c>
      <c r="C115" s="2834"/>
      <c r="D115" s="2834"/>
      <c r="E115" s="2834"/>
      <c r="F115" s="2834"/>
      <c r="G115" s="2834"/>
      <c r="H115" s="2834"/>
      <c r="I115" s="2833">
        <v>123672.8</v>
      </c>
      <c r="J115" s="202"/>
      <c r="K115" s="1848"/>
    </row>
    <row r="116" spans="1:11">
      <c r="A116" s="1887"/>
      <c r="B116" s="2834" t="s">
        <v>3462</v>
      </c>
      <c r="C116" s="2834"/>
      <c r="D116" s="2834"/>
      <c r="E116" s="2834"/>
      <c r="F116" s="2834"/>
      <c r="G116" s="2834"/>
      <c r="H116" s="2834"/>
      <c r="I116" s="2833">
        <v>-123672.8</v>
      </c>
      <c r="J116" s="202"/>
      <c r="K116" s="1848"/>
    </row>
    <row r="117" spans="1:11">
      <c r="A117" s="1887"/>
      <c r="B117" s="2834" t="s">
        <v>3463</v>
      </c>
      <c r="C117" s="2834"/>
      <c r="D117" s="2834"/>
      <c r="E117" s="2834"/>
      <c r="F117" s="2834"/>
      <c r="G117" s="2834"/>
      <c r="H117" s="2834"/>
      <c r="I117" s="2833">
        <v>-118245.97</v>
      </c>
      <c r="J117" s="202"/>
      <c r="K117" s="1848"/>
    </row>
    <row r="118" spans="1:11">
      <c r="A118" s="1887"/>
      <c r="B118" s="2834" t="s">
        <v>3464</v>
      </c>
      <c r="C118" s="2834"/>
      <c r="D118" s="2834"/>
      <c r="E118" s="2834"/>
      <c r="F118" s="2834"/>
      <c r="G118" s="2834"/>
      <c r="H118" s="2834"/>
      <c r="I118" s="2833">
        <v>118245.97</v>
      </c>
      <c r="J118" s="202"/>
      <c r="K118" s="1848"/>
    </row>
    <row r="119" spans="1:11">
      <c r="A119" s="1887"/>
      <c r="B119" s="2834" t="s">
        <v>3465</v>
      </c>
      <c r="C119" s="2834"/>
      <c r="D119" s="2834"/>
      <c r="E119" s="2834"/>
      <c r="F119" s="2834"/>
      <c r="G119" s="2834"/>
      <c r="H119" s="2834"/>
      <c r="I119" s="2833">
        <f>1029888.25+1104781.6+4176238.82+3500037.1+1367461.13</f>
        <v>11178406.899999999</v>
      </c>
      <c r="J119" s="202"/>
      <c r="K119" s="1848"/>
    </row>
    <row r="120" spans="1:11">
      <c r="A120" s="1887"/>
      <c r="B120" s="2834" t="s">
        <v>3466</v>
      </c>
      <c r="C120" s="2834"/>
      <c r="D120" s="2834"/>
      <c r="E120" s="2834"/>
      <c r="F120" s="2834"/>
      <c r="G120" s="2834"/>
      <c r="H120" s="2834"/>
      <c r="I120" s="2833">
        <f>-1029888.25+-1104781.6+-1367461.13+-4176238.82+-3500037.1</f>
        <v>-11178406.9</v>
      </c>
      <c r="J120" s="202"/>
      <c r="K120" s="1848"/>
    </row>
    <row r="121" spans="1:11">
      <c r="A121" s="1887"/>
      <c r="B121" s="2834" t="s">
        <v>3467</v>
      </c>
      <c r="C121" s="2834"/>
      <c r="D121" s="2834"/>
      <c r="E121" s="2834"/>
      <c r="F121" s="2834"/>
      <c r="G121" s="2834"/>
      <c r="H121" s="2834"/>
      <c r="I121" s="2833">
        <v>-166648.78</v>
      </c>
      <c r="J121" s="202"/>
      <c r="K121" s="1848"/>
    </row>
    <row r="122" spans="1:11">
      <c r="A122" s="1887"/>
      <c r="B122" s="2834" t="s">
        <v>3468</v>
      </c>
      <c r="C122" s="2834"/>
      <c r="D122" s="2834"/>
      <c r="E122" s="2834"/>
      <c r="F122" s="2834"/>
      <c r="G122" s="2834"/>
      <c r="H122" s="2834"/>
      <c r="I122" s="2833">
        <v>166648.78</v>
      </c>
      <c r="J122" s="202"/>
      <c r="K122" s="1848"/>
    </row>
    <row r="123" spans="1:11">
      <c r="A123" s="1887"/>
      <c r="B123" s="2834" t="s">
        <v>3469</v>
      </c>
      <c r="C123" s="2834"/>
      <c r="D123" s="2834"/>
      <c r="E123" s="2834"/>
      <c r="F123" s="2834"/>
      <c r="G123" s="2834"/>
      <c r="H123" s="2834"/>
      <c r="I123" s="2833">
        <v>-122101.22</v>
      </c>
      <c r="J123" s="202"/>
      <c r="K123" s="1848"/>
    </row>
    <row r="124" spans="1:11">
      <c r="A124" s="1887"/>
      <c r="B124" s="2834" t="s">
        <v>3470</v>
      </c>
      <c r="C124" s="2834"/>
      <c r="D124" s="2834"/>
      <c r="E124" s="2834"/>
      <c r="F124" s="2834"/>
      <c r="G124" s="2834"/>
      <c r="H124" s="2834"/>
      <c r="I124" s="2833">
        <v>122101.22</v>
      </c>
      <c r="J124" s="202"/>
      <c r="K124" s="1848"/>
    </row>
    <row r="125" spans="1:11">
      <c r="A125" s="1887"/>
      <c r="B125" s="2834" t="s">
        <v>3471</v>
      </c>
      <c r="C125" s="2834"/>
      <c r="D125" s="2834"/>
      <c r="E125" s="2834"/>
      <c r="F125" s="2834"/>
      <c r="G125" s="2834"/>
      <c r="H125" s="2834"/>
      <c r="I125" s="2833">
        <v>707726.56</v>
      </c>
      <c r="J125" s="202"/>
      <c r="K125" s="1848"/>
    </row>
    <row r="126" spans="1:11">
      <c r="A126" s="1887"/>
      <c r="B126" s="2834" t="s">
        <v>3472</v>
      </c>
      <c r="C126" s="2834"/>
      <c r="D126" s="2834"/>
      <c r="E126" s="2834"/>
      <c r="F126" s="2834"/>
      <c r="G126" s="2834"/>
      <c r="H126" s="2834"/>
      <c r="I126" s="2833">
        <v>-707726.56</v>
      </c>
      <c r="J126" s="202"/>
      <c r="K126" s="1848"/>
    </row>
    <row r="127" spans="1:11">
      <c r="A127" s="1887"/>
      <c r="B127" s="2834"/>
      <c r="C127" s="2834"/>
      <c r="D127" s="2834"/>
      <c r="E127" s="2834"/>
      <c r="F127" s="2834"/>
      <c r="G127" s="2834"/>
      <c r="H127" s="2834"/>
      <c r="I127" s="2833"/>
      <c r="J127" s="202"/>
      <c r="K127" s="1848"/>
    </row>
    <row r="128" spans="1:11">
      <c r="A128" s="1887"/>
      <c r="B128" s="2834"/>
      <c r="C128" s="2834"/>
      <c r="D128" s="2834"/>
      <c r="E128" s="2834"/>
      <c r="F128" s="2834"/>
      <c r="G128" s="2834"/>
      <c r="H128" s="2834"/>
      <c r="I128" s="2833"/>
      <c r="J128" s="202"/>
      <c r="K128" s="1848"/>
    </row>
    <row r="129" spans="1:11">
      <c r="A129" s="1887"/>
      <c r="B129" s="2834"/>
      <c r="C129" s="2834"/>
      <c r="D129" s="2834"/>
      <c r="E129" s="2834"/>
      <c r="F129" s="2834"/>
      <c r="G129" s="2834"/>
      <c r="H129" s="2834"/>
      <c r="I129" s="2833"/>
      <c r="J129" s="202"/>
      <c r="K129" s="1848"/>
    </row>
    <row r="130" spans="1:11">
      <c r="A130" s="1887"/>
      <c r="B130" s="2834"/>
      <c r="C130" s="2834"/>
      <c r="D130" s="2834"/>
      <c r="E130" s="2834"/>
      <c r="F130" s="2834"/>
      <c r="G130" s="2834"/>
      <c r="H130" s="2834"/>
      <c r="I130" s="2833"/>
      <c r="J130" s="202"/>
      <c r="K130" s="1848"/>
    </row>
    <row r="131" spans="1:11">
      <c r="A131" s="3023"/>
      <c r="B131" s="2834"/>
      <c r="C131" s="2834"/>
      <c r="D131" s="2834"/>
      <c r="E131" s="2834"/>
      <c r="F131" s="2834"/>
      <c r="G131" s="2834"/>
      <c r="H131" s="2834"/>
      <c r="I131" s="2833"/>
      <c r="J131" s="202"/>
      <c r="K131" s="3018"/>
    </row>
    <row r="132" spans="1:11">
      <c r="A132" s="3023"/>
      <c r="B132" s="2834"/>
      <c r="C132" s="2834"/>
      <c r="D132" s="2834"/>
      <c r="E132" s="2834"/>
      <c r="F132" s="2834"/>
      <c r="G132" s="2834"/>
      <c r="H132" s="2834"/>
      <c r="I132" s="2833"/>
      <c r="J132" s="202"/>
      <c r="K132" s="3018"/>
    </row>
    <row r="133" spans="1:11">
      <c r="A133" s="3023"/>
      <c r="B133" s="2834"/>
      <c r="C133" s="2834"/>
      <c r="D133" s="2834"/>
      <c r="E133" s="2834"/>
      <c r="F133" s="2834"/>
      <c r="G133" s="2834"/>
      <c r="H133" s="2834"/>
      <c r="I133" s="2833"/>
      <c r="J133" s="202"/>
      <c r="K133" s="3018"/>
    </row>
    <row r="134" spans="1:11">
      <c r="A134" s="1887"/>
      <c r="B134" s="2834"/>
      <c r="C134" s="2834"/>
      <c r="D134" s="2834"/>
      <c r="E134" s="2834"/>
      <c r="F134" s="2834"/>
      <c r="G134" s="2834"/>
      <c r="H134" s="2834"/>
      <c r="I134" s="2833"/>
      <c r="J134" s="202"/>
      <c r="K134" s="1848"/>
    </row>
    <row r="135" spans="1:11">
      <c r="A135" s="1887"/>
      <c r="B135" s="2834"/>
      <c r="C135" s="2834"/>
      <c r="D135" s="2834"/>
      <c r="E135" s="2834"/>
      <c r="F135" s="2834"/>
      <c r="G135" s="2834"/>
      <c r="H135" s="2834"/>
      <c r="I135" s="2833"/>
      <c r="J135" s="202"/>
      <c r="K135" s="1848"/>
    </row>
    <row r="136" spans="1:11">
      <c r="A136" s="1887"/>
      <c r="B136" s="2834"/>
      <c r="C136" s="2834"/>
      <c r="D136" s="2834"/>
      <c r="E136" s="2834"/>
      <c r="F136" s="2834"/>
      <c r="G136" s="2834"/>
      <c r="H136" s="2834"/>
      <c r="I136" s="2833"/>
      <c r="J136" s="202"/>
      <c r="K136" s="1848"/>
    </row>
    <row r="137" spans="1:11">
      <c r="A137" s="1887"/>
      <c r="B137" s="2834"/>
      <c r="C137" s="2834"/>
      <c r="D137" s="2834"/>
      <c r="E137" s="2834"/>
      <c r="F137" s="2834"/>
      <c r="G137" s="2834"/>
      <c r="H137" s="2834"/>
      <c r="I137" s="2833"/>
      <c r="J137" s="202"/>
      <c r="K137" s="1848"/>
    </row>
    <row r="138" spans="1:11">
      <c r="A138" s="1887"/>
      <c r="B138" s="2834"/>
      <c r="C138" s="2834"/>
      <c r="D138" s="2834"/>
      <c r="E138" s="2834"/>
      <c r="F138" s="2834"/>
      <c r="G138" s="2834"/>
      <c r="H138" s="2834"/>
      <c r="I138" s="2833"/>
      <c r="J138" s="202"/>
      <c r="K138" s="1848"/>
    </row>
    <row r="139" spans="1:11">
      <c r="A139" s="1887"/>
      <c r="B139" s="2834"/>
      <c r="C139" s="2834"/>
      <c r="D139" s="2834"/>
      <c r="E139" s="2834"/>
      <c r="F139" s="2834"/>
      <c r="G139" s="2834"/>
      <c r="H139" s="2834"/>
      <c r="I139" s="2833"/>
      <c r="J139" s="202"/>
      <c r="K139" s="1848"/>
    </row>
    <row r="140" spans="1:11">
      <c r="A140" s="1887"/>
      <c r="B140" s="2834"/>
      <c r="C140" s="2834"/>
      <c r="D140" s="2834"/>
      <c r="E140" s="2834"/>
      <c r="F140" s="2834"/>
      <c r="G140" s="2834"/>
      <c r="H140" s="2834"/>
      <c r="I140" s="2833"/>
      <c r="J140" s="202"/>
      <c r="K140" s="1848"/>
    </row>
    <row r="141" spans="1:11">
      <c r="A141" s="1887"/>
      <c r="B141" s="2834"/>
      <c r="C141" s="2834"/>
      <c r="D141" s="2834"/>
      <c r="E141" s="2834"/>
      <c r="F141" s="2834"/>
      <c r="G141" s="2834"/>
      <c r="H141" s="2834"/>
      <c r="I141" s="2833"/>
      <c r="J141" s="202"/>
      <c r="K141" s="1848"/>
    </row>
    <row r="142" spans="1:11">
      <c r="A142" s="1887"/>
      <c r="B142" s="2834"/>
      <c r="C142" s="2834"/>
      <c r="D142" s="2834"/>
      <c r="E142" s="2834"/>
      <c r="F142" s="2834"/>
      <c r="G142" s="2834"/>
      <c r="H142" s="2834"/>
      <c r="I142" s="2833"/>
      <c r="J142" s="202"/>
      <c r="K142" s="1848"/>
    </row>
    <row r="143" spans="1:11">
      <c r="A143" s="1887"/>
      <c r="B143" s="202"/>
      <c r="C143" s="690"/>
      <c r="D143" s="202"/>
      <c r="E143" s="202"/>
      <c r="F143" s="202"/>
      <c r="G143" s="202"/>
      <c r="H143" s="202"/>
      <c r="I143" s="202"/>
      <c r="J143" s="202"/>
      <c r="K143" s="1848"/>
    </row>
    <row r="144" spans="1:11">
      <c r="A144" s="1887"/>
      <c r="B144" s="202"/>
      <c r="C144" s="690"/>
      <c r="D144" s="202"/>
      <c r="E144" s="202"/>
      <c r="F144" s="202"/>
      <c r="G144" s="202"/>
      <c r="H144" s="202"/>
      <c r="I144" s="202"/>
      <c r="J144" s="202"/>
      <c r="K144" s="1848"/>
    </row>
    <row r="145" spans="1:11">
      <c r="A145" s="2837"/>
      <c r="B145" s="187"/>
      <c r="C145" s="723"/>
      <c r="D145" s="187"/>
      <c r="E145" s="187"/>
      <c r="F145" s="187"/>
      <c r="G145" s="187"/>
      <c r="H145" s="187"/>
      <c r="I145" s="187"/>
      <c r="J145" s="187"/>
      <c r="K145" s="1890"/>
    </row>
    <row r="146" spans="1:11" ht="11.5">
      <c r="A146" s="2838"/>
      <c r="B146" s="122"/>
      <c r="C146" s="97"/>
      <c r="D146" s="122"/>
      <c r="E146" s="65"/>
      <c r="F146" s="65"/>
      <c r="G146" s="65"/>
      <c r="H146" s="65"/>
      <c r="I146" s="65"/>
      <c r="J146" s="571" t="s">
        <v>1353</v>
      </c>
      <c r="K146" s="570"/>
    </row>
    <row r="147" spans="1:11">
      <c r="A147" s="62"/>
      <c r="B147" s="41"/>
      <c r="C147" s="86"/>
      <c r="D147" s="68"/>
      <c r="E147" s="62"/>
      <c r="F147" s="62"/>
      <c r="G147" s="62"/>
      <c r="H147" s="62"/>
      <c r="I147" s="62"/>
      <c r="J147" s="62"/>
      <c r="K147" s="62"/>
    </row>
    <row r="148" spans="1:11">
      <c r="A148" s="68"/>
      <c r="B148" s="62"/>
      <c r="C148" s="86"/>
      <c r="D148" s="62"/>
      <c r="E148" s="62"/>
      <c r="F148" s="62"/>
      <c r="G148" s="62"/>
      <c r="H148" s="62"/>
      <c r="I148" s="62"/>
      <c r="J148" s="62"/>
      <c r="K148" s="68"/>
    </row>
    <row r="149" spans="1:11">
      <c r="A149" s="68"/>
      <c r="B149" s="62"/>
      <c r="C149" s="86"/>
      <c r="D149" s="62"/>
      <c r="E149" s="62"/>
      <c r="F149" s="62"/>
      <c r="G149" s="62"/>
      <c r="H149" s="62"/>
      <c r="I149" s="62"/>
      <c r="J149" s="62"/>
      <c r="K149" s="68"/>
    </row>
    <row r="150" spans="1:11">
      <c r="A150" s="68"/>
      <c r="B150" s="41"/>
      <c r="C150" s="87"/>
      <c r="D150" s="62"/>
      <c r="E150" s="62"/>
      <c r="F150" s="62"/>
      <c r="G150" s="62"/>
      <c r="H150" s="62"/>
      <c r="I150" s="62"/>
      <c r="J150" s="62"/>
      <c r="K150" s="68"/>
    </row>
    <row r="151" spans="1:11">
      <c r="A151" s="68"/>
      <c r="B151" s="62"/>
      <c r="C151" s="86"/>
      <c r="D151" s="62"/>
      <c r="E151" s="62"/>
      <c r="F151" s="62"/>
      <c r="G151" s="62"/>
      <c r="H151" s="62"/>
      <c r="I151" s="62"/>
      <c r="J151" s="62"/>
      <c r="K151" s="68"/>
    </row>
    <row r="152" spans="1:11">
      <c r="A152" s="68"/>
      <c r="B152" s="62"/>
      <c r="C152" s="86"/>
      <c r="D152" s="62"/>
      <c r="E152" s="62"/>
      <c r="F152" s="62"/>
      <c r="G152" s="62"/>
      <c r="H152" s="62"/>
      <c r="I152" s="62"/>
      <c r="J152" s="62"/>
      <c r="K152" s="68"/>
    </row>
    <row r="153" spans="1:11">
      <c r="A153" s="68"/>
      <c r="B153" s="62"/>
      <c r="C153" s="86"/>
      <c r="D153" s="62"/>
      <c r="E153" s="62"/>
      <c r="F153" s="62"/>
      <c r="G153" s="62"/>
      <c r="H153" s="62"/>
      <c r="I153" s="62"/>
      <c r="J153" s="62"/>
      <c r="K153" s="68"/>
    </row>
    <row r="154" spans="1:11">
      <c r="A154" s="68"/>
      <c r="B154" s="62"/>
      <c r="C154" s="86"/>
      <c r="D154" s="62"/>
      <c r="E154" s="62"/>
      <c r="F154" s="62"/>
      <c r="G154" s="62"/>
      <c r="H154" s="62"/>
      <c r="I154" s="62"/>
      <c r="J154" s="62"/>
      <c r="K154" s="68"/>
    </row>
    <row r="155" spans="1:11">
      <c r="A155" s="68"/>
      <c r="B155" s="62"/>
      <c r="C155" s="86"/>
      <c r="D155" s="62"/>
      <c r="E155" s="62"/>
      <c r="F155" s="62"/>
      <c r="G155" s="62"/>
      <c r="H155" s="62"/>
      <c r="I155" s="62"/>
      <c r="J155" s="62"/>
      <c r="K155" s="68"/>
    </row>
    <row r="156" spans="1:11">
      <c r="A156" s="68"/>
      <c r="B156" s="68"/>
      <c r="C156" s="86"/>
      <c r="D156" s="68"/>
      <c r="E156" s="62"/>
      <c r="F156" s="62"/>
      <c r="G156" s="62"/>
      <c r="H156" s="62"/>
      <c r="I156" s="62"/>
      <c r="J156" s="62"/>
      <c r="K156" s="68"/>
    </row>
    <row r="157" spans="1:11">
      <c r="A157" s="68"/>
      <c r="B157" s="62"/>
      <c r="C157" s="86"/>
      <c r="D157" s="68"/>
      <c r="E157" s="62"/>
      <c r="F157" s="62"/>
      <c r="G157" s="62"/>
      <c r="H157" s="62"/>
      <c r="I157" s="62"/>
      <c r="J157" s="62"/>
      <c r="K157" s="68"/>
    </row>
    <row r="158" spans="1:11">
      <c r="A158" s="41"/>
      <c r="B158" s="29"/>
      <c r="C158" s="25"/>
      <c r="D158" s="25"/>
      <c r="E158" s="25"/>
      <c r="F158" s="25"/>
      <c r="G158" s="25"/>
      <c r="H158" s="25"/>
      <c r="I158" s="25"/>
      <c r="J158" s="25"/>
      <c r="K158" s="41"/>
    </row>
    <row r="159" spans="1:11" ht="10.5">
      <c r="A159" s="25"/>
      <c r="B159" s="25"/>
      <c r="C159" s="25"/>
      <c r="D159" s="25"/>
      <c r="E159" s="25"/>
      <c r="F159" s="25"/>
      <c r="G159" s="25"/>
      <c r="H159" s="25"/>
      <c r="I159" s="25"/>
      <c r="J159" s="25"/>
      <c r="K159" s="74"/>
    </row>
  </sheetData>
  <protectedRanges>
    <protectedRange sqref="B93" name="Area_3"/>
    <protectedRange sqref="I85:I86" name="Area_1_1"/>
    <protectedRange sqref="B85:B86" name="Area_13_2_1"/>
    <protectedRange sqref="I87:I88" name="Area_17_1"/>
    <protectedRange sqref="I91 I93" name="Area_2_1"/>
    <protectedRange sqref="B91:B92" name="Area_15_1"/>
    <protectedRange sqref="I103" name="Area_5_1"/>
    <protectedRange sqref="I112:I114 I104:I109" name="Area_6_1"/>
    <protectedRange sqref="I111" name="Area_7_1"/>
    <protectedRange sqref="I110" name="Area_8_1"/>
  </protectedRanges>
  <customSheetViews>
    <customSheetView guid="{CED32266-454C-4882-8DB4-02038533D7CA}" scale="110" showPageBreaks="1">
      <pageMargins left="0.5" right="0.5" top="0.5" bottom="0.5" header="0.3" footer="0.3"/>
      <printOptions horizontalCentered="1"/>
      <pageSetup orientation="portrait" r:id="rId1"/>
    </customSheetView>
    <customSheetView guid="{785AB79B-FCC5-4328-97AE-CA0022E835E7}" scale="110">
      <selection activeCell="N5" sqref="N5"/>
      <pageMargins left="0.75" right="0.75" top="1" bottom="1" header="0" footer="0"/>
      <pageSetup orientation="portrait" horizontalDpi="2400" verticalDpi="2400" r:id="rId2"/>
      <headerFooter alignWithMargins="0"/>
    </customSheetView>
    <customSheetView guid="{5A727A5D-BF44-4335-A246-11154DE1EF1F}" scale="110">
      <selection activeCell="M39" sqref="M39"/>
      <pageMargins left="0.75" right="0.75" top="1" bottom="1" header="0" footer="0"/>
      <pageSetup orientation="portrait" horizontalDpi="2400" verticalDpi="2400" r:id="rId3"/>
      <headerFooter alignWithMargins="0"/>
    </customSheetView>
    <customSheetView guid="{4199E9C9-F722-4E0F-954F-1B24567CBCA2}" scale="110">
      <selection activeCell="N5" sqref="N5"/>
      <pageMargins left="0.75" right="0.75" top="1" bottom="1" header="0" footer="0"/>
      <pageSetup orientation="portrait" horizontalDpi="2400" verticalDpi="2400" r:id="rId4"/>
      <headerFooter alignWithMargins="0"/>
    </customSheetView>
    <customSheetView guid="{494A8C19-2F1C-4B6E-A878-D879D2D7079D}" scale="110" topLeftCell="A42">
      <selection activeCell="O64" sqref="O64"/>
      <pageMargins left="0.75" right="0.75" top="1" bottom="1" header="0" footer="0"/>
      <pageSetup orientation="portrait" horizontalDpi="2400" verticalDpi="2400" r:id="rId5"/>
      <headerFooter alignWithMargins="0"/>
    </customSheetView>
    <customSheetView guid="{1074830C-1147-4CE3-BD9F-2572CEE59AEF}" topLeftCell="A10">
      <selection activeCell="U51" sqref="U51"/>
      <pageMargins left="0.75" right="0.75" top="1" bottom="1" header="0" footer="0"/>
      <pageSetup orientation="portrait" horizontalDpi="2400" verticalDpi="2400" r:id="rId6"/>
      <headerFooter alignWithMargins="0"/>
    </customSheetView>
    <customSheetView guid="{C0E4D60A-5D51-4D0A-8339-E19D67BA1FD7}" topLeftCell="A10">
      <selection activeCell="U51" sqref="U51"/>
      <pageMargins left="0.75" right="0.75" top="1" bottom="1" header="0" footer="0"/>
      <pageSetup orientation="portrait" horizontalDpi="2400" verticalDpi="2400" r:id="rId7"/>
      <headerFooter alignWithMargins="0"/>
    </customSheetView>
    <customSheetView guid="{EB5A193B-9693-4793-A7E2-BFF09C25801B}" scale="110" topLeftCell="A42">
      <selection activeCell="O64" sqref="O64"/>
      <pageMargins left="0.75" right="0.75" top="1" bottom="1" header="0" footer="0"/>
      <pageSetup orientation="portrait" horizontalDpi="2400" verticalDpi="2400" r:id="rId8"/>
      <headerFooter alignWithMargins="0"/>
    </customSheetView>
  </customSheetViews>
  <mergeCells count="3">
    <mergeCell ref="B12:K13"/>
    <mergeCell ref="A12:A13"/>
    <mergeCell ref="E39:J39"/>
  </mergeCells>
  <phoneticPr fontId="0" type="noConversion"/>
  <printOptions horizontalCentered="1" verticalCentered="1"/>
  <pageMargins left="0.25" right="0.25" top="0.25" bottom="0.25" header="0.1" footer="0.1"/>
  <pageSetup orientation="portrait" r:id="rId9"/>
  <headerFooter alignWithMargins="0"/>
  <rowBreaks count="1" manualBreakCount="1">
    <brk id="73" max="10" man="1"/>
  </rowBreaks>
  <customProperties>
    <customPr name="_pios_id" r:id="rId10"/>
    <customPr name="EpmWorksheetKeyString_GUID" r:id="rId11"/>
  </customProperties>
  <legacy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87"/>
  <sheetViews>
    <sheetView view="pageBreakPreview" topLeftCell="A16" zoomScale="115" zoomScaleNormal="100" zoomScaleSheetLayoutView="115" workbookViewId="0">
      <selection activeCell="I45" sqref="I45"/>
    </sheetView>
  </sheetViews>
  <sheetFormatPr defaultRowHeight="10"/>
  <cols>
    <col min="1" max="1" width="5" customWidth="1"/>
    <col min="2" max="2" width="9.6640625" customWidth="1"/>
    <col min="3" max="3" width="51.21875" customWidth="1"/>
    <col min="4" max="6" width="25.33203125" customWidth="1"/>
    <col min="7" max="7" width="7.44140625" customWidth="1"/>
  </cols>
  <sheetData>
    <row r="1" spans="1:7" ht="10.5">
      <c r="A1" s="2797">
        <v>38</v>
      </c>
      <c r="B1" s="2570"/>
      <c r="C1" s="2570"/>
      <c r="D1" s="1835" t="s">
        <v>3356</v>
      </c>
      <c r="E1" s="1835"/>
      <c r="F1" s="2571" t="s">
        <v>3357</v>
      </c>
      <c r="G1" s="2839"/>
    </row>
    <row r="2" spans="1:7" ht="10.5">
      <c r="A2" s="2840" t="s">
        <v>1184</v>
      </c>
      <c r="B2" s="2714"/>
      <c r="C2" s="2714"/>
      <c r="D2" s="2714"/>
      <c r="E2" s="2714"/>
      <c r="F2" s="2714"/>
      <c r="G2" s="2841"/>
    </row>
    <row r="3" spans="1:7" ht="10.5">
      <c r="A3" s="981" t="s">
        <v>334</v>
      </c>
      <c r="B3" s="90"/>
      <c r="C3" s="90"/>
      <c r="D3" s="90"/>
      <c r="E3" s="90"/>
      <c r="F3" s="90"/>
      <c r="G3" s="2664"/>
    </row>
    <row r="4" spans="1:7" ht="10.5">
      <c r="A4" s="2296"/>
      <c r="B4" s="909"/>
      <c r="C4" s="909"/>
      <c r="D4" s="909"/>
      <c r="E4" s="909"/>
      <c r="F4" s="909"/>
      <c r="G4" s="2842"/>
    </row>
    <row r="5" spans="1:7" s="46" customFormat="1">
      <c r="A5" s="1887" t="s">
        <v>416</v>
      </c>
      <c r="B5" s="202" t="s">
        <v>233</v>
      </c>
      <c r="C5" s="202"/>
      <c r="D5" s="202"/>
      <c r="E5" s="202"/>
      <c r="F5" s="202"/>
      <c r="G5" s="1847"/>
    </row>
    <row r="6" spans="1:7" ht="10.5">
      <c r="A6" s="756"/>
      <c r="B6" s="202" t="s">
        <v>234</v>
      </c>
      <c r="C6" s="909"/>
      <c r="D6" s="909"/>
      <c r="E6" s="909"/>
      <c r="F6" s="909"/>
      <c r="G6" s="2842"/>
    </row>
    <row r="7" spans="1:7" ht="10.5">
      <c r="A7" s="756"/>
      <c r="B7" s="202" t="s">
        <v>3591</v>
      </c>
      <c r="C7" s="909"/>
      <c r="D7" s="909"/>
      <c r="E7" s="909"/>
      <c r="F7" s="909"/>
      <c r="G7" s="2842"/>
    </row>
    <row r="8" spans="1:7" ht="10.5">
      <c r="A8" s="756"/>
      <c r="B8" s="202" t="s">
        <v>235</v>
      </c>
      <c r="C8" s="909"/>
      <c r="D8" s="909"/>
      <c r="E8" s="909"/>
      <c r="F8" s="909"/>
      <c r="G8" s="2842"/>
    </row>
    <row r="9" spans="1:7" ht="10.5">
      <c r="A9" s="756"/>
      <c r="B9" s="202" t="s">
        <v>236</v>
      </c>
      <c r="C9" s="909"/>
      <c r="D9" s="909"/>
      <c r="E9" s="909"/>
      <c r="F9" s="909"/>
      <c r="G9" s="2842"/>
    </row>
    <row r="10" spans="1:7" ht="10.5">
      <c r="A10" s="756"/>
      <c r="B10" s="202" t="s">
        <v>237</v>
      </c>
      <c r="C10" s="909"/>
      <c r="D10" s="909"/>
      <c r="E10" s="909"/>
      <c r="F10" s="909"/>
      <c r="G10" s="2842"/>
    </row>
    <row r="11" spans="1:7" ht="10.5">
      <c r="A11" s="756"/>
      <c r="B11" s="202" t="s">
        <v>238</v>
      </c>
      <c r="C11" s="909"/>
      <c r="D11" s="909"/>
      <c r="E11" s="909"/>
      <c r="F11" s="909"/>
      <c r="G11" s="2842"/>
    </row>
    <row r="12" spans="1:7" ht="10.5">
      <c r="A12" s="756"/>
      <c r="B12" s="202" t="s">
        <v>239</v>
      </c>
      <c r="C12" s="909"/>
      <c r="D12" s="909"/>
      <c r="E12" s="909"/>
      <c r="F12" s="909"/>
      <c r="G12" s="2842"/>
    </row>
    <row r="13" spans="1:7" ht="4" customHeight="1">
      <c r="A13" s="756"/>
      <c r="B13" s="202"/>
      <c r="C13" s="909"/>
      <c r="D13" s="909"/>
      <c r="E13" s="909"/>
      <c r="F13" s="909"/>
      <c r="G13" s="2842"/>
    </row>
    <row r="14" spans="1:7" s="46" customFormat="1">
      <c r="A14" s="1887" t="s">
        <v>417</v>
      </c>
      <c r="B14" s="202" t="s">
        <v>240</v>
      </c>
      <c r="C14" s="202"/>
      <c r="D14" s="202"/>
      <c r="E14" s="202"/>
      <c r="F14" s="202"/>
      <c r="G14" s="1847"/>
    </row>
    <row r="15" spans="1:7" ht="10.5">
      <c r="A15" s="756"/>
      <c r="B15" s="202" t="s">
        <v>241</v>
      </c>
      <c r="C15" s="909"/>
      <c r="D15" s="909"/>
      <c r="E15" s="909"/>
      <c r="F15" s="909"/>
      <c r="G15" s="2842"/>
    </row>
    <row r="16" spans="1:7" ht="4" customHeight="1">
      <c r="A16" s="756"/>
      <c r="B16" s="909"/>
      <c r="C16" s="909"/>
      <c r="D16" s="909"/>
      <c r="E16" s="909"/>
      <c r="F16" s="909"/>
      <c r="G16" s="2842"/>
    </row>
    <row r="17" spans="1:7" s="46" customFormat="1">
      <c r="A17" s="1887" t="s">
        <v>418</v>
      </c>
      <c r="B17" s="202" t="s">
        <v>242</v>
      </c>
      <c r="C17" s="202"/>
      <c r="D17" s="202"/>
      <c r="E17" s="202"/>
      <c r="F17" s="202"/>
      <c r="G17" s="1847"/>
    </row>
    <row r="18" spans="1:7" ht="10.5">
      <c r="A18" s="756"/>
      <c r="B18" s="202" t="s">
        <v>243</v>
      </c>
      <c r="C18" s="909"/>
      <c r="D18" s="909"/>
      <c r="E18" s="909"/>
      <c r="F18" s="909"/>
      <c r="G18" s="2842"/>
    </row>
    <row r="19" spans="1:7" ht="10.5">
      <c r="A19" s="756"/>
      <c r="B19" s="202" t="s">
        <v>244</v>
      </c>
      <c r="C19" s="909"/>
      <c r="D19" s="909"/>
      <c r="E19" s="909"/>
      <c r="F19" s="909"/>
      <c r="G19" s="2842"/>
    </row>
    <row r="20" spans="1:7" ht="10.5">
      <c r="A20" s="756"/>
      <c r="B20" s="202" t="s">
        <v>245</v>
      </c>
      <c r="C20" s="909"/>
      <c r="D20" s="909"/>
      <c r="E20" s="909"/>
      <c r="F20" s="909"/>
      <c r="G20" s="2842"/>
    </row>
    <row r="21" spans="1:7" ht="4" customHeight="1">
      <c r="A21" s="756"/>
      <c r="B21" s="909"/>
      <c r="C21" s="909"/>
      <c r="D21" s="909"/>
      <c r="E21" s="909"/>
      <c r="F21" s="909"/>
      <c r="G21" s="2842"/>
    </row>
    <row r="22" spans="1:7" s="46" customFormat="1">
      <c r="A22" s="1887" t="s">
        <v>419</v>
      </c>
      <c r="B22" s="202" t="s">
        <v>705</v>
      </c>
      <c r="C22" s="202"/>
      <c r="D22" s="202"/>
      <c r="E22" s="202"/>
      <c r="F22" s="202"/>
      <c r="G22" s="1847"/>
    </row>
    <row r="23" spans="1:7" ht="4" customHeight="1">
      <c r="A23" s="756"/>
      <c r="B23" s="909"/>
      <c r="C23" s="909"/>
      <c r="D23" s="909"/>
      <c r="E23" s="909"/>
      <c r="F23" s="909"/>
      <c r="G23" s="2842"/>
    </row>
    <row r="24" spans="1:7" s="46" customFormat="1">
      <c r="A24" s="1887" t="s">
        <v>421</v>
      </c>
      <c r="B24" s="202" t="s">
        <v>1211</v>
      </c>
      <c r="C24" s="202"/>
      <c r="D24" s="202"/>
      <c r="E24" s="202"/>
      <c r="F24" s="202"/>
      <c r="G24" s="1847"/>
    </row>
    <row r="25" spans="1:7" ht="10.5">
      <c r="A25" s="756"/>
      <c r="B25" s="202" t="s">
        <v>1212</v>
      </c>
      <c r="C25" s="909"/>
      <c r="D25" s="909"/>
      <c r="E25" s="909"/>
      <c r="F25" s="909"/>
      <c r="G25" s="2842"/>
    </row>
    <row r="26" spans="1:7" ht="10.5">
      <c r="A26" s="756"/>
      <c r="B26" s="202" t="s">
        <v>246</v>
      </c>
      <c r="C26" s="909"/>
      <c r="D26" s="909"/>
      <c r="E26" s="909"/>
      <c r="F26" s="909"/>
      <c r="G26" s="2842"/>
    </row>
    <row r="27" spans="1:7" ht="10.5">
      <c r="A27" s="756"/>
      <c r="B27" s="202" t="s">
        <v>247</v>
      </c>
      <c r="C27" s="909"/>
      <c r="D27" s="909"/>
      <c r="E27" s="909"/>
      <c r="F27" s="909"/>
      <c r="G27" s="2842"/>
    </row>
    <row r="28" spans="1:7" ht="10.5">
      <c r="A28" s="757"/>
      <c r="B28" s="1886" t="s">
        <v>248</v>
      </c>
      <c r="C28" s="909"/>
      <c r="D28" s="909"/>
      <c r="E28" s="909"/>
      <c r="F28" s="909"/>
      <c r="G28" s="2842"/>
    </row>
    <row r="29" spans="1:7" ht="10.5">
      <c r="A29" s="756"/>
      <c r="B29" s="202" t="s">
        <v>249</v>
      </c>
      <c r="C29" s="909"/>
      <c r="D29" s="909"/>
      <c r="E29" s="909"/>
      <c r="F29" s="909"/>
      <c r="G29" s="2842"/>
    </row>
    <row r="30" spans="1:7" ht="10.5">
      <c r="A30" s="756"/>
      <c r="B30" s="202" t="s">
        <v>250</v>
      </c>
      <c r="C30" s="909"/>
      <c r="D30" s="909"/>
      <c r="E30" s="909"/>
      <c r="F30" s="909"/>
      <c r="G30" s="2842"/>
    </row>
    <row r="31" spans="1:7" ht="4" customHeight="1">
      <c r="A31" s="756"/>
      <c r="B31" s="909"/>
      <c r="C31" s="909"/>
      <c r="D31" s="909"/>
      <c r="E31" s="909"/>
      <c r="F31" s="909"/>
      <c r="G31" s="2842"/>
    </row>
    <row r="32" spans="1:7" s="46" customFormat="1">
      <c r="A32" s="1887" t="s">
        <v>866</v>
      </c>
      <c r="B32" s="202" t="s">
        <v>251</v>
      </c>
      <c r="C32" s="202"/>
      <c r="D32" s="202"/>
      <c r="E32" s="202"/>
      <c r="F32" s="202"/>
      <c r="G32" s="1847"/>
    </row>
    <row r="33" spans="1:7" ht="10.5">
      <c r="A33" s="756"/>
      <c r="B33" s="202" t="s">
        <v>3592</v>
      </c>
      <c r="C33" s="909"/>
      <c r="D33" s="909"/>
      <c r="E33" s="909"/>
      <c r="F33" s="909"/>
      <c r="G33" s="2842"/>
    </row>
    <row r="34" spans="1:7" ht="4" customHeight="1">
      <c r="A34" s="2843"/>
      <c r="B34" s="2844"/>
      <c r="C34" s="2844"/>
      <c r="D34" s="2844"/>
      <c r="E34" s="2844"/>
      <c r="F34" s="2844"/>
      <c r="G34" s="2845"/>
    </row>
    <row r="35" spans="1:7">
      <c r="A35" s="2846"/>
      <c r="B35" s="2679"/>
      <c r="C35" s="2679"/>
      <c r="D35" s="2679"/>
      <c r="E35" s="2679"/>
      <c r="F35" s="2682" t="s">
        <v>1894</v>
      </c>
      <c r="G35" s="2847"/>
    </row>
    <row r="36" spans="1:7">
      <c r="A36" s="1768"/>
      <c r="B36" s="1761" t="s">
        <v>379</v>
      </c>
      <c r="C36" s="2574"/>
      <c r="D36" s="1761" t="s">
        <v>252</v>
      </c>
      <c r="E36" s="1761" t="s">
        <v>253</v>
      </c>
      <c r="F36" s="1761" t="s">
        <v>254</v>
      </c>
      <c r="G36" s="1762"/>
    </row>
    <row r="37" spans="1:7">
      <c r="A37" s="1766" t="s">
        <v>311</v>
      </c>
      <c r="B37" s="1761" t="s">
        <v>255</v>
      </c>
      <c r="C37" s="1761" t="s">
        <v>256</v>
      </c>
      <c r="D37" s="1761" t="s">
        <v>257</v>
      </c>
      <c r="E37" s="1761" t="s">
        <v>258</v>
      </c>
      <c r="F37" s="1761" t="s">
        <v>259</v>
      </c>
      <c r="G37" s="1762" t="s">
        <v>311</v>
      </c>
    </row>
    <row r="38" spans="1:7">
      <c r="A38" s="1766" t="s">
        <v>316</v>
      </c>
      <c r="B38" s="1761" t="s">
        <v>260</v>
      </c>
      <c r="C38" s="2574"/>
      <c r="D38" s="1761" t="s">
        <v>261</v>
      </c>
      <c r="E38" s="1761" t="s">
        <v>262</v>
      </c>
      <c r="F38" s="1761" t="s">
        <v>263</v>
      </c>
      <c r="G38" s="1762" t="s">
        <v>316</v>
      </c>
    </row>
    <row r="39" spans="1:7">
      <c r="A39" s="2848"/>
      <c r="B39" s="2744" t="s">
        <v>321</v>
      </c>
      <c r="C39" s="2744" t="s">
        <v>322</v>
      </c>
      <c r="D39" s="2744" t="s">
        <v>323</v>
      </c>
      <c r="E39" s="2744" t="s">
        <v>324</v>
      </c>
      <c r="F39" s="2744" t="s">
        <v>325</v>
      </c>
      <c r="G39" s="2849"/>
    </row>
    <row r="40" spans="1:7">
      <c r="A40" s="2850" t="s">
        <v>264</v>
      </c>
      <c r="B40" s="2744" t="s">
        <v>180</v>
      </c>
      <c r="C40" s="2688" t="s">
        <v>3314</v>
      </c>
      <c r="D40" s="2851">
        <v>16293</v>
      </c>
      <c r="E40" s="2851">
        <v>43092995</v>
      </c>
      <c r="F40" s="2851">
        <v>12452899</v>
      </c>
      <c r="G40" s="2696" t="s">
        <v>264</v>
      </c>
    </row>
    <row r="41" spans="1:7">
      <c r="A41" s="2850" t="s">
        <v>414</v>
      </c>
      <c r="B41" s="2852"/>
      <c r="C41" s="2432"/>
      <c r="D41" s="2851"/>
      <c r="E41" s="2851"/>
      <c r="F41" s="2851"/>
      <c r="G41" s="2696" t="s">
        <v>414</v>
      </c>
    </row>
    <row r="42" spans="1:7">
      <c r="A42" s="2850" t="s">
        <v>858</v>
      </c>
      <c r="B42" s="2744" t="s">
        <v>3315</v>
      </c>
      <c r="C42" s="2688" t="s">
        <v>3316</v>
      </c>
      <c r="D42" s="2851">
        <v>2</v>
      </c>
      <c r="E42" s="2851"/>
      <c r="F42" s="2851"/>
      <c r="G42" s="2696" t="s">
        <v>858</v>
      </c>
    </row>
    <row r="43" spans="1:7">
      <c r="A43" s="2850" t="s">
        <v>327</v>
      </c>
      <c r="B43" s="2744" t="s">
        <v>3315</v>
      </c>
      <c r="C43" s="2688" t="s">
        <v>3317</v>
      </c>
      <c r="D43" s="2851">
        <v>335</v>
      </c>
      <c r="E43" s="2851">
        <v>53089</v>
      </c>
      <c r="F43" s="2851"/>
      <c r="G43" s="2696" t="s">
        <v>327</v>
      </c>
    </row>
    <row r="44" spans="1:7">
      <c r="A44" s="2850" t="s">
        <v>265</v>
      </c>
      <c r="B44" s="2744" t="s">
        <v>3315</v>
      </c>
      <c r="C44" s="2688" t="s">
        <v>3318</v>
      </c>
      <c r="D44" s="2851">
        <v>121</v>
      </c>
      <c r="E44" s="2851">
        <v>49540</v>
      </c>
      <c r="F44" s="2851">
        <v>33110</v>
      </c>
      <c r="G44" s="2696" t="s">
        <v>265</v>
      </c>
    </row>
    <row r="45" spans="1:7">
      <c r="A45" s="2850" t="s">
        <v>517</v>
      </c>
      <c r="B45" s="2744" t="s">
        <v>3315</v>
      </c>
      <c r="C45" s="2688" t="s">
        <v>3319</v>
      </c>
      <c r="D45" s="2853">
        <v>-121</v>
      </c>
      <c r="E45" s="2853">
        <v>-49540</v>
      </c>
      <c r="F45" s="2853">
        <v>-33110</v>
      </c>
      <c r="G45" s="2696" t="s">
        <v>517</v>
      </c>
    </row>
    <row r="46" spans="1:7">
      <c r="A46" s="2850" t="s">
        <v>266</v>
      </c>
      <c r="B46" s="2852"/>
      <c r="C46" s="2854" t="s">
        <v>3355</v>
      </c>
      <c r="D46" s="2851">
        <v>337</v>
      </c>
      <c r="E46" s="2851">
        <v>53089</v>
      </c>
      <c r="F46" s="3227">
        <v>0</v>
      </c>
      <c r="G46" s="2696" t="s">
        <v>266</v>
      </c>
    </row>
    <row r="47" spans="1:7">
      <c r="A47" s="2850" t="s">
        <v>267</v>
      </c>
      <c r="B47" s="2852"/>
      <c r="C47" s="2854"/>
      <c r="D47" s="2851"/>
      <c r="E47" s="2851"/>
      <c r="F47" s="2851"/>
      <c r="G47" s="2696"/>
    </row>
    <row r="48" spans="1:7" ht="10.5">
      <c r="A48" s="2850" t="s">
        <v>268</v>
      </c>
      <c r="B48" s="2852"/>
      <c r="C48" s="2855" t="s">
        <v>3554</v>
      </c>
      <c r="D48" s="2851"/>
      <c r="E48" s="2851"/>
      <c r="F48" s="2851"/>
      <c r="G48" s="2696" t="s">
        <v>267</v>
      </c>
    </row>
    <row r="49" spans="1:7">
      <c r="A49" s="2850" t="s">
        <v>269</v>
      </c>
      <c r="B49" s="2744" t="s">
        <v>180</v>
      </c>
      <c r="C49" s="2688" t="s">
        <v>3320</v>
      </c>
      <c r="D49" s="2851">
        <v>104</v>
      </c>
      <c r="E49" s="2851">
        <v>13018</v>
      </c>
      <c r="F49" s="2851">
        <v>10843</v>
      </c>
      <c r="G49" s="2696" t="s">
        <v>268</v>
      </c>
    </row>
    <row r="50" spans="1:7">
      <c r="A50" s="2850" t="s">
        <v>270</v>
      </c>
      <c r="B50" s="2744" t="s">
        <v>180</v>
      </c>
      <c r="C50" s="2688" t="s">
        <v>3321</v>
      </c>
      <c r="D50" s="2851">
        <v>19</v>
      </c>
      <c r="E50" s="2851">
        <v>3265</v>
      </c>
      <c r="F50" s="2851">
        <v>1498</v>
      </c>
      <c r="G50" s="2696" t="s">
        <v>269</v>
      </c>
    </row>
    <row r="51" spans="1:7">
      <c r="A51" s="2850" t="s">
        <v>271</v>
      </c>
      <c r="B51" s="2744" t="s">
        <v>180</v>
      </c>
      <c r="C51" s="2688" t="s">
        <v>3322</v>
      </c>
      <c r="D51" s="2851">
        <v>4</v>
      </c>
      <c r="E51" s="2851">
        <v>3857</v>
      </c>
      <c r="F51" s="2851">
        <v>1384</v>
      </c>
      <c r="G51" s="2696" t="s">
        <v>270</v>
      </c>
    </row>
    <row r="52" spans="1:7">
      <c r="A52" s="2850" t="s">
        <v>272</v>
      </c>
      <c r="B52" s="2744" t="s">
        <v>180</v>
      </c>
      <c r="C52" s="2688" t="s">
        <v>3323</v>
      </c>
      <c r="D52" s="2851">
        <v>44</v>
      </c>
      <c r="E52" s="2851">
        <v>17850</v>
      </c>
      <c r="F52" s="2851">
        <v>7412</v>
      </c>
      <c r="G52" s="2696" t="s">
        <v>271</v>
      </c>
    </row>
    <row r="53" spans="1:7">
      <c r="A53" s="2850" t="s">
        <v>273</v>
      </c>
      <c r="B53" s="2744" t="s">
        <v>180</v>
      </c>
      <c r="C53" s="2688" t="s">
        <v>3324</v>
      </c>
      <c r="D53" s="2851">
        <v>17</v>
      </c>
      <c r="E53" s="2851">
        <v>8896</v>
      </c>
      <c r="F53" s="2851">
        <v>4095</v>
      </c>
      <c r="G53" s="2696" t="s">
        <v>272</v>
      </c>
    </row>
    <row r="54" spans="1:7">
      <c r="A54" s="2850" t="s">
        <v>274</v>
      </c>
      <c r="B54" s="2744" t="s">
        <v>180</v>
      </c>
      <c r="C54" s="2688" t="s">
        <v>3325</v>
      </c>
      <c r="D54" s="2851">
        <v>61.05</v>
      </c>
      <c r="E54" s="2851">
        <v>16146</v>
      </c>
      <c r="F54" s="2851">
        <v>11462</v>
      </c>
      <c r="G54" s="2696" t="s">
        <v>273</v>
      </c>
    </row>
    <row r="55" spans="1:7">
      <c r="A55" s="2850" t="s">
        <v>275</v>
      </c>
      <c r="B55" s="2744" t="s">
        <v>180</v>
      </c>
      <c r="C55" s="2688" t="s">
        <v>3326</v>
      </c>
      <c r="D55" s="2851">
        <v>36</v>
      </c>
      <c r="E55" s="2851">
        <v>6204</v>
      </c>
      <c r="F55" s="2851">
        <v>3031</v>
      </c>
      <c r="G55" s="2696" t="s">
        <v>274</v>
      </c>
    </row>
    <row r="56" spans="1:7">
      <c r="A56" s="2850" t="s">
        <v>276</v>
      </c>
      <c r="B56" s="2744" t="s">
        <v>180</v>
      </c>
      <c r="C56" s="2688" t="s">
        <v>3327</v>
      </c>
      <c r="D56" s="2851">
        <v>21</v>
      </c>
      <c r="E56" s="2851">
        <v>8036</v>
      </c>
      <c r="F56" s="2851">
        <v>3615</v>
      </c>
      <c r="G56" s="2696" t="s">
        <v>275</v>
      </c>
    </row>
    <row r="57" spans="1:7">
      <c r="A57" s="2850" t="s">
        <v>277</v>
      </c>
      <c r="B57" s="2744" t="s">
        <v>180</v>
      </c>
      <c r="C57" s="2688" t="s">
        <v>3328</v>
      </c>
      <c r="D57" s="2851">
        <v>157</v>
      </c>
      <c r="E57" s="2851">
        <v>30137</v>
      </c>
      <c r="F57" s="2851">
        <v>18607</v>
      </c>
      <c r="G57" s="2696" t="s">
        <v>276</v>
      </c>
    </row>
    <row r="58" spans="1:7">
      <c r="A58" s="2850" t="s">
        <v>278</v>
      </c>
      <c r="B58" s="2744" t="s">
        <v>180</v>
      </c>
      <c r="C58" s="2688" t="s">
        <v>3329</v>
      </c>
      <c r="D58" s="2851">
        <v>51</v>
      </c>
      <c r="E58" s="2851">
        <v>10501</v>
      </c>
      <c r="F58" s="2851">
        <v>8211</v>
      </c>
      <c r="G58" s="2696" t="s">
        <v>277</v>
      </c>
    </row>
    <row r="59" spans="1:7">
      <c r="A59" s="2850" t="s">
        <v>279</v>
      </c>
      <c r="B59" s="2744" t="s">
        <v>180</v>
      </c>
      <c r="C59" s="2688" t="s">
        <v>3330</v>
      </c>
      <c r="D59" s="2851">
        <v>16</v>
      </c>
      <c r="E59" s="2851">
        <v>5428</v>
      </c>
      <c r="F59" s="2851">
        <v>2053</v>
      </c>
      <c r="G59" s="2696" t="s">
        <v>278</v>
      </c>
    </row>
    <row r="60" spans="1:7">
      <c r="A60" s="2850" t="s">
        <v>280</v>
      </c>
      <c r="B60" s="2744" t="s">
        <v>180</v>
      </c>
      <c r="C60" s="2688" t="s">
        <v>3331</v>
      </c>
      <c r="D60" s="2851">
        <v>16</v>
      </c>
      <c r="E60" s="2851">
        <v>7315</v>
      </c>
      <c r="F60" s="2851">
        <v>3443</v>
      </c>
      <c r="G60" s="2696" t="s">
        <v>279</v>
      </c>
    </row>
    <row r="61" spans="1:7">
      <c r="A61" s="2850" t="s">
        <v>281</v>
      </c>
      <c r="B61" s="2744" t="s">
        <v>180</v>
      </c>
      <c r="C61" s="2688" t="s">
        <v>3577</v>
      </c>
      <c r="D61" s="2851">
        <v>19</v>
      </c>
      <c r="E61" s="2851">
        <v>22938</v>
      </c>
      <c r="F61" s="2851">
        <v>4445</v>
      </c>
      <c r="G61" s="2696" t="s">
        <v>280</v>
      </c>
    </row>
    <row r="62" spans="1:7">
      <c r="A62" s="2850" t="s">
        <v>282</v>
      </c>
      <c r="B62" s="2744" t="s">
        <v>180</v>
      </c>
      <c r="C62" s="2688" t="s">
        <v>3332</v>
      </c>
      <c r="D62" s="2851">
        <v>1</v>
      </c>
      <c r="E62" s="2851">
        <v>799</v>
      </c>
      <c r="F62" s="2851">
        <v>170</v>
      </c>
      <c r="G62" s="2696" t="s">
        <v>281</v>
      </c>
    </row>
    <row r="63" spans="1:7">
      <c r="A63" s="2850" t="s">
        <v>283</v>
      </c>
      <c r="B63" s="2744" t="s">
        <v>180</v>
      </c>
      <c r="C63" s="2688" t="s">
        <v>3333</v>
      </c>
      <c r="D63" s="2851">
        <v>26</v>
      </c>
      <c r="E63" s="2851">
        <v>9787</v>
      </c>
      <c r="F63" s="2851">
        <v>4483</v>
      </c>
      <c r="G63" s="2696" t="s">
        <v>282</v>
      </c>
    </row>
    <row r="64" spans="1:7">
      <c r="A64" s="2850" t="s">
        <v>284</v>
      </c>
      <c r="B64" s="2744" t="s">
        <v>180</v>
      </c>
      <c r="C64" s="2688" t="s">
        <v>3334</v>
      </c>
      <c r="D64" s="2851">
        <v>161.6</v>
      </c>
      <c r="E64" s="2851">
        <v>84391</v>
      </c>
      <c r="F64" s="2851">
        <v>23136</v>
      </c>
      <c r="G64" s="2696" t="s">
        <v>283</v>
      </c>
    </row>
    <row r="65" spans="1:7">
      <c r="A65" s="2850" t="s">
        <v>285</v>
      </c>
      <c r="B65" s="2744" t="s">
        <v>180</v>
      </c>
      <c r="C65" s="2688" t="s">
        <v>3338</v>
      </c>
      <c r="D65" s="2851">
        <v>27.1</v>
      </c>
      <c r="E65" s="2851">
        <v>46723</v>
      </c>
      <c r="F65" s="2851">
        <v>8035</v>
      </c>
      <c r="G65" s="2696" t="s">
        <v>284</v>
      </c>
    </row>
    <row r="66" spans="1:7">
      <c r="A66" s="2850" t="s">
        <v>286</v>
      </c>
      <c r="B66" s="2744" t="s">
        <v>180</v>
      </c>
      <c r="C66" s="2688" t="s">
        <v>3339</v>
      </c>
      <c r="D66" s="2851">
        <v>4.2</v>
      </c>
      <c r="E66" s="2851">
        <v>2473</v>
      </c>
      <c r="F66" s="2851">
        <v>812</v>
      </c>
      <c r="G66" s="2696" t="s">
        <v>285</v>
      </c>
    </row>
    <row r="67" spans="1:7">
      <c r="A67" s="2850" t="s">
        <v>287</v>
      </c>
      <c r="B67" s="2744" t="s">
        <v>180</v>
      </c>
      <c r="C67" s="2688" t="s">
        <v>3340</v>
      </c>
      <c r="D67" s="2851">
        <v>5</v>
      </c>
      <c r="E67" s="2851">
        <v>5338</v>
      </c>
      <c r="F67" s="2851">
        <v>2078</v>
      </c>
      <c r="G67" s="2696" t="s">
        <v>286</v>
      </c>
    </row>
    <row r="68" spans="1:7">
      <c r="A68" s="2850" t="s">
        <v>288</v>
      </c>
      <c r="B68" s="2744" t="s">
        <v>180</v>
      </c>
      <c r="C68" s="2688" t="s">
        <v>3341</v>
      </c>
      <c r="D68" s="2851">
        <v>23</v>
      </c>
      <c r="E68" s="2851">
        <v>7348</v>
      </c>
      <c r="F68" s="2851">
        <v>3210</v>
      </c>
      <c r="G68" s="2696" t="s">
        <v>287</v>
      </c>
    </row>
    <row r="69" spans="1:7">
      <c r="A69" s="2850" t="s">
        <v>289</v>
      </c>
      <c r="B69" s="2744" t="s">
        <v>180</v>
      </c>
      <c r="C69" s="2688" t="s">
        <v>3342</v>
      </c>
      <c r="D69" s="2851">
        <v>57</v>
      </c>
      <c r="E69" s="2851">
        <v>17385</v>
      </c>
      <c r="F69" s="2851">
        <v>10208</v>
      </c>
      <c r="G69" s="2696" t="s">
        <v>288</v>
      </c>
    </row>
    <row r="70" spans="1:7">
      <c r="A70" s="2850" t="s">
        <v>290</v>
      </c>
      <c r="B70" s="2744" t="s">
        <v>180</v>
      </c>
      <c r="C70" s="2688" t="s">
        <v>3343</v>
      </c>
      <c r="D70" s="2851">
        <v>123</v>
      </c>
      <c r="E70" s="2851">
        <v>61801</v>
      </c>
      <c r="F70" s="2851">
        <v>21637</v>
      </c>
      <c r="G70" s="2696" t="s">
        <v>289</v>
      </c>
    </row>
    <row r="71" spans="1:7">
      <c r="A71" s="2850" t="s">
        <v>2651</v>
      </c>
      <c r="B71" s="2744" t="s">
        <v>180</v>
      </c>
      <c r="C71" s="2688" t="s">
        <v>3344</v>
      </c>
      <c r="D71" s="2851">
        <v>55</v>
      </c>
      <c r="E71" s="2851">
        <v>18392</v>
      </c>
      <c r="F71" s="2851">
        <v>8245</v>
      </c>
      <c r="G71" s="2696" t="s">
        <v>290</v>
      </c>
    </row>
    <row r="72" spans="1:7">
      <c r="A72" s="2850" t="s">
        <v>3335</v>
      </c>
      <c r="B72" s="2744" t="s">
        <v>180</v>
      </c>
      <c r="C72" s="2688" t="s">
        <v>3345</v>
      </c>
      <c r="D72" s="2851">
        <v>13</v>
      </c>
      <c r="E72" s="2851">
        <v>14368</v>
      </c>
      <c r="F72" s="2851">
        <v>10851</v>
      </c>
      <c r="G72" s="2696" t="s">
        <v>2651</v>
      </c>
    </row>
    <row r="73" spans="1:7">
      <c r="A73" s="2850" t="s">
        <v>3336</v>
      </c>
      <c r="B73" s="2744" t="s">
        <v>180</v>
      </c>
      <c r="C73" s="2688" t="s">
        <v>3346</v>
      </c>
      <c r="D73" s="2851">
        <v>49</v>
      </c>
      <c r="E73" s="2851">
        <v>35272</v>
      </c>
      <c r="F73" s="2851">
        <v>9580</v>
      </c>
      <c r="G73" s="2696" t="s">
        <v>3335</v>
      </c>
    </row>
    <row r="74" spans="1:7">
      <c r="A74" s="2850" t="s">
        <v>3337</v>
      </c>
      <c r="B74" s="2744" t="s">
        <v>180</v>
      </c>
      <c r="C74" s="2688" t="s">
        <v>3347</v>
      </c>
      <c r="D74" s="2851">
        <v>44</v>
      </c>
      <c r="E74" s="2851">
        <v>18582</v>
      </c>
      <c r="F74" s="2851">
        <v>7858</v>
      </c>
      <c r="G74" s="2696" t="s">
        <v>3336</v>
      </c>
    </row>
    <row r="75" spans="1:7">
      <c r="A75" s="2850" t="s">
        <v>2563</v>
      </c>
      <c r="B75" s="2744" t="s">
        <v>180</v>
      </c>
      <c r="C75" s="2688" t="s">
        <v>3348</v>
      </c>
      <c r="D75" s="2851">
        <v>309</v>
      </c>
      <c r="E75" s="2851">
        <v>239298</v>
      </c>
      <c r="F75" s="2851">
        <v>71440</v>
      </c>
      <c r="G75" s="2696" t="s">
        <v>3337</v>
      </c>
    </row>
    <row r="76" spans="1:7">
      <c r="A76" s="2850" t="s">
        <v>2154</v>
      </c>
      <c r="B76" s="2744" t="s">
        <v>180</v>
      </c>
      <c r="C76" s="2688" t="s">
        <v>3349</v>
      </c>
      <c r="D76" s="2851">
        <v>56</v>
      </c>
      <c r="E76" s="2851">
        <v>63055</v>
      </c>
      <c r="F76" s="2851">
        <v>20588</v>
      </c>
      <c r="G76" s="2696" t="s">
        <v>2563</v>
      </c>
    </row>
    <row r="77" spans="1:7">
      <c r="A77" s="2850" t="s">
        <v>2158</v>
      </c>
      <c r="B77" s="2744" t="s">
        <v>180</v>
      </c>
      <c r="C77" s="2688" t="s">
        <v>3350</v>
      </c>
      <c r="D77" s="2851">
        <v>37.6</v>
      </c>
      <c r="E77" s="2851">
        <v>22655</v>
      </c>
      <c r="F77" s="2851">
        <v>6154</v>
      </c>
      <c r="G77" s="2696" t="s">
        <v>2154</v>
      </c>
    </row>
    <row r="78" spans="1:7">
      <c r="A78" s="2850" t="s">
        <v>2161</v>
      </c>
      <c r="B78" s="2744" t="s">
        <v>180</v>
      </c>
      <c r="C78" s="2688" t="s">
        <v>3351</v>
      </c>
      <c r="D78" s="2851">
        <v>77.069999999999993</v>
      </c>
      <c r="E78" s="2851">
        <v>12416</v>
      </c>
      <c r="F78" s="2851">
        <v>9511</v>
      </c>
      <c r="G78" s="2696" t="s">
        <v>2158</v>
      </c>
    </row>
    <row r="79" spans="1:7">
      <c r="A79" s="2850" t="s">
        <v>2165</v>
      </c>
      <c r="B79" s="2744" t="s">
        <v>180</v>
      </c>
      <c r="C79" s="2688" t="s">
        <v>3352</v>
      </c>
      <c r="D79" s="2851">
        <v>1.4</v>
      </c>
      <c r="E79" s="2851">
        <v>1666</v>
      </c>
      <c r="F79" s="2851">
        <v>407</v>
      </c>
      <c r="G79" s="2696" t="s">
        <v>2161</v>
      </c>
    </row>
    <row r="80" spans="1:7">
      <c r="A80" s="2850" t="s">
        <v>2168</v>
      </c>
      <c r="B80" s="2744" t="s">
        <v>180</v>
      </c>
      <c r="C80" s="2688" t="s">
        <v>3353</v>
      </c>
      <c r="D80" s="2851">
        <v>16.3</v>
      </c>
      <c r="E80" s="2851">
        <v>4594</v>
      </c>
      <c r="F80" s="2851">
        <v>2003</v>
      </c>
      <c r="G80" s="2696" t="s">
        <v>2165</v>
      </c>
    </row>
    <row r="81" spans="1:7">
      <c r="A81" s="2850" t="s">
        <v>2171</v>
      </c>
      <c r="B81" s="2744" t="s">
        <v>180</v>
      </c>
      <c r="C81" s="2688" t="s">
        <v>3354</v>
      </c>
      <c r="D81" s="2853">
        <v>101.7</v>
      </c>
      <c r="E81" s="2853">
        <v>25047</v>
      </c>
      <c r="F81" s="2853">
        <v>14293</v>
      </c>
      <c r="G81" s="2696" t="s">
        <v>2168</v>
      </c>
    </row>
    <row r="82" spans="1:7">
      <c r="A82" s="2850" t="s">
        <v>1161</v>
      </c>
      <c r="B82" s="2744"/>
      <c r="C82" s="2856" t="s">
        <v>3355</v>
      </c>
      <c r="D82" s="2851">
        <v>1753</v>
      </c>
      <c r="E82" s="2851">
        <v>844981</v>
      </c>
      <c r="F82" s="2851">
        <v>314798</v>
      </c>
      <c r="G82" s="2696" t="s">
        <v>2171</v>
      </c>
    </row>
    <row r="83" spans="1:7">
      <c r="A83" s="2850" t="s">
        <v>1164</v>
      </c>
      <c r="B83" s="2744"/>
      <c r="C83" s="2688"/>
      <c r="D83" s="2851"/>
      <c r="E83" s="2851"/>
      <c r="F83" s="2851"/>
      <c r="G83" s="2696" t="s">
        <v>1161</v>
      </c>
    </row>
    <row r="84" spans="1:7" ht="10.5" thickBot="1">
      <c r="A84" s="2850" t="s">
        <v>1167</v>
      </c>
      <c r="B84" s="2744"/>
      <c r="C84" s="2688"/>
      <c r="D84" s="2851"/>
      <c r="E84" s="2851"/>
      <c r="F84" s="2851"/>
      <c r="G84" s="2696" t="s">
        <v>1164</v>
      </c>
    </row>
    <row r="85" spans="1:7" ht="10.5" thickBot="1">
      <c r="A85" s="2850" t="s">
        <v>1170</v>
      </c>
      <c r="B85" s="2744"/>
      <c r="C85" s="2856" t="s">
        <v>291</v>
      </c>
      <c r="D85" s="911">
        <v>14877</v>
      </c>
      <c r="E85" s="912">
        <v>42301103</v>
      </c>
      <c r="F85" s="913">
        <v>12138101</v>
      </c>
      <c r="G85" s="2696" t="s">
        <v>1167</v>
      </c>
    </row>
    <row r="86" spans="1:7" ht="7" customHeight="1">
      <c r="A86" s="2857"/>
      <c r="B86" s="2858"/>
      <c r="C86" s="2858"/>
      <c r="D86" s="2858"/>
      <c r="E86" s="2858"/>
      <c r="F86" s="2858"/>
      <c r="G86" s="2859"/>
    </row>
    <row r="87" spans="1:7" ht="10.5">
      <c r="A87" s="2613"/>
      <c r="B87" s="187"/>
      <c r="C87" s="187"/>
      <c r="D87" s="187"/>
      <c r="E87" s="187"/>
      <c r="F87" s="223"/>
      <c r="G87" s="111" t="s">
        <v>1353</v>
      </c>
    </row>
  </sheetData>
  <customSheetViews>
    <customSheetView guid="{CED32266-454C-4882-8DB4-02038533D7CA}" showPageBreaks="1" printArea="1">
      <pageMargins left="0.5" right="0.5" top="0.5" bottom="0.5" header="0.3" footer="0.3"/>
      <printOptions horizontalCentered="1"/>
      <pageSetup orientation="portrait" r:id="rId1"/>
    </customSheetView>
    <customSheetView guid="{785AB79B-FCC5-4328-97AE-CA0022E835E7}" showPageBreaks="1" printArea="1">
      <selection activeCell="U51" sqref="U51"/>
      <pageMargins left="0.75" right="0.75" top="1" bottom="1" header="0.5" footer="0.5"/>
      <pageSetup orientation="portrait" horizontalDpi="4294967292" r:id="rId2"/>
      <headerFooter alignWithMargins="0"/>
    </customSheetView>
    <customSheetView guid="{5A727A5D-BF44-4335-A246-11154DE1EF1F}" showPageBreaks="1" printArea="1">
      <selection activeCell="U51" sqref="U51"/>
      <pageMargins left="0.75" right="0.75" top="1" bottom="1" header="0.5" footer="0.5"/>
      <pageSetup orientation="portrait" horizontalDpi="4294967292" r:id="rId3"/>
      <headerFooter alignWithMargins="0"/>
    </customSheetView>
    <customSheetView guid="{4199E9C9-F722-4E0F-954F-1B24567CBCA2}">
      <pageMargins left="0.75" right="0.75" top="1" bottom="1" header="0.5" footer="0.5"/>
      <pageSetup orientation="portrait" horizontalDpi="4294967292" r:id="rId4"/>
      <headerFooter alignWithMargins="0"/>
    </customSheetView>
    <customSheetView guid="{494A8C19-2F1C-4B6E-A878-D879D2D7079D}">
      <selection activeCell="U51" sqref="U51"/>
      <pageMargins left="0.75" right="0.75" top="1" bottom="1" header="0.5" footer="0.5"/>
      <pageSetup orientation="portrait" horizontalDpi="4294967292" r:id="rId5"/>
      <headerFooter alignWithMargins="0"/>
    </customSheetView>
    <customSheetView guid="{1074830C-1147-4CE3-BD9F-2572CEE59AEF}">
      <selection activeCell="U51" sqref="U51"/>
      <pageMargins left="0.75" right="0.75" top="1" bottom="1" header="0.5" footer="0.5"/>
      <pageSetup orientation="portrait" horizontalDpi="4294967292" r:id="rId6"/>
      <headerFooter alignWithMargins="0"/>
    </customSheetView>
    <customSheetView guid="{C0E4D60A-5D51-4D0A-8339-E19D67BA1FD7}">
      <selection activeCell="U51" sqref="U51"/>
      <pageMargins left="0.75" right="0.75" top="1" bottom="1" header="0.5" footer="0.5"/>
      <pageSetup orientation="portrait" horizontalDpi="4294967292" r:id="rId7"/>
      <headerFooter alignWithMargins="0"/>
    </customSheetView>
    <customSheetView guid="{EB5A193B-9693-4793-A7E2-BFF09C25801B}">
      <selection activeCell="U51" sqref="U51"/>
      <pageMargins left="0.75" right="0.75" top="1" bottom="1" header="0.5" footer="0.5"/>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86" orientation="portrait" r:id="rId9"/>
  <headerFooter alignWithMargins="0"/>
  <customProperties>
    <customPr name="_pios_id" r:id="rId10"/>
    <customPr name="EpmWorksheetKeyString_GUID" r:id="rId1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9"/>
  <sheetViews>
    <sheetView workbookViewId="0">
      <selection activeCell="A125" sqref="A125:XFD125"/>
    </sheetView>
  </sheetViews>
  <sheetFormatPr defaultRowHeight="10"/>
  <cols>
    <col min="1" max="1" width="6.109375" customWidth="1"/>
    <col min="2" max="2" width="6" customWidth="1"/>
    <col min="3" max="3" width="4.44140625" customWidth="1"/>
    <col min="4" max="4" width="35.33203125" customWidth="1"/>
    <col min="5" max="8" width="16.33203125" customWidth="1"/>
    <col min="9" max="9" width="5.6640625" customWidth="1"/>
  </cols>
  <sheetData>
    <row r="1" spans="1:10" ht="11.25" customHeight="1">
      <c r="A1" s="2860" t="s">
        <v>3358</v>
      </c>
      <c r="B1" s="2605"/>
      <c r="C1" s="2605"/>
      <c r="D1" s="2605"/>
      <c r="E1" s="2605"/>
      <c r="F1" s="2605"/>
      <c r="G1" s="2605"/>
      <c r="H1" s="2605"/>
      <c r="I1" s="2861">
        <v>39</v>
      </c>
    </row>
    <row r="2" spans="1:10" ht="11.25" customHeight="1">
      <c r="A2" s="2840" t="s">
        <v>292</v>
      </c>
      <c r="B2" s="2762"/>
      <c r="C2" s="2762"/>
      <c r="D2" s="2762"/>
      <c r="E2" s="2762"/>
      <c r="F2" s="2762"/>
      <c r="G2" s="2762"/>
      <c r="H2" s="2762"/>
      <c r="I2" s="2862"/>
    </row>
    <row r="3" spans="1:10" ht="11.25" customHeight="1">
      <c r="A3" s="2863" t="s">
        <v>334</v>
      </c>
      <c r="B3" s="567"/>
      <c r="C3" s="567"/>
      <c r="D3" s="567"/>
      <c r="E3" s="567"/>
      <c r="F3" s="567"/>
      <c r="G3" s="567"/>
      <c r="H3" s="567"/>
      <c r="I3" s="2676"/>
      <c r="J3" s="29"/>
    </row>
    <row r="4" spans="1:10" ht="5.25" customHeight="1">
      <c r="A4" s="1769"/>
      <c r="B4" s="202"/>
      <c r="C4" s="202"/>
      <c r="D4" s="202"/>
      <c r="E4" s="202"/>
      <c r="F4" s="202"/>
      <c r="G4" s="202"/>
      <c r="H4" s="202"/>
      <c r="I4" s="1847"/>
      <c r="J4" s="29"/>
    </row>
    <row r="5" spans="1:10">
      <c r="A5" s="1767" t="s">
        <v>416</v>
      </c>
      <c r="B5" s="202" t="s">
        <v>293</v>
      </c>
      <c r="C5" s="202"/>
      <c r="D5" s="202"/>
      <c r="E5" s="202"/>
      <c r="F5" s="202"/>
      <c r="G5" s="202"/>
      <c r="H5" s="202"/>
      <c r="I5" s="1847"/>
      <c r="J5" s="29"/>
    </row>
    <row r="6" spans="1:10">
      <c r="A6" s="1769" t="s">
        <v>294</v>
      </c>
      <c r="B6" s="202"/>
      <c r="C6" s="202"/>
      <c r="D6" s="202"/>
      <c r="E6" s="202"/>
      <c r="F6" s="202"/>
      <c r="G6" s="202"/>
      <c r="H6" s="202"/>
      <c r="I6" s="1847"/>
      <c r="J6" s="29"/>
    </row>
    <row r="7" spans="1:10" ht="5.25" customHeight="1">
      <c r="A7" s="1769"/>
      <c r="B7" s="202"/>
      <c r="C7" s="202"/>
      <c r="D7" s="202"/>
      <c r="E7" s="202"/>
      <c r="F7" s="202"/>
      <c r="G7" s="202"/>
      <c r="H7" s="202"/>
      <c r="I7" s="1847"/>
      <c r="J7" s="29"/>
    </row>
    <row r="8" spans="1:10">
      <c r="A8" s="1767" t="s">
        <v>417</v>
      </c>
      <c r="B8" s="202" t="s">
        <v>295</v>
      </c>
      <c r="C8" s="202"/>
      <c r="D8" s="202"/>
      <c r="E8" s="202"/>
      <c r="F8" s="202"/>
      <c r="G8" s="202"/>
      <c r="H8" s="202"/>
      <c r="I8" s="1847"/>
      <c r="J8" s="29"/>
    </row>
    <row r="9" spans="1:10">
      <c r="A9" s="1769" t="s">
        <v>296</v>
      </c>
      <c r="B9" s="202"/>
      <c r="C9" s="202"/>
      <c r="D9" s="202"/>
      <c r="E9" s="202"/>
      <c r="F9" s="202"/>
      <c r="G9" s="202"/>
      <c r="H9" s="202"/>
      <c r="I9" s="1847"/>
      <c r="J9" s="29"/>
    </row>
    <row r="10" spans="1:10">
      <c r="A10" s="1769" t="s">
        <v>297</v>
      </c>
      <c r="B10" s="202"/>
      <c r="C10" s="202"/>
      <c r="D10" s="202"/>
      <c r="E10" s="202"/>
      <c r="F10" s="202"/>
      <c r="G10" s="202"/>
      <c r="H10" s="202"/>
      <c r="I10" s="1847"/>
      <c r="J10" s="29"/>
    </row>
    <row r="11" spans="1:10" ht="5.25" customHeight="1">
      <c r="A11" s="1769"/>
      <c r="B11" s="202"/>
      <c r="C11" s="202"/>
      <c r="D11" s="202"/>
      <c r="E11" s="202"/>
      <c r="F11" s="202"/>
      <c r="G11" s="202"/>
      <c r="H11" s="202"/>
      <c r="I11" s="1847"/>
      <c r="J11" s="29"/>
    </row>
    <row r="12" spans="1:10">
      <c r="A12" s="1767" t="s">
        <v>418</v>
      </c>
      <c r="B12" s="202" t="s">
        <v>298</v>
      </c>
      <c r="C12" s="202"/>
      <c r="D12" s="202"/>
      <c r="E12" s="202"/>
      <c r="F12" s="202"/>
      <c r="G12" s="202"/>
      <c r="H12" s="202"/>
      <c r="I12" s="1847"/>
      <c r="J12" s="29"/>
    </row>
    <row r="13" spans="1:10">
      <c r="A13" s="1769" t="s">
        <v>299</v>
      </c>
      <c r="B13" s="202"/>
      <c r="C13" s="202"/>
      <c r="D13" s="202"/>
      <c r="E13" s="202"/>
      <c r="F13" s="202"/>
      <c r="G13" s="202"/>
      <c r="H13" s="202"/>
      <c r="I13" s="1847"/>
      <c r="J13" s="29"/>
    </row>
    <row r="14" spans="1:10">
      <c r="A14" s="1769" t="s">
        <v>1234</v>
      </c>
      <c r="B14" s="202"/>
      <c r="C14" s="202"/>
      <c r="D14" s="202"/>
      <c r="E14" s="202"/>
      <c r="F14" s="202"/>
      <c r="G14" s="202"/>
      <c r="H14" s="202"/>
      <c r="I14" s="1847"/>
      <c r="J14" s="29"/>
    </row>
    <row r="15" spans="1:10" ht="5.25" customHeight="1">
      <c r="A15" s="1769"/>
      <c r="B15" s="202"/>
      <c r="C15" s="202"/>
      <c r="D15" s="202"/>
      <c r="E15" s="202"/>
      <c r="F15" s="202"/>
      <c r="G15" s="202"/>
      <c r="H15" s="202"/>
      <c r="I15" s="1847"/>
      <c r="J15" s="29"/>
    </row>
    <row r="16" spans="1:10">
      <c r="A16" s="1767" t="s">
        <v>419</v>
      </c>
      <c r="B16" s="202" t="s">
        <v>1235</v>
      </c>
      <c r="C16" s="202"/>
      <c r="D16" s="202"/>
      <c r="E16" s="202"/>
      <c r="F16" s="202"/>
      <c r="G16" s="202"/>
      <c r="H16" s="202"/>
      <c r="I16" s="1847"/>
      <c r="J16" s="29"/>
    </row>
    <row r="17" spans="1:10">
      <c r="A17" s="1769" t="s">
        <v>1236</v>
      </c>
      <c r="B17" s="202"/>
      <c r="C17" s="202"/>
      <c r="D17" s="202"/>
      <c r="E17" s="202"/>
      <c r="F17" s="202"/>
      <c r="G17" s="202"/>
      <c r="H17" s="202"/>
      <c r="I17" s="1847"/>
      <c r="J17" s="29"/>
    </row>
    <row r="18" spans="1:10">
      <c r="A18" s="1769" t="s">
        <v>1237</v>
      </c>
      <c r="B18" s="202"/>
      <c r="C18" s="202"/>
      <c r="D18" s="202"/>
      <c r="E18" s="202"/>
      <c r="F18" s="202"/>
      <c r="G18" s="202"/>
      <c r="H18" s="202"/>
      <c r="I18" s="1847"/>
      <c r="J18" s="29"/>
    </row>
    <row r="19" spans="1:10">
      <c r="A19" s="1769" t="s">
        <v>1238</v>
      </c>
      <c r="B19" s="202"/>
      <c r="C19" s="202"/>
      <c r="D19" s="202"/>
      <c r="E19" s="202"/>
      <c r="F19" s="202"/>
      <c r="G19" s="202"/>
      <c r="H19" s="202"/>
      <c r="I19" s="1847"/>
      <c r="J19" s="29"/>
    </row>
    <row r="20" spans="1:10" ht="5.25" customHeight="1">
      <c r="A20" s="2864"/>
      <c r="B20" s="2677"/>
      <c r="C20" s="2677"/>
      <c r="D20" s="2677"/>
      <c r="E20" s="2677"/>
      <c r="F20" s="2677"/>
      <c r="G20" s="2677"/>
      <c r="H20" s="2677"/>
      <c r="I20" s="2663"/>
      <c r="J20" s="29"/>
    </row>
    <row r="21" spans="1:10" ht="10.5" customHeight="1">
      <c r="A21" s="1766" t="s">
        <v>311</v>
      </c>
      <c r="B21" s="1761" t="s">
        <v>335</v>
      </c>
      <c r="C21" s="2865"/>
      <c r="D21" s="2223" t="s">
        <v>336</v>
      </c>
      <c r="E21" s="1761" t="s">
        <v>1239</v>
      </c>
      <c r="F21" s="1761" t="s">
        <v>1240</v>
      </c>
      <c r="G21" s="1761" t="s">
        <v>1241</v>
      </c>
      <c r="H21" s="1761" t="s">
        <v>1242</v>
      </c>
      <c r="I21" s="1762" t="s">
        <v>311</v>
      </c>
      <c r="J21" s="28"/>
    </row>
    <row r="22" spans="1:10" ht="10.5" customHeight="1">
      <c r="A22" s="1766" t="s">
        <v>316</v>
      </c>
      <c r="B22" s="1761" t="s">
        <v>338</v>
      </c>
      <c r="C22" s="2865"/>
      <c r="D22" s="2223"/>
      <c r="E22" s="1761"/>
      <c r="F22" s="1761" t="s">
        <v>1243</v>
      </c>
      <c r="G22" s="1761" t="s">
        <v>1244</v>
      </c>
      <c r="H22" s="1761" t="s">
        <v>1245</v>
      </c>
      <c r="I22" s="1762" t="s">
        <v>316</v>
      </c>
      <c r="J22" s="28"/>
    </row>
    <row r="23" spans="1:10" ht="10.5" customHeight="1" thickBot="1">
      <c r="A23" s="2848"/>
      <c r="B23" s="2688"/>
      <c r="C23" s="2689"/>
      <c r="D23" s="2781" t="s">
        <v>321</v>
      </c>
      <c r="E23" s="1761" t="s">
        <v>322</v>
      </c>
      <c r="F23" s="1761" t="s">
        <v>323</v>
      </c>
      <c r="G23" s="1761" t="s">
        <v>324</v>
      </c>
      <c r="H23" s="1761" t="s">
        <v>325</v>
      </c>
      <c r="I23" s="2849"/>
      <c r="J23" s="29"/>
    </row>
    <row r="24" spans="1:10" ht="10.5" customHeight="1">
      <c r="A24" s="2850">
        <v>1</v>
      </c>
      <c r="B24" s="2688"/>
      <c r="C24" s="2692" t="s">
        <v>977</v>
      </c>
      <c r="D24" s="2677" t="s">
        <v>978</v>
      </c>
      <c r="E24" s="581">
        <v>2202256</v>
      </c>
      <c r="F24" s="582">
        <v>5493</v>
      </c>
      <c r="G24" s="916"/>
      <c r="H24" s="917"/>
      <c r="I24" s="2555">
        <v>1</v>
      </c>
      <c r="J24" s="29"/>
    </row>
    <row r="25" spans="1:10" ht="10.5" customHeight="1">
      <c r="A25" s="2850">
        <v>2</v>
      </c>
      <c r="B25" s="2688"/>
      <c r="C25" s="2692">
        <v>-3</v>
      </c>
      <c r="D25" s="2677" t="s">
        <v>979</v>
      </c>
      <c r="E25" s="2866">
        <v>3180907</v>
      </c>
      <c r="F25" s="2851">
        <v>21826</v>
      </c>
      <c r="G25" s="2688"/>
      <c r="H25" s="2867"/>
      <c r="I25" s="2555">
        <v>2</v>
      </c>
      <c r="J25" s="29"/>
    </row>
    <row r="26" spans="1:10" ht="10.5" customHeight="1">
      <c r="A26" s="2850">
        <v>3</v>
      </c>
      <c r="B26" s="2688"/>
      <c r="C26" s="2692">
        <f t="shared" ref="C26:C31" si="0">C25-1</f>
        <v>-4</v>
      </c>
      <c r="D26" s="2677" t="s">
        <v>980</v>
      </c>
      <c r="E26" s="2866">
        <v>20559</v>
      </c>
      <c r="F26" s="2851">
        <v>137</v>
      </c>
      <c r="G26" s="2688"/>
      <c r="H26" s="2867"/>
      <c r="I26" s="2555">
        <v>3</v>
      </c>
      <c r="J26" s="29"/>
    </row>
    <row r="27" spans="1:10" ht="10.5" customHeight="1">
      <c r="A27" s="2850">
        <v>4</v>
      </c>
      <c r="B27" s="2688"/>
      <c r="C27" s="2692">
        <f t="shared" si="0"/>
        <v>-5</v>
      </c>
      <c r="D27" s="2677" t="s">
        <v>981</v>
      </c>
      <c r="E27" s="2866">
        <v>406235</v>
      </c>
      <c r="F27" s="2851">
        <v>5574</v>
      </c>
      <c r="G27" s="2688"/>
      <c r="H27" s="2867"/>
      <c r="I27" s="2555">
        <v>4</v>
      </c>
      <c r="J27" s="29"/>
    </row>
    <row r="28" spans="1:10" ht="10.5" customHeight="1">
      <c r="A28" s="2850">
        <v>5</v>
      </c>
      <c r="B28" s="2688"/>
      <c r="C28" s="2692">
        <f t="shared" si="0"/>
        <v>-6</v>
      </c>
      <c r="D28" s="2677" t="s">
        <v>982</v>
      </c>
      <c r="E28" s="2866">
        <v>2986522</v>
      </c>
      <c r="F28" s="2851">
        <v>10687</v>
      </c>
      <c r="G28" s="2688"/>
      <c r="H28" s="2867"/>
      <c r="I28" s="2555">
        <v>5</v>
      </c>
      <c r="J28" s="29"/>
    </row>
    <row r="29" spans="1:10" ht="10.5" customHeight="1">
      <c r="A29" s="2850">
        <v>6</v>
      </c>
      <c r="B29" s="2688"/>
      <c r="C29" s="2692">
        <f t="shared" si="0"/>
        <v>-7</v>
      </c>
      <c r="D29" s="2677" t="s">
        <v>983</v>
      </c>
      <c r="E29" s="2866">
        <v>42583</v>
      </c>
      <c r="F29" s="2851"/>
      <c r="G29" s="2688"/>
      <c r="H29" s="2867"/>
      <c r="I29" s="2555">
        <v>6</v>
      </c>
      <c r="J29" s="29"/>
    </row>
    <row r="30" spans="1:10" ht="10.5" customHeight="1">
      <c r="A30" s="2850">
        <v>7</v>
      </c>
      <c r="B30" s="2688"/>
      <c r="C30" s="2692">
        <f t="shared" si="0"/>
        <v>-8</v>
      </c>
      <c r="D30" s="2677" t="s">
        <v>984</v>
      </c>
      <c r="E30" s="2866">
        <v>5436289</v>
      </c>
      <c r="F30" s="2851">
        <v>1174</v>
      </c>
      <c r="G30" s="2688"/>
      <c r="H30" s="2867"/>
      <c r="I30" s="2555">
        <v>7</v>
      </c>
      <c r="J30" s="29"/>
    </row>
    <row r="31" spans="1:10" ht="10.5" customHeight="1">
      <c r="A31" s="2850">
        <v>8</v>
      </c>
      <c r="B31" s="2688"/>
      <c r="C31" s="2692">
        <f t="shared" si="0"/>
        <v>-9</v>
      </c>
      <c r="D31" s="2677" t="s">
        <v>985</v>
      </c>
      <c r="E31" s="2866">
        <v>6950025</v>
      </c>
      <c r="F31" s="2851">
        <v>5884</v>
      </c>
      <c r="G31" s="2688"/>
      <c r="H31" s="2867"/>
      <c r="I31" s="2555">
        <v>8</v>
      </c>
      <c r="J31" s="29"/>
    </row>
    <row r="32" spans="1:10" ht="10.5" customHeight="1">
      <c r="A32" s="2850">
        <v>9</v>
      </c>
      <c r="B32" s="2688"/>
      <c r="C32" s="2692">
        <v>-11</v>
      </c>
      <c r="D32" s="2677" t="s">
        <v>986</v>
      </c>
      <c r="E32" s="2866">
        <v>2877247</v>
      </c>
      <c r="F32" s="2851">
        <v>2156</v>
      </c>
      <c r="G32" s="2688"/>
      <c r="H32" s="2867"/>
      <c r="I32" s="2555">
        <v>9</v>
      </c>
      <c r="J32" s="29"/>
    </row>
    <row r="33" spans="1:10" ht="10.5" customHeight="1">
      <c r="A33" s="2850">
        <v>10</v>
      </c>
      <c r="B33" s="2688"/>
      <c r="C33" s="2692">
        <v>-13</v>
      </c>
      <c r="D33" s="2677" t="s">
        <v>987</v>
      </c>
      <c r="E33" s="2866">
        <v>13195</v>
      </c>
      <c r="F33" s="2851">
        <v>181</v>
      </c>
      <c r="G33" s="2688"/>
      <c r="H33" s="2867"/>
      <c r="I33" s="2555">
        <v>10</v>
      </c>
      <c r="J33" s="29"/>
    </row>
    <row r="34" spans="1:10" ht="10.5" customHeight="1">
      <c r="A34" s="2850">
        <v>11</v>
      </c>
      <c r="B34" s="2688"/>
      <c r="C34" s="2692">
        <v>-16</v>
      </c>
      <c r="D34" s="2677" t="s">
        <v>988</v>
      </c>
      <c r="E34" s="2866">
        <v>715606</v>
      </c>
      <c r="F34" s="2851">
        <v>1288</v>
      </c>
      <c r="G34" s="2688"/>
      <c r="H34" s="2867"/>
      <c r="I34" s="2555">
        <v>11</v>
      </c>
      <c r="J34" s="29"/>
    </row>
    <row r="35" spans="1:10" ht="10.5" customHeight="1">
      <c r="A35" s="2850">
        <v>12</v>
      </c>
      <c r="B35" s="2688"/>
      <c r="C35" s="2692">
        <f>C34-1</f>
        <v>-17</v>
      </c>
      <c r="D35" s="2677" t="s">
        <v>989</v>
      </c>
      <c r="E35" s="2866">
        <v>50357</v>
      </c>
      <c r="F35" s="2851">
        <v>71</v>
      </c>
      <c r="G35" s="2688"/>
      <c r="H35" s="2867"/>
      <c r="I35" s="2555">
        <v>12</v>
      </c>
      <c r="J35" s="29"/>
    </row>
    <row r="36" spans="1:10" ht="10.5" customHeight="1">
      <c r="A36" s="2850">
        <v>13</v>
      </c>
      <c r="B36" s="2688"/>
      <c r="C36" s="2692">
        <f>C35-1</f>
        <v>-18</v>
      </c>
      <c r="D36" s="2677" t="s">
        <v>990</v>
      </c>
      <c r="E36" s="2866"/>
      <c r="F36" s="2851">
        <v>24</v>
      </c>
      <c r="G36" s="2688"/>
      <c r="H36" s="2867"/>
      <c r="I36" s="2555">
        <v>13</v>
      </c>
      <c r="J36" s="29"/>
    </row>
    <row r="37" spans="1:10" ht="10.5" customHeight="1">
      <c r="A37" s="2850">
        <v>14</v>
      </c>
      <c r="B37" s="2688"/>
      <c r="C37" s="2692">
        <f>C36-1</f>
        <v>-19</v>
      </c>
      <c r="D37" s="2677" t="s">
        <v>991</v>
      </c>
      <c r="E37" s="2866">
        <v>136697</v>
      </c>
      <c r="F37" s="2851">
        <v>70</v>
      </c>
      <c r="G37" s="2688"/>
      <c r="H37" s="2867"/>
      <c r="I37" s="2555">
        <v>14</v>
      </c>
      <c r="J37" s="29"/>
    </row>
    <row r="38" spans="1:10" ht="10.5" customHeight="1">
      <c r="A38" s="2850">
        <v>15</v>
      </c>
      <c r="B38" s="2688"/>
      <c r="C38" s="2692">
        <f>C37-1</f>
        <v>-20</v>
      </c>
      <c r="D38" s="2677" t="s">
        <v>992</v>
      </c>
      <c r="E38" s="2866">
        <v>617281</v>
      </c>
      <c r="F38" s="2851">
        <v>47</v>
      </c>
      <c r="G38" s="2688"/>
      <c r="H38" s="2867"/>
      <c r="I38" s="2555">
        <v>15</v>
      </c>
      <c r="J38" s="29"/>
    </row>
    <row r="39" spans="1:10" ht="10.5" customHeight="1">
      <c r="A39" s="2850">
        <v>16</v>
      </c>
      <c r="B39" s="2688"/>
      <c r="C39" s="2692">
        <v>-22</v>
      </c>
      <c r="D39" s="2677" t="s">
        <v>993</v>
      </c>
      <c r="E39" s="2866">
        <v>871</v>
      </c>
      <c r="F39" s="2851"/>
      <c r="G39" s="2688"/>
      <c r="H39" s="2867"/>
      <c r="I39" s="2555">
        <v>16</v>
      </c>
      <c r="J39" s="29"/>
    </row>
    <row r="40" spans="1:10" ht="10.5" customHeight="1">
      <c r="A40" s="2850">
        <v>17</v>
      </c>
      <c r="B40" s="2688"/>
      <c r="C40" s="2692">
        <f>C39-1</f>
        <v>-23</v>
      </c>
      <c r="D40" s="2677" t="s">
        <v>994</v>
      </c>
      <c r="E40" s="2866">
        <v>6371</v>
      </c>
      <c r="F40" s="2851"/>
      <c r="G40" s="2688"/>
      <c r="H40" s="2867"/>
      <c r="I40" s="2555">
        <v>17</v>
      </c>
      <c r="J40" s="29"/>
    </row>
    <row r="41" spans="1:10" ht="10.5" customHeight="1">
      <c r="A41" s="2850">
        <v>18</v>
      </c>
      <c r="B41" s="2688"/>
      <c r="C41" s="2692">
        <f>C40-1</f>
        <v>-24</v>
      </c>
      <c r="D41" s="2677" t="s">
        <v>995</v>
      </c>
      <c r="E41" s="2866">
        <v>284919</v>
      </c>
      <c r="F41" s="2851"/>
      <c r="G41" s="2688"/>
      <c r="H41" s="2867"/>
      <c r="I41" s="2555">
        <v>18</v>
      </c>
      <c r="J41" s="29"/>
    </row>
    <row r="42" spans="1:10" ht="10.5" customHeight="1">
      <c r="A42" s="2850">
        <v>19</v>
      </c>
      <c r="B42" s="2688"/>
      <c r="C42" s="2692">
        <f>C41-1</f>
        <v>-25</v>
      </c>
      <c r="D42" s="2677" t="s">
        <v>996</v>
      </c>
      <c r="E42" s="2866">
        <v>932258</v>
      </c>
      <c r="F42" s="2851"/>
      <c r="G42" s="2688"/>
      <c r="H42" s="2867"/>
      <c r="I42" s="2555">
        <v>19</v>
      </c>
      <c r="J42" s="29"/>
    </row>
    <row r="43" spans="1:10" ht="10.5" customHeight="1">
      <c r="A43" s="2850">
        <v>20</v>
      </c>
      <c r="B43" s="2688"/>
      <c r="C43" s="2692">
        <f>C42-1</f>
        <v>-26</v>
      </c>
      <c r="D43" s="2677" t="s">
        <v>997</v>
      </c>
      <c r="E43" s="2866">
        <v>666879</v>
      </c>
      <c r="F43" s="2851">
        <v>204</v>
      </c>
      <c r="G43" s="2688"/>
      <c r="H43" s="2867"/>
      <c r="I43" s="2555">
        <v>20</v>
      </c>
      <c r="J43" s="29"/>
    </row>
    <row r="44" spans="1:10" ht="10.5" customHeight="1">
      <c r="A44" s="2850">
        <v>21</v>
      </c>
      <c r="B44" s="2688"/>
      <c r="C44" s="2692">
        <f>C43-1</f>
        <v>-27</v>
      </c>
      <c r="D44" s="2677" t="s">
        <v>998</v>
      </c>
      <c r="E44" s="2866">
        <v>2552915</v>
      </c>
      <c r="F44" s="2851">
        <v>666</v>
      </c>
      <c r="G44" s="2688"/>
      <c r="H44" s="2867"/>
      <c r="I44" s="2555">
        <v>21</v>
      </c>
      <c r="J44" s="29"/>
    </row>
    <row r="45" spans="1:10" ht="10.5" customHeight="1">
      <c r="A45" s="2850">
        <v>22</v>
      </c>
      <c r="B45" s="2688"/>
      <c r="C45" s="2692">
        <v>-29</v>
      </c>
      <c r="D45" s="2677" t="s">
        <v>999</v>
      </c>
      <c r="E45" s="2866">
        <v>2704</v>
      </c>
      <c r="F45" s="2851"/>
      <c r="G45" s="2688"/>
      <c r="H45" s="2867"/>
      <c r="I45" s="2555">
        <v>22</v>
      </c>
      <c r="J45" s="29"/>
    </row>
    <row r="46" spans="1:10" ht="10.5" customHeight="1">
      <c r="A46" s="2850">
        <v>23</v>
      </c>
      <c r="B46" s="2688"/>
      <c r="C46" s="2692">
        <v>-31</v>
      </c>
      <c r="D46" s="2677" t="s">
        <v>1000</v>
      </c>
      <c r="E46" s="2866">
        <v>47268</v>
      </c>
      <c r="F46" s="2851"/>
      <c r="G46" s="2688"/>
      <c r="H46" s="2867"/>
      <c r="I46" s="2555">
        <v>23</v>
      </c>
      <c r="J46" s="29"/>
    </row>
    <row r="47" spans="1:10" ht="10.5" customHeight="1">
      <c r="A47" s="2850">
        <v>24</v>
      </c>
      <c r="B47" s="2688"/>
      <c r="C47" s="2692">
        <v>-35</v>
      </c>
      <c r="D47" s="2677" t="s">
        <v>1001</v>
      </c>
      <c r="E47" s="2866">
        <v>14048</v>
      </c>
      <c r="F47" s="2851">
        <v>6</v>
      </c>
      <c r="G47" s="2688"/>
      <c r="H47" s="2867"/>
      <c r="I47" s="2555">
        <v>24</v>
      </c>
      <c r="J47" s="29"/>
    </row>
    <row r="48" spans="1:10" ht="10.5" customHeight="1">
      <c r="A48" s="2850">
        <v>25</v>
      </c>
      <c r="B48" s="2688"/>
      <c r="C48" s="2692">
        <v>-37</v>
      </c>
      <c r="D48" s="2677" t="s">
        <v>1002</v>
      </c>
      <c r="E48" s="2866">
        <v>769909</v>
      </c>
      <c r="F48" s="2851"/>
      <c r="G48" s="2688"/>
      <c r="H48" s="2867"/>
      <c r="I48" s="2555">
        <v>25</v>
      </c>
      <c r="J48" s="29"/>
    </row>
    <row r="49" spans="1:10" ht="10.5" customHeight="1">
      <c r="A49" s="2850">
        <v>26</v>
      </c>
      <c r="B49" s="2688"/>
      <c r="C49" s="2692">
        <v>-39</v>
      </c>
      <c r="D49" s="2677" t="s">
        <v>1003</v>
      </c>
      <c r="E49" s="2866">
        <v>396814</v>
      </c>
      <c r="F49" s="2851">
        <v>1445</v>
      </c>
      <c r="G49" s="2688"/>
      <c r="H49" s="2867"/>
      <c r="I49" s="2555">
        <v>26</v>
      </c>
      <c r="J49" s="29"/>
    </row>
    <row r="50" spans="1:10" ht="10.5" customHeight="1">
      <c r="A50" s="2850">
        <v>27</v>
      </c>
      <c r="B50" s="2688"/>
      <c r="C50" s="2692" t="s">
        <v>1004</v>
      </c>
      <c r="D50" s="2677" t="s">
        <v>1005</v>
      </c>
      <c r="E50" s="2866">
        <v>201679</v>
      </c>
      <c r="F50" s="2851">
        <v>19</v>
      </c>
      <c r="G50" s="2688"/>
      <c r="H50" s="2867"/>
      <c r="I50" s="2555">
        <v>27</v>
      </c>
      <c r="J50" s="29"/>
    </row>
    <row r="51" spans="1:10" ht="10.5" customHeight="1">
      <c r="A51" s="2850">
        <v>28</v>
      </c>
      <c r="B51" s="2688"/>
      <c r="C51" s="2692">
        <v>-45</v>
      </c>
      <c r="D51" s="2677" t="s">
        <v>1006</v>
      </c>
      <c r="E51" s="2866">
        <v>15036</v>
      </c>
      <c r="F51" s="2851">
        <v>8</v>
      </c>
      <c r="G51" s="2688"/>
      <c r="H51" s="2867"/>
      <c r="I51" s="2555">
        <v>28</v>
      </c>
      <c r="J51" s="29"/>
    </row>
    <row r="52" spans="1:10" ht="10.5" customHeight="1">
      <c r="A52" s="2850">
        <v>29</v>
      </c>
      <c r="B52" s="2688"/>
      <c r="C52" s="2692"/>
      <c r="D52" s="2677" t="s">
        <v>1246</v>
      </c>
      <c r="E52" s="2866"/>
      <c r="F52" s="2851"/>
      <c r="G52" s="2688"/>
      <c r="H52" s="2867"/>
      <c r="I52" s="2555">
        <v>29</v>
      </c>
      <c r="J52" s="29"/>
    </row>
    <row r="53" spans="1:10" ht="10.5" customHeight="1">
      <c r="A53" s="2850">
        <v>30</v>
      </c>
      <c r="B53" s="2688"/>
      <c r="C53" s="2692"/>
      <c r="D53" s="2677" t="s">
        <v>1247</v>
      </c>
      <c r="E53" s="2866"/>
      <c r="F53" s="2851">
        <v>3658</v>
      </c>
      <c r="G53" s="2688"/>
      <c r="H53" s="2867"/>
      <c r="I53" s="2555">
        <v>30</v>
      </c>
      <c r="J53" s="29"/>
    </row>
    <row r="54" spans="1:10" ht="10.5" customHeight="1">
      <c r="A54" s="2850">
        <v>31</v>
      </c>
      <c r="B54" s="2688"/>
      <c r="C54" s="2697"/>
      <c r="D54" s="2677" t="s">
        <v>104</v>
      </c>
      <c r="E54" s="2866">
        <v>31527430</v>
      </c>
      <c r="F54" s="2851">
        <v>60618</v>
      </c>
      <c r="G54" s="2688"/>
      <c r="H54" s="2867"/>
      <c r="I54" s="2555">
        <v>31</v>
      </c>
      <c r="J54" s="29"/>
    </row>
    <row r="55" spans="1:10" ht="10.5" customHeight="1">
      <c r="A55" s="2850">
        <v>32</v>
      </c>
      <c r="B55" s="2688"/>
      <c r="C55" s="2692">
        <v>-52</v>
      </c>
      <c r="D55" s="2677" t="s">
        <v>1009</v>
      </c>
      <c r="E55" s="2866">
        <v>5477805</v>
      </c>
      <c r="F55" s="2851"/>
      <c r="G55" s="2688"/>
      <c r="H55" s="2867"/>
      <c r="I55" s="2555">
        <v>32</v>
      </c>
      <c r="J55" s="29"/>
    </row>
    <row r="56" spans="1:10" ht="10.5" customHeight="1">
      <c r="A56" s="2850">
        <v>33</v>
      </c>
      <c r="B56" s="2688"/>
      <c r="C56" s="2692">
        <f t="shared" ref="C56:C62" si="1">C55-1</f>
        <v>-53</v>
      </c>
      <c r="D56" s="2677" t="s">
        <v>1010</v>
      </c>
      <c r="E56" s="2866">
        <v>2780399</v>
      </c>
      <c r="F56" s="2851"/>
      <c r="G56" s="2688"/>
      <c r="H56" s="2867"/>
      <c r="I56" s="2555">
        <v>33</v>
      </c>
      <c r="J56" s="29"/>
    </row>
    <row r="57" spans="1:10" ht="10.5" customHeight="1">
      <c r="A57" s="2850">
        <v>34</v>
      </c>
      <c r="B57" s="2688"/>
      <c r="C57" s="2692">
        <f t="shared" si="1"/>
        <v>-54</v>
      </c>
      <c r="D57" s="2677" t="s">
        <v>1011</v>
      </c>
      <c r="E57" s="583"/>
      <c r="F57" s="2778"/>
      <c r="G57" s="2574"/>
      <c r="H57" s="2867"/>
      <c r="I57" s="2555">
        <v>34</v>
      </c>
      <c r="J57" s="29"/>
    </row>
    <row r="58" spans="1:10" ht="10.5" customHeight="1">
      <c r="A58" s="2850">
        <v>35</v>
      </c>
      <c r="B58" s="2688"/>
      <c r="C58" s="2692">
        <f t="shared" si="1"/>
        <v>-55</v>
      </c>
      <c r="D58" s="2677" t="s">
        <v>1012</v>
      </c>
      <c r="E58" s="584">
        <v>597383</v>
      </c>
      <c r="F58" s="2818"/>
      <c r="G58" s="2812"/>
      <c r="H58" s="2868"/>
      <c r="I58" s="2555">
        <v>35</v>
      </c>
    </row>
    <row r="59" spans="1:10" ht="10.5" customHeight="1">
      <c r="A59" s="2850">
        <v>36</v>
      </c>
      <c r="B59" s="2688"/>
      <c r="C59" s="2692">
        <f t="shared" si="1"/>
        <v>-56</v>
      </c>
      <c r="D59" s="2677" t="s">
        <v>1013</v>
      </c>
      <c r="E59" s="584"/>
      <c r="F59" s="2818"/>
      <c r="G59" s="2812"/>
      <c r="H59" s="2868"/>
      <c r="I59" s="2555">
        <v>36</v>
      </c>
    </row>
    <row r="60" spans="1:10" ht="10.5" customHeight="1">
      <c r="A60" s="2850">
        <v>37</v>
      </c>
      <c r="B60" s="2688"/>
      <c r="C60" s="2692">
        <f t="shared" si="1"/>
        <v>-57</v>
      </c>
      <c r="D60" s="2677" t="s">
        <v>1014</v>
      </c>
      <c r="E60" s="584">
        <v>247682</v>
      </c>
      <c r="F60" s="2818"/>
      <c r="G60" s="2812"/>
      <c r="H60" s="2868"/>
      <c r="I60" s="2555">
        <v>37</v>
      </c>
    </row>
    <row r="61" spans="1:10" ht="10.5" customHeight="1">
      <c r="A61" s="2850">
        <v>38</v>
      </c>
      <c r="B61" s="2688"/>
      <c r="C61" s="2692">
        <f t="shared" si="1"/>
        <v>-58</v>
      </c>
      <c r="D61" s="2677" t="s">
        <v>1015</v>
      </c>
      <c r="E61" s="584">
        <v>248478</v>
      </c>
      <c r="F61" s="2818"/>
      <c r="G61" s="2812"/>
      <c r="H61" s="2868"/>
      <c r="I61" s="2555">
        <v>38</v>
      </c>
    </row>
    <row r="62" spans="1:10" ht="10.5" customHeight="1">
      <c r="A62" s="2850">
        <v>39</v>
      </c>
      <c r="B62" s="2688"/>
      <c r="C62" s="2692">
        <f t="shared" si="1"/>
        <v>-59</v>
      </c>
      <c r="D62" s="2677" t="s">
        <v>106</v>
      </c>
      <c r="E62" s="584">
        <v>732510</v>
      </c>
      <c r="F62" s="2818"/>
      <c r="G62" s="2812"/>
      <c r="H62" s="2868"/>
      <c r="I62" s="2555">
        <v>39</v>
      </c>
    </row>
    <row r="63" spans="1:10" ht="10.5" customHeight="1">
      <c r="A63" s="2850">
        <v>40</v>
      </c>
      <c r="B63" s="2688"/>
      <c r="C63" s="2692"/>
      <c r="D63" s="2677" t="s">
        <v>107</v>
      </c>
      <c r="E63" s="584">
        <v>10084257</v>
      </c>
      <c r="F63" s="2818"/>
      <c r="G63" s="2812"/>
      <c r="H63" s="2868"/>
      <c r="I63" s="2555">
        <v>40</v>
      </c>
    </row>
    <row r="64" spans="1:10" ht="10.5" customHeight="1">
      <c r="A64" s="2850">
        <v>41</v>
      </c>
      <c r="B64" s="2688"/>
      <c r="C64" s="2692">
        <v>-76</v>
      </c>
      <c r="D64" s="2677" t="s">
        <v>1018</v>
      </c>
      <c r="E64" s="584"/>
      <c r="F64" s="2818">
        <v>2580</v>
      </c>
      <c r="G64" s="2812"/>
      <c r="H64" s="2868"/>
      <c r="I64" s="2555">
        <v>41</v>
      </c>
    </row>
    <row r="65" spans="1:9" ht="10.5" customHeight="1">
      <c r="A65" s="2850">
        <v>42</v>
      </c>
      <c r="B65" s="2688"/>
      <c r="C65" s="2692">
        <v>-80</v>
      </c>
      <c r="D65" s="2677" t="s">
        <v>1019</v>
      </c>
      <c r="E65" s="584"/>
      <c r="F65" s="2818">
        <v>-10109</v>
      </c>
      <c r="G65" s="2812"/>
      <c r="H65" s="2868"/>
      <c r="I65" s="2555">
        <v>42</v>
      </c>
    </row>
    <row r="66" spans="1:9" ht="10.5" customHeight="1">
      <c r="A66" s="2850">
        <v>43</v>
      </c>
      <c r="B66" s="2688"/>
      <c r="C66" s="2692">
        <v>-90</v>
      </c>
      <c r="D66" s="2677" t="s">
        <v>1020</v>
      </c>
      <c r="E66" s="584">
        <v>636327</v>
      </c>
      <c r="F66" s="2818"/>
      <c r="G66" s="2812"/>
      <c r="H66" s="2868"/>
      <c r="I66" s="2555">
        <v>43</v>
      </c>
    </row>
    <row r="67" spans="1:9" ht="10.5" customHeight="1" thickBot="1">
      <c r="A67" s="2850">
        <v>44</v>
      </c>
      <c r="B67" s="2688"/>
      <c r="C67" s="2698"/>
      <c r="D67" s="2677" t="s">
        <v>1021</v>
      </c>
      <c r="E67" s="585">
        <v>42248014</v>
      </c>
      <c r="F67" s="586">
        <v>53089</v>
      </c>
      <c r="G67" s="920"/>
      <c r="H67" s="921"/>
      <c r="I67" s="2555">
        <v>44</v>
      </c>
    </row>
    <row r="68" spans="1:9" ht="3" customHeight="1">
      <c r="A68" s="2864"/>
      <c r="B68" s="2677"/>
      <c r="C68" s="2380"/>
      <c r="D68" s="2677"/>
      <c r="E68" s="2677"/>
      <c r="F68" s="2677"/>
      <c r="G68" s="2677"/>
      <c r="H68" s="2677"/>
      <c r="I68" s="2663"/>
    </row>
    <row r="69" spans="1:9" ht="10.5">
      <c r="A69" s="2869" t="s">
        <v>1353</v>
      </c>
      <c r="B69" s="164"/>
      <c r="C69" s="164"/>
      <c r="D69" s="164"/>
      <c r="E69" s="164"/>
      <c r="F69" s="164"/>
      <c r="G69" s="164"/>
      <c r="H69" s="164"/>
      <c r="I69" s="208"/>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pageMargins left="1" right="1" top="1" bottom="1" header="0" footer="0"/>
      <pageSetup orientation="portrait" horizontalDpi="4294967292" r:id="rId2"/>
      <headerFooter alignWithMargins="0"/>
    </customSheetView>
    <customSheetView guid="{5A727A5D-BF44-4335-A246-11154DE1EF1F}">
      <selection activeCell="F41" sqref="F41"/>
      <pageMargins left="1" right="1" top="1" bottom="1" header="0" footer="0"/>
      <pageSetup orientation="portrait" horizontalDpi="4294967292" r:id="rId3"/>
      <headerFooter alignWithMargins="0"/>
    </customSheetView>
    <customSheetView guid="{4199E9C9-F722-4E0F-954F-1B24567CBCA2}">
      <selection activeCell="A2" sqref="A2"/>
      <pageMargins left="1" right="1" top="1" bottom="1" header="0" footer="0"/>
      <pageSetup orientation="portrait" horizontalDpi="4294967292" r:id="rId4"/>
      <headerFooter alignWithMargins="0"/>
    </customSheetView>
    <customSheetView guid="{494A8C19-2F1C-4B6E-A878-D879D2D7079D}">
      <selection activeCell="F41" sqref="F41"/>
      <pageMargins left="1" right="1" top="1" bottom="1" header="0" footer="0"/>
      <pageSetup orientation="portrait" horizontalDpi="4294967292" r:id="rId5"/>
      <headerFooter alignWithMargins="0"/>
    </customSheetView>
    <customSheetView guid="{1074830C-1147-4CE3-BD9F-2572CEE59AEF}">
      <selection activeCell="F41" sqref="F41"/>
      <pageMargins left="1" right="1" top="1" bottom="1" header="0" footer="0"/>
      <pageSetup orientation="portrait" horizontalDpi="4294967292" r:id="rId6"/>
      <headerFooter alignWithMargins="0"/>
    </customSheetView>
    <customSheetView guid="{C0E4D60A-5D51-4D0A-8339-E19D67BA1FD7}">
      <selection activeCell="F41" sqref="F41"/>
      <pageMargins left="1" right="1" top="1" bottom="1" header="0" footer="0"/>
      <pageSetup orientation="portrait" horizontalDpi="4294967292" r:id="rId7"/>
      <headerFooter alignWithMargins="0"/>
    </customSheetView>
    <customSheetView guid="{EB5A193B-9693-4793-A7E2-BFF09C25801B}">
      <selection activeCell="F41" sqref="F41"/>
      <pageMargins left="1" right="1" top="1" bottom="1" header="0" footer="0"/>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3"/>
  <sheetViews>
    <sheetView view="pageBreakPreview" zoomScaleNormal="145" zoomScaleSheetLayoutView="100" workbookViewId="0">
      <selection activeCell="A125" sqref="A125:XFD125"/>
    </sheetView>
  </sheetViews>
  <sheetFormatPr defaultRowHeight="10"/>
  <cols>
    <col min="1" max="1" width="3.33203125" style="50" customWidth="1"/>
    <col min="2" max="2" width="1.33203125" customWidth="1"/>
    <col min="3" max="3" width="18.21875" customWidth="1"/>
    <col min="4" max="4" width="5.77734375" customWidth="1"/>
    <col min="5" max="5" width="25.77734375" customWidth="1"/>
    <col min="6" max="6" width="9.77734375" customWidth="1"/>
    <col min="7" max="7" width="32.6640625" customWidth="1"/>
    <col min="8" max="8" width="5.77734375" customWidth="1"/>
    <col min="9" max="9" width="34" customWidth="1"/>
    <col min="10" max="10" width="3" style="50" customWidth="1"/>
  </cols>
  <sheetData>
    <row r="1" spans="1:10" ht="13.5">
      <c r="A1" s="2870"/>
      <c r="B1" s="2871" t="s">
        <v>1248</v>
      </c>
      <c r="C1" s="2872"/>
      <c r="D1" s="2872"/>
      <c r="E1" s="2872"/>
      <c r="F1" s="2872"/>
      <c r="G1" s="2872"/>
      <c r="H1" s="2872"/>
      <c r="I1" s="2873"/>
      <c r="J1" s="2874">
        <v>40</v>
      </c>
    </row>
    <row r="2" spans="1:10">
      <c r="A2" s="2875"/>
      <c r="B2" s="2876"/>
      <c r="C2" s="731"/>
      <c r="D2" s="731"/>
      <c r="E2" s="731"/>
      <c r="F2" s="731"/>
      <c r="G2" s="731"/>
      <c r="H2" s="731"/>
      <c r="I2" s="2026"/>
      <c r="J2" s="2027"/>
    </row>
    <row r="3" spans="1:10">
      <c r="A3" s="2875"/>
      <c r="B3" s="2876"/>
      <c r="C3" s="731"/>
      <c r="D3" s="731"/>
      <c r="E3" s="731"/>
      <c r="F3" s="731"/>
      <c r="G3" s="731"/>
      <c r="H3" s="731"/>
      <c r="I3" s="2026"/>
      <c r="J3" s="2027"/>
    </row>
    <row r="4" spans="1:10">
      <c r="A4" s="2875"/>
      <c r="B4" s="2876" t="s">
        <v>1249</v>
      </c>
      <c r="C4" s="731"/>
      <c r="D4" s="731"/>
      <c r="E4" s="731"/>
      <c r="F4" s="731"/>
      <c r="G4" s="731"/>
      <c r="H4" s="731"/>
      <c r="I4" s="2026"/>
      <c r="J4" s="2027"/>
    </row>
    <row r="5" spans="1:10">
      <c r="A5" s="2875"/>
      <c r="B5" s="2877"/>
      <c r="C5" s="459"/>
      <c r="D5" s="459"/>
      <c r="E5" s="459"/>
      <c r="F5" s="459"/>
      <c r="G5" s="459"/>
      <c r="H5" s="459"/>
      <c r="I5" s="2030"/>
      <c r="J5" s="2027"/>
    </row>
    <row r="6" spans="1:10">
      <c r="A6" s="2875"/>
      <c r="B6" s="2878"/>
      <c r="C6" s="770" t="s">
        <v>682</v>
      </c>
      <c r="D6" s="770"/>
      <c r="E6" s="770" t="s">
        <v>674</v>
      </c>
      <c r="F6" s="770"/>
      <c r="G6" s="770" t="s">
        <v>682</v>
      </c>
      <c r="H6" s="770"/>
      <c r="I6" s="2879" t="s">
        <v>1250</v>
      </c>
      <c r="J6" s="2027"/>
    </row>
    <row r="7" spans="1:10">
      <c r="A7" s="2875"/>
      <c r="B7" s="2877"/>
      <c r="C7" s="459"/>
      <c r="D7" s="459"/>
      <c r="E7" s="459"/>
      <c r="F7" s="459"/>
      <c r="G7" s="459"/>
      <c r="H7" s="459"/>
      <c r="I7" s="2030"/>
      <c r="J7" s="2027"/>
    </row>
    <row r="8" spans="1:10">
      <c r="A8" s="2875"/>
      <c r="B8" s="2877"/>
      <c r="C8" s="459" t="s">
        <v>1251</v>
      </c>
      <c r="D8" s="925" t="s">
        <v>1252</v>
      </c>
      <c r="E8" s="459" t="s">
        <v>1253</v>
      </c>
      <c r="F8" s="459"/>
      <c r="G8" s="459" t="s">
        <v>1254</v>
      </c>
      <c r="H8" s="925" t="s">
        <v>1252</v>
      </c>
      <c r="I8" s="2030" t="s">
        <v>1255</v>
      </c>
      <c r="J8" s="2027"/>
    </row>
    <row r="9" spans="1:10">
      <c r="A9" s="2875"/>
      <c r="B9" s="2877"/>
      <c r="C9" s="459" t="s">
        <v>1256</v>
      </c>
      <c r="D9" s="925" t="s">
        <v>1252</v>
      </c>
      <c r="E9" s="459" t="s">
        <v>1257</v>
      </c>
      <c r="F9" s="459"/>
      <c r="G9" s="459" t="s">
        <v>1258</v>
      </c>
      <c r="H9" s="459"/>
      <c r="I9" s="2030"/>
      <c r="J9" s="2027"/>
    </row>
    <row r="10" spans="1:10">
      <c r="A10" s="2875"/>
      <c r="B10" s="2877"/>
      <c r="C10" s="459" t="s">
        <v>1259</v>
      </c>
      <c r="D10" s="925" t="s">
        <v>1252</v>
      </c>
      <c r="E10" s="459" t="s">
        <v>1260</v>
      </c>
      <c r="F10" s="459"/>
      <c r="G10" s="459" t="s">
        <v>1261</v>
      </c>
      <c r="H10" s="925" t="s">
        <v>1252</v>
      </c>
      <c r="I10" s="2030" t="s">
        <v>1262</v>
      </c>
      <c r="J10" s="2027"/>
    </row>
    <row r="11" spans="1:10">
      <c r="A11" s="2875"/>
      <c r="B11" s="2877"/>
      <c r="C11" s="459"/>
      <c r="D11" s="459"/>
      <c r="E11" s="459"/>
      <c r="F11" s="459"/>
      <c r="G11" s="459"/>
      <c r="H11" s="459"/>
      <c r="I11" s="2030"/>
      <c r="J11" s="2027"/>
    </row>
    <row r="12" spans="1:10">
      <c r="A12" s="2875"/>
      <c r="B12" s="2878"/>
      <c r="C12" s="770"/>
      <c r="D12" s="770"/>
      <c r="E12" s="770" t="s">
        <v>1263</v>
      </c>
      <c r="F12" s="770"/>
      <c r="G12" s="770"/>
      <c r="H12" s="770"/>
      <c r="I12" s="2879" t="s">
        <v>1264</v>
      </c>
      <c r="J12" s="2027"/>
    </row>
    <row r="13" spans="1:10">
      <c r="A13" s="2875"/>
      <c r="B13" s="2877"/>
      <c r="C13" s="459"/>
      <c r="D13" s="459"/>
      <c r="E13" s="459"/>
      <c r="F13" s="459"/>
      <c r="G13" s="459"/>
      <c r="H13" s="459"/>
      <c r="I13" s="2030"/>
      <c r="J13" s="2027"/>
    </row>
    <row r="14" spans="1:10">
      <c r="A14" s="2875"/>
      <c r="B14" s="2877"/>
      <c r="C14" s="459" t="s">
        <v>1265</v>
      </c>
      <c r="D14" s="925" t="s">
        <v>1252</v>
      </c>
      <c r="E14" s="459" t="s">
        <v>1266</v>
      </c>
      <c r="F14" s="459"/>
      <c r="G14" s="459" t="s">
        <v>1267</v>
      </c>
      <c r="H14" s="925" t="s">
        <v>1252</v>
      </c>
      <c r="I14" s="2030" t="s">
        <v>1268</v>
      </c>
      <c r="J14" s="2027"/>
    </row>
    <row r="15" spans="1:10">
      <c r="A15" s="2875"/>
      <c r="B15" s="2877"/>
      <c r="C15" s="459" t="s">
        <v>1269</v>
      </c>
      <c r="D15" s="925" t="s">
        <v>1252</v>
      </c>
      <c r="E15" s="459" t="s">
        <v>1270</v>
      </c>
      <c r="F15" s="459"/>
      <c r="G15" s="459" t="s">
        <v>1271</v>
      </c>
      <c r="H15" s="925" t="s">
        <v>1252</v>
      </c>
      <c r="I15" s="2030" t="s">
        <v>1272</v>
      </c>
      <c r="J15" s="2027"/>
    </row>
    <row r="16" spans="1:10">
      <c r="A16" s="2875"/>
      <c r="B16" s="2877"/>
      <c r="C16" s="459"/>
      <c r="D16" s="459"/>
      <c r="E16" s="459"/>
      <c r="F16" s="459"/>
      <c r="G16" s="459" t="s">
        <v>1273</v>
      </c>
      <c r="H16" s="925" t="s">
        <v>1252</v>
      </c>
      <c r="I16" s="2030" t="s">
        <v>1274</v>
      </c>
      <c r="J16" s="2027"/>
    </row>
    <row r="17" spans="1:10">
      <c r="A17" s="2875"/>
      <c r="B17" s="2877"/>
      <c r="C17" s="459"/>
      <c r="D17" s="459"/>
      <c r="E17" s="459" t="s">
        <v>1275</v>
      </c>
      <c r="F17" s="459"/>
      <c r="G17" s="459"/>
      <c r="H17" s="459"/>
      <c r="I17" s="2880" t="s">
        <v>1276</v>
      </c>
      <c r="J17" s="2027"/>
    </row>
    <row r="18" spans="1:10">
      <c r="A18" s="2875"/>
      <c r="B18" s="2877"/>
      <c r="C18" s="459"/>
      <c r="D18" s="459"/>
      <c r="E18" s="459"/>
      <c r="F18" s="459"/>
      <c r="G18" s="459"/>
      <c r="H18" s="459"/>
      <c r="I18" s="2030" t="s">
        <v>1263</v>
      </c>
      <c r="J18" s="2027"/>
    </row>
    <row r="19" spans="1:10">
      <c r="A19" s="2875"/>
      <c r="B19" s="2877"/>
      <c r="C19" s="459" t="s">
        <v>1277</v>
      </c>
      <c r="D19" s="925" t="s">
        <v>1252</v>
      </c>
      <c r="E19" s="459" t="s">
        <v>1278</v>
      </c>
      <c r="F19" s="459"/>
      <c r="G19" s="459"/>
      <c r="H19" s="459"/>
      <c r="I19" s="2030"/>
      <c r="J19" s="2027"/>
    </row>
    <row r="20" spans="1:10">
      <c r="A20" s="2875"/>
      <c r="B20" s="2877"/>
      <c r="C20" s="459" t="s">
        <v>1279</v>
      </c>
      <c r="D20" s="925" t="s">
        <v>1252</v>
      </c>
      <c r="E20" s="459" t="s">
        <v>1280</v>
      </c>
      <c r="F20" s="459"/>
      <c r="G20" s="459"/>
      <c r="H20" s="459"/>
      <c r="I20" s="2030" t="s">
        <v>1281</v>
      </c>
      <c r="J20" s="2027"/>
    </row>
    <row r="21" spans="1:10">
      <c r="A21" s="2875"/>
      <c r="B21" s="2877"/>
      <c r="C21" s="459" t="s">
        <v>1282</v>
      </c>
      <c r="D21" s="925" t="s">
        <v>1252</v>
      </c>
      <c r="E21" s="459" t="s">
        <v>1283</v>
      </c>
      <c r="F21" s="459"/>
      <c r="G21" s="459"/>
      <c r="H21" s="459"/>
      <c r="I21" s="2030" t="s">
        <v>1284</v>
      </c>
      <c r="J21" s="2027"/>
    </row>
    <row r="22" spans="1:10">
      <c r="A22" s="2875"/>
      <c r="B22" s="2877"/>
      <c r="C22" s="459" t="s">
        <v>1285</v>
      </c>
      <c r="D22" s="925" t="s">
        <v>1252</v>
      </c>
      <c r="E22" s="459" t="s">
        <v>1286</v>
      </c>
      <c r="F22" s="459"/>
      <c r="G22" s="459"/>
      <c r="H22" s="459"/>
      <c r="I22" s="2030"/>
      <c r="J22" s="2027"/>
    </row>
    <row r="23" spans="1:10">
      <c r="A23" s="2875"/>
      <c r="B23" s="2877"/>
      <c r="C23" s="459" t="s">
        <v>1287</v>
      </c>
      <c r="D23" s="925" t="s">
        <v>1252</v>
      </c>
      <c r="E23" s="459" t="s">
        <v>1288</v>
      </c>
      <c r="F23" s="459"/>
      <c r="G23" s="459"/>
      <c r="H23" s="459"/>
      <c r="I23" s="2879" t="s">
        <v>1264</v>
      </c>
      <c r="J23" s="2027"/>
    </row>
    <row r="24" spans="1:10">
      <c r="A24" s="2875"/>
      <c r="B24" s="2877"/>
      <c r="C24" s="459" t="s">
        <v>1289</v>
      </c>
      <c r="D24" s="925" t="s">
        <v>1252</v>
      </c>
      <c r="E24" s="459" t="s">
        <v>1290</v>
      </c>
      <c r="F24" s="459"/>
      <c r="G24" s="459"/>
      <c r="H24" s="459"/>
      <c r="I24" s="2030"/>
      <c r="J24" s="2027"/>
    </row>
    <row r="25" spans="1:10">
      <c r="A25" s="2875"/>
      <c r="B25" s="2877"/>
      <c r="C25" s="459" t="s">
        <v>1291</v>
      </c>
      <c r="D25" s="925" t="s">
        <v>1252</v>
      </c>
      <c r="E25" s="459" t="s">
        <v>1292</v>
      </c>
      <c r="F25" s="459"/>
      <c r="G25" s="459" t="s">
        <v>1293</v>
      </c>
      <c r="H25" s="925" t="s">
        <v>1252</v>
      </c>
      <c r="I25" s="2030" t="s">
        <v>1294</v>
      </c>
      <c r="J25" s="2027"/>
    </row>
    <row r="26" spans="1:10">
      <c r="A26" s="2875"/>
      <c r="B26" s="2877"/>
      <c r="C26" s="459" t="s">
        <v>1295</v>
      </c>
      <c r="D26" s="925" t="s">
        <v>1252</v>
      </c>
      <c r="E26" s="459" t="s">
        <v>1296</v>
      </c>
      <c r="F26" s="459"/>
      <c r="G26" s="459" t="s">
        <v>1297</v>
      </c>
      <c r="H26" s="925" t="s">
        <v>1252</v>
      </c>
      <c r="I26" s="459" t="s">
        <v>1298</v>
      </c>
      <c r="J26" s="3518" t="s">
        <v>3213</v>
      </c>
    </row>
    <row r="27" spans="1:10">
      <c r="A27" s="3521" t="s">
        <v>38</v>
      </c>
      <c r="B27" s="2877"/>
      <c r="C27" s="459" t="s">
        <v>1299</v>
      </c>
      <c r="D27" s="925" t="s">
        <v>1252</v>
      </c>
      <c r="E27" s="459" t="s">
        <v>1300</v>
      </c>
      <c r="F27" s="459"/>
      <c r="G27" s="459" t="s">
        <v>1301</v>
      </c>
      <c r="H27" s="925" t="s">
        <v>1252</v>
      </c>
      <c r="I27" s="459" t="s">
        <v>1302</v>
      </c>
      <c r="J27" s="3518"/>
    </row>
    <row r="28" spans="1:10">
      <c r="A28" s="3522"/>
      <c r="B28" s="2877"/>
      <c r="C28" s="459" t="s">
        <v>1303</v>
      </c>
      <c r="D28" s="925" t="s">
        <v>1252</v>
      </c>
      <c r="E28" s="459" t="s">
        <v>1304</v>
      </c>
      <c r="F28" s="459"/>
      <c r="G28" s="459"/>
      <c r="H28" s="459"/>
      <c r="I28" s="459" t="s">
        <v>1305</v>
      </c>
      <c r="J28" s="3518"/>
    </row>
    <row r="29" spans="1:10">
      <c r="A29" s="3522"/>
      <c r="B29" s="2877"/>
      <c r="C29" s="459" t="s">
        <v>1306</v>
      </c>
      <c r="D29" s="925" t="s">
        <v>1252</v>
      </c>
      <c r="E29" s="459" t="s">
        <v>1307</v>
      </c>
      <c r="F29" s="459"/>
      <c r="G29" s="459"/>
      <c r="H29" s="459"/>
      <c r="I29" s="459"/>
      <c r="J29" s="3518"/>
    </row>
    <row r="30" spans="1:10">
      <c r="A30" s="3522"/>
      <c r="B30" s="2877"/>
      <c r="C30" s="459"/>
      <c r="D30" s="459"/>
      <c r="E30" s="459"/>
      <c r="F30" s="459"/>
      <c r="G30" s="459" t="s">
        <v>1308</v>
      </c>
      <c r="H30" s="459"/>
      <c r="I30" s="459" t="s">
        <v>1309</v>
      </c>
      <c r="J30" s="3518"/>
    </row>
    <row r="31" spans="1:10">
      <c r="A31" s="3522"/>
      <c r="B31" s="2877"/>
      <c r="C31" s="927" t="s">
        <v>2729</v>
      </c>
      <c r="D31" s="459"/>
      <c r="E31" s="459" t="s">
        <v>674</v>
      </c>
      <c r="F31" s="459"/>
      <c r="G31" s="459" t="s">
        <v>1310</v>
      </c>
      <c r="H31" s="459"/>
      <c r="I31" s="459"/>
      <c r="J31" s="3518"/>
    </row>
    <row r="32" spans="1:10">
      <c r="A32" s="3522"/>
      <c r="B32" s="2877"/>
      <c r="C32" s="459"/>
      <c r="D32" s="459"/>
      <c r="E32" s="459"/>
      <c r="F32" s="459"/>
      <c r="G32" s="459" t="s">
        <v>1311</v>
      </c>
      <c r="H32" s="459"/>
      <c r="I32" s="459"/>
      <c r="J32" s="3518"/>
    </row>
    <row r="33" spans="1:10">
      <c r="A33" s="3522"/>
      <c r="B33" s="2877"/>
      <c r="C33" s="459" t="s">
        <v>1312</v>
      </c>
      <c r="D33" s="925" t="s">
        <v>1252</v>
      </c>
      <c r="E33" s="459" t="s">
        <v>1313</v>
      </c>
      <c r="F33" s="459"/>
      <c r="G33" s="459"/>
      <c r="H33" s="459"/>
      <c r="I33" s="459"/>
      <c r="J33" s="3518"/>
    </row>
    <row r="34" spans="1:10">
      <c r="A34" s="3522"/>
      <c r="B34" s="2877"/>
      <c r="C34" s="459"/>
      <c r="D34" s="459"/>
      <c r="E34" s="459"/>
      <c r="F34" s="459"/>
      <c r="G34" s="459" t="s">
        <v>1314</v>
      </c>
      <c r="H34" s="459"/>
      <c r="I34" s="459" t="s">
        <v>1315</v>
      </c>
      <c r="J34" s="3518"/>
    </row>
    <row r="35" spans="1:10">
      <c r="A35" s="3522"/>
      <c r="B35" s="2877"/>
      <c r="C35" s="459"/>
      <c r="D35" s="459"/>
      <c r="E35" s="459"/>
      <c r="F35" s="459"/>
      <c r="G35" s="459" t="s">
        <v>1310</v>
      </c>
      <c r="H35" s="459"/>
      <c r="I35" s="459"/>
      <c r="J35" s="3518"/>
    </row>
    <row r="36" spans="1:10">
      <c r="A36" s="3522"/>
      <c r="B36" s="2877"/>
      <c r="C36" s="459"/>
      <c r="D36" s="459"/>
      <c r="E36" s="459"/>
      <c r="F36" s="459"/>
      <c r="G36" s="459" t="s">
        <v>1316</v>
      </c>
      <c r="H36" s="459"/>
      <c r="I36" s="459"/>
      <c r="J36" s="3518"/>
    </row>
    <row r="37" spans="1:10">
      <c r="A37" s="3522"/>
      <c r="B37" s="2877"/>
      <c r="C37" s="459"/>
      <c r="D37" s="459"/>
      <c r="E37" s="459"/>
      <c r="F37" s="459"/>
      <c r="G37" s="459"/>
      <c r="H37" s="459"/>
      <c r="I37" s="459"/>
      <c r="J37" s="3518"/>
    </row>
    <row r="38" spans="1:10">
      <c r="A38" s="3522"/>
      <c r="B38" s="2877"/>
      <c r="C38" s="459"/>
      <c r="D38" s="459"/>
      <c r="E38" s="459"/>
      <c r="F38" s="459"/>
      <c r="G38" s="459" t="s">
        <v>1317</v>
      </c>
      <c r="H38" s="459"/>
      <c r="I38" s="459" t="s">
        <v>1318</v>
      </c>
      <c r="J38" s="3518"/>
    </row>
    <row r="39" spans="1:10">
      <c r="A39" s="3522"/>
      <c r="B39" s="2877"/>
      <c r="C39" s="459"/>
      <c r="D39" s="459"/>
      <c r="E39" s="459"/>
      <c r="F39" s="459"/>
      <c r="G39" s="459" t="s">
        <v>1319</v>
      </c>
      <c r="H39" s="459"/>
      <c r="I39" s="459"/>
      <c r="J39" s="3518"/>
    </row>
    <row r="40" spans="1:10">
      <c r="A40" s="3522"/>
      <c r="B40" s="2877"/>
      <c r="C40" s="459"/>
      <c r="D40" s="459"/>
      <c r="E40" s="459"/>
      <c r="F40" s="459"/>
      <c r="G40" s="459" t="s">
        <v>1320</v>
      </c>
      <c r="H40" s="459"/>
      <c r="I40" s="459"/>
      <c r="J40" s="3518"/>
    </row>
    <row r="41" spans="1:10">
      <c r="A41" s="3522"/>
      <c r="B41" s="2877"/>
      <c r="C41" s="459"/>
      <c r="D41" s="459"/>
      <c r="E41" s="459"/>
      <c r="F41" s="459"/>
      <c r="G41" s="459"/>
      <c r="H41" s="459"/>
      <c r="I41" s="459"/>
      <c r="J41" s="3519"/>
    </row>
    <row r="42" spans="1:10">
      <c r="A42" s="3523"/>
      <c r="B42" s="2877"/>
      <c r="C42" s="459"/>
      <c r="D42" s="459"/>
      <c r="E42" s="459"/>
      <c r="F42" s="459"/>
      <c r="G42" s="459"/>
      <c r="H42" s="459"/>
      <c r="I42" s="459"/>
      <c r="J42" s="3519"/>
    </row>
    <row r="43" spans="1:10">
      <c r="A43" s="3524"/>
      <c r="B43" s="2881"/>
      <c r="C43" s="164"/>
      <c r="D43" s="164"/>
      <c r="E43" s="164"/>
      <c r="F43" s="164"/>
      <c r="G43" s="164"/>
      <c r="H43" s="164"/>
      <c r="I43" s="164"/>
      <c r="J43" s="3520"/>
    </row>
  </sheetData>
  <customSheetViews>
    <customSheetView guid="{CED32266-454C-4882-8DB4-02038533D7CA}" scale="60" showPageBreaks="1" view="pageBreakPreview">
      <pageMargins left="0.5" right="0.5" top="0.5" bottom="0.5" header="0.3" footer="0.3"/>
      <printOptions horizontalCentered="1"/>
      <pageSetup orientation="portrait" r:id="rId1"/>
    </customSheetView>
    <customSheetView guid="{785AB79B-FCC5-4328-97AE-CA0022E835E7}" scale="60" showPageBreaks="1" view="pageBreakPreview">
      <selection activeCell="J25" sqref="J25:J40"/>
      <pageMargins left="1" right="1" top="1" bottom="1" header="0" footer="0"/>
      <pageSetup orientation="landscape" horizontalDpi="4294967292" r:id="rId2"/>
      <headerFooter alignWithMargins="0"/>
    </customSheetView>
    <customSheetView guid="{5A727A5D-BF44-4335-A246-11154DE1EF1F}" scale="60" showPageBreaks="1" view="pageBreakPreview">
      <selection activeCell="J25" sqref="J25:J40"/>
      <pageMargins left="1" right="1" top="1" bottom="1" header="0" footer="0"/>
      <pageSetup orientation="landscape" horizontalDpi="4294967292" r:id="rId3"/>
      <headerFooter alignWithMargins="0"/>
    </customSheetView>
    <customSheetView guid="{4199E9C9-F722-4E0F-954F-1B24567CBCA2}" scale="60" showPageBreaks="1" view="pageBreakPreview">
      <selection activeCell="J25" sqref="J25:J40"/>
      <pageMargins left="1" right="1" top="1" bottom="1" header="0" footer="0"/>
      <pageSetup orientation="landscape" horizontalDpi="4294967292" r:id="rId4"/>
      <headerFooter alignWithMargins="0"/>
    </customSheetView>
    <customSheetView guid="{494A8C19-2F1C-4B6E-A878-D879D2D7079D}" scale="60" showPageBreaks="1" view="pageBreakPreview">
      <selection activeCell="J25" sqref="J25:J40"/>
      <pageMargins left="1" right="1" top="1" bottom="1" header="0" footer="0"/>
      <pageSetup orientation="landscape" horizontalDpi="4294967292" r:id="rId5"/>
      <headerFooter alignWithMargins="0"/>
    </customSheetView>
    <customSheetView guid="{1074830C-1147-4CE3-BD9F-2572CEE59AEF}" scale="60" showPageBreaks="1" view="pageBreakPreview">
      <selection activeCell="J25" sqref="J25:J40"/>
      <pageMargins left="1" right="1" top="1" bottom="1" header="0" footer="0"/>
      <pageSetup orientation="landscape" horizontalDpi="4294967292" r:id="rId6"/>
      <headerFooter alignWithMargins="0"/>
    </customSheetView>
    <customSheetView guid="{C0E4D60A-5D51-4D0A-8339-E19D67BA1FD7}" scale="60" showPageBreaks="1" view="pageBreakPreview">
      <selection activeCell="J25" sqref="J25:J40"/>
      <pageMargins left="1" right="1" top="1" bottom="1" header="0" footer="0"/>
      <pageSetup orientation="landscape" horizontalDpi="4294967292" r:id="rId7"/>
      <headerFooter alignWithMargins="0"/>
    </customSheetView>
    <customSheetView guid="{EB5A193B-9693-4793-A7E2-BFF09C25801B}" scale="60" showPageBreaks="1" view="pageBreakPreview">
      <selection activeCell="J25" sqref="J25:J40"/>
      <pageMargins left="1" right="1" top="1" bottom="1" header="0" footer="0"/>
      <pageSetup orientation="landscape" horizontalDpi="4294967292" r:id="rId8"/>
      <headerFooter alignWithMargins="0"/>
    </customSheetView>
  </customSheetViews>
  <mergeCells count="2">
    <mergeCell ref="J26:J43"/>
    <mergeCell ref="A27:A43"/>
  </mergeCells>
  <phoneticPr fontId="0" type="noConversion"/>
  <printOptions horizontalCentered="1" verticalCentered="1"/>
  <pageMargins left="0.25" right="0.25" top="0.25" bottom="0.25" header="0.1" footer="0.1"/>
  <pageSetup scale="121" orientation="landscape" r:id="rId9"/>
  <headerFooter alignWithMargins="0"/>
  <customProperties>
    <customPr name="_pios_id" r:id="rId10"/>
    <customPr name="EpmWorksheetKeyString_GUID" r:id="rId11"/>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304"/>
  <sheetViews>
    <sheetView view="pageBreakPreview" zoomScaleNormal="100" zoomScaleSheetLayoutView="100" workbookViewId="0">
      <selection activeCell="E8" sqref="E8"/>
    </sheetView>
  </sheetViews>
  <sheetFormatPr defaultRowHeight="10"/>
  <cols>
    <col min="1" max="1" width="3" style="50" customWidth="1"/>
    <col min="2" max="2" width="5.44140625" customWidth="1"/>
    <col min="3" max="3" width="6.33203125" customWidth="1"/>
    <col min="4" max="4" width="4.33203125" customWidth="1"/>
    <col min="5" max="5" width="51" customWidth="1"/>
    <col min="6" max="6" width="11.77734375" customWidth="1"/>
    <col min="7" max="7" width="14.44140625" customWidth="1"/>
    <col min="8" max="8" width="11.33203125" customWidth="1"/>
    <col min="9" max="9" width="12.88671875" customWidth="1"/>
    <col min="10" max="10" width="12.44140625" customWidth="1"/>
    <col min="11" max="12" width="13.33203125" customWidth="1"/>
    <col min="13" max="13" width="6.44140625" customWidth="1"/>
    <col min="14" max="14" width="3" style="50" customWidth="1"/>
  </cols>
  <sheetData>
    <row r="1" spans="1:15" ht="12" customHeight="1">
      <c r="A1" s="3539" t="s">
        <v>38</v>
      </c>
      <c r="B1" s="3024" t="s">
        <v>1321</v>
      </c>
      <c r="C1" s="2882"/>
      <c r="D1" s="2882"/>
      <c r="E1" s="2882"/>
      <c r="F1" s="2882"/>
      <c r="G1" s="2882"/>
      <c r="H1" s="2882"/>
      <c r="I1" s="2882"/>
      <c r="J1" s="2882"/>
      <c r="K1" s="2882"/>
      <c r="L1" s="2882"/>
      <c r="M1" s="2918"/>
      <c r="N1" s="3525" t="s">
        <v>3213</v>
      </c>
      <c r="O1" s="46"/>
    </row>
    <row r="2" spans="1:15" ht="12" customHeight="1">
      <c r="A2" s="3540"/>
      <c r="B2" s="473" t="s">
        <v>334</v>
      </c>
      <c r="C2" s="473"/>
      <c r="D2" s="473"/>
      <c r="E2" s="473"/>
      <c r="F2" s="473"/>
      <c r="G2" s="473"/>
      <c r="H2" s="473"/>
      <c r="I2" s="473"/>
      <c r="J2" s="473"/>
      <c r="K2" s="473"/>
      <c r="L2" s="473"/>
      <c r="M2" s="473"/>
      <c r="N2" s="3528"/>
    </row>
    <row r="3" spans="1:15" ht="12" customHeight="1">
      <c r="A3" s="3540"/>
      <c r="B3" s="411"/>
      <c r="C3" s="411"/>
      <c r="D3" s="411"/>
      <c r="E3" s="411"/>
      <c r="F3" s="411"/>
      <c r="G3" s="411"/>
      <c r="H3" s="411"/>
      <c r="I3" s="411"/>
      <c r="J3" s="411"/>
      <c r="K3" s="411"/>
      <c r="L3" s="411"/>
      <c r="M3" s="411"/>
      <c r="N3" s="3528"/>
    </row>
    <row r="4" spans="1:15" ht="12" customHeight="1">
      <c r="A4" s="3540"/>
      <c r="B4" s="411" t="s">
        <v>3214</v>
      </c>
      <c r="C4" s="411"/>
      <c r="D4" s="411"/>
      <c r="E4" s="411"/>
      <c r="F4" s="411"/>
      <c r="G4" s="411"/>
      <c r="H4" s="411"/>
      <c r="I4" s="411"/>
      <c r="J4" s="411"/>
      <c r="K4" s="411"/>
      <c r="L4" s="411"/>
      <c r="M4" s="411"/>
      <c r="N4" s="3528"/>
    </row>
    <row r="5" spans="1:15" ht="12" customHeight="1">
      <c r="A5" s="3540"/>
      <c r="B5" s="411" t="s">
        <v>3216</v>
      </c>
      <c r="C5" s="411"/>
      <c r="D5" s="411"/>
      <c r="E5" s="411"/>
      <c r="F5" s="411"/>
      <c r="G5" s="411"/>
      <c r="H5" s="411"/>
      <c r="I5" s="411"/>
      <c r="J5" s="411"/>
      <c r="K5" s="411"/>
      <c r="L5" s="411"/>
      <c r="M5" s="411"/>
      <c r="N5" s="3528"/>
    </row>
    <row r="6" spans="1:15" ht="12" customHeight="1">
      <c r="A6" s="3540"/>
      <c r="B6" s="411" t="s">
        <v>3215</v>
      </c>
      <c r="C6" s="411"/>
      <c r="D6" s="411"/>
      <c r="E6" s="411"/>
      <c r="F6" s="411"/>
      <c r="G6" s="411"/>
      <c r="H6" s="411"/>
      <c r="I6" s="411"/>
      <c r="J6" s="411"/>
      <c r="K6" s="411"/>
      <c r="L6" s="411"/>
      <c r="M6" s="411"/>
      <c r="N6" s="3528"/>
    </row>
    <row r="7" spans="1:15" ht="12" customHeight="1">
      <c r="A7" s="3540"/>
      <c r="B7" s="2883"/>
      <c r="C7" s="2883"/>
      <c r="D7" s="2883"/>
      <c r="E7" s="2883"/>
      <c r="F7" s="2883"/>
      <c r="G7" s="2883"/>
      <c r="H7" s="2883"/>
      <c r="I7" s="2883"/>
      <c r="J7" s="2883"/>
      <c r="K7" s="2883"/>
      <c r="L7" s="2883"/>
      <c r="M7" s="2883"/>
      <c r="N7" s="3528"/>
    </row>
    <row r="8" spans="1:15" ht="12" customHeight="1">
      <c r="A8" s="3540"/>
      <c r="B8" s="2884"/>
      <c r="C8" s="2885"/>
      <c r="D8" s="2886"/>
      <c r="E8" s="2884"/>
      <c r="F8" s="2885"/>
      <c r="G8" s="2885" t="s">
        <v>1324</v>
      </c>
      <c r="H8" s="2885"/>
      <c r="I8" s="2885"/>
      <c r="J8" s="2885" t="s">
        <v>1325</v>
      </c>
      <c r="K8" s="2885"/>
      <c r="L8" s="2885"/>
      <c r="M8" s="2886"/>
      <c r="N8" s="3528"/>
    </row>
    <row r="9" spans="1:15" ht="12" customHeight="1">
      <c r="A9" s="3540"/>
      <c r="B9" s="2884" t="s">
        <v>311</v>
      </c>
      <c r="C9" s="2885" t="s">
        <v>335</v>
      </c>
      <c r="D9" s="2886"/>
      <c r="E9" s="2884" t="s">
        <v>1326</v>
      </c>
      <c r="F9" s="2885" t="s">
        <v>1327</v>
      </c>
      <c r="G9" s="2885" t="s">
        <v>1328</v>
      </c>
      <c r="H9" s="2885" t="s">
        <v>1329</v>
      </c>
      <c r="I9" s="2885" t="s">
        <v>1330</v>
      </c>
      <c r="J9" s="2885" t="s">
        <v>1331</v>
      </c>
      <c r="K9" s="2885" t="s">
        <v>1332</v>
      </c>
      <c r="L9" s="2885" t="s">
        <v>1325</v>
      </c>
      <c r="M9" s="2886" t="s">
        <v>311</v>
      </c>
      <c r="N9" s="3528"/>
    </row>
    <row r="10" spans="1:15" ht="12" customHeight="1">
      <c r="A10" s="3540"/>
      <c r="B10" s="2884" t="s">
        <v>316</v>
      </c>
      <c r="C10" s="2885" t="s">
        <v>338</v>
      </c>
      <c r="D10" s="2886"/>
      <c r="E10" s="2884"/>
      <c r="F10" s="2885" t="s">
        <v>1333</v>
      </c>
      <c r="G10" s="2885" t="s">
        <v>1334</v>
      </c>
      <c r="H10" s="2885" t="s">
        <v>1335</v>
      </c>
      <c r="I10" s="2885"/>
      <c r="J10" s="2885" t="s">
        <v>1336</v>
      </c>
      <c r="K10" s="2885"/>
      <c r="L10" s="2885"/>
      <c r="M10" s="2886" t="s">
        <v>316</v>
      </c>
      <c r="N10" s="3528"/>
    </row>
    <row r="11" spans="1:15" ht="12" customHeight="1" thickBot="1">
      <c r="A11" s="3540"/>
      <c r="B11" s="2887"/>
      <c r="C11" s="2888"/>
      <c r="D11" s="2889"/>
      <c r="E11" s="2890" t="s">
        <v>321</v>
      </c>
      <c r="F11" s="2885" t="s">
        <v>322</v>
      </c>
      <c r="G11" s="2885" t="s">
        <v>323</v>
      </c>
      <c r="H11" s="2885" t="s">
        <v>324</v>
      </c>
      <c r="I11" s="2885" t="s">
        <v>325</v>
      </c>
      <c r="J11" s="2885" t="s">
        <v>326</v>
      </c>
      <c r="K11" s="2885" t="s">
        <v>178</v>
      </c>
      <c r="L11" s="2885" t="s">
        <v>179</v>
      </c>
      <c r="M11" s="2889"/>
      <c r="N11" s="3528"/>
    </row>
    <row r="12" spans="1:15" ht="12" customHeight="1">
      <c r="A12" s="3540"/>
      <c r="B12" s="2891"/>
      <c r="C12" s="2892"/>
      <c r="D12" s="411" t="s">
        <v>1337</v>
      </c>
      <c r="E12" s="411"/>
      <c r="F12" s="485"/>
      <c r="G12" s="486"/>
      <c r="H12" s="486"/>
      <c r="I12" s="486"/>
      <c r="J12" s="486"/>
      <c r="K12" s="486"/>
      <c r="L12" s="487"/>
      <c r="M12" s="411"/>
      <c r="N12" s="3528"/>
    </row>
    <row r="13" spans="1:15" ht="12" customHeight="1">
      <c r="A13" s="3540"/>
      <c r="B13" s="2891"/>
      <c r="C13" s="2892"/>
      <c r="D13" s="411" t="s">
        <v>1338</v>
      </c>
      <c r="E13" s="411"/>
      <c r="F13" s="488"/>
      <c r="G13" s="2892"/>
      <c r="H13" s="2892"/>
      <c r="I13" s="2892"/>
      <c r="J13" s="2892"/>
      <c r="K13" s="2892"/>
      <c r="L13" s="579"/>
      <c r="M13" s="411"/>
      <c r="N13" s="3528"/>
    </row>
    <row r="14" spans="1:15" ht="12" customHeight="1">
      <c r="A14" s="3540"/>
      <c r="B14" s="2890">
        <v>1</v>
      </c>
      <c r="C14" s="2888"/>
      <c r="D14" s="2883"/>
      <c r="E14" s="2883" t="s">
        <v>1339</v>
      </c>
      <c r="F14" s="2893">
        <v>655</v>
      </c>
      <c r="G14" s="2894">
        <v>139</v>
      </c>
      <c r="H14" s="2894">
        <v>4417</v>
      </c>
      <c r="I14" s="2894">
        <v>1631</v>
      </c>
      <c r="J14" s="2894">
        <v>6842</v>
      </c>
      <c r="K14" s="2894"/>
      <c r="L14" s="2895">
        <v>6842</v>
      </c>
      <c r="M14" s="2896">
        <v>1</v>
      </c>
      <c r="N14" s="3528"/>
    </row>
    <row r="15" spans="1:15" ht="12" customHeight="1">
      <c r="A15" s="3540"/>
      <c r="B15" s="2890">
        <v>2</v>
      </c>
      <c r="C15" s="2888"/>
      <c r="D15" s="2883"/>
      <c r="E15" s="2883" t="s">
        <v>2288</v>
      </c>
      <c r="F15" s="2893">
        <v>-490</v>
      </c>
      <c r="G15" s="2894">
        <v>122</v>
      </c>
      <c r="H15" s="2894">
        <v>3810</v>
      </c>
      <c r="I15" s="2894">
        <v>180</v>
      </c>
      <c r="J15" s="2894">
        <v>3622</v>
      </c>
      <c r="K15" s="2894"/>
      <c r="L15" s="2895">
        <v>3622</v>
      </c>
      <c r="M15" s="2896">
        <v>2</v>
      </c>
      <c r="N15" s="3528"/>
    </row>
    <row r="16" spans="1:15" ht="12" customHeight="1">
      <c r="A16" s="3540"/>
      <c r="B16" s="2890">
        <v>3</v>
      </c>
      <c r="C16" s="2888"/>
      <c r="D16" s="2883"/>
      <c r="E16" s="2883" t="s">
        <v>2289</v>
      </c>
      <c r="F16" s="2893">
        <v>3</v>
      </c>
      <c r="G16" s="2894">
        <v>106</v>
      </c>
      <c r="H16" s="2894">
        <v>2203</v>
      </c>
      <c r="I16" s="2894">
        <v>396</v>
      </c>
      <c r="J16" s="2894">
        <v>2708</v>
      </c>
      <c r="K16" s="2894"/>
      <c r="L16" s="2895">
        <v>2708</v>
      </c>
      <c r="M16" s="2896">
        <v>3</v>
      </c>
      <c r="N16" s="483"/>
    </row>
    <row r="17" spans="1:14" ht="12" customHeight="1">
      <c r="A17" s="3540"/>
      <c r="B17" s="2890">
        <v>4</v>
      </c>
      <c r="C17" s="2888"/>
      <c r="D17" s="2883"/>
      <c r="E17" s="2883" t="s">
        <v>2290</v>
      </c>
      <c r="F17" s="2893">
        <v>64</v>
      </c>
      <c r="G17" s="2894">
        <v>5</v>
      </c>
      <c r="H17" s="2894">
        <v>125</v>
      </c>
      <c r="I17" s="2894">
        <v>104</v>
      </c>
      <c r="J17" s="2894">
        <v>298</v>
      </c>
      <c r="K17" s="2894"/>
      <c r="L17" s="2895">
        <v>298</v>
      </c>
      <c r="M17" s="2896">
        <v>4</v>
      </c>
      <c r="N17" s="483"/>
    </row>
    <row r="18" spans="1:14" ht="12" customHeight="1">
      <c r="A18" s="3540"/>
      <c r="B18" s="2890">
        <v>5</v>
      </c>
      <c r="C18" s="2888"/>
      <c r="D18" s="2883"/>
      <c r="E18" s="2883" t="s">
        <v>490</v>
      </c>
      <c r="F18" s="2893">
        <v>1271</v>
      </c>
      <c r="G18" s="2894"/>
      <c r="H18" s="2894"/>
      <c r="I18" s="2894">
        <v>59</v>
      </c>
      <c r="J18" s="2894">
        <v>1330</v>
      </c>
      <c r="K18" s="2894"/>
      <c r="L18" s="2895">
        <v>1330</v>
      </c>
      <c r="M18" s="2896">
        <v>5</v>
      </c>
      <c r="N18" s="483"/>
    </row>
    <row r="19" spans="1:14" ht="12" customHeight="1">
      <c r="A19" s="3540"/>
      <c r="B19" s="2891"/>
      <c r="C19" s="2892"/>
      <c r="D19" s="411" t="s">
        <v>2291</v>
      </c>
      <c r="E19" s="411"/>
      <c r="F19" s="489"/>
      <c r="G19" s="2897"/>
      <c r="H19" s="2897"/>
      <c r="I19" s="2897"/>
      <c r="J19" s="2897"/>
      <c r="K19" s="2897"/>
      <c r="L19" s="2898"/>
      <c r="M19" s="411"/>
      <c r="N19" s="483"/>
    </row>
    <row r="20" spans="1:14" ht="12" customHeight="1">
      <c r="A20" s="3540"/>
      <c r="B20" s="2890">
        <v>6</v>
      </c>
      <c r="C20" s="2888"/>
      <c r="D20" s="2883"/>
      <c r="E20" s="2883" t="s">
        <v>2292</v>
      </c>
      <c r="F20" s="2893">
        <v>12208</v>
      </c>
      <c r="G20" s="2894">
        <v>68</v>
      </c>
      <c r="H20" s="2894">
        <v>23616</v>
      </c>
      <c r="I20" s="2894"/>
      <c r="J20" s="2894">
        <v>35892</v>
      </c>
      <c r="K20" s="2894"/>
      <c r="L20" s="2895">
        <v>35892</v>
      </c>
      <c r="M20" s="2896">
        <v>6</v>
      </c>
      <c r="N20" s="483"/>
    </row>
    <row r="21" spans="1:14" ht="12" customHeight="1">
      <c r="A21" s="3540"/>
      <c r="B21" s="2890">
        <v>7</v>
      </c>
      <c r="C21" s="2888"/>
      <c r="D21" s="2883"/>
      <c r="E21" s="2883" t="s">
        <v>2293</v>
      </c>
      <c r="F21" s="2893">
        <v>957</v>
      </c>
      <c r="G21" s="2894">
        <v>3</v>
      </c>
      <c r="H21" s="2894">
        <v>549</v>
      </c>
      <c r="I21" s="2894"/>
      <c r="J21" s="2894">
        <v>1509</v>
      </c>
      <c r="K21" s="2894"/>
      <c r="L21" s="2895">
        <v>1509</v>
      </c>
      <c r="M21" s="2896">
        <v>7</v>
      </c>
      <c r="N21" s="483"/>
    </row>
    <row r="22" spans="1:14" ht="12" customHeight="1">
      <c r="A22" s="3540"/>
      <c r="B22" s="2890">
        <v>8</v>
      </c>
      <c r="C22" s="2888"/>
      <c r="D22" s="2883"/>
      <c r="E22" s="2883" t="s">
        <v>2294</v>
      </c>
      <c r="F22" s="2893"/>
      <c r="G22" s="2894"/>
      <c r="H22" s="2894"/>
      <c r="I22" s="2894"/>
      <c r="J22" s="2894"/>
      <c r="K22" s="2894"/>
      <c r="L22" s="2895"/>
      <c r="M22" s="2896">
        <v>8</v>
      </c>
      <c r="N22" s="483"/>
    </row>
    <row r="23" spans="1:14" ht="12" customHeight="1">
      <c r="A23" s="3540"/>
      <c r="B23" s="2890">
        <v>9</v>
      </c>
      <c r="C23" s="2888"/>
      <c r="D23" s="2883"/>
      <c r="E23" s="2883" t="s">
        <v>2295</v>
      </c>
      <c r="F23" s="2893"/>
      <c r="G23" s="2894"/>
      <c r="H23" s="2894"/>
      <c r="I23" s="2894"/>
      <c r="J23" s="2894"/>
      <c r="K23" s="2894"/>
      <c r="L23" s="2895"/>
      <c r="M23" s="2896">
        <v>9</v>
      </c>
      <c r="N23" s="483"/>
    </row>
    <row r="24" spans="1:14" ht="12" customHeight="1">
      <c r="A24" s="3540"/>
      <c r="B24" s="2890">
        <v>10</v>
      </c>
      <c r="C24" s="2888"/>
      <c r="D24" s="2883"/>
      <c r="E24" s="2883" t="s">
        <v>2296</v>
      </c>
      <c r="F24" s="2893">
        <v>15849</v>
      </c>
      <c r="G24" s="2894">
        <v>1036</v>
      </c>
      <c r="H24" s="2894">
        <v>15477</v>
      </c>
      <c r="I24" s="2894">
        <v>2336</v>
      </c>
      <c r="J24" s="2894">
        <v>34698</v>
      </c>
      <c r="K24" s="2894"/>
      <c r="L24" s="2895">
        <v>34698</v>
      </c>
      <c r="M24" s="2896">
        <v>10</v>
      </c>
      <c r="N24" s="483"/>
    </row>
    <row r="25" spans="1:14" ht="12" customHeight="1">
      <c r="A25" s="3540"/>
      <c r="B25" s="2890">
        <v>11</v>
      </c>
      <c r="C25" s="2888"/>
      <c r="D25" s="2883"/>
      <c r="E25" s="2883" t="s">
        <v>2297</v>
      </c>
      <c r="F25" s="2893">
        <v>585</v>
      </c>
      <c r="G25" s="2894">
        <v>82</v>
      </c>
      <c r="H25" s="2894">
        <v>1182</v>
      </c>
      <c r="I25" s="2894">
        <v>69</v>
      </c>
      <c r="J25" s="2894">
        <v>1918</v>
      </c>
      <c r="K25" s="2894"/>
      <c r="L25" s="2895">
        <v>1918</v>
      </c>
      <c r="M25" s="2896">
        <v>11</v>
      </c>
      <c r="N25" s="483"/>
    </row>
    <row r="26" spans="1:14" ht="12" customHeight="1">
      <c r="A26" s="3540"/>
      <c r="B26" s="2890">
        <v>12</v>
      </c>
      <c r="C26" s="2888"/>
      <c r="D26" s="2883"/>
      <c r="E26" s="2883" t="s">
        <v>2298</v>
      </c>
      <c r="F26" s="2893">
        <v>12530</v>
      </c>
      <c r="G26" s="2894">
        <v>2955</v>
      </c>
      <c r="H26" s="2894">
        <v>5702</v>
      </c>
      <c r="I26" s="2894">
        <v>1307</v>
      </c>
      <c r="J26" s="2894">
        <v>22494</v>
      </c>
      <c r="K26" s="2894"/>
      <c r="L26" s="2895">
        <v>22494</v>
      </c>
      <c r="M26" s="2896">
        <v>12</v>
      </c>
      <c r="N26" s="483"/>
    </row>
    <row r="27" spans="1:14" ht="12" customHeight="1">
      <c r="A27" s="3540"/>
      <c r="B27" s="2890">
        <v>13</v>
      </c>
      <c r="C27" s="2888"/>
      <c r="D27" s="2883"/>
      <c r="E27" s="2883" t="s">
        <v>2299</v>
      </c>
      <c r="F27" s="2893">
        <v>93</v>
      </c>
      <c r="G27" s="2894">
        <v>200</v>
      </c>
      <c r="H27" s="2894"/>
      <c r="I27" s="2894"/>
      <c r="J27" s="2894">
        <v>293</v>
      </c>
      <c r="K27" s="2894"/>
      <c r="L27" s="2895">
        <v>293</v>
      </c>
      <c r="M27" s="2896">
        <v>13</v>
      </c>
      <c r="N27" s="483"/>
    </row>
    <row r="28" spans="1:14" ht="12" customHeight="1">
      <c r="A28" s="3540"/>
      <c r="B28" s="2890">
        <v>14</v>
      </c>
      <c r="C28" s="2888"/>
      <c r="D28" s="2883"/>
      <c r="E28" s="2883" t="s">
        <v>2300</v>
      </c>
      <c r="F28" s="2893">
        <v>62994</v>
      </c>
      <c r="G28" s="2894">
        <v>10444</v>
      </c>
      <c r="H28" s="2894">
        <v>39444</v>
      </c>
      <c r="I28" s="2894">
        <v>9085</v>
      </c>
      <c r="J28" s="2894">
        <v>121967</v>
      </c>
      <c r="K28" s="2894"/>
      <c r="L28" s="2895">
        <v>121967</v>
      </c>
      <c r="M28" s="2896">
        <v>14</v>
      </c>
      <c r="N28" s="483"/>
    </row>
    <row r="29" spans="1:14" ht="12" customHeight="1">
      <c r="A29" s="3540"/>
      <c r="B29" s="2890">
        <v>15</v>
      </c>
      <c r="C29" s="2888"/>
      <c r="D29" s="2883"/>
      <c r="E29" s="2883" t="s">
        <v>2301</v>
      </c>
      <c r="F29" s="2893">
        <v>2834</v>
      </c>
      <c r="G29" s="2894">
        <v>804</v>
      </c>
      <c r="H29" s="2894">
        <v>1618</v>
      </c>
      <c r="I29" s="2894">
        <v>220</v>
      </c>
      <c r="J29" s="2894">
        <v>5476</v>
      </c>
      <c r="K29" s="2894"/>
      <c r="L29" s="2895">
        <v>5476</v>
      </c>
      <c r="M29" s="2896">
        <v>15</v>
      </c>
      <c r="N29" s="483"/>
    </row>
    <row r="30" spans="1:14" ht="12" customHeight="1">
      <c r="A30" s="3540"/>
      <c r="B30" s="2890">
        <v>16</v>
      </c>
      <c r="C30" s="2888"/>
      <c r="D30" s="2883"/>
      <c r="E30" s="2883" t="s">
        <v>2302</v>
      </c>
      <c r="F30" s="2893">
        <v>3543</v>
      </c>
      <c r="G30" s="2894">
        <v>1252</v>
      </c>
      <c r="H30" s="2894">
        <v>918</v>
      </c>
      <c r="I30" s="2894">
        <v>-38</v>
      </c>
      <c r="J30" s="2894">
        <v>5675</v>
      </c>
      <c r="K30" s="2894"/>
      <c r="L30" s="2895">
        <v>5675</v>
      </c>
      <c r="M30" s="2896">
        <v>16</v>
      </c>
      <c r="N30" s="483"/>
    </row>
    <row r="31" spans="1:14" ht="12" customHeight="1">
      <c r="A31" s="3540"/>
      <c r="B31" s="2890">
        <v>17</v>
      </c>
      <c r="C31" s="2888"/>
      <c r="D31" s="2883"/>
      <c r="E31" s="2883" t="s">
        <v>2303</v>
      </c>
      <c r="F31" s="2893">
        <v>214</v>
      </c>
      <c r="G31" s="2894">
        <v>79</v>
      </c>
      <c r="H31" s="2894">
        <v>58</v>
      </c>
      <c r="I31" s="2894"/>
      <c r="J31" s="2894">
        <v>351</v>
      </c>
      <c r="K31" s="2894"/>
      <c r="L31" s="2895">
        <v>351</v>
      </c>
      <c r="M31" s="2896">
        <v>17</v>
      </c>
      <c r="N31" s="483"/>
    </row>
    <row r="32" spans="1:14" ht="12" customHeight="1">
      <c r="A32" s="3540"/>
      <c r="B32" s="2890">
        <v>18</v>
      </c>
      <c r="C32" s="2888"/>
      <c r="D32" s="2883"/>
      <c r="E32" s="2883" t="s">
        <v>2304</v>
      </c>
      <c r="F32" s="2893">
        <v>3935</v>
      </c>
      <c r="G32" s="2894">
        <v>2721</v>
      </c>
      <c r="H32" s="2894">
        <v>4699</v>
      </c>
      <c r="I32" s="2894">
        <v>3</v>
      </c>
      <c r="J32" s="2894">
        <v>11358</v>
      </c>
      <c r="K32" s="2894"/>
      <c r="L32" s="2895">
        <v>11358</v>
      </c>
      <c r="M32" s="2896">
        <v>18</v>
      </c>
      <c r="N32" s="483"/>
    </row>
    <row r="33" spans="1:14" ht="12" customHeight="1">
      <c r="A33" s="3540"/>
      <c r="B33" s="2890">
        <v>19</v>
      </c>
      <c r="C33" s="2888"/>
      <c r="D33" s="2883"/>
      <c r="E33" s="2883" t="s">
        <v>2305</v>
      </c>
      <c r="F33" s="2893"/>
      <c r="G33" s="2894"/>
      <c r="H33" s="2894"/>
      <c r="I33" s="2894"/>
      <c r="J33" s="2894"/>
      <c r="K33" s="2894"/>
      <c r="L33" s="2895"/>
      <c r="M33" s="2896">
        <v>19</v>
      </c>
      <c r="N33" s="483"/>
    </row>
    <row r="34" spans="1:14" ht="12" customHeight="1">
      <c r="A34" s="3540"/>
      <c r="B34" s="2890">
        <v>20</v>
      </c>
      <c r="C34" s="2888"/>
      <c r="D34" s="2883"/>
      <c r="E34" s="2883" t="s">
        <v>2306</v>
      </c>
      <c r="F34" s="2893">
        <v>4</v>
      </c>
      <c r="G34" s="2894">
        <v>2</v>
      </c>
      <c r="H34" s="2894">
        <v>9</v>
      </c>
      <c r="I34" s="2894"/>
      <c r="J34" s="2894">
        <v>15</v>
      </c>
      <c r="K34" s="2894"/>
      <c r="L34" s="2895">
        <v>15</v>
      </c>
      <c r="M34" s="2896">
        <v>20</v>
      </c>
      <c r="N34" s="483"/>
    </row>
    <row r="35" spans="1:14" ht="12" customHeight="1">
      <c r="A35" s="3540"/>
      <c r="B35" s="2890">
        <v>21</v>
      </c>
      <c r="C35" s="2888"/>
      <c r="D35" s="2883"/>
      <c r="E35" s="2883" t="s">
        <v>2307</v>
      </c>
      <c r="F35" s="2893">
        <v>33104</v>
      </c>
      <c r="G35" s="2894">
        <v>9403</v>
      </c>
      <c r="H35" s="2894">
        <v>17442</v>
      </c>
      <c r="I35" s="2894">
        <v>1272</v>
      </c>
      <c r="J35" s="2894">
        <v>61221</v>
      </c>
      <c r="K35" s="2894"/>
      <c r="L35" s="2895">
        <v>61221</v>
      </c>
      <c r="M35" s="2896">
        <v>21</v>
      </c>
      <c r="N35" s="483"/>
    </row>
    <row r="36" spans="1:14" ht="12" customHeight="1">
      <c r="A36" s="3540"/>
      <c r="B36" s="2890">
        <v>22</v>
      </c>
      <c r="C36" s="2888"/>
      <c r="D36" s="2883"/>
      <c r="E36" s="2883" t="s">
        <v>2308</v>
      </c>
      <c r="F36" s="2893">
        <v>4978</v>
      </c>
      <c r="G36" s="2894">
        <v>67</v>
      </c>
      <c r="H36" s="2894">
        <v>42</v>
      </c>
      <c r="I36" s="2894">
        <v>10</v>
      </c>
      <c r="J36" s="2894">
        <v>5097</v>
      </c>
      <c r="K36" s="2894"/>
      <c r="L36" s="2895">
        <v>5097</v>
      </c>
      <c r="M36" s="2896">
        <v>22</v>
      </c>
      <c r="N36" s="483"/>
    </row>
    <row r="37" spans="1:14" ht="12" customHeight="1">
      <c r="A37" s="3540"/>
      <c r="B37" s="2890">
        <v>23</v>
      </c>
      <c r="C37" s="2888"/>
      <c r="D37" s="2883"/>
      <c r="E37" s="2883" t="s">
        <v>997</v>
      </c>
      <c r="F37" s="2893">
        <v>1240</v>
      </c>
      <c r="G37" s="2894">
        <v>1328</v>
      </c>
      <c r="H37" s="2894">
        <v>8165</v>
      </c>
      <c r="I37" s="2894">
        <v>7</v>
      </c>
      <c r="J37" s="2894">
        <v>10740</v>
      </c>
      <c r="K37" s="2894"/>
      <c r="L37" s="2895">
        <v>10740</v>
      </c>
      <c r="M37" s="2896">
        <v>23</v>
      </c>
      <c r="N37" s="483"/>
    </row>
    <row r="38" spans="1:14" ht="12" customHeight="1">
      <c r="A38" s="3540"/>
      <c r="B38" s="2890">
        <v>24</v>
      </c>
      <c r="C38" s="2888"/>
      <c r="D38" s="2883"/>
      <c r="E38" s="2883" t="s">
        <v>2309</v>
      </c>
      <c r="F38" s="2893">
        <v>745</v>
      </c>
      <c r="G38" s="2894">
        <v>133</v>
      </c>
      <c r="H38" s="2894"/>
      <c r="I38" s="2894"/>
      <c r="J38" s="2894">
        <v>878</v>
      </c>
      <c r="K38" s="2894"/>
      <c r="L38" s="2895">
        <v>878</v>
      </c>
      <c r="M38" s="2896">
        <v>24</v>
      </c>
      <c r="N38" s="483"/>
    </row>
    <row r="39" spans="1:14" ht="12" customHeight="1">
      <c r="A39" s="3540"/>
      <c r="B39" s="2890">
        <v>25</v>
      </c>
      <c r="C39" s="2888"/>
      <c r="D39" s="2883"/>
      <c r="E39" s="2883" t="s">
        <v>2310</v>
      </c>
      <c r="F39" s="2893">
        <v>650</v>
      </c>
      <c r="G39" s="2894">
        <v>2002</v>
      </c>
      <c r="H39" s="2894">
        <v>5577</v>
      </c>
      <c r="I39" s="2894">
        <v>3356</v>
      </c>
      <c r="J39" s="2894">
        <v>11585</v>
      </c>
      <c r="K39" s="2894"/>
      <c r="L39" s="2895">
        <v>11585</v>
      </c>
      <c r="M39" s="2896">
        <v>25</v>
      </c>
      <c r="N39" s="483"/>
    </row>
    <row r="40" spans="1:14" ht="12" customHeight="1">
      <c r="A40" s="3540"/>
      <c r="B40" s="2890">
        <v>26</v>
      </c>
      <c r="C40" s="2888"/>
      <c r="D40" s="2883"/>
      <c r="E40" s="2883" t="s">
        <v>2311</v>
      </c>
      <c r="F40" s="2893"/>
      <c r="G40" s="2894">
        <v>71</v>
      </c>
      <c r="H40" s="2894">
        <v>152</v>
      </c>
      <c r="I40" s="2894"/>
      <c r="J40" s="2894">
        <v>223</v>
      </c>
      <c r="K40" s="2894"/>
      <c r="L40" s="2895">
        <v>223</v>
      </c>
      <c r="M40" s="2896">
        <v>26</v>
      </c>
      <c r="N40" s="483"/>
    </row>
    <row r="41" spans="1:14" ht="12" customHeight="1">
      <c r="A41" s="3540"/>
      <c r="B41" s="2890">
        <v>27</v>
      </c>
      <c r="C41" s="2888"/>
      <c r="D41" s="2883"/>
      <c r="E41" s="2883" t="s">
        <v>2312</v>
      </c>
      <c r="F41" s="2893">
        <v>1120</v>
      </c>
      <c r="G41" s="2894">
        <v>581</v>
      </c>
      <c r="H41" s="2894">
        <v>18383</v>
      </c>
      <c r="I41" s="2894"/>
      <c r="J41" s="2894">
        <v>20084</v>
      </c>
      <c r="K41" s="2894"/>
      <c r="L41" s="2895">
        <v>20084</v>
      </c>
      <c r="M41" s="2896">
        <v>27</v>
      </c>
      <c r="N41" s="483"/>
    </row>
    <row r="42" spans="1:14" ht="12" customHeight="1">
      <c r="A42" s="3540"/>
      <c r="B42" s="2890">
        <v>28</v>
      </c>
      <c r="C42" s="2888"/>
      <c r="D42" s="2883"/>
      <c r="E42" s="2883" t="s">
        <v>2313</v>
      </c>
      <c r="F42" s="2893">
        <v>1875</v>
      </c>
      <c r="G42" s="2894">
        <v>1001</v>
      </c>
      <c r="H42" s="2894">
        <v>2287</v>
      </c>
      <c r="I42" s="2894">
        <v>11366</v>
      </c>
      <c r="J42" s="2894">
        <v>16529</v>
      </c>
      <c r="K42" s="2894"/>
      <c r="L42" s="2895">
        <v>16529</v>
      </c>
      <c r="M42" s="2896">
        <v>28</v>
      </c>
      <c r="N42" s="483"/>
    </row>
    <row r="43" spans="1:14" ht="12" customHeight="1">
      <c r="A43" s="3540"/>
      <c r="B43" s="2884">
        <v>29</v>
      </c>
      <c r="C43" s="3025"/>
      <c r="D43" s="411"/>
      <c r="E43" s="411" t="s">
        <v>2314</v>
      </c>
      <c r="F43" s="489">
        <v>67</v>
      </c>
      <c r="G43" s="3026">
        <v>336</v>
      </c>
      <c r="H43" s="3026">
        <v>1715</v>
      </c>
      <c r="I43" s="3026"/>
      <c r="J43" s="3026">
        <v>2118</v>
      </c>
      <c r="K43" s="3027" t="s">
        <v>658</v>
      </c>
      <c r="L43" s="3028">
        <v>2118</v>
      </c>
      <c r="M43" s="3016">
        <v>29</v>
      </c>
      <c r="N43" s="3528">
        <v>41</v>
      </c>
    </row>
    <row r="44" spans="1:14" ht="12" customHeight="1" thickBot="1">
      <c r="A44" s="3544"/>
      <c r="B44" s="3029">
        <v>30</v>
      </c>
      <c r="C44" s="3030"/>
      <c r="D44" s="3031"/>
      <c r="E44" s="3031" t="s">
        <v>2315</v>
      </c>
      <c r="F44" s="3033">
        <v>22</v>
      </c>
      <c r="G44" s="3034">
        <v>16</v>
      </c>
      <c r="H44" s="3034"/>
      <c r="I44" s="3034"/>
      <c r="J44" s="3034">
        <v>38</v>
      </c>
      <c r="K44" s="3034"/>
      <c r="L44" s="3035">
        <v>38</v>
      </c>
      <c r="M44" s="3032">
        <v>30</v>
      </c>
      <c r="N44" s="3536"/>
    </row>
    <row r="45" spans="1:14" ht="12" customHeight="1">
      <c r="A45" s="3036"/>
      <c r="B45" s="3037" t="s">
        <v>2316</v>
      </c>
      <c r="C45" s="3038"/>
      <c r="D45" s="3038"/>
      <c r="E45" s="3038"/>
      <c r="F45" s="3038"/>
      <c r="G45" s="3038"/>
      <c r="H45" s="3038"/>
      <c r="I45" s="3038"/>
      <c r="J45" s="3038"/>
      <c r="K45" s="3038"/>
      <c r="L45" s="3038"/>
      <c r="M45" s="3039"/>
      <c r="N45" s="3525">
        <v>42</v>
      </c>
    </row>
    <row r="46" spans="1:14" ht="12" customHeight="1">
      <c r="A46" s="483"/>
      <c r="B46" s="443" t="s">
        <v>334</v>
      </c>
      <c r="C46" s="443"/>
      <c r="D46" s="443"/>
      <c r="E46" s="443"/>
      <c r="F46" s="443"/>
      <c r="G46" s="443"/>
      <c r="H46" s="443"/>
      <c r="I46" s="443"/>
      <c r="J46" s="443"/>
      <c r="K46" s="443"/>
      <c r="L46" s="443"/>
      <c r="M46" s="443"/>
      <c r="N46" s="3528"/>
    </row>
    <row r="47" spans="1:14" ht="12" customHeight="1">
      <c r="A47" s="483"/>
      <c r="B47" s="465"/>
      <c r="C47" s="465"/>
      <c r="D47" s="465"/>
      <c r="E47" s="465"/>
      <c r="F47" s="465"/>
      <c r="G47" s="465"/>
      <c r="H47" s="465"/>
      <c r="I47" s="465"/>
      <c r="J47" s="465"/>
      <c r="K47" s="465"/>
      <c r="L47" s="465"/>
      <c r="M47" s="465"/>
      <c r="N47" s="483"/>
    </row>
    <row r="48" spans="1:14" ht="12" customHeight="1">
      <c r="A48" s="483"/>
      <c r="B48" s="1918"/>
      <c r="C48" s="2900"/>
      <c r="D48" s="2901"/>
      <c r="E48" s="1918"/>
      <c r="F48" s="2900"/>
      <c r="G48" s="2900"/>
      <c r="H48" s="2900"/>
      <c r="I48" s="2900"/>
      <c r="J48" s="2900"/>
      <c r="K48" s="2900"/>
      <c r="L48" s="2900"/>
      <c r="M48" s="2901"/>
      <c r="N48" s="2902"/>
    </row>
    <row r="49" spans="1:14" ht="12" customHeight="1">
      <c r="A49" s="2902"/>
      <c r="B49" s="1918"/>
      <c r="C49" s="2900"/>
      <c r="D49" s="2901"/>
      <c r="E49" s="1918"/>
      <c r="F49" s="2900"/>
      <c r="G49" s="2900" t="s">
        <v>1324</v>
      </c>
      <c r="H49" s="2900"/>
      <c r="I49" s="2900"/>
      <c r="J49" s="2900" t="s">
        <v>1325</v>
      </c>
      <c r="K49" s="2900"/>
      <c r="L49" s="2900"/>
      <c r="M49" s="2901"/>
      <c r="N49" s="2902"/>
    </row>
    <row r="50" spans="1:14" ht="12" customHeight="1">
      <c r="A50" s="2902"/>
      <c r="B50" s="1918" t="s">
        <v>311</v>
      </c>
      <c r="C50" s="2900" t="s">
        <v>335</v>
      </c>
      <c r="D50" s="2901"/>
      <c r="E50" s="1918" t="s">
        <v>1326</v>
      </c>
      <c r="F50" s="2900" t="s">
        <v>1327</v>
      </c>
      <c r="G50" s="2900" t="s">
        <v>1328</v>
      </c>
      <c r="H50" s="2900" t="s">
        <v>1329</v>
      </c>
      <c r="I50" s="2900" t="s">
        <v>1330</v>
      </c>
      <c r="J50" s="2900" t="s">
        <v>1331</v>
      </c>
      <c r="K50" s="2900" t="s">
        <v>1332</v>
      </c>
      <c r="L50" s="2900" t="s">
        <v>1325</v>
      </c>
      <c r="M50" s="2901" t="s">
        <v>311</v>
      </c>
      <c r="N50" s="2902"/>
    </row>
    <row r="51" spans="1:14" ht="12" customHeight="1">
      <c r="A51" s="2902"/>
      <c r="B51" s="1918" t="s">
        <v>316</v>
      </c>
      <c r="C51" s="2900" t="s">
        <v>338</v>
      </c>
      <c r="D51" s="2901"/>
      <c r="E51" s="1918"/>
      <c r="F51" s="2900" t="s">
        <v>1333</v>
      </c>
      <c r="G51" s="2900" t="s">
        <v>1334</v>
      </c>
      <c r="H51" s="2900" t="s">
        <v>1335</v>
      </c>
      <c r="I51" s="2900"/>
      <c r="J51" s="2900" t="s">
        <v>1336</v>
      </c>
      <c r="K51" s="2900"/>
      <c r="L51" s="2900"/>
      <c r="M51" s="2901" t="s">
        <v>316</v>
      </c>
      <c r="N51" s="2902"/>
    </row>
    <row r="52" spans="1:14" ht="12" customHeight="1" thickBot="1">
      <c r="A52" s="2902"/>
      <c r="B52" s="2903"/>
      <c r="C52" s="2904"/>
      <c r="D52" s="2905"/>
      <c r="E52" s="2906" t="s">
        <v>321</v>
      </c>
      <c r="F52" s="2900" t="s">
        <v>322</v>
      </c>
      <c r="G52" s="2900" t="s">
        <v>323</v>
      </c>
      <c r="H52" s="2900" t="s">
        <v>324</v>
      </c>
      <c r="I52" s="2900" t="s">
        <v>325</v>
      </c>
      <c r="J52" s="2900" t="s">
        <v>326</v>
      </c>
      <c r="K52" s="2900" t="s">
        <v>178</v>
      </c>
      <c r="L52" s="2900" t="s">
        <v>179</v>
      </c>
      <c r="M52" s="2905"/>
      <c r="N52" s="2902"/>
    </row>
    <row r="53" spans="1:14" ht="12" customHeight="1">
      <c r="A53" s="2902"/>
      <c r="B53" s="2907"/>
      <c r="C53" s="2908"/>
      <c r="D53" s="429" t="s">
        <v>2317</v>
      </c>
      <c r="E53" s="429"/>
      <c r="F53" s="490"/>
      <c r="G53" s="491"/>
      <c r="H53" s="491"/>
      <c r="I53" s="491"/>
      <c r="J53" s="491"/>
      <c r="K53" s="491"/>
      <c r="L53" s="492"/>
      <c r="M53" s="429"/>
      <c r="N53" s="2902"/>
    </row>
    <row r="54" spans="1:14" ht="12" customHeight="1">
      <c r="A54" s="2902"/>
      <c r="B54" s="2906">
        <v>101</v>
      </c>
      <c r="C54" s="2909"/>
      <c r="D54" s="2910"/>
      <c r="E54" s="2910" t="s">
        <v>2318</v>
      </c>
      <c r="F54" s="2911">
        <v>7</v>
      </c>
      <c r="G54" s="2912"/>
      <c r="H54" s="2912"/>
      <c r="I54" s="2912"/>
      <c r="J54" s="2912">
        <v>7</v>
      </c>
      <c r="K54" s="2912"/>
      <c r="L54" s="2913">
        <v>7</v>
      </c>
      <c r="M54" s="2914">
        <v>101</v>
      </c>
      <c r="N54" s="2902"/>
    </row>
    <row r="55" spans="1:14" ht="12" customHeight="1">
      <c r="A55" s="2902"/>
      <c r="B55" s="2906">
        <f t="shared" ref="B55:B65" si="0">B54+1</f>
        <v>102</v>
      </c>
      <c r="C55" s="2909"/>
      <c r="D55" s="2910"/>
      <c r="E55" s="2910" t="s">
        <v>2319</v>
      </c>
      <c r="F55" s="2911">
        <v>758</v>
      </c>
      <c r="G55" s="2912">
        <v>531</v>
      </c>
      <c r="H55" s="2912">
        <v>1798</v>
      </c>
      <c r="I55" s="2912"/>
      <c r="J55" s="2912">
        <v>3087</v>
      </c>
      <c r="K55" s="2912"/>
      <c r="L55" s="2913">
        <v>3087</v>
      </c>
      <c r="M55" s="2914">
        <f t="shared" ref="M55:M65" si="1">M54+1</f>
        <v>102</v>
      </c>
      <c r="N55" s="2902"/>
    </row>
    <row r="56" spans="1:14" ht="12" customHeight="1">
      <c r="A56" s="2902"/>
      <c r="B56" s="2906">
        <f t="shared" si="0"/>
        <v>103</v>
      </c>
      <c r="C56" s="2909"/>
      <c r="D56" s="2910"/>
      <c r="E56" s="2910" t="s">
        <v>2320</v>
      </c>
      <c r="F56" s="2911">
        <v>2525</v>
      </c>
      <c r="G56" s="2912">
        <v>1677</v>
      </c>
      <c r="H56" s="2912">
        <v>1635</v>
      </c>
      <c r="I56" s="2912"/>
      <c r="J56" s="2912">
        <v>5837</v>
      </c>
      <c r="K56" s="2915" t="s">
        <v>658</v>
      </c>
      <c r="L56" s="2913">
        <v>5837</v>
      </c>
      <c r="M56" s="2914">
        <f t="shared" si="1"/>
        <v>103</v>
      </c>
      <c r="N56" s="2902"/>
    </row>
    <row r="57" spans="1:14" ht="12" customHeight="1">
      <c r="A57" s="2902"/>
      <c r="B57" s="2906">
        <f t="shared" si="0"/>
        <v>104</v>
      </c>
      <c r="C57" s="2903"/>
      <c r="D57" s="2910"/>
      <c r="E57" s="2910" t="s">
        <v>2321</v>
      </c>
      <c r="F57" s="2911"/>
      <c r="G57" s="2912"/>
      <c r="H57" s="2912"/>
      <c r="I57" s="2912"/>
      <c r="J57" s="2912"/>
      <c r="K57" s="2915" t="s">
        <v>658</v>
      </c>
      <c r="L57" s="2913"/>
      <c r="M57" s="2914">
        <f t="shared" si="1"/>
        <v>104</v>
      </c>
      <c r="N57" s="2902"/>
    </row>
    <row r="58" spans="1:14" ht="12" customHeight="1">
      <c r="A58" s="2902"/>
      <c r="B58" s="2906">
        <f t="shared" si="0"/>
        <v>105</v>
      </c>
      <c r="C58" s="2903"/>
      <c r="D58" s="2910"/>
      <c r="E58" s="2910" t="s">
        <v>2322</v>
      </c>
      <c r="F58" s="2911"/>
      <c r="G58" s="2912"/>
      <c r="H58" s="2912"/>
      <c r="I58" s="2912"/>
      <c r="J58" s="2912"/>
      <c r="K58" s="2915" t="s">
        <v>658</v>
      </c>
      <c r="L58" s="2913"/>
      <c r="M58" s="2914">
        <f t="shared" si="1"/>
        <v>105</v>
      </c>
      <c r="N58" s="2902"/>
    </row>
    <row r="59" spans="1:14" ht="12" customHeight="1">
      <c r="A59" s="2902"/>
      <c r="B59" s="2906">
        <f t="shared" si="0"/>
        <v>106</v>
      </c>
      <c r="C59" s="2903"/>
      <c r="D59" s="2910"/>
      <c r="E59" s="2910" t="s">
        <v>996</v>
      </c>
      <c r="F59" s="2911">
        <v>91</v>
      </c>
      <c r="G59" s="2912">
        <v>8695</v>
      </c>
      <c r="H59" s="2912">
        <v>19433</v>
      </c>
      <c r="I59" s="2912"/>
      <c r="J59" s="2912">
        <v>28219</v>
      </c>
      <c r="K59" s="2915" t="s">
        <v>658</v>
      </c>
      <c r="L59" s="2913">
        <v>28219</v>
      </c>
      <c r="M59" s="2914">
        <f t="shared" si="1"/>
        <v>106</v>
      </c>
      <c r="N59" s="2902"/>
    </row>
    <row r="60" spans="1:14" ht="12" customHeight="1">
      <c r="A60" s="2902"/>
      <c r="B60" s="2906">
        <f t="shared" si="0"/>
        <v>107</v>
      </c>
      <c r="C60" s="2903"/>
      <c r="D60" s="2910"/>
      <c r="E60" s="2910" t="s">
        <v>2323</v>
      </c>
      <c r="F60" s="2911"/>
      <c r="G60" s="2912"/>
      <c r="H60" s="2912">
        <v>298</v>
      </c>
      <c r="I60" s="2912"/>
      <c r="J60" s="2912">
        <v>298</v>
      </c>
      <c r="K60" s="2915" t="s">
        <v>658</v>
      </c>
      <c r="L60" s="2913">
        <v>298</v>
      </c>
      <c r="M60" s="2914">
        <f t="shared" si="1"/>
        <v>107</v>
      </c>
      <c r="N60" s="2902"/>
    </row>
    <row r="61" spans="1:14" ht="12" customHeight="1">
      <c r="A61" s="2902"/>
      <c r="B61" s="2906">
        <f t="shared" si="0"/>
        <v>108</v>
      </c>
      <c r="C61" s="2903"/>
      <c r="D61" s="2910"/>
      <c r="E61" s="2910" t="s">
        <v>2324</v>
      </c>
      <c r="F61" s="2911"/>
      <c r="G61" s="2912">
        <v>503</v>
      </c>
      <c r="H61" s="2912">
        <v>1699</v>
      </c>
      <c r="I61" s="2912">
        <v>196</v>
      </c>
      <c r="J61" s="2912">
        <v>2398</v>
      </c>
      <c r="K61" s="2915" t="s">
        <v>658</v>
      </c>
      <c r="L61" s="2913">
        <v>2398</v>
      </c>
      <c r="M61" s="2914">
        <f t="shared" si="1"/>
        <v>108</v>
      </c>
      <c r="N61" s="2902"/>
    </row>
    <row r="62" spans="1:14" ht="12" customHeight="1">
      <c r="A62" s="2902"/>
      <c r="B62" s="2906">
        <f t="shared" si="0"/>
        <v>109</v>
      </c>
      <c r="C62" s="2903"/>
      <c r="D62" s="2910"/>
      <c r="E62" s="2910" t="s">
        <v>1002</v>
      </c>
      <c r="F62" s="2911">
        <v>9112</v>
      </c>
      <c r="G62" s="2912">
        <v>15098</v>
      </c>
      <c r="H62" s="2912">
        <v>924</v>
      </c>
      <c r="I62" s="2912">
        <v>728</v>
      </c>
      <c r="J62" s="2912">
        <v>25862</v>
      </c>
      <c r="K62" s="2912"/>
      <c r="L62" s="2913">
        <v>25862</v>
      </c>
      <c r="M62" s="2914">
        <f t="shared" si="1"/>
        <v>109</v>
      </c>
      <c r="N62" s="2902"/>
    </row>
    <row r="63" spans="1:14" ht="12" customHeight="1">
      <c r="A63" s="2902"/>
      <c r="B63" s="2906">
        <f t="shared" si="0"/>
        <v>110</v>
      </c>
      <c r="C63" s="2903"/>
      <c r="D63" s="2910"/>
      <c r="E63" s="2910" t="s">
        <v>2325</v>
      </c>
      <c r="F63" s="2911"/>
      <c r="G63" s="2912">
        <v>14888</v>
      </c>
      <c r="H63" s="2912">
        <v>2394</v>
      </c>
      <c r="I63" s="2912"/>
      <c r="J63" s="2912">
        <v>17282</v>
      </c>
      <c r="K63" s="2912"/>
      <c r="L63" s="2913">
        <v>17282</v>
      </c>
      <c r="M63" s="2914">
        <f t="shared" si="1"/>
        <v>110</v>
      </c>
      <c r="N63" s="2902"/>
    </row>
    <row r="64" spans="1:14" ht="12" customHeight="1">
      <c r="A64" s="2902"/>
      <c r="B64" s="2906">
        <f t="shared" si="0"/>
        <v>111</v>
      </c>
      <c r="C64" s="2903"/>
      <c r="D64" s="2910"/>
      <c r="E64" s="2910" t="s">
        <v>2326</v>
      </c>
      <c r="F64" s="2911">
        <v>3032</v>
      </c>
      <c r="G64" s="2912">
        <v>58</v>
      </c>
      <c r="H64" s="2912">
        <v>3682</v>
      </c>
      <c r="I64" s="2912"/>
      <c r="J64" s="2912">
        <v>6772</v>
      </c>
      <c r="K64" s="2912"/>
      <c r="L64" s="2913">
        <v>6772</v>
      </c>
      <c r="M64" s="2914">
        <f t="shared" si="1"/>
        <v>111</v>
      </c>
      <c r="N64" s="2902"/>
    </row>
    <row r="65" spans="1:14" ht="12" customHeight="1">
      <c r="A65" s="2902"/>
      <c r="B65" s="2906">
        <f t="shared" si="0"/>
        <v>112</v>
      </c>
      <c r="C65" s="2903"/>
      <c r="D65" s="2910"/>
      <c r="E65" s="2910" t="s">
        <v>2327</v>
      </c>
      <c r="F65" s="2916"/>
      <c r="G65" s="2915"/>
      <c r="H65" s="2915"/>
      <c r="I65" s="2912">
        <v>57855</v>
      </c>
      <c r="J65" s="2912">
        <v>57855</v>
      </c>
      <c r="K65" s="2912"/>
      <c r="L65" s="2913">
        <v>57855</v>
      </c>
      <c r="M65" s="2914">
        <f t="shared" si="1"/>
        <v>112</v>
      </c>
      <c r="N65" s="2902"/>
    </row>
    <row r="66" spans="1:14" ht="12" customHeight="1">
      <c r="A66" s="2902"/>
      <c r="B66" s="2906">
        <v>113</v>
      </c>
      <c r="C66" s="2903"/>
      <c r="D66" s="2910"/>
      <c r="E66" s="2910" t="s">
        <v>2328</v>
      </c>
      <c r="F66" s="2916"/>
      <c r="G66" s="2915"/>
      <c r="H66" s="2915"/>
      <c r="I66" s="2912">
        <v>3941</v>
      </c>
      <c r="J66" s="2912">
        <v>3941</v>
      </c>
      <c r="K66" s="2912"/>
      <c r="L66" s="2913">
        <v>3941</v>
      </c>
      <c r="M66" s="2914">
        <v>113</v>
      </c>
      <c r="N66" s="2902"/>
    </row>
    <row r="67" spans="1:14" ht="12" customHeight="1">
      <c r="A67" s="2902"/>
      <c r="B67" s="2906">
        <f t="shared" ref="B67:B82" si="2">B66+1</f>
        <v>114</v>
      </c>
      <c r="C67" s="2903"/>
      <c r="D67" s="2910"/>
      <c r="E67" s="2910" t="s">
        <v>2329</v>
      </c>
      <c r="F67" s="2916"/>
      <c r="G67" s="2915"/>
      <c r="H67" s="2915"/>
      <c r="I67" s="2912">
        <v>9747</v>
      </c>
      <c r="J67" s="2912">
        <v>9747</v>
      </c>
      <c r="K67" s="2912"/>
      <c r="L67" s="2913">
        <v>9747</v>
      </c>
      <c r="M67" s="2914">
        <f t="shared" ref="M67:M82" si="3">M66+1</f>
        <v>114</v>
      </c>
      <c r="N67" s="2902"/>
    </row>
    <row r="68" spans="1:14" ht="12" customHeight="1">
      <c r="A68" s="2902"/>
      <c r="B68" s="2906">
        <f t="shared" si="2"/>
        <v>115</v>
      </c>
      <c r="C68" s="2903"/>
      <c r="D68" s="2910"/>
      <c r="E68" s="2910" t="s">
        <v>2330</v>
      </c>
      <c r="F68" s="2916"/>
      <c r="G68" s="2915"/>
      <c r="H68" s="2915"/>
      <c r="I68" s="2912">
        <v>31634</v>
      </c>
      <c r="J68" s="2912">
        <v>31634</v>
      </c>
      <c r="K68" s="2912"/>
      <c r="L68" s="2913">
        <v>31634</v>
      </c>
      <c r="M68" s="2914">
        <f t="shared" si="3"/>
        <v>115</v>
      </c>
      <c r="N68" s="2902"/>
    </row>
    <row r="69" spans="1:14" ht="12" customHeight="1">
      <c r="A69" s="2902"/>
      <c r="B69" s="2906">
        <f t="shared" si="2"/>
        <v>116</v>
      </c>
      <c r="C69" s="2903"/>
      <c r="D69" s="2910"/>
      <c r="E69" s="2910" t="s">
        <v>2331</v>
      </c>
      <c r="F69" s="2916"/>
      <c r="G69" s="2915"/>
      <c r="H69" s="2915"/>
      <c r="I69" s="2912">
        <v>3532</v>
      </c>
      <c r="J69" s="2912">
        <v>3532</v>
      </c>
      <c r="K69" s="2912"/>
      <c r="L69" s="2913">
        <v>3532</v>
      </c>
      <c r="M69" s="2914">
        <f t="shared" si="3"/>
        <v>116</v>
      </c>
      <c r="N69" s="2902"/>
    </row>
    <row r="70" spans="1:14" ht="12" customHeight="1">
      <c r="A70" s="2902"/>
      <c r="B70" s="2906">
        <f t="shared" si="2"/>
        <v>117</v>
      </c>
      <c r="C70" s="2903"/>
      <c r="D70" s="2910"/>
      <c r="E70" s="2910" t="s">
        <v>2332</v>
      </c>
      <c r="F70" s="2916"/>
      <c r="G70" s="2915"/>
      <c r="H70" s="2915"/>
      <c r="I70" s="2912">
        <v>8268</v>
      </c>
      <c r="J70" s="2912">
        <v>8268</v>
      </c>
      <c r="K70" s="2912"/>
      <c r="L70" s="2913">
        <v>8268</v>
      </c>
      <c r="M70" s="2914">
        <f t="shared" si="3"/>
        <v>117</v>
      </c>
      <c r="N70" s="2902"/>
    </row>
    <row r="71" spans="1:14" ht="12" customHeight="1">
      <c r="A71" s="2902"/>
      <c r="B71" s="2906">
        <f t="shared" si="2"/>
        <v>118</v>
      </c>
      <c r="C71" s="2906" t="s">
        <v>516</v>
      </c>
      <c r="D71" s="2910"/>
      <c r="E71" s="2910" t="s">
        <v>2333</v>
      </c>
      <c r="F71" s="2916"/>
      <c r="G71" s="2915"/>
      <c r="H71" s="2912">
        <v>43899</v>
      </c>
      <c r="I71" s="2915"/>
      <c r="J71" s="2912">
        <v>43899</v>
      </c>
      <c r="K71" s="2912"/>
      <c r="L71" s="2913">
        <v>43899</v>
      </c>
      <c r="M71" s="2914">
        <f t="shared" si="3"/>
        <v>118</v>
      </c>
      <c r="N71" s="3527" t="s">
        <v>3213</v>
      </c>
    </row>
    <row r="72" spans="1:14" ht="12" customHeight="1">
      <c r="A72" s="3545" t="s">
        <v>38</v>
      </c>
      <c r="B72" s="2906">
        <f t="shared" si="2"/>
        <v>119</v>
      </c>
      <c r="C72" s="2906" t="s">
        <v>516</v>
      </c>
      <c r="D72" s="2910"/>
      <c r="E72" s="2910" t="s">
        <v>2334</v>
      </c>
      <c r="F72" s="2916"/>
      <c r="G72" s="2915"/>
      <c r="H72" s="2912">
        <v>125105</v>
      </c>
      <c r="I72" s="2915"/>
      <c r="J72" s="2912">
        <v>125105</v>
      </c>
      <c r="K72" s="2912"/>
      <c r="L72" s="2913">
        <v>125105</v>
      </c>
      <c r="M72" s="2914">
        <f t="shared" si="3"/>
        <v>119</v>
      </c>
      <c r="N72" s="3527"/>
    </row>
    <row r="73" spans="1:14" ht="12" customHeight="1">
      <c r="A73" s="3546"/>
      <c r="B73" s="2906">
        <f t="shared" si="2"/>
        <v>120</v>
      </c>
      <c r="C73" s="2906" t="s">
        <v>516</v>
      </c>
      <c r="D73" s="2910"/>
      <c r="E73" s="2910" t="s">
        <v>2335</v>
      </c>
      <c r="F73" s="2916"/>
      <c r="G73" s="2915"/>
      <c r="H73" s="2912">
        <v>23632</v>
      </c>
      <c r="I73" s="2915"/>
      <c r="J73" s="2912">
        <v>23632</v>
      </c>
      <c r="K73" s="2912"/>
      <c r="L73" s="2913">
        <v>23632</v>
      </c>
      <c r="M73" s="2914">
        <f t="shared" si="3"/>
        <v>120</v>
      </c>
      <c r="N73" s="3527"/>
    </row>
    <row r="74" spans="1:14" ht="12" customHeight="1">
      <c r="A74" s="3546"/>
      <c r="B74" s="2906">
        <f t="shared" si="2"/>
        <v>121</v>
      </c>
      <c r="C74" s="2906" t="s">
        <v>516</v>
      </c>
      <c r="D74" s="2910"/>
      <c r="E74" s="2910" t="s">
        <v>2336</v>
      </c>
      <c r="F74" s="2916"/>
      <c r="G74" s="2915"/>
      <c r="H74" s="2915">
        <v>-1654</v>
      </c>
      <c r="I74" s="2915"/>
      <c r="J74" s="2915">
        <v>-1654</v>
      </c>
      <c r="K74" s="2915"/>
      <c r="L74" s="2917">
        <v>-1654</v>
      </c>
      <c r="M74" s="2914">
        <f t="shared" si="3"/>
        <v>121</v>
      </c>
      <c r="N74" s="3527"/>
    </row>
    <row r="75" spans="1:14" ht="12" customHeight="1">
      <c r="A75" s="3546"/>
      <c r="B75" s="2906">
        <f t="shared" si="2"/>
        <v>122</v>
      </c>
      <c r="C75" s="2906" t="s">
        <v>516</v>
      </c>
      <c r="D75" s="2910"/>
      <c r="E75" s="2910" t="s">
        <v>2338</v>
      </c>
      <c r="F75" s="2916"/>
      <c r="G75" s="2915"/>
      <c r="H75" s="2915"/>
      <c r="I75" s="2915"/>
      <c r="J75" s="2915"/>
      <c r="K75" s="2915"/>
      <c r="L75" s="2917"/>
      <c r="M75" s="2914">
        <f t="shared" si="3"/>
        <v>122</v>
      </c>
      <c r="N75" s="3527"/>
    </row>
    <row r="76" spans="1:14" ht="12" customHeight="1">
      <c r="A76" s="3546"/>
      <c r="B76" s="2906">
        <f t="shared" si="2"/>
        <v>123</v>
      </c>
      <c r="C76" s="2906" t="s">
        <v>516</v>
      </c>
      <c r="D76" s="2910"/>
      <c r="E76" s="2910" t="s">
        <v>2339</v>
      </c>
      <c r="F76" s="2916"/>
      <c r="G76" s="2915"/>
      <c r="H76" s="2915"/>
      <c r="I76" s="2915"/>
      <c r="J76" s="2915"/>
      <c r="K76" s="2915"/>
      <c r="L76" s="2917"/>
      <c r="M76" s="2914">
        <f t="shared" si="3"/>
        <v>123</v>
      </c>
      <c r="N76" s="3527"/>
    </row>
    <row r="77" spans="1:14" ht="12" customHeight="1">
      <c r="A77" s="3546"/>
      <c r="B77" s="2906">
        <f t="shared" si="2"/>
        <v>124</v>
      </c>
      <c r="C77" s="2903"/>
      <c r="D77" s="2910"/>
      <c r="E77" s="2910" t="s">
        <v>2340</v>
      </c>
      <c r="F77" s="2916"/>
      <c r="G77" s="2915"/>
      <c r="H77" s="2912">
        <v>67</v>
      </c>
      <c r="I77" s="2915"/>
      <c r="J77" s="2912">
        <v>67</v>
      </c>
      <c r="K77" s="2912"/>
      <c r="L77" s="2913">
        <v>67</v>
      </c>
      <c r="M77" s="2914">
        <f t="shared" si="3"/>
        <v>124</v>
      </c>
      <c r="N77" s="3527"/>
    </row>
    <row r="78" spans="1:14" ht="12" customHeight="1">
      <c r="A78" s="3546"/>
      <c r="B78" s="2906">
        <f t="shared" si="2"/>
        <v>125</v>
      </c>
      <c r="C78" s="2903"/>
      <c r="D78" s="2910"/>
      <c r="E78" s="2910" t="s">
        <v>2341</v>
      </c>
      <c r="F78" s="2916"/>
      <c r="G78" s="2915"/>
      <c r="H78" s="2912">
        <v>7</v>
      </c>
      <c r="I78" s="2915"/>
      <c r="J78" s="2912">
        <v>7</v>
      </c>
      <c r="K78" s="2912"/>
      <c r="L78" s="2913">
        <v>7</v>
      </c>
      <c r="M78" s="2914">
        <f t="shared" si="3"/>
        <v>125</v>
      </c>
      <c r="N78" s="3527"/>
    </row>
    <row r="79" spans="1:14" ht="12" customHeight="1">
      <c r="A79" s="3546"/>
      <c r="B79" s="2906">
        <f t="shared" si="2"/>
        <v>126</v>
      </c>
      <c r="C79" s="2903"/>
      <c r="D79" s="2910"/>
      <c r="E79" s="2910" t="s">
        <v>2342</v>
      </c>
      <c r="F79" s="2916"/>
      <c r="G79" s="2915"/>
      <c r="H79" s="2912">
        <v>1</v>
      </c>
      <c r="I79" s="2915"/>
      <c r="J79" s="2912">
        <v>1</v>
      </c>
      <c r="K79" s="2912"/>
      <c r="L79" s="2913">
        <v>1</v>
      </c>
      <c r="M79" s="2914">
        <f t="shared" si="3"/>
        <v>126</v>
      </c>
      <c r="N79" s="3527"/>
    </row>
    <row r="80" spans="1:14" ht="12" customHeight="1">
      <c r="A80" s="3546"/>
      <c r="B80" s="2906">
        <f t="shared" si="2"/>
        <v>127</v>
      </c>
      <c r="C80" s="2903"/>
      <c r="D80" s="2910"/>
      <c r="E80" s="2910" t="s">
        <v>2343</v>
      </c>
      <c r="F80" s="2916"/>
      <c r="G80" s="2915"/>
      <c r="H80" s="2915">
        <v>-101</v>
      </c>
      <c r="I80" s="2915"/>
      <c r="J80" s="2915">
        <v>-101</v>
      </c>
      <c r="K80" s="2915"/>
      <c r="L80" s="2917">
        <v>-101</v>
      </c>
      <c r="M80" s="2914">
        <f t="shared" si="3"/>
        <v>127</v>
      </c>
      <c r="N80" s="3527"/>
    </row>
    <row r="81" spans="1:14" ht="12" customHeight="1">
      <c r="A81" s="3546"/>
      <c r="B81" s="2906">
        <f t="shared" si="2"/>
        <v>128</v>
      </c>
      <c r="C81" s="2903"/>
      <c r="D81" s="2910"/>
      <c r="E81" s="2910" t="s">
        <v>2344</v>
      </c>
      <c r="F81" s="2916"/>
      <c r="G81" s="2915"/>
      <c r="H81" s="2915">
        <v>-12</v>
      </c>
      <c r="I81" s="2915"/>
      <c r="J81" s="2915">
        <v>-12</v>
      </c>
      <c r="K81" s="2915"/>
      <c r="L81" s="2917">
        <v>-12</v>
      </c>
      <c r="M81" s="2914">
        <f t="shared" si="3"/>
        <v>128</v>
      </c>
      <c r="N81" s="3527"/>
    </row>
    <row r="82" spans="1:14" ht="12" customHeight="1">
      <c r="A82" s="3546"/>
      <c r="B82" s="2906">
        <f t="shared" si="2"/>
        <v>129</v>
      </c>
      <c r="C82" s="2903"/>
      <c r="D82" s="2910"/>
      <c r="E82" s="2910" t="s">
        <v>2345</v>
      </c>
      <c r="F82" s="2916"/>
      <c r="G82" s="2915"/>
      <c r="H82" s="2915">
        <v>-1</v>
      </c>
      <c r="I82" s="2915"/>
      <c r="J82" s="2915">
        <v>-1</v>
      </c>
      <c r="K82" s="2915"/>
      <c r="L82" s="2917">
        <v>-1</v>
      </c>
      <c r="M82" s="2914">
        <f t="shared" si="3"/>
        <v>129</v>
      </c>
      <c r="N82" s="3527"/>
    </row>
    <row r="83" spans="1:14" ht="12" customHeight="1">
      <c r="A83" s="3546"/>
      <c r="B83" s="2906">
        <f>B82+1</f>
        <v>130</v>
      </c>
      <c r="C83" s="2906" t="s">
        <v>516</v>
      </c>
      <c r="D83" s="2910"/>
      <c r="E83" s="2910" t="s">
        <v>2346</v>
      </c>
      <c r="F83" s="2916"/>
      <c r="G83" s="2915"/>
      <c r="H83" s="2912">
        <v>2440</v>
      </c>
      <c r="I83" s="2915"/>
      <c r="J83" s="2912">
        <v>2440</v>
      </c>
      <c r="K83" s="2912"/>
      <c r="L83" s="2913">
        <v>2440</v>
      </c>
      <c r="M83" s="2914">
        <f>M82+1</f>
        <v>130</v>
      </c>
      <c r="N83" s="3527"/>
    </row>
    <row r="84" spans="1:14" ht="12" customHeight="1">
      <c r="A84" s="3546"/>
      <c r="B84" s="2906">
        <f>B83+1</f>
        <v>131</v>
      </c>
      <c r="C84" s="2906" t="s">
        <v>516</v>
      </c>
      <c r="D84" s="2910"/>
      <c r="E84" s="2910" t="s">
        <v>2347</v>
      </c>
      <c r="F84" s="2916"/>
      <c r="G84" s="2915"/>
      <c r="H84" s="2912"/>
      <c r="I84" s="2915"/>
      <c r="J84" s="2912"/>
      <c r="K84" s="2912"/>
      <c r="L84" s="2913"/>
      <c r="M84" s="2914">
        <f>M83+1</f>
        <v>131</v>
      </c>
      <c r="N84" s="3527"/>
    </row>
    <row r="85" spans="1:14" ht="12" customHeight="1">
      <c r="A85" s="3546"/>
      <c r="B85" s="2906">
        <f>B84+1</f>
        <v>132</v>
      </c>
      <c r="C85" s="2906" t="s">
        <v>516</v>
      </c>
      <c r="D85" s="2910"/>
      <c r="E85" s="2910" t="s">
        <v>2348</v>
      </c>
      <c r="F85" s="2916"/>
      <c r="G85" s="2915"/>
      <c r="H85" s="2912">
        <v>1231</v>
      </c>
      <c r="I85" s="2915"/>
      <c r="J85" s="2912">
        <v>1231</v>
      </c>
      <c r="K85" s="2912"/>
      <c r="L85" s="2913">
        <v>1231</v>
      </c>
      <c r="M85" s="2914">
        <f>M84+1</f>
        <v>132</v>
      </c>
      <c r="N85" s="3527"/>
    </row>
    <row r="86" spans="1:14" ht="12" customHeight="1" thickBot="1">
      <c r="A86" s="3547"/>
      <c r="B86" s="3040">
        <f>B85+1</f>
        <v>133</v>
      </c>
      <c r="C86" s="3041" t="s">
        <v>516</v>
      </c>
      <c r="D86" s="3042"/>
      <c r="E86" s="3042" t="s">
        <v>2349</v>
      </c>
      <c r="F86" s="2970"/>
      <c r="G86" s="2971"/>
      <c r="H86" s="2971"/>
      <c r="I86" s="2971"/>
      <c r="J86" s="2971"/>
      <c r="K86" s="2971"/>
      <c r="L86" s="2972"/>
      <c r="M86" s="3043">
        <f>M85+1</f>
        <v>133</v>
      </c>
      <c r="N86" s="3536"/>
    </row>
    <row r="87" spans="1:14" ht="12" customHeight="1">
      <c r="A87" s="3539" t="s">
        <v>38</v>
      </c>
      <c r="B87" s="2957" t="s">
        <v>2316</v>
      </c>
      <c r="C87" s="2882"/>
      <c r="D87" s="2882"/>
      <c r="E87" s="2882"/>
      <c r="F87" s="2882"/>
      <c r="G87" s="2882"/>
      <c r="H87" s="2882"/>
      <c r="I87" s="2882"/>
      <c r="J87" s="2882"/>
      <c r="K87" s="2882"/>
      <c r="L87" s="2882"/>
      <c r="M87" s="2918"/>
      <c r="N87" s="3525" t="s">
        <v>3213</v>
      </c>
    </row>
    <row r="88" spans="1:14" ht="12" customHeight="1">
      <c r="A88" s="3549"/>
      <c r="B88" s="473" t="s">
        <v>334</v>
      </c>
      <c r="C88" s="473"/>
      <c r="D88" s="473"/>
      <c r="E88" s="473"/>
      <c r="F88" s="473"/>
      <c r="G88" s="473"/>
      <c r="H88" s="473"/>
      <c r="I88" s="473"/>
      <c r="J88" s="473"/>
      <c r="K88" s="473"/>
      <c r="L88" s="473"/>
      <c r="M88" s="2185"/>
      <c r="N88" s="3548"/>
    </row>
    <row r="89" spans="1:14" ht="12" customHeight="1">
      <c r="A89" s="3549"/>
      <c r="B89" s="477"/>
      <c r="C89" s="477"/>
      <c r="D89" s="477"/>
      <c r="E89" s="477"/>
      <c r="F89" s="477"/>
      <c r="G89" s="477"/>
      <c r="H89" s="477"/>
      <c r="I89" s="477"/>
      <c r="J89" s="477"/>
      <c r="K89" s="477"/>
      <c r="L89" s="477"/>
      <c r="M89" s="472"/>
      <c r="N89" s="3548"/>
    </row>
    <row r="90" spans="1:14" ht="12" customHeight="1">
      <c r="A90" s="3549"/>
      <c r="B90" s="2884"/>
      <c r="C90" s="2885"/>
      <c r="D90" s="2886"/>
      <c r="E90" s="2884"/>
      <c r="F90" s="2885"/>
      <c r="G90" s="2885"/>
      <c r="H90" s="2885"/>
      <c r="I90" s="2885"/>
      <c r="J90" s="2885"/>
      <c r="K90" s="2885"/>
      <c r="L90" s="2885"/>
      <c r="M90" s="2919"/>
      <c r="N90" s="3548"/>
    </row>
    <row r="91" spans="1:14" ht="12" customHeight="1">
      <c r="A91" s="3549"/>
      <c r="B91" s="2884"/>
      <c r="C91" s="2885"/>
      <c r="D91" s="2886"/>
      <c r="E91" s="2884"/>
      <c r="F91" s="2885"/>
      <c r="G91" s="2885" t="s">
        <v>1324</v>
      </c>
      <c r="H91" s="2885"/>
      <c r="I91" s="2885"/>
      <c r="J91" s="2885" t="s">
        <v>1325</v>
      </c>
      <c r="K91" s="2885"/>
      <c r="L91" s="2885"/>
      <c r="M91" s="2919"/>
      <c r="N91" s="3548"/>
    </row>
    <row r="92" spans="1:14" ht="12" customHeight="1">
      <c r="A92" s="3549"/>
      <c r="B92" s="2884" t="s">
        <v>311</v>
      </c>
      <c r="C92" s="2885" t="s">
        <v>335</v>
      </c>
      <c r="D92" s="2886"/>
      <c r="E92" s="2884" t="s">
        <v>1326</v>
      </c>
      <c r="F92" s="2885" t="s">
        <v>1327</v>
      </c>
      <c r="G92" s="2885" t="s">
        <v>1328</v>
      </c>
      <c r="H92" s="2885" t="s">
        <v>1329</v>
      </c>
      <c r="I92" s="2885" t="s">
        <v>1330</v>
      </c>
      <c r="J92" s="2885" t="s">
        <v>1331</v>
      </c>
      <c r="K92" s="2885" t="s">
        <v>1332</v>
      </c>
      <c r="L92" s="2885" t="s">
        <v>1325</v>
      </c>
      <c r="M92" s="2919" t="s">
        <v>311</v>
      </c>
      <c r="N92" s="3548"/>
    </row>
    <row r="93" spans="1:14" ht="12" customHeight="1">
      <c r="A93" s="3549"/>
      <c r="B93" s="2884" t="s">
        <v>316</v>
      </c>
      <c r="C93" s="2885" t="s">
        <v>338</v>
      </c>
      <c r="D93" s="2886"/>
      <c r="E93" s="2884"/>
      <c r="F93" s="2885" t="s">
        <v>1333</v>
      </c>
      <c r="G93" s="2885" t="s">
        <v>1334</v>
      </c>
      <c r="H93" s="2885" t="s">
        <v>1335</v>
      </c>
      <c r="I93" s="2885"/>
      <c r="J93" s="2885" t="s">
        <v>1336</v>
      </c>
      <c r="K93" s="2885"/>
      <c r="L93" s="2885"/>
      <c r="M93" s="2919" t="s">
        <v>316</v>
      </c>
      <c r="N93" s="3548"/>
    </row>
    <row r="94" spans="1:14" ht="12" customHeight="1" thickBot="1">
      <c r="A94" s="3549"/>
      <c r="B94" s="2887"/>
      <c r="C94" s="2888"/>
      <c r="D94" s="2889"/>
      <c r="E94" s="2890" t="s">
        <v>321</v>
      </c>
      <c r="F94" s="2885" t="s">
        <v>322</v>
      </c>
      <c r="G94" s="2885" t="s">
        <v>323</v>
      </c>
      <c r="H94" s="2885" t="s">
        <v>324</v>
      </c>
      <c r="I94" s="2885" t="s">
        <v>325</v>
      </c>
      <c r="J94" s="2885" t="s">
        <v>326</v>
      </c>
      <c r="K94" s="2885" t="s">
        <v>178</v>
      </c>
      <c r="L94" s="2885" t="s">
        <v>179</v>
      </c>
      <c r="M94" s="2920"/>
      <c r="N94" s="3548"/>
    </row>
    <row r="95" spans="1:14" ht="12" customHeight="1">
      <c r="A95" s="3549"/>
      <c r="B95" s="2891"/>
      <c r="C95" s="2892"/>
      <c r="D95" s="411" t="s">
        <v>2317</v>
      </c>
      <c r="E95" s="411"/>
      <c r="F95" s="485"/>
      <c r="G95" s="486"/>
      <c r="H95" s="486"/>
      <c r="I95" s="486"/>
      <c r="J95" s="486"/>
      <c r="K95" s="486"/>
      <c r="L95" s="487"/>
      <c r="M95" s="2023"/>
      <c r="N95" s="3548"/>
    </row>
    <row r="96" spans="1:14" ht="12" customHeight="1">
      <c r="A96" s="3549"/>
      <c r="B96" s="2890">
        <v>134</v>
      </c>
      <c r="C96" s="2921" t="s">
        <v>516</v>
      </c>
      <c r="D96" s="2883"/>
      <c r="E96" s="2883" t="s">
        <v>2350</v>
      </c>
      <c r="F96" s="2922"/>
      <c r="G96" s="2899"/>
      <c r="H96" s="2899"/>
      <c r="I96" s="2899"/>
      <c r="J96" s="2899"/>
      <c r="K96" s="2899"/>
      <c r="L96" s="2923"/>
      <c r="M96" s="2924">
        <v>134</v>
      </c>
      <c r="N96" s="3548"/>
    </row>
    <row r="97" spans="1:14" ht="12" customHeight="1">
      <c r="A97" s="3549"/>
      <c r="B97" s="2890">
        <f t="shared" ref="B97:B112" si="4">B96+1</f>
        <v>135</v>
      </c>
      <c r="C97" s="2921" t="s">
        <v>516</v>
      </c>
      <c r="D97" s="2883"/>
      <c r="E97" s="2883" t="s">
        <v>2351</v>
      </c>
      <c r="F97" s="2922"/>
      <c r="G97" s="2899"/>
      <c r="H97" s="2899">
        <v>-2483</v>
      </c>
      <c r="I97" s="2899"/>
      <c r="J97" s="2899">
        <v>-2483</v>
      </c>
      <c r="K97" s="2899"/>
      <c r="L97" s="2923">
        <v>-2483</v>
      </c>
      <c r="M97" s="2924">
        <f t="shared" ref="M97:M112" si="5">M96+1</f>
        <v>135</v>
      </c>
      <c r="N97" s="3548"/>
    </row>
    <row r="98" spans="1:14" ht="12" customHeight="1">
      <c r="A98" s="3549"/>
      <c r="B98" s="2890">
        <f t="shared" si="4"/>
        <v>136</v>
      </c>
      <c r="C98" s="2921" t="s">
        <v>516</v>
      </c>
      <c r="D98" s="2883"/>
      <c r="E98" s="2883" t="s">
        <v>2352</v>
      </c>
      <c r="F98" s="2922"/>
      <c r="G98" s="2899"/>
      <c r="H98" s="2899"/>
      <c r="I98" s="2894">
        <v>456971</v>
      </c>
      <c r="J98" s="2894">
        <v>456971</v>
      </c>
      <c r="K98" s="2894"/>
      <c r="L98" s="2895">
        <v>456971</v>
      </c>
      <c r="M98" s="2924">
        <f t="shared" si="5"/>
        <v>136</v>
      </c>
      <c r="N98" s="3548"/>
    </row>
    <row r="99" spans="1:14" ht="12" customHeight="1">
      <c r="A99" s="3549"/>
      <c r="B99" s="2890">
        <f t="shared" si="4"/>
        <v>137</v>
      </c>
      <c r="C99" s="2921" t="s">
        <v>516</v>
      </c>
      <c r="D99" s="2883"/>
      <c r="E99" s="2883" t="s">
        <v>2353</v>
      </c>
      <c r="F99" s="2922"/>
      <c r="G99" s="2899"/>
      <c r="H99" s="2899"/>
      <c r="I99" s="2894">
        <v>38751</v>
      </c>
      <c r="J99" s="2894">
        <v>38751</v>
      </c>
      <c r="K99" s="2894"/>
      <c r="L99" s="2895">
        <v>38751</v>
      </c>
      <c r="M99" s="2924">
        <f t="shared" si="5"/>
        <v>137</v>
      </c>
      <c r="N99" s="3548"/>
    </row>
    <row r="100" spans="1:14" ht="12" customHeight="1">
      <c r="A100" s="3549"/>
      <c r="B100" s="2890">
        <f t="shared" si="4"/>
        <v>138</v>
      </c>
      <c r="C100" s="2921" t="s">
        <v>516</v>
      </c>
      <c r="D100" s="2883"/>
      <c r="E100" s="2883" t="s">
        <v>2354</v>
      </c>
      <c r="F100" s="2922"/>
      <c r="G100" s="2899"/>
      <c r="H100" s="2899"/>
      <c r="I100" s="2894">
        <v>372837</v>
      </c>
      <c r="J100" s="2894">
        <v>372837</v>
      </c>
      <c r="K100" s="2894"/>
      <c r="L100" s="2895">
        <v>372837</v>
      </c>
      <c r="M100" s="2924">
        <f t="shared" si="5"/>
        <v>138</v>
      </c>
      <c r="N100" s="3548"/>
    </row>
    <row r="101" spans="1:14" ht="12" customHeight="1">
      <c r="A101" s="3549"/>
      <c r="B101" s="2890">
        <f t="shared" si="4"/>
        <v>139</v>
      </c>
      <c r="C101" s="2888"/>
      <c r="D101" s="2883"/>
      <c r="E101" s="2883" t="s">
        <v>2355</v>
      </c>
      <c r="F101" s="2922"/>
      <c r="G101" s="2899"/>
      <c r="H101" s="2894">
        <v>39907</v>
      </c>
      <c r="I101" s="2899"/>
      <c r="J101" s="2894">
        <v>39907</v>
      </c>
      <c r="K101" s="2894"/>
      <c r="L101" s="2895">
        <v>39907</v>
      </c>
      <c r="M101" s="2924">
        <f t="shared" si="5"/>
        <v>139</v>
      </c>
      <c r="N101" s="3548"/>
    </row>
    <row r="102" spans="1:14" ht="12" customHeight="1">
      <c r="A102" s="3549"/>
      <c r="B102" s="2890">
        <f t="shared" si="4"/>
        <v>140</v>
      </c>
      <c r="C102" s="2888"/>
      <c r="D102" s="2883"/>
      <c r="E102" s="2883" t="s">
        <v>2356</v>
      </c>
      <c r="F102" s="2922"/>
      <c r="G102" s="2899"/>
      <c r="H102" s="2894">
        <v>7045</v>
      </c>
      <c r="I102" s="2899"/>
      <c r="J102" s="2894">
        <v>7045</v>
      </c>
      <c r="K102" s="2894"/>
      <c r="L102" s="2895">
        <v>7045</v>
      </c>
      <c r="M102" s="2924">
        <f t="shared" si="5"/>
        <v>140</v>
      </c>
      <c r="N102" s="483"/>
    </row>
    <row r="103" spans="1:14" ht="12" customHeight="1">
      <c r="A103" s="3549"/>
      <c r="B103" s="2890">
        <f t="shared" si="4"/>
        <v>141</v>
      </c>
      <c r="C103" s="2888"/>
      <c r="D103" s="2883"/>
      <c r="E103" s="2883" t="s">
        <v>2357</v>
      </c>
      <c r="F103" s="2922"/>
      <c r="G103" s="2899"/>
      <c r="H103" s="2894">
        <v>18623</v>
      </c>
      <c r="I103" s="2899"/>
      <c r="J103" s="2894">
        <v>18623</v>
      </c>
      <c r="K103" s="2894"/>
      <c r="L103" s="2895">
        <v>18623</v>
      </c>
      <c r="M103" s="2924">
        <f t="shared" si="5"/>
        <v>141</v>
      </c>
      <c r="N103" s="483"/>
    </row>
    <row r="104" spans="1:14" ht="12" customHeight="1">
      <c r="A104" s="3549"/>
      <c r="B104" s="2890">
        <f t="shared" si="4"/>
        <v>142</v>
      </c>
      <c r="C104" s="2888"/>
      <c r="D104" s="2883"/>
      <c r="E104" s="2883" t="s">
        <v>2358</v>
      </c>
      <c r="F104" s="2922"/>
      <c r="G104" s="2899"/>
      <c r="H104" s="2899">
        <v>-44439</v>
      </c>
      <c r="I104" s="2899"/>
      <c r="J104" s="2899">
        <v>-44439</v>
      </c>
      <c r="K104" s="2899"/>
      <c r="L104" s="2923">
        <v>-44439</v>
      </c>
      <c r="M104" s="2924">
        <f t="shared" si="5"/>
        <v>142</v>
      </c>
      <c r="N104" s="483"/>
    </row>
    <row r="105" spans="1:14" ht="12" customHeight="1">
      <c r="A105" s="3549"/>
      <c r="B105" s="2890">
        <f t="shared" si="4"/>
        <v>143</v>
      </c>
      <c r="C105" s="2888"/>
      <c r="D105" s="2883"/>
      <c r="E105" s="2883" t="s">
        <v>2359</v>
      </c>
      <c r="F105" s="2922"/>
      <c r="G105" s="2899"/>
      <c r="H105" s="2899">
        <v>-1332</v>
      </c>
      <c r="I105" s="2899"/>
      <c r="J105" s="2899">
        <v>-1332</v>
      </c>
      <c r="K105" s="2899"/>
      <c r="L105" s="2923">
        <v>-1332</v>
      </c>
      <c r="M105" s="2924">
        <f t="shared" si="5"/>
        <v>143</v>
      </c>
      <c r="N105" s="483"/>
    </row>
    <row r="106" spans="1:14" ht="12" customHeight="1">
      <c r="A106" s="3549"/>
      <c r="B106" s="2890">
        <f t="shared" si="4"/>
        <v>144</v>
      </c>
      <c r="C106" s="2888"/>
      <c r="D106" s="2883"/>
      <c r="E106" s="2883" t="s">
        <v>2360</v>
      </c>
      <c r="F106" s="2922"/>
      <c r="G106" s="2899"/>
      <c r="H106" s="2899">
        <v>-3789</v>
      </c>
      <c r="I106" s="2899"/>
      <c r="J106" s="2899">
        <v>-3789</v>
      </c>
      <c r="K106" s="2899"/>
      <c r="L106" s="2923">
        <v>-3789</v>
      </c>
      <c r="M106" s="2924">
        <f t="shared" si="5"/>
        <v>144</v>
      </c>
      <c r="N106" s="483"/>
    </row>
    <row r="107" spans="1:14" ht="12" customHeight="1">
      <c r="A107" s="3549"/>
      <c r="B107" s="2890">
        <f t="shared" si="4"/>
        <v>145</v>
      </c>
      <c r="C107" s="2888"/>
      <c r="D107" s="2883"/>
      <c r="E107" s="2883" t="s">
        <v>2361</v>
      </c>
      <c r="F107" s="2893"/>
      <c r="G107" s="2894"/>
      <c r="H107" s="2894"/>
      <c r="I107" s="2894"/>
      <c r="J107" s="2894"/>
      <c r="K107" s="2894"/>
      <c r="L107" s="2895"/>
      <c r="M107" s="2924">
        <f t="shared" si="5"/>
        <v>145</v>
      </c>
      <c r="N107" s="483"/>
    </row>
    <row r="108" spans="1:14" ht="12" customHeight="1">
      <c r="A108" s="3549"/>
      <c r="B108" s="2890">
        <f t="shared" si="4"/>
        <v>146</v>
      </c>
      <c r="C108" s="2888"/>
      <c r="D108" s="2883"/>
      <c r="E108" s="2883" t="s">
        <v>2362</v>
      </c>
      <c r="F108" s="2893"/>
      <c r="G108" s="2894"/>
      <c r="H108" s="2894"/>
      <c r="I108" s="2894"/>
      <c r="J108" s="2894"/>
      <c r="K108" s="2894"/>
      <c r="L108" s="2895"/>
      <c r="M108" s="2924">
        <f t="shared" si="5"/>
        <v>146</v>
      </c>
      <c r="N108" s="483"/>
    </row>
    <row r="109" spans="1:14" ht="12" customHeight="1">
      <c r="A109" s="3549"/>
      <c r="B109" s="2890">
        <f t="shared" si="4"/>
        <v>147</v>
      </c>
      <c r="C109" s="2888"/>
      <c r="D109" s="2883"/>
      <c r="E109" s="2883" t="s">
        <v>2363</v>
      </c>
      <c r="F109" s="2893"/>
      <c r="G109" s="2894"/>
      <c r="H109" s="2894"/>
      <c r="I109" s="2894"/>
      <c r="J109" s="2894"/>
      <c r="K109" s="2894"/>
      <c r="L109" s="2895"/>
      <c r="M109" s="2924">
        <f t="shared" si="5"/>
        <v>147</v>
      </c>
      <c r="N109" s="483"/>
    </row>
    <row r="110" spans="1:14" ht="12" customHeight="1">
      <c r="A110" s="3549"/>
      <c r="B110" s="2890">
        <f t="shared" si="4"/>
        <v>148</v>
      </c>
      <c r="C110" s="2888"/>
      <c r="D110" s="2883"/>
      <c r="E110" s="2883" t="s">
        <v>2364</v>
      </c>
      <c r="F110" s="2893">
        <v>-2234</v>
      </c>
      <c r="G110" s="2894"/>
      <c r="H110" s="2894">
        <v>-1</v>
      </c>
      <c r="I110" s="2894">
        <v>3895</v>
      </c>
      <c r="J110" s="2894">
        <v>1660</v>
      </c>
      <c r="K110" s="2894"/>
      <c r="L110" s="2895">
        <v>1660</v>
      </c>
      <c r="M110" s="2924">
        <f t="shared" si="5"/>
        <v>148</v>
      </c>
      <c r="N110" s="483"/>
    </row>
    <row r="111" spans="1:14" ht="12" customHeight="1">
      <c r="A111" s="3549"/>
      <c r="B111" s="2890">
        <f t="shared" si="4"/>
        <v>149</v>
      </c>
      <c r="C111" s="2888"/>
      <c r="D111" s="2883"/>
      <c r="E111" s="2883" t="s">
        <v>2365</v>
      </c>
      <c r="F111" s="2893"/>
      <c r="G111" s="2894"/>
      <c r="H111" s="2894">
        <v>11</v>
      </c>
      <c r="I111" s="2894"/>
      <c r="J111" s="2894">
        <v>11</v>
      </c>
      <c r="K111" s="2894"/>
      <c r="L111" s="2895">
        <v>11</v>
      </c>
      <c r="M111" s="2924">
        <f t="shared" si="5"/>
        <v>149</v>
      </c>
      <c r="N111" s="483"/>
    </row>
    <row r="112" spans="1:14" ht="12" customHeight="1">
      <c r="A112" s="3549"/>
      <c r="B112" s="2890">
        <f t="shared" si="4"/>
        <v>150</v>
      </c>
      <c r="C112" s="2888"/>
      <c r="D112" s="2883"/>
      <c r="E112" s="2883" t="s">
        <v>2366</v>
      </c>
      <c r="F112" s="2893"/>
      <c r="G112" s="2894"/>
      <c r="H112" s="2894"/>
      <c r="I112" s="2894"/>
      <c r="J112" s="2894"/>
      <c r="K112" s="2894"/>
      <c r="L112" s="2895"/>
      <c r="M112" s="2924">
        <f t="shared" si="5"/>
        <v>150</v>
      </c>
      <c r="N112" s="483"/>
    </row>
    <row r="113" spans="1:14" ht="12" customHeight="1">
      <c r="A113" s="3549"/>
      <c r="B113" s="2890">
        <f>B112+1</f>
        <v>151</v>
      </c>
      <c r="C113" s="2888"/>
      <c r="D113" s="2883" t="s">
        <v>2367</v>
      </c>
      <c r="E113" s="2883"/>
      <c r="F113" s="2893">
        <v>174341</v>
      </c>
      <c r="G113" s="2894">
        <v>76406</v>
      </c>
      <c r="H113" s="2894">
        <v>397609</v>
      </c>
      <c r="I113" s="2894">
        <v>1019718</v>
      </c>
      <c r="J113" s="2894">
        <v>1668074</v>
      </c>
      <c r="K113" s="2894"/>
      <c r="L113" s="2895">
        <v>1668074</v>
      </c>
      <c r="M113" s="2924">
        <f>M112+1</f>
        <v>151</v>
      </c>
      <c r="N113" s="483"/>
    </row>
    <row r="114" spans="1:14" ht="12" customHeight="1">
      <c r="A114" s="3549"/>
      <c r="B114" s="2884"/>
      <c r="C114" s="2892"/>
      <c r="D114" s="411" t="s">
        <v>105</v>
      </c>
      <c r="E114" s="411"/>
      <c r="F114" s="489"/>
      <c r="G114" s="2897"/>
      <c r="H114" s="2897"/>
      <c r="I114" s="2897"/>
      <c r="J114" s="2897"/>
      <c r="K114" s="2897"/>
      <c r="L114" s="2898"/>
      <c r="M114" s="2183"/>
      <c r="N114" s="483"/>
    </row>
    <row r="115" spans="1:14" ht="12" customHeight="1">
      <c r="A115" s="3549"/>
      <c r="B115" s="2884"/>
      <c r="C115" s="2892"/>
      <c r="D115" s="411" t="s">
        <v>2368</v>
      </c>
      <c r="E115" s="411"/>
      <c r="F115" s="489"/>
      <c r="G115" s="2897"/>
      <c r="H115" s="2897"/>
      <c r="I115" s="2897"/>
      <c r="J115" s="2897"/>
      <c r="K115" s="2897"/>
      <c r="L115" s="2898"/>
      <c r="M115" s="2183"/>
      <c r="N115" s="483"/>
    </row>
    <row r="116" spans="1:14" ht="12" customHeight="1">
      <c r="A116" s="3549"/>
      <c r="B116" s="2890">
        <v>201</v>
      </c>
      <c r="C116" s="2888"/>
      <c r="D116" s="2883"/>
      <c r="E116" s="2883" t="s">
        <v>2369</v>
      </c>
      <c r="F116" s="2893">
        <v>5613</v>
      </c>
      <c r="G116" s="2894">
        <v>466</v>
      </c>
      <c r="H116" s="2894">
        <v>3048</v>
      </c>
      <c r="I116" s="2894">
        <v>166</v>
      </c>
      <c r="J116" s="2894">
        <v>9293</v>
      </c>
      <c r="K116" s="2894"/>
      <c r="L116" s="2895">
        <v>9293</v>
      </c>
      <c r="M116" s="2924">
        <v>201</v>
      </c>
      <c r="N116" s="483"/>
    </row>
    <row r="117" spans="1:14" ht="12" customHeight="1">
      <c r="A117" s="3549"/>
      <c r="B117" s="2890">
        <f t="shared" ref="B117:B131" si="6">B116+1</f>
        <v>202</v>
      </c>
      <c r="C117" s="2921" t="s">
        <v>516</v>
      </c>
      <c r="D117" s="2883"/>
      <c r="E117" s="2883" t="s">
        <v>2370</v>
      </c>
      <c r="F117" s="2893">
        <v>76155</v>
      </c>
      <c r="G117" s="2894">
        <v>135320</v>
      </c>
      <c r="H117" s="2894">
        <v>18730</v>
      </c>
      <c r="I117" s="2894">
        <v>23</v>
      </c>
      <c r="J117" s="2894">
        <v>230228</v>
      </c>
      <c r="K117" s="2894"/>
      <c r="L117" s="2895">
        <v>230228</v>
      </c>
      <c r="M117" s="2924">
        <f t="shared" ref="M117:M131" si="7">M116+1</f>
        <v>202</v>
      </c>
      <c r="N117" s="483"/>
    </row>
    <row r="118" spans="1:14" ht="12" customHeight="1">
      <c r="A118" s="3549"/>
      <c r="B118" s="2890">
        <f t="shared" si="6"/>
        <v>203</v>
      </c>
      <c r="C118" s="2921" t="s">
        <v>516</v>
      </c>
      <c r="D118" s="2883"/>
      <c r="E118" s="2883" t="s">
        <v>2371</v>
      </c>
      <c r="F118" s="2893">
        <v>2984</v>
      </c>
      <c r="G118" s="2894">
        <v>1306</v>
      </c>
      <c r="H118" s="2894">
        <v>1327</v>
      </c>
      <c r="I118" s="2894"/>
      <c r="J118" s="2894">
        <v>5617</v>
      </c>
      <c r="K118" s="2894"/>
      <c r="L118" s="2895">
        <v>5617</v>
      </c>
      <c r="M118" s="2924">
        <f t="shared" si="7"/>
        <v>203</v>
      </c>
      <c r="N118" s="483"/>
    </row>
    <row r="119" spans="1:14" ht="12" customHeight="1">
      <c r="A119" s="3549"/>
      <c r="B119" s="2890">
        <f t="shared" si="6"/>
        <v>204</v>
      </c>
      <c r="C119" s="2888"/>
      <c r="D119" s="2883"/>
      <c r="E119" s="2883" t="s">
        <v>2372</v>
      </c>
      <c r="F119" s="2893">
        <v>63</v>
      </c>
      <c r="G119" s="2894">
        <v>45</v>
      </c>
      <c r="H119" s="2894"/>
      <c r="I119" s="2894"/>
      <c r="J119" s="2894">
        <v>108</v>
      </c>
      <c r="K119" s="2894"/>
      <c r="L119" s="2895">
        <v>108</v>
      </c>
      <c r="M119" s="2924">
        <f t="shared" si="7"/>
        <v>204</v>
      </c>
      <c r="N119" s="483"/>
    </row>
    <row r="120" spans="1:14" ht="12" customHeight="1">
      <c r="A120" s="3549"/>
      <c r="B120" s="2890">
        <f t="shared" si="6"/>
        <v>205</v>
      </c>
      <c r="C120" s="2888"/>
      <c r="D120" s="2883"/>
      <c r="E120" s="2883" t="s">
        <v>2373</v>
      </c>
      <c r="F120" s="2922"/>
      <c r="G120" s="2899"/>
      <c r="H120" s="2899"/>
      <c r="I120" s="2894">
        <v>48113</v>
      </c>
      <c r="J120" s="2894">
        <v>48113</v>
      </c>
      <c r="K120" s="2894"/>
      <c r="L120" s="2895">
        <v>48113</v>
      </c>
      <c r="M120" s="2924">
        <f t="shared" si="7"/>
        <v>205</v>
      </c>
      <c r="N120" s="483"/>
    </row>
    <row r="121" spans="1:14" ht="12" customHeight="1">
      <c r="A121" s="3549"/>
      <c r="B121" s="2890">
        <f t="shared" si="6"/>
        <v>206</v>
      </c>
      <c r="C121" s="2888"/>
      <c r="D121" s="2883"/>
      <c r="E121" s="2883" t="s">
        <v>2374</v>
      </c>
      <c r="F121" s="2922"/>
      <c r="G121" s="2899"/>
      <c r="H121" s="2899"/>
      <c r="I121" s="2894">
        <v>9186</v>
      </c>
      <c r="J121" s="2894">
        <v>9186</v>
      </c>
      <c r="K121" s="2894"/>
      <c r="L121" s="2895">
        <v>9186</v>
      </c>
      <c r="M121" s="2924">
        <f t="shared" si="7"/>
        <v>206</v>
      </c>
      <c r="N121" s="483"/>
    </row>
    <row r="122" spans="1:14" ht="12" customHeight="1">
      <c r="A122" s="3549"/>
      <c r="B122" s="2890">
        <f t="shared" si="6"/>
        <v>207</v>
      </c>
      <c r="C122" s="2921" t="s">
        <v>516</v>
      </c>
      <c r="D122" s="2883"/>
      <c r="E122" s="2883" t="s">
        <v>2375</v>
      </c>
      <c r="F122" s="2922"/>
      <c r="G122" s="2899"/>
      <c r="H122" s="2894">
        <v>338</v>
      </c>
      <c r="I122" s="2899"/>
      <c r="J122" s="2894">
        <v>338</v>
      </c>
      <c r="K122" s="2894"/>
      <c r="L122" s="2895">
        <v>338</v>
      </c>
      <c r="M122" s="2924">
        <f t="shared" si="7"/>
        <v>207</v>
      </c>
      <c r="N122" s="483"/>
    </row>
    <row r="123" spans="1:14" ht="12" customHeight="1">
      <c r="A123" s="3549"/>
      <c r="B123" s="2890">
        <f t="shared" si="6"/>
        <v>208</v>
      </c>
      <c r="C123" s="2921" t="s">
        <v>516</v>
      </c>
      <c r="D123" s="2883"/>
      <c r="E123" s="2883" t="s">
        <v>2376</v>
      </c>
      <c r="F123" s="2922"/>
      <c r="G123" s="2899"/>
      <c r="H123" s="2899">
        <v>-8137</v>
      </c>
      <c r="I123" s="2899"/>
      <c r="J123" s="2899">
        <v>-8137</v>
      </c>
      <c r="K123" s="2899"/>
      <c r="L123" s="2923">
        <v>-8137</v>
      </c>
      <c r="M123" s="2924">
        <f t="shared" si="7"/>
        <v>208</v>
      </c>
      <c r="N123" s="483"/>
    </row>
    <row r="124" spans="1:14" ht="12" customHeight="1">
      <c r="A124" s="3549"/>
      <c r="B124" s="2890">
        <f t="shared" si="6"/>
        <v>209</v>
      </c>
      <c r="C124" s="2888"/>
      <c r="D124" s="2883"/>
      <c r="E124" s="2883" t="s">
        <v>2377</v>
      </c>
      <c r="F124" s="2922"/>
      <c r="G124" s="2899"/>
      <c r="H124" s="2894"/>
      <c r="I124" s="2899"/>
      <c r="J124" s="2894"/>
      <c r="K124" s="2894"/>
      <c r="L124" s="2895"/>
      <c r="M124" s="2924">
        <f t="shared" si="7"/>
        <v>209</v>
      </c>
      <c r="N124" s="483"/>
    </row>
    <row r="125" spans="1:14" ht="12" customHeight="1">
      <c r="A125" s="3549"/>
      <c r="B125" s="2890">
        <f t="shared" si="6"/>
        <v>210</v>
      </c>
      <c r="C125" s="2888"/>
      <c r="D125" s="2883"/>
      <c r="E125" s="2883" t="s">
        <v>2378</v>
      </c>
      <c r="F125" s="2922"/>
      <c r="G125" s="2899"/>
      <c r="H125" s="2899"/>
      <c r="I125" s="2899"/>
      <c r="J125" s="2899"/>
      <c r="K125" s="2899"/>
      <c r="L125" s="2923"/>
      <c r="M125" s="2924">
        <f t="shared" si="7"/>
        <v>210</v>
      </c>
      <c r="N125" s="483"/>
    </row>
    <row r="126" spans="1:14" ht="12" customHeight="1">
      <c r="A126" s="3549"/>
      <c r="B126" s="2890">
        <f t="shared" si="6"/>
        <v>211</v>
      </c>
      <c r="C126" s="2921" t="s">
        <v>516</v>
      </c>
      <c r="D126" s="2883"/>
      <c r="E126" s="2883" t="s">
        <v>2379</v>
      </c>
      <c r="F126" s="2922"/>
      <c r="G126" s="2899"/>
      <c r="H126" s="2894">
        <v>136</v>
      </c>
      <c r="I126" s="2899"/>
      <c r="J126" s="2894">
        <v>136</v>
      </c>
      <c r="K126" s="2894"/>
      <c r="L126" s="2895">
        <v>136</v>
      </c>
      <c r="M126" s="2924">
        <f t="shared" si="7"/>
        <v>211</v>
      </c>
      <c r="N126" s="483"/>
    </row>
    <row r="127" spans="1:14" ht="12" customHeight="1">
      <c r="A127" s="3549"/>
      <c r="B127" s="2890">
        <f t="shared" si="6"/>
        <v>212</v>
      </c>
      <c r="C127" s="2921" t="s">
        <v>516</v>
      </c>
      <c r="D127" s="2883"/>
      <c r="E127" s="2883" t="s">
        <v>2380</v>
      </c>
      <c r="F127" s="2922"/>
      <c r="G127" s="2899"/>
      <c r="H127" s="2899"/>
      <c r="I127" s="2899"/>
      <c r="J127" s="2899"/>
      <c r="K127" s="2899"/>
      <c r="L127" s="2923"/>
      <c r="M127" s="2924">
        <f t="shared" si="7"/>
        <v>212</v>
      </c>
      <c r="N127" s="483"/>
    </row>
    <row r="128" spans="1:14" ht="12" customHeight="1">
      <c r="A128" s="3549"/>
      <c r="B128" s="2890">
        <f t="shared" si="6"/>
        <v>213</v>
      </c>
      <c r="C128" s="2921" t="s">
        <v>516</v>
      </c>
      <c r="D128" s="2883"/>
      <c r="E128" s="2883" t="s">
        <v>1894</v>
      </c>
      <c r="F128" s="2922"/>
      <c r="G128" s="2899"/>
      <c r="H128" s="2899"/>
      <c r="I128" s="2894">
        <v>191346</v>
      </c>
      <c r="J128" s="2894">
        <v>191346</v>
      </c>
      <c r="K128" s="2894"/>
      <c r="L128" s="2895">
        <v>191346</v>
      </c>
      <c r="M128" s="2924">
        <f t="shared" si="7"/>
        <v>213</v>
      </c>
      <c r="N128" s="483"/>
    </row>
    <row r="129" spans="1:14" ht="12" customHeight="1">
      <c r="A129" s="3549"/>
      <c r="B129" s="2890">
        <f t="shared" si="6"/>
        <v>214</v>
      </c>
      <c r="C129" s="2888"/>
      <c r="D129" s="2883"/>
      <c r="E129" s="2883" t="s">
        <v>2381</v>
      </c>
      <c r="F129" s="2922"/>
      <c r="G129" s="2899"/>
      <c r="H129" s="2894"/>
      <c r="I129" s="2899"/>
      <c r="J129" s="2894"/>
      <c r="K129" s="2894"/>
      <c r="L129" s="2895"/>
      <c r="M129" s="2924">
        <f t="shared" si="7"/>
        <v>214</v>
      </c>
      <c r="N129" s="483"/>
    </row>
    <row r="130" spans="1:14" ht="12" customHeight="1">
      <c r="A130" s="3549"/>
      <c r="B130" s="2890">
        <f t="shared" si="6"/>
        <v>215</v>
      </c>
      <c r="C130" s="2888"/>
      <c r="D130" s="2883"/>
      <c r="E130" s="2883" t="s">
        <v>2382</v>
      </c>
      <c r="F130" s="2922"/>
      <c r="G130" s="2899"/>
      <c r="H130" s="2899"/>
      <c r="I130" s="2899"/>
      <c r="J130" s="2899"/>
      <c r="K130" s="2899"/>
      <c r="L130" s="2923"/>
      <c r="M130" s="2924">
        <f t="shared" si="7"/>
        <v>215</v>
      </c>
      <c r="N130" s="3528">
        <v>43</v>
      </c>
    </row>
    <row r="131" spans="1:14" ht="12" customHeight="1" thickBot="1">
      <c r="A131" s="3544"/>
      <c r="B131" s="3044">
        <f t="shared" si="6"/>
        <v>216</v>
      </c>
      <c r="C131" s="3045" t="s">
        <v>516</v>
      </c>
      <c r="D131" s="3046"/>
      <c r="E131" s="3046" t="s">
        <v>2383</v>
      </c>
      <c r="F131" s="2973"/>
      <c r="G131" s="2974"/>
      <c r="H131" s="2974">
        <v>-2313</v>
      </c>
      <c r="I131" s="2974"/>
      <c r="J131" s="2974">
        <v>-2313</v>
      </c>
      <c r="K131" s="2974"/>
      <c r="L131" s="2975">
        <v>-2313</v>
      </c>
      <c r="M131" s="3047">
        <f t="shared" si="7"/>
        <v>216</v>
      </c>
      <c r="N131" s="3536"/>
    </row>
    <row r="132" spans="1:14" ht="12" customHeight="1">
      <c r="A132" s="2927"/>
      <c r="B132" s="2957" t="s">
        <v>2316</v>
      </c>
      <c r="C132" s="2882"/>
      <c r="D132" s="2882"/>
      <c r="E132" s="2882"/>
      <c r="F132" s="2882"/>
      <c r="G132" s="2882"/>
      <c r="H132" s="2882"/>
      <c r="I132" s="2882"/>
      <c r="J132" s="2882"/>
      <c r="K132" s="2882"/>
      <c r="L132" s="2882"/>
      <c r="M132" s="2918"/>
      <c r="N132" s="3525">
        <v>44</v>
      </c>
    </row>
    <row r="133" spans="1:14" ht="12" customHeight="1">
      <c r="A133" s="483"/>
      <c r="B133" s="498" t="s">
        <v>334</v>
      </c>
      <c r="C133" s="498"/>
      <c r="D133" s="498"/>
      <c r="E133" s="498"/>
      <c r="F133" s="498"/>
      <c r="G133" s="498"/>
      <c r="H133" s="498"/>
      <c r="I133" s="498"/>
      <c r="J133" s="498"/>
      <c r="K133" s="498"/>
      <c r="L133" s="498"/>
      <c r="M133" s="498"/>
      <c r="N133" s="3526"/>
    </row>
    <row r="134" spans="1:14" ht="12" customHeight="1">
      <c r="A134" s="483"/>
      <c r="B134" s="2928"/>
      <c r="C134" s="2929"/>
      <c r="D134" s="2930"/>
      <c r="E134" s="2928"/>
      <c r="F134" s="2929"/>
      <c r="G134" s="2929"/>
      <c r="H134" s="2929"/>
      <c r="I134" s="2929"/>
      <c r="J134" s="2929"/>
      <c r="K134" s="2929"/>
      <c r="L134" s="2929"/>
      <c r="M134" s="2930"/>
      <c r="N134" s="483"/>
    </row>
    <row r="135" spans="1:14" ht="12" customHeight="1">
      <c r="A135" s="483"/>
      <c r="B135" s="2884"/>
      <c r="C135" s="2885"/>
      <c r="D135" s="2886"/>
      <c r="E135" s="2884"/>
      <c r="F135" s="2885"/>
      <c r="G135" s="2885" t="s">
        <v>1324</v>
      </c>
      <c r="H135" s="2885"/>
      <c r="I135" s="2885"/>
      <c r="J135" s="2885" t="s">
        <v>1325</v>
      </c>
      <c r="K135" s="2885"/>
      <c r="L135" s="2885"/>
      <c r="M135" s="2886"/>
      <c r="N135" s="483"/>
    </row>
    <row r="136" spans="1:14" ht="12" customHeight="1">
      <c r="A136" s="483"/>
      <c r="B136" s="2884" t="s">
        <v>311</v>
      </c>
      <c r="C136" s="2885" t="s">
        <v>335</v>
      </c>
      <c r="D136" s="2886"/>
      <c r="E136" s="2884" t="s">
        <v>1326</v>
      </c>
      <c r="F136" s="2885" t="s">
        <v>1327</v>
      </c>
      <c r="G136" s="2885" t="s">
        <v>1328</v>
      </c>
      <c r="H136" s="2885" t="s">
        <v>1329</v>
      </c>
      <c r="I136" s="2885" t="s">
        <v>1330</v>
      </c>
      <c r="J136" s="2885" t="s">
        <v>1331</v>
      </c>
      <c r="K136" s="2885" t="s">
        <v>1332</v>
      </c>
      <c r="L136" s="2885" t="s">
        <v>1325</v>
      </c>
      <c r="M136" s="2885" t="s">
        <v>311</v>
      </c>
      <c r="N136" s="2931"/>
    </row>
    <row r="137" spans="1:14" ht="12" customHeight="1">
      <c r="A137" s="2902"/>
      <c r="B137" s="2884" t="s">
        <v>316</v>
      </c>
      <c r="C137" s="2885" t="s">
        <v>338</v>
      </c>
      <c r="D137" s="2886"/>
      <c r="E137" s="2884"/>
      <c r="F137" s="2885" t="s">
        <v>1333</v>
      </c>
      <c r="G137" s="2885" t="s">
        <v>1334</v>
      </c>
      <c r="H137" s="2885" t="s">
        <v>1335</v>
      </c>
      <c r="I137" s="2885"/>
      <c r="J137" s="2885" t="s">
        <v>1336</v>
      </c>
      <c r="K137" s="2885"/>
      <c r="L137" s="2885"/>
      <c r="M137" s="2885" t="s">
        <v>316</v>
      </c>
      <c r="N137" s="2931"/>
    </row>
    <row r="138" spans="1:14" ht="12" customHeight="1" thickBot="1">
      <c r="A138" s="2902"/>
      <c r="B138" s="2887"/>
      <c r="C138" s="2888"/>
      <c r="D138" s="2889"/>
      <c r="E138" s="2890" t="s">
        <v>321</v>
      </c>
      <c r="F138" s="2885" t="s">
        <v>322</v>
      </c>
      <c r="G138" s="2885" t="s">
        <v>323</v>
      </c>
      <c r="H138" s="2885" t="s">
        <v>324</v>
      </c>
      <c r="I138" s="2885" t="s">
        <v>325</v>
      </c>
      <c r="J138" s="2885" t="s">
        <v>326</v>
      </c>
      <c r="K138" s="2885" t="s">
        <v>178</v>
      </c>
      <c r="L138" s="2885" t="s">
        <v>179</v>
      </c>
      <c r="M138" s="2892"/>
      <c r="N138" s="2931"/>
    </row>
    <row r="139" spans="1:14" ht="12" customHeight="1">
      <c r="A139" s="2902"/>
      <c r="B139" s="2891"/>
      <c r="C139" s="2892"/>
      <c r="D139" s="2932" t="s">
        <v>2384</v>
      </c>
      <c r="E139" s="411"/>
      <c r="F139" s="485"/>
      <c r="G139" s="486"/>
      <c r="H139" s="486"/>
      <c r="I139" s="486"/>
      <c r="J139" s="486"/>
      <c r="K139" s="486"/>
      <c r="L139" s="487"/>
      <c r="M139" s="2933"/>
      <c r="N139" s="2931"/>
    </row>
    <row r="140" spans="1:14" ht="12" customHeight="1">
      <c r="A140" s="2902"/>
      <c r="B140" s="2890">
        <v>217</v>
      </c>
      <c r="C140" s="2888"/>
      <c r="D140" s="2883"/>
      <c r="E140" s="2883" t="s">
        <v>1360</v>
      </c>
      <c r="F140" s="2934"/>
      <c r="G140" s="2935"/>
      <c r="H140" s="2935"/>
      <c r="I140" s="2935"/>
      <c r="J140" s="2935"/>
      <c r="K140" s="2935"/>
      <c r="L140" s="2936"/>
      <c r="M140" s="2924">
        <v>217</v>
      </c>
      <c r="N140" s="2931"/>
    </row>
    <row r="141" spans="1:14" ht="12" customHeight="1">
      <c r="A141" s="2902"/>
      <c r="B141" s="2890">
        <f>B140+1</f>
        <v>218</v>
      </c>
      <c r="C141" s="2888"/>
      <c r="D141" s="2883"/>
      <c r="E141" s="2883" t="s">
        <v>490</v>
      </c>
      <c r="F141" s="2893">
        <v>5985</v>
      </c>
      <c r="G141" s="2937">
        <v>20</v>
      </c>
      <c r="H141" s="2937"/>
      <c r="I141" s="2937">
        <v>388704</v>
      </c>
      <c r="J141" s="2937">
        <v>394709</v>
      </c>
      <c r="K141" s="2937"/>
      <c r="L141" s="2938">
        <v>394709</v>
      </c>
      <c r="M141" s="2924">
        <f>M140+1</f>
        <v>218</v>
      </c>
      <c r="N141" s="2931"/>
    </row>
    <row r="142" spans="1:14" ht="12" customHeight="1">
      <c r="A142" s="2902"/>
      <c r="B142" s="2890">
        <f>B141+1</f>
        <v>219</v>
      </c>
      <c r="C142" s="2888"/>
      <c r="D142" s="2883" t="s">
        <v>1361</v>
      </c>
      <c r="E142" s="2883"/>
      <c r="F142" s="2893">
        <v>90800</v>
      </c>
      <c r="G142" s="2937">
        <v>137157</v>
      </c>
      <c r="H142" s="2937">
        <v>13129</v>
      </c>
      <c r="I142" s="2937">
        <v>637538</v>
      </c>
      <c r="J142" s="2937">
        <v>878624</v>
      </c>
      <c r="K142" s="2937"/>
      <c r="L142" s="2938">
        <v>878624</v>
      </c>
      <c r="M142" s="2924">
        <f>M141+1</f>
        <v>219</v>
      </c>
      <c r="N142" s="2931"/>
    </row>
    <row r="143" spans="1:14" ht="12" customHeight="1">
      <c r="A143" s="2902"/>
      <c r="B143" s="2884"/>
      <c r="C143" s="2892"/>
      <c r="D143" s="411" t="s">
        <v>1362</v>
      </c>
      <c r="E143" s="411"/>
      <c r="F143" s="488"/>
      <c r="G143" s="2891"/>
      <c r="H143" s="2891"/>
      <c r="I143" s="2891"/>
      <c r="J143" s="2891"/>
      <c r="K143" s="2891"/>
      <c r="L143" s="413"/>
      <c r="M143" s="2183"/>
      <c r="N143" s="2939"/>
    </row>
    <row r="144" spans="1:14" ht="12" customHeight="1">
      <c r="A144" s="2902"/>
      <c r="B144" s="2890">
        <v>220</v>
      </c>
      <c r="C144" s="2888"/>
      <c r="D144" s="2883"/>
      <c r="E144" s="2883" t="s">
        <v>2369</v>
      </c>
      <c r="F144" s="2893">
        <v>2595</v>
      </c>
      <c r="G144" s="2937">
        <v>287</v>
      </c>
      <c r="H144" s="2937">
        <v>3718</v>
      </c>
      <c r="I144" s="2937">
        <v>462</v>
      </c>
      <c r="J144" s="2937">
        <v>7062</v>
      </c>
      <c r="K144" s="2940" t="s">
        <v>658</v>
      </c>
      <c r="L144" s="2938">
        <v>7062</v>
      </c>
      <c r="M144" s="2924">
        <v>220</v>
      </c>
      <c r="N144" s="2939"/>
    </row>
    <row r="145" spans="1:14" ht="12" customHeight="1">
      <c r="A145" s="2902"/>
      <c r="B145" s="2890">
        <f t="shared" ref="B145:B160" si="8">B144+1</f>
        <v>221</v>
      </c>
      <c r="C145" s="2921" t="s">
        <v>516</v>
      </c>
      <c r="D145" s="2883"/>
      <c r="E145" s="2883" t="s">
        <v>2370</v>
      </c>
      <c r="F145" s="2893">
        <v>24740</v>
      </c>
      <c r="G145" s="2937">
        <v>32152</v>
      </c>
      <c r="H145" s="2937">
        <v>60648</v>
      </c>
      <c r="I145" s="2937">
        <v>16</v>
      </c>
      <c r="J145" s="2937">
        <v>117556</v>
      </c>
      <c r="K145" s="2940" t="s">
        <v>658</v>
      </c>
      <c r="L145" s="2938">
        <v>117556</v>
      </c>
      <c r="M145" s="2924">
        <f t="shared" ref="M145:M160" si="9">M144+1</f>
        <v>221</v>
      </c>
      <c r="N145" s="2939"/>
    </row>
    <row r="146" spans="1:14" ht="12" customHeight="1">
      <c r="A146" s="2902"/>
      <c r="B146" s="2941">
        <f t="shared" si="8"/>
        <v>222</v>
      </c>
      <c r="C146" s="2921" t="s">
        <v>516</v>
      </c>
      <c r="D146" s="2883"/>
      <c r="E146" s="2883" t="s">
        <v>2371</v>
      </c>
      <c r="F146" s="2893">
        <v>331</v>
      </c>
      <c r="G146" s="2937">
        <v>202</v>
      </c>
      <c r="H146" s="2937">
        <v>5917</v>
      </c>
      <c r="I146" s="2937"/>
      <c r="J146" s="2937">
        <v>6450</v>
      </c>
      <c r="K146" s="2940" t="s">
        <v>658</v>
      </c>
      <c r="L146" s="2938">
        <v>6450</v>
      </c>
      <c r="M146" s="2924">
        <f t="shared" si="9"/>
        <v>222</v>
      </c>
      <c r="N146" s="2939"/>
    </row>
    <row r="147" spans="1:14" ht="12" customHeight="1">
      <c r="A147" s="2902"/>
      <c r="B147" s="2941">
        <f t="shared" si="8"/>
        <v>223</v>
      </c>
      <c r="C147" s="2888"/>
      <c r="D147" s="2883"/>
      <c r="E147" s="2883" t="s">
        <v>2372</v>
      </c>
      <c r="F147" s="2893">
        <v>2035</v>
      </c>
      <c r="G147" s="2937">
        <v>2316</v>
      </c>
      <c r="H147" s="2937"/>
      <c r="I147" s="2937"/>
      <c r="J147" s="2937">
        <v>4351</v>
      </c>
      <c r="K147" s="2940" t="s">
        <v>658</v>
      </c>
      <c r="L147" s="2938">
        <v>4351</v>
      </c>
      <c r="M147" s="494">
        <f t="shared" si="9"/>
        <v>223</v>
      </c>
      <c r="N147" s="2939"/>
    </row>
    <row r="148" spans="1:14" ht="12" customHeight="1">
      <c r="A148" s="2902"/>
      <c r="B148" s="2941">
        <f t="shared" si="8"/>
        <v>224</v>
      </c>
      <c r="C148" s="2888"/>
      <c r="D148" s="2883"/>
      <c r="E148" s="2883" t="s">
        <v>2373</v>
      </c>
      <c r="F148" s="2922"/>
      <c r="G148" s="2940"/>
      <c r="H148" s="2940"/>
      <c r="I148" s="2937">
        <v>16438</v>
      </c>
      <c r="J148" s="2937">
        <v>16438</v>
      </c>
      <c r="K148" s="2940" t="s">
        <v>658</v>
      </c>
      <c r="L148" s="2938">
        <v>16438</v>
      </c>
      <c r="M148" s="2890">
        <f t="shared" si="9"/>
        <v>224</v>
      </c>
      <c r="N148" s="2939"/>
    </row>
    <row r="149" spans="1:14" ht="12" customHeight="1">
      <c r="A149" s="2942"/>
      <c r="B149" s="2941">
        <f t="shared" si="8"/>
        <v>225</v>
      </c>
      <c r="C149" s="2888"/>
      <c r="D149" s="2883"/>
      <c r="E149" s="2883" t="s">
        <v>2374</v>
      </c>
      <c r="F149" s="2922"/>
      <c r="G149" s="2940"/>
      <c r="H149" s="2940"/>
      <c r="I149" s="2937">
        <v>11488</v>
      </c>
      <c r="J149" s="2937">
        <v>11488</v>
      </c>
      <c r="K149" s="2940" t="s">
        <v>658</v>
      </c>
      <c r="L149" s="2938">
        <v>11488</v>
      </c>
      <c r="M149" s="2890">
        <f t="shared" si="9"/>
        <v>225</v>
      </c>
      <c r="N149" s="2939"/>
    </row>
    <row r="150" spans="1:14" ht="12" customHeight="1">
      <c r="A150" s="2942"/>
      <c r="B150" s="2941">
        <f t="shared" si="8"/>
        <v>226</v>
      </c>
      <c r="C150" s="2921" t="s">
        <v>516</v>
      </c>
      <c r="D150" s="2883"/>
      <c r="E150" s="2883" t="s">
        <v>2375</v>
      </c>
      <c r="F150" s="2922"/>
      <c r="G150" s="2940"/>
      <c r="H150" s="2937">
        <v>24458</v>
      </c>
      <c r="I150" s="2940"/>
      <c r="J150" s="2937">
        <v>24458</v>
      </c>
      <c r="K150" s="2940" t="s">
        <v>658</v>
      </c>
      <c r="L150" s="2938">
        <v>24458</v>
      </c>
      <c r="M150" s="2890">
        <f t="shared" si="9"/>
        <v>226</v>
      </c>
      <c r="N150" s="2939"/>
    </row>
    <row r="151" spans="1:14" ht="12" customHeight="1">
      <c r="A151" s="2902"/>
      <c r="B151" s="2941">
        <f t="shared" si="8"/>
        <v>227</v>
      </c>
      <c r="C151" s="2921" t="s">
        <v>516</v>
      </c>
      <c r="D151" s="2883"/>
      <c r="E151" s="2883" t="s">
        <v>2376</v>
      </c>
      <c r="F151" s="2922"/>
      <c r="G151" s="2940"/>
      <c r="H151" s="2899">
        <v>-6436</v>
      </c>
      <c r="I151" s="2940"/>
      <c r="J151" s="2899">
        <v>-6436</v>
      </c>
      <c r="K151" s="2940" t="s">
        <v>658</v>
      </c>
      <c r="L151" s="2923">
        <v>-6436</v>
      </c>
      <c r="M151" s="2890">
        <f t="shared" si="9"/>
        <v>227</v>
      </c>
      <c r="N151" s="2939"/>
    </row>
    <row r="152" spans="1:14" ht="12" customHeight="1">
      <c r="A152" s="2902"/>
      <c r="B152" s="2941">
        <f t="shared" si="8"/>
        <v>228</v>
      </c>
      <c r="C152" s="2888"/>
      <c r="D152" s="2883"/>
      <c r="E152" s="2883" t="s">
        <v>2377</v>
      </c>
      <c r="F152" s="2922"/>
      <c r="G152" s="2940"/>
      <c r="H152" s="2937"/>
      <c r="I152" s="2940"/>
      <c r="J152" s="2937"/>
      <c r="K152" s="2940" t="s">
        <v>658</v>
      </c>
      <c r="L152" s="2938"/>
      <c r="M152" s="2890">
        <f t="shared" si="9"/>
        <v>228</v>
      </c>
      <c r="N152" s="2939"/>
    </row>
    <row r="153" spans="1:14" ht="12" customHeight="1">
      <c r="A153" s="2902"/>
      <c r="B153" s="2941">
        <f t="shared" si="8"/>
        <v>229</v>
      </c>
      <c r="C153" s="2888"/>
      <c r="D153" s="2883"/>
      <c r="E153" s="2883" t="s">
        <v>2378</v>
      </c>
      <c r="F153" s="2922"/>
      <c r="G153" s="2940"/>
      <c r="H153" s="2899"/>
      <c r="I153" s="2940"/>
      <c r="J153" s="2899"/>
      <c r="K153" s="2940" t="s">
        <v>658</v>
      </c>
      <c r="L153" s="2923"/>
      <c r="M153" s="2890">
        <f t="shared" si="9"/>
        <v>229</v>
      </c>
      <c r="N153" s="2939"/>
    </row>
    <row r="154" spans="1:14" ht="12" customHeight="1">
      <c r="A154" s="2902"/>
      <c r="B154" s="2941">
        <f t="shared" si="8"/>
        <v>230</v>
      </c>
      <c r="C154" s="2921" t="s">
        <v>516</v>
      </c>
      <c r="D154" s="2883"/>
      <c r="E154" s="2883" t="s">
        <v>2379</v>
      </c>
      <c r="F154" s="2922"/>
      <c r="G154" s="2940"/>
      <c r="H154" s="2937">
        <v>492104</v>
      </c>
      <c r="I154" s="2940"/>
      <c r="J154" s="2937">
        <v>492104</v>
      </c>
      <c r="K154" s="2940" t="s">
        <v>658</v>
      </c>
      <c r="L154" s="2938">
        <v>492104</v>
      </c>
      <c r="M154" s="2890">
        <f t="shared" si="9"/>
        <v>230</v>
      </c>
      <c r="N154" s="2939"/>
    </row>
    <row r="155" spans="1:14" ht="12" customHeight="1">
      <c r="A155" s="2902"/>
      <c r="B155" s="2941">
        <f t="shared" si="8"/>
        <v>231</v>
      </c>
      <c r="C155" s="2921" t="s">
        <v>516</v>
      </c>
      <c r="D155" s="2883"/>
      <c r="E155" s="2883" t="s">
        <v>2380</v>
      </c>
      <c r="F155" s="2922"/>
      <c r="G155" s="2940"/>
      <c r="H155" s="2899">
        <v>-201969</v>
      </c>
      <c r="I155" s="2940"/>
      <c r="J155" s="2899">
        <v>-201969</v>
      </c>
      <c r="K155" s="2940" t="s">
        <v>658</v>
      </c>
      <c r="L155" s="2923">
        <v>-201969</v>
      </c>
      <c r="M155" s="2890">
        <f t="shared" si="9"/>
        <v>231</v>
      </c>
      <c r="N155" s="2939"/>
    </row>
    <row r="156" spans="1:14" ht="12" customHeight="1">
      <c r="A156" s="2902"/>
      <c r="B156" s="2941">
        <f t="shared" si="8"/>
        <v>232</v>
      </c>
      <c r="C156" s="2921" t="s">
        <v>516</v>
      </c>
      <c r="D156" s="2883"/>
      <c r="E156" s="2883" t="s">
        <v>1894</v>
      </c>
      <c r="F156" s="2922"/>
      <c r="G156" s="2940"/>
      <c r="H156" s="2940"/>
      <c r="I156" s="2937">
        <v>49124</v>
      </c>
      <c r="J156" s="2937">
        <v>49124</v>
      </c>
      <c r="K156" s="2940" t="s">
        <v>658</v>
      </c>
      <c r="L156" s="2938">
        <v>49124</v>
      </c>
      <c r="M156" s="2890">
        <f t="shared" si="9"/>
        <v>232</v>
      </c>
      <c r="N156" s="2939"/>
    </row>
    <row r="157" spans="1:14" ht="12" customHeight="1">
      <c r="A157" s="2902"/>
      <c r="B157" s="2941">
        <f t="shared" si="8"/>
        <v>233</v>
      </c>
      <c r="C157" s="2888"/>
      <c r="D157" s="2883"/>
      <c r="E157" s="2883" t="s">
        <v>2381</v>
      </c>
      <c r="F157" s="2922"/>
      <c r="G157" s="2940"/>
      <c r="H157" s="2937"/>
      <c r="I157" s="2940"/>
      <c r="J157" s="2937"/>
      <c r="K157" s="2940" t="s">
        <v>658</v>
      </c>
      <c r="L157" s="2938"/>
      <c r="M157" s="2890">
        <f t="shared" si="9"/>
        <v>233</v>
      </c>
      <c r="N157" s="2939"/>
    </row>
    <row r="158" spans="1:14" ht="12" customHeight="1">
      <c r="A158" s="2902"/>
      <c r="B158" s="2941">
        <f t="shared" si="8"/>
        <v>234</v>
      </c>
      <c r="C158" s="2888"/>
      <c r="D158" s="2883"/>
      <c r="E158" s="2883" t="s">
        <v>2382</v>
      </c>
      <c r="F158" s="2922"/>
      <c r="G158" s="2940"/>
      <c r="H158" s="2899"/>
      <c r="I158" s="2940"/>
      <c r="J158" s="2899"/>
      <c r="K158" s="2940" t="s">
        <v>658</v>
      </c>
      <c r="L158" s="2923"/>
      <c r="M158" s="2890">
        <f t="shared" si="9"/>
        <v>234</v>
      </c>
      <c r="N158" s="2939"/>
    </row>
    <row r="159" spans="1:14" ht="12" customHeight="1">
      <c r="A159" s="2902"/>
      <c r="B159" s="2941">
        <f t="shared" si="8"/>
        <v>235</v>
      </c>
      <c r="C159" s="2921" t="s">
        <v>516</v>
      </c>
      <c r="D159" s="2883"/>
      <c r="E159" s="2883" t="s">
        <v>2383</v>
      </c>
      <c r="F159" s="2922"/>
      <c r="G159" s="2940"/>
      <c r="H159" s="2899">
        <v>-51790</v>
      </c>
      <c r="I159" s="2940"/>
      <c r="J159" s="2899">
        <v>-51790</v>
      </c>
      <c r="K159" s="2940" t="s">
        <v>658</v>
      </c>
      <c r="L159" s="2923">
        <v>-51790</v>
      </c>
      <c r="M159" s="2890">
        <f t="shared" si="9"/>
        <v>235</v>
      </c>
      <c r="N159" s="2939"/>
    </row>
    <row r="160" spans="1:14" ht="12" customHeight="1">
      <c r="A160" s="2902"/>
      <c r="B160" s="2941">
        <f t="shared" si="8"/>
        <v>236</v>
      </c>
      <c r="C160" s="2888"/>
      <c r="D160" s="2883"/>
      <c r="E160" s="2883" t="s">
        <v>1360</v>
      </c>
      <c r="F160" s="2893"/>
      <c r="G160" s="2937"/>
      <c r="H160" s="2937"/>
      <c r="I160" s="2937"/>
      <c r="J160" s="2937"/>
      <c r="K160" s="2940" t="s">
        <v>658</v>
      </c>
      <c r="L160" s="2938"/>
      <c r="M160" s="2890">
        <f t="shared" si="9"/>
        <v>236</v>
      </c>
      <c r="N160" s="2939"/>
    </row>
    <row r="161" spans="1:14" ht="12" customHeight="1">
      <c r="A161" s="2902"/>
      <c r="B161" s="2890">
        <f>B160+1</f>
        <v>237</v>
      </c>
      <c r="C161" s="2888"/>
      <c r="D161" s="2883"/>
      <c r="E161" s="2883" t="s">
        <v>490</v>
      </c>
      <c r="F161" s="2893">
        <v>-49</v>
      </c>
      <c r="G161" s="2937">
        <v>22815</v>
      </c>
      <c r="H161" s="2937"/>
      <c r="I161" s="2937">
        <v>13</v>
      </c>
      <c r="J161" s="2937">
        <v>22779</v>
      </c>
      <c r="K161" s="2940" t="s">
        <v>658</v>
      </c>
      <c r="L161" s="2938">
        <v>22779</v>
      </c>
      <c r="M161" s="2890">
        <f>M160+1</f>
        <v>237</v>
      </c>
      <c r="N161" s="3527" t="s">
        <v>3213</v>
      </c>
    </row>
    <row r="162" spans="1:14" ht="12" customHeight="1">
      <c r="A162" s="3530" t="s">
        <v>38</v>
      </c>
      <c r="B162" s="2890">
        <f>B161+1</f>
        <v>238</v>
      </c>
      <c r="C162" s="2888"/>
      <c r="D162" s="2883" t="s">
        <v>1363</v>
      </c>
      <c r="E162" s="2883"/>
      <c r="F162" s="2893">
        <v>29652</v>
      </c>
      <c r="G162" s="2937">
        <v>57772</v>
      </c>
      <c r="H162" s="2937">
        <v>326650</v>
      </c>
      <c r="I162" s="2937">
        <v>77541</v>
      </c>
      <c r="J162" s="2937">
        <v>491615</v>
      </c>
      <c r="K162" s="2940" t="s">
        <v>658</v>
      </c>
      <c r="L162" s="2938">
        <v>491615</v>
      </c>
      <c r="M162" s="2890">
        <f>M161+1</f>
        <v>238</v>
      </c>
      <c r="N162" s="3527"/>
    </row>
    <row r="163" spans="1:14" ht="12" customHeight="1">
      <c r="A163" s="3531"/>
      <c r="B163" s="2884"/>
      <c r="C163" s="2892"/>
      <c r="D163" s="411" t="s">
        <v>1364</v>
      </c>
      <c r="E163" s="411"/>
      <c r="F163" s="489"/>
      <c r="G163" s="2943"/>
      <c r="H163" s="2943"/>
      <c r="I163" s="2943"/>
      <c r="J163" s="2943"/>
      <c r="K163" s="2943"/>
      <c r="L163" s="497"/>
      <c r="M163" s="2890"/>
      <c r="N163" s="3528"/>
    </row>
    <row r="164" spans="1:14" ht="12" customHeight="1">
      <c r="A164" s="3532"/>
      <c r="B164" s="2890">
        <v>301</v>
      </c>
      <c r="C164" s="2888"/>
      <c r="D164" s="2883"/>
      <c r="E164" s="2883" t="s">
        <v>2369</v>
      </c>
      <c r="F164" s="2893"/>
      <c r="G164" s="2937">
        <v>70</v>
      </c>
      <c r="H164" s="2937">
        <v>2</v>
      </c>
      <c r="I164" s="2937">
        <v>113</v>
      </c>
      <c r="J164" s="2937">
        <v>185</v>
      </c>
      <c r="K164" s="2937"/>
      <c r="L164" s="2938">
        <v>185</v>
      </c>
      <c r="M164" s="2890">
        <v>301</v>
      </c>
      <c r="N164" s="3528"/>
    </row>
    <row r="165" spans="1:14" ht="12" customHeight="1">
      <c r="A165" s="3532"/>
      <c r="B165" s="2884"/>
      <c r="C165" s="2892"/>
      <c r="D165" s="411"/>
      <c r="E165" s="411" t="s">
        <v>1365</v>
      </c>
      <c r="F165" s="489"/>
      <c r="G165" s="2943"/>
      <c r="H165" s="2943"/>
      <c r="I165" s="2943"/>
      <c r="J165" s="2943"/>
      <c r="K165" s="2943"/>
      <c r="L165" s="497"/>
      <c r="M165" s="2884"/>
      <c r="N165" s="3528"/>
    </row>
    <row r="166" spans="1:14" ht="12" customHeight="1">
      <c r="A166" s="3532"/>
      <c r="B166" s="2890">
        <v>302</v>
      </c>
      <c r="C166" s="2921" t="s">
        <v>516</v>
      </c>
      <c r="D166" s="2883"/>
      <c r="E166" s="2883" t="s">
        <v>1366</v>
      </c>
      <c r="F166" s="2893"/>
      <c r="G166" s="2937">
        <v>682</v>
      </c>
      <c r="H166" s="2937">
        <v>59115</v>
      </c>
      <c r="I166" s="2937">
        <v>132</v>
      </c>
      <c r="J166" s="2937">
        <v>59929</v>
      </c>
      <c r="K166" s="2940" t="s">
        <v>658</v>
      </c>
      <c r="L166" s="2938">
        <v>59929</v>
      </c>
      <c r="M166" s="2944">
        <v>302</v>
      </c>
      <c r="N166" s="3528"/>
    </row>
    <row r="167" spans="1:14" ht="12" customHeight="1">
      <c r="A167" s="3532"/>
      <c r="B167" s="2890">
        <f t="shared" ref="B167:B176" si="10">B166+1</f>
        <v>303</v>
      </c>
      <c r="C167" s="2921" t="s">
        <v>516</v>
      </c>
      <c r="D167" s="2883"/>
      <c r="E167" s="2883" t="s">
        <v>1367</v>
      </c>
      <c r="F167" s="2893"/>
      <c r="G167" s="2937"/>
      <c r="H167" s="2937"/>
      <c r="I167" s="2937"/>
      <c r="J167" s="2937"/>
      <c r="K167" s="2940" t="s">
        <v>658</v>
      </c>
      <c r="L167" s="2938"/>
      <c r="M167" s="2890">
        <f t="shared" ref="M167:M176" si="11">M166+1</f>
        <v>303</v>
      </c>
      <c r="N167" s="3528"/>
    </row>
    <row r="168" spans="1:14" ht="12" customHeight="1">
      <c r="A168" s="3532"/>
      <c r="B168" s="2890">
        <f t="shared" si="10"/>
        <v>304</v>
      </c>
      <c r="C168" s="2921" t="s">
        <v>516</v>
      </c>
      <c r="D168" s="2883"/>
      <c r="E168" s="2883" t="s">
        <v>1368</v>
      </c>
      <c r="F168" s="2893"/>
      <c r="G168" s="2937"/>
      <c r="H168" s="2937"/>
      <c r="I168" s="2937"/>
      <c r="J168" s="2937"/>
      <c r="K168" s="2937"/>
      <c r="L168" s="2938"/>
      <c r="M168" s="2890">
        <f t="shared" si="11"/>
        <v>304</v>
      </c>
      <c r="N168" s="3528"/>
    </row>
    <row r="169" spans="1:14" ht="12" customHeight="1">
      <c r="A169" s="3532"/>
      <c r="B169" s="2890">
        <f t="shared" si="10"/>
        <v>305</v>
      </c>
      <c r="C169" s="2921" t="s">
        <v>516</v>
      </c>
      <c r="D169" s="2883"/>
      <c r="E169" s="2883" t="s">
        <v>1369</v>
      </c>
      <c r="F169" s="2893"/>
      <c r="G169" s="2937">
        <v>4960</v>
      </c>
      <c r="H169" s="2937">
        <v>113606</v>
      </c>
      <c r="I169" s="2937">
        <v>98</v>
      </c>
      <c r="J169" s="2937">
        <v>118664</v>
      </c>
      <c r="K169" s="2937"/>
      <c r="L169" s="2938">
        <v>118664</v>
      </c>
      <c r="M169" s="2890">
        <f t="shared" si="11"/>
        <v>305</v>
      </c>
      <c r="N169" s="3528"/>
    </row>
    <row r="170" spans="1:14" ht="12" customHeight="1">
      <c r="A170" s="3532"/>
      <c r="B170" s="2890">
        <f t="shared" si="10"/>
        <v>306</v>
      </c>
      <c r="C170" s="2921" t="s">
        <v>516</v>
      </c>
      <c r="D170" s="2883"/>
      <c r="E170" s="2883" t="s">
        <v>1370</v>
      </c>
      <c r="F170" s="2893">
        <v>119</v>
      </c>
      <c r="G170" s="2937">
        <v>42</v>
      </c>
      <c r="H170" s="2937">
        <v>76</v>
      </c>
      <c r="I170" s="2937"/>
      <c r="J170" s="2937">
        <v>237</v>
      </c>
      <c r="K170" s="2937"/>
      <c r="L170" s="2938">
        <v>237</v>
      </c>
      <c r="M170" s="2890">
        <f t="shared" si="11"/>
        <v>306</v>
      </c>
      <c r="N170" s="3528"/>
    </row>
    <row r="171" spans="1:14" ht="12" customHeight="1">
      <c r="A171" s="3532"/>
      <c r="B171" s="2890">
        <f t="shared" si="10"/>
        <v>307</v>
      </c>
      <c r="C171" s="2921" t="s">
        <v>516</v>
      </c>
      <c r="D171" s="2883"/>
      <c r="E171" s="2883" t="s">
        <v>1371</v>
      </c>
      <c r="F171" s="2893">
        <v>1318</v>
      </c>
      <c r="G171" s="2937">
        <v>1363</v>
      </c>
      <c r="H171" s="2937">
        <v>18655</v>
      </c>
      <c r="I171" s="2937"/>
      <c r="J171" s="2937">
        <v>21336</v>
      </c>
      <c r="K171" s="2937"/>
      <c r="L171" s="2938">
        <v>21336</v>
      </c>
      <c r="M171" s="2890">
        <f t="shared" si="11"/>
        <v>307</v>
      </c>
      <c r="N171" s="3528"/>
    </row>
    <row r="172" spans="1:14" ht="12" customHeight="1">
      <c r="A172" s="3532"/>
      <c r="B172" s="2890">
        <f t="shared" si="10"/>
        <v>308</v>
      </c>
      <c r="C172" s="2888"/>
      <c r="D172" s="2883"/>
      <c r="E172" s="2883" t="s">
        <v>1372</v>
      </c>
      <c r="F172" s="2893"/>
      <c r="G172" s="2937"/>
      <c r="H172" s="2937"/>
      <c r="I172" s="2937"/>
      <c r="J172" s="2937"/>
      <c r="K172" s="2937"/>
      <c r="L172" s="2938"/>
      <c r="M172" s="2890">
        <f t="shared" si="11"/>
        <v>308</v>
      </c>
      <c r="N172" s="3528"/>
    </row>
    <row r="173" spans="1:14" ht="12" customHeight="1">
      <c r="A173" s="3532"/>
      <c r="B173" s="2890">
        <f t="shared" si="10"/>
        <v>309</v>
      </c>
      <c r="C173" s="2888"/>
      <c r="D173" s="2883"/>
      <c r="E173" s="2883" t="s">
        <v>2373</v>
      </c>
      <c r="F173" s="2922"/>
      <c r="G173" s="2940"/>
      <c r="H173" s="2940"/>
      <c r="I173" s="2937">
        <v>2421</v>
      </c>
      <c r="J173" s="2937">
        <v>2421</v>
      </c>
      <c r="K173" s="2937"/>
      <c r="L173" s="2938">
        <v>2421</v>
      </c>
      <c r="M173" s="2890">
        <f t="shared" si="11"/>
        <v>309</v>
      </c>
      <c r="N173" s="3528"/>
    </row>
    <row r="174" spans="1:14" ht="12" customHeight="1">
      <c r="A174" s="3532"/>
      <c r="B174" s="2890">
        <f t="shared" si="10"/>
        <v>310</v>
      </c>
      <c r="C174" s="2888"/>
      <c r="D174" s="2883"/>
      <c r="E174" s="2883" t="s">
        <v>2374</v>
      </c>
      <c r="F174" s="2922"/>
      <c r="G174" s="2940"/>
      <c r="H174" s="2940"/>
      <c r="I174" s="2937">
        <v>7158</v>
      </c>
      <c r="J174" s="2937">
        <v>7158</v>
      </c>
      <c r="K174" s="2937"/>
      <c r="L174" s="2938">
        <v>7158</v>
      </c>
      <c r="M174" s="2890">
        <f t="shared" si="11"/>
        <v>310</v>
      </c>
      <c r="N174" s="3528"/>
    </row>
    <row r="175" spans="1:14" ht="12" customHeight="1">
      <c r="A175" s="3532"/>
      <c r="B175" s="2884">
        <f t="shared" si="10"/>
        <v>311</v>
      </c>
      <c r="C175" s="3048" t="s">
        <v>516</v>
      </c>
      <c r="D175" s="411"/>
      <c r="E175" s="411" t="s">
        <v>2375</v>
      </c>
      <c r="F175" s="3049"/>
      <c r="G175" s="3050"/>
      <c r="H175" s="2943">
        <v>715</v>
      </c>
      <c r="I175" s="3050"/>
      <c r="J175" s="2943">
        <v>715</v>
      </c>
      <c r="K175" s="2943"/>
      <c r="L175" s="497">
        <v>715</v>
      </c>
      <c r="M175" s="2884">
        <f t="shared" si="11"/>
        <v>311</v>
      </c>
      <c r="N175" s="3528"/>
    </row>
    <row r="176" spans="1:14" ht="12" customHeight="1" thickBot="1">
      <c r="A176" s="3533"/>
      <c r="B176" s="3029">
        <f t="shared" si="10"/>
        <v>312</v>
      </c>
      <c r="C176" s="3051" t="s">
        <v>516</v>
      </c>
      <c r="D176" s="3031"/>
      <c r="E176" s="3031" t="s">
        <v>2376</v>
      </c>
      <c r="F176" s="3052"/>
      <c r="G176" s="3053"/>
      <c r="H176" s="3054"/>
      <c r="I176" s="3053"/>
      <c r="J176" s="3054"/>
      <c r="K176" s="3054"/>
      <c r="L176" s="3055"/>
      <c r="M176" s="3032">
        <f t="shared" si="11"/>
        <v>312</v>
      </c>
      <c r="N176" s="3529"/>
    </row>
    <row r="177" spans="1:14" ht="12" customHeight="1">
      <c r="A177" s="3539" t="s">
        <v>38</v>
      </c>
      <c r="B177" s="2957" t="s">
        <v>2316</v>
      </c>
      <c r="C177" s="2882"/>
      <c r="D177" s="2882"/>
      <c r="E177" s="2882"/>
      <c r="F177" s="2882"/>
      <c r="G177" s="2882"/>
      <c r="H177" s="2882"/>
      <c r="I177" s="2882"/>
      <c r="J177" s="2882"/>
      <c r="K177" s="2882"/>
      <c r="L177" s="2882"/>
      <c r="M177" s="2918"/>
      <c r="N177" s="3525" t="s">
        <v>3213</v>
      </c>
    </row>
    <row r="178" spans="1:14" ht="12" customHeight="1">
      <c r="A178" s="3540"/>
      <c r="B178" s="473" t="s">
        <v>334</v>
      </c>
      <c r="C178" s="473"/>
      <c r="D178" s="473"/>
      <c r="E178" s="473"/>
      <c r="F178" s="473"/>
      <c r="G178" s="473"/>
      <c r="H178" s="473"/>
      <c r="I178" s="473"/>
      <c r="J178" s="473"/>
      <c r="K178" s="473"/>
      <c r="L178" s="473"/>
      <c r="M178" s="2926"/>
      <c r="N178" s="3526"/>
    </row>
    <row r="179" spans="1:14" ht="4" customHeight="1">
      <c r="A179" s="3540"/>
      <c r="B179" s="2883"/>
      <c r="C179" s="2883"/>
      <c r="D179" s="2883"/>
      <c r="E179" s="2883"/>
      <c r="F179" s="2883"/>
      <c r="G179" s="2883"/>
      <c r="H179" s="2883"/>
      <c r="I179" s="2883"/>
      <c r="J179" s="2883"/>
      <c r="K179" s="2883"/>
      <c r="L179" s="2883"/>
      <c r="M179" s="2887"/>
      <c r="N179" s="3526"/>
    </row>
    <row r="180" spans="1:14" ht="12" customHeight="1">
      <c r="A180" s="3540"/>
      <c r="B180" s="2884"/>
      <c r="C180" s="2885"/>
      <c r="D180" s="2886"/>
      <c r="E180" s="2884"/>
      <c r="F180" s="2885"/>
      <c r="G180" s="2885"/>
      <c r="H180" s="2885"/>
      <c r="I180" s="2885"/>
      <c r="J180" s="2885"/>
      <c r="K180" s="2885"/>
      <c r="L180" s="2885"/>
      <c r="M180" s="2885"/>
      <c r="N180" s="3526"/>
    </row>
    <row r="181" spans="1:14" ht="12" customHeight="1">
      <c r="A181" s="3540"/>
      <c r="B181" s="2884"/>
      <c r="C181" s="2885"/>
      <c r="D181" s="2886"/>
      <c r="E181" s="2884"/>
      <c r="F181" s="2885"/>
      <c r="G181" s="2885" t="s">
        <v>1324</v>
      </c>
      <c r="H181" s="2885"/>
      <c r="I181" s="2885"/>
      <c r="J181" s="2885" t="s">
        <v>1325</v>
      </c>
      <c r="K181" s="2885"/>
      <c r="L181" s="2885"/>
      <c r="M181" s="2885"/>
      <c r="N181" s="3526"/>
    </row>
    <row r="182" spans="1:14" ht="12" customHeight="1">
      <c r="A182" s="3540"/>
      <c r="B182" s="2884" t="s">
        <v>311</v>
      </c>
      <c r="C182" s="2885" t="s">
        <v>335</v>
      </c>
      <c r="D182" s="2886"/>
      <c r="E182" s="2884" t="s">
        <v>1326</v>
      </c>
      <c r="F182" s="2885" t="s">
        <v>1327</v>
      </c>
      <c r="G182" s="2885" t="s">
        <v>1328</v>
      </c>
      <c r="H182" s="2885" t="s">
        <v>1329</v>
      </c>
      <c r="I182" s="2885" t="s">
        <v>1330</v>
      </c>
      <c r="J182" s="2885" t="s">
        <v>1331</v>
      </c>
      <c r="K182" s="2885" t="s">
        <v>1332</v>
      </c>
      <c r="L182" s="2885" t="s">
        <v>1325</v>
      </c>
      <c r="M182" s="2885" t="s">
        <v>311</v>
      </c>
      <c r="N182" s="3526"/>
    </row>
    <row r="183" spans="1:14" ht="12" customHeight="1">
      <c r="A183" s="3540"/>
      <c r="B183" s="2884" t="s">
        <v>316</v>
      </c>
      <c r="C183" s="2885" t="s">
        <v>338</v>
      </c>
      <c r="D183" s="2886"/>
      <c r="E183" s="2884"/>
      <c r="F183" s="2885" t="s">
        <v>1333</v>
      </c>
      <c r="G183" s="2885" t="s">
        <v>1334</v>
      </c>
      <c r="H183" s="2885" t="s">
        <v>1335</v>
      </c>
      <c r="I183" s="2885"/>
      <c r="J183" s="2885" t="s">
        <v>1336</v>
      </c>
      <c r="K183" s="2885"/>
      <c r="L183" s="2885"/>
      <c r="M183" s="2885" t="s">
        <v>316</v>
      </c>
      <c r="N183" s="3526"/>
    </row>
    <row r="184" spans="1:14" ht="12" customHeight="1" thickBot="1">
      <c r="A184" s="3540"/>
      <c r="B184" s="2887"/>
      <c r="C184" s="2888"/>
      <c r="D184" s="2889"/>
      <c r="E184" s="2890" t="s">
        <v>321</v>
      </c>
      <c r="F184" s="2885" t="s">
        <v>322</v>
      </c>
      <c r="G184" s="2885" t="s">
        <v>323</v>
      </c>
      <c r="H184" s="2885" t="s">
        <v>324</v>
      </c>
      <c r="I184" s="2885" t="s">
        <v>325</v>
      </c>
      <c r="J184" s="2885" t="s">
        <v>326</v>
      </c>
      <c r="K184" s="2885" t="s">
        <v>178</v>
      </c>
      <c r="L184" s="2885" t="s">
        <v>179</v>
      </c>
      <c r="M184" s="2888"/>
      <c r="N184" s="3526"/>
    </row>
    <row r="185" spans="1:14" ht="12" customHeight="1">
      <c r="A185" s="3540"/>
      <c r="B185" s="2891"/>
      <c r="C185" s="2892"/>
      <c r="D185" s="2932" t="s">
        <v>1373</v>
      </c>
      <c r="E185" s="411"/>
      <c r="F185" s="485"/>
      <c r="G185" s="486"/>
      <c r="H185" s="486"/>
      <c r="I185" s="486"/>
      <c r="J185" s="486"/>
      <c r="K185" s="486"/>
      <c r="L185" s="487"/>
      <c r="M185" s="2891"/>
      <c r="N185" s="3526"/>
    </row>
    <row r="186" spans="1:14" ht="12" customHeight="1">
      <c r="A186" s="3540"/>
      <c r="B186" s="2890">
        <v>313</v>
      </c>
      <c r="C186" s="2888"/>
      <c r="D186" s="2883"/>
      <c r="E186" s="2883" t="s">
        <v>2377</v>
      </c>
      <c r="F186" s="2922"/>
      <c r="G186" s="2899"/>
      <c r="H186" s="2894"/>
      <c r="I186" s="2899"/>
      <c r="J186" s="2894"/>
      <c r="K186" s="2894"/>
      <c r="L186" s="2895"/>
      <c r="M186" s="2890">
        <v>313</v>
      </c>
      <c r="N186" s="3526"/>
    </row>
    <row r="187" spans="1:14" ht="12" customHeight="1">
      <c r="A187" s="3540"/>
      <c r="B187" s="2890">
        <f t="shared" ref="B187:B197" si="12">B186+1</f>
        <v>314</v>
      </c>
      <c r="C187" s="2888"/>
      <c r="D187" s="2883"/>
      <c r="E187" s="2883" t="s">
        <v>2378</v>
      </c>
      <c r="F187" s="2922"/>
      <c r="G187" s="2899"/>
      <c r="H187" s="2899"/>
      <c r="I187" s="2899"/>
      <c r="J187" s="2899"/>
      <c r="K187" s="2899"/>
      <c r="L187" s="2923"/>
      <c r="M187" s="2890">
        <f t="shared" ref="M187:M197" si="13">M186+1</f>
        <v>314</v>
      </c>
      <c r="N187" s="3526"/>
    </row>
    <row r="188" spans="1:14" ht="12" customHeight="1">
      <c r="A188" s="3540"/>
      <c r="B188" s="2890">
        <f t="shared" si="12"/>
        <v>315</v>
      </c>
      <c r="C188" s="2888"/>
      <c r="D188" s="2883"/>
      <c r="E188" s="2883" t="s">
        <v>2379</v>
      </c>
      <c r="F188" s="2922"/>
      <c r="G188" s="2899"/>
      <c r="H188" s="2894">
        <v>45509</v>
      </c>
      <c r="I188" s="2899"/>
      <c r="J188" s="2894">
        <v>45509</v>
      </c>
      <c r="K188" s="2894"/>
      <c r="L188" s="2895">
        <v>45509</v>
      </c>
      <c r="M188" s="2890">
        <f t="shared" si="13"/>
        <v>315</v>
      </c>
      <c r="N188" s="3526"/>
    </row>
    <row r="189" spans="1:14" ht="12" customHeight="1">
      <c r="A189" s="3540"/>
      <c r="B189" s="2890">
        <f t="shared" si="12"/>
        <v>316</v>
      </c>
      <c r="C189" s="2888"/>
      <c r="D189" s="2883"/>
      <c r="E189" s="2883" t="s">
        <v>2380</v>
      </c>
      <c r="F189" s="2922"/>
      <c r="G189" s="2899"/>
      <c r="H189" s="2899">
        <v>-46681</v>
      </c>
      <c r="I189" s="2899"/>
      <c r="J189" s="2899">
        <v>-46681</v>
      </c>
      <c r="K189" s="2899"/>
      <c r="L189" s="2923">
        <v>-46681</v>
      </c>
      <c r="M189" s="2890">
        <f t="shared" si="13"/>
        <v>316</v>
      </c>
      <c r="N189" s="3526"/>
    </row>
    <row r="190" spans="1:14" ht="12" customHeight="1">
      <c r="A190" s="3540"/>
      <c r="B190" s="2890">
        <f t="shared" si="12"/>
        <v>317</v>
      </c>
      <c r="C190" s="2888"/>
      <c r="D190" s="2883"/>
      <c r="E190" s="2883" t="s">
        <v>1894</v>
      </c>
      <c r="F190" s="2922"/>
      <c r="G190" s="2899"/>
      <c r="H190" s="2899"/>
      <c r="I190" s="2894">
        <v>108742</v>
      </c>
      <c r="J190" s="2894">
        <v>108742</v>
      </c>
      <c r="K190" s="2894"/>
      <c r="L190" s="2895">
        <v>108742</v>
      </c>
      <c r="M190" s="2890">
        <f t="shared" si="13"/>
        <v>317</v>
      </c>
      <c r="N190" s="3526"/>
    </row>
    <row r="191" spans="1:14" ht="12" customHeight="1">
      <c r="A191" s="3540"/>
      <c r="B191" s="2890">
        <f t="shared" si="12"/>
        <v>318</v>
      </c>
      <c r="C191" s="2888"/>
      <c r="D191" s="2883"/>
      <c r="E191" s="2883" t="s">
        <v>2381</v>
      </c>
      <c r="F191" s="2922"/>
      <c r="G191" s="2899"/>
      <c r="H191" s="2894"/>
      <c r="I191" s="2899"/>
      <c r="J191" s="2894"/>
      <c r="K191" s="2894"/>
      <c r="L191" s="2895"/>
      <c r="M191" s="2890">
        <f t="shared" si="13"/>
        <v>318</v>
      </c>
      <c r="N191" s="3526"/>
    </row>
    <row r="192" spans="1:14" ht="12" customHeight="1">
      <c r="A192" s="3540"/>
      <c r="B192" s="2890">
        <f t="shared" si="12"/>
        <v>319</v>
      </c>
      <c r="C192" s="2888"/>
      <c r="D192" s="2883"/>
      <c r="E192" s="2883" t="s">
        <v>2382</v>
      </c>
      <c r="F192" s="2922"/>
      <c r="G192" s="2899"/>
      <c r="H192" s="2899"/>
      <c r="I192" s="2899"/>
      <c r="J192" s="2899"/>
      <c r="K192" s="2899"/>
      <c r="L192" s="2923"/>
      <c r="M192" s="2890">
        <f t="shared" si="13"/>
        <v>319</v>
      </c>
      <c r="N192" s="2939"/>
    </row>
    <row r="193" spans="1:14" ht="12" customHeight="1">
      <c r="A193" s="3540"/>
      <c r="B193" s="2890">
        <f t="shared" si="12"/>
        <v>320</v>
      </c>
      <c r="C193" s="2888"/>
      <c r="D193" s="2883"/>
      <c r="E193" s="2883" t="s">
        <v>2383</v>
      </c>
      <c r="F193" s="2922"/>
      <c r="G193" s="2899"/>
      <c r="H193" s="2899">
        <v>-11455</v>
      </c>
      <c r="I193" s="2899"/>
      <c r="J193" s="2899">
        <v>-11455</v>
      </c>
      <c r="K193" s="2899"/>
      <c r="L193" s="2923">
        <v>-11455</v>
      </c>
      <c r="M193" s="2890">
        <f t="shared" si="13"/>
        <v>320</v>
      </c>
      <c r="N193" s="2939"/>
    </row>
    <row r="194" spans="1:14" ht="12" customHeight="1">
      <c r="A194" s="3540"/>
      <c r="B194" s="2890">
        <f t="shared" si="12"/>
        <v>321</v>
      </c>
      <c r="C194" s="2888"/>
      <c r="D194" s="2883"/>
      <c r="E194" s="2883" t="s">
        <v>1360</v>
      </c>
      <c r="F194" s="2893"/>
      <c r="G194" s="2894"/>
      <c r="H194" s="2894"/>
      <c r="I194" s="2894"/>
      <c r="J194" s="2894"/>
      <c r="K194" s="2894"/>
      <c r="L194" s="2895"/>
      <c r="M194" s="2890">
        <f t="shared" si="13"/>
        <v>321</v>
      </c>
      <c r="N194" s="2939"/>
    </row>
    <row r="195" spans="1:14" ht="12" customHeight="1">
      <c r="A195" s="3540"/>
      <c r="B195" s="2890">
        <f t="shared" si="12"/>
        <v>322</v>
      </c>
      <c r="C195" s="2888"/>
      <c r="D195" s="2883"/>
      <c r="E195" s="2883" t="s">
        <v>490</v>
      </c>
      <c r="F195" s="574"/>
      <c r="G195" s="2951"/>
      <c r="H195" s="2951">
        <v>19</v>
      </c>
      <c r="I195" s="2951"/>
      <c r="J195" s="2951">
        <v>19</v>
      </c>
      <c r="K195" s="2955"/>
      <c r="L195" s="575">
        <v>19</v>
      </c>
      <c r="M195" s="2890">
        <f t="shared" si="13"/>
        <v>322</v>
      </c>
      <c r="N195" s="2939"/>
    </row>
    <row r="196" spans="1:14" ht="12" customHeight="1">
      <c r="A196" s="3540"/>
      <c r="B196" s="2890">
        <f t="shared" si="12"/>
        <v>323</v>
      </c>
      <c r="C196" s="2888"/>
      <c r="D196" s="2883" t="s">
        <v>1374</v>
      </c>
      <c r="E196" s="2883"/>
      <c r="F196" s="574">
        <v>1437</v>
      </c>
      <c r="G196" s="2951">
        <v>7117</v>
      </c>
      <c r="H196" s="2951">
        <v>179561</v>
      </c>
      <c r="I196" s="2951">
        <v>118664</v>
      </c>
      <c r="J196" s="2951">
        <v>306779</v>
      </c>
      <c r="K196" s="2952"/>
      <c r="L196" s="575">
        <v>306779</v>
      </c>
      <c r="M196" s="2890">
        <f t="shared" si="13"/>
        <v>323</v>
      </c>
      <c r="N196" s="2939"/>
    </row>
    <row r="197" spans="1:14" ht="12" customHeight="1">
      <c r="A197" s="3540"/>
      <c r="B197" s="2890">
        <f t="shared" si="12"/>
        <v>324</v>
      </c>
      <c r="C197" s="2888"/>
      <c r="D197" s="2883" t="s">
        <v>107</v>
      </c>
      <c r="E197" s="2883"/>
      <c r="F197" s="574">
        <v>121889</v>
      </c>
      <c r="G197" s="2951">
        <v>202046</v>
      </c>
      <c r="H197" s="2951">
        <v>519340</v>
      </c>
      <c r="I197" s="2951">
        <v>833743</v>
      </c>
      <c r="J197" s="2951">
        <v>1677018</v>
      </c>
      <c r="K197" s="2952"/>
      <c r="L197" s="575">
        <v>1677018</v>
      </c>
      <c r="M197" s="2890">
        <f t="shared" si="13"/>
        <v>324</v>
      </c>
      <c r="N197" s="2939"/>
    </row>
    <row r="198" spans="1:14" ht="12" customHeight="1">
      <c r="A198" s="3540"/>
      <c r="B198" s="2884"/>
      <c r="C198" s="2892"/>
      <c r="D198" s="411" t="s">
        <v>1375</v>
      </c>
      <c r="E198" s="411"/>
      <c r="F198" s="488"/>
      <c r="G198" s="2892"/>
      <c r="H198" s="2892"/>
      <c r="I198" s="2892"/>
      <c r="J198" s="2892"/>
      <c r="K198" s="2892"/>
      <c r="L198" s="579"/>
      <c r="M198" s="2884"/>
      <c r="N198" s="2939"/>
    </row>
    <row r="199" spans="1:14" ht="12" customHeight="1">
      <c r="A199" s="3540"/>
      <c r="B199" s="2884"/>
      <c r="C199" s="2892"/>
      <c r="D199" s="411" t="s">
        <v>1376</v>
      </c>
      <c r="E199" s="411"/>
      <c r="F199" s="488"/>
      <c r="G199" s="2892"/>
      <c r="H199" s="2892"/>
      <c r="I199" s="2892"/>
      <c r="J199" s="2892"/>
      <c r="K199" s="2892"/>
      <c r="L199" s="579"/>
      <c r="M199" s="2884"/>
      <c r="N199" s="2939"/>
    </row>
    <row r="200" spans="1:14" ht="12" customHeight="1">
      <c r="A200" s="3540"/>
      <c r="B200" s="2890">
        <v>401</v>
      </c>
      <c r="C200" s="2888"/>
      <c r="D200" s="2883"/>
      <c r="E200" s="2883" t="s">
        <v>2369</v>
      </c>
      <c r="F200" s="576">
        <v>5787</v>
      </c>
      <c r="G200" s="577">
        <v>3493</v>
      </c>
      <c r="H200" s="577">
        <v>3150</v>
      </c>
      <c r="I200" s="577">
        <v>1353</v>
      </c>
      <c r="J200" s="577">
        <v>13783</v>
      </c>
      <c r="K200" s="578"/>
      <c r="L200" s="2945">
        <v>13783</v>
      </c>
      <c r="M200" s="2890">
        <v>401</v>
      </c>
      <c r="N200" s="2939"/>
    </row>
    <row r="201" spans="1:14" ht="12" customHeight="1">
      <c r="A201" s="3540"/>
      <c r="B201" s="2890">
        <f t="shared" ref="B201:B209" si="14">B200+1</f>
        <v>402</v>
      </c>
      <c r="C201" s="2888"/>
      <c r="D201" s="2883"/>
      <c r="E201" s="2883" t="s">
        <v>1377</v>
      </c>
      <c r="F201" s="574">
        <v>325388</v>
      </c>
      <c r="G201" s="2951">
        <v>326</v>
      </c>
      <c r="H201" s="2951">
        <v>19026</v>
      </c>
      <c r="I201" s="2951">
        <v>16032</v>
      </c>
      <c r="J201" s="2951">
        <v>360772</v>
      </c>
      <c r="K201" s="2952"/>
      <c r="L201" s="575">
        <v>360772</v>
      </c>
      <c r="M201" s="2890">
        <f t="shared" ref="M201:M209" si="15">M200+1</f>
        <v>402</v>
      </c>
      <c r="N201" s="2939"/>
    </row>
    <row r="202" spans="1:14" ht="12" customHeight="1">
      <c r="A202" s="3540"/>
      <c r="B202" s="2890">
        <f t="shared" si="14"/>
        <v>403</v>
      </c>
      <c r="C202" s="2888"/>
      <c r="D202" s="2883"/>
      <c r="E202" s="2883" t="s">
        <v>1378</v>
      </c>
      <c r="F202" s="574">
        <v>238172</v>
      </c>
      <c r="G202" s="2951">
        <v>1550</v>
      </c>
      <c r="H202" s="2951">
        <v>15346</v>
      </c>
      <c r="I202" s="2951">
        <v>13607</v>
      </c>
      <c r="J202" s="2951">
        <v>268675</v>
      </c>
      <c r="K202" s="2952"/>
      <c r="L202" s="575">
        <v>268675</v>
      </c>
      <c r="M202" s="2890">
        <f t="shared" si="15"/>
        <v>403</v>
      </c>
      <c r="N202" s="2939"/>
    </row>
    <row r="203" spans="1:14" ht="12" customHeight="1">
      <c r="A203" s="3540"/>
      <c r="B203" s="2890">
        <f t="shared" si="14"/>
        <v>404</v>
      </c>
      <c r="C203" s="2888"/>
      <c r="D203" s="2883"/>
      <c r="E203" s="2883" t="s">
        <v>1379</v>
      </c>
      <c r="F203" s="574">
        <v>38878</v>
      </c>
      <c r="G203" s="2951">
        <v>50</v>
      </c>
      <c r="H203" s="2951">
        <v>5</v>
      </c>
      <c r="I203" s="2951">
        <v>441</v>
      </c>
      <c r="J203" s="2951">
        <v>39374</v>
      </c>
      <c r="K203" s="2952"/>
      <c r="L203" s="575">
        <v>39374</v>
      </c>
      <c r="M203" s="2890">
        <f t="shared" si="15"/>
        <v>404</v>
      </c>
      <c r="N203" s="2939"/>
    </row>
    <row r="204" spans="1:14" ht="12" customHeight="1">
      <c r="A204" s="3540"/>
      <c r="B204" s="2890">
        <f t="shared" si="14"/>
        <v>405</v>
      </c>
      <c r="C204" s="2888"/>
      <c r="D204" s="2883"/>
      <c r="E204" s="2883" t="s">
        <v>1380</v>
      </c>
      <c r="F204" s="574">
        <v>38858</v>
      </c>
      <c r="G204" s="2951">
        <v>38</v>
      </c>
      <c r="H204" s="2951">
        <v>10</v>
      </c>
      <c r="I204" s="2951">
        <v>140</v>
      </c>
      <c r="J204" s="2951">
        <v>39046</v>
      </c>
      <c r="K204" s="2952"/>
      <c r="L204" s="575">
        <v>39046</v>
      </c>
      <c r="M204" s="2890">
        <f t="shared" si="15"/>
        <v>405</v>
      </c>
      <c r="N204" s="2939"/>
    </row>
    <row r="205" spans="1:14" ht="12" customHeight="1">
      <c r="A205" s="3540"/>
      <c r="B205" s="2890">
        <f t="shared" si="14"/>
        <v>406</v>
      </c>
      <c r="C205" s="2888"/>
      <c r="D205" s="2883"/>
      <c r="E205" s="2883" t="s">
        <v>1381</v>
      </c>
      <c r="F205" s="574">
        <v>1680</v>
      </c>
      <c r="G205" s="2951"/>
      <c r="H205" s="2951"/>
      <c r="I205" s="2951"/>
      <c r="J205" s="2951">
        <v>1680</v>
      </c>
      <c r="K205" s="2952"/>
      <c r="L205" s="575">
        <v>1680</v>
      </c>
      <c r="M205" s="2890">
        <f t="shared" si="15"/>
        <v>406</v>
      </c>
      <c r="N205" s="2939"/>
    </row>
    <row r="206" spans="1:14" ht="12" customHeight="1">
      <c r="A206" s="3540"/>
      <c r="B206" s="2890">
        <f t="shared" si="14"/>
        <v>407</v>
      </c>
      <c r="C206" s="2888"/>
      <c r="D206" s="2883"/>
      <c r="E206" s="2883" t="s">
        <v>1382</v>
      </c>
      <c r="F206" s="574">
        <v>19</v>
      </c>
      <c r="G206" s="2951">
        <v>85</v>
      </c>
      <c r="H206" s="2951">
        <v>2904</v>
      </c>
      <c r="I206" s="2951"/>
      <c r="J206" s="2951">
        <v>3008</v>
      </c>
      <c r="K206" s="2952"/>
      <c r="L206" s="575">
        <v>3008</v>
      </c>
      <c r="M206" s="2890">
        <f t="shared" si="15"/>
        <v>407</v>
      </c>
      <c r="N206" s="2939"/>
    </row>
    <row r="207" spans="1:14" ht="12" customHeight="1">
      <c r="A207" s="3540"/>
      <c r="B207" s="2890">
        <f t="shared" si="14"/>
        <v>408</v>
      </c>
      <c r="C207" s="2888"/>
      <c r="D207" s="2883"/>
      <c r="E207" s="2883" t="s">
        <v>1383</v>
      </c>
      <c r="F207" s="574">
        <v>28910</v>
      </c>
      <c r="G207" s="2951">
        <v>17</v>
      </c>
      <c r="H207" s="2951"/>
      <c r="I207" s="2951"/>
      <c r="J207" s="2951">
        <v>28927</v>
      </c>
      <c r="K207" s="2952"/>
      <c r="L207" s="575">
        <v>28927</v>
      </c>
      <c r="M207" s="2890">
        <f t="shared" si="15"/>
        <v>408</v>
      </c>
      <c r="N207" s="2939"/>
    </row>
    <row r="208" spans="1:14" ht="12" customHeight="1">
      <c r="A208" s="3540"/>
      <c r="B208" s="2890">
        <f t="shared" si="14"/>
        <v>409</v>
      </c>
      <c r="C208" s="2888"/>
      <c r="D208" s="2883"/>
      <c r="E208" s="2883" t="s">
        <v>1384</v>
      </c>
      <c r="F208" s="574"/>
      <c r="G208" s="2951">
        <v>465198</v>
      </c>
      <c r="H208" s="2951">
        <v>1</v>
      </c>
      <c r="I208" s="2951"/>
      <c r="J208" s="2951">
        <v>465199</v>
      </c>
      <c r="K208" s="2952"/>
      <c r="L208" s="575">
        <v>465199</v>
      </c>
      <c r="M208" s="2890">
        <f t="shared" si="15"/>
        <v>409</v>
      </c>
      <c r="N208" s="2939"/>
    </row>
    <row r="209" spans="1:14" ht="12" customHeight="1">
      <c r="A209" s="3540"/>
      <c r="B209" s="2946">
        <f t="shared" si="14"/>
        <v>410</v>
      </c>
      <c r="C209" s="2892"/>
      <c r="D209" s="411"/>
      <c r="E209" s="411" t="s">
        <v>3559</v>
      </c>
      <c r="F209" s="489"/>
      <c r="G209" s="2897"/>
      <c r="H209" s="2897"/>
      <c r="I209" s="2897"/>
      <c r="J209" s="2897"/>
      <c r="K209" s="2897"/>
      <c r="L209" s="2898"/>
      <c r="M209" s="2884">
        <f t="shared" si="15"/>
        <v>410</v>
      </c>
      <c r="N209" s="2939"/>
    </row>
    <row r="210" spans="1:14" ht="12" customHeight="1">
      <c r="A210" s="3540"/>
      <c r="B210" s="2947">
        <v>411</v>
      </c>
      <c r="C210" s="2948"/>
      <c r="D210" s="2949"/>
      <c r="E210" s="2950" t="s">
        <v>1387</v>
      </c>
      <c r="F210" s="574">
        <v>19009</v>
      </c>
      <c r="G210" s="2951">
        <v>3309</v>
      </c>
      <c r="H210" s="2951">
        <v>15384</v>
      </c>
      <c r="I210" s="2951">
        <v>1</v>
      </c>
      <c r="J210" s="2951">
        <v>37703</v>
      </c>
      <c r="K210" s="2952"/>
      <c r="L210" s="575">
        <v>37703</v>
      </c>
      <c r="M210" s="2890">
        <v>411</v>
      </c>
      <c r="N210" s="2939"/>
    </row>
    <row r="211" spans="1:14" ht="12" customHeight="1">
      <c r="A211" s="3540"/>
      <c r="B211" s="2890">
        <f t="shared" ref="B211:B218" si="16">B210+1</f>
        <v>412</v>
      </c>
      <c r="C211" s="2888"/>
      <c r="D211" s="2883"/>
      <c r="E211" s="2883" t="s">
        <v>1388</v>
      </c>
      <c r="F211" s="2922"/>
      <c r="G211" s="2899"/>
      <c r="H211" s="2899"/>
      <c r="I211" s="2894"/>
      <c r="J211" s="2894"/>
      <c r="K211" s="2894"/>
      <c r="L211" s="2895"/>
      <c r="M211" s="2890">
        <f t="shared" ref="M211:M218" si="17">M210+1</f>
        <v>412</v>
      </c>
      <c r="N211" s="2939"/>
    </row>
    <row r="212" spans="1:14" ht="12" customHeight="1">
      <c r="A212" s="3540"/>
      <c r="B212" s="2890">
        <f t="shared" si="16"/>
        <v>413</v>
      </c>
      <c r="C212" s="2888"/>
      <c r="D212" s="2883"/>
      <c r="E212" s="2883" t="s">
        <v>1389</v>
      </c>
      <c r="F212" s="2893">
        <v>124</v>
      </c>
      <c r="G212" s="2894">
        <v>5</v>
      </c>
      <c r="H212" s="2894">
        <v>15895</v>
      </c>
      <c r="I212" s="2894"/>
      <c r="J212" s="2894">
        <v>16024</v>
      </c>
      <c r="K212" s="2894"/>
      <c r="L212" s="2895">
        <v>16024</v>
      </c>
      <c r="M212" s="2890">
        <f t="shared" si="17"/>
        <v>413</v>
      </c>
      <c r="N212" s="2939"/>
    </row>
    <row r="213" spans="1:14" ht="12" customHeight="1">
      <c r="A213" s="3540"/>
      <c r="B213" s="2890">
        <f t="shared" si="16"/>
        <v>414</v>
      </c>
      <c r="C213" s="2888"/>
      <c r="D213" s="2883"/>
      <c r="E213" s="2883" t="s">
        <v>2373</v>
      </c>
      <c r="F213" s="2922"/>
      <c r="G213" s="2899"/>
      <c r="H213" s="2899"/>
      <c r="I213" s="2894">
        <v>322451</v>
      </c>
      <c r="J213" s="2894">
        <v>322451</v>
      </c>
      <c r="K213" s="2894"/>
      <c r="L213" s="2895">
        <v>322451</v>
      </c>
      <c r="M213" s="2890">
        <f t="shared" si="17"/>
        <v>414</v>
      </c>
      <c r="N213" s="2939"/>
    </row>
    <row r="214" spans="1:14" ht="12" customHeight="1">
      <c r="A214" s="3540"/>
      <c r="B214" s="2890">
        <f t="shared" si="16"/>
        <v>415</v>
      </c>
      <c r="C214" s="2888"/>
      <c r="D214" s="2883"/>
      <c r="E214" s="2883" t="s">
        <v>2374</v>
      </c>
      <c r="F214" s="2922"/>
      <c r="G214" s="2899"/>
      <c r="H214" s="2899"/>
      <c r="I214" s="2894">
        <v>51392</v>
      </c>
      <c r="J214" s="2894">
        <v>51392</v>
      </c>
      <c r="K214" s="2894"/>
      <c r="L214" s="2895">
        <v>51392</v>
      </c>
      <c r="M214" s="2890">
        <f t="shared" si="17"/>
        <v>415</v>
      </c>
      <c r="N214" s="2939"/>
    </row>
    <row r="215" spans="1:14" ht="12" customHeight="1">
      <c r="A215" s="3540"/>
      <c r="B215" s="2890">
        <f t="shared" si="16"/>
        <v>416</v>
      </c>
      <c r="C215" s="2888"/>
      <c r="D215" s="2883"/>
      <c r="E215" s="2883" t="s">
        <v>2381</v>
      </c>
      <c r="F215" s="2922"/>
      <c r="G215" s="2899"/>
      <c r="H215" s="2894">
        <v>2</v>
      </c>
      <c r="I215" s="2899"/>
      <c r="J215" s="2894">
        <v>2</v>
      </c>
      <c r="K215" s="2894"/>
      <c r="L215" s="2895">
        <v>2</v>
      </c>
      <c r="M215" s="2890">
        <f t="shared" si="17"/>
        <v>416</v>
      </c>
      <c r="N215" s="2939"/>
    </row>
    <row r="216" spans="1:14" ht="12" customHeight="1">
      <c r="A216" s="3540"/>
      <c r="B216" s="2890">
        <f t="shared" si="16"/>
        <v>417</v>
      </c>
      <c r="C216" s="2888"/>
      <c r="D216" s="2883"/>
      <c r="E216" s="2883" t="s">
        <v>2382</v>
      </c>
      <c r="F216" s="2922"/>
      <c r="G216" s="2899"/>
      <c r="H216" s="2899"/>
      <c r="I216" s="2899"/>
      <c r="J216" s="2899"/>
      <c r="K216" s="2899"/>
      <c r="L216" s="2923"/>
      <c r="M216" s="2890">
        <f t="shared" si="17"/>
        <v>417</v>
      </c>
      <c r="N216" s="2939"/>
    </row>
    <row r="217" spans="1:14" ht="12" customHeight="1">
      <c r="A217" s="3540"/>
      <c r="B217" s="2890">
        <f t="shared" si="16"/>
        <v>418</v>
      </c>
      <c r="C217" s="2953"/>
      <c r="D217" s="2883"/>
      <c r="E217" s="2883" t="s">
        <v>490</v>
      </c>
      <c r="F217" s="2893">
        <v>-6307</v>
      </c>
      <c r="G217" s="2894"/>
      <c r="H217" s="2894">
        <v>153257</v>
      </c>
      <c r="I217" s="2894">
        <v>-178</v>
      </c>
      <c r="J217" s="2894">
        <v>146772</v>
      </c>
      <c r="K217" s="2894"/>
      <c r="L217" s="2895">
        <v>146772</v>
      </c>
      <c r="M217" s="2890">
        <f t="shared" si="17"/>
        <v>418</v>
      </c>
      <c r="N217" s="2939"/>
    </row>
    <row r="218" spans="1:14" ht="12" customHeight="1">
      <c r="A218" s="3540"/>
      <c r="B218" s="2890">
        <f t="shared" si="16"/>
        <v>419</v>
      </c>
      <c r="C218" s="2888"/>
      <c r="D218" s="2883" t="s">
        <v>1390</v>
      </c>
      <c r="E218" s="2883"/>
      <c r="F218" s="2893">
        <v>690518</v>
      </c>
      <c r="G218" s="2894">
        <v>474071</v>
      </c>
      <c r="H218" s="2894">
        <v>224980</v>
      </c>
      <c r="I218" s="2894">
        <v>405239</v>
      </c>
      <c r="J218" s="2894">
        <v>1794808</v>
      </c>
      <c r="K218" s="2894"/>
      <c r="L218" s="2895">
        <v>1794808</v>
      </c>
      <c r="M218" s="2890">
        <f t="shared" si="17"/>
        <v>419</v>
      </c>
      <c r="N218" s="2939"/>
    </row>
    <row r="219" spans="1:14" ht="12" customHeight="1">
      <c r="A219" s="3540"/>
      <c r="B219" s="2884"/>
      <c r="C219" s="2892"/>
      <c r="D219" s="411" t="s">
        <v>1391</v>
      </c>
      <c r="E219" s="411"/>
      <c r="F219" s="488"/>
      <c r="G219" s="2892"/>
      <c r="H219" s="2892"/>
      <c r="I219" s="2892"/>
      <c r="J219" s="2892"/>
      <c r="K219" s="2892"/>
      <c r="L219" s="579"/>
      <c r="M219" s="2884"/>
      <c r="N219" s="2939"/>
    </row>
    <row r="220" spans="1:14" ht="12" customHeight="1">
      <c r="A220" s="3540"/>
      <c r="B220" s="2884">
        <v>420</v>
      </c>
      <c r="C220" s="3057"/>
      <c r="D220" s="411"/>
      <c r="E220" s="411" t="s">
        <v>2369</v>
      </c>
      <c r="F220" s="489">
        <v>895</v>
      </c>
      <c r="G220" s="3058">
        <v>122</v>
      </c>
      <c r="H220" s="3058">
        <v>760</v>
      </c>
      <c r="I220" s="3058">
        <v>590</v>
      </c>
      <c r="J220" s="3058">
        <v>2367</v>
      </c>
      <c r="K220" s="3058"/>
      <c r="L220" s="3059">
        <v>2367</v>
      </c>
      <c r="M220" s="2884">
        <v>420</v>
      </c>
      <c r="N220" s="484"/>
    </row>
    <row r="221" spans="1:14" ht="15.5" customHeight="1" thickBot="1">
      <c r="A221" s="1892"/>
      <c r="B221" s="3060">
        <f>B220+1</f>
        <v>421</v>
      </c>
      <c r="C221" s="3061"/>
      <c r="D221" s="3031"/>
      <c r="E221" s="3031" t="s">
        <v>1392</v>
      </c>
      <c r="F221" s="3033">
        <v>151580</v>
      </c>
      <c r="G221" s="3034">
        <v>573</v>
      </c>
      <c r="H221" s="3034">
        <v>24489</v>
      </c>
      <c r="I221" s="3034">
        <v>269</v>
      </c>
      <c r="J221" s="3034">
        <v>176911</v>
      </c>
      <c r="K221" s="3034"/>
      <c r="L221" s="3035">
        <v>176911</v>
      </c>
      <c r="M221" s="3032">
        <f>M220+1</f>
        <v>421</v>
      </c>
      <c r="N221" s="3056">
        <v>45</v>
      </c>
    </row>
    <row r="222" spans="1:14" ht="14" customHeight="1">
      <c r="A222" s="2956"/>
      <c r="B222" s="2957" t="s">
        <v>2316</v>
      </c>
      <c r="C222" s="2882"/>
      <c r="D222" s="2882"/>
      <c r="E222" s="2882"/>
      <c r="F222" s="2882"/>
      <c r="G222" s="2882"/>
      <c r="H222" s="2882"/>
      <c r="I222" s="2882"/>
      <c r="J222" s="2882"/>
      <c r="K222" s="2882"/>
      <c r="L222" s="2882"/>
      <c r="M222" s="2918"/>
      <c r="N222" s="2958">
        <v>46</v>
      </c>
    </row>
    <row r="223" spans="1:14" ht="12" customHeight="1">
      <c r="A223" s="2954"/>
      <c r="B223" s="2959" t="s">
        <v>334</v>
      </c>
      <c r="C223" s="498"/>
      <c r="D223" s="498"/>
      <c r="E223" s="498"/>
      <c r="F223" s="498"/>
      <c r="G223" s="498"/>
      <c r="H223" s="498"/>
      <c r="I223" s="498"/>
      <c r="J223" s="498"/>
      <c r="K223" s="498"/>
      <c r="L223" s="498"/>
      <c r="M223" s="498"/>
      <c r="N223" s="483"/>
    </row>
    <row r="224" spans="1:14" ht="12" customHeight="1">
      <c r="A224" s="2954"/>
      <c r="B224" s="2929"/>
      <c r="C224" s="2929"/>
      <c r="D224" s="2930"/>
      <c r="E224" s="2928"/>
      <c r="F224" s="2929"/>
      <c r="G224" s="2929"/>
      <c r="H224" s="2929"/>
      <c r="I224" s="2929"/>
      <c r="J224" s="2929"/>
      <c r="K224" s="2929"/>
      <c r="L224" s="2929"/>
      <c r="M224" s="2930"/>
      <c r="N224" s="1891"/>
    </row>
    <row r="225" spans="1:14" ht="12" customHeight="1">
      <c r="A225" s="2954"/>
      <c r="B225" s="2885"/>
      <c r="C225" s="2885"/>
      <c r="D225" s="2886"/>
      <c r="E225" s="2884"/>
      <c r="F225" s="2885"/>
      <c r="G225" s="2885" t="s">
        <v>1324</v>
      </c>
      <c r="H225" s="2885"/>
      <c r="I225" s="2885"/>
      <c r="J225" s="2885" t="s">
        <v>1325</v>
      </c>
      <c r="K225" s="2885"/>
      <c r="L225" s="2885"/>
      <c r="M225" s="2886"/>
      <c r="N225" s="2902"/>
    </row>
    <row r="226" spans="1:14" ht="12" customHeight="1">
      <c r="A226" s="928"/>
      <c r="B226" s="2885" t="s">
        <v>311</v>
      </c>
      <c r="C226" s="2885" t="s">
        <v>335</v>
      </c>
      <c r="D226" s="2886"/>
      <c r="E226" s="2884" t="s">
        <v>1326</v>
      </c>
      <c r="F226" s="2885" t="s">
        <v>1327</v>
      </c>
      <c r="G226" s="2885" t="s">
        <v>1328</v>
      </c>
      <c r="H226" s="2885" t="s">
        <v>1329</v>
      </c>
      <c r="I226" s="2885" t="s">
        <v>1330</v>
      </c>
      <c r="J226" s="2885" t="s">
        <v>1331</v>
      </c>
      <c r="K226" s="2885" t="s">
        <v>1332</v>
      </c>
      <c r="L226" s="2885" t="s">
        <v>1325</v>
      </c>
      <c r="M226" s="2886" t="s">
        <v>311</v>
      </c>
      <c r="N226" s="2902"/>
    </row>
    <row r="227" spans="1:14" ht="12" customHeight="1">
      <c r="A227" s="928"/>
      <c r="B227" s="2885" t="s">
        <v>316</v>
      </c>
      <c r="C227" s="2885" t="s">
        <v>338</v>
      </c>
      <c r="D227" s="2886"/>
      <c r="E227" s="2884"/>
      <c r="F227" s="2885" t="s">
        <v>1333</v>
      </c>
      <c r="G227" s="2885" t="s">
        <v>1334</v>
      </c>
      <c r="H227" s="2885" t="s">
        <v>1335</v>
      </c>
      <c r="I227" s="2885"/>
      <c r="J227" s="2885" t="s">
        <v>1336</v>
      </c>
      <c r="K227" s="2885"/>
      <c r="L227" s="2885"/>
      <c r="M227" s="2886" t="s">
        <v>316</v>
      </c>
      <c r="N227" s="2902"/>
    </row>
    <row r="228" spans="1:14" ht="12" customHeight="1" thickBot="1">
      <c r="A228" s="928"/>
      <c r="B228" s="2888"/>
      <c r="C228" s="2888"/>
      <c r="D228" s="2889"/>
      <c r="E228" s="2890" t="s">
        <v>321</v>
      </c>
      <c r="F228" s="2885" t="s">
        <v>322</v>
      </c>
      <c r="G228" s="2885" t="s">
        <v>323</v>
      </c>
      <c r="H228" s="2885" t="s">
        <v>324</v>
      </c>
      <c r="I228" s="2885" t="s">
        <v>325</v>
      </c>
      <c r="J228" s="2885" t="s">
        <v>326</v>
      </c>
      <c r="K228" s="2885" t="s">
        <v>178</v>
      </c>
      <c r="L228" s="2885" t="s">
        <v>179</v>
      </c>
      <c r="M228" s="2889"/>
      <c r="N228" s="2902"/>
    </row>
    <row r="229" spans="1:14" ht="12" customHeight="1">
      <c r="A229" s="928"/>
      <c r="B229" s="2885"/>
      <c r="C229" s="2892"/>
      <c r="D229" s="2932" t="s">
        <v>1393</v>
      </c>
      <c r="E229" s="411"/>
      <c r="F229" s="485"/>
      <c r="G229" s="486"/>
      <c r="H229" s="486"/>
      <c r="I229" s="486"/>
      <c r="J229" s="486"/>
      <c r="K229" s="486"/>
      <c r="L229" s="487"/>
      <c r="M229" s="411"/>
      <c r="N229" s="2902"/>
    </row>
    <row r="230" spans="1:14" ht="12" customHeight="1">
      <c r="A230" s="928"/>
      <c r="B230" s="2921">
        <v>422</v>
      </c>
      <c r="C230" s="2953"/>
      <c r="D230" s="2883"/>
      <c r="E230" s="2883" t="s">
        <v>1394</v>
      </c>
      <c r="F230" s="2893">
        <v>30588</v>
      </c>
      <c r="G230" s="2894">
        <v>31</v>
      </c>
      <c r="H230" s="2894">
        <v>147</v>
      </c>
      <c r="I230" s="2894">
        <v>10</v>
      </c>
      <c r="J230" s="2894">
        <v>30776</v>
      </c>
      <c r="K230" s="2894"/>
      <c r="L230" s="2895">
        <v>30776</v>
      </c>
      <c r="M230" s="2896">
        <v>422</v>
      </c>
      <c r="N230" s="2902"/>
    </row>
    <row r="231" spans="1:14" ht="12" customHeight="1">
      <c r="A231" s="928"/>
      <c r="B231" s="2921">
        <f>B230+1</f>
        <v>423</v>
      </c>
      <c r="C231" s="2953"/>
      <c r="D231" s="2883"/>
      <c r="E231" s="2883" t="s">
        <v>1395</v>
      </c>
      <c r="F231" s="2893">
        <v>1424</v>
      </c>
      <c r="G231" s="2894">
        <v>2816</v>
      </c>
      <c r="H231" s="2894">
        <v>2479</v>
      </c>
      <c r="I231" s="2894">
        <v>317</v>
      </c>
      <c r="J231" s="2894">
        <v>7036</v>
      </c>
      <c r="K231" s="2894"/>
      <c r="L231" s="2895">
        <v>7036</v>
      </c>
      <c r="M231" s="2896">
        <f>M230+1</f>
        <v>423</v>
      </c>
      <c r="N231" s="2902"/>
    </row>
    <row r="232" spans="1:14" ht="12" customHeight="1">
      <c r="A232" s="928"/>
      <c r="B232" s="2921">
        <f>B231+1</f>
        <v>424</v>
      </c>
      <c r="C232" s="2953"/>
      <c r="D232" s="2883"/>
      <c r="E232" s="2883" t="s">
        <v>1396</v>
      </c>
      <c r="F232" s="2893"/>
      <c r="G232" s="2894">
        <v>441</v>
      </c>
      <c r="H232" s="2894">
        <v>14</v>
      </c>
      <c r="I232" s="2894"/>
      <c r="J232" s="2894">
        <v>455</v>
      </c>
      <c r="K232" s="2894"/>
      <c r="L232" s="2895">
        <v>455</v>
      </c>
      <c r="M232" s="2896">
        <f>M231+1</f>
        <v>424</v>
      </c>
      <c r="N232" s="2902"/>
    </row>
    <row r="233" spans="1:14" ht="12" customHeight="1">
      <c r="A233" s="928"/>
      <c r="B233" s="2921">
        <f>B232+1</f>
        <v>425</v>
      </c>
      <c r="C233" s="2888"/>
      <c r="D233" s="2883"/>
      <c r="E233" s="2883" t="s">
        <v>1384</v>
      </c>
      <c r="F233" s="2893"/>
      <c r="G233" s="2894">
        <v>34456</v>
      </c>
      <c r="H233" s="2894"/>
      <c r="I233" s="2894"/>
      <c r="J233" s="2894">
        <v>34456</v>
      </c>
      <c r="K233" s="2894"/>
      <c r="L233" s="2895">
        <v>34456</v>
      </c>
      <c r="M233" s="2896">
        <f>M232+1</f>
        <v>425</v>
      </c>
      <c r="N233" s="2902"/>
    </row>
    <row r="234" spans="1:14" ht="12" customHeight="1">
      <c r="A234" s="928"/>
      <c r="B234" s="2885">
        <f>B233+1</f>
        <v>426</v>
      </c>
      <c r="C234" s="2892"/>
      <c r="D234" s="411"/>
      <c r="E234" s="411" t="s">
        <v>3559</v>
      </c>
      <c r="F234" s="489"/>
      <c r="G234" s="2897"/>
      <c r="H234" s="2897"/>
      <c r="I234" s="2897"/>
      <c r="J234" s="2897"/>
      <c r="K234" s="2897"/>
      <c r="L234" s="2898"/>
      <c r="M234" s="1870">
        <f>M233+1</f>
        <v>426</v>
      </c>
      <c r="N234" s="483"/>
    </row>
    <row r="235" spans="1:14" ht="12" customHeight="1">
      <c r="A235" s="2954"/>
      <c r="B235" s="2960">
        <v>427</v>
      </c>
      <c r="C235" s="2948"/>
      <c r="D235" s="2949"/>
      <c r="E235" s="2949" t="s">
        <v>1387</v>
      </c>
      <c r="F235" s="2961"/>
      <c r="G235" s="2962"/>
      <c r="H235" s="2962"/>
      <c r="I235" s="2962"/>
      <c r="J235" s="2962"/>
      <c r="K235" s="2962"/>
      <c r="L235" s="2963"/>
      <c r="M235" s="2964">
        <v>427</v>
      </c>
      <c r="N235" s="483"/>
    </row>
    <row r="236" spans="1:14" ht="12" customHeight="1">
      <c r="A236" s="2954"/>
      <c r="B236" s="2921">
        <f t="shared" ref="B236:B243" si="18">B235+1</f>
        <v>428</v>
      </c>
      <c r="C236" s="2888"/>
      <c r="D236" s="2883"/>
      <c r="E236" s="2883" t="s">
        <v>1388</v>
      </c>
      <c r="F236" s="2922"/>
      <c r="G236" s="2899"/>
      <c r="H236" s="2899"/>
      <c r="I236" s="2894"/>
      <c r="J236" s="2894"/>
      <c r="K236" s="2894"/>
      <c r="L236" s="2895"/>
      <c r="M236" s="2896">
        <f t="shared" ref="M236:M243" si="19">M235+1</f>
        <v>428</v>
      </c>
      <c r="N236" s="483"/>
    </row>
    <row r="237" spans="1:14" ht="12" customHeight="1">
      <c r="A237" s="2954"/>
      <c r="B237" s="2921">
        <f t="shared" si="18"/>
        <v>429</v>
      </c>
      <c r="C237" s="2888"/>
      <c r="D237" s="2883"/>
      <c r="E237" s="2883" t="s">
        <v>1389</v>
      </c>
      <c r="F237" s="2893">
        <v>66</v>
      </c>
      <c r="G237" s="2894"/>
      <c r="H237" s="2894"/>
      <c r="I237" s="2894"/>
      <c r="J237" s="2894">
        <v>66</v>
      </c>
      <c r="K237" s="2894"/>
      <c r="L237" s="2895">
        <v>66</v>
      </c>
      <c r="M237" s="2896">
        <f t="shared" si="19"/>
        <v>429</v>
      </c>
      <c r="N237" s="483"/>
    </row>
    <row r="238" spans="1:14" ht="12" customHeight="1">
      <c r="A238" s="2954"/>
      <c r="B238" s="2921">
        <f t="shared" si="18"/>
        <v>430</v>
      </c>
      <c r="C238" s="2888"/>
      <c r="D238" s="2883"/>
      <c r="E238" s="2883" t="s">
        <v>2373</v>
      </c>
      <c r="F238" s="2922"/>
      <c r="G238" s="2899"/>
      <c r="H238" s="2899"/>
      <c r="I238" s="2894">
        <v>88599</v>
      </c>
      <c r="J238" s="2894">
        <v>88599</v>
      </c>
      <c r="K238" s="2894"/>
      <c r="L238" s="2895">
        <v>88599</v>
      </c>
      <c r="M238" s="2896">
        <f t="shared" si="19"/>
        <v>430</v>
      </c>
      <c r="N238" s="483"/>
    </row>
    <row r="239" spans="1:14" ht="12" customHeight="1">
      <c r="A239" s="2954"/>
      <c r="B239" s="2921">
        <f t="shared" si="18"/>
        <v>431</v>
      </c>
      <c r="C239" s="2888"/>
      <c r="D239" s="2883"/>
      <c r="E239" s="2883" t="s">
        <v>2374</v>
      </c>
      <c r="F239" s="2922"/>
      <c r="G239" s="2899"/>
      <c r="H239" s="2899"/>
      <c r="I239" s="2894">
        <v>7163</v>
      </c>
      <c r="J239" s="2894">
        <v>7163</v>
      </c>
      <c r="K239" s="2894"/>
      <c r="L239" s="2895">
        <v>7163</v>
      </c>
      <c r="M239" s="2896">
        <f t="shared" si="19"/>
        <v>431</v>
      </c>
      <c r="N239" s="483"/>
    </row>
    <row r="240" spans="1:14" ht="12" customHeight="1">
      <c r="A240" s="2954"/>
      <c r="B240" s="2921">
        <f t="shared" si="18"/>
        <v>432</v>
      </c>
      <c r="C240" s="2888"/>
      <c r="D240" s="2883"/>
      <c r="E240" s="2883" t="s">
        <v>2381</v>
      </c>
      <c r="F240" s="2922"/>
      <c r="G240" s="2899"/>
      <c r="H240" s="2894">
        <v>66</v>
      </c>
      <c r="I240" s="2899"/>
      <c r="J240" s="2894">
        <v>66</v>
      </c>
      <c r="K240" s="2894"/>
      <c r="L240" s="2895">
        <v>66</v>
      </c>
      <c r="M240" s="2896">
        <f t="shared" si="19"/>
        <v>432</v>
      </c>
      <c r="N240" s="483"/>
    </row>
    <row r="241" spans="1:14" ht="12" customHeight="1">
      <c r="A241" s="2954"/>
      <c r="B241" s="2921">
        <f t="shared" si="18"/>
        <v>433</v>
      </c>
      <c r="C241" s="2888"/>
      <c r="D241" s="2883"/>
      <c r="E241" s="2883" t="s">
        <v>2382</v>
      </c>
      <c r="F241" s="2922"/>
      <c r="G241" s="2899"/>
      <c r="H241" s="2899"/>
      <c r="I241" s="2899"/>
      <c r="J241" s="2899"/>
      <c r="K241" s="2899"/>
      <c r="L241" s="2923"/>
      <c r="M241" s="2896">
        <f t="shared" si="19"/>
        <v>433</v>
      </c>
      <c r="N241" s="483"/>
    </row>
    <row r="242" spans="1:14" ht="12" customHeight="1">
      <c r="A242" s="2954"/>
      <c r="B242" s="2921">
        <f t="shared" si="18"/>
        <v>434</v>
      </c>
      <c r="C242" s="2953"/>
      <c r="D242" s="2883"/>
      <c r="E242" s="2883" t="s">
        <v>490</v>
      </c>
      <c r="F242" s="2893"/>
      <c r="G242" s="2894"/>
      <c r="H242" s="2894">
        <v>7</v>
      </c>
      <c r="I242" s="2894"/>
      <c r="J242" s="2894">
        <v>7</v>
      </c>
      <c r="K242" s="2894"/>
      <c r="L242" s="2895">
        <v>7</v>
      </c>
      <c r="M242" s="2896">
        <f t="shared" si="19"/>
        <v>434</v>
      </c>
      <c r="N242" s="483"/>
    </row>
    <row r="243" spans="1:14" ht="12" customHeight="1">
      <c r="A243" s="2954"/>
      <c r="B243" s="2921">
        <f t="shared" si="18"/>
        <v>435</v>
      </c>
      <c r="C243" s="2888"/>
      <c r="D243" s="2883" t="s">
        <v>1397</v>
      </c>
      <c r="E243" s="2965"/>
      <c r="F243" s="2893">
        <v>184553</v>
      </c>
      <c r="G243" s="2894">
        <v>38439</v>
      </c>
      <c r="H243" s="2894">
        <v>27962</v>
      </c>
      <c r="I243" s="2894">
        <v>96948</v>
      </c>
      <c r="J243" s="2894">
        <v>347902</v>
      </c>
      <c r="K243" s="2894"/>
      <c r="L243" s="2895">
        <v>347902</v>
      </c>
      <c r="M243" s="2896">
        <f t="shared" si="19"/>
        <v>435</v>
      </c>
      <c r="N243" s="483"/>
    </row>
    <row r="244" spans="1:14" ht="12" customHeight="1">
      <c r="A244" s="2954"/>
      <c r="B244" s="2885"/>
      <c r="C244" s="2892"/>
      <c r="D244" s="411" t="s">
        <v>1398</v>
      </c>
      <c r="E244" s="411"/>
      <c r="F244" s="488"/>
      <c r="G244" s="2892"/>
      <c r="H244" s="2892"/>
      <c r="I244" s="2892"/>
      <c r="J244" s="2892"/>
      <c r="K244" s="2892"/>
      <c r="L244" s="579"/>
      <c r="M244" s="1870"/>
      <c r="N244" s="483"/>
    </row>
    <row r="245" spans="1:14" ht="12" customHeight="1">
      <c r="A245" s="2954"/>
      <c r="B245" s="2921">
        <v>501</v>
      </c>
      <c r="C245" s="2888"/>
      <c r="D245" s="2883"/>
      <c r="E245" s="2883" t="s">
        <v>1399</v>
      </c>
      <c r="F245" s="2893">
        <v>307</v>
      </c>
      <c r="G245" s="2894"/>
      <c r="H245" s="2894">
        <v>2767</v>
      </c>
      <c r="I245" s="2899"/>
      <c r="J245" s="2894">
        <v>3074</v>
      </c>
      <c r="K245" s="2894"/>
      <c r="L245" s="2895">
        <v>3074</v>
      </c>
      <c r="M245" s="2896">
        <v>501</v>
      </c>
      <c r="N245" s="483"/>
    </row>
    <row r="246" spans="1:14" ht="12" customHeight="1">
      <c r="A246" s="2954"/>
      <c r="B246" s="2921">
        <f>B245+1</f>
        <v>502</v>
      </c>
      <c r="C246" s="2888"/>
      <c r="D246" s="2883"/>
      <c r="E246" s="2883" t="s">
        <v>1400</v>
      </c>
      <c r="F246" s="2893">
        <v>37</v>
      </c>
      <c r="G246" s="2894">
        <v>1</v>
      </c>
      <c r="H246" s="2894">
        <v>966</v>
      </c>
      <c r="I246" s="2899"/>
      <c r="J246" s="2894">
        <v>1004</v>
      </c>
      <c r="K246" s="2899" t="s">
        <v>658</v>
      </c>
      <c r="L246" s="2895">
        <v>1004</v>
      </c>
      <c r="M246" s="2896">
        <f>M245+1</f>
        <v>502</v>
      </c>
      <c r="N246" s="483"/>
    </row>
    <row r="247" spans="1:14" ht="12" customHeight="1">
      <c r="A247" s="2954"/>
      <c r="B247" s="2921">
        <f>B246+1</f>
        <v>503</v>
      </c>
      <c r="C247" s="2953"/>
      <c r="D247" s="2883"/>
      <c r="E247" s="2883" t="s">
        <v>1401</v>
      </c>
      <c r="F247" s="2893">
        <v>1</v>
      </c>
      <c r="G247" s="2894"/>
      <c r="H247" s="2894"/>
      <c r="I247" s="2899"/>
      <c r="J247" s="2894">
        <v>1</v>
      </c>
      <c r="K247" s="2899" t="s">
        <v>658</v>
      </c>
      <c r="L247" s="2895">
        <v>1</v>
      </c>
      <c r="M247" s="2896">
        <f>M246+1</f>
        <v>503</v>
      </c>
      <c r="N247" s="3528" t="s">
        <v>3213</v>
      </c>
    </row>
    <row r="248" spans="1:14" ht="12" customHeight="1">
      <c r="A248" s="2954"/>
      <c r="B248" s="2921">
        <f>B247+1</f>
        <v>504</v>
      </c>
      <c r="C248" s="2953"/>
      <c r="D248" s="2883"/>
      <c r="E248" s="2883" t="s">
        <v>1402</v>
      </c>
      <c r="F248" s="2922"/>
      <c r="G248" s="2899"/>
      <c r="H248" s="2899"/>
      <c r="I248" s="2894">
        <v>26856</v>
      </c>
      <c r="J248" s="2894">
        <v>26856</v>
      </c>
      <c r="K248" s="2894"/>
      <c r="L248" s="2895">
        <v>26856</v>
      </c>
      <c r="M248" s="2896">
        <f>M247+1</f>
        <v>504</v>
      </c>
      <c r="N248" s="3528"/>
    </row>
    <row r="249" spans="1:14" ht="12" customHeight="1">
      <c r="A249" s="2954"/>
      <c r="B249" s="2921">
        <f>B248+1</f>
        <v>505</v>
      </c>
      <c r="C249" s="2953"/>
      <c r="D249" s="2883"/>
      <c r="E249" s="2883" t="s">
        <v>2373</v>
      </c>
      <c r="F249" s="2922"/>
      <c r="G249" s="2899"/>
      <c r="H249" s="2899"/>
      <c r="I249" s="2894">
        <v>164</v>
      </c>
      <c r="J249" s="2894">
        <v>164</v>
      </c>
      <c r="K249" s="2894"/>
      <c r="L249" s="2895">
        <v>164</v>
      </c>
      <c r="M249" s="2896">
        <f>M248+1</f>
        <v>505</v>
      </c>
      <c r="N249" s="3528"/>
    </row>
    <row r="250" spans="1:14" ht="12" customHeight="1">
      <c r="A250" s="3537" t="s">
        <v>38</v>
      </c>
      <c r="B250" s="2921">
        <f>B249+1</f>
        <v>506</v>
      </c>
      <c r="C250" s="2888"/>
      <c r="D250" s="2883" t="s">
        <v>1403</v>
      </c>
      <c r="E250" s="2883"/>
      <c r="F250" s="2893">
        <v>345</v>
      </c>
      <c r="G250" s="2894">
        <v>1</v>
      </c>
      <c r="H250" s="2894">
        <v>3733</v>
      </c>
      <c r="I250" s="2894">
        <v>27020</v>
      </c>
      <c r="J250" s="2894">
        <v>31099</v>
      </c>
      <c r="K250" s="2894"/>
      <c r="L250" s="2895">
        <v>31099</v>
      </c>
      <c r="M250" s="2896">
        <f>M249+1</f>
        <v>506</v>
      </c>
      <c r="N250" s="3528"/>
    </row>
    <row r="251" spans="1:14" ht="12" customHeight="1">
      <c r="A251" s="3537"/>
      <c r="B251" s="2885"/>
      <c r="C251" s="2892"/>
      <c r="D251" s="411" t="s">
        <v>1404</v>
      </c>
      <c r="E251" s="411"/>
      <c r="F251" s="488"/>
      <c r="G251" s="2892"/>
      <c r="H251" s="2892"/>
      <c r="I251" s="2892"/>
      <c r="J251" s="2892"/>
      <c r="K251" s="2892"/>
      <c r="L251" s="579"/>
      <c r="M251" s="1870"/>
      <c r="N251" s="3528"/>
    </row>
    <row r="252" spans="1:14" ht="12" customHeight="1">
      <c r="A252" s="3537"/>
      <c r="B252" s="2921">
        <v>507</v>
      </c>
      <c r="C252" s="2921" t="s">
        <v>516</v>
      </c>
      <c r="D252" s="2883"/>
      <c r="E252" s="2883" t="s">
        <v>2369</v>
      </c>
      <c r="F252" s="2893">
        <v>7164</v>
      </c>
      <c r="G252" s="2894">
        <v>202</v>
      </c>
      <c r="H252" s="2894">
        <v>14793</v>
      </c>
      <c r="I252" s="2894">
        <v>141</v>
      </c>
      <c r="J252" s="2894">
        <v>22300</v>
      </c>
      <c r="K252" s="2899" t="s">
        <v>658</v>
      </c>
      <c r="L252" s="2895">
        <v>22300</v>
      </c>
      <c r="M252" s="2896">
        <v>507</v>
      </c>
      <c r="N252" s="3528"/>
    </row>
    <row r="253" spans="1:14" ht="12" customHeight="1">
      <c r="A253" s="3537"/>
      <c r="B253" s="2921">
        <f t="shared" ref="B253:B262" si="20">B252+1</f>
        <v>508</v>
      </c>
      <c r="C253" s="2921" t="s">
        <v>516</v>
      </c>
      <c r="D253" s="2883"/>
      <c r="E253" s="2883" t="s">
        <v>1405</v>
      </c>
      <c r="F253" s="2893">
        <v>444</v>
      </c>
      <c r="G253" s="2894">
        <v>8176</v>
      </c>
      <c r="H253" s="2894">
        <v>72794</v>
      </c>
      <c r="I253" s="2894">
        <v>229</v>
      </c>
      <c r="J253" s="2894">
        <v>81643</v>
      </c>
      <c r="K253" s="2899" t="s">
        <v>658</v>
      </c>
      <c r="L253" s="2895">
        <v>81643</v>
      </c>
      <c r="M253" s="2896">
        <f t="shared" ref="M253:M262" si="21">M252+1</f>
        <v>508</v>
      </c>
      <c r="N253" s="3528"/>
    </row>
    <row r="254" spans="1:14" ht="12" customHeight="1">
      <c r="A254" s="3537"/>
      <c r="B254" s="2921">
        <f t="shared" si="20"/>
        <v>509</v>
      </c>
      <c r="C254" s="2921" t="s">
        <v>516</v>
      </c>
      <c r="D254" s="2883"/>
      <c r="E254" s="2883" t="s">
        <v>1406</v>
      </c>
      <c r="F254" s="2893">
        <v>7560</v>
      </c>
      <c r="G254" s="2894">
        <v>1132</v>
      </c>
      <c r="H254" s="2894">
        <v>286869</v>
      </c>
      <c r="I254" s="2894">
        <v>3</v>
      </c>
      <c r="J254" s="2894">
        <v>295564</v>
      </c>
      <c r="K254" s="2899" t="s">
        <v>658</v>
      </c>
      <c r="L254" s="2895">
        <v>295564</v>
      </c>
      <c r="M254" s="2896">
        <f t="shared" si="21"/>
        <v>509</v>
      </c>
      <c r="N254" s="3528"/>
    </row>
    <row r="255" spans="1:14" ht="12" customHeight="1">
      <c r="A255" s="3537"/>
      <c r="B255" s="2921">
        <f t="shared" si="20"/>
        <v>510</v>
      </c>
      <c r="C255" s="2921" t="s">
        <v>516</v>
      </c>
      <c r="D255" s="2883"/>
      <c r="E255" s="2883" t="s">
        <v>1407</v>
      </c>
      <c r="F255" s="2893"/>
      <c r="G255" s="2894">
        <v>17</v>
      </c>
      <c r="H255" s="2894">
        <v>184</v>
      </c>
      <c r="I255" s="2894"/>
      <c r="J255" s="2894">
        <v>201</v>
      </c>
      <c r="K255" s="2899" t="s">
        <v>658</v>
      </c>
      <c r="L255" s="2895">
        <v>201</v>
      </c>
      <c r="M255" s="2896">
        <f t="shared" si="21"/>
        <v>510</v>
      </c>
      <c r="N255" s="3528"/>
    </row>
    <row r="256" spans="1:14" ht="12" customHeight="1">
      <c r="A256" s="3537"/>
      <c r="B256" s="2921">
        <f t="shared" si="20"/>
        <v>511</v>
      </c>
      <c r="C256" s="2921" t="s">
        <v>516</v>
      </c>
      <c r="D256" s="2883"/>
      <c r="E256" s="2883" t="s">
        <v>1388</v>
      </c>
      <c r="F256" s="2922"/>
      <c r="G256" s="2899"/>
      <c r="H256" s="2899"/>
      <c r="I256" s="2894"/>
      <c r="J256" s="2894"/>
      <c r="K256" s="2899" t="s">
        <v>658</v>
      </c>
      <c r="L256" s="2895"/>
      <c r="M256" s="2896">
        <f t="shared" si="21"/>
        <v>511</v>
      </c>
      <c r="N256" s="3528"/>
    </row>
    <row r="257" spans="1:14" ht="12" customHeight="1">
      <c r="A257" s="3537"/>
      <c r="B257" s="2921">
        <f t="shared" si="20"/>
        <v>512</v>
      </c>
      <c r="C257" s="2921" t="s">
        <v>516</v>
      </c>
      <c r="D257" s="2883"/>
      <c r="E257" s="2883" t="s">
        <v>2373</v>
      </c>
      <c r="F257" s="2922"/>
      <c r="G257" s="2899"/>
      <c r="H257" s="2899"/>
      <c r="I257" s="2894">
        <v>5404</v>
      </c>
      <c r="J257" s="2894">
        <v>5404</v>
      </c>
      <c r="K257" s="2899" t="s">
        <v>658</v>
      </c>
      <c r="L257" s="2895">
        <v>5404</v>
      </c>
      <c r="M257" s="2896">
        <f t="shared" si="21"/>
        <v>512</v>
      </c>
      <c r="N257" s="3528"/>
    </row>
    <row r="258" spans="1:14" ht="12" customHeight="1">
      <c r="A258" s="3537"/>
      <c r="B258" s="2921">
        <f t="shared" si="20"/>
        <v>513</v>
      </c>
      <c r="C258" s="2921" t="s">
        <v>516</v>
      </c>
      <c r="D258" s="2883"/>
      <c r="E258" s="2883" t="s">
        <v>1408</v>
      </c>
      <c r="F258" s="2922"/>
      <c r="G258" s="2899"/>
      <c r="H258" s="2899"/>
      <c r="I258" s="2894">
        <v>7268</v>
      </c>
      <c r="J258" s="2894">
        <v>7268</v>
      </c>
      <c r="K258" s="2899" t="s">
        <v>658</v>
      </c>
      <c r="L258" s="2895">
        <v>7268</v>
      </c>
      <c r="M258" s="2896">
        <f t="shared" si="21"/>
        <v>513</v>
      </c>
      <c r="N258" s="3528"/>
    </row>
    <row r="259" spans="1:14" ht="12" customHeight="1">
      <c r="A259" s="3537"/>
      <c r="B259" s="2921">
        <f t="shared" si="20"/>
        <v>514</v>
      </c>
      <c r="C259" s="2921" t="s">
        <v>516</v>
      </c>
      <c r="D259" s="2883"/>
      <c r="E259" s="2883" t="s">
        <v>2381</v>
      </c>
      <c r="F259" s="2922"/>
      <c r="G259" s="2899"/>
      <c r="H259" s="2894">
        <v>1</v>
      </c>
      <c r="I259" s="2899"/>
      <c r="J259" s="2894">
        <v>1</v>
      </c>
      <c r="K259" s="2899" t="s">
        <v>658</v>
      </c>
      <c r="L259" s="2895">
        <v>1</v>
      </c>
      <c r="M259" s="2896">
        <f t="shared" si="21"/>
        <v>514</v>
      </c>
      <c r="N259" s="3528"/>
    </row>
    <row r="260" spans="1:14" ht="12" customHeight="1">
      <c r="A260" s="3537"/>
      <c r="B260" s="2921">
        <f t="shared" si="20"/>
        <v>515</v>
      </c>
      <c r="C260" s="2921" t="s">
        <v>516</v>
      </c>
      <c r="D260" s="2883"/>
      <c r="E260" s="2883" t="s">
        <v>2382</v>
      </c>
      <c r="F260" s="2922"/>
      <c r="G260" s="2899"/>
      <c r="H260" s="2899"/>
      <c r="I260" s="2899"/>
      <c r="J260" s="2899"/>
      <c r="K260" s="2899" t="s">
        <v>658</v>
      </c>
      <c r="L260" s="2923"/>
      <c r="M260" s="2896">
        <f t="shared" si="21"/>
        <v>515</v>
      </c>
      <c r="N260" s="3528"/>
    </row>
    <row r="261" spans="1:14" ht="12" customHeight="1">
      <c r="A261" s="3537"/>
      <c r="B261" s="2921">
        <f t="shared" si="20"/>
        <v>516</v>
      </c>
      <c r="C261" s="2921" t="s">
        <v>516</v>
      </c>
      <c r="D261" s="2883"/>
      <c r="E261" s="2883" t="s">
        <v>490</v>
      </c>
      <c r="F261" s="2893"/>
      <c r="G261" s="2894"/>
      <c r="H261" s="2894"/>
      <c r="I261" s="2894"/>
      <c r="J261" s="2894"/>
      <c r="K261" s="2899" t="s">
        <v>658</v>
      </c>
      <c r="L261" s="2895"/>
      <c r="M261" s="2896">
        <f t="shared" si="21"/>
        <v>516</v>
      </c>
      <c r="N261" s="3528"/>
    </row>
    <row r="262" spans="1:14" ht="12" customHeight="1" thickBot="1">
      <c r="A262" s="3538"/>
      <c r="B262" s="3062">
        <f t="shared" si="20"/>
        <v>517</v>
      </c>
      <c r="C262" s="3062" t="s">
        <v>516</v>
      </c>
      <c r="D262" s="3063" t="s">
        <v>1409</v>
      </c>
      <c r="E262" s="3063"/>
      <c r="F262" s="2967">
        <v>15168</v>
      </c>
      <c r="G262" s="2968">
        <v>9527</v>
      </c>
      <c r="H262" s="2968">
        <v>374641</v>
      </c>
      <c r="I262" s="2968">
        <v>13045</v>
      </c>
      <c r="J262" s="2968">
        <v>412381</v>
      </c>
      <c r="K262" s="2974" t="s">
        <v>658</v>
      </c>
      <c r="L262" s="2969">
        <v>412381</v>
      </c>
      <c r="M262" s="3064">
        <f t="shared" si="21"/>
        <v>517</v>
      </c>
      <c r="N262" s="3536"/>
    </row>
    <row r="263" spans="1:14" ht="12" customHeight="1">
      <c r="A263" s="3541" t="s">
        <v>38</v>
      </c>
      <c r="B263" s="3065" t="s">
        <v>2316</v>
      </c>
      <c r="C263" s="3066"/>
      <c r="D263" s="3066"/>
      <c r="E263" s="3066"/>
      <c r="F263" s="3066"/>
      <c r="G263" s="3066"/>
      <c r="H263" s="3066"/>
      <c r="I263" s="3066"/>
      <c r="J263" s="3066"/>
      <c r="K263" s="3066"/>
      <c r="L263" s="3066"/>
      <c r="M263" s="3067"/>
      <c r="N263" s="3534" t="s">
        <v>3213</v>
      </c>
    </row>
    <row r="264" spans="1:14" ht="12" customHeight="1">
      <c r="A264" s="3542"/>
      <c r="B264" s="2966" t="s">
        <v>334</v>
      </c>
      <c r="C264" s="473"/>
      <c r="D264" s="473"/>
      <c r="E264" s="473"/>
      <c r="F264" s="473"/>
      <c r="G264" s="473"/>
      <c r="H264" s="473"/>
      <c r="I264" s="473"/>
      <c r="J264" s="473"/>
      <c r="K264" s="473"/>
      <c r="L264" s="473"/>
      <c r="M264" s="2926"/>
      <c r="N264" s="3535"/>
    </row>
    <row r="265" spans="1:14" ht="12" customHeight="1">
      <c r="A265" s="3542"/>
      <c r="B265" s="2889"/>
      <c r="C265" s="2883"/>
      <c r="D265" s="2883"/>
      <c r="E265" s="2883"/>
      <c r="F265" s="2883"/>
      <c r="G265" s="2883"/>
      <c r="H265" s="2883"/>
      <c r="I265" s="2883"/>
      <c r="J265" s="2883"/>
      <c r="K265" s="2883"/>
      <c r="L265" s="2883"/>
      <c r="M265" s="2890"/>
      <c r="N265" s="3535"/>
    </row>
    <row r="266" spans="1:14" ht="12" customHeight="1">
      <c r="A266" s="3542"/>
      <c r="B266" s="2885"/>
      <c r="C266" s="2885"/>
      <c r="D266" s="2886"/>
      <c r="E266" s="2884"/>
      <c r="F266" s="2885"/>
      <c r="G266" s="2885"/>
      <c r="H266" s="2885"/>
      <c r="I266" s="2885"/>
      <c r="J266" s="2885"/>
      <c r="K266" s="2885"/>
      <c r="L266" s="2885"/>
      <c r="M266" s="2885"/>
      <c r="N266" s="3535"/>
    </row>
    <row r="267" spans="1:14" ht="12" customHeight="1">
      <c r="A267" s="3542"/>
      <c r="B267" s="2885"/>
      <c r="C267" s="2885"/>
      <c r="D267" s="2886"/>
      <c r="E267" s="2884"/>
      <c r="F267" s="2885"/>
      <c r="G267" s="2885" t="s">
        <v>1324</v>
      </c>
      <c r="H267" s="2885"/>
      <c r="I267" s="2885"/>
      <c r="J267" s="2885" t="s">
        <v>1325</v>
      </c>
      <c r="K267" s="2885"/>
      <c r="L267" s="2885"/>
      <c r="M267" s="2885"/>
      <c r="N267" s="3535"/>
    </row>
    <row r="268" spans="1:14" ht="12" customHeight="1">
      <c r="A268" s="3542"/>
      <c r="B268" s="2885" t="s">
        <v>311</v>
      </c>
      <c r="C268" s="2885" t="s">
        <v>335</v>
      </c>
      <c r="D268" s="2886"/>
      <c r="E268" s="2884" t="s">
        <v>1326</v>
      </c>
      <c r="F268" s="2885" t="s">
        <v>1327</v>
      </c>
      <c r="G268" s="2885" t="s">
        <v>1328</v>
      </c>
      <c r="H268" s="2885" t="s">
        <v>1329</v>
      </c>
      <c r="I268" s="2885" t="s">
        <v>1330</v>
      </c>
      <c r="J268" s="2885" t="s">
        <v>1331</v>
      </c>
      <c r="K268" s="2885" t="s">
        <v>1332</v>
      </c>
      <c r="L268" s="2885" t="s">
        <v>1325</v>
      </c>
      <c r="M268" s="2885" t="s">
        <v>311</v>
      </c>
      <c r="N268" s="3535"/>
    </row>
    <row r="269" spans="1:14" ht="12" customHeight="1">
      <c r="A269" s="3542"/>
      <c r="B269" s="2885" t="s">
        <v>316</v>
      </c>
      <c r="C269" s="2885" t="s">
        <v>338</v>
      </c>
      <c r="D269" s="2886"/>
      <c r="E269" s="2884"/>
      <c r="F269" s="2885" t="s">
        <v>1333</v>
      </c>
      <c r="G269" s="2885" t="s">
        <v>1334</v>
      </c>
      <c r="H269" s="2885" t="s">
        <v>1335</v>
      </c>
      <c r="I269" s="2885"/>
      <c r="J269" s="2885" t="s">
        <v>1336</v>
      </c>
      <c r="K269" s="2885"/>
      <c r="L269" s="2885"/>
      <c r="M269" s="2885" t="s">
        <v>316</v>
      </c>
      <c r="N269" s="3535"/>
    </row>
    <row r="270" spans="1:14" ht="12" customHeight="1" thickBot="1">
      <c r="A270" s="3542"/>
      <c r="B270" s="2888"/>
      <c r="C270" s="2888"/>
      <c r="D270" s="2889"/>
      <c r="E270" s="2890" t="s">
        <v>321</v>
      </c>
      <c r="F270" s="2885" t="s">
        <v>322</v>
      </c>
      <c r="G270" s="2885" t="s">
        <v>323</v>
      </c>
      <c r="H270" s="2885" t="s">
        <v>324</v>
      </c>
      <c r="I270" s="2885" t="s">
        <v>325</v>
      </c>
      <c r="J270" s="2885" t="s">
        <v>326</v>
      </c>
      <c r="K270" s="2885" t="s">
        <v>178</v>
      </c>
      <c r="L270" s="2885" t="s">
        <v>179</v>
      </c>
      <c r="M270" s="2921"/>
      <c r="N270" s="3535"/>
    </row>
    <row r="271" spans="1:14" ht="12" customHeight="1">
      <c r="A271" s="3542"/>
      <c r="B271" s="2885"/>
      <c r="C271" s="2892"/>
      <c r="D271" s="411" t="s">
        <v>1410</v>
      </c>
      <c r="E271" s="411"/>
      <c r="F271" s="485"/>
      <c r="G271" s="486"/>
      <c r="H271" s="486"/>
      <c r="I271" s="486"/>
      <c r="J271" s="486"/>
      <c r="K271" s="486"/>
      <c r="L271" s="487"/>
      <c r="M271" s="2884"/>
      <c r="N271" s="3535"/>
    </row>
    <row r="272" spans="1:14" ht="12" customHeight="1">
      <c r="A272" s="3542"/>
      <c r="B272" s="2921">
        <v>518</v>
      </c>
      <c r="C272" s="2888"/>
      <c r="D272" s="2883"/>
      <c r="E272" s="2883" t="s">
        <v>2369</v>
      </c>
      <c r="F272" s="2893"/>
      <c r="G272" s="2894">
        <v>1518</v>
      </c>
      <c r="H272" s="2894">
        <v>601</v>
      </c>
      <c r="I272" s="2894">
        <v>448</v>
      </c>
      <c r="J272" s="2894">
        <v>2567</v>
      </c>
      <c r="K272" s="2894"/>
      <c r="L272" s="2895">
        <v>2567</v>
      </c>
      <c r="M272" s="2890">
        <v>518</v>
      </c>
      <c r="N272" s="3535"/>
    </row>
    <row r="273" spans="1:14" ht="12" customHeight="1">
      <c r="A273" s="3542"/>
      <c r="B273" s="2921">
        <f t="shared" ref="B273:B282" si="22">B272+1</f>
        <v>519</v>
      </c>
      <c r="C273" s="2888"/>
      <c r="D273" s="2883"/>
      <c r="E273" s="2883" t="s">
        <v>1411</v>
      </c>
      <c r="F273" s="2893">
        <v>12031</v>
      </c>
      <c r="G273" s="2894">
        <v>416</v>
      </c>
      <c r="H273" s="2894">
        <v>1615</v>
      </c>
      <c r="I273" s="2894">
        <v>28</v>
      </c>
      <c r="J273" s="2894">
        <v>14090</v>
      </c>
      <c r="K273" s="2894"/>
      <c r="L273" s="2895">
        <v>14090</v>
      </c>
      <c r="M273" s="2890">
        <f t="shared" ref="M273:M282" si="23">M272+1</f>
        <v>519</v>
      </c>
      <c r="N273" s="3535"/>
    </row>
    <row r="274" spans="1:14" ht="12" customHeight="1">
      <c r="A274" s="3542"/>
      <c r="B274" s="2921">
        <f t="shared" si="22"/>
        <v>520</v>
      </c>
      <c r="C274" s="2888"/>
      <c r="D274" s="2883"/>
      <c r="E274" s="2883" t="s">
        <v>1412</v>
      </c>
      <c r="F274" s="2893">
        <v>730</v>
      </c>
      <c r="G274" s="2894"/>
      <c r="H274" s="2894"/>
      <c r="I274" s="2894">
        <v>7</v>
      </c>
      <c r="J274" s="2894">
        <v>737</v>
      </c>
      <c r="K274" s="2894"/>
      <c r="L274" s="2895">
        <v>737</v>
      </c>
      <c r="M274" s="2890">
        <f t="shared" si="23"/>
        <v>520</v>
      </c>
      <c r="N274" s="3535"/>
    </row>
    <row r="275" spans="1:14" ht="12" customHeight="1">
      <c r="A275" s="3542"/>
      <c r="B275" s="2921">
        <f t="shared" si="22"/>
        <v>521</v>
      </c>
      <c r="C275" s="2888"/>
      <c r="D275" s="2883"/>
      <c r="E275" s="2883" t="s">
        <v>1413</v>
      </c>
      <c r="F275" s="2893"/>
      <c r="G275" s="2894">
        <v>8</v>
      </c>
      <c r="H275" s="2894">
        <v>3793</v>
      </c>
      <c r="I275" s="2894"/>
      <c r="J275" s="2894">
        <v>3801</v>
      </c>
      <c r="K275" s="2894"/>
      <c r="L275" s="2895">
        <v>3801</v>
      </c>
      <c r="M275" s="2890">
        <f t="shared" si="23"/>
        <v>521</v>
      </c>
      <c r="N275" s="3535"/>
    </row>
    <row r="276" spans="1:14" ht="12" customHeight="1">
      <c r="A276" s="3542"/>
      <c r="B276" s="2921">
        <f t="shared" si="22"/>
        <v>522</v>
      </c>
      <c r="C276" s="2888"/>
      <c r="D276" s="2883"/>
      <c r="E276" s="2883" t="s">
        <v>2373</v>
      </c>
      <c r="F276" s="2922"/>
      <c r="G276" s="2899"/>
      <c r="H276" s="2899"/>
      <c r="I276" s="2894">
        <v>6271</v>
      </c>
      <c r="J276" s="2894">
        <v>6271</v>
      </c>
      <c r="K276" s="2894"/>
      <c r="L276" s="2895">
        <v>6271</v>
      </c>
      <c r="M276" s="2890">
        <f t="shared" si="23"/>
        <v>522</v>
      </c>
      <c r="N276" s="3535"/>
    </row>
    <row r="277" spans="1:14" ht="12" customHeight="1">
      <c r="A277" s="3542"/>
      <c r="B277" s="2921">
        <f t="shared" si="22"/>
        <v>523</v>
      </c>
      <c r="C277" s="2888"/>
      <c r="D277" s="2883"/>
      <c r="E277" s="2883" t="s">
        <v>1408</v>
      </c>
      <c r="F277" s="2922"/>
      <c r="G277" s="2899"/>
      <c r="H277" s="2899"/>
      <c r="I277" s="2894">
        <v>533</v>
      </c>
      <c r="J277" s="2894">
        <v>533</v>
      </c>
      <c r="K277" s="2894"/>
      <c r="L277" s="2895">
        <v>533</v>
      </c>
      <c r="M277" s="2890">
        <f t="shared" si="23"/>
        <v>523</v>
      </c>
      <c r="N277" s="3535"/>
    </row>
    <row r="278" spans="1:14" ht="12" customHeight="1">
      <c r="A278" s="3542"/>
      <c r="B278" s="2921">
        <f t="shared" si="22"/>
        <v>524</v>
      </c>
      <c r="C278" s="2888"/>
      <c r="D278" s="2883"/>
      <c r="E278" s="2883" t="s">
        <v>2381</v>
      </c>
      <c r="F278" s="2922"/>
      <c r="G278" s="2899"/>
      <c r="H278" s="2894"/>
      <c r="I278" s="2899"/>
      <c r="J278" s="2894"/>
      <c r="K278" s="2894"/>
      <c r="L278" s="2895"/>
      <c r="M278" s="2890">
        <f t="shared" si="23"/>
        <v>524</v>
      </c>
      <c r="N278" s="3535"/>
    </row>
    <row r="279" spans="1:14" ht="12" customHeight="1">
      <c r="A279" s="3542"/>
      <c r="B279" s="2921">
        <f t="shared" si="22"/>
        <v>525</v>
      </c>
      <c r="C279" s="2888"/>
      <c r="D279" s="2883"/>
      <c r="E279" s="2883" t="s">
        <v>2382</v>
      </c>
      <c r="F279" s="2922"/>
      <c r="G279" s="2899"/>
      <c r="H279" s="2899"/>
      <c r="I279" s="2899"/>
      <c r="J279" s="2899"/>
      <c r="K279" s="2899"/>
      <c r="L279" s="2923"/>
      <c r="M279" s="2890">
        <f t="shared" si="23"/>
        <v>525</v>
      </c>
      <c r="N279" s="3535"/>
    </row>
    <row r="280" spans="1:14" ht="12" customHeight="1">
      <c r="A280" s="3542"/>
      <c r="B280" s="2921">
        <f t="shared" si="22"/>
        <v>526</v>
      </c>
      <c r="C280" s="2888"/>
      <c r="D280" s="2883"/>
      <c r="E280" s="2883" t="s">
        <v>490</v>
      </c>
      <c r="F280" s="2893"/>
      <c r="G280" s="2894"/>
      <c r="H280" s="2894"/>
      <c r="I280" s="2894"/>
      <c r="J280" s="2894"/>
      <c r="K280" s="2894"/>
      <c r="L280" s="2895"/>
      <c r="M280" s="2890">
        <f t="shared" si="23"/>
        <v>526</v>
      </c>
      <c r="N280" s="2939"/>
    </row>
    <row r="281" spans="1:14" ht="12" customHeight="1">
      <c r="A281" s="3542"/>
      <c r="B281" s="2921">
        <f t="shared" si="22"/>
        <v>527</v>
      </c>
      <c r="C281" s="2888"/>
      <c r="D281" s="2883" t="s">
        <v>1414</v>
      </c>
      <c r="E281" s="2883"/>
      <c r="F281" s="2893">
        <v>12761</v>
      </c>
      <c r="G281" s="2894">
        <v>1942</v>
      </c>
      <c r="H281" s="2894">
        <v>6009</v>
      </c>
      <c r="I281" s="2894">
        <v>7287</v>
      </c>
      <c r="J281" s="2894">
        <v>27999</v>
      </c>
      <c r="K281" s="2894"/>
      <c r="L281" s="2895">
        <v>27999</v>
      </c>
      <c r="M281" s="2890">
        <f t="shared" si="23"/>
        <v>527</v>
      </c>
      <c r="N281" s="2939"/>
    </row>
    <row r="282" spans="1:14" ht="12" customHeight="1">
      <c r="A282" s="3542"/>
      <c r="B282" s="2921">
        <f t="shared" si="22"/>
        <v>528</v>
      </c>
      <c r="C282" s="2888"/>
      <c r="D282" s="2883" t="s">
        <v>1415</v>
      </c>
      <c r="E282" s="2883"/>
      <c r="F282" s="2893">
        <v>903345</v>
      </c>
      <c r="G282" s="2894">
        <v>523980</v>
      </c>
      <c r="H282" s="2894">
        <v>637325</v>
      </c>
      <c r="I282" s="2894">
        <v>549539</v>
      </c>
      <c r="J282" s="2894">
        <v>2614189</v>
      </c>
      <c r="K282" s="2894"/>
      <c r="L282" s="2895">
        <v>2614189</v>
      </c>
      <c r="M282" s="2890">
        <f t="shared" si="23"/>
        <v>528</v>
      </c>
      <c r="N282" s="2939"/>
    </row>
    <row r="283" spans="1:14" ht="12" customHeight="1">
      <c r="A283" s="3542"/>
      <c r="B283" s="2885"/>
      <c r="C283" s="2892"/>
      <c r="D283" s="411" t="s">
        <v>1416</v>
      </c>
      <c r="E283" s="411"/>
      <c r="F283" s="488"/>
      <c r="G283" s="2892"/>
      <c r="H283" s="2892"/>
      <c r="I283" s="2892"/>
      <c r="J283" s="2892"/>
      <c r="K283" s="2892"/>
      <c r="L283" s="579"/>
      <c r="M283" s="2884"/>
      <c r="N283" s="2939"/>
    </row>
    <row r="284" spans="1:14" ht="12" customHeight="1">
      <c r="A284" s="3542"/>
      <c r="B284" s="2921">
        <v>601</v>
      </c>
      <c r="C284" s="2888"/>
      <c r="D284" s="2883"/>
      <c r="E284" s="2883" t="s">
        <v>1417</v>
      </c>
      <c r="F284" s="2893">
        <v>569</v>
      </c>
      <c r="G284" s="2894">
        <v>867</v>
      </c>
      <c r="H284" s="2894">
        <v>1335</v>
      </c>
      <c r="I284" s="2894">
        <v>991</v>
      </c>
      <c r="J284" s="2894">
        <v>3762</v>
      </c>
      <c r="K284" s="2894"/>
      <c r="L284" s="2895">
        <v>3762</v>
      </c>
      <c r="M284" s="2890">
        <v>601</v>
      </c>
      <c r="N284" s="2939"/>
    </row>
    <row r="285" spans="1:14" ht="12" customHeight="1">
      <c r="A285" s="3542"/>
      <c r="B285" s="2921">
        <f t="shared" ref="B285:B300" si="24">B284+1</f>
        <v>602</v>
      </c>
      <c r="C285" s="2888"/>
      <c r="D285" s="2883"/>
      <c r="E285" s="2883" t="s">
        <v>1418</v>
      </c>
      <c r="F285" s="2893">
        <v>2818</v>
      </c>
      <c r="G285" s="2894">
        <v>66</v>
      </c>
      <c r="H285" s="2894">
        <v>7910</v>
      </c>
      <c r="I285" s="2894">
        <v>898</v>
      </c>
      <c r="J285" s="2894">
        <v>11692</v>
      </c>
      <c r="K285" s="2894"/>
      <c r="L285" s="2895">
        <v>11692</v>
      </c>
      <c r="M285" s="2890">
        <f t="shared" ref="M285:M300" si="25">M284+1</f>
        <v>602</v>
      </c>
      <c r="N285" s="2939"/>
    </row>
    <row r="286" spans="1:14" ht="12" customHeight="1">
      <c r="A286" s="3542"/>
      <c r="B286" s="2921">
        <f t="shared" si="24"/>
        <v>603</v>
      </c>
      <c r="C286" s="2888"/>
      <c r="D286" s="2883"/>
      <c r="E286" s="2883" t="s">
        <v>1419</v>
      </c>
      <c r="F286" s="2893">
        <v>3748</v>
      </c>
      <c r="G286" s="2894">
        <v>170</v>
      </c>
      <c r="H286" s="2894">
        <v>107267</v>
      </c>
      <c r="I286" s="2894">
        <v>678</v>
      </c>
      <c r="J286" s="2894">
        <v>111863</v>
      </c>
      <c r="K286" s="2894"/>
      <c r="L286" s="2895">
        <v>111863</v>
      </c>
      <c r="M286" s="2890">
        <f t="shared" si="25"/>
        <v>603</v>
      </c>
      <c r="N286" s="2939"/>
    </row>
    <row r="287" spans="1:14" ht="12" customHeight="1">
      <c r="A287" s="3542"/>
      <c r="B287" s="2921">
        <f t="shared" si="24"/>
        <v>604</v>
      </c>
      <c r="C287" s="2888"/>
      <c r="D287" s="2883"/>
      <c r="E287" s="2883" t="s">
        <v>1420</v>
      </c>
      <c r="F287" s="2893">
        <v>51</v>
      </c>
      <c r="G287" s="2894">
        <v>183</v>
      </c>
      <c r="H287" s="2894">
        <v>7997</v>
      </c>
      <c r="I287" s="2894">
        <v>2070</v>
      </c>
      <c r="J287" s="2894">
        <v>10301</v>
      </c>
      <c r="K287" s="2894"/>
      <c r="L287" s="2895">
        <v>10301</v>
      </c>
      <c r="M287" s="2890">
        <f t="shared" si="25"/>
        <v>604</v>
      </c>
      <c r="N287" s="2939"/>
    </row>
    <row r="288" spans="1:14" ht="12" customHeight="1">
      <c r="A288" s="3542"/>
      <c r="B288" s="2921">
        <f t="shared" si="24"/>
        <v>605</v>
      </c>
      <c r="C288" s="2888"/>
      <c r="D288" s="2883"/>
      <c r="E288" s="2883" t="s">
        <v>1421</v>
      </c>
      <c r="F288" s="2893"/>
      <c r="G288" s="2894">
        <v>2</v>
      </c>
      <c r="H288" s="2894">
        <v>11</v>
      </c>
      <c r="I288" s="2894">
        <v>41</v>
      </c>
      <c r="J288" s="2894">
        <v>54</v>
      </c>
      <c r="K288" s="2894"/>
      <c r="L288" s="2895">
        <v>54</v>
      </c>
      <c r="M288" s="2890">
        <f t="shared" si="25"/>
        <v>605</v>
      </c>
      <c r="N288" s="2939"/>
    </row>
    <row r="289" spans="1:14" ht="12" customHeight="1">
      <c r="A289" s="3542"/>
      <c r="B289" s="2921">
        <f t="shared" si="24"/>
        <v>606</v>
      </c>
      <c r="C289" s="2888"/>
      <c r="D289" s="2883"/>
      <c r="E289" s="2883" t="s">
        <v>1422</v>
      </c>
      <c r="F289" s="2893">
        <v>67</v>
      </c>
      <c r="G289" s="2894">
        <v>18</v>
      </c>
      <c r="H289" s="2894">
        <v>93</v>
      </c>
      <c r="I289" s="2894">
        <v>120</v>
      </c>
      <c r="J289" s="2894">
        <v>298</v>
      </c>
      <c r="K289" s="2899" t="s">
        <v>658</v>
      </c>
      <c r="L289" s="2895">
        <v>298</v>
      </c>
      <c r="M289" s="2890">
        <f t="shared" si="25"/>
        <v>606</v>
      </c>
      <c r="N289" s="2939"/>
    </row>
    <row r="290" spans="1:14" ht="12" customHeight="1">
      <c r="A290" s="3542"/>
      <c r="B290" s="2921">
        <f t="shared" si="24"/>
        <v>607</v>
      </c>
      <c r="C290" s="2888"/>
      <c r="D290" s="2883"/>
      <c r="E290" s="2883" t="s">
        <v>1423</v>
      </c>
      <c r="F290" s="2893">
        <v>5468</v>
      </c>
      <c r="G290" s="2894">
        <v>186</v>
      </c>
      <c r="H290" s="2894">
        <v>11003</v>
      </c>
      <c r="I290" s="2894">
        <v>3505</v>
      </c>
      <c r="J290" s="2894">
        <v>20162</v>
      </c>
      <c r="K290" s="2894"/>
      <c r="L290" s="2895">
        <v>20162</v>
      </c>
      <c r="M290" s="2890">
        <f t="shared" si="25"/>
        <v>607</v>
      </c>
      <c r="N290" s="2939"/>
    </row>
    <row r="291" spans="1:14" ht="12" customHeight="1">
      <c r="A291" s="3542"/>
      <c r="B291" s="2921">
        <f t="shared" si="24"/>
        <v>608</v>
      </c>
      <c r="C291" s="2888"/>
      <c r="D291" s="2883"/>
      <c r="E291" s="2883" t="s">
        <v>1424</v>
      </c>
      <c r="F291" s="2893"/>
      <c r="G291" s="2894">
        <v>8</v>
      </c>
      <c r="H291" s="2894">
        <v>40199</v>
      </c>
      <c r="I291" s="2894">
        <v>1639</v>
      </c>
      <c r="J291" s="2894">
        <v>41846</v>
      </c>
      <c r="K291" s="2894"/>
      <c r="L291" s="2895">
        <v>41846</v>
      </c>
      <c r="M291" s="2890">
        <f t="shared" si="25"/>
        <v>608</v>
      </c>
      <c r="N291" s="2939"/>
    </row>
    <row r="292" spans="1:14" ht="12" customHeight="1">
      <c r="A292" s="3542"/>
      <c r="B292" s="2921">
        <f t="shared" si="24"/>
        <v>609</v>
      </c>
      <c r="C292" s="2888"/>
      <c r="D292" s="2883"/>
      <c r="E292" s="2883" t="s">
        <v>1425</v>
      </c>
      <c r="F292" s="2893"/>
      <c r="G292" s="2894">
        <v>118</v>
      </c>
      <c r="H292" s="2894">
        <v>2987</v>
      </c>
      <c r="I292" s="2894">
        <v>1533</v>
      </c>
      <c r="J292" s="2894">
        <v>4638</v>
      </c>
      <c r="K292" s="2894"/>
      <c r="L292" s="2895">
        <v>4638</v>
      </c>
      <c r="M292" s="2890">
        <f t="shared" si="25"/>
        <v>609</v>
      </c>
      <c r="N292" s="2939"/>
    </row>
    <row r="293" spans="1:14" ht="12" customHeight="1">
      <c r="A293" s="3542"/>
      <c r="B293" s="2921">
        <f t="shared" si="24"/>
        <v>610</v>
      </c>
      <c r="C293" s="2888"/>
      <c r="D293" s="2883"/>
      <c r="E293" s="2883" t="s">
        <v>1426</v>
      </c>
      <c r="F293" s="2893"/>
      <c r="G293" s="2894"/>
      <c r="H293" s="2894"/>
      <c r="I293" s="2894"/>
      <c r="J293" s="2894"/>
      <c r="K293" s="2894"/>
      <c r="L293" s="2895"/>
      <c r="M293" s="2890">
        <f t="shared" si="25"/>
        <v>610</v>
      </c>
      <c r="N293" s="2939"/>
    </row>
    <row r="294" spans="1:14" ht="12" customHeight="1">
      <c r="A294" s="3542"/>
      <c r="B294" s="2921">
        <f t="shared" si="24"/>
        <v>611</v>
      </c>
      <c r="C294" s="2888"/>
      <c r="D294" s="2883"/>
      <c r="E294" s="2883" t="s">
        <v>2373</v>
      </c>
      <c r="F294" s="2922"/>
      <c r="G294" s="2899"/>
      <c r="H294" s="2899"/>
      <c r="I294" s="2894">
        <v>5631</v>
      </c>
      <c r="J294" s="2894">
        <v>5631</v>
      </c>
      <c r="K294" s="2894"/>
      <c r="L294" s="2895">
        <v>5631</v>
      </c>
      <c r="M294" s="2890">
        <f t="shared" si="25"/>
        <v>611</v>
      </c>
      <c r="N294" s="2939"/>
    </row>
    <row r="295" spans="1:14" ht="12" customHeight="1">
      <c r="A295" s="3542"/>
      <c r="B295" s="2921">
        <f t="shared" si="24"/>
        <v>612</v>
      </c>
      <c r="C295" s="2888"/>
      <c r="D295" s="2883"/>
      <c r="E295" s="2883" t="s">
        <v>1408</v>
      </c>
      <c r="F295" s="2922"/>
      <c r="G295" s="2899"/>
      <c r="H295" s="2899"/>
      <c r="I295" s="2894">
        <v>5556</v>
      </c>
      <c r="J295" s="2894">
        <v>5556</v>
      </c>
      <c r="K295" s="2894"/>
      <c r="L295" s="2895">
        <v>5556</v>
      </c>
      <c r="M295" s="2890">
        <f t="shared" si="25"/>
        <v>612</v>
      </c>
      <c r="N295" s="2939"/>
    </row>
    <row r="296" spans="1:14" ht="12" customHeight="1">
      <c r="A296" s="3542"/>
      <c r="B296" s="2921">
        <f t="shared" si="24"/>
        <v>613</v>
      </c>
      <c r="C296" s="2888"/>
      <c r="D296" s="2883"/>
      <c r="E296" s="2883" t="s">
        <v>1427</v>
      </c>
      <c r="F296" s="2922"/>
      <c r="G296" s="2899"/>
      <c r="H296" s="2899"/>
      <c r="I296" s="2894">
        <v>4451</v>
      </c>
      <c r="J296" s="2894">
        <v>4451</v>
      </c>
      <c r="K296" s="2894"/>
      <c r="L296" s="2895">
        <v>4451</v>
      </c>
      <c r="M296" s="2890">
        <f t="shared" si="25"/>
        <v>613</v>
      </c>
      <c r="N296" s="2939"/>
    </row>
    <row r="297" spans="1:14" ht="12" customHeight="1">
      <c r="A297" s="3542"/>
      <c r="B297" s="2921">
        <f t="shared" si="24"/>
        <v>614</v>
      </c>
      <c r="C297" s="2888"/>
      <c r="D297" s="2883"/>
      <c r="E297" s="2883" t="s">
        <v>1428</v>
      </c>
      <c r="F297" s="2922"/>
      <c r="G297" s="2899"/>
      <c r="H297" s="2899"/>
      <c r="I297" s="2894">
        <v>159566</v>
      </c>
      <c r="J297" s="2894">
        <v>159566</v>
      </c>
      <c r="K297" s="2894"/>
      <c r="L297" s="2895">
        <v>159566</v>
      </c>
      <c r="M297" s="2890">
        <f t="shared" si="25"/>
        <v>614</v>
      </c>
      <c r="N297" s="2939"/>
    </row>
    <row r="298" spans="1:14" ht="12" customHeight="1">
      <c r="A298" s="3542"/>
      <c r="B298" s="2921">
        <f t="shared" si="24"/>
        <v>615</v>
      </c>
      <c r="C298" s="2888"/>
      <c r="D298" s="2883"/>
      <c r="E298" s="2883" t="s">
        <v>1429</v>
      </c>
      <c r="F298" s="2922"/>
      <c r="G298" s="2899"/>
      <c r="H298" s="2899"/>
      <c r="I298" s="2894">
        <v>30446</v>
      </c>
      <c r="J298" s="2894">
        <v>30446</v>
      </c>
      <c r="K298" s="2894"/>
      <c r="L298" s="2895">
        <v>30446</v>
      </c>
      <c r="M298" s="2890">
        <f t="shared" si="25"/>
        <v>615</v>
      </c>
      <c r="N298" s="2939"/>
    </row>
    <row r="299" spans="1:14" ht="12" customHeight="1">
      <c r="A299" s="3542"/>
      <c r="B299" s="2921">
        <f t="shared" si="24"/>
        <v>616</v>
      </c>
      <c r="C299" s="2888"/>
      <c r="D299" s="2883"/>
      <c r="E299" s="2883" t="s">
        <v>2381</v>
      </c>
      <c r="F299" s="2922"/>
      <c r="G299" s="2899"/>
      <c r="H299" s="2894"/>
      <c r="I299" s="2899"/>
      <c r="J299" s="2894"/>
      <c r="K299" s="2894"/>
      <c r="L299" s="2895"/>
      <c r="M299" s="2890">
        <f t="shared" si="25"/>
        <v>616</v>
      </c>
      <c r="N299" s="2939"/>
    </row>
    <row r="300" spans="1:14" ht="12" customHeight="1">
      <c r="A300" s="3542"/>
      <c r="B300" s="2921">
        <f t="shared" si="24"/>
        <v>617</v>
      </c>
      <c r="C300" s="2888"/>
      <c r="D300" s="2883"/>
      <c r="E300" s="2883" t="s">
        <v>2382</v>
      </c>
      <c r="F300" s="2922"/>
      <c r="G300" s="2899"/>
      <c r="H300" s="2899"/>
      <c r="I300" s="2899"/>
      <c r="J300" s="2899"/>
      <c r="K300" s="2899"/>
      <c r="L300" s="2923"/>
      <c r="M300" s="2890">
        <f t="shared" si="25"/>
        <v>617</v>
      </c>
      <c r="N300" s="2939"/>
    </row>
    <row r="301" spans="1:14" ht="12" customHeight="1">
      <c r="A301" s="3542"/>
      <c r="B301" s="2921">
        <f>B300+1</f>
        <v>618</v>
      </c>
      <c r="C301" s="2888"/>
      <c r="D301" s="2883"/>
      <c r="E301" s="2883" t="s">
        <v>490</v>
      </c>
      <c r="F301" s="2893">
        <v>21854</v>
      </c>
      <c r="G301" s="2894">
        <v>1929</v>
      </c>
      <c r="H301" s="2894">
        <v>652884</v>
      </c>
      <c r="I301" s="2894">
        <v>160534</v>
      </c>
      <c r="J301" s="2894">
        <v>837201</v>
      </c>
      <c r="K301" s="2894"/>
      <c r="L301" s="2895">
        <v>837201</v>
      </c>
      <c r="M301" s="2890">
        <f>M300+1</f>
        <v>618</v>
      </c>
      <c r="N301" s="2939"/>
    </row>
    <row r="302" spans="1:14" ht="15.5" customHeight="1">
      <c r="A302" s="3542"/>
      <c r="B302" s="2921">
        <f>B301+1</f>
        <v>619</v>
      </c>
      <c r="C302" s="2888"/>
      <c r="D302" s="2883" t="s">
        <v>1430</v>
      </c>
      <c r="E302" s="2883"/>
      <c r="F302" s="2893">
        <v>34575</v>
      </c>
      <c r="G302" s="2894">
        <v>3547</v>
      </c>
      <c r="H302" s="2894">
        <v>831686</v>
      </c>
      <c r="I302" s="2894">
        <v>377659</v>
      </c>
      <c r="J302" s="2894">
        <v>1247467</v>
      </c>
      <c r="K302" s="2894"/>
      <c r="L302" s="2895">
        <v>1247467</v>
      </c>
      <c r="M302" s="2890">
        <f>M301+1</f>
        <v>619</v>
      </c>
      <c r="N302" s="484">
        <v>47</v>
      </c>
    </row>
    <row r="303" spans="1:14" ht="12" customHeight="1" thickBot="1">
      <c r="A303" s="3543"/>
      <c r="B303" s="2925">
        <f>B302+1</f>
        <v>620</v>
      </c>
      <c r="C303" s="2925" t="s">
        <v>516</v>
      </c>
      <c r="D303" s="477" t="s">
        <v>1431</v>
      </c>
      <c r="E303" s="477"/>
      <c r="F303" s="2967">
        <v>1234150</v>
      </c>
      <c r="G303" s="2968">
        <v>805979</v>
      </c>
      <c r="H303" s="2968">
        <v>2385960</v>
      </c>
      <c r="I303" s="2968">
        <v>2780659</v>
      </c>
      <c r="J303" s="2968">
        <v>7206748</v>
      </c>
      <c r="K303" s="2968"/>
      <c r="L303" s="2969">
        <v>7206748</v>
      </c>
      <c r="M303" s="495">
        <f>M302+1</f>
        <v>620</v>
      </c>
      <c r="N303" s="929"/>
    </row>
    <row r="304" spans="1:14">
      <c r="F304" s="2"/>
      <c r="G304" s="2"/>
      <c r="H304" s="2"/>
      <c r="I304" s="2"/>
      <c r="J304" s="2"/>
      <c r="K304" s="2"/>
      <c r="L304" s="2"/>
    </row>
  </sheetData>
  <customSheetViews>
    <customSheetView guid="{CED32266-454C-4882-8DB4-02038533D7CA}" showPageBreaks="1">
      <rowBreaks count="6" manualBreakCount="6">
        <brk id="45" max="16383" man="1"/>
        <brk id="89" max="16383" man="1"/>
        <brk id="136" max="16383" man="1"/>
        <brk id="182" max="16383" man="1"/>
        <brk id="229" max="16383" man="1"/>
        <brk id="273" max="16383" man="1"/>
      </rowBreaks>
      <pageMargins left="0.5" right="0.5" top="0.5" bottom="0.5" header="0.3" footer="0.3"/>
      <printOptions horizontalCentered="1"/>
      <pageSetup orientation="portrait" r:id="rId1"/>
    </customSheetView>
    <customSheetView guid="{785AB79B-FCC5-4328-97AE-CA0022E835E7}"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2"/>
      <headerFooter alignWithMargins="0"/>
    </customSheetView>
    <customSheetView guid="{5A727A5D-BF44-4335-A246-11154DE1EF1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3"/>
      <headerFooter alignWithMargins="0"/>
    </customSheetView>
    <customSheetView guid="{4199E9C9-F722-4E0F-954F-1B24567CBCA2}"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4"/>
      <headerFooter alignWithMargins="0"/>
    </customSheetView>
    <customSheetView guid="{494A8C19-2F1C-4B6E-A878-D879D2D7079D}">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5"/>
      <headerFooter alignWithMargins="0"/>
    </customSheetView>
    <customSheetView guid="{1074830C-1147-4CE3-BD9F-2572CEE59AE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6"/>
      <headerFooter alignWithMargins="0"/>
    </customSheetView>
    <customSheetView guid="{C0E4D60A-5D51-4D0A-8339-E19D67BA1FD7}">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7"/>
      <headerFooter alignWithMargins="0"/>
    </customSheetView>
    <customSheetView guid="{EB5A193B-9693-4793-A7E2-BFF09C25801B}">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8"/>
      <headerFooter alignWithMargins="0"/>
    </customSheetView>
  </customSheetViews>
  <mergeCells count="18">
    <mergeCell ref="A1:A44"/>
    <mergeCell ref="N1:N15"/>
    <mergeCell ref="N71:N86"/>
    <mergeCell ref="A72:A86"/>
    <mergeCell ref="N87:N101"/>
    <mergeCell ref="A87:A131"/>
    <mergeCell ref="N43:N44"/>
    <mergeCell ref="N45:N46"/>
    <mergeCell ref="N130:N131"/>
    <mergeCell ref="N132:N133"/>
    <mergeCell ref="N161:N176"/>
    <mergeCell ref="A162:A176"/>
    <mergeCell ref="N177:N191"/>
    <mergeCell ref="N263:N279"/>
    <mergeCell ref="N247:N262"/>
    <mergeCell ref="A250:A262"/>
    <mergeCell ref="A177:A220"/>
    <mergeCell ref="A263:A303"/>
  </mergeCells>
  <phoneticPr fontId="0" type="noConversion"/>
  <printOptions horizontalCentered="1" verticalCentered="1"/>
  <pageMargins left="0.25" right="0.25" top="0.25" bottom="0.25" header="0.1" footer="0.1"/>
  <pageSetup orientation="landscape" r:id="rId9"/>
  <headerFooter alignWithMargins="0"/>
  <rowBreaks count="6" manualBreakCount="6">
    <brk id="44" max="16383" man="1"/>
    <brk id="86" max="16383" man="1"/>
    <brk id="131" max="16383" man="1"/>
    <brk id="176" max="16383" man="1"/>
    <brk id="221" max="16383" man="1"/>
    <brk id="262" max="16383" man="1"/>
  </rowBreaks>
  <customProperties>
    <customPr name="_pios_id" r:id="rId10"/>
    <customPr name="EpmWorksheetKeyString_GUID" r:id="rId11"/>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H67"/>
  <sheetViews>
    <sheetView topLeftCell="A7" workbookViewId="0">
      <selection activeCell="C29" sqref="C29"/>
    </sheetView>
  </sheetViews>
  <sheetFormatPr defaultRowHeight="10"/>
  <cols>
    <col min="1" max="1" width="4.44140625" customWidth="1"/>
    <col min="2" max="2" width="7.77734375" customWidth="1"/>
    <col min="3" max="3" width="9.44140625" customWidth="1"/>
    <col min="4" max="4" width="38.109375" customWidth="1"/>
    <col min="5" max="7" width="23.33203125" customWidth="1"/>
    <col min="8" max="8" width="7" customWidth="1"/>
  </cols>
  <sheetData>
    <row r="1" spans="1:8" ht="11.5">
      <c r="A1" s="457">
        <v>48</v>
      </c>
      <c r="B1" s="512"/>
      <c r="C1" s="464"/>
      <c r="D1" s="464"/>
      <c r="E1" s="510"/>
      <c r="F1" s="478"/>
      <c r="G1" s="478" t="s">
        <v>3042</v>
      </c>
      <c r="H1" s="496"/>
    </row>
    <row r="2" spans="1:8" ht="11.5">
      <c r="A2" s="504" t="s">
        <v>426</v>
      </c>
      <c r="B2" s="509"/>
      <c r="C2" s="509"/>
      <c r="D2" s="509"/>
      <c r="E2" s="509"/>
      <c r="F2" s="509"/>
      <c r="G2" s="509"/>
      <c r="H2" s="523"/>
    </row>
    <row r="3" spans="1:8" ht="11.5">
      <c r="A3" s="442" t="s">
        <v>334</v>
      </c>
      <c r="B3" s="443"/>
      <c r="C3" s="443"/>
      <c r="D3" s="443"/>
      <c r="E3" s="443"/>
      <c r="F3" s="443"/>
      <c r="G3" s="443"/>
      <c r="H3" s="440"/>
    </row>
    <row r="4" spans="1:8" ht="11.5">
      <c r="A4" s="430"/>
      <c r="B4" s="429"/>
      <c r="C4" s="429"/>
      <c r="D4" s="429"/>
      <c r="E4" s="429"/>
      <c r="F4" s="429"/>
      <c r="G4" s="429"/>
      <c r="H4" s="431"/>
    </row>
    <row r="5" spans="1:8" ht="11.5">
      <c r="A5" s="601" t="s">
        <v>427</v>
      </c>
      <c r="B5" s="429" t="s">
        <v>428</v>
      </c>
      <c r="C5" s="429"/>
      <c r="D5" s="429"/>
      <c r="E5" s="429"/>
      <c r="F5" s="429"/>
      <c r="G5" s="429"/>
      <c r="H5" s="431"/>
    </row>
    <row r="6" spans="1:8" ht="11.5">
      <c r="A6" s="601" t="s">
        <v>417</v>
      </c>
      <c r="B6" s="429" t="s">
        <v>429</v>
      </c>
      <c r="C6" s="429"/>
      <c r="D6" s="429"/>
      <c r="E6" s="429"/>
      <c r="F6" s="429"/>
      <c r="G6" s="429"/>
      <c r="H6" s="431"/>
    </row>
    <row r="7" spans="1:8" ht="11.5">
      <c r="A7" s="430" t="s">
        <v>430</v>
      </c>
      <c r="B7" s="429"/>
      <c r="C7" s="429"/>
      <c r="D7" s="429"/>
      <c r="E7" s="429"/>
      <c r="F7" s="429"/>
      <c r="G7" s="429"/>
      <c r="H7" s="431"/>
    </row>
    <row r="8" spans="1:8" ht="11.5">
      <c r="A8" s="601" t="s">
        <v>418</v>
      </c>
      <c r="B8" s="429" t="s">
        <v>431</v>
      </c>
      <c r="C8" s="429"/>
      <c r="D8" s="429"/>
      <c r="E8" s="429"/>
      <c r="F8" s="429"/>
      <c r="G8" s="429"/>
      <c r="H8" s="431"/>
    </row>
    <row r="9" spans="1:8" ht="11.5">
      <c r="A9" s="430" t="s">
        <v>432</v>
      </c>
      <c r="B9" s="429"/>
      <c r="C9" s="429"/>
      <c r="D9" s="429"/>
      <c r="E9" s="429"/>
      <c r="F9" s="429"/>
      <c r="G9" s="429"/>
      <c r="H9" s="431"/>
    </row>
    <row r="10" spans="1:8" ht="11.5">
      <c r="A10" s="430" t="s">
        <v>433</v>
      </c>
      <c r="B10" s="429"/>
      <c r="C10" s="429"/>
      <c r="D10" s="429"/>
      <c r="E10" s="429"/>
      <c r="F10" s="429"/>
      <c r="G10" s="429"/>
      <c r="H10" s="431"/>
    </row>
    <row r="11" spans="1:8" ht="11.5">
      <c r="A11" s="430" t="s">
        <v>434</v>
      </c>
      <c r="B11" s="429"/>
      <c r="C11" s="429"/>
      <c r="D11" s="429"/>
      <c r="E11" s="429"/>
      <c r="F11" s="429"/>
      <c r="G11" s="429"/>
      <c r="H11" s="431"/>
    </row>
    <row r="12" spans="1:8" ht="11.5">
      <c r="A12" s="430" t="s">
        <v>435</v>
      </c>
      <c r="B12" s="429"/>
      <c r="C12" s="429"/>
      <c r="D12" s="429"/>
      <c r="E12" s="429"/>
      <c r="F12" s="429"/>
      <c r="G12" s="429"/>
      <c r="H12" s="431"/>
    </row>
    <row r="13" spans="1:8" ht="11.5">
      <c r="A13" s="601" t="s">
        <v>419</v>
      </c>
      <c r="B13" s="429" t="s">
        <v>436</v>
      </c>
      <c r="C13" s="429"/>
      <c r="D13" s="429"/>
      <c r="E13" s="429"/>
      <c r="F13" s="429"/>
      <c r="G13" s="429"/>
      <c r="H13" s="431"/>
    </row>
    <row r="14" spans="1:8" ht="24.65" customHeight="1">
      <c r="A14" s="3550" t="s">
        <v>2661</v>
      </c>
      <c r="B14" s="3551"/>
      <c r="C14" s="3551"/>
      <c r="D14" s="3551"/>
      <c r="E14" s="3551"/>
      <c r="F14" s="3551"/>
      <c r="G14" s="3551"/>
      <c r="H14" s="3552"/>
    </row>
    <row r="15" spans="1:8" ht="11.5">
      <c r="A15" s="601" t="s">
        <v>421</v>
      </c>
      <c r="B15" s="429" t="s">
        <v>437</v>
      </c>
      <c r="C15" s="429"/>
      <c r="D15" s="429"/>
      <c r="E15" s="429"/>
      <c r="F15" s="429"/>
      <c r="G15" s="429"/>
      <c r="H15" s="431"/>
    </row>
    <row r="16" spans="1:8" ht="11.5">
      <c r="A16" s="470" t="s">
        <v>866</v>
      </c>
      <c r="B16" s="433" t="s">
        <v>438</v>
      </c>
      <c r="C16" s="433"/>
      <c r="D16" s="433"/>
      <c r="E16" s="433"/>
      <c r="F16" s="433"/>
      <c r="G16" s="433"/>
      <c r="H16" s="434"/>
    </row>
    <row r="17" spans="1:8" ht="11.5">
      <c r="A17" s="466"/>
      <c r="B17" s="438"/>
      <c r="C17" s="438"/>
      <c r="D17" s="438"/>
      <c r="E17" s="438"/>
      <c r="F17" s="438"/>
      <c r="G17" s="439" t="s">
        <v>928</v>
      </c>
      <c r="H17" s="467"/>
    </row>
    <row r="18" spans="1:8" ht="11.5">
      <c r="A18" s="468" t="s">
        <v>311</v>
      </c>
      <c r="B18" s="439" t="s">
        <v>335</v>
      </c>
      <c r="C18" s="439" t="s">
        <v>439</v>
      </c>
      <c r="D18" s="439"/>
      <c r="E18" s="439"/>
      <c r="F18" s="439" t="s">
        <v>440</v>
      </c>
      <c r="G18" s="439" t="s">
        <v>441</v>
      </c>
      <c r="H18" s="469" t="s">
        <v>311</v>
      </c>
    </row>
    <row r="19" spans="1:8" ht="11.5">
      <c r="A19" s="468" t="s">
        <v>316</v>
      </c>
      <c r="B19" s="439" t="s">
        <v>338</v>
      </c>
      <c r="C19" s="439" t="s">
        <v>336</v>
      </c>
      <c r="D19" s="439" t="s">
        <v>442</v>
      </c>
      <c r="E19" s="439" t="s">
        <v>1894</v>
      </c>
      <c r="F19" s="439" t="s">
        <v>443</v>
      </c>
      <c r="G19" s="439" t="s">
        <v>932</v>
      </c>
      <c r="H19" s="469" t="s">
        <v>316</v>
      </c>
    </row>
    <row r="20" spans="1:8" ht="12" thickBot="1">
      <c r="A20" s="479"/>
      <c r="B20" s="441"/>
      <c r="C20" s="499"/>
      <c r="D20" s="499" t="s">
        <v>321</v>
      </c>
      <c r="E20" s="499" t="s">
        <v>322</v>
      </c>
      <c r="F20" s="499" t="s">
        <v>323</v>
      </c>
      <c r="G20" s="499" t="s">
        <v>324</v>
      </c>
      <c r="H20" s="446"/>
    </row>
    <row r="21" spans="1:8" ht="11.5">
      <c r="A21" s="479">
        <v>1</v>
      </c>
      <c r="B21" s="441"/>
      <c r="C21" s="501">
        <v>2</v>
      </c>
      <c r="D21" s="441" t="s">
        <v>978</v>
      </c>
      <c r="E21" s="500" t="s">
        <v>658</v>
      </c>
      <c r="F21" s="480"/>
      <c r="G21" s="481"/>
      <c r="H21" s="444">
        <v>1</v>
      </c>
    </row>
    <row r="22" spans="1:8" ht="11.5">
      <c r="A22" s="479">
        <v>2</v>
      </c>
      <c r="B22" s="441"/>
      <c r="C22" s="501">
        <v>3</v>
      </c>
      <c r="D22" s="441" t="s">
        <v>979</v>
      </c>
      <c r="E22" s="543">
        <v>49677</v>
      </c>
      <c r="F22" s="544">
        <v>10991</v>
      </c>
      <c r="G22" s="545">
        <v>-9891</v>
      </c>
      <c r="H22" s="444">
        <v>2</v>
      </c>
    </row>
    <row r="23" spans="1:8" ht="11.5">
      <c r="A23" s="479">
        <f>A22+1</f>
        <v>3</v>
      </c>
      <c r="B23" s="441"/>
      <c r="C23" s="501">
        <v>4</v>
      </c>
      <c r="D23" s="441" t="s">
        <v>980</v>
      </c>
      <c r="E23" s="543">
        <v>196</v>
      </c>
      <c r="F23" s="544">
        <v>44</v>
      </c>
      <c r="G23" s="545">
        <v>-6</v>
      </c>
      <c r="H23" s="444">
        <f>H22+1</f>
        <v>3</v>
      </c>
    </row>
    <row r="24" spans="1:8" ht="11.5">
      <c r="A24" s="479">
        <f>A23+1</f>
        <v>4</v>
      </c>
      <c r="B24" s="441"/>
      <c r="C24" s="501">
        <f>C23+1</f>
        <v>5</v>
      </c>
      <c r="D24" s="441" t="s">
        <v>981</v>
      </c>
      <c r="E24" s="543">
        <v>4418</v>
      </c>
      <c r="F24" s="544">
        <v>977</v>
      </c>
      <c r="G24" s="545">
        <v>-160</v>
      </c>
      <c r="H24" s="444">
        <f>H23+1</f>
        <v>4</v>
      </c>
    </row>
    <row r="25" spans="1:8" ht="11.5">
      <c r="A25" s="479">
        <f>A24+1</f>
        <v>5</v>
      </c>
      <c r="B25" s="441"/>
      <c r="C25" s="501">
        <v>6</v>
      </c>
      <c r="D25" s="441" t="s">
        <v>982</v>
      </c>
      <c r="E25" s="543">
        <v>50332</v>
      </c>
      <c r="F25" s="544">
        <v>11136</v>
      </c>
      <c r="G25" s="545">
        <v>-3392</v>
      </c>
      <c r="H25" s="444">
        <f>H24+1</f>
        <v>5</v>
      </c>
    </row>
    <row r="26" spans="1:8" ht="11.5">
      <c r="A26" s="479">
        <f>A25+1</f>
        <v>6</v>
      </c>
      <c r="B26" s="441"/>
      <c r="C26" s="501">
        <v>7</v>
      </c>
      <c r="D26" s="441" t="s">
        <v>983</v>
      </c>
      <c r="E26" s="543">
        <v>-520</v>
      </c>
      <c r="F26" s="544">
        <v>-115</v>
      </c>
      <c r="G26" s="545">
        <v>-711</v>
      </c>
      <c r="H26" s="444">
        <f>H25+1</f>
        <v>6</v>
      </c>
    </row>
    <row r="27" spans="1:8" ht="11.5">
      <c r="A27" s="479">
        <v>7</v>
      </c>
      <c r="B27" s="441"/>
      <c r="C27" s="501">
        <v>8</v>
      </c>
      <c r="D27" s="441" t="s">
        <v>984</v>
      </c>
      <c r="E27" s="543">
        <v>258201</v>
      </c>
      <c r="F27" s="544">
        <v>57127</v>
      </c>
      <c r="G27" s="545">
        <v>-778</v>
      </c>
      <c r="H27" s="444">
        <v>7</v>
      </c>
    </row>
    <row r="28" spans="1:8" ht="11.5">
      <c r="A28" s="479">
        <v>8</v>
      </c>
      <c r="B28" s="441"/>
      <c r="C28" s="501">
        <v>9</v>
      </c>
      <c r="D28" s="441" t="s">
        <v>985</v>
      </c>
      <c r="E28" s="543">
        <v>159427</v>
      </c>
      <c r="F28" s="544">
        <v>35273</v>
      </c>
      <c r="G28" s="545">
        <v>-8402</v>
      </c>
      <c r="H28" s="444">
        <v>8</v>
      </c>
    </row>
    <row r="29" spans="1:8" ht="11.5">
      <c r="A29" s="479">
        <v>9</v>
      </c>
      <c r="B29" s="441"/>
      <c r="C29" s="501">
        <v>11</v>
      </c>
      <c r="D29" s="441" t="s">
        <v>986</v>
      </c>
      <c r="E29" s="543">
        <v>80894</v>
      </c>
      <c r="F29" s="544">
        <v>17898</v>
      </c>
      <c r="G29" s="545">
        <v>125</v>
      </c>
      <c r="H29" s="444">
        <v>9</v>
      </c>
    </row>
    <row r="30" spans="1:8" ht="11.5">
      <c r="A30" s="479">
        <v>10</v>
      </c>
      <c r="B30" s="441"/>
      <c r="C30" s="501">
        <v>13</v>
      </c>
      <c r="D30" s="441" t="s">
        <v>987</v>
      </c>
      <c r="E30" s="543">
        <v>77</v>
      </c>
      <c r="F30" s="544">
        <v>17</v>
      </c>
      <c r="G30" s="545">
        <v>-31</v>
      </c>
      <c r="H30" s="444">
        <v>10</v>
      </c>
    </row>
    <row r="31" spans="1:8" ht="11.5">
      <c r="A31" s="479">
        <f t="shared" ref="A31:A46" si="0">A30+1</f>
        <v>11</v>
      </c>
      <c r="B31" s="441"/>
      <c r="C31" s="501">
        <v>16</v>
      </c>
      <c r="D31" s="441" t="s">
        <v>988</v>
      </c>
      <c r="E31" s="543">
        <v>14616</v>
      </c>
      <c r="F31" s="544">
        <v>3234</v>
      </c>
      <c r="G31" s="545">
        <v>-2434</v>
      </c>
      <c r="H31" s="444">
        <f t="shared" ref="H31:H46" si="1">H30+1</f>
        <v>11</v>
      </c>
    </row>
    <row r="32" spans="1:8" ht="11.5">
      <c r="A32" s="479">
        <f t="shared" si="0"/>
        <v>12</v>
      </c>
      <c r="B32" s="441"/>
      <c r="C32" s="501">
        <v>17</v>
      </c>
      <c r="D32" s="441" t="s">
        <v>989</v>
      </c>
      <c r="E32" s="543">
        <v>697</v>
      </c>
      <c r="F32" s="544">
        <v>154</v>
      </c>
      <c r="G32" s="545">
        <v>-368</v>
      </c>
      <c r="H32" s="444">
        <f t="shared" si="1"/>
        <v>12</v>
      </c>
    </row>
    <row r="33" spans="1:8" ht="11.5">
      <c r="A33" s="479">
        <f t="shared" si="0"/>
        <v>13</v>
      </c>
      <c r="B33" s="441"/>
      <c r="C33" s="501">
        <v>18</v>
      </c>
      <c r="D33" s="441" t="s">
        <v>990</v>
      </c>
      <c r="E33" s="543"/>
      <c r="F33" s="544"/>
      <c r="G33" s="545"/>
      <c r="H33" s="444">
        <f t="shared" si="1"/>
        <v>13</v>
      </c>
    </row>
    <row r="34" spans="1:8" ht="11.5">
      <c r="A34" s="479">
        <f t="shared" si="0"/>
        <v>14</v>
      </c>
      <c r="B34" s="441"/>
      <c r="C34" s="501">
        <v>19</v>
      </c>
      <c r="D34" s="441" t="s">
        <v>991</v>
      </c>
      <c r="E34" s="543">
        <v>3805</v>
      </c>
      <c r="F34" s="544">
        <v>842</v>
      </c>
      <c r="G34" s="545">
        <v>-161</v>
      </c>
      <c r="H34" s="444">
        <f t="shared" si="1"/>
        <v>14</v>
      </c>
    </row>
    <row r="35" spans="1:8" ht="11.5">
      <c r="A35" s="479">
        <f t="shared" si="0"/>
        <v>15</v>
      </c>
      <c r="B35" s="441"/>
      <c r="C35" s="501">
        <v>20</v>
      </c>
      <c r="D35" s="441" t="s">
        <v>992</v>
      </c>
      <c r="E35" s="543">
        <v>11170</v>
      </c>
      <c r="F35" s="544">
        <v>2471</v>
      </c>
      <c r="G35" s="545">
        <v>-356</v>
      </c>
      <c r="H35" s="444">
        <f t="shared" si="1"/>
        <v>15</v>
      </c>
    </row>
    <row r="36" spans="1:8" ht="11.5">
      <c r="A36" s="479">
        <f t="shared" si="0"/>
        <v>16</v>
      </c>
      <c r="B36" s="441"/>
      <c r="C36" s="501">
        <v>22</v>
      </c>
      <c r="D36" s="441" t="s">
        <v>993</v>
      </c>
      <c r="E36" s="543">
        <v>-17</v>
      </c>
      <c r="F36" s="544">
        <v>-4</v>
      </c>
      <c r="G36" s="545">
        <v>-26</v>
      </c>
      <c r="H36" s="444">
        <f t="shared" si="1"/>
        <v>16</v>
      </c>
    </row>
    <row r="37" spans="1:8" ht="11.5">
      <c r="A37" s="479">
        <f t="shared" si="0"/>
        <v>17</v>
      </c>
      <c r="B37" s="441"/>
      <c r="C37" s="501">
        <v>23</v>
      </c>
      <c r="D37" s="441" t="s">
        <v>994</v>
      </c>
      <c r="E37" s="543">
        <v>164</v>
      </c>
      <c r="F37" s="544">
        <v>36</v>
      </c>
      <c r="G37" s="545">
        <v>-56</v>
      </c>
      <c r="H37" s="444">
        <f t="shared" si="1"/>
        <v>17</v>
      </c>
    </row>
    <row r="38" spans="1:8" ht="11.5">
      <c r="A38" s="479">
        <f t="shared" si="0"/>
        <v>18</v>
      </c>
      <c r="B38" s="441"/>
      <c r="C38" s="501">
        <v>24</v>
      </c>
      <c r="D38" s="441" t="s">
        <v>995</v>
      </c>
      <c r="E38" s="543">
        <v>8119</v>
      </c>
      <c r="F38" s="544">
        <v>1796</v>
      </c>
      <c r="G38" s="545">
        <v>-145</v>
      </c>
      <c r="H38" s="444">
        <f t="shared" si="1"/>
        <v>18</v>
      </c>
    </row>
    <row r="39" spans="1:8" ht="11.5">
      <c r="A39" s="479">
        <f t="shared" si="0"/>
        <v>19</v>
      </c>
      <c r="B39" s="441"/>
      <c r="C39" s="501">
        <v>25</v>
      </c>
      <c r="D39" s="441" t="s">
        <v>996</v>
      </c>
      <c r="E39" s="543">
        <v>26845</v>
      </c>
      <c r="F39" s="544">
        <v>5939</v>
      </c>
      <c r="G39" s="545">
        <v>-1325</v>
      </c>
      <c r="H39" s="444">
        <f t="shared" si="1"/>
        <v>19</v>
      </c>
    </row>
    <row r="40" spans="1:8" ht="11.5">
      <c r="A40" s="479">
        <f t="shared" si="0"/>
        <v>20</v>
      </c>
      <c r="B40" s="441"/>
      <c r="C40" s="501">
        <v>26</v>
      </c>
      <c r="D40" s="441" t="s">
        <v>997</v>
      </c>
      <c r="E40" s="543">
        <v>22873</v>
      </c>
      <c r="F40" s="544">
        <v>5061</v>
      </c>
      <c r="G40" s="545">
        <v>-4796</v>
      </c>
      <c r="H40" s="444">
        <f t="shared" si="1"/>
        <v>20</v>
      </c>
    </row>
    <row r="41" spans="1:8" ht="11.5">
      <c r="A41" s="479">
        <f t="shared" si="0"/>
        <v>21</v>
      </c>
      <c r="B41" s="441"/>
      <c r="C41" s="501">
        <v>27</v>
      </c>
      <c r="D41" s="441" t="s">
        <v>998</v>
      </c>
      <c r="E41" s="543">
        <v>110149</v>
      </c>
      <c r="F41" s="544">
        <v>24371</v>
      </c>
      <c r="G41" s="545">
        <v>13408</v>
      </c>
      <c r="H41" s="444">
        <f t="shared" si="1"/>
        <v>21</v>
      </c>
    </row>
    <row r="42" spans="1:8" ht="11.5">
      <c r="A42" s="479">
        <f t="shared" si="0"/>
        <v>22</v>
      </c>
      <c r="B42" s="441"/>
      <c r="C42" s="501">
        <v>29</v>
      </c>
      <c r="D42" s="441" t="s">
        <v>999</v>
      </c>
      <c r="E42" s="543">
        <v>8</v>
      </c>
      <c r="F42" s="544">
        <v>2</v>
      </c>
      <c r="G42" s="545">
        <v>-70</v>
      </c>
      <c r="H42" s="444">
        <f t="shared" si="1"/>
        <v>22</v>
      </c>
    </row>
    <row r="43" spans="1:8" ht="11.5">
      <c r="A43" s="479">
        <f t="shared" si="0"/>
        <v>23</v>
      </c>
      <c r="B43" s="441"/>
      <c r="C43" s="501">
        <v>31</v>
      </c>
      <c r="D43" s="441" t="s">
        <v>1000</v>
      </c>
      <c r="E43" s="543">
        <v>852</v>
      </c>
      <c r="F43" s="544">
        <v>189</v>
      </c>
      <c r="G43" s="545">
        <v>-190</v>
      </c>
      <c r="H43" s="444">
        <f t="shared" si="1"/>
        <v>23</v>
      </c>
    </row>
    <row r="44" spans="1:8" ht="11.5">
      <c r="A44" s="479">
        <f t="shared" si="0"/>
        <v>24</v>
      </c>
      <c r="B44" s="441"/>
      <c r="C44" s="501">
        <v>35</v>
      </c>
      <c r="D44" s="441" t="s">
        <v>1001</v>
      </c>
      <c r="E44" s="543">
        <v>162</v>
      </c>
      <c r="F44" s="544">
        <v>36</v>
      </c>
      <c r="G44" s="545">
        <v>-147</v>
      </c>
      <c r="H44" s="444">
        <f t="shared" si="1"/>
        <v>24</v>
      </c>
    </row>
    <row r="45" spans="1:8" ht="11.5">
      <c r="A45" s="479">
        <f t="shared" si="0"/>
        <v>25</v>
      </c>
      <c r="B45" s="441"/>
      <c r="C45" s="501">
        <v>37</v>
      </c>
      <c r="D45" s="441" t="s">
        <v>1002</v>
      </c>
      <c r="E45" s="543">
        <v>21418</v>
      </c>
      <c r="F45" s="544">
        <v>4739</v>
      </c>
      <c r="G45" s="545">
        <v>-2497</v>
      </c>
      <c r="H45" s="444">
        <f t="shared" si="1"/>
        <v>25</v>
      </c>
    </row>
    <row r="46" spans="1:8" ht="11.5">
      <c r="A46" s="479">
        <f t="shared" si="0"/>
        <v>26</v>
      </c>
      <c r="B46" s="441"/>
      <c r="C46" s="501">
        <v>39</v>
      </c>
      <c r="D46" s="441" t="s">
        <v>1003</v>
      </c>
      <c r="E46" s="543">
        <v>44812</v>
      </c>
      <c r="F46" s="544">
        <v>9915</v>
      </c>
      <c r="G46" s="545">
        <v>14354</v>
      </c>
      <c r="H46" s="444">
        <f t="shared" si="1"/>
        <v>26</v>
      </c>
    </row>
    <row r="47" spans="1:8" ht="11.5">
      <c r="A47" s="479">
        <f>A46+1</f>
        <v>27</v>
      </c>
      <c r="B47" s="441"/>
      <c r="C47" s="501">
        <v>45</v>
      </c>
      <c r="D47" s="441" t="s">
        <v>1006</v>
      </c>
      <c r="E47" s="543">
        <v>184</v>
      </c>
      <c r="F47" s="544">
        <v>41</v>
      </c>
      <c r="G47" s="545">
        <v>-129</v>
      </c>
      <c r="H47" s="444">
        <f>H46+1</f>
        <v>27</v>
      </c>
    </row>
    <row r="48" spans="1:8" ht="11.5">
      <c r="A48" s="479">
        <f>A47+1</f>
        <v>28</v>
      </c>
      <c r="B48" s="441"/>
      <c r="C48" s="501"/>
      <c r="D48" s="441" t="s">
        <v>1007</v>
      </c>
      <c r="E48" s="502" t="s">
        <v>658</v>
      </c>
      <c r="F48" s="441"/>
      <c r="G48" s="503" t="s">
        <v>658</v>
      </c>
      <c r="H48" s="444">
        <f>H47+1</f>
        <v>28</v>
      </c>
    </row>
    <row r="49" spans="1:8" ht="12" thickBot="1">
      <c r="A49" s="479">
        <f>A48+1</f>
        <v>29</v>
      </c>
      <c r="B49" s="441"/>
      <c r="C49" s="499"/>
      <c r="D49" s="441" t="s">
        <v>444</v>
      </c>
      <c r="E49" s="546">
        <v>868559</v>
      </c>
      <c r="F49" s="547">
        <v>192170</v>
      </c>
      <c r="G49" s="548">
        <v>-8184</v>
      </c>
      <c r="H49" s="444">
        <f>H48+1</f>
        <v>29</v>
      </c>
    </row>
    <row r="50" spans="1:8" ht="11.5">
      <c r="A50" s="435"/>
      <c r="B50" s="436"/>
      <c r="C50" s="506"/>
      <c r="D50" s="436"/>
      <c r="E50" s="436"/>
      <c r="F50" s="436"/>
      <c r="G50" s="436"/>
      <c r="H50" s="507"/>
    </row>
    <row r="51" spans="1:8" ht="11.5">
      <c r="A51" s="430"/>
      <c r="B51" s="429"/>
      <c r="C51" s="600"/>
      <c r="D51" s="429"/>
      <c r="E51" s="429"/>
      <c r="F51" s="429"/>
      <c r="G51" s="429"/>
      <c r="H51" s="431"/>
    </row>
    <row r="52" spans="1:8" ht="11.5">
      <c r="A52" s="1770"/>
      <c r="B52" s="429"/>
      <c r="C52" s="600"/>
      <c r="D52" s="429"/>
      <c r="E52" s="429"/>
      <c r="F52" s="429"/>
      <c r="G52" s="429"/>
      <c r="H52" s="431"/>
    </row>
    <row r="53" spans="1:8" ht="11.5">
      <c r="A53" s="1770"/>
      <c r="B53" s="429"/>
      <c r="C53" s="600"/>
      <c r="D53" s="429"/>
      <c r="E53" s="429"/>
      <c r="F53" s="429"/>
      <c r="G53" s="429"/>
      <c r="H53" s="431"/>
    </row>
    <row r="54" spans="1:8" ht="11.5">
      <c r="A54" s="1770"/>
      <c r="B54" s="429"/>
      <c r="C54" s="600"/>
      <c r="D54" s="429"/>
      <c r="E54" s="429"/>
      <c r="F54" s="429"/>
      <c r="G54" s="429"/>
      <c r="H54" s="431"/>
    </row>
    <row r="55" spans="1:8" ht="11.5">
      <c r="A55" s="1770"/>
      <c r="B55" s="429"/>
      <c r="C55" s="600"/>
      <c r="D55" s="429"/>
      <c r="E55" s="429"/>
      <c r="F55" s="429"/>
      <c r="G55" s="429"/>
      <c r="H55" s="431"/>
    </row>
    <row r="56" spans="1:8" ht="11.5">
      <c r="A56" s="1770"/>
      <c r="B56" s="429"/>
      <c r="C56" s="600"/>
      <c r="D56" s="429"/>
      <c r="E56" s="429"/>
      <c r="F56" s="429"/>
      <c r="G56" s="429"/>
      <c r="H56" s="431"/>
    </row>
    <row r="57" spans="1:8" ht="11.5">
      <c r="A57" s="1770"/>
      <c r="B57" s="429"/>
      <c r="C57" s="600"/>
      <c r="D57" s="429"/>
      <c r="E57" s="429"/>
      <c r="F57" s="429"/>
      <c r="G57" s="429"/>
      <c r="H57" s="431"/>
    </row>
    <row r="58" spans="1:8" ht="11.5">
      <c r="A58" s="1770"/>
      <c r="B58" s="429"/>
      <c r="C58" s="600"/>
      <c r="D58" s="429"/>
      <c r="E58" s="429"/>
      <c r="F58" s="429"/>
      <c r="G58" s="429"/>
      <c r="H58" s="431"/>
    </row>
    <row r="59" spans="1:8" ht="11.5">
      <c r="A59" s="430"/>
      <c r="B59" s="429"/>
      <c r="C59" s="600"/>
      <c r="D59" s="429"/>
      <c r="E59" s="429"/>
      <c r="F59" s="429"/>
      <c r="G59" s="429"/>
      <c r="H59" s="431"/>
    </row>
    <row r="60" spans="1:8" ht="11.5">
      <c r="A60" s="430"/>
      <c r="B60" s="429"/>
      <c r="C60" s="600"/>
      <c r="D60" s="429"/>
      <c r="E60" s="429"/>
      <c r="F60" s="429"/>
      <c r="G60" s="429"/>
      <c r="H60" s="431"/>
    </row>
    <row r="61" spans="1:8" ht="11.5">
      <c r="A61" s="430"/>
      <c r="B61" s="429"/>
      <c r="C61" s="600"/>
      <c r="D61" s="429"/>
      <c r="E61" s="429"/>
      <c r="F61" s="429"/>
      <c r="G61" s="429"/>
      <c r="H61" s="431"/>
    </row>
    <row r="62" spans="1:8" ht="11.5">
      <c r="A62" s="430"/>
      <c r="B62" s="429"/>
      <c r="C62" s="600"/>
      <c r="D62" s="429"/>
      <c r="E62" s="429"/>
      <c r="F62" s="429"/>
      <c r="G62" s="429"/>
      <c r="H62" s="431"/>
    </row>
    <row r="63" spans="1:8" ht="11.5">
      <c r="A63" s="430"/>
      <c r="B63" s="429"/>
      <c r="C63" s="600"/>
      <c r="D63" s="429"/>
      <c r="E63" s="429"/>
      <c r="F63" s="429"/>
      <c r="G63" s="429"/>
      <c r="H63" s="431"/>
    </row>
    <row r="64" spans="1:8" ht="11.5">
      <c r="A64" s="430"/>
      <c r="B64" s="429"/>
      <c r="C64" s="600"/>
      <c r="D64" s="429"/>
      <c r="E64" s="429"/>
      <c r="F64" s="429"/>
      <c r="G64" s="429"/>
      <c r="H64" s="431"/>
    </row>
    <row r="65" spans="1:8" ht="11.5">
      <c r="A65" s="430"/>
      <c r="B65" s="429"/>
      <c r="C65" s="600"/>
      <c r="D65" s="429"/>
      <c r="E65" s="429"/>
      <c r="F65" s="429"/>
      <c r="G65" s="429"/>
      <c r="H65" s="431"/>
    </row>
    <row r="66" spans="1:8" ht="11.5">
      <c r="A66" s="432"/>
      <c r="B66" s="433"/>
      <c r="C66" s="493"/>
      <c r="D66" s="433"/>
      <c r="E66" s="433"/>
      <c r="F66" s="433"/>
      <c r="G66" s="433"/>
      <c r="H66" s="434"/>
    </row>
    <row r="67" spans="1:8" ht="11.5">
      <c r="A67" s="452"/>
      <c r="B67" s="465"/>
      <c r="C67" s="465"/>
      <c r="D67" s="465"/>
      <c r="E67" s="465"/>
      <c r="F67" s="465"/>
      <c r="G67" s="465"/>
      <c r="H67" s="454" t="s">
        <v>555</v>
      </c>
    </row>
  </sheetData>
  <customSheetViews>
    <customSheetView guid="{CED32266-454C-4882-8DB4-02038533D7CA}" showPageBreaks="1" topLeftCell="A16">
      <pageMargins left="0.5" right="0.5" top="0.5" bottom="0.5" header="0.3" footer="0.3"/>
      <printOptions horizontalCentered="1"/>
      <pageSetup orientation="portrait" r:id="rId1"/>
    </customSheetView>
    <customSheetView guid="{785AB79B-FCC5-4328-97AE-CA0022E835E7}">
      <selection activeCell="R50" sqref="R50"/>
      <pageMargins left="1" right="1" top="1" bottom="1" header="0" footer="0"/>
      <pageSetup scale="90" orientation="portrait" horizontalDpi="4294967292" r:id="rId2"/>
      <headerFooter alignWithMargins="0"/>
    </customSheetView>
    <customSheetView guid="{5A727A5D-BF44-4335-A246-11154DE1EF1F}" topLeftCell="A16">
      <selection activeCell="P34" sqref="P34"/>
      <pageMargins left="1" right="1" top="1" bottom="1" header="0" footer="0"/>
      <pageSetup scale="90" orientation="portrait" horizontalDpi="4294967292" r:id="rId3"/>
      <headerFooter alignWithMargins="0"/>
    </customSheetView>
    <customSheetView guid="{4199E9C9-F722-4E0F-954F-1B24567CBCA2}">
      <selection activeCell="R50" sqref="R50"/>
      <pageMargins left="1" right="1" top="1" bottom="1" header="0" footer="0"/>
      <pageSetup scale="90" orientation="portrait" horizontalDpi="4294967292" r:id="rId4"/>
      <headerFooter alignWithMargins="0"/>
    </customSheetView>
    <customSheetView guid="{494A8C19-2F1C-4B6E-A878-D879D2D7079D}" topLeftCell="A16">
      <selection activeCell="P34" sqref="P34"/>
      <pageMargins left="1" right="1" top="1" bottom="1" header="0" footer="0"/>
      <pageSetup scale="90" orientation="portrait" horizontalDpi="4294967292" r:id="rId5"/>
      <headerFooter alignWithMargins="0"/>
    </customSheetView>
    <customSheetView guid="{1074830C-1147-4CE3-BD9F-2572CEE59AEF}">
      <pageMargins left="1" right="1" top="1" bottom="1" header="0" footer="0"/>
      <pageSetup scale="90" orientation="portrait" horizontalDpi="4294967292" r:id="rId6"/>
      <headerFooter alignWithMargins="0"/>
    </customSheetView>
    <customSheetView guid="{C0E4D60A-5D51-4D0A-8339-E19D67BA1FD7}">
      <pageMargins left="1" right="1" top="1" bottom="1" header="0" footer="0"/>
      <pageSetup scale="90" orientation="portrait" horizontalDpi="4294967292" r:id="rId7"/>
      <headerFooter alignWithMargins="0"/>
    </customSheetView>
    <customSheetView guid="{EB5A193B-9693-4793-A7E2-BFF09C25801B}" topLeftCell="A16">
      <selection activeCell="P34" sqref="P34"/>
      <pageMargins left="1" right="1" top="1" bottom="1" header="0" footer="0"/>
      <pageSetup scale="90" orientation="portrait" horizontalDpi="4294967292" r:id="rId8"/>
      <headerFooter alignWithMargins="0"/>
    </customSheetView>
  </customSheetViews>
  <mergeCells count="1">
    <mergeCell ref="A14:H14"/>
  </mergeCells>
  <phoneticPr fontId="0" type="noConversion"/>
  <printOptions horizontalCentered="1" verticalCentered="1"/>
  <pageMargins left="0.25" right="0.25" top="0.25" bottom="0.25" header="0.1" footer="0.1"/>
  <pageSetup scale="95" orientation="portrait" r:id="rId9"/>
  <headerFooter alignWithMargins="0"/>
  <customProperties>
    <customPr name="_pios_id" r:id="rId10"/>
    <customPr name="EpmWorksheetKeyString_GUID" r:id="rId11"/>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IU79"/>
  <sheetViews>
    <sheetView showGridLines="0" defaultGridColor="0" view="pageBreakPreview" colorId="22" zoomScaleNormal="87" zoomScaleSheetLayoutView="100" workbookViewId="0">
      <selection activeCell="L19" sqref="L19"/>
    </sheetView>
  </sheetViews>
  <sheetFormatPr defaultColWidth="9.77734375" defaultRowHeight="10"/>
  <cols>
    <col min="1" max="1" width="3.33203125" customWidth="1"/>
    <col min="2" max="2" width="3.77734375" customWidth="1"/>
    <col min="3" max="3" width="5.6640625" customWidth="1"/>
    <col min="4" max="4" width="48.77734375" customWidth="1"/>
    <col min="5" max="10" width="16.77734375" customWidth="1"/>
    <col min="11" max="11" width="4.88671875" customWidth="1"/>
    <col min="12" max="12" width="3.77734375" style="11" customWidth="1"/>
  </cols>
  <sheetData>
    <row r="1" spans="1:255" ht="10.5">
      <c r="A1" s="3553" t="s">
        <v>38</v>
      </c>
      <c r="B1" s="930" t="s">
        <v>445</v>
      </c>
      <c r="C1" s="931"/>
      <c r="D1" s="931"/>
      <c r="E1" s="931"/>
      <c r="F1" s="931"/>
      <c r="G1" s="931"/>
      <c r="H1" s="931"/>
      <c r="I1" s="931"/>
      <c r="J1" s="931"/>
      <c r="K1" s="932"/>
      <c r="L1" s="3556" t="s">
        <v>3616</v>
      </c>
    </row>
    <row r="2" spans="1:255">
      <c r="A2" s="3554"/>
      <c r="B2" s="923" t="s">
        <v>334</v>
      </c>
      <c r="C2" s="731"/>
      <c r="D2" s="731"/>
      <c r="E2" s="731"/>
      <c r="F2" s="731"/>
      <c r="G2" s="731"/>
      <c r="H2" s="731"/>
      <c r="I2" s="731"/>
      <c r="J2" s="731"/>
      <c r="K2" s="924"/>
      <c r="L2" s="3557"/>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c r="A3" s="3554"/>
      <c r="B3" s="799"/>
      <c r="C3" s="459"/>
      <c r="D3" s="459"/>
      <c r="E3" s="459"/>
      <c r="F3" s="459"/>
      <c r="G3" s="459"/>
      <c r="H3" s="459"/>
      <c r="I3" s="459"/>
      <c r="J3" s="459"/>
      <c r="K3" s="734"/>
      <c r="L3" s="3557"/>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row>
    <row r="4" spans="1:255">
      <c r="A4" s="3554"/>
      <c r="B4" s="933" t="s">
        <v>416</v>
      </c>
      <c r="C4" s="459" t="s">
        <v>428</v>
      </c>
      <c r="D4" s="459"/>
      <c r="E4" s="459"/>
      <c r="F4" s="459"/>
      <c r="G4" s="459"/>
      <c r="H4" s="459"/>
      <c r="I4" s="459"/>
      <c r="J4" s="459"/>
      <c r="K4" s="734"/>
      <c r="L4" s="3557"/>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c r="A5" s="3554"/>
      <c r="B5" s="933" t="s">
        <v>417</v>
      </c>
      <c r="C5" s="459" t="s">
        <v>446</v>
      </c>
      <c r="D5" s="459"/>
      <c r="E5" s="459"/>
      <c r="F5" s="459"/>
      <c r="G5" s="459"/>
      <c r="H5" s="459"/>
      <c r="I5" s="459"/>
      <c r="J5" s="459"/>
      <c r="K5" s="734"/>
      <c r="L5" s="3557"/>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c r="A6" s="3554"/>
      <c r="B6" s="799"/>
      <c r="C6" s="459" t="s">
        <v>447</v>
      </c>
      <c r="D6" s="459"/>
      <c r="E6" s="459"/>
      <c r="F6" s="459"/>
      <c r="G6" s="459"/>
      <c r="H6" s="459"/>
      <c r="I6" s="459"/>
      <c r="J6" s="459"/>
      <c r="K6" s="734"/>
      <c r="L6" s="3557"/>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c r="A7" s="3554"/>
      <c r="B7" s="933" t="s">
        <v>418</v>
      </c>
      <c r="C7" s="459" t="s">
        <v>1459</v>
      </c>
      <c r="D7" s="459"/>
      <c r="E7" s="459"/>
      <c r="F7" s="459"/>
      <c r="G7" s="459"/>
      <c r="H7" s="459"/>
      <c r="I7" s="459"/>
      <c r="J7" s="459"/>
      <c r="K7" s="734"/>
      <c r="L7" s="3557"/>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row>
    <row r="8" spans="1:255">
      <c r="A8" s="3554"/>
      <c r="B8" s="799"/>
      <c r="C8" s="459" t="s">
        <v>1461</v>
      </c>
      <c r="D8" s="459"/>
      <c r="E8" s="459"/>
      <c r="F8" s="459"/>
      <c r="G8" s="459"/>
      <c r="H8" s="459"/>
      <c r="I8" s="459"/>
      <c r="J8" s="459"/>
      <c r="K8" s="734"/>
      <c r="L8" s="3557"/>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c r="A9" s="3554"/>
      <c r="B9" s="799"/>
      <c r="C9" s="459" t="s">
        <v>1462</v>
      </c>
      <c r="D9" s="459"/>
      <c r="E9" s="459"/>
      <c r="F9" s="459"/>
      <c r="G9" s="459"/>
      <c r="H9" s="459"/>
      <c r="I9" s="459"/>
      <c r="J9" s="459"/>
      <c r="K9" s="734"/>
      <c r="L9" s="3557"/>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c r="A10" s="3554"/>
      <c r="B10" s="799"/>
      <c r="C10" s="459" t="s">
        <v>1463</v>
      </c>
      <c r="D10" s="459"/>
      <c r="E10" s="459"/>
      <c r="F10" s="459"/>
      <c r="G10" s="459"/>
      <c r="H10" s="459"/>
      <c r="I10" s="459"/>
      <c r="J10" s="459"/>
      <c r="K10" s="734"/>
      <c r="L10" s="3557"/>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c r="A11" s="3554"/>
      <c r="B11" s="933" t="s">
        <v>419</v>
      </c>
      <c r="C11" s="459" t="s">
        <v>1464</v>
      </c>
      <c r="D11" s="459"/>
      <c r="E11" s="459"/>
      <c r="F11" s="459"/>
      <c r="G11" s="459"/>
      <c r="H11" s="459"/>
      <c r="I11" s="459"/>
      <c r="J11" s="459"/>
      <c r="K11" s="734"/>
      <c r="L11" s="3557"/>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row>
    <row r="12" spans="1:255">
      <c r="A12" s="3554"/>
      <c r="B12" s="933" t="s">
        <v>421</v>
      </c>
      <c r="C12" s="459" t="s">
        <v>1465</v>
      </c>
      <c r="D12" s="459"/>
      <c r="E12" s="459"/>
      <c r="F12" s="459"/>
      <c r="G12" s="459"/>
      <c r="H12" s="459"/>
      <c r="I12" s="459"/>
      <c r="J12" s="459"/>
      <c r="K12" s="734"/>
      <c r="L12" s="3557"/>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c r="A13" s="3554"/>
      <c r="B13" s="799"/>
      <c r="C13" s="459" t="s">
        <v>1466</v>
      </c>
      <c r="D13" s="459"/>
      <c r="E13" s="459"/>
      <c r="F13" s="459"/>
      <c r="G13" s="459"/>
      <c r="H13" s="459"/>
      <c r="I13" s="459"/>
      <c r="J13" s="459"/>
      <c r="K13" s="734"/>
      <c r="L13" s="3557"/>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c r="A14" s="3554"/>
      <c r="B14" s="799"/>
      <c r="C14" s="459" t="s">
        <v>1467</v>
      </c>
      <c r="D14" s="459"/>
      <c r="E14" s="459"/>
      <c r="F14" s="459"/>
      <c r="G14" s="459"/>
      <c r="H14" s="459"/>
      <c r="I14" s="459"/>
      <c r="J14" s="459"/>
      <c r="K14" s="734"/>
      <c r="L14" s="3557"/>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row r="15" spans="1:255">
      <c r="A15" s="3554"/>
      <c r="B15" s="2025"/>
      <c r="C15" s="459"/>
      <c r="D15" s="459"/>
      <c r="E15" s="459"/>
      <c r="F15" s="459"/>
      <c r="G15" s="459"/>
      <c r="H15" s="459"/>
      <c r="I15" s="459"/>
      <c r="J15" s="459"/>
      <c r="K15" s="2030"/>
      <c r="L15" s="3558"/>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row>
    <row r="16" spans="1:255">
      <c r="A16" s="3554"/>
      <c r="B16" s="738"/>
      <c r="C16" s="530"/>
      <c r="D16" s="530"/>
      <c r="E16" s="530"/>
      <c r="F16" s="530"/>
      <c r="G16" s="530"/>
      <c r="H16" s="530"/>
      <c r="I16" s="530"/>
      <c r="J16" s="530"/>
      <c r="K16" s="740"/>
      <c r="L16" s="3557"/>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row>
    <row r="17" spans="1:255" ht="10.4" customHeight="1">
      <c r="A17" s="3554"/>
      <c r="B17" s="749"/>
      <c r="C17" s="749"/>
      <c r="D17" s="749"/>
      <c r="E17" s="934" t="s">
        <v>1468</v>
      </c>
      <c r="F17" s="729"/>
      <c r="G17" s="935"/>
      <c r="H17" s="934" t="s">
        <v>1469</v>
      </c>
      <c r="I17" s="729"/>
      <c r="J17" s="935"/>
      <c r="K17" s="936"/>
      <c r="L17" s="3557"/>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row>
    <row r="18" spans="1:255" ht="11.25" customHeight="1">
      <c r="A18" s="3554"/>
      <c r="B18" s="750"/>
      <c r="C18" s="750"/>
      <c r="D18" s="750"/>
      <c r="E18" s="937" t="s">
        <v>1470</v>
      </c>
      <c r="F18" s="735"/>
      <c r="G18" s="938"/>
      <c r="H18" s="937" t="s">
        <v>1470</v>
      </c>
      <c r="I18" s="735"/>
      <c r="J18" s="938"/>
      <c r="K18" s="734"/>
      <c r="L18" s="3557"/>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row>
    <row r="19" spans="1:255" ht="10.4" customHeight="1">
      <c r="A19" s="3554"/>
      <c r="B19" s="800" t="s">
        <v>311</v>
      </c>
      <c r="C19" s="800" t="s">
        <v>335</v>
      </c>
      <c r="D19" s="800" t="s">
        <v>1472</v>
      </c>
      <c r="E19" s="800" t="s">
        <v>1473</v>
      </c>
      <c r="F19" s="800" t="s">
        <v>1474</v>
      </c>
      <c r="G19" s="800" t="s">
        <v>1475</v>
      </c>
      <c r="H19" s="800" t="s">
        <v>1473</v>
      </c>
      <c r="I19" s="800" t="s">
        <v>1474</v>
      </c>
      <c r="J19" s="800" t="s">
        <v>1475</v>
      </c>
      <c r="K19" s="800" t="s">
        <v>311</v>
      </c>
      <c r="L19" s="524"/>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ht="10.4" customHeight="1">
      <c r="A20" s="3554"/>
      <c r="B20" s="800" t="s">
        <v>316</v>
      </c>
      <c r="C20" s="800" t="s">
        <v>338</v>
      </c>
      <c r="D20" s="800"/>
      <c r="E20" s="800" t="s">
        <v>1476</v>
      </c>
      <c r="F20" s="800"/>
      <c r="G20" s="800"/>
      <c r="H20" s="800" t="s">
        <v>1476</v>
      </c>
      <c r="I20" s="800"/>
      <c r="J20" s="800"/>
      <c r="K20" s="800" t="s">
        <v>316</v>
      </c>
      <c r="L20" s="524"/>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ht="10.4" customHeight="1" thickBot="1">
      <c r="A21" s="3554"/>
      <c r="B21" s="737"/>
      <c r="C21" s="737"/>
      <c r="D21" s="804" t="s">
        <v>321</v>
      </c>
      <c r="E21" s="800" t="s">
        <v>322</v>
      </c>
      <c r="F21" s="800" t="s">
        <v>323</v>
      </c>
      <c r="G21" s="800" t="s">
        <v>324</v>
      </c>
      <c r="H21" s="800" t="s">
        <v>325</v>
      </c>
      <c r="I21" s="800" t="s">
        <v>326</v>
      </c>
      <c r="J21" s="800" t="s">
        <v>178</v>
      </c>
      <c r="K21" s="737"/>
      <c r="L21" s="524"/>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row>
    <row r="22" spans="1:255">
      <c r="A22" s="3554"/>
      <c r="B22" s="750"/>
      <c r="C22" s="750"/>
      <c r="D22" s="933" t="s">
        <v>1477</v>
      </c>
      <c r="E22" s="939"/>
      <c r="F22" s="940"/>
      <c r="G22" s="940"/>
      <c r="H22" s="940"/>
      <c r="I22" s="940"/>
      <c r="J22" s="941"/>
      <c r="K22" s="734"/>
      <c r="L22" s="524"/>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row>
    <row r="23" spans="1:255">
      <c r="A23" s="3554"/>
      <c r="B23" s="804">
        <v>1</v>
      </c>
      <c r="C23" s="737"/>
      <c r="D23" s="738" t="s">
        <v>1478</v>
      </c>
      <c r="E23" s="942"/>
      <c r="F23" s="737"/>
      <c r="G23" s="804"/>
      <c r="H23" s="737"/>
      <c r="I23" s="737"/>
      <c r="J23" s="943"/>
      <c r="K23" s="804">
        <v>1</v>
      </c>
      <c r="L23" s="524"/>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row>
    <row r="24" spans="1:255">
      <c r="A24" s="3554"/>
      <c r="B24" s="804">
        <v>2</v>
      </c>
      <c r="C24" s="737"/>
      <c r="D24" s="738" t="s">
        <v>1479</v>
      </c>
      <c r="E24" s="942"/>
      <c r="F24" s="806">
        <v>8</v>
      </c>
      <c r="G24" s="944">
        <v>18</v>
      </c>
      <c r="H24" s="806">
        <v>28779</v>
      </c>
      <c r="I24" s="806">
        <v>1441</v>
      </c>
      <c r="J24" s="945">
        <v>3644</v>
      </c>
      <c r="K24" s="804">
        <v>2</v>
      </c>
      <c r="L24" s="524"/>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row>
    <row r="25" spans="1:255">
      <c r="A25" s="3554"/>
      <c r="B25" s="804">
        <v>3</v>
      </c>
      <c r="C25" s="737"/>
      <c r="D25" s="738" t="s">
        <v>1480</v>
      </c>
      <c r="E25" s="942"/>
      <c r="F25" s="806">
        <v>3649</v>
      </c>
      <c r="G25" s="944">
        <v>10323</v>
      </c>
      <c r="H25" s="806">
        <v>133</v>
      </c>
      <c r="I25" s="806">
        <v>9257</v>
      </c>
      <c r="J25" s="945">
        <v>31019</v>
      </c>
      <c r="K25" s="804">
        <v>3</v>
      </c>
      <c r="L25" s="524"/>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row>
    <row r="26" spans="1:255">
      <c r="A26" s="3554"/>
      <c r="B26" s="804">
        <v>4</v>
      </c>
      <c r="C26" s="737"/>
      <c r="D26" s="738" t="s">
        <v>1481</v>
      </c>
      <c r="E26" s="942"/>
      <c r="F26" s="806">
        <v>946</v>
      </c>
      <c r="G26" s="944">
        <v>4229</v>
      </c>
      <c r="H26" s="806">
        <v>712</v>
      </c>
      <c r="I26" s="806">
        <v>501</v>
      </c>
      <c r="J26" s="945">
        <v>1078</v>
      </c>
      <c r="K26" s="804">
        <v>4</v>
      </c>
      <c r="L26" s="524"/>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row>
    <row r="27" spans="1:255">
      <c r="A27" s="3554"/>
      <c r="B27" s="804">
        <v>5</v>
      </c>
      <c r="C27" s="737"/>
      <c r="D27" s="738" t="s">
        <v>1482</v>
      </c>
      <c r="E27" s="942"/>
      <c r="F27" s="806">
        <v>2539</v>
      </c>
      <c r="G27" s="944">
        <v>6419</v>
      </c>
      <c r="H27" s="806">
        <v>20</v>
      </c>
      <c r="I27" s="806">
        <v>1574</v>
      </c>
      <c r="J27" s="945">
        <v>4673</v>
      </c>
      <c r="K27" s="804">
        <v>5</v>
      </c>
      <c r="L27" s="524"/>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row>
    <row r="28" spans="1:255">
      <c r="A28" s="3554"/>
      <c r="B28" s="804">
        <v>6</v>
      </c>
      <c r="C28" s="737"/>
      <c r="D28" s="738" t="s">
        <v>1483</v>
      </c>
      <c r="E28" s="942"/>
      <c r="F28" s="806">
        <v>681</v>
      </c>
      <c r="G28" s="944">
        <v>3656</v>
      </c>
      <c r="H28" s="806">
        <v>5118</v>
      </c>
      <c r="I28" s="806">
        <v>2309</v>
      </c>
      <c r="J28" s="945">
        <v>5791</v>
      </c>
      <c r="K28" s="804">
        <v>6</v>
      </c>
      <c r="L28" s="524"/>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row>
    <row r="29" spans="1:255">
      <c r="A29" s="3554"/>
      <c r="B29" s="804">
        <v>7</v>
      </c>
      <c r="C29" s="737"/>
      <c r="D29" s="738" t="s">
        <v>1484</v>
      </c>
      <c r="E29" s="942"/>
      <c r="F29" s="806">
        <v>78</v>
      </c>
      <c r="G29" s="944">
        <v>1771</v>
      </c>
      <c r="H29" s="806">
        <v>1</v>
      </c>
      <c r="I29" s="806">
        <v>81</v>
      </c>
      <c r="J29" s="945">
        <v>266</v>
      </c>
      <c r="K29" s="804">
        <v>7</v>
      </c>
      <c r="L29" s="524"/>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row>
    <row r="30" spans="1:255">
      <c r="A30" s="3554"/>
      <c r="B30" s="804">
        <v>8</v>
      </c>
      <c r="C30" s="737"/>
      <c r="D30" s="738" t="s">
        <v>1485</v>
      </c>
      <c r="E30" s="942"/>
      <c r="F30" s="806">
        <v>166</v>
      </c>
      <c r="G30" s="944">
        <v>511</v>
      </c>
      <c r="H30" s="806">
        <v>2</v>
      </c>
      <c r="I30" s="806">
        <v>96</v>
      </c>
      <c r="J30" s="945">
        <v>365</v>
      </c>
      <c r="K30" s="804">
        <v>8</v>
      </c>
      <c r="L30" s="524"/>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row>
    <row r="31" spans="1:255">
      <c r="A31" s="3554"/>
      <c r="B31" s="804">
        <v>9</v>
      </c>
      <c r="C31" s="737"/>
      <c r="D31" s="738" t="s">
        <v>1486</v>
      </c>
      <c r="E31" s="942"/>
      <c r="F31" s="806"/>
      <c r="G31" s="944"/>
      <c r="H31" s="806">
        <v>5</v>
      </c>
      <c r="I31" s="806">
        <v>347</v>
      </c>
      <c r="J31" s="945">
        <v>1083</v>
      </c>
      <c r="K31" s="804">
        <v>9</v>
      </c>
      <c r="L31" s="524"/>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row>
    <row r="32" spans="1:255">
      <c r="A32" s="3554"/>
      <c r="B32" s="804">
        <v>10</v>
      </c>
      <c r="C32" s="737"/>
      <c r="D32" s="738" t="s">
        <v>1487</v>
      </c>
      <c r="E32" s="942"/>
      <c r="F32" s="806"/>
      <c r="G32" s="944"/>
      <c r="H32" s="806">
        <v>2</v>
      </c>
      <c r="I32" s="806">
        <v>232</v>
      </c>
      <c r="J32" s="945">
        <v>380</v>
      </c>
      <c r="K32" s="804">
        <v>10</v>
      </c>
      <c r="L32" s="524"/>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row>
    <row r="33" spans="1:255">
      <c r="A33" s="3554"/>
      <c r="B33" s="804">
        <v>11</v>
      </c>
      <c r="C33" s="737"/>
      <c r="D33" s="738" t="s">
        <v>1488</v>
      </c>
      <c r="E33" s="942"/>
      <c r="F33" s="806"/>
      <c r="G33" s="944">
        <v>21569</v>
      </c>
      <c r="H33" s="806">
        <v>112045</v>
      </c>
      <c r="I33" s="806">
        <v>10499</v>
      </c>
      <c r="J33" s="945">
        <v>35053</v>
      </c>
      <c r="K33" s="804">
        <v>11</v>
      </c>
      <c r="L33" s="524"/>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row>
    <row r="34" spans="1:255">
      <c r="A34" s="3554"/>
      <c r="B34" s="804">
        <v>12</v>
      </c>
      <c r="C34" s="737"/>
      <c r="D34" s="738" t="s">
        <v>1489</v>
      </c>
      <c r="E34" s="942"/>
      <c r="F34" s="806">
        <v>97</v>
      </c>
      <c r="G34" s="944">
        <v>54742</v>
      </c>
      <c r="H34" s="806">
        <v>74007</v>
      </c>
      <c r="I34" s="806">
        <v>2177</v>
      </c>
      <c r="J34" s="945">
        <v>56888</v>
      </c>
      <c r="K34" s="804">
        <v>12</v>
      </c>
      <c r="L34" s="524"/>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row>
    <row r="35" spans="1:255">
      <c r="A35" s="3554"/>
      <c r="B35" s="804">
        <v>13</v>
      </c>
      <c r="C35" s="737"/>
      <c r="D35" s="738" t="s">
        <v>1490</v>
      </c>
      <c r="E35" s="942"/>
      <c r="F35" s="806">
        <v>1</v>
      </c>
      <c r="G35" s="944">
        <v>3</v>
      </c>
      <c r="H35" s="806">
        <v>277</v>
      </c>
      <c r="I35" s="806">
        <v>60</v>
      </c>
      <c r="J35" s="945">
        <v>32</v>
      </c>
      <c r="K35" s="804">
        <v>13</v>
      </c>
      <c r="L35" s="524"/>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c r="A36" s="3554"/>
      <c r="B36" s="804">
        <v>14</v>
      </c>
      <c r="C36" s="737"/>
      <c r="D36" s="738" t="s">
        <v>1491</v>
      </c>
      <c r="E36" s="942"/>
      <c r="F36" s="806">
        <v>349</v>
      </c>
      <c r="G36" s="944">
        <v>1403</v>
      </c>
      <c r="H36" s="806">
        <v>19343</v>
      </c>
      <c r="I36" s="806">
        <v>1568</v>
      </c>
      <c r="J36" s="945">
        <v>4685</v>
      </c>
      <c r="K36" s="804">
        <v>14</v>
      </c>
      <c r="L36" s="524"/>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row>
    <row r="37" spans="1:255">
      <c r="A37" s="3554"/>
      <c r="B37" s="804">
        <v>15</v>
      </c>
      <c r="C37" s="737"/>
      <c r="D37" s="738" t="s">
        <v>1492</v>
      </c>
      <c r="E37" s="942"/>
      <c r="F37" s="806"/>
      <c r="G37" s="944"/>
      <c r="H37" s="806">
        <v>2585</v>
      </c>
      <c r="I37" s="806"/>
      <c r="J37" s="945"/>
      <c r="K37" s="804">
        <v>15</v>
      </c>
      <c r="L37" s="524"/>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row>
    <row r="38" spans="1:255">
      <c r="A38" s="3554"/>
      <c r="B38" s="804">
        <v>16</v>
      </c>
      <c r="C38" s="737"/>
      <c r="D38" s="738" t="s">
        <v>1493</v>
      </c>
      <c r="E38" s="942"/>
      <c r="F38" s="806"/>
      <c r="G38" s="944"/>
      <c r="H38" s="806">
        <v>4996</v>
      </c>
      <c r="I38" s="806"/>
      <c r="J38" s="945"/>
      <c r="K38" s="804">
        <v>16</v>
      </c>
      <c r="L38" s="524"/>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row>
    <row r="39" spans="1:255">
      <c r="A39" s="3554"/>
      <c r="B39" s="804">
        <v>17</v>
      </c>
      <c r="C39" s="737"/>
      <c r="D39" s="738" t="s">
        <v>1494</v>
      </c>
      <c r="E39" s="942"/>
      <c r="F39" s="806"/>
      <c r="G39" s="944">
        <v>9427</v>
      </c>
      <c r="H39" s="806">
        <v>1</v>
      </c>
      <c r="I39" s="806">
        <v>61</v>
      </c>
      <c r="J39" s="945">
        <v>132</v>
      </c>
      <c r="K39" s="804">
        <v>17</v>
      </c>
      <c r="L39" s="524"/>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row>
    <row r="40" spans="1:255">
      <c r="A40" s="3554"/>
      <c r="B40" s="804">
        <v>18</v>
      </c>
      <c r="C40" s="737"/>
      <c r="D40" s="738" t="s">
        <v>1495</v>
      </c>
      <c r="E40" s="942"/>
      <c r="F40" s="806"/>
      <c r="G40" s="944">
        <v>79384</v>
      </c>
      <c r="H40" s="806"/>
      <c r="I40" s="806"/>
      <c r="J40" s="945">
        <v>68786</v>
      </c>
      <c r="K40" s="804">
        <v>18</v>
      </c>
      <c r="L40" s="524"/>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row>
    <row r="41" spans="1:255">
      <c r="A41" s="3554"/>
      <c r="B41" s="804">
        <v>19</v>
      </c>
      <c r="C41" s="737"/>
      <c r="D41" s="738" t="s">
        <v>1496</v>
      </c>
      <c r="E41" s="942"/>
      <c r="F41" s="806">
        <v>8514</v>
      </c>
      <c r="G41" s="944">
        <v>193455</v>
      </c>
      <c r="H41" s="806">
        <v>248026</v>
      </c>
      <c r="I41" s="806">
        <v>30203</v>
      </c>
      <c r="J41" s="945">
        <v>213875</v>
      </c>
      <c r="K41" s="804">
        <v>19</v>
      </c>
      <c r="L41" s="524"/>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row>
    <row r="42" spans="1:255">
      <c r="A42" s="3554"/>
      <c r="B42" s="750"/>
      <c r="C42" s="750"/>
      <c r="D42" s="933" t="s">
        <v>1497</v>
      </c>
      <c r="E42" s="946"/>
      <c r="F42" s="947"/>
      <c r="G42" s="947"/>
      <c r="H42" s="947"/>
      <c r="I42" s="947"/>
      <c r="J42" s="948"/>
      <c r="K42" s="750"/>
      <c r="L42" s="524"/>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row>
    <row r="43" spans="1:255">
      <c r="A43" s="3554"/>
      <c r="B43" s="804" t="s">
        <v>279</v>
      </c>
      <c r="C43" s="737"/>
      <c r="D43" s="738" t="s">
        <v>1498</v>
      </c>
      <c r="E43" s="942"/>
      <c r="F43" s="806"/>
      <c r="G43" s="806"/>
      <c r="H43" s="806"/>
      <c r="I43" s="806"/>
      <c r="J43" s="945"/>
      <c r="K43" s="804" t="s">
        <v>279</v>
      </c>
      <c r="L43" s="524"/>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row>
    <row r="44" spans="1:255">
      <c r="A44" s="3554"/>
      <c r="B44" s="804" t="s">
        <v>280</v>
      </c>
      <c r="C44" s="737"/>
      <c r="D44" s="738" t="s">
        <v>1499</v>
      </c>
      <c r="E44" s="942"/>
      <c r="F44" s="806"/>
      <c r="G44" s="806"/>
      <c r="H44" s="806"/>
      <c r="I44" s="806"/>
      <c r="J44" s="945"/>
      <c r="K44" s="804" t="s">
        <v>280</v>
      </c>
      <c r="L44" s="524"/>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row>
    <row r="45" spans="1:255">
      <c r="A45" s="3554"/>
      <c r="B45" s="804" t="s">
        <v>281</v>
      </c>
      <c r="C45" s="737"/>
      <c r="D45" s="738" t="s">
        <v>1500</v>
      </c>
      <c r="E45" s="942"/>
      <c r="F45" s="806"/>
      <c r="G45" s="806"/>
      <c r="H45" s="806"/>
      <c r="I45" s="806"/>
      <c r="J45" s="945"/>
      <c r="K45" s="804" t="s">
        <v>281</v>
      </c>
      <c r="L45" s="524"/>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row>
    <row r="46" spans="1:255">
      <c r="A46" s="3554"/>
      <c r="B46" s="804" t="s">
        <v>282</v>
      </c>
      <c r="C46" s="737"/>
      <c r="D46" s="738" t="s">
        <v>1501</v>
      </c>
      <c r="E46" s="942"/>
      <c r="F46" s="806"/>
      <c r="G46" s="806">
        <v>46681</v>
      </c>
      <c r="H46" s="806">
        <v>4128</v>
      </c>
      <c r="I46" s="806"/>
      <c r="J46" s="945">
        <v>41284</v>
      </c>
      <c r="K46" s="804" t="s">
        <v>282</v>
      </c>
      <c r="L46" s="524"/>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row>
    <row r="47" spans="1:255" ht="13.5">
      <c r="A47" s="3554"/>
      <c r="B47" s="804" t="s">
        <v>283</v>
      </c>
      <c r="C47" s="804" t="s">
        <v>516</v>
      </c>
      <c r="D47" s="738" t="s">
        <v>1502</v>
      </c>
      <c r="E47" s="942"/>
      <c r="F47" s="806"/>
      <c r="G47" s="806">
        <v>46681</v>
      </c>
      <c r="H47" s="806">
        <v>4128</v>
      </c>
      <c r="I47" s="806"/>
      <c r="J47" s="945">
        <v>41284</v>
      </c>
      <c r="K47" s="804" t="s">
        <v>283</v>
      </c>
      <c r="L47" s="949">
        <v>49</v>
      </c>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row>
    <row r="48" spans="1:255" ht="11.5" customHeight="1" thickBot="1">
      <c r="A48" s="3555"/>
      <c r="B48" s="950" t="s">
        <v>284</v>
      </c>
      <c r="C48" s="951"/>
      <c r="D48" s="952" t="s">
        <v>1503</v>
      </c>
      <c r="E48" s="953"/>
      <c r="F48" s="954">
        <v>8514</v>
      </c>
      <c r="G48" s="954">
        <v>240136</v>
      </c>
      <c r="H48" s="954">
        <v>252154</v>
      </c>
      <c r="I48" s="954">
        <v>30203</v>
      </c>
      <c r="J48" s="955">
        <v>255159</v>
      </c>
      <c r="K48" s="950" t="s">
        <v>284</v>
      </c>
      <c r="L48" s="956"/>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row>
    <row r="49" spans="1:255" ht="10.4" customHeight="1">
      <c r="A49" s="2"/>
      <c r="B49" s="2"/>
      <c r="C49" s="2"/>
      <c r="D49" s="2"/>
      <c r="E49" s="2"/>
      <c r="F49" s="2"/>
      <c r="G49" s="2"/>
      <c r="H49" s="2"/>
      <c r="I49" s="2"/>
      <c r="J49" s="2"/>
      <c r="K49" s="2"/>
      <c r="L49" s="1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row>
    <row r="50" spans="1:255" ht="10.4" customHeight="1">
      <c r="A50" s="12"/>
      <c r="B50" s="2"/>
      <c r="C50" s="2"/>
      <c r="D50" s="2"/>
      <c r="E50" s="2"/>
      <c r="F50" s="2"/>
      <c r="G50" s="2"/>
      <c r="H50" s="2"/>
      <c r="I50" s="2"/>
      <c r="J50" s="2"/>
      <c r="K50" s="2"/>
      <c r="L50" s="1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row>
    <row r="51" spans="1:255" ht="10.4" customHeight="1">
      <c r="A51" s="12"/>
      <c r="B51" s="2"/>
      <c r="C51" s="2"/>
      <c r="D51" s="2"/>
      <c r="E51" s="2"/>
      <c r="F51" s="2"/>
      <c r="G51" s="2"/>
      <c r="H51" s="2"/>
      <c r="I51" s="2"/>
      <c r="J51" s="2"/>
      <c r="K51" s="2"/>
      <c r="L51" s="1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row>
    <row r="52" spans="1:255" ht="10.4" customHeight="1">
      <c r="A52" s="12"/>
      <c r="B52" s="2"/>
      <c r="C52" s="2"/>
      <c r="D52" s="2"/>
      <c r="E52" s="2"/>
      <c r="F52" s="2"/>
      <c r="G52" s="2"/>
      <c r="H52" s="2"/>
      <c r="I52" s="2"/>
      <c r="J52" s="2"/>
      <c r="K52" s="2"/>
      <c r="L52" s="1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row>
    <row r="53" spans="1:255" ht="10.4" customHeight="1">
      <c r="A53" s="12"/>
      <c r="B53" s="2"/>
      <c r="C53" s="2"/>
      <c r="D53" s="2"/>
      <c r="E53" s="2"/>
      <c r="F53" s="2"/>
      <c r="G53" s="2"/>
      <c r="H53" s="2"/>
      <c r="I53" s="2"/>
      <c r="J53" s="2"/>
      <c r="K53" s="2"/>
      <c r="L53" s="1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row>
    <row r="54" spans="1:255" ht="10.4" customHeight="1">
      <c r="A54" s="2"/>
      <c r="B54" s="2"/>
      <c r="C54" s="2"/>
      <c r="D54" s="2"/>
      <c r="E54" s="2"/>
      <c r="F54" s="2"/>
      <c r="G54" s="2"/>
      <c r="H54" s="2"/>
      <c r="I54" s="2"/>
      <c r="J54" s="2"/>
      <c r="K54" s="2"/>
      <c r="L54" s="1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row>
    <row r="55" spans="1:255" ht="10.4" customHeight="1">
      <c r="A55" s="2"/>
      <c r="B55" s="2"/>
      <c r="C55" s="2"/>
      <c r="D55" s="2"/>
      <c r="E55" s="2"/>
      <c r="F55" s="2"/>
      <c r="G55" s="2"/>
      <c r="H55" s="2"/>
      <c r="I55" s="2"/>
      <c r="J55" s="2"/>
      <c r="K55" s="2"/>
      <c r="L55" s="1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row>
    <row r="56" spans="1:255" ht="10.4" customHeight="1">
      <c r="A56" s="2"/>
      <c r="B56" s="2"/>
      <c r="C56" s="2"/>
      <c r="D56" s="2"/>
      <c r="E56" s="2"/>
      <c r="F56" s="2"/>
      <c r="G56" s="2"/>
      <c r="H56" s="2"/>
      <c r="I56" s="2"/>
      <c r="J56" s="2"/>
      <c r="K56" s="2"/>
      <c r="L56" s="1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row>
    <row r="57" spans="1:255" ht="10.4" customHeight="1">
      <c r="A57" s="2"/>
      <c r="B57" s="2"/>
      <c r="C57" s="2"/>
      <c r="D57" s="2"/>
      <c r="E57" s="2"/>
      <c r="F57" s="2"/>
      <c r="G57" s="2"/>
      <c r="H57" s="2"/>
      <c r="I57" s="2"/>
      <c r="J57" s="2"/>
      <c r="K57" s="2"/>
      <c r="L57" s="1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row>
    <row r="58" spans="1:255" ht="10.4" customHeight="1">
      <c r="A58" s="2"/>
      <c r="B58" s="2"/>
      <c r="C58" s="2"/>
      <c r="D58" s="2"/>
      <c r="E58" s="2"/>
      <c r="F58" s="2"/>
      <c r="G58" s="2"/>
      <c r="H58" s="2"/>
      <c r="I58" s="2"/>
      <c r="J58" s="2"/>
      <c r="K58" s="2"/>
      <c r="L58" s="1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row>
    <row r="59" spans="1:255" ht="10.4" customHeight="1">
      <c r="A59" s="2"/>
      <c r="B59" s="2"/>
      <c r="C59" s="2"/>
      <c r="D59" s="2"/>
      <c r="E59" s="2"/>
      <c r="F59" s="2"/>
      <c r="G59" s="2"/>
      <c r="H59" s="2"/>
      <c r="I59" s="2"/>
      <c r="J59" s="2"/>
      <c r="K59" s="2"/>
      <c r="L59" s="1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row>
    <row r="60" spans="1:255" ht="10.4" customHeight="1">
      <c r="A60" s="2"/>
      <c r="B60" s="2"/>
      <c r="C60" s="2"/>
      <c r="D60" s="2"/>
      <c r="E60" s="2"/>
      <c r="F60" s="2"/>
      <c r="G60" s="2"/>
      <c r="H60" s="2"/>
      <c r="I60" s="2"/>
      <c r="J60" s="2"/>
      <c r="K60" s="2"/>
      <c r="L60" s="1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row>
    <row r="61" spans="1:255" ht="10.4" customHeight="1">
      <c r="A61" s="2"/>
      <c r="B61" s="2"/>
      <c r="C61" s="2"/>
      <c r="D61" s="2"/>
      <c r="E61" s="2"/>
      <c r="F61" s="2"/>
      <c r="G61" s="2"/>
      <c r="H61" s="2"/>
      <c r="I61" s="2"/>
      <c r="J61" s="2"/>
      <c r="K61" s="2"/>
      <c r="L61" s="1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row>
    <row r="62" spans="1:255" ht="10.4" customHeight="1"/>
    <row r="63" spans="1:255" ht="10.4" customHeight="1"/>
    <row r="64" spans="1:255" ht="10.4" customHeight="1"/>
    <row r="65" ht="10.4" customHeight="1"/>
    <row r="66" ht="10.4" customHeight="1"/>
    <row r="67" ht="10.4" customHeight="1"/>
    <row r="68" ht="10.4" customHeight="1"/>
    <row r="69" ht="10.4" customHeight="1"/>
    <row r="70" ht="10.4" customHeight="1"/>
    <row r="71" ht="10.4" customHeight="1"/>
    <row r="72" ht="10.4" customHeight="1"/>
    <row r="73" ht="10.4" customHeight="1"/>
    <row r="74" ht="10.4" customHeight="1"/>
    <row r="75" ht="10.4" customHeight="1"/>
    <row r="76" ht="10.4" customHeight="1"/>
    <row r="77" ht="10.4" customHeight="1"/>
    <row r="78" ht="10.4" customHeight="1"/>
    <row r="79" ht="10.4" customHeight="1"/>
  </sheetData>
  <customSheetViews>
    <customSheetView guid="{CED32266-454C-4882-8DB4-02038533D7CA}" scale="87" colorId="22" showPageBreaks="1" showGridLines="0">
      <pageMargins left="0.5" right="0.5" top="0.5" bottom="0.5" header="0.3" footer="0.3"/>
      <printOptions horizontalCentered="1"/>
      <pageSetup fitToWidth="0" orientation="portrait" r:id="rId1"/>
    </customSheetView>
    <customSheetView guid="{785AB79B-FCC5-4328-97AE-CA0022E835E7}" scale="87" colorId="22" showGridLines="0" fitToPage="1">
      <selection activeCell="B29" sqref="B29"/>
      <pageMargins left="0.5" right="0.4" top="0.8" bottom="0.8" header="0.5" footer="0.5"/>
      <pageSetup scale="93" fitToWidth="0" orientation="landscape" horizontalDpi="4294967292" r:id="rId2"/>
      <headerFooter alignWithMargins="0"/>
    </customSheetView>
    <customSheetView guid="{5A727A5D-BF44-4335-A246-11154DE1EF1F}" scale="87" colorId="22" showGridLines="0" fitToPage="1">
      <selection activeCell="B29" sqref="B29"/>
      <pageMargins left="0.5" right="0.4" top="0.8" bottom="0.8" header="0.5" footer="0.5"/>
      <pageSetup scale="93" fitToWidth="0" orientation="landscape" horizontalDpi="4294967292" r:id="rId3"/>
      <headerFooter alignWithMargins="0"/>
    </customSheetView>
    <customSheetView guid="{4199E9C9-F722-4E0F-954F-1B24567CBCA2}" scale="87" colorId="22" showGridLines="0" fitToPage="1">
      <selection activeCell="B29" sqref="B29"/>
      <pageMargins left="0.5" right="0.4" top="0.8" bottom="0.8" header="0.5" footer="0.5"/>
      <pageSetup scale="93" fitToWidth="0" orientation="landscape" horizontalDpi="4294967292" r:id="rId4"/>
      <headerFooter alignWithMargins="0"/>
    </customSheetView>
    <customSheetView guid="{494A8C19-2F1C-4B6E-A878-D879D2D7079D}" scale="87" colorId="22" showGridLines="0" fitToPage="1">
      <selection activeCell="B29" sqref="B29"/>
      <pageMargins left="0.5" right="0.4" top="0.8" bottom="0.8" header="0.5" footer="0.5"/>
      <pageSetup scale="93" fitToWidth="0" orientation="landscape" horizontalDpi="4294967292" r:id="rId5"/>
      <headerFooter alignWithMargins="0"/>
    </customSheetView>
    <customSheetView guid="{1074830C-1147-4CE3-BD9F-2572CEE59AEF}" scale="87" colorId="22" showGridLines="0" fitToPage="1">
      <selection sqref="A1:A47"/>
      <pageMargins left="0.5" right="0.4" top="0.8" bottom="0.8" header="0.5" footer="0.5"/>
      <pageSetup scale="93" fitToWidth="0" orientation="landscape" horizontalDpi="4294967292" r:id="rId6"/>
      <headerFooter alignWithMargins="0"/>
    </customSheetView>
    <customSheetView guid="{C0E4D60A-5D51-4D0A-8339-E19D67BA1FD7}" scale="87" colorId="22" showGridLines="0" fitToPage="1">
      <selection sqref="A1:A47"/>
      <pageMargins left="0.5" right="0.4" top="0.8" bottom="0.8" header="0.5" footer="0.5"/>
      <pageSetup scale="93" fitToWidth="0" orientation="landscape" horizontalDpi="4294967292" r:id="rId7"/>
      <headerFooter alignWithMargins="0"/>
    </customSheetView>
    <customSheetView guid="{EB5A193B-9693-4793-A7E2-BFF09C25801B}" scale="87" colorId="22" showGridLines="0" fitToPage="1">
      <selection activeCell="B29" sqref="B29"/>
      <pageMargins left="0.5" right="0.4" top="0.8" bottom="0.8" header="0.5" footer="0.5"/>
      <pageSetup scale="93" fitToWidth="0" orientation="landscape" horizontalDpi="4294967292" r:id="rId8"/>
      <headerFooter alignWithMargins="0"/>
    </customSheetView>
  </customSheetViews>
  <mergeCells count="2">
    <mergeCell ref="A1:A48"/>
    <mergeCell ref="L1:L18"/>
  </mergeCells>
  <phoneticPr fontId="0" type="noConversion"/>
  <printOptions horizontalCentered="1" verticalCentered="1"/>
  <pageMargins left="0.25" right="0.25" top="0.25" bottom="0.25" header="0.1" footer="0.1"/>
  <pageSetup scale="98" fitToWidth="0" orientation="landscape" r:id="rId9"/>
  <headerFooter alignWithMargins="0"/>
  <customProperties>
    <customPr name="_pios_id" r:id="rId10"/>
    <customPr name="EpmWorksheetKeyString_GUID" r:id="rId11"/>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62"/>
  <sheetViews>
    <sheetView view="pageBreakPreview" zoomScaleNormal="100" zoomScaleSheetLayoutView="100" workbookViewId="0">
      <selection activeCell="A125" sqref="A125:XFD125"/>
    </sheetView>
  </sheetViews>
  <sheetFormatPr defaultColWidth="9.33203125" defaultRowHeight="10"/>
  <cols>
    <col min="1" max="16384" width="9.33203125" style="136"/>
  </cols>
  <sheetData>
    <row r="1" spans="1:11" ht="10.5">
      <c r="A1" s="957" t="s">
        <v>2901</v>
      </c>
      <c r="B1" s="153"/>
      <c r="C1" s="167"/>
      <c r="D1" s="168"/>
      <c r="E1" s="958"/>
      <c r="F1" s="959"/>
      <c r="G1" s="960"/>
      <c r="H1" s="960"/>
      <c r="I1" s="960"/>
      <c r="J1" s="960"/>
      <c r="K1" s="961">
        <v>50</v>
      </c>
    </row>
    <row r="2" spans="1:11" ht="10.5">
      <c r="A2" s="214" t="s">
        <v>2698</v>
      </c>
      <c r="B2" s="213"/>
      <c r="C2" s="213"/>
      <c r="D2" s="212"/>
      <c r="E2" s="587"/>
      <c r="F2" s="587"/>
      <c r="G2" s="212"/>
      <c r="H2" s="212"/>
      <c r="I2" s="212"/>
      <c r="J2" s="212"/>
      <c r="K2" s="211"/>
    </row>
    <row r="3" spans="1:11">
      <c r="A3" s="962"/>
      <c r="B3" s="963"/>
      <c r="C3" s="963"/>
      <c r="D3" s="963"/>
      <c r="E3" s="963"/>
      <c r="F3" s="963"/>
      <c r="G3" s="963"/>
      <c r="H3" s="963"/>
      <c r="I3" s="963"/>
      <c r="J3" s="963"/>
      <c r="K3" s="964"/>
    </row>
    <row r="4" spans="1:11">
      <c r="A4" s="965"/>
      <c r="B4" s="966"/>
      <c r="C4" s="966"/>
      <c r="D4" s="966"/>
      <c r="E4" s="966"/>
      <c r="F4" s="966"/>
      <c r="G4" s="966"/>
      <c r="H4" s="966"/>
      <c r="I4" s="966"/>
      <c r="J4" s="966"/>
      <c r="K4" s="967"/>
    </row>
    <row r="5" spans="1:11">
      <c r="A5" s="968"/>
      <c r="B5" s="966"/>
      <c r="C5" s="966"/>
      <c r="D5" s="966"/>
      <c r="E5" s="966"/>
      <c r="F5" s="966"/>
      <c r="G5" s="966"/>
      <c r="H5" s="966"/>
      <c r="I5" s="966"/>
      <c r="J5" s="966"/>
      <c r="K5" s="967"/>
    </row>
    <row r="6" spans="1:11">
      <c r="A6" s="965"/>
      <c r="B6" s="966"/>
      <c r="C6" s="966"/>
      <c r="D6" s="966"/>
      <c r="E6" s="966"/>
      <c r="F6" s="966"/>
      <c r="G6" s="966"/>
      <c r="H6" s="966"/>
      <c r="I6" s="966"/>
      <c r="J6" s="966"/>
      <c r="K6" s="967"/>
    </row>
    <row r="7" spans="1:11">
      <c r="A7" s="965"/>
      <c r="B7" s="966"/>
      <c r="C7" s="966"/>
      <c r="D7" s="966"/>
      <c r="E7" s="966"/>
      <c r="F7" s="966"/>
      <c r="G7" s="966"/>
      <c r="H7" s="966"/>
      <c r="I7" s="966"/>
      <c r="J7" s="966"/>
      <c r="K7" s="967"/>
    </row>
    <row r="8" spans="1:11">
      <c r="A8" s="965"/>
      <c r="B8" s="966"/>
      <c r="C8" s="966"/>
      <c r="D8" s="966"/>
      <c r="E8" s="966"/>
      <c r="F8" s="966"/>
      <c r="G8" s="966"/>
      <c r="H8" s="966"/>
      <c r="I8" s="966"/>
      <c r="J8" s="966"/>
      <c r="K8" s="967"/>
    </row>
    <row r="9" spans="1:11">
      <c r="A9" s="968"/>
      <c r="B9" s="966"/>
      <c r="C9" s="966"/>
      <c r="D9" s="966"/>
      <c r="E9" s="966"/>
      <c r="F9" s="966"/>
      <c r="G9" s="966"/>
      <c r="H9" s="966"/>
      <c r="I9" s="966"/>
      <c r="J9" s="966"/>
      <c r="K9" s="967"/>
    </row>
    <row r="10" spans="1:11">
      <c r="A10" s="969"/>
      <c r="B10" s="966"/>
      <c r="C10" s="966"/>
      <c r="D10" s="966"/>
      <c r="E10" s="966"/>
      <c r="F10" s="966"/>
      <c r="G10" s="966"/>
      <c r="H10" s="966"/>
      <c r="I10" s="966"/>
      <c r="J10" s="966"/>
      <c r="K10" s="967"/>
    </row>
    <row r="11" spans="1:11">
      <c r="A11" s="965"/>
      <c r="B11" s="966"/>
      <c r="C11" s="966"/>
      <c r="D11" s="966"/>
      <c r="E11" s="966"/>
      <c r="F11" s="966"/>
      <c r="G11" s="966"/>
      <c r="H11" s="966"/>
      <c r="I11" s="966"/>
      <c r="J11" s="966"/>
      <c r="K11" s="967"/>
    </row>
    <row r="12" spans="1:11">
      <c r="A12" s="968"/>
      <c r="B12" s="966"/>
      <c r="C12" s="966"/>
      <c r="D12" s="966"/>
      <c r="E12" s="966"/>
      <c r="F12" s="966"/>
      <c r="G12" s="966"/>
      <c r="H12" s="966"/>
      <c r="I12" s="966"/>
      <c r="J12" s="966"/>
      <c r="K12" s="967"/>
    </row>
    <row r="13" spans="1:11">
      <c r="A13" s="965"/>
      <c r="B13" s="966"/>
      <c r="C13" s="966"/>
      <c r="D13" s="966"/>
      <c r="E13" s="966"/>
      <c r="F13" s="966"/>
      <c r="G13" s="966"/>
      <c r="H13" s="966"/>
      <c r="I13" s="966"/>
      <c r="J13" s="966"/>
      <c r="K13" s="967"/>
    </row>
    <row r="14" spans="1:11">
      <c r="A14" s="968"/>
      <c r="B14" s="966"/>
      <c r="C14" s="966"/>
      <c r="D14" s="966"/>
      <c r="E14" s="966"/>
      <c r="F14" s="966"/>
      <c r="G14" s="966"/>
      <c r="H14" s="966"/>
      <c r="I14" s="966"/>
      <c r="J14" s="966"/>
      <c r="K14" s="967"/>
    </row>
    <row r="15" spans="1:11">
      <c r="A15" s="965"/>
      <c r="B15" s="966"/>
      <c r="C15" s="966"/>
      <c r="D15" s="966"/>
      <c r="E15" s="966"/>
      <c r="F15" s="966"/>
      <c r="G15" s="966"/>
      <c r="H15" s="966"/>
      <c r="I15" s="966"/>
      <c r="J15" s="966"/>
      <c r="K15" s="967"/>
    </row>
    <row r="16" spans="1:11">
      <c r="A16" s="968"/>
      <c r="B16" s="966"/>
      <c r="C16" s="966"/>
      <c r="D16" s="966"/>
      <c r="E16" s="966"/>
      <c r="F16" s="966"/>
      <c r="G16" s="966"/>
      <c r="H16" s="966"/>
      <c r="I16" s="966"/>
      <c r="J16" s="966"/>
      <c r="K16" s="967"/>
    </row>
    <row r="17" spans="1:11">
      <c r="A17" s="965"/>
      <c r="B17" s="966"/>
      <c r="C17" s="966"/>
      <c r="D17" s="966"/>
      <c r="E17" s="966"/>
      <c r="F17" s="966"/>
      <c r="G17" s="966"/>
      <c r="H17" s="966"/>
      <c r="I17" s="966"/>
      <c r="J17" s="966"/>
      <c r="K17" s="967"/>
    </row>
    <row r="18" spans="1:11">
      <c r="A18" s="965"/>
      <c r="B18" s="966"/>
      <c r="C18" s="966"/>
      <c r="D18" s="966"/>
      <c r="E18" s="966"/>
      <c r="F18" s="966"/>
      <c r="G18" s="966"/>
      <c r="H18" s="966"/>
      <c r="I18" s="966"/>
      <c r="J18" s="966"/>
      <c r="K18" s="967"/>
    </row>
    <row r="19" spans="1:11">
      <c r="A19" s="968"/>
      <c r="B19" s="970"/>
      <c r="C19" s="970"/>
      <c r="D19" s="966"/>
      <c r="E19" s="966"/>
      <c r="F19" s="963"/>
      <c r="G19" s="963"/>
      <c r="H19" s="963"/>
      <c r="I19" s="963"/>
      <c r="J19" s="966"/>
      <c r="K19" s="971"/>
    </row>
    <row r="20" spans="1:11">
      <c r="A20" s="968"/>
      <c r="B20" s="970"/>
      <c r="C20" s="970"/>
      <c r="D20" s="966"/>
      <c r="E20" s="966"/>
      <c r="F20" s="963"/>
      <c r="G20" s="963"/>
      <c r="H20" s="963"/>
      <c r="I20" s="963"/>
      <c r="J20" s="966"/>
      <c r="K20" s="971"/>
    </row>
    <row r="21" spans="1:11">
      <c r="A21" s="968"/>
      <c r="B21" s="970"/>
      <c r="C21" s="970"/>
      <c r="D21" s="966"/>
      <c r="E21" s="966"/>
      <c r="F21" s="963"/>
      <c r="G21" s="963"/>
      <c r="H21" s="963"/>
      <c r="I21" s="963"/>
      <c r="J21" s="966"/>
      <c r="K21" s="971"/>
    </row>
    <row r="22" spans="1:11">
      <c r="A22" s="968"/>
      <c r="B22" s="970"/>
      <c r="C22" s="970"/>
      <c r="D22" s="966"/>
      <c r="E22" s="966"/>
      <c r="F22" s="963"/>
      <c r="G22" s="963"/>
      <c r="H22" s="963"/>
      <c r="I22" s="963"/>
      <c r="J22" s="966"/>
      <c r="K22" s="971"/>
    </row>
    <row r="23" spans="1:11">
      <c r="A23" s="968"/>
      <c r="B23" s="970"/>
      <c r="C23" s="970"/>
      <c r="D23" s="966"/>
      <c r="E23" s="966"/>
      <c r="F23" s="963"/>
      <c r="G23" s="963"/>
      <c r="H23" s="963"/>
      <c r="I23" s="963"/>
      <c r="J23" s="966"/>
      <c r="K23" s="971"/>
    </row>
    <row r="24" spans="1:11">
      <c r="A24" s="968"/>
      <c r="B24" s="970"/>
      <c r="C24" s="970"/>
      <c r="D24" s="966"/>
      <c r="E24" s="966"/>
      <c r="F24" s="963"/>
      <c r="G24" s="963"/>
      <c r="H24" s="963"/>
      <c r="I24" s="963"/>
      <c r="J24" s="966"/>
      <c r="K24" s="971"/>
    </row>
    <row r="25" spans="1:11">
      <c r="A25" s="968"/>
      <c r="B25" s="970"/>
      <c r="C25" s="970"/>
      <c r="D25" s="966"/>
      <c r="E25" s="966"/>
      <c r="F25" s="963"/>
      <c r="G25" s="963"/>
      <c r="H25" s="963"/>
      <c r="I25" s="963"/>
      <c r="J25" s="966"/>
      <c r="K25" s="971"/>
    </row>
    <row r="26" spans="1:11">
      <c r="A26" s="968"/>
      <c r="B26" s="970"/>
      <c r="C26" s="970"/>
      <c r="D26" s="966"/>
      <c r="E26" s="966"/>
      <c r="F26" s="963"/>
      <c r="G26" s="963"/>
      <c r="H26" s="963"/>
      <c r="I26" s="963"/>
      <c r="J26" s="966"/>
      <c r="K26" s="971"/>
    </row>
    <row r="27" spans="1:11">
      <c r="A27" s="968"/>
      <c r="B27" s="970"/>
      <c r="C27" s="970"/>
      <c r="D27" s="966"/>
      <c r="E27" s="966"/>
      <c r="F27" s="963"/>
      <c r="G27" s="963"/>
      <c r="H27" s="963"/>
      <c r="I27" s="963"/>
      <c r="J27" s="966"/>
      <c r="K27" s="971"/>
    </row>
    <row r="28" spans="1:11">
      <c r="A28" s="968"/>
      <c r="B28" s="970"/>
      <c r="C28" s="970"/>
      <c r="D28" s="966"/>
      <c r="E28" s="972"/>
      <c r="F28" s="963"/>
      <c r="G28" s="963"/>
      <c r="H28" s="963"/>
      <c r="I28" s="963"/>
      <c r="J28" s="972"/>
      <c r="K28" s="971"/>
    </row>
    <row r="29" spans="1:11">
      <c r="A29" s="968"/>
      <c r="B29" s="970"/>
      <c r="C29" s="970"/>
      <c r="D29" s="966"/>
      <c r="E29" s="972"/>
      <c r="F29" s="972"/>
      <c r="G29" s="972"/>
      <c r="H29" s="972"/>
      <c r="I29" s="972"/>
      <c r="J29" s="972"/>
      <c r="K29" s="971"/>
    </row>
    <row r="30" spans="1:11">
      <c r="A30" s="968"/>
      <c r="B30" s="970"/>
      <c r="C30" s="970"/>
      <c r="D30" s="972"/>
      <c r="E30" s="972"/>
      <c r="F30" s="972"/>
      <c r="G30" s="972"/>
      <c r="H30" s="972"/>
      <c r="I30" s="972"/>
      <c r="J30" s="972"/>
      <c r="K30" s="971"/>
    </row>
    <row r="31" spans="1:11">
      <c r="A31" s="965"/>
      <c r="B31" s="966"/>
      <c r="C31" s="966"/>
      <c r="D31" s="966"/>
      <c r="E31" s="972"/>
      <c r="F31" s="972"/>
      <c r="G31" s="972"/>
      <c r="H31" s="972"/>
      <c r="I31" s="972"/>
      <c r="J31" s="972"/>
      <c r="K31" s="967"/>
    </row>
    <row r="32" spans="1:11">
      <c r="A32" s="965"/>
      <c r="B32" s="966"/>
      <c r="C32" s="966"/>
      <c r="D32" s="972"/>
      <c r="E32" s="972"/>
      <c r="F32" s="972"/>
      <c r="G32" s="972"/>
      <c r="H32" s="972"/>
      <c r="I32" s="972"/>
      <c r="J32" s="972"/>
      <c r="K32" s="967"/>
    </row>
    <row r="33" spans="1:11">
      <c r="A33" s="965"/>
      <c r="B33" s="966"/>
      <c r="C33" s="966"/>
      <c r="D33" s="972"/>
      <c r="E33" s="972"/>
      <c r="F33" s="972"/>
      <c r="G33" s="972"/>
      <c r="H33" s="972"/>
      <c r="I33" s="972"/>
      <c r="J33" s="972"/>
      <c r="K33" s="967"/>
    </row>
    <row r="34" spans="1:11">
      <c r="A34" s="968"/>
      <c r="B34" s="966"/>
      <c r="C34" s="970"/>
      <c r="D34" s="966"/>
      <c r="E34" s="966"/>
      <c r="F34" s="966"/>
      <c r="G34" s="966"/>
      <c r="H34" s="966"/>
      <c r="I34" s="966"/>
      <c r="J34" s="966"/>
      <c r="K34" s="971"/>
    </row>
    <row r="35" spans="1:11">
      <c r="A35" s="968"/>
      <c r="B35" s="966"/>
      <c r="C35" s="970"/>
      <c r="D35" s="966"/>
      <c r="E35" s="966"/>
      <c r="F35" s="966"/>
      <c r="G35" s="966"/>
      <c r="H35" s="966"/>
      <c r="I35" s="966"/>
      <c r="J35" s="966"/>
      <c r="K35" s="971"/>
    </row>
    <row r="36" spans="1:11">
      <c r="A36" s="968"/>
      <c r="B36" s="966"/>
      <c r="C36" s="970"/>
      <c r="D36" s="966"/>
      <c r="E36" s="966"/>
      <c r="F36" s="966"/>
      <c r="G36" s="966"/>
      <c r="H36" s="966"/>
      <c r="I36" s="966"/>
      <c r="J36" s="966"/>
      <c r="K36" s="971"/>
    </row>
    <row r="37" spans="1:11">
      <c r="A37" s="968"/>
      <c r="B37" s="966"/>
      <c r="C37" s="970"/>
      <c r="D37" s="966"/>
      <c r="E37" s="966"/>
      <c r="F37" s="966"/>
      <c r="G37" s="966"/>
      <c r="H37" s="966"/>
      <c r="I37" s="966"/>
      <c r="J37" s="966"/>
      <c r="K37" s="971"/>
    </row>
    <row r="38" spans="1:11">
      <c r="A38" s="968"/>
      <c r="B38" s="966"/>
      <c r="C38" s="970"/>
      <c r="D38" s="966"/>
      <c r="E38" s="966"/>
      <c r="F38" s="966"/>
      <c r="G38" s="966"/>
      <c r="H38" s="966"/>
      <c r="I38" s="966"/>
      <c r="J38" s="966"/>
      <c r="K38" s="971"/>
    </row>
    <row r="39" spans="1:11">
      <c r="A39" s="968"/>
      <c r="B39" s="966"/>
      <c r="C39" s="970"/>
      <c r="D39" s="966"/>
      <c r="E39" s="966"/>
      <c r="F39" s="966"/>
      <c r="G39" s="966"/>
      <c r="H39" s="966"/>
      <c r="I39" s="966"/>
      <c r="J39" s="966"/>
      <c r="K39" s="971"/>
    </row>
    <row r="40" spans="1:11">
      <c r="A40" s="968"/>
      <c r="B40" s="966"/>
      <c r="C40" s="970"/>
      <c r="D40" s="966"/>
      <c r="E40" s="966"/>
      <c r="F40" s="966"/>
      <c r="G40" s="966"/>
      <c r="H40" s="966"/>
      <c r="I40" s="966"/>
      <c r="J40" s="966"/>
      <c r="K40" s="971"/>
    </row>
    <row r="41" spans="1:11">
      <c r="A41" s="968"/>
      <c r="B41" s="966"/>
      <c r="C41" s="970"/>
      <c r="D41" s="966"/>
      <c r="E41" s="966"/>
      <c r="F41" s="966"/>
      <c r="G41" s="966"/>
      <c r="H41" s="966"/>
      <c r="I41" s="966"/>
      <c r="J41" s="966"/>
      <c r="K41" s="971"/>
    </row>
    <row r="42" spans="1:11">
      <c r="A42" s="968"/>
      <c r="B42" s="966"/>
      <c r="C42" s="970"/>
      <c r="D42" s="966"/>
      <c r="E42" s="966"/>
      <c r="F42" s="966"/>
      <c r="G42" s="966"/>
      <c r="H42" s="966"/>
      <c r="I42" s="966"/>
      <c r="J42" s="966"/>
      <c r="K42" s="971"/>
    </row>
    <row r="43" spans="1:11">
      <c r="A43" s="968"/>
      <c r="B43" s="966"/>
      <c r="C43" s="970"/>
      <c r="D43" s="966"/>
      <c r="E43" s="966"/>
      <c r="F43" s="966"/>
      <c r="G43" s="966"/>
      <c r="H43" s="966"/>
      <c r="I43" s="966"/>
      <c r="J43" s="966"/>
      <c r="K43" s="971"/>
    </row>
    <row r="44" spans="1:11">
      <c r="A44" s="968"/>
      <c r="B44" s="966"/>
      <c r="C44" s="970"/>
      <c r="D44" s="966"/>
      <c r="E44" s="966"/>
      <c r="F44" s="966"/>
      <c r="G44" s="966"/>
      <c r="H44" s="966"/>
      <c r="I44" s="966"/>
      <c r="J44" s="966"/>
      <c r="K44" s="971"/>
    </row>
    <row r="45" spans="1:11">
      <c r="A45" s="968"/>
      <c r="B45" s="966"/>
      <c r="C45" s="970"/>
      <c r="D45" s="966"/>
      <c r="E45" s="966"/>
      <c r="F45" s="966"/>
      <c r="G45" s="966"/>
      <c r="H45" s="966"/>
      <c r="I45" s="966"/>
      <c r="J45" s="966"/>
      <c r="K45" s="971"/>
    </row>
    <row r="46" spans="1:11">
      <c r="A46" s="968"/>
      <c r="B46" s="966"/>
      <c r="C46" s="970"/>
      <c r="D46" s="966"/>
      <c r="E46" s="966"/>
      <c r="F46" s="966"/>
      <c r="G46" s="966"/>
      <c r="H46" s="966"/>
      <c r="I46" s="966"/>
      <c r="J46" s="966"/>
      <c r="K46" s="971"/>
    </row>
    <row r="47" spans="1:11">
      <c r="A47" s="968"/>
      <c r="B47" s="966"/>
      <c r="C47" s="970"/>
      <c r="D47" s="966"/>
      <c r="E47" s="966"/>
      <c r="F47" s="966"/>
      <c r="G47" s="966"/>
      <c r="H47" s="966"/>
      <c r="I47" s="966"/>
      <c r="J47" s="966"/>
      <c r="K47" s="971"/>
    </row>
    <row r="48" spans="1:11">
      <c r="A48" s="968"/>
      <c r="B48" s="966"/>
      <c r="C48" s="970"/>
      <c r="D48" s="966"/>
      <c r="E48" s="966"/>
      <c r="F48" s="966"/>
      <c r="G48" s="966"/>
      <c r="H48" s="966"/>
      <c r="I48" s="966"/>
      <c r="J48" s="966"/>
      <c r="K48" s="971"/>
    </row>
    <row r="49" spans="1:11">
      <c r="A49" s="968"/>
      <c r="B49" s="966"/>
      <c r="C49" s="970"/>
      <c r="D49" s="966"/>
      <c r="E49" s="966"/>
      <c r="F49" s="966"/>
      <c r="G49" s="966"/>
      <c r="H49" s="966"/>
      <c r="I49" s="966"/>
      <c r="J49" s="966"/>
      <c r="K49" s="971"/>
    </row>
    <row r="50" spans="1:11">
      <c r="A50" s="968"/>
      <c r="B50" s="966"/>
      <c r="C50" s="970"/>
      <c r="D50" s="966"/>
      <c r="E50" s="966"/>
      <c r="F50" s="966"/>
      <c r="G50" s="966"/>
      <c r="H50" s="966"/>
      <c r="I50" s="966"/>
      <c r="J50" s="966"/>
      <c r="K50" s="971"/>
    </row>
    <row r="51" spans="1:11">
      <c r="A51" s="968"/>
      <c r="B51" s="966"/>
      <c r="C51" s="970"/>
      <c r="D51" s="966"/>
      <c r="E51" s="966"/>
      <c r="F51" s="966"/>
      <c r="G51" s="966"/>
      <c r="H51" s="966"/>
      <c r="I51" s="966"/>
      <c r="J51" s="966"/>
      <c r="K51" s="971"/>
    </row>
    <row r="52" spans="1:11">
      <c r="A52" s="968"/>
      <c r="B52" s="966"/>
      <c r="C52" s="970"/>
      <c r="D52" s="966"/>
      <c r="E52" s="966"/>
      <c r="F52" s="966"/>
      <c r="G52" s="966"/>
      <c r="H52" s="966"/>
      <c r="I52" s="966"/>
      <c r="J52" s="966"/>
      <c r="K52" s="971"/>
    </row>
    <row r="53" spans="1:11">
      <c r="A53" s="968"/>
      <c r="B53" s="966"/>
      <c r="C53" s="970"/>
      <c r="D53" s="966"/>
      <c r="E53" s="966"/>
      <c r="F53" s="966"/>
      <c r="G53" s="966"/>
      <c r="H53" s="966"/>
      <c r="I53" s="966"/>
      <c r="J53" s="966"/>
      <c r="K53" s="971"/>
    </row>
    <row r="54" spans="1:11">
      <c r="A54" s="968"/>
      <c r="B54" s="966"/>
      <c r="C54" s="970"/>
      <c r="D54" s="966"/>
      <c r="E54" s="966"/>
      <c r="F54" s="966"/>
      <c r="G54" s="966"/>
      <c r="H54" s="966"/>
      <c r="I54" s="966"/>
      <c r="J54" s="966"/>
      <c r="K54" s="971"/>
    </row>
    <row r="55" spans="1:11">
      <c r="A55" s="968"/>
      <c r="B55" s="966"/>
      <c r="C55" s="970"/>
      <c r="D55" s="966"/>
      <c r="E55" s="966"/>
      <c r="F55" s="966"/>
      <c r="G55" s="966"/>
      <c r="H55" s="966"/>
      <c r="I55" s="966"/>
      <c r="J55" s="966"/>
      <c r="K55" s="971"/>
    </row>
    <row r="56" spans="1:11">
      <c r="A56" s="968"/>
      <c r="B56" s="966"/>
      <c r="C56" s="970"/>
      <c r="D56" s="966"/>
      <c r="E56" s="966"/>
      <c r="F56" s="966"/>
      <c r="G56" s="966"/>
      <c r="H56" s="966"/>
      <c r="I56" s="966"/>
      <c r="J56" s="966"/>
      <c r="K56" s="971"/>
    </row>
    <row r="57" spans="1:11">
      <c r="A57" s="968"/>
      <c r="B57" s="966"/>
      <c r="C57" s="970"/>
      <c r="D57" s="966"/>
      <c r="E57" s="966"/>
      <c r="F57" s="966"/>
      <c r="G57" s="966"/>
      <c r="H57" s="966"/>
      <c r="I57" s="966"/>
      <c r="J57" s="966"/>
      <c r="K57" s="971"/>
    </row>
    <row r="58" spans="1:11">
      <c r="A58" s="968"/>
      <c r="B58" s="966"/>
      <c r="C58" s="970"/>
      <c r="D58" s="966"/>
      <c r="E58" s="966"/>
      <c r="F58" s="966"/>
      <c r="G58" s="966"/>
      <c r="H58" s="966"/>
      <c r="I58" s="966"/>
      <c r="J58" s="966"/>
      <c r="K58" s="971"/>
    </row>
    <row r="59" spans="1:11">
      <c r="A59" s="968"/>
      <c r="B59" s="966"/>
      <c r="C59" s="970"/>
      <c r="D59" s="966"/>
      <c r="E59" s="966"/>
      <c r="F59" s="966"/>
      <c r="G59" s="966"/>
      <c r="H59" s="966"/>
      <c r="I59" s="966"/>
      <c r="J59" s="966"/>
      <c r="K59" s="971"/>
    </row>
    <row r="60" spans="1:11">
      <c r="A60" s="968"/>
      <c r="B60" s="966"/>
      <c r="C60" s="970"/>
      <c r="D60" s="966"/>
      <c r="E60" s="966"/>
      <c r="F60" s="966"/>
      <c r="G60" s="966"/>
      <c r="H60" s="966"/>
      <c r="I60" s="966"/>
      <c r="J60" s="966"/>
      <c r="K60" s="971"/>
    </row>
    <row r="61" spans="1:11">
      <c r="A61" s="973"/>
      <c r="B61" s="974"/>
      <c r="C61" s="975"/>
      <c r="D61" s="974"/>
      <c r="E61" s="974"/>
      <c r="F61" s="974"/>
      <c r="G61" s="974"/>
      <c r="H61" s="974"/>
      <c r="I61" s="974"/>
      <c r="J61" s="974"/>
      <c r="K61" s="976"/>
    </row>
    <row r="62" spans="1:11" ht="10.5">
      <c r="A62" s="973"/>
      <c r="B62" s="977"/>
      <c r="C62" s="975"/>
      <c r="D62" s="977"/>
      <c r="E62" s="974"/>
      <c r="F62" s="974"/>
      <c r="G62" s="974"/>
      <c r="H62" s="974"/>
      <c r="I62" s="978" t="s">
        <v>1353</v>
      </c>
      <c r="J62" s="979"/>
      <c r="K62" s="976"/>
    </row>
  </sheetData>
  <customSheetViews>
    <customSheetView guid="{CED32266-454C-4882-8DB4-02038533D7CA}" showPageBreaks="1" printArea="1">
      <pageMargins left="0.5" right="0.5" top="0.5" bottom="0.5" header="0.3" footer="0.3"/>
      <printOptions horizontalCentered="1"/>
      <pageSetup orientation="portrait" r:id="rId1"/>
    </customSheetView>
    <customSheetView guid="{785AB79B-FCC5-4328-97AE-CA0022E835E7}" showPageBreaks="1" printArea="1">
      <pageMargins left="0.25" right="0.25" top="0.5" bottom="0.5" header="0.3" footer="0.3"/>
      <printOptions horizontalCentered="1"/>
      <pageSetup orientation="portrait" r:id="rId2"/>
    </customSheetView>
    <customSheetView guid="{5A727A5D-BF44-4335-A246-11154DE1EF1F}" showPageBreaks="1" printArea="1">
      <pageMargins left="0.25" right="0.25" top="0.5" bottom="0.5" header="0.3" footer="0.3"/>
      <printOptions horizontalCentered="1"/>
      <pageSetup orientation="portrait" r:id="rId3"/>
    </customSheetView>
    <customSheetView guid="{4199E9C9-F722-4E0F-954F-1B24567CBCA2}">
      <pageMargins left="0.25" right="0.25" top="0.5" bottom="0.5" header="0.3" footer="0.3"/>
      <printOptions horizontalCentered="1"/>
      <pageSetup orientation="portrait" r:id="rId4"/>
    </customSheetView>
    <customSheetView guid="{494A8C19-2F1C-4B6E-A878-D879D2D7079D}">
      <pageMargins left="0.25" right="0.25" top="0.5" bottom="0.5" header="0.3" footer="0.3"/>
      <printOptions horizontalCentered="1"/>
      <pageSetup orientation="portrait" r:id="rId5"/>
    </customSheetView>
    <customSheetView guid="{1074830C-1147-4CE3-BD9F-2572CEE59AEF}">
      <pageMargins left="0.25" right="0.25" top="0.5" bottom="0.5" header="0.3" footer="0.3"/>
      <printOptions horizontalCentered="1"/>
      <pageSetup orientation="portrait" r:id="rId6"/>
    </customSheetView>
    <customSheetView guid="{C0E4D60A-5D51-4D0A-8339-E19D67BA1FD7}">
      <pageMargins left="0.25" right="0.25" top="0.5" bottom="0.5" header="0.3" footer="0.3"/>
      <printOptions horizontalCentered="1"/>
      <pageSetup orientation="portrait" r:id="rId7"/>
    </customSheetView>
    <customSheetView guid="{EB5A193B-9693-4793-A7E2-BFF09C25801B}">
      <pageMargins left="0.25" right="0.25" top="0.5" bottom="0.5" header="0.3" footer="0.3"/>
      <printOptions horizontalCentered="1"/>
      <pageSetup orientation="portrait" r:id="rId8"/>
    </customSheetView>
  </customSheetViews>
  <printOptions horizontalCentered="1" verticalCentered="1"/>
  <pageMargins left="0.25" right="0.25" top="0.25" bottom="0.25" header="0.1" footer="0.1"/>
  <pageSetup scale="119" orientation="portrait" r:id="rId9"/>
  <headerFooter alignWithMargins="0"/>
  <customProperties>
    <customPr name="_pios_id" r:id="rId10"/>
    <customPr name="EpmWorksheetKeyString_GUID" r:id="rId11"/>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69"/>
  <sheetViews>
    <sheetView zoomScale="145" zoomScaleNormal="145" workbookViewId="0">
      <selection activeCell="A125" sqref="A125:XFD125"/>
    </sheetView>
  </sheetViews>
  <sheetFormatPr defaultRowHeight="10"/>
  <cols>
    <col min="1" max="1" width="2.6640625" customWidth="1"/>
    <col min="2" max="2" width="110.44140625" customWidth="1"/>
    <col min="3" max="3" width="9.6640625" customWidth="1"/>
    <col min="4" max="5" width="9.33203125" hidden="1" customWidth="1"/>
  </cols>
  <sheetData>
    <row r="1" spans="1:5" ht="10.5">
      <c r="A1" s="982" t="s">
        <v>2901</v>
      </c>
      <c r="B1" s="137"/>
      <c r="C1" s="112">
        <v>51</v>
      </c>
      <c r="D1" s="25"/>
      <c r="E1" s="20">
        <v>55</v>
      </c>
    </row>
    <row r="2" spans="1:5" ht="10.5">
      <c r="A2" s="981" t="s">
        <v>1504</v>
      </c>
      <c r="B2" s="33"/>
      <c r="C2" s="175"/>
      <c r="D2" s="33"/>
      <c r="E2" s="53"/>
    </row>
    <row r="3" spans="1:5">
      <c r="A3" s="138"/>
      <c r="B3" s="202"/>
      <c r="C3" s="201"/>
      <c r="D3" s="29"/>
      <c r="E3" s="24"/>
    </row>
    <row r="4" spans="1:5">
      <c r="A4" s="761" t="s">
        <v>416</v>
      </c>
      <c r="B4" s="202" t="s">
        <v>428</v>
      </c>
      <c r="C4" s="201"/>
      <c r="D4" s="29"/>
      <c r="E4" s="24"/>
    </row>
    <row r="5" spans="1:5">
      <c r="A5" s="761" t="s">
        <v>417</v>
      </c>
      <c r="B5" s="202" t="s">
        <v>1505</v>
      </c>
      <c r="C5" s="201"/>
      <c r="D5" s="29"/>
      <c r="E5" s="24"/>
    </row>
    <row r="6" spans="1:5">
      <c r="A6" s="138"/>
      <c r="B6" s="202" t="s">
        <v>1506</v>
      </c>
      <c r="C6" s="201"/>
      <c r="D6" s="29"/>
      <c r="E6" s="24"/>
    </row>
    <row r="7" spans="1:5">
      <c r="A7" s="761" t="s">
        <v>418</v>
      </c>
      <c r="B7" s="202" t="s">
        <v>1507</v>
      </c>
      <c r="C7" s="201"/>
      <c r="D7" s="29"/>
      <c r="E7" s="24"/>
    </row>
    <row r="8" spans="1:5">
      <c r="A8" s="138"/>
      <c r="B8" s="202" t="s">
        <v>1508</v>
      </c>
      <c r="C8" s="201"/>
      <c r="D8" s="29"/>
      <c r="E8" s="24"/>
    </row>
    <row r="9" spans="1:5">
      <c r="A9" s="138"/>
      <c r="B9" s="202" t="s">
        <v>1509</v>
      </c>
      <c r="C9" s="201"/>
      <c r="D9" s="29"/>
      <c r="E9" s="24"/>
    </row>
    <row r="10" spans="1:5">
      <c r="A10" s="138"/>
      <c r="B10" s="202" t="s">
        <v>1510</v>
      </c>
      <c r="C10" s="201"/>
      <c r="D10" s="29"/>
      <c r="E10" s="24"/>
    </row>
    <row r="11" spans="1:5">
      <c r="A11" s="138"/>
      <c r="B11" s="202" t="s">
        <v>1511</v>
      </c>
      <c r="C11" s="201"/>
      <c r="D11" s="29"/>
      <c r="E11" s="24"/>
    </row>
    <row r="12" spans="1:5">
      <c r="A12" s="138"/>
      <c r="B12" s="202" t="s">
        <v>1512</v>
      </c>
      <c r="C12" s="201"/>
      <c r="D12" s="29"/>
      <c r="E12" s="24"/>
    </row>
    <row r="13" spans="1:5">
      <c r="A13" s="138"/>
      <c r="B13" s="202" t="s">
        <v>1513</v>
      </c>
      <c r="C13" s="201"/>
      <c r="D13" s="29"/>
      <c r="E13" s="24"/>
    </row>
    <row r="14" spans="1:5">
      <c r="A14" s="138"/>
      <c r="B14" s="202" t="s">
        <v>1514</v>
      </c>
      <c r="C14" s="201"/>
      <c r="D14" s="29"/>
      <c r="E14" s="24"/>
    </row>
    <row r="15" spans="1:5">
      <c r="A15" s="138"/>
      <c r="B15" s="202" t="s">
        <v>515</v>
      </c>
      <c r="C15" s="201"/>
      <c r="D15" s="29"/>
      <c r="E15" s="24"/>
    </row>
    <row r="16" spans="1:5">
      <c r="A16" s="138"/>
      <c r="B16" s="202" t="s">
        <v>2463</v>
      </c>
      <c r="C16" s="201"/>
      <c r="D16" s="29"/>
      <c r="E16" s="24"/>
    </row>
    <row r="17" spans="1:5">
      <c r="A17" s="138"/>
      <c r="B17" s="202" t="s">
        <v>2464</v>
      </c>
      <c r="C17" s="201"/>
      <c r="D17" s="29"/>
      <c r="E17" s="24"/>
    </row>
    <row r="18" spans="1:5">
      <c r="A18" s="138"/>
      <c r="B18" s="202" t="s">
        <v>2465</v>
      </c>
      <c r="C18" s="201"/>
      <c r="D18" s="29"/>
      <c r="E18" s="24"/>
    </row>
    <row r="19" spans="1:5">
      <c r="A19" s="138"/>
      <c r="B19" s="202" t="s">
        <v>2466</v>
      </c>
      <c r="C19" s="201"/>
      <c r="D19" s="29"/>
      <c r="E19" s="24"/>
    </row>
    <row r="20" spans="1:5">
      <c r="A20" s="761" t="s">
        <v>419</v>
      </c>
      <c r="B20" s="202" t="s">
        <v>2467</v>
      </c>
      <c r="C20" s="201"/>
      <c r="D20" s="29"/>
      <c r="E20" s="24"/>
    </row>
    <row r="21" spans="1:5">
      <c r="A21" s="138"/>
      <c r="B21" s="202" t="s">
        <v>2526</v>
      </c>
      <c r="C21" s="201"/>
      <c r="D21" s="29"/>
      <c r="E21" s="24"/>
    </row>
    <row r="22" spans="1:5">
      <c r="A22" s="138"/>
      <c r="B22" s="202" t="s">
        <v>2468</v>
      </c>
      <c r="C22" s="201"/>
      <c r="D22" s="29"/>
      <c r="E22" s="24"/>
    </row>
    <row r="23" spans="1:5">
      <c r="A23" s="138"/>
      <c r="B23" s="202" t="s">
        <v>2469</v>
      </c>
      <c r="C23" s="201"/>
      <c r="D23" s="29"/>
      <c r="E23" s="24"/>
    </row>
    <row r="24" spans="1:5">
      <c r="A24" s="138"/>
      <c r="B24" s="202" t="s">
        <v>2470</v>
      </c>
      <c r="C24" s="201"/>
      <c r="D24" s="29"/>
      <c r="E24" s="24"/>
    </row>
    <row r="25" spans="1:5">
      <c r="A25" s="138"/>
      <c r="B25" s="202" t="s">
        <v>1513</v>
      </c>
      <c r="C25" s="201"/>
      <c r="D25" s="29"/>
      <c r="E25" s="24"/>
    </row>
    <row r="26" spans="1:5">
      <c r="A26" s="138"/>
      <c r="B26" s="202" t="s">
        <v>1514</v>
      </c>
      <c r="C26" s="201"/>
      <c r="D26" s="29"/>
      <c r="E26" s="24"/>
    </row>
    <row r="27" spans="1:5">
      <c r="A27" s="138"/>
      <c r="B27" s="202" t="s">
        <v>2471</v>
      </c>
      <c r="C27" s="201"/>
      <c r="D27" s="29"/>
      <c r="E27" s="24"/>
    </row>
    <row r="28" spans="1:5">
      <c r="A28" s="761" t="s">
        <v>421</v>
      </c>
      <c r="B28" s="202" t="s">
        <v>2472</v>
      </c>
      <c r="C28" s="201"/>
      <c r="D28" s="29"/>
      <c r="E28" s="24"/>
    </row>
    <row r="29" spans="1:5">
      <c r="A29" s="138"/>
      <c r="B29" s="202" t="s">
        <v>2473</v>
      </c>
      <c r="C29" s="201"/>
      <c r="D29" s="29"/>
      <c r="E29" s="24"/>
    </row>
    <row r="30" spans="1:5">
      <c r="A30" s="138"/>
      <c r="B30" s="202" t="s">
        <v>2474</v>
      </c>
      <c r="C30" s="201"/>
      <c r="D30" s="29"/>
      <c r="E30" s="24"/>
    </row>
    <row r="31" spans="1:5">
      <c r="A31" s="761" t="s">
        <v>866</v>
      </c>
      <c r="B31" s="202" t="s">
        <v>2475</v>
      </c>
      <c r="C31" s="201"/>
      <c r="D31" s="29"/>
      <c r="E31" s="24"/>
    </row>
    <row r="32" spans="1:5">
      <c r="A32" s="138"/>
      <c r="B32" s="202" t="s">
        <v>2476</v>
      </c>
      <c r="C32" s="201"/>
      <c r="D32" s="29"/>
      <c r="E32" s="24"/>
    </row>
    <row r="33" spans="1:5">
      <c r="A33" s="138"/>
      <c r="B33" s="202" t="s">
        <v>2477</v>
      </c>
      <c r="C33" s="201"/>
      <c r="D33" s="29"/>
      <c r="E33" s="24"/>
    </row>
    <row r="34" spans="1:5">
      <c r="A34" s="138"/>
      <c r="B34" s="202" t="s">
        <v>2478</v>
      </c>
      <c r="C34" s="201"/>
      <c r="D34" s="29"/>
      <c r="E34" s="24"/>
    </row>
    <row r="35" spans="1:5">
      <c r="A35" s="138"/>
      <c r="B35" s="202" t="s">
        <v>2479</v>
      </c>
      <c r="C35" s="201"/>
      <c r="D35" s="29"/>
      <c r="E35" s="24"/>
    </row>
    <row r="36" spans="1:5">
      <c r="A36" s="138"/>
      <c r="B36" s="202" t="s">
        <v>2480</v>
      </c>
      <c r="C36" s="201"/>
      <c r="D36" s="29"/>
      <c r="E36" s="24"/>
    </row>
    <row r="37" spans="1:5">
      <c r="A37" s="138"/>
      <c r="B37" s="202" t="s">
        <v>2481</v>
      </c>
      <c r="C37" s="201"/>
      <c r="D37" s="29"/>
      <c r="E37" s="24"/>
    </row>
    <row r="38" spans="1:5">
      <c r="A38" s="138"/>
      <c r="B38" s="202" t="s">
        <v>2482</v>
      </c>
      <c r="C38" s="201"/>
      <c r="D38" s="29"/>
      <c r="E38" s="24"/>
    </row>
    <row r="39" spans="1:5">
      <c r="A39" s="761" t="s">
        <v>868</v>
      </c>
      <c r="B39" s="202" t="s">
        <v>2483</v>
      </c>
      <c r="C39" s="201"/>
      <c r="D39" s="29"/>
      <c r="E39" s="24"/>
    </row>
    <row r="40" spans="1:5">
      <c r="A40" s="138"/>
      <c r="B40" s="202" t="s">
        <v>1515</v>
      </c>
      <c r="C40" s="201"/>
      <c r="D40" s="29"/>
      <c r="E40" s="24"/>
    </row>
    <row r="41" spans="1:5">
      <c r="A41" s="138"/>
      <c r="B41" s="202" t="s">
        <v>1516</v>
      </c>
      <c r="C41" s="201"/>
      <c r="D41" s="29"/>
      <c r="E41" s="24"/>
    </row>
    <row r="42" spans="1:5">
      <c r="A42" s="138"/>
      <c r="B42" s="202" t="s">
        <v>1517</v>
      </c>
      <c r="C42" s="201"/>
      <c r="D42" s="29"/>
      <c r="E42" s="24"/>
    </row>
    <row r="43" spans="1:5">
      <c r="A43" s="138"/>
      <c r="B43" s="202" t="s">
        <v>1518</v>
      </c>
      <c r="C43" s="201"/>
      <c r="D43" s="29"/>
      <c r="E43" s="24"/>
    </row>
    <row r="44" spans="1:5">
      <c r="A44" s="138"/>
      <c r="B44" s="202" t="s">
        <v>1519</v>
      </c>
      <c r="C44" s="201"/>
      <c r="D44" s="29"/>
      <c r="E44" s="24"/>
    </row>
    <row r="45" spans="1:5">
      <c r="A45" s="138"/>
      <c r="B45" s="202" t="s">
        <v>1520</v>
      </c>
      <c r="C45" s="201"/>
      <c r="D45" s="29"/>
      <c r="E45" s="24"/>
    </row>
    <row r="46" spans="1:5">
      <c r="A46" s="138"/>
      <c r="B46" s="202" t="s">
        <v>1521</v>
      </c>
      <c r="C46" s="201"/>
      <c r="D46" s="29"/>
      <c r="E46" s="24"/>
    </row>
    <row r="47" spans="1:5">
      <c r="A47" s="761" t="s">
        <v>870</v>
      </c>
      <c r="B47" s="202" t="s">
        <v>1522</v>
      </c>
      <c r="C47" s="201"/>
      <c r="D47" s="29"/>
      <c r="E47" s="24"/>
    </row>
    <row r="48" spans="1:5">
      <c r="A48" s="138"/>
      <c r="B48" s="202" t="s">
        <v>1523</v>
      </c>
      <c r="C48" s="201"/>
      <c r="D48" s="29"/>
      <c r="E48" s="24"/>
    </row>
    <row r="49" spans="1:5">
      <c r="A49" s="138"/>
      <c r="B49" s="202" t="s">
        <v>1524</v>
      </c>
      <c r="C49" s="201"/>
      <c r="D49" s="29"/>
      <c r="E49" s="24"/>
    </row>
    <row r="50" spans="1:5">
      <c r="A50" s="138"/>
      <c r="B50" s="202"/>
      <c r="C50" s="201"/>
      <c r="D50" s="29"/>
      <c r="E50" s="24"/>
    </row>
    <row r="51" spans="1:5">
      <c r="A51" s="1769"/>
      <c r="B51" s="202"/>
      <c r="C51" s="201"/>
      <c r="D51" s="29"/>
      <c r="E51" s="24"/>
    </row>
    <row r="52" spans="1:5">
      <c r="A52" s="1769"/>
      <c r="B52" s="202"/>
      <c r="C52" s="201"/>
      <c r="D52" s="29"/>
      <c r="E52" s="24"/>
    </row>
    <row r="53" spans="1:5">
      <c r="A53" s="1769"/>
      <c r="B53" s="202"/>
      <c r="C53" s="201"/>
      <c r="D53" s="29"/>
      <c r="E53" s="24"/>
    </row>
    <row r="54" spans="1:5">
      <c r="A54" s="1769"/>
      <c r="B54" s="202"/>
      <c r="C54" s="201"/>
      <c r="D54" s="29"/>
      <c r="E54" s="24"/>
    </row>
    <row r="55" spans="1:5">
      <c r="A55" s="1769"/>
      <c r="B55" s="202"/>
      <c r="C55" s="201"/>
      <c r="D55" s="29"/>
      <c r="E55" s="24"/>
    </row>
    <row r="56" spans="1:5">
      <c r="A56" s="1769"/>
      <c r="B56" s="202"/>
      <c r="C56" s="201"/>
      <c r="D56" s="29"/>
      <c r="E56" s="24"/>
    </row>
    <row r="57" spans="1:5">
      <c r="A57" s="1769"/>
      <c r="B57" s="202"/>
      <c r="C57" s="201"/>
      <c r="D57" s="29"/>
      <c r="E57" s="24"/>
    </row>
    <row r="58" spans="1:5">
      <c r="A58" s="1769"/>
      <c r="B58" s="202"/>
      <c r="C58" s="201"/>
      <c r="D58" s="29"/>
      <c r="E58" s="24"/>
    </row>
    <row r="59" spans="1:5">
      <c r="A59" s="1769"/>
      <c r="B59" s="202"/>
      <c r="C59" s="201"/>
      <c r="D59" s="29"/>
      <c r="E59" s="24"/>
    </row>
    <row r="60" spans="1:5">
      <c r="A60" s="138"/>
      <c r="B60" s="202"/>
      <c r="C60" s="201"/>
      <c r="D60" s="29"/>
      <c r="E60" s="24"/>
    </row>
    <row r="61" spans="1:5">
      <c r="A61" s="138"/>
      <c r="B61" s="202"/>
      <c r="C61" s="201"/>
      <c r="D61" s="29"/>
      <c r="E61" s="24"/>
    </row>
    <row r="62" spans="1:5">
      <c r="A62" s="138"/>
      <c r="B62" s="202"/>
      <c r="C62" s="201"/>
      <c r="D62" s="29"/>
      <c r="E62" s="24"/>
    </row>
    <row r="63" spans="1:5">
      <c r="A63" s="138"/>
      <c r="B63" s="202"/>
      <c r="C63" s="201"/>
      <c r="D63" s="29"/>
      <c r="E63" s="24"/>
    </row>
    <row r="64" spans="1:5">
      <c r="A64" s="138"/>
      <c r="B64" s="202"/>
      <c r="C64" s="201"/>
      <c r="D64" s="29"/>
      <c r="E64" s="24"/>
    </row>
    <row r="65" spans="1:5">
      <c r="A65" s="138"/>
      <c r="B65" s="202"/>
      <c r="C65" s="201"/>
      <c r="D65" s="29"/>
      <c r="E65" s="24"/>
    </row>
    <row r="66" spans="1:5">
      <c r="A66" s="138"/>
      <c r="B66" s="202"/>
      <c r="C66" s="201"/>
      <c r="D66" s="29"/>
      <c r="E66" s="24"/>
    </row>
    <row r="67" spans="1:5">
      <c r="A67" s="138"/>
      <c r="B67" s="202"/>
      <c r="C67" s="201"/>
      <c r="D67" s="29"/>
      <c r="E67" s="24"/>
    </row>
    <row r="68" spans="1:5">
      <c r="A68" s="188"/>
      <c r="B68" s="61"/>
      <c r="C68" s="185"/>
      <c r="D68" s="30"/>
      <c r="E68" s="32"/>
    </row>
    <row r="69" spans="1:5" ht="10.5">
      <c r="A69" s="980" t="s">
        <v>1353</v>
      </c>
      <c r="B69" s="772"/>
      <c r="C69" s="176"/>
    </row>
  </sheetData>
  <customSheetViews>
    <customSheetView guid="{CED32266-454C-4882-8DB4-02038533D7CA}" scale="145" showPageBreaks="1" hiddenColumns="1" topLeftCell="A9">
      <pageMargins left="0.5" right="0.5" top="0.5" bottom="0.5" header="0.3" footer="0.3"/>
      <printOptions horizontalCentered="1"/>
      <pageSetup orientation="portrait" r:id="rId1"/>
    </customSheetView>
    <customSheetView guid="{785AB79B-FCC5-4328-97AE-CA0022E835E7}" scale="145" hiddenColumns="1" topLeftCell="A9">
      <selection activeCell="A60" sqref="A60"/>
      <pageMargins left="1" right="0.75" top="1" bottom="1" header="0" footer="0"/>
      <pageSetup orientation="portrait" horizontalDpi="4294967292" r:id="rId2"/>
      <headerFooter alignWithMargins="0"/>
    </customSheetView>
    <customSheetView guid="{5A727A5D-BF44-4335-A246-11154DE1EF1F}" scale="145" hiddenColumns="1" topLeftCell="A9">
      <selection activeCell="A60" sqref="A60"/>
      <pageMargins left="1" right="0.75" top="1" bottom="1" header="0" footer="0"/>
      <pageSetup orientation="portrait" horizontalDpi="4294967292" r:id="rId3"/>
      <headerFooter alignWithMargins="0"/>
    </customSheetView>
    <customSheetView guid="{4199E9C9-F722-4E0F-954F-1B24567CBCA2}" scale="145" hiddenColumns="1" topLeftCell="A9">
      <selection activeCell="A60" sqref="A60"/>
      <pageMargins left="1" right="0.75" top="1" bottom="1" header="0" footer="0"/>
      <pageSetup orientation="portrait" horizontalDpi="4294967292" r:id="rId4"/>
      <headerFooter alignWithMargins="0"/>
    </customSheetView>
    <customSheetView guid="{494A8C19-2F1C-4B6E-A878-D879D2D7079D}" scale="145" hiddenColumns="1" topLeftCell="A9">
      <selection activeCell="A60" sqref="A60"/>
      <pageMargins left="1" right="0.75" top="1" bottom="1" header="0" footer="0"/>
      <pageSetup orientation="portrait" horizontalDpi="4294967292" r:id="rId5"/>
      <headerFooter alignWithMargins="0"/>
    </customSheetView>
    <customSheetView guid="{1074830C-1147-4CE3-BD9F-2572CEE59AEF}" scale="145" hiddenColumns="1" topLeftCell="A9">
      <selection activeCell="A60" sqref="A60"/>
      <pageMargins left="1" right="0.75" top="1" bottom="1" header="0" footer="0"/>
      <pageSetup orientation="portrait" horizontalDpi="4294967292" r:id="rId6"/>
      <headerFooter alignWithMargins="0"/>
    </customSheetView>
    <customSheetView guid="{C0E4D60A-5D51-4D0A-8339-E19D67BA1FD7}" scale="145" hiddenColumns="1" topLeftCell="A9">
      <selection activeCell="A60" sqref="A60"/>
      <pageMargins left="1" right="0.75" top="1" bottom="1" header="0" footer="0"/>
      <pageSetup orientation="portrait" horizontalDpi="4294967292" r:id="rId7"/>
      <headerFooter alignWithMargins="0"/>
    </customSheetView>
    <customSheetView guid="{EB5A193B-9693-4793-A7E2-BFF09C25801B}" scale="145" hiddenColumns="1" topLeftCell="A9">
      <selection activeCell="A60" sqref="A60"/>
      <pageMargins left="1" right="0.75" top="1" bottom="1" header="0" footer="0"/>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A125" sqref="A125:XFD125"/>
    </sheetView>
  </sheetViews>
  <sheetFormatPr defaultRowHeight="10"/>
  <sheetData>
    <row r="1" spans="1:1" ht="13">
      <c r="A1" s="415" t="s">
        <v>2904</v>
      </c>
    </row>
  </sheetData>
  <customSheetViews>
    <customSheetView guid="{CED32266-454C-4882-8DB4-02038533D7CA}" showPageBreaks="1">
      <selection activeCell="C12" sqref="C12"/>
      <pageMargins left="0.5" right="0.5" top="0.5" bottom="0.5" header="0.3" footer="0.3"/>
      <printOptions horizontalCentered="1"/>
      <pageSetup orientation="portrait" r:id="rId1"/>
    </customSheetView>
    <customSheetView guid="{785AB79B-FCC5-4328-97AE-CA0022E835E7}" topLeftCell="A25">
      <pageMargins left="0.7" right="0.7" top="0.75" bottom="0.75" header="0.3" footer="0.3"/>
      <pageSetup orientation="portrait" horizontalDpi="1200" verticalDpi="1200" r:id="rId2"/>
    </customSheetView>
    <customSheetView guid="{5A727A5D-BF44-4335-A246-11154DE1EF1F}" topLeftCell="A25">
      <pageMargins left="0.7" right="0.7" top="0.75" bottom="0.75" header="0.3" footer="0.3"/>
      <pageSetup orientation="portrait" horizontalDpi="1200" verticalDpi="1200" r:id="rId3"/>
    </customSheetView>
    <customSheetView guid="{4199E9C9-F722-4E0F-954F-1B24567CBCA2}" topLeftCell="A25">
      <pageMargins left="0.7" right="0.7" top="0.75" bottom="0.75" header="0.3" footer="0.3"/>
      <pageSetup orientation="portrait" horizontalDpi="1200" verticalDpi="1200" r:id="rId4"/>
    </customSheetView>
    <customSheetView guid="{494A8C19-2F1C-4B6E-A878-D879D2D7079D}" topLeftCell="A25">
      <pageMargins left="0.7" right="0.7" top="0.75" bottom="0.75" header="0.3" footer="0.3"/>
      <pageSetup orientation="portrait" horizontalDpi="1200" verticalDpi="1200" r:id="rId5"/>
    </customSheetView>
    <customSheetView guid="{1074830C-1147-4CE3-BD9F-2572CEE59AEF}" topLeftCell="A25">
      <pageMargins left="0.7" right="0.7" top="0.75" bottom="0.75" header="0.3" footer="0.3"/>
      <pageSetup orientation="portrait" horizontalDpi="1200" verticalDpi="1200" r:id="rId6"/>
    </customSheetView>
    <customSheetView guid="{C0E4D60A-5D51-4D0A-8339-E19D67BA1FD7}" topLeftCell="A25">
      <pageMargins left="0.7" right="0.7" top="0.75" bottom="0.75" header="0.3" footer="0.3"/>
      <pageSetup orientation="portrait" horizontalDpi="1200" verticalDpi="1200" r:id="rId7"/>
    </customSheetView>
    <customSheetView guid="{EB5A193B-9693-4793-A7E2-BFF09C25801B}" topLeftCell="A25">
      <pageMargins left="0.7" right="0.7" top="0.75" bottom="0.75" header="0.3" footer="0.3"/>
      <pageSetup orientation="portrait" horizontalDpi="1200" verticalDpi="1200" r:id="rId8"/>
    </customSheetView>
  </customSheetViews>
  <printOptions horizontalCentered="1" verticalCentered="1"/>
  <pageMargins left="0.25" right="0.25" top="0.25" bottom="0.25" header="0.1" footer="0.1"/>
  <pageSetup orientation="portrait" r:id="rId9"/>
  <headerFooter alignWithMargins="0"/>
  <customProperties>
    <customPr name="EpmWorksheetKeyString_GUID" r:id="rId10"/>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69"/>
  <sheetViews>
    <sheetView view="pageBreakPreview" topLeftCell="A16" zoomScaleNormal="130" zoomScaleSheetLayoutView="100" workbookViewId="0">
      <selection activeCell="P52" sqref="P52"/>
    </sheetView>
  </sheetViews>
  <sheetFormatPr defaultColWidth="9.109375" defaultRowHeight="10"/>
  <cols>
    <col min="1" max="1" width="4.44140625" style="46" customWidth="1"/>
    <col min="2" max="2" width="6.44140625" style="46" customWidth="1"/>
    <col min="3" max="3" width="41" style="46" customWidth="1"/>
    <col min="4" max="7" width="15.77734375" style="46" customWidth="1"/>
    <col min="8" max="8" width="5.77734375" style="46" customWidth="1"/>
    <col min="9" max="9" width="7.44140625" style="46" customWidth="1"/>
    <col min="10" max="10" width="9.109375" style="46" customWidth="1"/>
    <col min="11" max="15" width="19.109375" style="46" customWidth="1"/>
    <col min="16" max="16" width="5.77734375" style="46" customWidth="1"/>
    <col min="17" max="16384" width="9.109375" style="46"/>
  </cols>
  <sheetData>
    <row r="1" spans="1:16" ht="10.5">
      <c r="A1" s="983">
        <v>52</v>
      </c>
      <c r="B1" s="150"/>
      <c r="C1" s="149"/>
      <c r="D1" s="149"/>
      <c r="E1" s="569"/>
      <c r="F1" s="126"/>
      <c r="G1" s="569"/>
      <c r="H1" s="127" t="s">
        <v>3042</v>
      </c>
      <c r="I1" s="957" t="s">
        <v>2901</v>
      </c>
      <c r="J1" s="137"/>
      <c r="K1" s="137"/>
      <c r="L1" s="137"/>
      <c r="M1" s="129"/>
      <c r="N1" s="137"/>
      <c r="O1" s="137"/>
      <c r="P1" s="158">
        <v>53</v>
      </c>
    </row>
    <row r="2" spans="1:16" ht="10.5">
      <c r="A2" s="103" t="s">
        <v>1525</v>
      </c>
      <c r="B2" s="567"/>
      <c r="C2" s="567"/>
      <c r="D2" s="567"/>
      <c r="E2" s="567"/>
      <c r="F2" s="567"/>
      <c r="G2" s="567"/>
      <c r="H2" s="568"/>
      <c r="I2" s="101" t="s">
        <v>1526</v>
      </c>
      <c r="J2" s="59"/>
      <c r="K2" s="59"/>
      <c r="L2" s="59"/>
      <c r="M2" s="59"/>
      <c r="N2" s="59"/>
      <c r="O2" s="59"/>
      <c r="P2" s="183"/>
    </row>
    <row r="3" spans="1:16">
      <c r="A3" s="3382" t="s">
        <v>334</v>
      </c>
      <c r="B3" s="3383"/>
      <c r="C3" s="3383"/>
      <c r="D3" s="3383"/>
      <c r="E3" s="3383"/>
      <c r="F3" s="3383"/>
      <c r="G3" s="3383"/>
      <c r="H3" s="3384"/>
      <c r="I3" s="2031"/>
      <c r="J3" s="567"/>
      <c r="K3" s="567"/>
      <c r="L3" s="567"/>
      <c r="M3" s="567"/>
      <c r="N3" s="567"/>
      <c r="O3" s="567"/>
      <c r="P3" s="1938"/>
    </row>
    <row r="4" spans="1:16">
      <c r="A4" s="845"/>
      <c r="B4" s="774"/>
      <c r="C4" s="774"/>
      <c r="D4" s="774"/>
      <c r="E4" s="774"/>
      <c r="F4" s="774"/>
      <c r="G4" s="774"/>
      <c r="H4" s="846"/>
      <c r="I4" s="188"/>
      <c r="J4" s="61"/>
      <c r="K4" s="61"/>
      <c r="L4" s="61"/>
      <c r="M4" s="61"/>
      <c r="N4" s="61"/>
      <c r="O4" s="61"/>
      <c r="P4" s="185"/>
    </row>
    <row r="5" spans="1:16">
      <c r="A5" s="787"/>
      <c r="B5" s="777"/>
      <c r="C5" s="777"/>
      <c r="D5" s="777"/>
      <c r="E5" s="850" t="s">
        <v>1894</v>
      </c>
      <c r="F5" s="852"/>
      <c r="G5" s="777" t="s">
        <v>928</v>
      </c>
      <c r="H5" s="779"/>
      <c r="I5" s="787"/>
      <c r="J5" s="819"/>
      <c r="K5" s="819"/>
      <c r="L5" s="850" t="s">
        <v>1527</v>
      </c>
      <c r="M5" s="852"/>
      <c r="N5" s="850" t="s">
        <v>1528</v>
      </c>
      <c r="O5" s="852"/>
      <c r="P5" s="820"/>
    </row>
    <row r="6" spans="1:16">
      <c r="A6" s="787" t="s">
        <v>311</v>
      </c>
      <c r="B6" s="777" t="s">
        <v>335</v>
      </c>
      <c r="C6" s="777" t="s">
        <v>1529</v>
      </c>
      <c r="D6" s="777" t="s">
        <v>1530</v>
      </c>
      <c r="E6" s="777" t="s">
        <v>1531</v>
      </c>
      <c r="F6" s="777" t="s">
        <v>1532</v>
      </c>
      <c r="G6" s="777" t="s">
        <v>1533</v>
      </c>
      <c r="H6" s="779" t="s">
        <v>311</v>
      </c>
      <c r="I6" s="787" t="s">
        <v>311</v>
      </c>
      <c r="J6" s="777" t="s">
        <v>335</v>
      </c>
      <c r="K6" s="777" t="s">
        <v>1534</v>
      </c>
      <c r="L6" s="777" t="s">
        <v>1531</v>
      </c>
      <c r="M6" s="777" t="s">
        <v>1532</v>
      </c>
      <c r="N6" s="777" t="s">
        <v>1531</v>
      </c>
      <c r="O6" s="777" t="s">
        <v>1532</v>
      </c>
      <c r="P6" s="779" t="s">
        <v>311</v>
      </c>
    </row>
    <row r="7" spans="1:16">
      <c r="A7" s="787" t="s">
        <v>316</v>
      </c>
      <c r="B7" s="777" t="s">
        <v>338</v>
      </c>
      <c r="C7" s="777"/>
      <c r="D7" s="777" t="s">
        <v>1535</v>
      </c>
      <c r="E7" s="777"/>
      <c r="F7" s="777" t="s">
        <v>1536</v>
      </c>
      <c r="G7" s="777" t="s">
        <v>932</v>
      </c>
      <c r="H7" s="779" t="s">
        <v>316</v>
      </c>
      <c r="I7" s="787" t="s">
        <v>316</v>
      </c>
      <c r="J7" s="777" t="s">
        <v>338</v>
      </c>
      <c r="K7" s="777" t="s">
        <v>443</v>
      </c>
      <c r="L7" s="777"/>
      <c r="M7" s="777" t="s">
        <v>1536</v>
      </c>
      <c r="N7" s="777"/>
      <c r="O7" s="777" t="s">
        <v>1536</v>
      </c>
      <c r="P7" s="779" t="s">
        <v>316</v>
      </c>
    </row>
    <row r="8" spans="1:16" ht="10.5" thickBot="1">
      <c r="A8" s="827"/>
      <c r="B8" s="854"/>
      <c r="C8" s="854" t="s">
        <v>321</v>
      </c>
      <c r="D8" s="854" t="s">
        <v>322</v>
      </c>
      <c r="E8" s="854" t="s">
        <v>323</v>
      </c>
      <c r="F8" s="854" t="s">
        <v>324</v>
      </c>
      <c r="G8" s="854" t="s">
        <v>325</v>
      </c>
      <c r="H8" s="832"/>
      <c r="I8" s="827"/>
      <c r="J8" s="854"/>
      <c r="K8" s="854" t="s">
        <v>326</v>
      </c>
      <c r="L8" s="854" t="s">
        <v>178</v>
      </c>
      <c r="M8" s="854" t="s">
        <v>179</v>
      </c>
      <c r="N8" s="854" t="s">
        <v>398</v>
      </c>
      <c r="O8" s="854" t="s">
        <v>399</v>
      </c>
      <c r="P8" s="832"/>
    </row>
    <row r="9" spans="1:16">
      <c r="A9" s="787"/>
      <c r="B9" s="775"/>
      <c r="C9" s="775" t="s">
        <v>2368</v>
      </c>
      <c r="D9" s="855"/>
      <c r="E9" s="984"/>
      <c r="F9" s="984"/>
      <c r="G9" s="856"/>
      <c r="H9" s="776"/>
      <c r="I9" s="786"/>
      <c r="J9" s="775"/>
      <c r="K9" s="855"/>
      <c r="L9" s="984"/>
      <c r="M9" s="984"/>
      <c r="N9" s="984"/>
      <c r="O9" s="856"/>
      <c r="P9" s="776"/>
    </row>
    <row r="10" spans="1:16">
      <c r="A10" s="827">
        <v>1</v>
      </c>
      <c r="B10" s="209"/>
      <c r="C10" s="209" t="s">
        <v>1537</v>
      </c>
      <c r="D10" s="985">
        <v>15141.835872696483</v>
      </c>
      <c r="E10" s="986">
        <v>3748</v>
      </c>
      <c r="F10" s="986"/>
      <c r="G10" s="987">
        <v>-476</v>
      </c>
      <c r="H10" s="832">
        <v>1</v>
      </c>
      <c r="I10" s="827">
        <v>1</v>
      </c>
      <c r="J10" s="209"/>
      <c r="K10" s="985"/>
      <c r="L10" s="986">
        <v>93498</v>
      </c>
      <c r="M10" s="986"/>
      <c r="N10" s="986">
        <v>36086</v>
      </c>
      <c r="O10" s="987"/>
      <c r="P10" s="832">
        <v>1</v>
      </c>
    </row>
    <row r="11" spans="1:16">
      <c r="A11" s="827">
        <v>2</v>
      </c>
      <c r="B11" s="209"/>
      <c r="C11" s="209" t="s">
        <v>1538</v>
      </c>
      <c r="D11" s="985">
        <v>212773.16412730349</v>
      </c>
      <c r="E11" s="986">
        <v>186119</v>
      </c>
      <c r="F11" s="986"/>
      <c r="G11" s="987">
        <v>-13237</v>
      </c>
      <c r="H11" s="832">
        <v>2</v>
      </c>
      <c r="I11" s="827">
        <v>2</v>
      </c>
      <c r="J11" s="209"/>
      <c r="K11" s="985">
        <v>-7799</v>
      </c>
      <c r="L11" s="986">
        <v>5384307</v>
      </c>
      <c r="M11" s="986"/>
      <c r="N11" s="986">
        <v>1881684</v>
      </c>
      <c r="O11" s="987"/>
      <c r="P11" s="832">
        <v>2</v>
      </c>
    </row>
    <row r="12" spans="1:16">
      <c r="A12" s="827">
        <v>3</v>
      </c>
      <c r="B12" s="209"/>
      <c r="C12" s="209" t="s">
        <v>1539</v>
      </c>
      <c r="D12" s="858"/>
      <c r="E12" s="209"/>
      <c r="F12" s="209"/>
      <c r="G12" s="836"/>
      <c r="H12" s="832">
        <v>3</v>
      </c>
      <c r="I12" s="827">
        <v>3</v>
      </c>
      <c r="J12" s="209"/>
      <c r="K12" s="858"/>
      <c r="L12" s="209"/>
      <c r="M12" s="209"/>
      <c r="N12" s="209"/>
      <c r="O12" s="836"/>
      <c r="P12" s="832">
        <v>3</v>
      </c>
    </row>
    <row r="13" spans="1:16">
      <c r="A13" s="827">
        <v>4</v>
      </c>
      <c r="B13" s="209"/>
      <c r="C13" s="209" t="s">
        <v>1540</v>
      </c>
      <c r="D13" s="858"/>
      <c r="E13" s="209"/>
      <c r="F13" s="209"/>
      <c r="G13" s="836"/>
      <c r="H13" s="832">
        <v>4</v>
      </c>
      <c r="I13" s="827">
        <v>4</v>
      </c>
      <c r="J13" s="209"/>
      <c r="K13" s="858"/>
      <c r="L13" s="209"/>
      <c r="M13" s="209"/>
      <c r="N13" s="209"/>
      <c r="O13" s="836"/>
      <c r="P13" s="832">
        <v>4</v>
      </c>
    </row>
    <row r="14" spans="1:16">
      <c r="A14" s="827">
        <v>5</v>
      </c>
      <c r="B14" s="854" t="s">
        <v>516</v>
      </c>
      <c r="C14" s="209" t="s">
        <v>1541</v>
      </c>
      <c r="D14" s="988">
        <f>SUM(D10:D13)</f>
        <v>227914.99999999997</v>
      </c>
      <c r="E14" s="989">
        <f>SUM(E10:E13)</f>
        <v>189867</v>
      </c>
      <c r="F14" s="990"/>
      <c r="G14" s="991">
        <f>SUM(G10:G13)</f>
        <v>-13713</v>
      </c>
      <c r="H14" s="832">
        <v>5</v>
      </c>
      <c r="I14" s="827">
        <v>5</v>
      </c>
      <c r="J14" s="854" t="s">
        <v>516</v>
      </c>
      <c r="K14" s="992">
        <f>SUM(K10:K13)</f>
        <v>-7799</v>
      </c>
      <c r="L14" s="993">
        <f>SUM(L10:L13)</f>
        <v>5477805</v>
      </c>
      <c r="M14" s="993"/>
      <c r="N14" s="993">
        <f>SUM(N10:N13)</f>
        <v>1917770</v>
      </c>
      <c r="O14" s="994"/>
      <c r="P14" s="832">
        <v>5</v>
      </c>
    </row>
    <row r="15" spans="1:16">
      <c r="A15" s="787"/>
      <c r="B15" s="775"/>
      <c r="C15" s="775" t="s">
        <v>1542</v>
      </c>
      <c r="D15" s="870"/>
      <c r="E15" s="775"/>
      <c r="F15" s="775"/>
      <c r="G15" s="871"/>
      <c r="H15" s="779"/>
      <c r="I15" s="787"/>
      <c r="J15" s="775"/>
      <c r="K15" s="870"/>
      <c r="L15" s="775"/>
      <c r="M15" s="775"/>
      <c r="N15" s="775"/>
      <c r="O15" s="871"/>
      <c r="P15" s="779"/>
    </row>
    <row r="16" spans="1:16">
      <c r="A16" s="827">
        <v>6</v>
      </c>
      <c r="B16" s="209"/>
      <c r="C16" s="209" t="s">
        <v>1543</v>
      </c>
      <c r="D16" s="858"/>
      <c r="E16" s="209"/>
      <c r="F16" s="209"/>
      <c r="G16" s="836"/>
      <c r="H16" s="832">
        <v>6</v>
      </c>
      <c r="I16" s="827">
        <v>6</v>
      </c>
      <c r="J16" s="209"/>
      <c r="K16" s="858"/>
      <c r="L16" s="209"/>
      <c r="M16" s="209"/>
      <c r="N16" s="209"/>
      <c r="O16" s="836"/>
      <c r="P16" s="832">
        <v>6</v>
      </c>
    </row>
    <row r="17" spans="1:16">
      <c r="A17" s="827">
        <v>7</v>
      </c>
      <c r="B17" s="209"/>
      <c r="C17" s="209" t="s">
        <v>1544</v>
      </c>
      <c r="D17" s="985">
        <v>497</v>
      </c>
      <c r="E17" s="986">
        <v>-33</v>
      </c>
      <c r="F17" s="986"/>
      <c r="G17" s="987">
        <v>-36</v>
      </c>
      <c r="H17" s="832">
        <v>7</v>
      </c>
      <c r="I17" s="827">
        <v>7</v>
      </c>
      <c r="J17" s="209"/>
      <c r="K17" s="985">
        <v>3</v>
      </c>
      <c r="L17" s="986">
        <v>125</v>
      </c>
      <c r="M17" s="986" t="s">
        <v>557</v>
      </c>
      <c r="N17" s="986">
        <v>108</v>
      </c>
      <c r="O17" s="836"/>
      <c r="P17" s="832">
        <v>7</v>
      </c>
    </row>
    <row r="18" spans="1:16">
      <c r="A18" s="827">
        <v>8</v>
      </c>
      <c r="B18" s="209"/>
      <c r="C18" s="209" t="s">
        <v>1480</v>
      </c>
      <c r="D18" s="985">
        <v>7355</v>
      </c>
      <c r="E18" s="986">
        <v>-722</v>
      </c>
      <c r="F18" s="986"/>
      <c r="G18" s="987">
        <v>-4448</v>
      </c>
      <c r="H18" s="832">
        <v>8</v>
      </c>
      <c r="I18" s="827">
        <v>8</v>
      </c>
      <c r="J18" s="209"/>
      <c r="K18" s="985">
        <v>3209</v>
      </c>
      <c r="L18" s="986">
        <v>144000</v>
      </c>
      <c r="M18" s="986"/>
      <c r="N18" s="986">
        <v>73577</v>
      </c>
      <c r="O18" s="836"/>
      <c r="P18" s="832">
        <v>8</v>
      </c>
    </row>
    <row r="19" spans="1:16">
      <c r="A19" s="827">
        <v>9</v>
      </c>
      <c r="B19" s="209"/>
      <c r="C19" s="209" t="s">
        <v>1481</v>
      </c>
      <c r="D19" s="985">
        <v>11762</v>
      </c>
      <c r="E19" s="986">
        <v>12260</v>
      </c>
      <c r="F19" s="986"/>
      <c r="G19" s="987">
        <v>-4772</v>
      </c>
      <c r="H19" s="832">
        <v>9</v>
      </c>
      <c r="I19" s="827">
        <v>9</v>
      </c>
      <c r="J19" s="209"/>
      <c r="K19" s="985">
        <v>3407</v>
      </c>
      <c r="L19" s="986">
        <v>705980</v>
      </c>
      <c r="M19" s="986"/>
      <c r="N19" s="986">
        <v>191808</v>
      </c>
      <c r="O19" s="836"/>
      <c r="P19" s="832">
        <v>9</v>
      </c>
    </row>
    <row r="20" spans="1:16">
      <c r="A20" s="827">
        <v>10</v>
      </c>
      <c r="B20" s="209"/>
      <c r="C20" s="209" t="s">
        <v>1482</v>
      </c>
      <c r="D20" s="985">
        <v>8731</v>
      </c>
      <c r="E20" s="986">
        <v>5965</v>
      </c>
      <c r="F20" s="986"/>
      <c r="G20" s="987">
        <v>-1324</v>
      </c>
      <c r="H20" s="832">
        <v>10</v>
      </c>
      <c r="I20" s="827">
        <v>10</v>
      </c>
      <c r="J20" s="209"/>
      <c r="K20" s="985">
        <v>9116</v>
      </c>
      <c r="L20" s="986">
        <v>431139</v>
      </c>
      <c r="M20" s="986"/>
      <c r="N20" s="986">
        <v>135772</v>
      </c>
      <c r="O20" s="836"/>
      <c r="P20" s="832">
        <v>10</v>
      </c>
    </row>
    <row r="21" spans="1:16">
      <c r="A21" s="827">
        <v>11</v>
      </c>
      <c r="B21" s="209"/>
      <c r="C21" s="209" t="s">
        <v>1545</v>
      </c>
      <c r="D21" s="985">
        <v>15320</v>
      </c>
      <c r="E21" s="986">
        <v>4037</v>
      </c>
      <c r="F21" s="986"/>
      <c r="G21" s="987">
        <v>-1856</v>
      </c>
      <c r="H21" s="832">
        <v>11</v>
      </c>
      <c r="I21" s="827">
        <v>11</v>
      </c>
      <c r="J21" s="209"/>
      <c r="K21" s="985">
        <v>344</v>
      </c>
      <c r="L21" s="986">
        <v>325663</v>
      </c>
      <c r="M21" s="986"/>
      <c r="N21" s="986">
        <v>113268</v>
      </c>
      <c r="O21" s="836"/>
      <c r="P21" s="832">
        <v>11</v>
      </c>
    </row>
    <row r="22" spans="1:16">
      <c r="A22" s="827">
        <v>12</v>
      </c>
      <c r="B22" s="209"/>
      <c r="C22" s="209" t="s">
        <v>1546</v>
      </c>
      <c r="D22" s="985">
        <v>2125</v>
      </c>
      <c r="E22" s="986">
        <v>2644</v>
      </c>
      <c r="F22" s="986"/>
      <c r="G22" s="987">
        <v>-7404</v>
      </c>
      <c r="H22" s="832">
        <v>12</v>
      </c>
      <c r="I22" s="827">
        <v>12</v>
      </c>
      <c r="J22" s="209"/>
      <c r="K22" s="985">
        <v>1521</v>
      </c>
      <c r="L22" s="986">
        <v>409341</v>
      </c>
      <c r="M22" s="986"/>
      <c r="N22" s="986">
        <v>109968</v>
      </c>
      <c r="O22" s="836"/>
      <c r="P22" s="832">
        <v>12</v>
      </c>
    </row>
    <row r="23" spans="1:16">
      <c r="A23" s="827">
        <v>13</v>
      </c>
      <c r="B23" s="209"/>
      <c r="C23" s="209" t="s">
        <v>1547</v>
      </c>
      <c r="D23" s="985">
        <v>2019</v>
      </c>
      <c r="E23" s="986">
        <v>1918</v>
      </c>
      <c r="F23" s="986"/>
      <c r="G23" s="987">
        <v>-1709</v>
      </c>
      <c r="H23" s="832">
        <v>13</v>
      </c>
      <c r="I23" s="827">
        <v>13</v>
      </c>
      <c r="J23" s="209"/>
      <c r="K23" s="985"/>
      <c r="L23" s="986">
        <v>155417</v>
      </c>
      <c r="M23" s="986"/>
      <c r="N23" s="986">
        <v>75985</v>
      </c>
      <c r="O23" s="836"/>
      <c r="P23" s="832">
        <v>13</v>
      </c>
    </row>
    <row r="24" spans="1:16">
      <c r="A24" s="827">
        <v>14</v>
      </c>
      <c r="B24" s="209"/>
      <c r="C24" s="209" t="s">
        <v>1486</v>
      </c>
      <c r="D24" s="988">
        <v>239</v>
      </c>
      <c r="E24" s="989"/>
      <c r="F24" s="990"/>
      <c r="G24" s="991"/>
      <c r="H24" s="832">
        <v>14</v>
      </c>
      <c r="I24" s="827">
        <v>14</v>
      </c>
      <c r="J24" s="209"/>
      <c r="K24" s="992"/>
      <c r="L24" s="990"/>
      <c r="M24" s="990"/>
      <c r="N24" s="995"/>
      <c r="O24" s="836"/>
      <c r="P24" s="832">
        <v>14</v>
      </c>
    </row>
    <row r="25" spans="1:16">
      <c r="A25" s="827">
        <v>15</v>
      </c>
      <c r="B25" s="209"/>
      <c r="C25" s="209" t="s">
        <v>1487</v>
      </c>
      <c r="D25" s="988">
        <v>64</v>
      </c>
      <c r="E25" s="989"/>
      <c r="F25" s="990"/>
      <c r="G25" s="991"/>
      <c r="H25" s="832">
        <v>15</v>
      </c>
      <c r="I25" s="827">
        <v>15</v>
      </c>
      <c r="J25" s="209"/>
      <c r="K25" s="992"/>
      <c r="L25" s="990"/>
      <c r="M25" s="990"/>
      <c r="N25" s="995"/>
      <c r="O25" s="836"/>
      <c r="P25" s="832">
        <v>15</v>
      </c>
    </row>
    <row r="26" spans="1:16">
      <c r="A26" s="827">
        <v>16</v>
      </c>
      <c r="B26" s="209"/>
      <c r="C26" s="209" t="s">
        <v>1488</v>
      </c>
      <c r="D26" s="988">
        <v>3568</v>
      </c>
      <c r="E26" s="989">
        <v>-87</v>
      </c>
      <c r="F26" s="990"/>
      <c r="G26" s="991">
        <v>-87</v>
      </c>
      <c r="H26" s="832">
        <v>16</v>
      </c>
      <c r="I26" s="827">
        <v>16</v>
      </c>
      <c r="J26" s="209"/>
      <c r="K26" s="992">
        <v>-2738</v>
      </c>
      <c r="L26" s="990">
        <v>268</v>
      </c>
      <c r="M26" s="990"/>
      <c r="N26" s="995">
        <v>451</v>
      </c>
      <c r="O26" s="836"/>
      <c r="P26" s="832">
        <v>16</v>
      </c>
    </row>
    <row r="27" spans="1:16">
      <c r="A27" s="827">
        <v>17</v>
      </c>
      <c r="B27" s="209"/>
      <c r="C27" s="209" t="s">
        <v>1548</v>
      </c>
      <c r="D27" s="988">
        <v>2953</v>
      </c>
      <c r="E27" s="989">
        <v>592</v>
      </c>
      <c r="F27" s="990"/>
      <c r="G27" s="991">
        <v>-384</v>
      </c>
      <c r="H27" s="832">
        <v>17</v>
      </c>
      <c r="I27" s="827">
        <v>17</v>
      </c>
      <c r="J27" s="209"/>
      <c r="K27" s="992">
        <v>821</v>
      </c>
      <c r="L27" s="990">
        <v>26299</v>
      </c>
      <c r="M27" s="990"/>
      <c r="N27" s="995">
        <v>16743</v>
      </c>
      <c r="O27" s="836"/>
      <c r="P27" s="832">
        <v>17</v>
      </c>
    </row>
    <row r="28" spans="1:16">
      <c r="A28" s="827">
        <v>18</v>
      </c>
      <c r="B28" s="209"/>
      <c r="C28" s="209" t="s">
        <v>1490</v>
      </c>
      <c r="D28" s="988">
        <v>25</v>
      </c>
      <c r="E28" s="989">
        <v>-1</v>
      </c>
      <c r="F28" s="990"/>
      <c r="G28" s="991">
        <v>-1</v>
      </c>
      <c r="H28" s="832">
        <v>18</v>
      </c>
      <c r="I28" s="827">
        <v>18</v>
      </c>
      <c r="J28" s="209"/>
      <c r="K28" s="992">
        <v>16</v>
      </c>
      <c r="L28" s="990">
        <v>24</v>
      </c>
      <c r="M28" s="990"/>
      <c r="N28" s="995">
        <v>-2</v>
      </c>
      <c r="O28" s="836"/>
      <c r="P28" s="832">
        <v>18</v>
      </c>
    </row>
    <row r="29" spans="1:16">
      <c r="A29" s="827">
        <v>19</v>
      </c>
      <c r="B29" s="209"/>
      <c r="C29" s="209" t="s">
        <v>1491</v>
      </c>
      <c r="D29" s="988">
        <v>3357</v>
      </c>
      <c r="E29" s="989">
        <v>211</v>
      </c>
      <c r="F29" s="990"/>
      <c r="G29" s="991">
        <v>-578</v>
      </c>
      <c r="H29" s="832">
        <v>19</v>
      </c>
      <c r="I29" s="827">
        <v>19</v>
      </c>
      <c r="J29" s="209"/>
      <c r="K29" s="992"/>
      <c r="L29" s="990">
        <v>42370</v>
      </c>
      <c r="M29" s="990"/>
      <c r="N29" s="995">
        <v>25129</v>
      </c>
      <c r="O29" s="836"/>
      <c r="P29" s="832">
        <v>19</v>
      </c>
    </row>
    <row r="30" spans="1:16">
      <c r="A30" s="827">
        <v>20</v>
      </c>
      <c r="B30" s="209"/>
      <c r="C30" s="209" t="s">
        <v>1494</v>
      </c>
      <c r="D30" s="988">
        <v>7650</v>
      </c>
      <c r="E30" s="989">
        <v>291</v>
      </c>
      <c r="F30" s="990"/>
      <c r="G30" s="991">
        <v>-53</v>
      </c>
      <c r="H30" s="832">
        <v>20</v>
      </c>
      <c r="I30" s="827">
        <v>20</v>
      </c>
      <c r="J30" s="209"/>
      <c r="K30" s="992">
        <v>28</v>
      </c>
      <c r="L30" s="990">
        <v>17940</v>
      </c>
      <c r="M30" s="990"/>
      <c r="N30" s="995">
        <v>15326</v>
      </c>
      <c r="O30" s="836"/>
      <c r="P30" s="832">
        <v>20</v>
      </c>
    </row>
    <row r="31" spans="1:16">
      <c r="A31" s="827">
        <v>21</v>
      </c>
      <c r="B31" s="209"/>
      <c r="C31" s="209" t="s">
        <v>1549</v>
      </c>
      <c r="D31" s="988">
        <v>30</v>
      </c>
      <c r="E31" s="989">
        <v>55</v>
      </c>
      <c r="F31" s="990"/>
      <c r="G31" s="991">
        <v>-102</v>
      </c>
      <c r="H31" s="832">
        <v>21</v>
      </c>
      <c r="I31" s="827">
        <v>21</v>
      </c>
      <c r="J31" s="209"/>
      <c r="K31" s="992"/>
      <c r="L31" s="990">
        <v>4477</v>
      </c>
      <c r="M31" s="990"/>
      <c r="N31" s="995">
        <v>3612</v>
      </c>
      <c r="O31" s="836"/>
      <c r="P31" s="832">
        <v>21</v>
      </c>
    </row>
    <row r="32" spans="1:16">
      <c r="A32" s="827">
        <v>22</v>
      </c>
      <c r="B32" s="209"/>
      <c r="C32" s="209" t="s">
        <v>1495</v>
      </c>
      <c r="D32" s="988">
        <v>71</v>
      </c>
      <c r="E32" s="989">
        <v>18090</v>
      </c>
      <c r="F32" s="990"/>
      <c r="G32" s="991">
        <v>-5964</v>
      </c>
      <c r="H32" s="832">
        <v>22</v>
      </c>
      <c r="I32" s="827">
        <v>22</v>
      </c>
      <c r="J32" s="209"/>
      <c r="K32" s="992">
        <v>1470</v>
      </c>
      <c r="L32" s="990">
        <v>510747</v>
      </c>
      <c r="M32" s="990"/>
      <c r="N32" s="995">
        <v>261857</v>
      </c>
      <c r="O32" s="836"/>
      <c r="P32" s="832">
        <v>22</v>
      </c>
    </row>
    <row r="33" spans="1:16">
      <c r="A33" s="827">
        <v>23</v>
      </c>
      <c r="B33" s="209"/>
      <c r="C33" s="209" t="s">
        <v>1550</v>
      </c>
      <c r="D33" s="988"/>
      <c r="E33" s="989">
        <v>807</v>
      </c>
      <c r="F33" s="990"/>
      <c r="G33" s="991">
        <v>59</v>
      </c>
      <c r="H33" s="832">
        <v>23</v>
      </c>
      <c r="I33" s="827">
        <v>23</v>
      </c>
      <c r="J33" s="209"/>
      <c r="K33" s="992">
        <v>0</v>
      </c>
      <c r="L33" s="990">
        <v>6506</v>
      </c>
      <c r="M33" s="990"/>
      <c r="N33" s="995">
        <v>792</v>
      </c>
      <c r="O33" s="836"/>
      <c r="P33" s="832">
        <v>23</v>
      </c>
    </row>
    <row r="34" spans="1:16">
      <c r="A34" s="827">
        <v>24</v>
      </c>
      <c r="B34" s="854" t="s">
        <v>516</v>
      </c>
      <c r="C34" s="209" t="s">
        <v>1496</v>
      </c>
      <c r="D34" s="988">
        <v>65766</v>
      </c>
      <c r="E34" s="996">
        <v>46027</v>
      </c>
      <c r="F34" s="989"/>
      <c r="G34" s="991">
        <v>-28659</v>
      </c>
      <c r="H34" s="832">
        <v>24</v>
      </c>
      <c r="I34" s="827">
        <v>24</v>
      </c>
      <c r="J34" s="854" t="s">
        <v>516</v>
      </c>
      <c r="K34" s="992">
        <v>17197</v>
      </c>
      <c r="L34" s="990">
        <v>2780296</v>
      </c>
      <c r="M34" s="990"/>
      <c r="N34" s="990">
        <v>1024394</v>
      </c>
      <c r="O34" s="836"/>
      <c r="P34" s="832">
        <v>24</v>
      </c>
    </row>
    <row r="35" spans="1:16">
      <c r="A35" s="787"/>
      <c r="B35" s="775"/>
      <c r="C35" s="775" t="s">
        <v>1551</v>
      </c>
      <c r="D35" s="870"/>
      <c r="E35" s="775"/>
      <c r="F35" s="775"/>
      <c r="G35" s="871"/>
      <c r="H35" s="779"/>
      <c r="I35" s="787"/>
      <c r="J35" s="775"/>
      <c r="K35" s="870"/>
      <c r="L35" s="775"/>
      <c r="M35" s="775"/>
      <c r="N35" s="775"/>
      <c r="O35" s="871"/>
      <c r="P35" s="779"/>
    </row>
    <row r="36" spans="1:16">
      <c r="A36" s="787"/>
      <c r="B36" s="775"/>
      <c r="C36" s="775" t="s">
        <v>1552</v>
      </c>
      <c r="D36" s="870"/>
      <c r="E36" s="775"/>
      <c r="F36" s="775"/>
      <c r="G36" s="871"/>
      <c r="H36" s="779"/>
      <c r="I36" s="787"/>
      <c r="J36" s="775"/>
      <c r="K36" s="870"/>
      <c r="L36" s="775"/>
      <c r="M36" s="775"/>
      <c r="N36" s="775"/>
      <c r="O36" s="871"/>
      <c r="P36" s="779"/>
    </row>
    <row r="37" spans="1:16">
      <c r="A37" s="827">
        <v>25</v>
      </c>
      <c r="B37" s="209"/>
      <c r="C37" s="209" t="s">
        <v>1498</v>
      </c>
      <c r="D37" s="858"/>
      <c r="E37" s="209"/>
      <c r="F37" s="209"/>
      <c r="G37" s="836"/>
      <c r="H37" s="832">
        <v>25</v>
      </c>
      <c r="I37" s="827">
        <v>25</v>
      </c>
      <c r="J37" s="209"/>
      <c r="K37" s="858"/>
      <c r="L37" s="209"/>
      <c r="M37" s="209"/>
      <c r="N37" s="209"/>
      <c r="O37" s="836"/>
      <c r="P37" s="832">
        <v>25</v>
      </c>
    </row>
    <row r="38" spans="1:16">
      <c r="A38" s="827">
        <v>26</v>
      </c>
      <c r="B38" s="209"/>
      <c r="C38" s="209" t="s">
        <v>1499</v>
      </c>
      <c r="D38" s="985">
        <v>351</v>
      </c>
      <c r="E38" s="986"/>
      <c r="F38" s="986"/>
      <c r="G38" s="987"/>
      <c r="H38" s="832">
        <v>26</v>
      </c>
      <c r="I38" s="827">
        <v>26</v>
      </c>
      <c r="J38" s="209"/>
      <c r="K38" s="858"/>
      <c r="L38" s="986">
        <v>37633</v>
      </c>
      <c r="M38" s="986"/>
      <c r="N38" s="986">
        <v>25039</v>
      </c>
      <c r="O38" s="836"/>
      <c r="P38" s="832">
        <v>26</v>
      </c>
    </row>
    <row r="39" spans="1:16">
      <c r="A39" s="827">
        <v>27</v>
      </c>
      <c r="B39" s="209"/>
      <c r="C39" s="209" t="s">
        <v>1500</v>
      </c>
      <c r="D39" s="985"/>
      <c r="E39" s="986"/>
      <c r="F39" s="986"/>
      <c r="G39" s="987"/>
      <c r="H39" s="832">
        <v>27</v>
      </c>
      <c r="I39" s="827">
        <v>27</v>
      </c>
      <c r="J39" s="209"/>
      <c r="K39" s="858"/>
      <c r="L39" s="986"/>
      <c r="M39" s="986"/>
      <c r="N39" s="986"/>
      <c r="O39" s="836"/>
      <c r="P39" s="832">
        <v>27</v>
      </c>
    </row>
    <row r="40" spans="1:16">
      <c r="A40" s="827">
        <v>28</v>
      </c>
      <c r="B40" s="209"/>
      <c r="C40" s="209" t="s">
        <v>1501</v>
      </c>
      <c r="D40" s="985">
        <v>5418</v>
      </c>
      <c r="E40" s="986">
        <v>11472</v>
      </c>
      <c r="F40" s="986"/>
      <c r="G40" s="987">
        <v>186</v>
      </c>
      <c r="H40" s="832">
        <v>28</v>
      </c>
      <c r="I40" s="827">
        <v>28</v>
      </c>
      <c r="J40" s="209"/>
      <c r="K40" s="858">
        <v>715</v>
      </c>
      <c r="L40" s="986">
        <v>192491</v>
      </c>
      <c r="M40" s="986"/>
      <c r="N40" s="986">
        <v>74459</v>
      </c>
      <c r="O40" s="836"/>
      <c r="P40" s="832">
        <v>28</v>
      </c>
    </row>
    <row r="41" spans="1:16">
      <c r="A41" s="827">
        <v>29</v>
      </c>
      <c r="B41" s="209"/>
      <c r="C41" s="209" t="s">
        <v>1553</v>
      </c>
      <c r="D41" s="985"/>
      <c r="E41" s="986"/>
      <c r="F41" s="986"/>
      <c r="G41" s="987"/>
      <c r="H41" s="832">
        <v>29</v>
      </c>
      <c r="I41" s="827">
        <v>29</v>
      </c>
      <c r="J41" s="209"/>
      <c r="K41" s="858"/>
      <c r="L41" s="986"/>
      <c r="M41" s="986"/>
      <c r="N41" s="986"/>
      <c r="O41" s="836"/>
      <c r="P41" s="832">
        <v>29</v>
      </c>
    </row>
    <row r="42" spans="1:16">
      <c r="A42" s="827">
        <v>30</v>
      </c>
      <c r="B42" s="209"/>
      <c r="C42" s="209" t="s">
        <v>1554</v>
      </c>
      <c r="D42" s="985">
        <v>42705</v>
      </c>
      <c r="E42" s="986">
        <v>15144</v>
      </c>
      <c r="F42" s="986"/>
      <c r="G42" s="987">
        <v>-1023</v>
      </c>
      <c r="H42" s="832">
        <v>30</v>
      </c>
      <c r="I42" s="827">
        <v>30</v>
      </c>
      <c r="J42" s="209"/>
      <c r="K42" s="858"/>
      <c r="L42" s="986">
        <v>367259</v>
      </c>
      <c r="M42" s="986"/>
      <c r="N42" s="986">
        <v>116022</v>
      </c>
      <c r="O42" s="836"/>
      <c r="P42" s="832">
        <v>30</v>
      </c>
    </row>
    <row r="43" spans="1:16">
      <c r="A43" s="827">
        <v>31</v>
      </c>
      <c r="B43" s="209"/>
      <c r="C43" s="209" t="s">
        <v>1555</v>
      </c>
      <c r="D43" s="985"/>
      <c r="E43" s="986"/>
      <c r="F43" s="986"/>
      <c r="G43" s="987"/>
      <c r="H43" s="832">
        <v>31</v>
      </c>
      <c r="I43" s="827">
        <v>31</v>
      </c>
      <c r="J43" s="209"/>
      <c r="K43" s="858"/>
      <c r="L43" s="986"/>
      <c r="M43" s="986"/>
      <c r="N43" s="986"/>
      <c r="O43" s="836"/>
      <c r="P43" s="832">
        <v>31</v>
      </c>
    </row>
    <row r="44" spans="1:16">
      <c r="A44" s="827">
        <v>32</v>
      </c>
      <c r="B44" s="854" t="s">
        <v>516</v>
      </c>
      <c r="C44" s="209" t="s">
        <v>1556</v>
      </c>
      <c r="D44" s="985">
        <v>48474</v>
      </c>
      <c r="E44" s="986">
        <v>26616</v>
      </c>
      <c r="F44" s="986"/>
      <c r="G44" s="987">
        <v>-837</v>
      </c>
      <c r="H44" s="832">
        <v>32</v>
      </c>
      <c r="I44" s="827">
        <v>32</v>
      </c>
      <c r="J44" s="854" t="s">
        <v>516</v>
      </c>
      <c r="K44" s="858">
        <v>715</v>
      </c>
      <c r="L44" s="986">
        <v>597383</v>
      </c>
      <c r="M44" s="986"/>
      <c r="N44" s="986">
        <v>215520</v>
      </c>
      <c r="O44" s="836"/>
      <c r="P44" s="832">
        <v>32</v>
      </c>
    </row>
    <row r="45" spans="1:16">
      <c r="A45" s="787"/>
      <c r="B45" s="775"/>
      <c r="C45" s="775" t="s">
        <v>3416</v>
      </c>
      <c r="D45" s="870"/>
      <c r="E45" s="775"/>
      <c r="F45" s="775"/>
      <c r="G45" s="871"/>
      <c r="H45" s="779"/>
      <c r="I45" s="787"/>
      <c r="J45" s="775"/>
      <c r="K45" s="870"/>
      <c r="L45" s="775"/>
      <c r="M45" s="775"/>
      <c r="N45" s="775"/>
      <c r="O45" s="871"/>
      <c r="P45" s="779"/>
    </row>
    <row r="46" spans="1:16">
      <c r="A46" s="827">
        <v>33</v>
      </c>
      <c r="B46" s="209"/>
      <c r="C46" s="209" t="s">
        <v>1557</v>
      </c>
      <c r="D46" s="858"/>
      <c r="E46" s="209"/>
      <c r="F46" s="209"/>
      <c r="G46" s="836"/>
      <c r="H46" s="832">
        <v>33</v>
      </c>
      <c r="I46" s="827">
        <v>33</v>
      </c>
      <c r="J46" s="209"/>
      <c r="K46" s="858"/>
      <c r="L46" s="209"/>
      <c r="M46" s="209"/>
      <c r="N46" s="209"/>
      <c r="O46" s="836"/>
      <c r="P46" s="832">
        <v>33</v>
      </c>
    </row>
    <row r="47" spans="1:16">
      <c r="A47" s="827">
        <v>34</v>
      </c>
      <c r="B47" s="209"/>
      <c r="C47" s="209" t="s">
        <v>1558</v>
      </c>
      <c r="D47" s="858"/>
      <c r="E47" s="209"/>
      <c r="F47" s="209"/>
      <c r="G47" s="836"/>
      <c r="H47" s="832">
        <v>34</v>
      </c>
      <c r="I47" s="827">
        <v>34</v>
      </c>
      <c r="J47" s="209"/>
      <c r="K47" s="858"/>
      <c r="L47" s="209"/>
      <c r="M47" s="209"/>
      <c r="N47" s="209"/>
      <c r="O47" s="836"/>
      <c r="P47" s="832">
        <v>34</v>
      </c>
    </row>
    <row r="48" spans="1:16">
      <c r="A48" s="827">
        <v>35</v>
      </c>
      <c r="B48" s="854" t="s">
        <v>516</v>
      </c>
      <c r="C48" s="209" t="s">
        <v>1559</v>
      </c>
      <c r="D48" s="858"/>
      <c r="E48" s="209"/>
      <c r="F48" s="209"/>
      <c r="G48" s="836"/>
      <c r="H48" s="832">
        <v>35</v>
      </c>
      <c r="I48" s="827">
        <v>35</v>
      </c>
      <c r="J48" s="854" t="s">
        <v>516</v>
      </c>
      <c r="K48" s="858"/>
      <c r="L48" s="209"/>
      <c r="M48" s="209"/>
      <c r="N48" s="209"/>
      <c r="O48" s="836"/>
      <c r="P48" s="832">
        <v>35</v>
      </c>
    </row>
    <row r="49" spans="1:16">
      <c r="A49" s="787"/>
      <c r="B49" s="775"/>
      <c r="C49" s="775" t="s">
        <v>1364</v>
      </c>
      <c r="D49" s="870"/>
      <c r="E49" s="775"/>
      <c r="F49" s="775"/>
      <c r="G49" s="871"/>
      <c r="H49" s="779"/>
      <c r="I49" s="787"/>
      <c r="J49" s="775"/>
      <c r="K49" s="870"/>
      <c r="L49" s="775"/>
      <c r="M49" s="775"/>
      <c r="N49" s="775"/>
      <c r="O49" s="871"/>
      <c r="P49" s="779"/>
    </row>
    <row r="50" spans="1:16">
      <c r="A50" s="787"/>
      <c r="B50" s="775"/>
      <c r="C50" s="775" t="s">
        <v>1560</v>
      </c>
      <c r="D50" s="870"/>
      <c r="E50" s="775"/>
      <c r="F50" s="775"/>
      <c r="G50" s="871"/>
      <c r="H50" s="779"/>
      <c r="I50" s="787"/>
      <c r="J50" s="775"/>
      <c r="K50" s="870"/>
      <c r="L50" s="775"/>
      <c r="M50" s="775"/>
      <c r="N50" s="775"/>
      <c r="O50" s="871"/>
      <c r="P50" s="779"/>
    </row>
    <row r="51" spans="1:16">
      <c r="A51" s="827">
        <v>36</v>
      </c>
      <c r="B51" s="854" t="s">
        <v>516</v>
      </c>
      <c r="C51" s="209" t="s">
        <v>1561</v>
      </c>
      <c r="D51" s="858"/>
      <c r="E51" s="209"/>
      <c r="F51" s="209"/>
      <c r="G51" s="836"/>
      <c r="H51" s="832">
        <v>36</v>
      </c>
      <c r="I51" s="827">
        <v>36</v>
      </c>
      <c r="J51" s="854" t="s">
        <v>516</v>
      </c>
      <c r="K51" s="858"/>
      <c r="L51" s="209"/>
      <c r="M51" s="209"/>
      <c r="N51" s="209"/>
      <c r="O51" s="836"/>
      <c r="P51" s="832">
        <v>36</v>
      </c>
    </row>
    <row r="52" spans="1:16">
      <c r="A52" s="827">
        <v>37</v>
      </c>
      <c r="B52" s="854" t="s">
        <v>516</v>
      </c>
      <c r="C52" s="209" t="s">
        <v>558</v>
      </c>
      <c r="D52" s="985">
        <v>118664</v>
      </c>
      <c r="E52" s="986">
        <v>60648</v>
      </c>
      <c r="F52" s="986">
        <v>2297</v>
      </c>
      <c r="G52" s="987">
        <v>-6738</v>
      </c>
      <c r="H52" s="832">
        <v>37</v>
      </c>
      <c r="I52" s="827">
        <v>37</v>
      </c>
      <c r="J52" s="854" t="s">
        <v>516</v>
      </c>
      <c r="K52" s="992"/>
      <c r="L52" s="990">
        <v>721615</v>
      </c>
      <c r="M52" s="990">
        <v>10895</v>
      </c>
      <c r="N52" s="995">
        <v>383715</v>
      </c>
      <c r="O52" s="991">
        <v>4594</v>
      </c>
      <c r="P52" s="832">
        <v>37</v>
      </c>
    </row>
    <row r="53" spans="1:16">
      <c r="A53" s="827">
        <v>38</v>
      </c>
      <c r="B53" s="854" t="s">
        <v>516</v>
      </c>
      <c r="C53" s="209" t="s">
        <v>559</v>
      </c>
      <c r="D53" s="985">
        <v>5617</v>
      </c>
      <c r="E53" s="986">
        <v>1479</v>
      </c>
      <c r="F53" s="986"/>
      <c r="G53" s="987">
        <v>-311.51446945337619</v>
      </c>
      <c r="H53" s="832">
        <v>38</v>
      </c>
      <c r="I53" s="827">
        <v>38</v>
      </c>
      <c r="J53" s="854" t="s">
        <v>516</v>
      </c>
      <c r="K53" s="992">
        <v>135.56899999999999</v>
      </c>
      <c r="L53" s="990">
        <v>56430</v>
      </c>
      <c r="M53" s="990"/>
      <c r="N53" s="995">
        <v>22806.308681672024</v>
      </c>
      <c r="O53" s="991"/>
      <c r="P53" s="832">
        <v>38</v>
      </c>
    </row>
    <row r="54" spans="1:16">
      <c r="A54" s="827">
        <v>39</v>
      </c>
      <c r="B54" s="854" t="s">
        <v>516</v>
      </c>
      <c r="C54" s="209" t="s">
        <v>560</v>
      </c>
      <c r="D54" s="985">
        <v>6450</v>
      </c>
      <c r="E54" s="986">
        <v>3097</v>
      </c>
      <c r="F54" s="986"/>
      <c r="G54" s="987">
        <v>-650</v>
      </c>
      <c r="H54" s="832">
        <v>39</v>
      </c>
      <c r="I54" s="827">
        <v>39</v>
      </c>
      <c r="J54" s="854" t="s">
        <v>516</v>
      </c>
      <c r="K54" s="992"/>
      <c r="L54" s="990">
        <v>118163</v>
      </c>
      <c r="M54" s="990"/>
      <c r="N54" s="995">
        <v>47756</v>
      </c>
      <c r="O54" s="991"/>
      <c r="P54" s="832">
        <v>39</v>
      </c>
    </row>
    <row r="55" spans="1:16">
      <c r="A55" s="827">
        <v>40</v>
      </c>
      <c r="B55" s="854" t="s">
        <v>516</v>
      </c>
      <c r="C55" s="209" t="s">
        <v>561</v>
      </c>
      <c r="D55" s="985">
        <v>237</v>
      </c>
      <c r="E55" s="986">
        <v>711</v>
      </c>
      <c r="F55" s="986"/>
      <c r="G55" s="987">
        <v>-148</v>
      </c>
      <c r="H55" s="832">
        <v>40</v>
      </c>
      <c r="I55" s="827">
        <v>40</v>
      </c>
      <c r="J55" s="854" t="s">
        <v>516</v>
      </c>
      <c r="K55" s="997"/>
      <c r="L55" s="990">
        <v>27128</v>
      </c>
      <c r="M55" s="990"/>
      <c r="N55" s="995">
        <v>10964</v>
      </c>
      <c r="O55" s="991"/>
      <c r="P55" s="832">
        <v>40</v>
      </c>
    </row>
    <row r="56" spans="1:16">
      <c r="A56" s="827">
        <v>41</v>
      </c>
      <c r="B56" s="854" t="s">
        <v>516</v>
      </c>
      <c r="C56" s="209" t="s">
        <v>562</v>
      </c>
      <c r="D56" s="985">
        <v>21336</v>
      </c>
      <c r="E56" s="986">
        <v>18470</v>
      </c>
      <c r="F56" s="986"/>
      <c r="G56" s="987">
        <v>-5184</v>
      </c>
      <c r="H56" s="832">
        <v>41</v>
      </c>
      <c r="I56" s="827">
        <v>41</v>
      </c>
      <c r="J56" s="854" t="s">
        <v>516</v>
      </c>
      <c r="K56" s="992">
        <v>97</v>
      </c>
      <c r="L56" s="990">
        <v>473832</v>
      </c>
      <c r="M56" s="990">
        <v>22328</v>
      </c>
      <c r="N56" s="995">
        <v>175465</v>
      </c>
      <c r="O56" s="991">
        <v>3162</v>
      </c>
      <c r="P56" s="832">
        <v>41</v>
      </c>
    </row>
    <row r="57" spans="1:16">
      <c r="A57" s="827">
        <v>42</v>
      </c>
      <c r="B57" s="209"/>
      <c r="C57" s="209" t="s">
        <v>563</v>
      </c>
      <c r="D57" s="985">
        <v>152304</v>
      </c>
      <c r="E57" s="986">
        <v>84405</v>
      </c>
      <c r="F57" s="986">
        <v>2297</v>
      </c>
      <c r="G57" s="987">
        <v>-13031.514469453377</v>
      </c>
      <c r="H57" s="832">
        <v>42</v>
      </c>
      <c r="I57" s="827">
        <v>42</v>
      </c>
      <c r="J57" s="209"/>
      <c r="K57" s="998">
        <v>232.56899999999999</v>
      </c>
      <c r="L57" s="990">
        <v>1397168</v>
      </c>
      <c r="M57" s="990">
        <v>33223</v>
      </c>
      <c r="N57" s="995">
        <v>640706.30868167197</v>
      </c>
      <c r="O57" s="991">
        <v>7756</v>
      </c>
      <c r="P57" s="832">
        <v>42</v>
      </c>
    </row>
    <row r="58" spans="1:16" ht="10.5" thickBot="1">
      <c r="A58" s="827">
        <v>43</v>
      </c>
      <c r="B58" s="209"/>
      <c r="C58" s="209" t="s">
        <v>564</v>
      </c>
      <c r="D58" s="999">
        <v>494459</v>
      </c>
      <c r="E58" s="1000">
        <v>346915</v>
      </c>
      <c r="F58" s="1000">
        <v>2297</v>
      </c>
      <c r="G58" s="1001">
        <v>-56240.514469453381</v>
      </c>
      <c r="H58" s="832">
        <v>43</v>
      </c>
      <c r="I58" s="827">
        <v>43</v>
      </c>
      <c r="J58" s="209"/>
      <c r="K58" s="1002">
        <v>10345.569</v>
      </c>
      <c r="L58" s="1003">
        <v>10252652</v>
      </c>
      <c r="M58" s="1004">
        <v>33223</v>
      </c>
      <c r="N58" s="1004">
        <v>3798390.308681672</v>
      </c>
      <c r="O58" s="1005">
        <v>7756</v>
      </c>
      <c r="P58" s="1006">
        <v>43</v>
      </c>
    </row>
    <row r="59" spans="1:16">
      <c r="A59" s="2032"/>
      <c r="B59" s="202"/>
      <c r="C59" s="202"/>
      <c r="D59" s="782"/>
      <c r="E59" s="782"/>
      <c r="F59" s="782"/>
      <c r="G59" s="782"/>
      <c r="H59" s="2033"/>
      <c r="I59" s="2032"/>
      <c r="J59" s="202"/>
      <c r="K59" s="1024"/>
      <c r="L59" s="1024"/>
      <c r="M59" s="1024"/>
      <c r="N59" s="1024"/>
      <c r="O59" s="1024"/>
      <c r="P59" s="2036"/>
    </row>
    <row r="60" spans="1:16">
      <c r="A60" s="2035" t="s">
        <v>565</v>
      </c>
      <c r="B60" s="202"/>
      <c r="C60" s="202"/>
      <c r="D60" s="202"/>
      <c r="E60" s="202"/>
      <c r="F60" s="202"/>
      <c r="G60" s="202"/>
      <c r="H60" s="1935"/>
      <c r="I60" s="2035" t="s">
        <v>3417</v>
      </c>
      <c r="J60" s="202"/>
      <c r="K60" s="202"/>
      <c r="L60" s="202"/>
      <c r="M60" s="202"/>
      <c r="N60" s="202"/>
      <c r="O60" s="202"/>
      <c r="P60" s="1935"/>
    </row>
    <row r="61" spans="1:16">
      <c r="A61" s="138" t="s">
        <v>566</v>
      </c>
      <c r="B61" s="202"/>
      <c r="C61" s="202"/>
      <c r="D61" s="202"/>
      <c r="E61" s="202"/>
      <c r="F61" s="202"/>
      <c r="G61" s="202"/>
      <c r="H61" s="201"/>
      <c r="I61" s="138" t="s">
        <v>567</v>
      </c>
      <c r="J61" s="202"/>
      <c r="K61" s="202"/>
      <c r="L61" s="202"/>
      <c r="M61" s="202"/>
      <c r="N61" s="202"/>
      <c r="O61" s="202"/>
      <c r="P61" s="201"/>
    </row>
    <row r="62" spans="1:16">
      <c r="A62" s="138" t="s">
        <v>35</v>
      </c>
      <c r="B62" s="202"/>
      <c r="C62" s="202"/>
      <c r="D62" s="202"/>
      <c r="E62" s="202"/>
      <c r="F62" s="202"/>
      <c r="G62" s="202"/>
      <c r="H62" s="201"/>
      <c r="I62" s="138" t="s">
        <v>3418</v>
      </c>
      <c r="J62" s="202"/>
      <c r="K62" s="202"/>
      <c r="L62" s="202"/>
      <c r="M62" s="202"/>
      <c r="N62" s="202"/>
      <c r="O62" s="202"/>
      <c r="P62" s="201"/>
    </row>
    <row r="63" spans="1:16">
      <c r="A63" s="603" t="s">
        <v>36</v>
      </c>
      <c r="B63" s="202"/>
      <c r="C63" s="202"/>
      <c r="D63" s="202"/>
      <c r="E63" s="202"/>
      <c r="F63" s="202"/>
      <c r="G63" s="202"/>
      <c r="H63" s="201"/>
      <c r="I63" s="138" t="s">
        <v>37</v>
      </c>
      <c r="J63" s="202"/>
      <c r="K63" s="202"/>
      <c r="L63" s="202"/>
      <c r="M63" s="202"/>
      <c r="N63" s="202"/>
      <c r="O63" s="202"/>
      <c r="P63" s="201"/>
    </row>
    <row r="64" spans="1:16">
      <c r="A64" s="2034"/>
      <c r="B64" s="202"/>
      <c r="C64" s="202"/>
      <c r="D64" s="202"/>
      <c r="E64" s="202"/>
      <c r="F64" s="202"/>
      <c r="G64" s="202"/>
      <c r="H64" s="1935"/>
      <c r="I64" s="2035"/>
      <c r="J64" s="202"/>
      <c r="K64" s="202"/>
      <c r="L64" s="202"/>
      <c r="M64" s="202"/>
      <c r="N64" s="202"/>
      <c r="O64" s="202"/>
      <c r="P64" s="1935"/>
    </row>
    <row r="65" spans="1:16">
      <c r="A65" s="2034"/>
      <c r="B65" s="202"/>
      <c r="C65" s="202"/>
      <c r="D65" s="202"/>
      <c r="E65" s="202"/>
      <c r="F65" s="202"/>
      <c r="G65" s="202"/>
      <c r="H65" s="1935"/>
      <c r="I65" s="2035"/>
      <c r="J65" s="202"/>
      <c r="K65" s="202"/>
      <c r="L65" s="202"/>
      <c r="M65" s="202"/>
      <c r="N65" s="202"/>
      <c r="O65" s="202"/>
      <c r="P65" s="1935"/>
    </row>
    <row r="66" spans="1:16">
      <c r="A66" s="2034"/>
      <c r="B66" s="202"/>
      <c r="C66" s="202"/>
      <c r="D66" s="202"/>
      <c r="E66" s="202"/>
      <c r="F66" s="202"/>
      <c r="G66" s="202"/>
      <c r="H66" s="1935"/>
      <c r="I66" s="2035"/>
      <c r="J66" s="202"/>
      <c r="K66" s="202"/>
      <c r="L66" s="202"/>
      <c r="M66" s="202"/>
      <c r="N66" s="202"/>
      <c r="O66" s="202"/>
      <c r="P66" s="1935"/>
    </row>
    <row r="67" spans="1:16">
      <c r="A67" s="2034"/>
      <c r="B67" s="202"/>
      <c r="C67" s="202"/>
      <c r="D67" s="202"/>
      <c r="E67" s="202"/>
      <c r="F67" s="202"/>
      <c r="G67" s="202"/>
      <c r="H67" s="1935"/>
      <c r="I67" s="2035"/>
      <c r="J67" s="202"/>
      <c r="K67" s="202"/>
      <c r="L67" s="202"/>
      <c r="M67" s="202"/>
      <c r="N67" s="202"/>
      <c r="O67" s="202"/>
      <c r="P67" s="1935"/>
    </row>
    <row r="68" spans="1:16">
      <c r="A68" s="184"/>
      <c r="B68" s="61"/>
      <c r="C68" s="61"/>
      <c r="D68" s="61"/>
      <c r="E68" s="61"/>
      <c r="F68" s="61"/>
      <c r="G68" s="61"/>
      <c r="H68" s="185"/>
      <c r="I68" s="188"/>
      <c r="J68" s="61"/>
      <c r="K68" s="61"/>
      <c r="L68" s="61"/>
      <c r="M68" s="61"/>
      <c r="N68" s="61"/>
      <c r="O68" s="61"/>
      <c r="P68" s="185"/>
    </row>
    <row r="69" spans="1:16" ht="10.5">
      <c r="A69" s="186"/>
      <c r="B69" s="187"/>
      <c r="C69" s="187"/>
      <c r="D69" s="187"/>
      <c r="E69" s="187"/>
      <c r="F69" s="187"/>
      <c r="G69" s="187"/>
      <c r="H69" s="111" t="s">
        <v>555</v>
      </c>
      <c r="I69" s="106" t="s">
        <v>38</v>
      </c>
      <c r="J69" s="187"/>
      <c r="K69" s="187"/>
      <c r="L69" s="187"/>
      <c r="M69" s="187"/>
      <c r="N69" s="187"/>
      <c r="O69" s="187"/>
      <c r="P69" s="189"/>
    </row>
  </sheetData>
  <customSheetViews>
    <customSheetView guid="{CED32266-454C-4882-8DB4-02038533D7CA}" showPageBreaks="1" topLeftCell="A25">
      <pageMargins left="0.5" right="0.5" top="0.5" bottom="0.5" header="0.3" footer="0.3"/>
      <printOptions horizontalCentered="1"/>
      <pageSetup orientation="portrait" r:id="rId1"/>
    </customSheetView>
    <customSheetView guid="{785AB79B-FCC5-4328-97AE-CA0022E835E7}">
      <selection activeCell="F45" sqref="F45"/>
      <pageMargins left="1" right="1" top="0.9" bottom="1" header="0" footer="0"/>
      <pageSetup orientation="portrait" horizontalDpi="4294967292" r:id="rId2"/>
      <headerFooter alignWithMargins="0"/>
    </customSheetView>
    <customSheetView guid="{5A727A5D-BF44-4335-A246-11154DE1EF1F}" topLeftCell="A25">
      <selection activeCell="G12" sqref="G12"/>
      <pageMargins left="1" right="1" top="0.9" bottom="1" header="0" footer="0"/>
      <pageSetup orientation="portrait" horizontalDpi="4294967292" r:id="rId3"/>
      <headerFooter alignWithMargins="0"/>
    </customSheetView>
    <customSheetView guid="{4199E9C9-F722-4E0F-954F-1B24567CBCA2}">
      <selection activeCell="F45" sqref="F45"/>
      <pageMargins left="1" right="1" top="0.9" bottom="1" header="0" footer="0"/>
      <pageSetup orientation="portrait" horizontalDpi="4294967292" r:id="rId4"/>
      <headerFooter alignWithMargins="0"/>
    </customSheetView>
    <customSheetView guid="{494A8C19-2F1C-4B6E-A878-D879D2D7079D}" topLeftCell="A25">
      <selection activeCell="G12" sqref="G12"/>
      <pageMargins left="1" right="1" top="0.9" bottom="1" header="0" footer="0"/>
      <pageSetup orientation="portrait" horizontalDpi="4294967292" r:id="rId5"/>
      <headerFooter alignWithMargins="0"/>
    </customSheetView>
    <customSheetView guid="{1074830C-1147-4CE3-BD9F-2572CEE59AEF}" topLeftCell="A25">
      <selection activeCell="G12" sqref="G12"/>
      <pageMargins left="1" right="1" top="0.9" bottom="1" header="0" footer="0"/>
      <pageSetup orientation="portrait" horizontalDpi="4294967292" r:id="rId6"/>
      <headerFooter alignWithMargins="0"/>
    </customSheetView>
    <customSheetView guid="{C0E4D60A-5D51-4D0A-8339-E19D67BA1FD7}" topLeftCell="A25">
      <selection activeCell="G12" sqref="G12"/>
      <pageMargins left="1" right="1" top="0.9" bottom="1" header="0" footer="0"/>
      <pageSetup orientation="portrait" horizontalDpi="4294967292" r:id="rId7"/>
      <headerFooter alignWithMargins="0"/>
    </customSheetView>
    <customSheetView guid="{EB5A193B-9693-4793-A7E2-BFF09C25801B}" topLeftCell="A25">
      <selection activeCell="G12" sqref="G12"/>
      <pageMargins left="1" right="1" top="0.9" bottom="1" header="0" footer="0"/>
      <pageSetup orientation="portrait" horizontalDpi="4294967292" r:id="rId8"/>
      <headerFooter alignWithMargins="0"/>
    </customSheetView>
  </customSheetViews>
  <mergeCells count="1">
    <mergeCell ref="A3:H3"/>
  </mergeCells>
  <phoneticPr fontId="0" type="noConversion"/>
  <printOptions horizontalCentered="1" verticalCentered="1"/>
  <pageMargins left="0.25" right="0.25" top="0.25" bottom="0.25" header="0.1" footer="0.1"/>
  <pageSetup scale="107" orientation="portrait" r:id="rId9"/>
  <headerFooter alignWithMargins="0"/>
  <colBreaks count="1" manualBreakCount="1">
    <brk id="8" max="62" man="1"/>
  </colBreaks>
  <customProperties>
    <customPr name="_pios_id" r:id="rId10"/>
    <customPr name="EpmWorksheetKeyString_GUID" r:id="rId11"/>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954EB-4E75-4146-8E30-CB485693D871}">
  <dimension ref="A1:U133"/>
  <sheetViews>
    <sheetView view="pageBreakPreview" zoomScale="110" zoomScaleNormal="100" zoomScaleSheetLayoutView="110" workbookViewId="0">
      <selection activeCell="C62" sqref="C62:J62"/>
    </sheetView>
  </sheetViews>
  <sheetFormatPr defaultColWidth="9.33203125" defaultRowHeight="10"/>
  <cols>
    <col min="1" max="1" width="6.109375" style="515" customWidth="1"/>
    <col min="2" max="2" width="7.33203125" style="136" bestFit="1" customWidth="1"/>
    <col min="3" max="3" width="16.109375" style="136" customWidth="1"/>
    <col min="4" max="4" width="22.6640625" style="136" customWidth="1"/>
    <col min="5" max="5" width="9.33203125" style="136" customWidth="1"/>
    <col min="6" max="6" width="15.88671875" style="136" customWidth="1"/>
    <col min="7" max="7" width="15.21875" style="136" customWidth="1"/>
    <col min="8" max="8" width="16" style="136" customWidth="1"/>
    <col min="9" max="9" width="15.33203125" style="136" customWidth="1"/>
    <col min="10" max="10" width="5.109375" style="515" bestFit="1" customWidth="1"/>
    <col min="11" max="11" width="6.109375" style="136" customWidth="1"/>
    <col min="12" max="12" width="8" style="136" customWidth="1"/>
    <col min="13" max="13" width="21.6640625" style="136" customWidth="1"/>
    <col min="14" max="16" width="22.21875" style="136" customWidth="1"/>
    <col min="17" max="17" width="21.6640625" style="136" customWidth="1"/>
    <col min="18" max="18" width="5.109375" style="136" bestFit="1" customWidth="1"/>
    <col min="19" max="16384" width="9.33203125" style="136"/>
  </cols>
  <sheetData>
    <row r="1" spans="1:20" ht="10.5">
      <c r="A1" s="982" t="s">
        <v>2901</v>
      </c>
      <c r="B1" s="1010"/>
      <c r="C1" s="1011"/>
      <c r="D1" s="1012"/>
      <c r="E1" s="958"/>
      <c r="F1" s="959"/>
      <c r="G1" s="959"/>
      <c r="H1" s="959"/>
      <c r="I1" s="959"/>
      <c r="J1" s="1013" t="s">
        <v>3506</v>
      </c>
      <c r="K1" s="3559" t="s">
        <v>3511</v>
      </c>
      <c r="L1" s="3560"/>
      <c r="M1" s="3560"/>
      <c r="N1" s="3560"/>
      <c r="O1" s="958"/>
      <c r="P1" s="959"/>
      <c r="Q1" s="959"/>
      <c r="R1" s="1013" t="s">
        <v>3508</v>
      </c>
    </row>
    <row r="2" spans="1:20" ht="10.5">
      <c r="A2" s="3568" t="s">
        <v>3617</v>
      </c>
      <c r="B2" s="3569"/>
      <c r="C2" s="3569"/>
      <c r="D2" s="3569"/>
      <c r="E2" s="3569"/>
      <c r="F2" s="3569"/>
      <c r="G2" s="3569"/>
      <c r="H2" s="3569"/>
      <c r="I2" s="3569"/>
      <c r="J2" s="3570"/>
      <c r="K2" s="3568" t="s">
        <v>3617</v>
      </c>
      <c r="L2" s="3569"/>
      <c r="M2" s="3569"/>
      <c r="N2" s="3569"/>
      <c r="O2" s="3569"/>
      <c r="P2" s="3569"/>
      <c r="Q2" s="3569"/>
      <c r="R2" s="3570"/>
    </row>
    <row r="3" spans="1:20">
      <c r="A3" s="3571" t="s">
        <v>334</v>
      </c>
      <c r="B3" s="3572"/>
      <c r="C3" s="3572"/>
      <c r="D3" s="3572"/>
      <c r="E3" s="3572"/>
      <c r="F3" s="3572"/>
      <c r="G3" s="3572"/>
      <c r="H3" s="3572"/>
      <c r="I3" s="3572"/>
      <c r="J3" s="3573"/>
      <c r="K3" s="3571" t="s">
        <v>334</v>
      </c>
      <c r="L3" s="3572"/>
      <c r="M3" s="3572"/>
      <c r="N3" s="3572"/>
      <c r="O3" s="3572"/>
      <c r="P3" s="3572"/>
      <c r="Q3" s="3572"/>
      <c r="R3" s="3573"/>
    </row>
    <row r="4" spans="1:20">
      <c r="A4" s="3228"/>
      <c r="B4" s="3020"/>
      <c r="C4" s="3020"/>
      <c r="D4" s="3020"/>
      <c r="E4" s="3020"/>
      <c r="F4" s="3020"/>
      <c r="G4" s="3020"/>
      <c r="H4" s="3020"/>
      <c r="I4" s="3020"/>
      <c r="J4" s="2036"/>
      <c r="K4" s="3229"/>
      <c r="L4" s="3020"/>
      <c r="M4" s="3020"/>
      <c r="N4" s="3020"/>
      <c r="O4" s="3020"/>
      <c r="P4" s="3020"/>
      <c r="Q4" s="3020"/>
      <c r="R4" s="2036"/>
    </row>
    <row r="5" spans="1:20">
      <c r="A5" s="3561" t="s">
        <v>3618</v>
      </c>
      <c r="B5" s="3562"/>
      <c r="C5" s="3562"/>
      <c r="D5" s="3562"/>
      <c r="E5" s="3562"/>
      <c r="F5" s="3562"/>
      <c r="G5" s="3562"/>
      <c r="H5" s="3562"/>
      <c r="I5" s="3562"/>
      <c r="J5" s="3563"/>
      <c r="K5" s="3561" t="s">
        <v>3618</v>
      </c>
      <c r="L5" s="3562"/>
      <c r="M5" s="3562"/>
      <c r="N5" s="3562"/>
      <c r="O5" s="3562"/>
      <c r="P5" s="3562"/>
      <c r="Q5" s="3562"/>
      <c r="R5" s="3562"/>
      <c r="S5" s="3230"/>
      <c r="T5" s="3231"/>
    </row>
    <row r="6" spans="1:20">
      <c r="A6" s="3244"/>
      <c r="B6" s="3244"/>
      <c r="C6" s="3291"/>
      <c r="D6" s="3292"/>
      <c r="E6" s="3293"/>
      <c r="F6" s="3293"/>
      <c r="G6" s="1014" t="s">
        <v>1894</v>
      </c>
      <c r="H6" s="1014"/>
      <c r="I6" s="3244"/>
      <c r="J6" s="3244"/>
      <c r="K6" s="3244"/>
      <c r="L6" s="3244"/>
      <c r="M6" s="3291"/>
      <c r="N6" s="3329" t="s">
        <v>1527</v>
      </c>
      <c r="O6" s="3324"/>
      <c r="P6" s="1014" t="s">
        <v>1528</v>
      </c>
      <c r="Q6" s="1014"/>
      <c r="R6" s="3244"/>
    </row>
    <row r="7" spans="1:20">
      <c r="A7" s="3294"/>
      <c r="B7" s="3294"/>
      <c r="C7" s="3295"/>
      <c r="D7" s="3296"/>
      <c r="E7" s="3297"/>
      <c r="F7" s="3297"/>
      <c r="G7" s="3294"/>
      <c r="H7" s="3294"/>
      <c r="I7" s="3294" t="s">
        <v>928</v>
      </c>
      <c r="J7" s="3294"/>
      <c r="K7" s="3294"/>
      <c r="L7" s="3294"/>
      <c r="M7" s="3295"/>
      <c r="N7" s="3325"/>
      <c r="O7" s="3294"/>
      <c r="P7" s="3294"/>
      <c r="Q7" s="3294"/>
      <c r="R7" s="3294"/>
    </row>
    <row r="8" spans="1:20">
      <c r="A8" s="3294" t="s">
        <v>311</v>
      </c>
      <c r="B8" s="3294" t="s">
        <v>335</v>
      </c>
      <c r="C8" s="3298" t="s">
        <v>1529</v>
      </c>
      <c r="D8" s="3298"/>
      <c r="E8" s="3298"/>
      <c r="F8" s="3299" t="s">
        <v>1530</v>
      </c>
      <c r="G8" s="3294" t="s">
        <v>3622</v>
      </c>
      <c r="H8" s="3294" t="s">
        <v>1532</v>
      </c>
      <c r="I8" s="3294" t="s">
        <v>1533</v>
      </c>
      <c r="J8" s="3294" t="s">
        <v>311</v>
      </c>
      <c r="K8" s="3294" t="s">
        <v>311</v>
      </c>
      <c r="L8" s="3294" t="s">
        <v>335</v>
      </c>
      <c r="M8" s="3295" t="s">
        <v>3509</v>
      </c>
      <c r="N8" s="3294" t="s">
        <v>3622</v>
      </c>
      <c r="O8" s="3294" t="s">
        <v>1532</v>
      </c>
      <c r="P8" s="3294" t="s">
        <v>3622</v>
      </c>
      <c r="Q8" s="3294" t="s">
        <v>1532</v>
      </c>
      <c r="R8" s="3294" t="s">
        <v>311</v>
      </c>
    </row>
    <row r="9" spans="1:20">
      <c r="A9" s="3294" t="s">
        <v>316</v>
      </c>
      <c r="B9" s="3294" t="s">
        <v>338</v>
      </c>
      <c r="C9" s="3298"/>
      <c r="D9" s="3298"/>
      <c r="E9" s="3298"/>
      <c r="F9" s="3299" t="s">
        <v>1535</v>
      </c>
      <c r="G9" s="3294"/>
      <c r="H9" s="3294" t="s">
        <v>1536</v>
      </c>
      <c r="I9" s="3294" t="s">
        <v>932</v>
      </c>
      <c r="J9" s="3294" t="s">
        <v>316</v>
      </c>
      <c r="K9" s="3294" t="s">
        <v>316</v>
      </c>
      <c r="L9" s="3294" t="s">
        <v>338</v>
      </c>
      <c r="M9" s="3298" t="s">
        <v>443</v>
      </c>
      <c r="N9" s="3294"/>
      <c r="O9" s="3294" t="s">
        <v>1536</v>
      </c>
      <c r="P9" s="3294"/>
      <c r="Q9" s="3294" t="s">
        <v>1536</v>
      </c>
      <c r="R9" s="3294" t="s">
        <v>316</v>
      </c>
    </row>
    <row r="10" spans="1:20" ht="10.5" thickBot="1">
      <c r="A10" s="3300"/>
      <c r="B10" s="3300"/>
      <c r="C10" s="3301" t="s">
        <v>321</v>
      </c>
      <c r="D10" s="3301"/>
      <c r="E10" s="3301"/>
      <c r="F10" s="3302" t="s">
        <v>322</v>
      </c>
      <c r="G10" s="3300" t="s">
        <v>323</v>
      </c>
      <c r="H10" s="3300" t="s">
        <v>324</v>
      </c>
      <c r="I10" s="3300" t="s">
        <v>325</v>
      </c>
      <c r="J10" s="3300"/>
      <c r="K10" s="3300"/>
      <c r="L10" s="3300"/>
      <c r="M10" s="3301" t="s">
        <v>326</v>
      </c>
      <c r="N10" s="3300" t="s">
        <v>178</v>
      </c>
      <c r="O10" s="3300" t="s">
        <v>179</v>
      </c>
      <c r="P10" s="3300" t="s">
        <v>398</v>
      </c>
      <c r="Q10" s="3300" t="s">
        <v>399</v>
      </c>
      <c r="R10" s="3300"/>
    </row>
    <row r="11" spans="1:20">
      <c r="A11" s="3294"/>
      <c r="B11" s="3303"/>
      <c r="C11" s="3296" t="s">
        <v>2368</v>
      </c>
      <c r="D11" s="3296"/>
      <c r="E11" s="3296"/>
      <c r="F11" s="3304"/>
      <c r="G11" s="3305"/>
      <c r="H11" s="1008"/>
      <c r="I11" s="1009"/>
      <c r="J11" s="3306"/>
      <c r="K11" s="3306"/>
      <c r="L11" s="3330"/>
      <c r="M11" s="1029"/>
      <c r="N11" s="1008"/>
      <c r="O11" s="1008"/>
      <c r="P11" s="1027"/>
      <c r="Q11" s="1009"/>
      <c r="R11" s="3294"/>
    </row>
    <row r="12" spans="1:20">
      <c r="A12" s="3300">
        <v>1</v>
      </c>
      <c r="B12" s="3307"/>
      <c r="C12" s="3308" t="s">
        <v>3484</v>
      </c>
      <c r="D12" s="3309"/>
      <c r="E12" s="3309"/>
      <c r="F12" s="988"/>
      <c r="G12" s="3310"/>
      <c r="H12" s="1896"/>
      <c r="I12" s="1018"/>
      <c r="J12" s="3327">
        <v>1</v>
      </c>
      <c r="K12" s="3327">
        <v>1</v>
      </c>
      <c r="L12" s="3331"/>
      <c r="M12" s="1030"/>
      <c r="N12" s="1896"/>
      <c r="O12" s="1896"/>
      <c r="P12" s="3332"/>
      <c r="Q12" s="1018"/>
      <c r="R12" s="3300">
        <v>1</v>
      </c>
    </row>
    <row r="13" spans="1:20">
      <c r="A13" s="1777">
        <v>2</v>
      </c>
      <c r="B13" s="1016"/>
      <c r="C13" s="3308" t="s">
        <v>3485</v>
      </c>
      <c r="D13" s="3309"/>
      <c r="E13" s="3309"/>
      <c r="F13" s="988"/>
      <c r="G13" s="3311"/>
      <c r="H13" s="990"/>
      <c r="I13" s="991"/>
      <c r="J13" s="1902">
        <v>2</v>
      </c>
      <c r="K13" s="1902">
        <v>2</v>
      </c>
      <c r="L13" s="3333"/>
      <c r="M13" s="3334"/>
      <c r="N13" s="3335"/>
      <c r="O13" s="990"/>
      <c r="P13" s="3336"/>
      <c r="Q13" s="991"/>
      <c r="R13" s="1777">
        <v>2</v>
      </c>
    </row>
    <row r="14" spans="1:20">
      <c r="A14" s="1777">
        <v>3</v>
      </c>
      <c r="B14" s="1016"/>
      <c r="C14" s="3308" t="s">
        <v>3486</v>
      </c>
      <c r="D14" s="3309"/>
      <c r="E14" s="3309"/>
      <c r="F14" s="988"/>
      <c r="G14" s="3311"/>
      <c r="H14" s="990"/>
      <c r="I14" s="991"/>
      <c r="J14" s="1902">
        <v>3</v>
      </c>
      <c r="K14" s="1902">
        <v>3</v>
      </c>
      <c r="L14" s="3333"/>
      <c r="M14" s="3334"/>
      <c r="N14" s="990"/>
      <c r="O14" s="990"/>
      <c r="P14" s="3337"/>
      <c r="Q14" s="991"/>
      <c r="R14" s="1777">
        <v>3</v>
      </c>
    </row>
    <row r="15" spans="1:20">
      <c r="A15" s="1777">
        <v>4</v>
      </c>
      <c r="B15" s="1016"/>
      <c r="C15" s="3308" t="s">
        <v>3487</v>
      </c>
      <c r="D15" s="3309"/>
      <c r="E15" s="3309"/>
      <c r="F15" s="988"/>
      <c r="G15" s="3311"/>
      <c r="H15" s="990"/>
      <c r="I15" s="991"/>
      <c r="J15" s="1902">
        <v>4</v>
      </c>
      <c r="K15" s="1902">
        <v>4</v>
      </c>
      <c r="L15" s="3333"/>
      <c r="M15" s="3334"/>
      <c r="N15" s="990"/>
      <c r="O15" s="990"/>
      <c r="P15" s="3337"/>
      <c r="Q15" s="991"/>
      <c r="R15" s="1777">
        <v>4</v>
      </c>
    </row>
    <row r="16" spans="1:20" s="3243" customFormat="1">
      <c r="A16" s="1777">
        <v>5</v>
      </c>
      <c r="B16" s="1016" t="s">
        <v>516</v>
      </c>
      <c r="C16" s="3574" t="s">
        <v>1969</v>
      </c>
      <c r="D16" s="3575"/>
      <c r="E16" s="3576"/>
      <c r="F16" s="988"/>
      <c r="G16" s="3311"/>
      <c r="H16" s="990"/>
      <c r="I16" s="991"/>
      <c r="J16" s="1902">
        <v>5</v>
      </c>
      <c r="K16" s="1902">
        <v>5</v>
      </c>
      <c r="L16" s="3333"/>
      <c r="M16" s="3334"/>
      <c r="N16" s="3338"/>
      <c r="O16" s="3338"/>
      <c r="P16" s="3338"/>
      <c r="Q16" s="994"/>
      <c r="R16" s="1777">
        <v>5</v>
      </c>
    </row>
    <row r="17" spans="1:18">
      <c r="A17" s="3244"/>
      <c r="B17" s="3303"/>
      <c r="C17" s="3296" t="s">
        <v>1542</v>
      </c>
      <c r="D17" s="3296"/>
      <c r="E17" s="3296"/>
      <c r="F17" s="1017"/>
      <c r="G17" s="3312"/>
      <c r="H17" s="3313"/>
      <c r="I17" s="3314"/>
      <c r="J17" s="3328"/>
      <c r="K17" s="3328"/>
      <c r="L17" s="3339"/>
      <c r="M17" s="3340"/>
      <c r="N17" s="3313"/>
      <c r="O17" s="3313"/>
      <c r="P17" s="3341"/>
      <c r="Q17" s="3314"/>
      <c r="R17" s="3244"/>
    </row>
    <row r="18" spans="1:18">
      <c r="A18" s="3300">
        <v>6</v>
      </c>
      <c r="B18" s="3307"/>
      <c r="C18" s="3308" t="s">
        <v>1478</v>
      </c>
      <c r="D18" s="3309"/>
      <c r="E18" s="3309"/>
      <c r="F18" s="988"/>
      <c r="G18" s="3310"/>
      <c r="H18" s="1896"/>
      <c r="I18" s="1018"/>
      <c r="J18" s="3327">
        <v>6</v>
      </c>
      <c r="K18" s="3327">
        <v>6</v>
      </c>
      <c r="L18" s="3331"/>
      <c r="M18" s="1030"/>
      <c r="N18" s="1896"/>
      <c r="O18" s="1896"/>
      <c r="P18" s="3332"/>
      <c r="Q18" s="1018"/>
      <c r="R18" s="3300">
        <v>6</v>
      </c>
    </row>
    <row r="19" spans="1:18">
      <c r="A19" s="1777">
        <v>7</v>
      </c>
      <c r="B19" s="1016"/>
      <c r="C19" s="3308" t="s">
        <v>1479</v>
      </c>
      <c r="D19" s="3309"/>
      <c r="E19" s="3309"/>
      <c r="F19" s="988"/>
      <c r="G19" s="3311"/>
      <c r="H19" s="990"/>
      <c r="I19" s="991"/>
      <c r="J19" s="1902">
        <v>7</v>
      </c>
      <c r="K19" s="1902">
        <v>7</v>
      </c>
      <c r="L19" s="3333"/>
      <c r="M19" s="3334"/>
      <c r="N19" s="990"/>
      <c r="O19" s="990"/>
      <c r="P19" s="3337"/>
      <c r="Q19" s="991"/>
      <c r="R19" s="1777">
        <v>7</v>
      </c>
    </row>
    <row r="20" spans="1:18">
      <c r="A20" s="1777">
        <v>8</v>
      </c>
      <c r="B20" s="1016"/>
      <c r="C20" s="3308" t="s">
        <v>1480</v>
      </c>
      <c r="D20" s="3309"/>
      <c r="E20" s="3309"/>
      <c r="F20" s="988"/>
      <c r="G20" s="3311"/>
      <c r="H20" s="990"/>
      <c r="I20" s="991"/>
      <c r="J20" s="1902">
        <v>8</v>
      </c>
      <c r="K20" s="1902">
        <v>8</v>
      </c>
      <c r="L20" s="3333"/>
      <c r="M20" s="3334"/>
      <c r="N20" s="990"/>
      <c r="O20" s="990"/>
      <c r="P20" s="3337"/>
      <c r="Q20" s="991"/>
      <c r="R20" s="1777">
        <v>8</v>
      </c>
    </row>
    <row r="21" spans="1:18">
      <c r="A21" s="1777">
        <v>9</v>
      </c>
      <c r="B21" s="1016"/>
      <c r="C21" s="3308" t="s">
        <v>1481</v>
      </c>
      <c r="D21" s="3309"/>
      <c r="E21" s="3309"/>
      <c r="F21" s="988"/>
      <c r="G21" s="3311"/>
      <c r="H21" s="990"/>
      <c r="I21" s="991"/>
      <c r="J21" s="1902">
        <v>9</v>
      </c>
      <c r="K21" s="1902">
        <v>9</v>
      </c>
      <c r="L21" s="3333"/>
      <c r="M21" s="3334"/>
      <c r="N21" s="990"/>
      <c r="O21" s="990"/>
      <c r="P21" s="3337"/>
      <c r="Q21" s="991"/>
      <c r="R21" s="1777">
        <v>9</v>
      </c>
    </row>
    <row r="22" spans="1:18">
      <c r="A22" s="1777">
        <v>10</v>
      </c>
      <c r="B22" s="1016"/>
      <c r="C22" s="3308" t="s">
        <v>1482</v>
      </c>
      <c r="D22" s="3309"/>
      <c r="E22" s="3309"/>
      <c r="F22" s="988"/>
      <c r="G22" s="3311"/>
      <c r="H22" s="990"/>
      <c r="I22" s="991"/>
      <c r="J22" s="1902">
        <v>10</v>
      </c>
      <c r="K22" s="1902">
        <v>10</v>
      </c>
      <c r="L22" s="3333"/>
      <c r="M22" s="3334"/>
      <c r="N22" s="990"/>
      <c r="O22" s="990"/>
      <c r="P22" s="3337"/>
      <c r="Q22" s="991"/>
      <c r="R22" s="1777">
        <v>10</v>
      </c>
    </row>
    <row r="23" spans="1:18">
      <c r="A23" s="1777">
        <v>11</v>
      </c>
      <c r="B23" s="1016"/>
      <c r="C23" s="3308" t="s">
        <v>1545</v>
      </c>
      <c r="D23" s="3309"/>
      <c r="E23" s="3309"/>
      <c r="F23" s="988"/>
      <c r="G23" s="3311"/>
      <c r="H23" s="990"/>
      <c r="I23" s="991"/>
      <c r="J23" s="1902">
        <v>11</v>
      </c>
      <c r="K23" s="1902">
        <v>11</v>
      </c>
      <c r="L23" s="3333"/>
      <c r="M23" s="3334"/>
      <c r="N23" s="990"/>
      <c r="O23" s="990"/>
      <c r="P23" s="3337"/>
      <c r="Q23" s="991"/>
      <c r="R23" s="1777">
        <v>11</v>
      </c>
    </row>
    <row r="24" spans="1:18">
      <c r="A24" s="1777">
        <v>12</v>
      </c>
      <c r="B24" s="1016"/>
      <c r="C24" s="3308" t="s">
        <v>1484</v>
      </c>
      <c r="D24" s="3309"/>
      <c r="E24" s="3309"/>
      <c r="F24" s="988"/>
      <c r="G24" s="3311"/>
      <c r="H24" s="990"/>
      <c r="I24" s="991"/>
      <c r="J24" s="1902">
        <v>12</v>
      </c>
      <c r="K24" s="1902">
        <v>12</v>
      </c>
      <c r="L24" s="3333"/>
      <c r="M24" s="3334"/>
      <c r="N24" s="990"/>
      <c r="O24" s="990"/>
      <c r="P24" s="3337"/>
      <c r="Q24" s="991"/>
      <c r="R24" s="1777">
        <v>12</v>
      </c>
    </row>
    <row r="25" spans="1:18">
      <c r="A25" s="1777">
        <v>13</v>
      </c>
      <c r="B25" s="1016"/>
      <c r="C25" s="3308" t="s">
        <v>1485</v>
      </c>
      <c r="D25" s="3309"/>
      <c r="E25" s="3309"/>
      <c r="F25" s="988"/>
      <c r="G25" s="3311"/>
      <c r="H25" s="990"/>
      <c r="I25" s="991"/>
      <c r="J25" s="1902">
        <v>13</v>
      </c>
      <c r="K25" s="1902">
        <v>13</v>
      </c>
      <c r="L25" s="3333"/>
      <c r="M25" s="3334"/>
      <c r="N25" s="990"/>
      <c r="O25" s="990"/>
      <c r="P25" s="3337"/>
      <c r="Q25" s="991"/>
      <c r="R25" s="1777">
        <v>13</v>
      </c>
    </row>
    <row r="26" spans="1:18">
      <c r="A26" s="1777">
        <v>14</v>
      </c>
      <c r="B26" s="1016"/>
      <c r="C26" s="3308" t="s">
        <v>1486</v>
      </c>
      <c r="D26" s="3309"/>
      <c r="E26" s="3309"/>
      <c r="F26" s="988"/>
      <c r="G26" s="3311"/>
      <c r="H26" s="990"/>
      <c r="I26" s="991"/>
      <c r="J26" s="1902">
        <v>14</v>
      </c>
      <c r="K26" s="1902">
        <v>14</v>
      </c>
      <c r="L26" s="3333"/>
      <c r="M26" s="3334"/>
      <c r="N26" s="990"/>
      <c r="O26" s="990"/>
      <c r="P26" s="3337"/>
      <c r="Q26" s="991"/>
      <c r="R26" s="1777">
        <v>14</v>
      </c>
    </row>
    <row r="27" spans="1:18">
      <c r="A27" s="1777">
        <v>15</v>
      </c>
      <c r="B27" s="1016"/>
      <c r="C27" s="3308" t="s">
        <v>1487</v>
      </c>
      <c r="D27" s="3309"/>
      <c r="E27" s="3309"/>
      <c r="F27" s="988"/>
      <c r="G27" s="3311"/>
      <c r="H27" s="990"/>
      <c r="I27" s="991"/>
      <c r="J27" s="1902">
        <v>15</v>
      </c>
      <c r="K27" s="1902">
        <v>15</v>
      </c>
      <c r="L27" s="3333"/>
      <c r="M27" s="3334"/>
      <c r="N27" s="990"/>
      <c r="O27" s="990"/>
      <c r="P27" s="3337"/>
      <c r="Q27" s="991"/>
      <c r="R27" s="1777">
        <v>15</v>
      </c>
    </row>
    <row r="28" spans="1:18">
      <c r="A28" s="1777">
        <v>16</v>
      </c>
      <c r="B28" s="1016"/>
      <c r="C28" s="3308" t="s">
        <v>3488</v>
      </c>
      <c r="D28" s="3309"/>
      <c r="E28" s="3309"/>
      <c r="F28" s="988"/>
      <c r="G28" s="3311"/>
      <c r="H28" s="990"/>
      <c r="I28" s="991"/>
      <c r="J28" s="1902">
        <v>16</v>
      </c>
      <c r="K28" s="1902">
        <v>16</v>
      </c>
      <c r="L28" s="3333"/>
      <c r="M28" s="3334"/>
      <c r="N28" s="990"/>
      <c r="O28" s="990"/>
      <c r="P28" s="3337"/>
      <c r="Q28" s="991"/>
      <c r="R28" s="1777">
        <v>16</v>
      </c>
    </row>
    <row r="29" spans="1:18">
      <c r="A29" s="1777">
        <v>17</v>
      </c>
      <c r="B29" s="1016"/>
      <c r="C29" s="3308" t="s">
        <v>3489</v>
      </c>
      <c r="D29" s="3309"/>
      <c r="E29" s="3309"/>
      <c r="F29" s="988"/>
      <c r="G29" s="3311"/>
      <c r="H29" s="990"/>
      <c r="I29" s="991"/>
      <c r="J29" s="1902">
        <v>17</v>
      </c>
      <c r="K29" s="1902">
        <v>17</v>
      </c>
      <c r="L29" s="3333"/>
      <c r="M29" s="3334"/>
      <c r="N29" s="990"/>
      <c r="O29" s="990"/>
      <c r="P29" s="3337"/>
      <c r="Q29" s="991"/>
      <c r="R29" s="1777">
        <v>17</v>
      </c>
    </row>
    <row r="30" spans="1:18">
      <c r="A30" s="1777">
        <v>18</v>
      </c>
      <c r="B30" s="1016"/>
      <c r="C30" s="3308" t="s">
        <v>1490</v>
      </c>
      <c r="D30" s="3309"/>
      <c r="E30" s="3309"/>
      <c r="F30" s="988"/>
      <c r="G30" s="3311"/>
      <c r="H30" s="990"/>
      <c r="I30" s="991"/>
      <c r="J30" s="1902">
        <v>18</v>
      </c>
      <c r="K30" s="1902">
        <v>18</v>
      </c>
      <c r="L30" s="3333"/>
      <c r="M30" s="3334"/>
      <c r="N30" s="990"/>
      <c r="O30" s="990"/>
      <c r="P30" s="3337"/>
      <c r="Q30" s="991"/>
      <c r="R30" s="1777">
        <v>18</v>
      </c>
    </row>
    <row r="31" spans="1:18">
      <c r="A31" s="1777">
        <v>19</v>
      </c>
      <c r="B31" s="1016"/>
      <c r="C31" s="3308" t="s">
        <v>1491</v>
      </c>
      <c r="D31" s="3309"/>
      <c r="E31" s="3309"/>
      <c r="F31" s="988"/>
      <c r="G31" s="3311"/>
      <c r="H31" s="990"/>
      <c r="I31" s="991"/>
      <c r="J31" s="1902">
        <v>19</v>
      </c>
      <c r="K31" s="1902">
        <v>19</v>
      </c>
      <c r="L31" s="3333"/>
      <c r="M31" s="3334"/>
      <c r="N31" s="990"/>
      <c r="O31" s="990"/>
      <c r="P31" s="3337"/>
      <c r="Q31" s="991"/>
      <c r="R31" s="1777">
        <v>19</v>
      </c>
    </row>
    <row r="32" spans="1:18">
      <c r="A32" s="1777">
        <v>20</v>
      </c>
      <c r="B32" s="1016"/>
      <c r="C32" s="3308" t="s">
        <v>1494</v>
      </c>
      <c r="D32" s="3309"/>
      <c r="E32" s="3309"/>
      <c r="F32" s="988"/>
      <c r="G32" s="3311"/>
      <c r="H32" s="990"/>
      <c r="I32" s="991"/>
      <c r="J32" s="1902">
        <v>20</v>
      </c>
      <c r="K32" s="1902">
        <v>20</v>
      </c>
      <c r="L32" s="3333"/>
      <c r="M32" s="3334"/>
      <c r="N32" s="990"/>
      <c r="O32" s="990"/>
      <c r="P32" s="3337"/>
      <c r="Q32" s="991"/>
      <c r="R32" s="1777">
        <v>20</v>
      </c>
    </row>
    <row r="33" spans="1:18">
      <c r="A33" s="1777">
        <v>21</v>
      </c>
      <c r="B33" s="1016"/>
      <c r="C33" s="3308" t="s">
        <v>1549</v>
      </c>
      <c r="D33" s="3309"/>
      <c r="E33" s="3309"/>
      <c r="F33" s="988"/>
      <c r="G33" s="3311"/>
      <c r="H33" s="990"/>
      <c r="I33" s="991"/>
      <c r="J33" s="1902">
        <v>21</v>
      </c>
      <c r="K33" s="1902">
        <v>21</v>
      </c>
      <c r="L33" s="3333"/>
      <c r="M33" s="3334"/>
      <c r="N33" s="990"/>
      <c r="O33" s="990"/>
      <c r="P33" s="3337"/>
      <c r="Q33" s="991"/>
      <c r="R33" s="1777">
        <v>21</v>
      </c>
    </row>
    <row r="34" spans="1:18">
      <c r="A34" s="1777">
        <v>22</v>
      </c>
      <c r="B34" s="1016"/>
      <c r="C34" s="3308" t="s">
        <v>1495</v>
      </c>
      <c r="D34" s="3309"/>
      <c r="E34" s="3309"/>
      <c r="F34" s="988"/>
      <c r="G34" s="3311"/>
      <c r="H34" s="990"/>
      <c r="I34" s="991"/>
      <c r="J34" s="1902">
        <v>22</v>
      </c>
      <c r="K34" s="1902">
        <v>22</v>
      </c>
      <c r="L34" s="3333"/>
      <c r="M34" s="3334">
        <v>825</v>
      </c>
      <c r="N34" s="990">
        <v>103</v>
      </c>
      <c r="O34" s="990"/>
      <c r="P34" s="3337">
        <v>103</v>
      </c>
      <c r="Q34" s="991"/>
      <c r="R34" s="1777">
        <v>22</v>
      </c>
    </row>
    <row r="35" spans="1:18">
      <c r="A35" s="1777">
        <v>23</v>
      </c>
      <c r="B35" s="1016"/>
      <c r="C35" s="3308" t="s">
        <v>3490</v>
      </c>
      <c r="D35" s="3309"/>
      <c r="E35" s="3309"/>
      <c r="F35" s="988"/>
      <c r="G35" s="3311"/>
      <c r="H35" s="990"/>
      <c r="I35" s="991"/>
      <c r="J35" s="1902">
        <v>23</v>
      </c>
      <c r="K35" s="1902">
        <v>23</v>
      </c>
      <c r="L35" s="3333"/>
      <c r="M35" s="3334"/>
      <c r="N35" s="990"/>
      <c r="O35" s="990"/>
      <c r="P35" s="3337"/>
      <c r="Q35" s="991"/>
      <c r="R35" s="1777">
        <v>23</v>
      </c>
    </row>
    <row r="36" spans="1:18">
      <c r="A36" s="1777">
        <v>24</v>
      </c>
      <c r="B36" s="1016" t="s">
        <v>516</v>
      </c>
      <c r="C36" s="3574" t="s">
        <v>3491</v>
      </c>
      <c r="D36" s="3575"/>
      <c r="E36" s="3576"/>
      <c r="F36" s="988"/>
      <c r="G36" s="1896"/>
      <c r="H36" s="3311"/>
      <c r="I36" s="991"/>
      <c r="J36" s="1902">
        <v>24</v>
      </c>
      <c r="K36" s="1902">
        <v>24</v>
      </c>
      <c r="L36" s="3333"/>
      <c r="M36" s="3334">
        <v>825</v>
      </c>
      <c r="N36" s="990">
        <v>103</v>
      </c>
      <c r="O36" s="990"/>
      <c r="P36" s="990">
        <v>103</v>
      </c>
      <c r="Q36" s="991"/>
      <c r="R36" s="1777">
        <v>24</v>
      </c>
    </row>
    <row r="37" spans="1:18">
      <c r="A37" s="3326"/>
      <c r="B37" s="3303"/>
      <c r="C37" s="3315" t="s">
        <v>3492</v>
      </c>
      <c r="D37" s="3296"/>
      <c r="E37" s="3296"/>
      <c r="F37" s="1017"/>
      <c r="G37" s="3312"/>
      <c r="H37" s="3313"/>
      <c r="I37" s="3314"/>
      <c r="J37" s="3328"/>
      <c r="K37" s="3328"/>
      <c r="L37" s="3339"/>
      <c r="M37" s="3340"/>
      <c r="N37" s="3313"/>
      <c r="O37" s="3313"/>
      <c r="P37" s="3341"/>
      <c r="Q37" s="3314"/>
      <c r="R37" s="3244"/>
    </row>
    <row r="38" spans="1:18">
      <c r="A38" s="3326"/>
      <c r="B38" s="3316"/>
      <c r="C38" s="3315" t="s">
        <v>3493</v>
      </c>
      <c r="D38" s="3296"/>
      <c r="E38" s="3296"/>
      <c r="F38" s="1017"/>
      <c r="G38" s="3317"/>
      <c r="H38" s="3318"/>
      <c r="I38" s="1019"/>
      <c r="J38" s="3306"/>
      <c r="K38" s="3306"/>
      <c r="L38" s="3342"/>
      <c r="M38" s="1031"/>
      <c r="N38" s="3318"/>
      <c r="O38" s="3318"/>
      <c r="P38" s="3343"/>
      <c r="Q38" s="1019"/>
      <c r="R38" s="3294"/>
    </row>
    <row r="39" spans="1:18">
      <c r="A39" s="3326">
        <v>25</v>
      </c>
      <c r="B39" s="3307"/>
      <c r="C39" s="3308" t="s">
        <v>1498</v>
      </c>
      <c r="D39" s="3309"/>
      <c r="E39" s="3309"/>
      <c r="F39" s="988"/>
      <c r="G39" s="3310"/>
      <c r="H39" s="1896"/>
      <c r="I39" s="1018"/>
      <c r="J39" s="3327">
        <v>25</v>
      </c>
      <c r="K39" s="3327">
        <v>25</v>
      </c>
      <c r="L39" s="3331"/>
      <c r="M39" s="1030"/>
      <c r="N39" s="1896"/>
      <c r="O39" s="1896"/>
      <c r="P39" s="3332"/>
      <c r="Q39" s="1018"/>
      <c r="R39" s="3300">
        <v>25</v>
      </c>
    </row>
    <row r="40" spans="1:18">
      <c r="A40" s="1777">
        <v>26</v>
      </c>
      <c r="B40" s="1016"/>
      <c r="C40" s="3308" t="s">
        <v>1499</v>
      </c>
      <c r="D40" s="3309"/>
      <c r="E40" s="3309"/>
      <c r="F40" s="988"/>
      <c r="G40" s="3311"/>
      <c r="H40" s="990"/>
      <c r="I40" s="991"/>
      <c r="J40" s="1902">
        <v>26</v>
      </c>
      <c r="K40" s="1902">
        <v>26</v>
      </c>
      <c r="L40" s="3333"/>
      <c r="M40" s="3334"/>
      <c r="N40" s="990"/>
      <c r="O40" s="990"/>
      <c r="P40" s="3337"/>
      <c r="Q40" s="991"/>
      <c r="R40" s="1777">
        <v>26</v>
      </c>
    </row>
    <row r="41" spans="1:18">
      <c r="A41" s="1777">
        <v>27</v>
      </c>
      <c r="B41" s="1016"/>
      <c r="C41" s="3308" t="s">
        <v>1500</v>
      </c>
      <c r="D41" s="3309"/>
      <c r="E41" s="3309"/>
      <c r="F41" s="988"/>
      <c r="G41" s="3311"/>
      <c r="H41" s="990"/>
      <c r="I41" s="991"/>
      <c r="J41" s="1902">
        <v>27</v>
      </c>
      <c r="K41" s="1902">
        <v>27</v>
      </c>
      <c r="L41" s="3333"/>
      <c r="M41" s="3334"/>
      <c r="N41" s="990"/>
      <c r="O41" s="990"/>
      <c r="P41" s="3337"/>
      <c r="Q41" s="991"/>
      <c r="R41" s="1777">
        <v>27</v>
      </c>
    </row>
    <row r="42" spans="1:18">
      <c r="A42" s="1777">
        <v>28</v>
      </c>
      <c r="B42" s="1016"/>
      <c r="C42" s="3308" t="s">
        <v>1501</v>
      </c>
      <c r="D42" s="3309"/>
      <c r="E42" s="3309"/>
      <c r="F42" s="988"/>
      <c r="G42" s="3311"/>
      <c r="H42" s="990"/>
      <c r="I42" s="991"/>
      <c r="J42" s="1902">
        <v>28</v>
      </c>
      <c r="K42" s="1902">
        <v>28</v>
      </c>
      <c r="L42" s="3333"/>
      <c r="M42" s="3334"/>
      <c r="N42" s="990"/>
      <c r="O42" s="990"/>
      <c r="P42" s="3337"/>
      <c r="Q42" s="991"/>
      <c r="R42" s="1777">
        <v>28</v>
      </c>
    </row>
    <row r="43" spans="1:18">
      <c r="A43" s="1777">
        <v>29</v>
      </c>
      <c r="B43" s="1016"/>
      <c r="C43" s="3308" t="s">
        <v>1553</v>
      </c>
      <c r="D43" s="3309"/>
      <c r="E43" s="3309"/>
      <c r="F43" s="988"/>
      <c r="G43" s="3311"/>
      <c r="H43" s="990"/>
      <c r="I43" s="991"/>
      <c r="J43" s="1902">
        <v>29</v>
      </c>
      <c r="K43" s="1902">
        <v>29</v>
      </c>
      <c r="L43" s="3333"/>
      <c r="M43" s="3334"/>
      <c r="N43" s="990"/>
      <c r="O43" s="990"/>
      <c r="P43" s="3337"/>
      <c r="Q43" s="991"/>
      <c r="R43" s="1777">
        <v>29</v>
      </c>
    </row>
    <row r="44" spans="1:18">
      <c r="A44" s="1777">
        <v>30</v>
      </c>
      <c r="B44" s="1016"/>
      <c r="C44" s="3308" t="s">
        <v>1554</v>
      </c>
      <c r="D44" s="3309"/>
      <c r="E44" s="3309"/>
      <c r="F44" s="988"/>
      <c r="G44" s="3311"/>
      <c r="H44" s="990"/>
      <c r="I44" s="991"/>
      <c r="J44" s="1902">
        <v>30</v>
      </c>
      <c r="K44" s="1902">
        <v>30</v>
      </c>
      <c r="L44" s="3333"/>
      <c r="M44" s="3319"/>
      <c r="N44" s="990"/>
      <c r="O44" s="990"/>
      <c r="P44" s="3337"/>
      <c r="Q44" s="991"/>
      <c r="R44" s="1777">
        <v>30</v>
      </c>
    </row>
    <row r="45" spans="1:18">
      <c r="A45" s="1777">
        <v>31</v>
      </c>
      <c r="B45" s="1016"/>
      <c r="C45" s="3308" t="s">
        <v>1555</v>
      </c>
      <c r="D45" s="3309"/>
      <c r="E45" s="3309"/>
      <c r="F45" s="988"/>
      <c r="G45" s="3311"/>
      <c r="H45" s="990"/>
      <c r="I45" s="991"/>
      <c r="J45" s="1902">
        <v>31</v>
      </c>
      <c r="K45" s="1902">
        <v>31</v>
      </c>
      <c r="L45" s="3333"/>
      <c r="M45" s="3334"/>
      <c r="N45" s="990"/>
      <c r="O45" s="990"/>
      <c r="P45" s="3337"/>
      <c r="Q45" s="991"/>
      <c r="R45" s="1777">
        <v>31</v>
      </c>
    </row>
    <row r="46" spans="1:18" s="3243" customFormat="1">
      <c r="A46" s="1777">
        <v>32</v>
      </c>
      <c r="B46" s="1016" t="s">
        <v>516</v>
      </c>
      <c r="C46" s="3577" t="s">
        <v>3494</v>
      </c>
      <c r="D46" s="3578"/>
      <c r="E46" s="3579"/>
      <c r="F46" s="3319"/>
      <c r="G46" s="3311"/>
      <c r="H46" s="990"/>
      <c r="I46" s="3320"/>
      <c r="J46" s="1902">
        <v>32</v>
      </c>
      <c r="K46" s="1902">
        <v>32</v>
      </c>
      <c r="L46" s="3333"/>
      <c r="M46" s="3334"/>
      <c r="N46" s="990"/>
      <c r="O46" s="990"/>
      <c r="P46" s="990"/>
      <c r="Q46" s="991"/>
      <c r="R46" s="1777">
        <v>32</v>
      </c>
    </row>
    <row r="47" spans="1:18">
      <c r="A47" s="3244"/>
      <c r="B47" s="3303"/>
      <c r="C47" s="3315" t="s">
        <v>3416</v>
      </c>
      <c r="D47" s="3296"/>
      <c r="E47" s="3296"/>
      <c r="F47" s="1017"/>
      <c r="G47" s="3312"/>
      <c r="H47" s="3313"/>
      <c r="I47" s="3314"/>
      <c r="J47" s="3328"/>
      <c r="K47" s="3328"/>
      <c r="L47" s="3339"/>
      <c r="M47" s="3340"/>
      <c r="N47" s="3313"/>
      <c r="O47" s="3313"/>
      <c r="P47" s="3341"/>
      <c r="Q47" s="3314"/>
      <c r="R47" s="3244"/>
    </row>
    <row r="48" spans="1:18">
      <c r="A48" s="3300">
        <v>33</v>
      </c>
      <c r="B48" s="3307"/>
      <c r="C48" s="3308" t="s">
        <v>3495</v>
      </c>
      <c r="D48" s="3309"/>
      <c r="E48" s="3309"/>
      <c r="F48" s="988"/>
      <c r="G48" s="3310"/>
      <c r="H48" s="1896"/>
      <c r="I48" s="1018"/>
      <c r="J48" s="3327">
        <v>33</v>
      </c>
      <c r="K48" s="3327">
        <v>33</v>
      </c>
      <c r="L48" s="3331"/>
      <c r="M48" s="1030"/>
      <c r="N48" s="1896"/>
      <c r="O48" s="1896"/>
      <c r="P48" s="3332"/>
      <c r="Q48" s="1018"/>
      <c r="R48" s="3300">
        <v>33</v>
      </c>
    </row>
    <row r="49" spans="1:18">
      <c r="A49" s="1777">
        <v>34</v>
      </c>
      <c r="B49" s="1016"/>
      <c r="C49" s="3308" t="s">
        <v>1558</v>
      </c>
      <c r="D49" s="3309"/>
      <c r="E49" s="3309"/>
      <c r="F49" s="988"/>
      <c r="G49" s="3311"/>
      <c r="H49" s="990"/>
      <c r="I49" s="991"/>
      <c r="J49" s="1902">
        <v>34</v>
      </c>
      <c r="K49" s="1902">
        <v>34</v>
      </c>
      <c r="L49" s="3333"/>
      <c r="M49" s="3334"/>
      <c r="N49" s="990"/>
      <c r="O49" s="990"/>
      <c r="P49" s="3337"/>
      <c r="Q49" s="991"/>
      <c r="R49" s="1777">
        <v>34</v>
      </c>
    </row>
    <row r="50" spans="1:18" s="3243" customFormat="1">
      <c r="A50" s="1777">
        <v>35</v>
      </c>
      <c r="B50" s="1016" t="s">
        <v>516</v>
      </c>
      <c r="C50" s="3577" t="s">
        <v>3496</v>
      </c>
      <c r="D50" s="3578"/>
      <c r="E50" s="3579"/>
      <c r="F50" s="988"/>
      <c r="G50" s="3311"/>
      <c r="H50" s="990"/>
      <c r="I50" s="991"/>
      <c r="J50" s="1902">
        <v>35</v>
      </c>
      <c r="K50" s="1902">
        <v>35</v>
      </c>
      <c r="L50" s="3333"/>
      <c r="M50" s="3334"/>
      <c r="N50" s="990"/>
      <c r="O50" s="990"/>
      <c r="P50" s="990"/>
      <c r="Q50" s="991"/>
      <c r="R50" s="1777">
        <v>35</v>
      </c>
    </row>
    <row r="51" spans="1:18">
      <c r="A51" s="3326"/>
      <c r="B51" s="3303"/>
      <c r="C51" s="3315" t="s">
        <v>1364</v>
      </c>
      <c r="D51" s="3296"/>
      <c r="E51" s="3296"/>
      <c r="F51" s="1017"/>
      <c r="G51" s="3312"/>
      <c r="H51" s="3313"/>
      <c r="I51" s="3314"/>
      <c r="J51" s="3328"/>
      <c r="K51" s="3328"/>
      <c r="L51" s="3339"/>
      <c r="M51" s="3340"/>
      <c r="N51" s="3313"/>
      <c r="O51" s="3313"/>
      <c r="P51" s="3341"/>
      <c r="Q51" s="3314"/>
      <c r="R51" s="3244"/>
    </row>
    <row r="52" spans="1:18">
      <c r="A52" s="3326"/>
      <c r="B52" s="3316"/>
      <c r="C52" s="3315" t="s">
        <v>3497</v>
      </c>
      <c r="D52" s="3296"/>
      <c r="E52" s="3296"/>
      <c r="F52" s="1017"/>
      <c r="G52" s="3317"/>
      <c r="H52" s="3318"/>
      <c r="I52" s="1019"/>
      <c r="J52" s="3306"/>
      <c r="K52" s="3306"/>
      <c r="L52" s="3342"/>
      <c r="M52" s="1031"/>
      <c r="N52" s="3318"/>
      <c r="O52" s="3318"/>
      <c r="P52" s="3343"/>
      <c r="Q52" s="1019"/>
      <c r="R52" s="3294"/>
    </row>
    <row r="53" spans="1:18">
      <c r="A53" s="3326">
        <v>36</v>
      </c>
      <c r="B53" s="3307" t="s">
        <v>516</v>
      </c>
      <c r="C53" s="3308" t="s">
        <v>1561</v>
      </c>
      <c r="D53" s="3309"/>
      <c r="E53" s="3309"/>
      <c r="F53" s="988"/>
      <c r="G53" s="3310"/>
      <c r="H53" s="1896"/>
      <c r="I53" s="1018"/>
      <c r="J53" s="3327">
        <v>36</v>
      </c>
      <c r="K53" s="3327">
        <v>36</v>
      </c>
      <c r="L53" s="3331"/>
      <c r="M53" s="1030"/>
      <c r="N53" s="1896"/>
      <c r="O53" s="1896"/>
      <c r="P53" s="3332"/>
      <c r="Q53" s="1018"/>
      <c r="R53" s="3300">
        <v>36</v>
      </c>
    </row>
    <row r="54" spans="1:18">
      <c r="A54" s="1777">
        <v>37</v>
      </c>
      <c r="B54" s="1016" t="s">
        <v>516</v>
      </c>
      <c r="C54" s="3308" t="s">
        <v>3498</v>
      </c>
      <c r="D54" s="3309"/>
      <c r="E54" s="3309"/>
      <c r="F54" s="988"/>
      <c r="G54" s="3311"/>
      <c r="H54" s="990"/>
      <c r="I54" s="991"/>
      <c r="J54" s="1902">
        <v>37</v>
      </c>
      <c r="K54" s="1902">
        <v>37</v>
      </c>
      <c r="L54" s="3333"/>
      <c r="M54" s="3334"/>
      <c r="N54" s="990"/>
      <c r="O54" s="990"/>
      <c r="P54" s="3337"/>
      <c r="Q54" s="991"/>
      <c r="R54" s="1777">
        <v>37</v>
      </c>
    </row>
    <row r="55" spans="1:18">
      <c r="A55" s="1777">
        <v>38</v>
      </c>
      <c r="B55" s="1016" t="s">
        <v>516</v>
      </c>
      <c r="C55" s="3308" t="s">
        <v>3499</v>
      </c>
      <c r="D55" s="3309"/>
      <c r="E55" s="3309"/>
      <c r="F55" s="988"/>
      <c r="G55" s="3311"/>
      <c r="H55" s="990"/>
      <c r="I55" s="991"/>
      <c r="J55" s="1902">
        <v>38</v>
      </c>
      <c r="K55" s="1902">
        <v>38</v>
      </c>
      <c r="L55" s="3333"/>
      <c r="M55" s="3334"/>
      <c r="N55" s="990"/>
      <c r="O55" s="990"/>
      <c r="P55" s="3337"/>
      <c r="Q55" s="991"/>
      <c r="R55" s="1777">
        <v>38</v>
      </c>
    </row>
    <row r="56" spans="1:18">
      <c r="A56" s="1777">
        <v>39</v>
      </c>
      <c r="B56" s="1016" t="s">
        <v>516</v>
      </c>
      <c r="C56" s="3321" t="s">
        <v>3500</v>
      </c>
      <c r="D56" s="3309"/>
      <c r="E56" s="3309"/>
      <c r="F56" s="988"/>
      <c r="G56" s="3311"/>
      <c r="H56" s="990"/>
      <c r="I56" s="991"/>
      <c r="J56" s="1902">
        <v>39</v>
      </c>
      <c r="K56" s="1902">
        <v>39</v>
      </c>
      <c r="L56" s="3333"/>
      <c r="M56" s="3334"/>
      <c r="N56" s="990"/>
      <c r="O56" s="990"/>
      <c r="P56" s="3337"/>
      <c r="Q56" s="991"/>
      <c r="R56" s="1777">
        <v>39</v>
      </c>
    </row>
    <row r="57" spans="1:18">
      <c r="A57" s="1777">
        <v>40</v>
      </c>
      <c r="B57" s="1016" t="s">
        <v>516</v>
      </c>
      <c r="C57" s="3322" t="s">
        <v>3501</v>
      </c>
      <c r="D57" s="3323"/>
      <c r="E57" s="3309"/>
      <c r="F57" s="988"/>
      <c r="G57" s="3311"/>
      <c r="H57" s="990"/>
      <c r="I57" s="991"/>
      <c r="J57" s="1902">
        <v>40</v>
      </c>
      <c r="K57" s="1902">
        <v>40</v>
      </c>
      <c r="L57" s="3333"/>
      <c r="M57" s="3319"/>
      <c r="N57" s="990"/>
      <c r="O57" s="990"/>
      <c r="P57" s="3337"/>
      <c r="Q57" s="991"/>
      <c r="R57" s="1777">
        <v>40</v>
      </c>
    </row>
    <row r="58" spans="1:18">
      <c r="A58" s="1777">
        <v>41</v>
      </c>
      <c r="B58" s="1016" t="s">
        <v>516</v>
      </c>
      <c r="C58" s="3308" t="s">
        <v>3623</v>
      </c>
      <c r="D58" s="3309"/>
      <c r="E58" s="3309"/>
      <c r="F58" s="988"/>
      <c r="G58" s="3311"/>
      <c r="H58" s="990"/>
      <c r="I58" s="991"/>
      <c r="J58" s="1902">
        <v>41</v>
      </c>
      <c r="K58" s="1902">
        <v>41</v>
      </c>
      <c r="L58" s="3333"/>
      <c r="M58" s="3334"/>
      <c r="N58" s="990"/>
      <c r="O58" s="990"/>
      <c r="P58" s="3337"/>
      <c r="Q58" s="991"/>
      <c r="R58" s="1777">
        <v>41</v>
      </c>
    </row>
    <row r="59" spans="1:18">
      <c r="A59" s="1777">
        <v>42</v>
      </c>
      <c r="B59" s="1016"/>
      <c r="C59" s="3577" t="s">
        <v>1374</v>
      </c>
      <c r="D59" s="3578"/>
      <c r="E59" s="3579"/>
      <c r="F59" s="988"/>
      <c r="G59" s="3311"/>
      <c r="H59" s="990"/>
      <c r="I59" s="991"/>
      <c r="J59" s="1902">
        <v>42</v>
      </c>
      <c r="K59" s="1902">
        <v>42</v>
      </c>
      <c r="L59" s="3344"/>
      <c r="M59" s="3345"/>
      <c r="N59" s="3346"/>
      <c r="O59" s="990"/>
      <c r="P59" s="3337"/>
      <c r="Q59" s="991"/>
      <c r="R59" s="1777">
        <v>42</v>
      </c>
    </row>
    <row r="60" spans="1:18" ht="10.5" thickBot="1">
      <c r="A60" s="1777">
        <v>43</v>
      </c>
      <c r="B60" s="1016"/>
      <c r="C60" s="3577" t="s">
        <v>564</v>
      </c>
      <c r="D60" s="3578"/>
      <c r="E60" s="3579"/>
      <c r="F60" s="1897"/>
      <c r="G60" s="1898"/>
      <c r="H60" s="1899"/>
      <c r="I60" s="1900"/>
      <c r="J60" s="1902">
        <v>43</v>
      </c>
      <c r="K60" s="3327">
        <v>43</v>
      </c>
      <c r="L60" s="1004"/>
      <c r="M60" s="1002">
        <v>825</v>
      </c>
      <c r="N60" s="1003">
        <v>103</v>
      </c>
      <c r="O60" s="1004"/>
      <c r="P60" s="1004">
        <v>103</v>
      </c>
      <c r="Q60" s="1005"/>
      <c r="R60" s="3300">
        <v>43</v>
      </c>
    </row>
    <row r="61" spans="1:18">
      <c r="A61" s="3351"/>
      <c r="B61" s="3352"/>
      <c r="C61" s="3246"/>
      <c r="D61" s="3246"/>
      <c r="E61" s="3246"/>
      <c r="F61" s="1024"/>
      <c r="G61" s="1024"/>
      <c r="H61" s="1024"/>
      <c r="I61" s="1024"/>
      <c r="J61" s="3353"/>
      <c r="K61" s="3354"/>
      <c r="L61" s="1024"/>
      <c r="M61" s="1024"/>
      <c r="N61" s="1024"/>
      <c r="O61" s="1024"/>
      <c r="P61" s="1024"/>
      <c r="Q61" s="1024"/>
      <c r="R61" s="3297"/>
    </row>
    <row r="62" spans="1:18" ht="22" customHeight="1">
      <c r="A62" s="1022" t="s">
        <v>797</v>
      </c>
      <c r="B62" s="1015"/>
      <c r="C62" s="3564" t="s">
        <v>3502</v>
      </c>
      <c r="D62" s="3564"/>
      <c r="E62" s="3564"/>
      <c r="F62" s="3564"/>
      <c r="G62" s="3564"/>
      <c r="H62" s="3564"/>
      <c r="I62" s="3564"/>
      <c r="J62" s="3565"/>
      <c r="K62" s="1032" t="s">
        <v>797</v>
      </c>
      <c r="L62" s="1015"/>
      <c r="M62" s="3564" t="s">
        <v>3510</v>
      </c>
      <c r="N62" s="3564"/>
      <c r="O62" s="3564"/>
      <c r="P62" s="3564"/>
      <c r="Q62" s="3564"/>
      <c r="R62" s="3565"/>
    </row>
    <row r="63" spans="1:18" ht="33" customHeight="1">
      <c r="A63" s="1022" t="s">
        <v>3503</v>
      </c>
      <c r="B63" s="1015"/>
      <c r="C63" s="3566" t="s">
        <v>3504</v>
      </c>
      <c r="D63" s="3566"/>
      <c r="E63" s="3566"/>
      <c r="F63" s="3566"/>
      <c r="G63" s="3566"/>
      <c r="H63" s="3566"/>
      <c r="I63" s="3566"/>
      <c r="J63" s="3567"/>
      <c r="K63" s="1032" t="s">
        <v>3503</v>
      </c>
      <c r="L63" s="1015"/>
      <c r="M63" s="3566" t="s">
        <v>3512</v>
      </c>
      <c r="N63" s="3566"/>
      <c r="O63" s="3566"/>
      <c r="P63" s="3566"/>
      <c r="Q63" s="3566"/>
      <c r="R63" s="3567"/>
    </row>
    <row r="64" spans="1:18" ht="26" customHeight="1">
      <c r="A64" s="1022" t="s">
        <v>3505</v>
      </c>
      <c r="B64" s="1015"/>
      <c r="C64" s="3566" t="s">
        <v>3507</v>
      </c>
      <c r="D64" s="3566"/>
      <c r="E64" s="3566"/>
      <c r="F64" s="3566"/>
      <c r="G64" s="3566"/>
      <c r="H64" s="3566"/>
      <c r="I64" s="3566"/>
      <c r="J64" s="3567"/>
      <c r="K64" s="1020"/>
      <c r="L64" s="1015"/>
      <c r="M64" s="1015"/>
      <c r="N64" s="1015"/>
      <c r="O64" s="1015"/>
      <c r="P64" s="1015"/>
      <c r="Q64" s="1015"/>
      <c r="R64" s="1021"/>
    </row>
    <row r="65" spans="1:21">
      <c r="A65" s="3347"/>
      <c r="B65" s="1015"/>
      <c r="C65" s="3247"/>
      <c r="D65" s="3247"/>
      <c r="E65" s="3247"/>
      <c r="F65" s="3247"/>
      <c r="G65" s="3247"/>
      <c r="H65" s="3247"/>
      <c r="I65" s="3247"/>
      <c r="J65" s="3348"/>
      <c r="K65" s="3349"/>
      <c r="L65" s="1015"/>
      <c r="M65" s="1015"/>
      <c r="N65" s="1015"/>
      <c r="O65" s="1015"/>
      <c r="P65" s="1015"/>
      <c r="Q65" s="1015"/>
      <c r="R65" s="3350"/>
    </row>
    <row r="66" spans="1:21">
      <c r="A66" s="3347"/>
      <c r="B66" s="1015"/>
      <c r="C66" s="3247"/>
      <c r="D66" s="3247"/>
      <c r="E66" s="3247"/>
      <c r="F66" s="3247"/>
      <c r="G66" s="3247"/>
      <c r="H66" s="3247"/>
      <c r="I66" s="3247"/>
      <c r="J66" s="3348"/>
      <c r="K66" s="3349"/>
      <c r="L66" s="1015"/>
      <c r="M66" s="1015"/>
      <c r="N66" s="1015"/>
      <c r="O66" s="1015"/>
      <c r="P66" s="1015"/>
      <c r="Q66" s="1015"/>
      <c r="R66" s="3350"/>
    </row>
    <row r="67" spans="1:21">
      <c r="A67" s="3347"/>
      <c r="B67" s="1015"/>
      <c r="C67" s="3247"/>
      <c r="D67" s="3247"/>
      <c r="E67" s="3247"/>
      <c r="F67" s="3247"/>
      <c r="G67" s="3247"/>
      <c r="H67" s="3247"/>
      <c r="I67" s="3247"/>
      <c r="J67" s="3348"/>
      <c r="K67" s="3349"/>
      <c r="L67" s="1015"/>
      <c r="M67" s="1015"/>
      <c r="N67" s="1015"/>
      <c r="O67" s="1015"/>
      <c r="P67" s="1015"/>
      <c r="Q67" s="1015"/>
      <c r="R67" s="3350"/>
    </row>
    <row r="68" spans="1:21" ht="10.5">
      <c r="A68" s="1026"/>
      <c r="B68" s="149"/>
      <c r="C68" s="149"/>
      <c r="D68" s="149"/>
      <c r="E68" s="149"/>
      <c r="F68" s="149"/>
      <c r="G68" s="149"/>
      <c r="H68" s="126"/>
      <c r="I68" s="1025"/>
      <c r="J68" s="127" t="s">
        <v>1353</v>
      </c>
      <c r="K68" s="1026"/>
      <c r="L68" s="149"/>
      <c r="M68" s="149"/>
      <c r="N68" s="149"/>
      <c r="O68" s="149"/>
      <c r="P68" s="149"/>
      <c r="Q68" s="149"/>
      <c r="R68" s="127" t="s">
        <v>1353</v>
      </c>
      <c r="S68" s="1015"/>
      <c r="T68" s="1015"/>
      <c r="U68" s="515"/>
    </row>
    <row r="69" spans="1:21" ht="12.5">
      <c r="A69" s="1028"/>
      <c r="B69" s="1007"/>
      <c r="C69" s="1007"/>
      <c r="D69" s="1007"/>
      <c r="E69" s="1007"/>
      <c r="F69" s="1007"/>
      <c r="G69" s="1007"/>
      <c r="H69" s="1007"/>
      <c r="J69" s="136"/>
    </row>
    <row r="70" spans="1:21">
      <c r="A70" s="136"/>
      <c r="J70" s="136"/>
    </row>
    <row r="71" spans="1:21">
      <c r="A71" s="136"/>
      <c r="J71" s="136"/>
    </row>
    <row r="72" spans="1:21">
      <c r="A72" s="136"/>
      <c r="J72" s="136"/>
    </row>
    <row r="73" spans="1:21">
      <c r="A73" s="136"/>
      <c r="J73" s="136"/>
    </row>
    <row r="74" spans="1:21">
      <c r="A74" s="136"/>
      <c r="J74" s="136"/>
    </row>
    <row r="75" spans="1:21">
      <c r="A75" s="136"/>
      <c r="J75" s="136"/>
    </row>
    <row r="76" spans="1:21">
      <c r="A76" s="136"/>
      <c r="J76" s="136"/>
    </row>
    <row r="77" spans="1:21">
      <c r="A77" s="136"/>
      <c r="J77" s="136"/>
    </row>
    <row r="78" spans="1:21">
      <c r="A78" s="136"/>
      <c r="J78" s="136"/>
    </row>
    <row r="79" spans="1:21">
      <c r="A79" s="136"/>
      <c r="J79" s="136"/>
    </row>
    <row r="80" spans="1:21">
      <c r="A80" s="136"/>
      <c r="J80" s="136"/>
    </row>
    <row r="81" spans="1:10">
      <c r="A81" s="136"/>
      <c r="J81" s="136"/>
    </row>
    <row r="82" spans="1:10">
      <c r="A82" s="136"/>
      <c r="J82" s="136"/>
    </row>
    <row r="83" spans="1:10">
      <c r="A83" s="136"/>
      <c r="J83" s="136"/>
    </row>
    <row r="84" spans="1:10">
      <c r="A84" s="136"/>
      <c r="J84" s="136"/>
    </row>
    <row r="85" spans="1:10">
      <c r="A85" s="136"/>
      <c r="J85" s="136"/>
    </row>
    <row r="86" spans="1:10">
      <c r="A86" s="136"/>
      <c r="J86" s="136"/>
    </row>
    <row r="87" spans="1:10">
      <c r="A87" s="136"/>
      <c r="J87" s="136"/>
    </row>
    <row r="88" spans="1:10">
      <c r="A88" s="136"/>
      <c r="J88" s="136"/>
    </row>
    <row r="89" spans="1:10">
      <c r="A89" s="136"/>
      <c r="J89" s="136"/>
    </row>
    <row r="90" spans="1:10">
      <c r="A90" s="136"/>
      <c r="J90" s="136"/>
    </row>
    <row r="91" spans="1:10">
      <c r="A91" s="136"/>
      <c r="J91" s="136"/>
    </row>
    <row r="92" spans="1:10">
      <c r="A92" s="136"/>
      <c r="J92" s="136"/>
    </row>
    <row r="93" spans="1:10">
      <c r="A93" s="136"/>
      <c r="J93" s="136"/>
    </row>
    <row r="94" spans="1:10">
      <c r="A94" s="136"/>
      <c r="J94" s="136"/>
    </row>
    <row r="95" spans="1:10">
      <c r="A95" s="136"/>
      <c r="J95" s="136"/>
    </row>
    <row r="96" spans="1:10">
      <c r="A96" s="136"/>
      <c r="J96" s="136"/>
    </row>
    <row r="97" spans="1:10">
      <c r="A97" s="136"/>
      <c r="J97" s="136"/>
    </row>
    <row r="98" spans="1:10">
      <c r="A98" s="136"/>
      <c r="J98" s="136"/>
    </row>
    <row r="99" spans="1:10">
      <c r="A99" s="136"/>
      <c r="J99" s="136"/>
    </row>
    <row r="100" spans="1:10">
      <c r="A100" s="136"/>
      <c r="J100" s="136"/>
    </row>
    <row r="101" spans="1:10">
      <c r="A101" s="136"/>
      <c r="J101" s="136"/>
    </row>
    <row r="102" spans="1:10">
      <c r="A102" s="136"/>
      <c r="J102" s="136"/>
    </row>
    <row r="103" spans="1:10">
      <c r="A103" s="136"/>
      <c r="J103" s="136"/>
    </row>
    <row r="104" spans="1:10">
      <c r="A104" s="136"/>
      <c r="J104" s="136"/>
    </row>
    <row r="105" spans="1:10">
      <c r="A105" s="136"/>
      <c r="J105" s="136"/>
    </row>
    <row r="106" spans="1:10">
      <c r="A106" s="136"/>
      <c r="J106" s="136"/>
    </row>
    <row r="107" spans="1:10">
      <c r="A107" s="136"/>
      <c r="J107" s="136"/>
    </row>
    <row r="108" spans="1:10">
      <c r="A108" s="136"/>
      <c r="J108" s="136"/>
    </row>
    <row r="109" spans="1:10">
      <c r="A109" s="136"/>
      <c r="J109" s="136"/>
    </row>
    <row r="110" spans="1:10">
      <c r="A110" s="136"/>
      <c r="J110" s="136"/>
    </row>
    <row r="111" spans="1:10">
      <c r="A111" s="136"/>
      <c r="J111" s="136"/>
    </row>
    <row r="112" spans="1:10">
      <c r="A112" s="136"/>
      <c r="J112" s="136"/>
    </row>
    <row r="113" spans="1:10">
      <c r="A113" s="136"/>
      <c r="J113" s="136"/>
    </row>
    <row r="114" spans="1:10">
      <c r="A114" s="136"/>
      <c r="J114" s="136"/>
    </row>
    <row r="115" spans="1:10">
      <c r="A115" s="136"/>
      <c r="J115" s="136"/>
    </row>
    <row r="116" spans="1:10">
      <c r="A116" s="136"/>
      <c r="J116" s="136"/>
    </row>
    <row r="117" spans="1:10">
      <c r="A117" s="136"/>
      <c r="J117" s="136"/>
    </row>
    <row r="118" spans="1:10">
      <c r="A118" s="136"/>
      <c r="J118" s="136"/>
    </row>
    <row r="119" spans="1:10">
      <c r="A119" s="136"/>
      <c r="J119" s="136"/>
    </row>
    <row r="120" spans="1:10">
      <c r="A120" s="136"/>
      <c r="J120" s="136"/>
    </row>
    <row r="121" spans="1:10">
      <c r="A121" s="136"/>
      <c r="J121" s="136"/>
    </row>
    <row r="122" spans="1:10">
      <c r="A122" s="136"/>
      <c r="J122" s="136"/>
    </row>
    <row r="123" spans="1:10">
      <c r="A123" s="136"/>
      <c r="J123" s="136"/>
    </row>
    <row r="124" spans="1:10">
      <c r="A124" s="136"/>
      <c r="J124" s="136"/>
    </row>
    <row r="125" spans="1:10">
      <c r="A125" s="136"/>
      <c r="J125" s="136"/>
    </row>
    <row r="126" spans="1:10">
      <c r="A126" s="136"/>
      <c r="J126" s="136"/>
    </row>
    <row r="127" spans="1:10">
      <c r="A127" s="136"/>
      <c r="J127" s="136"/>
    </row>
    <row r="128" spans="1:10">
      <c r="A128" s="136"/>
      <c r="J128" s="136"/>
    </row>
    <row r="129" spans="1:10">
      <c r="A129" s="136"/>
      <c r="J129" s="136"/>
    </row>
    <row r="130" spans="1:10">
      <c r="A130" s="136"/>
      <c r="J130" s="136"/>
    </row>
    <row r="131" spans="1:10">
      <c r="A131" s="136"/>
      <c r="J131" s="136"/>
    </row>
    <row r="132" spans="1:10">
      <c r="A132" s="136"/>
      <c r="J132" s="136"/>
    </row>
    <row r="133" spans="1:10">
      <c r="A133" s="136"/>
      <c r="J133" s="136"/>
    </row>
  </sheetData>
  <mergeCells count="18">
    <mergeCell ref="C63:J63"/>
    <mergeCell ref="C64:J64"/>
    <mergeCell ref="K1:N1"/>
    <mergeCell ref="A5:J5"/>
    <mergeCell ref="K5:R5"/>
    <mergeCell ref="M62:R62"/>
    <mergeCell ref="M63:R63"/>
    <mergeCell ref="K2:R2"/>
    <mergeCell ref="K3:R3"/>
    <mergeCell ref="C16:E16"/>
    <mergeCell ref="C36:E36"/>
    <mergeCell ref="C46:E46"/>
    <mergeCell ref="C50:E50"/>
    <mergeCell ref="A2:J2"/>
    <mergeCell ref="A3:J3"/>
    <mergeCell ref="C59:E59"/>
    <mergeCell ref="C60:E60"/>
    <mergeCell ref="C62:J62"/>
  </mergeCells>
  <phoneticPr fontId="13" type="noConversion"/>
  <printOptions horizontalCentered="1" verticalCentered="1"/>
  <pageMargins left="0.25" right="0.25" top="0.25" bottom="0.25" header="0.1" footer="0.1"/>
  <pageSetup orientation="portrait" r:id="rId1"/>
  <headerFooter alignWithMargins="0"/>
  <colBreaks count="1" manualBreakCount="1">
    <brk id="10" max="66" man="1"/>
  </colBreaks>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7"/>
  <sheetViews>
    <sheetView view="pageBreakPreview" topLeftCell="A16" zoomScaleNormal="100" zoomScaleSheetLayoutView="100" workbookViewId="0">
      <selection activeCell="A125" sqref="A125:XFD125"/>
    </sheetView>
  </sheetViews>
  <sheetFormatPr defaultRowHeight="10"/>
  <cols>
    <col min="1" max="1" width="3" customWidth="1"/>
    <col min="2" max="2" width="5.44140625" customWidth="1"/>
    <col min="3" max="3" width="6.44140625" customWidth="1"/>
    <col min="4" max="4" width="36.77734375" customWidth="1"/>
    <col min="5" max="13" width="11.6640625" customWidth="1"/>
    <col min="14" max="14" width="8.44140625" customWidth="1"/>
    <col min="15" max="15" width="4.6640625" customWidth="1"/>
  </cols>
  <sheetData>
    <row r="1" spans="1:15" ht="10.5">
      <c r="A1" s="66"/>
      <c r="B1" s="144" t="s">
        <v>46</v>
      </c>
      <c r="C1" s="1039"/>
      <c r="D1" s="1039"/>
      <c r="E1" s="1039"/>
      <c r="F1" s="1039"/>
      <c r="G1" s="1039"/>
      <c r="H1" s="1039"/>
      <c r="I1" s="1039"/>
      <c r="J1" s="1039"/>
      <c r="K1" s="1039"/>
      <c r="L1" s="1039"/>
      <c r="M1" s="1039"/>
      <c r="N1" s="1040"/>
      <c r="O1" s="1041"/>
    </row>
    <row r="2" spans="1:15" ht="13.5">
      <c r="A2" s="80"/>
      <c r="B2" s="730" t="s">
        <v>334</v>
      </c>
      <c r="C2" s="731"/>
      <c r="D2" s="731"/>
      <c r="E2" s="731"/>
      <c r="F2" s="731"/>
      <c r="G2" s="731"/>
      <c r="H2" s="731"/>
      <c r="I2" s="731"/>
      <c r="J2" s="731"/>
      <c r="K2" s="731"/>
      <c r="L2" s="731"/>
      <c r="M2" s="731"/>
      <c r="N2" s="924"/>
      <c r="O2" s="1042">
        <v>54</v>
      </c>
    </row>
    <row r="3" spans="1:15">
      <c r="A3" s="80"/>
      <c r="B3" s="460" t="s">
        <v>416</v>
      </c>
      <c r="C3" s="459" t="s">
        <v>428</v>
      </c>
      <c r="D3" s="459"/>
      <c r="E3" s="459"/>
      <c r="F3" s="459"/>
      <c r="G3" s="459"/>
      <c r="H3" s="459"/>
      <c r="I3" s="459"/>
      <c r="J3" s="459"/>
      <c r="K3" s="459"/>
      <c r="L3" s="459"/>
      <c r="M3" s="459"/>
      <c r="N3" s="734"/>
      <c r="O3" s="462"/>
    </row>
    <row r="4" spans="1:15">
      <c r="A4" s="80"/>
      <c r="B4" s="460" t="s">
        <v>417</v>
      </c>
      <c r="C4" s="459" t="s">
        <v>3218</v>
      </c>
      <c r="D4" s="459"/>
      <c r="E4" s="459"/>
      <c r="F4" s="459"/>
      <c r="G4" s="459"/>
      <c r="H4" s="459"/>
      <c r="I4" s="459"/>
      <c r="J4" s="459"/>
      <c r="K4" s="459"/>
      <c r="L4" s="459"/>
      <c r="M4" s="459"/>
      <c r="N4" s="734"/>
      <c r="O4" s="462"/>
    </row>
    <row r="5" spans="1:15">
      <c r="A5" s="80"/>
      <c r="B5" s="95" t="s">
        <v>3217</v>
      </c>
      <c r="C5" s="459"/>
      <c r="D5" s="459"/>
      <c r="E5" s="459"/>
      <c r="F5" s="459"/>
      <c r="G5" s="459"/>
      <c r="H5" s="459"/>
      <c r="I5" s="459"/>
      <c r="J5" s="459"/>
      <c r="K5" s="459"/>
      <c r="L5" s="459"/>
      <c r="M5" s="459"/>
      <c r="N5" s="734"/>
      <c r="O5" s="462"/>
    </row>
    <row r="6" spans="1:15">
      <c r="A6" s="80"/>
      <c r="B6" s="95" t="s">
        <v>3219</v>
      </c>
      <c r="C6" s="459"/>
      <c r="D6" s="459"/>
      <c r="E6" s="459"/>
      <c r="F6" s="459"/>
      <c r="G6" s="459"/>
      <c r="H6" s="459"/>
      <c r="I6" s="459"/>
      <c r="J6" s="459"/>
      <c r="K6" s="459"/>
      <c r="L6" s="459"/>
      <c r="M6" s="459"/>
      <c r="N6" s="734"/>
      <c r="O6" s="462"/>
    </row>
    <row r="7" spans="1:15">
      <c r="A7" s="80"/>
      <c r="B7" s="460" t="s">
        <v>418</v>
      </c>
      <c r="C7" s="459" t="s">
        <v>3220</v>
      </c>
      <c r="D7" s="459"/>
      <c r="E7" s="459"/>
      <c r="F7" s="459"/>
      <c r="G7" s="459"/>
      <c r="H7" s="459"/>
      <c r="I7" s="459"/>
      <c r="J7" s="459"/>
      <c r="K7" s="459"/>
      <c r="L7" s="459"/>
      <c r="M7" s="459"/>
      <c r="N7" s="734"/>
      <c r="O7" s="462"/>
    </row>
    <row r="8" spans="1:15">
      <c r="A8" s="80"/>
      <c r="B8" s="95" t="s">
        <v>3221</v>
      </c>
      <c r="C8" s="459"/>
      <c r="D8" s="459"/>
      <c r="E8" s="459"/>
      <c r="F8" s="459"/>
      <c r="G8" s="459"/>
      <c r="H8" s="459"/>
      <c r="I8" s="459"/>
      <c r="J8" s="459"/>
      <c r="K8" s="459"/>
      <c r="L8" s="459"/>
      <c r="M8" s="459"/>
      <c r="N8" s="734"/>
      <c r="O8" s="462"/>
    </row>
    <row r="9" spans="1:15">
      <c r="A9" s="80"/>
      <c r="B9" s="95" t="s">
        <v>3222</v>
      </c>
      <c r="C9" s="459"/>
      <c r="D9" s="459"/>
      <c r="E9" s="459"/>
      <c r="F9" s="459"/>
      <c r="G9" s="459"/>
      <c r="H9" s="459"/>
      <c r="I9" s="459"/>
      <c r="J9" s="459"/>
      <c r="K9" s="459"/>
      <c r="L9" s="459"/>
      <c r="M9" s="459"/>
      <c r="N9" s="734"/>
      <c r="O9" s="462"/>
    </row>
    <row r="10" spans="1:15">
      <c r="A10" s="80"/>
      <c r="B10" s="460" t="s">
        <v>419</v>
      </c>
      <c r="C10" s="459" t="s">
        <v>3223</v>
      </c>
      <c r="D10" s="459"/>
      <c r="E10" s="459"/>
      <c r="F10" s="459"/>
      <c r="G10" s="459"/>
      <c r="H10" s="459"/>
      <c r="I10" s="459"/>
      <c r="J10" s="459"/>
      <c r="K10" s="459"/>
      <c r="L10" s="459"/>
      <c r="M10" s="459"/>
      <c r="N10" s="734"/>
      <c r="O10" s="462"/>
    </row>
    <row r="11" spans="1:15">
      <c r="A11" s="80"/>
      <c r="B11" s="1043" t="s">
        <v>3224</v>
      </c>
      <c r="C11" s="459"/>
      <c r="D11" s="459"/>
      <c r="E11" s="459"/>
      <c r="F11" s="459"/>
      <c r="G11" s="459"/>
      <c r="H11" s="459"/>
      <c r="I11" s="459"/>
      <c r="J11" s="459"/>
      <c r="K11" s="459"/>
      <c r="L11" s="459"/>
      <c r="M11" s="459"/>
      <c r="N11" s="734"/>
      <c r="O11" s="462"/>
    </row>
    <row r="12" spans="1:15">
      <c r="A12" s="80"/>
      <c r="B12" s="1043" t="s">
        <v>3225</v>
      </c>
      <c r="C12" s="459"/>
      <c r="D12" s="459"/>
      <c r="E12" s="459"/>
      <c r="F12" s="459"/>
      <c r="G12" s="459"/>
      <c r="H12" s="459"/>
      <c r="I12" s="459"/>
      <c r="J12" s="459"/>
      <c r="K12" s="459"/>
      <c r="L12" s="459"/>
      <c r="M12" s="459"/>
      <c r="N12" s="734"/>
      <c r="O12" s="462"/>
    </row>
    <row r="13" spans="1:15">
      <c r="A13" s="80"/>
      <c r="B13" s="460" t="s">
        <v>421</v>
      </c>
      <c r="C13" s="459" t="s">
        <v>3227</v>
      </c>
      <c r="D13" s="459"/>
      <c r="E13" s="459"/>
      <c r="F13" s="459"/>
      <c r="G13" s="459"/>
      <c r="H13" s="459"/>
      <c r="I13" s="459"/>
      <c r="J13" s="459"/>
      <c r="K13" s="459"/>
      <c r="L13" s="459"/>
      <c r="M13" s="459"/>
      <c r="N13" s="734"/>
      <c r="O13" s="462"/>
    </row>
    <row r="14" spans="1:15">
      <c r="A14" s="80"/>
      <c r="B14" s="95" t="s">
        <v>3226</v>
      </c>
      <c r="C14" s="459"/>
      <c r="D14" s="459"/>
      <c r="E14" s="459"/>
      <c r="F14" s="459"/>
      <c r="G14" s="459"/>
      <c r="H14" s="459"/>
      <c r="I14" s="459"/>
      <c r="J14" s="459"/>
      <c r="K14" s="459"/>
      <c r="L14" s="459"/>
      <c r="M14" s="459"/>
      <c r="N14" s="734"/>
      <c r="O14" s="462"/>
    </row>
    <row r="15" spans="1:15">
      <c r="A15" s="80"/>
      <c r="B15" s="460" t="s">
        <v>866</v>
      </c>
      <c r="C15" s="459" t="s">
        <v>3228</v>
      </c>
      <c r="D15" s="459"/>
      <c r="E15" s="459"/>
      <c r="F15" s="459"/>
      <c r="G15" s="459"/>
      <c r="H15" s="459"/>
      <c r="I15" s="459"/>
      <c r="J15" s="459"/>
      <c r="K15" s="459"/>
      <c r="L15" s="459"/>
      <c r="M15" s="459"/>
      <c r="N15" s="734"/>
      <c r="O15" s="1044"/>
    </row>
    <row r="16" spans="1:15">
      <c r="A16" s="80"/>
      <c r="B16" s="1043" t="s">
        <v>3229</v>
      </c>
      <c r="C16" s="459"/>
      <c r="D16" s="459"/>
      <c r="E16" s="459"/>
      <c r="F16" s="459"/>
      <c r="G16" s="459"/>
      <c r="H16" s="459"/>
      <c r="I16" s="459"/>
      <c r="J16" s="459"/>
      <c r="K16" s="459"/>
      <c r="L16" s="459"/>
      <c r="M16" s="459"/>
      <c r="N16" s="734"/>
      <c r="O16" s="1044"/>
    </row>
    <row r="17" spans="1:15">
      <c r="A17" s="80"/>
      <c r="B17" s="95" t="s">
        <v>3230</v>
      </c>
      <c r="C17" s="459"/>
      <c r="D17" s="459"/>
      <c r="E17" s="459"/>
      <c r="F17" s="459"/>
      <c r="G17" s="459"/>
      <c r="H17" s="459"/>
      <c r="I17" s="459"/>
      <c r="J17" s="459"/>
      <c r="K17" s="459"/>
      <c r="L17" s="459"/>
      <c r="M17" s="459"/>
      <c r="N17" s="734"/>
      <c r="O17" s="1044"/>
    </row>
    <row r="18" spans="1:15">
      <c r="A18" s="80"/>
      <c r="B18" s="95" t="s">
        <v>3231</v>
      </c>
      <c r="C18" s="459"/>
      <c r="D18" s="459"/>
      <c r="E18" s="459"/>
      <c r="F18" s="459"/>
      <c r="G18" s="459"/>
      <c r="H18" s="459"/>
      <c r="I18" s="459"/>
      <c r="J18" s="459"/>
      <c r="K18" s="459"/>
      <c r="L18" s="459"/>
      <c r="M18" s="459"/>
      <c r="N18" s="734"/>
      <c r="O18" s="1044"/>
    </row>
    <row r="19" spans="1:15">
      <c r="A19" s="80"/>
      <c r="B19" s="460" t="s">
        <v>868</v>
      </c>
      <c r="C19" s="459" t="s">
        <v>3233</v>
      </c>
      <c r="D19" s="459"/>
      <c r="E19" s="459"/>
      <c r="F19" s="459"/>
      <c r="G19" s="459"/>
      <c r="H19" s="459"/>
      <c r="I19" s="459"/>
      <c r="J19" s="459"/>
      <c r="K19" s="459"/>
      <c r="L19" s="459"/>
      <c r="M19" s="459"/>
      <c r="N19" s="734"/>
      <c r="O19" s="1044"/>
    </row>
    <row r="20" spans="1:15">
      <c r="A20" s="80"/>
      <c r="B20" s="95" t="s">
        <v>3232</v>
      </c>
      <c r="C20" s="459"/>
      <c r="D20" s="459"/>
      <c r="E20" s="459"/>
      <c r="F20" s="459"/>
      <c r="G20" s="459"/>
      <c r="H20" s="459"/>
      <c r="I20" s="459"/>
      <c r="J20" s="459"/>
      <c r="K20" s="459"/>
      <c r="L20" s="459"/>
      <c r="M20" s="459"/>
      <c r="N20" s="734"/>
      <c r="O20" s="1044"/>
    </row>
    <row r="21" spans="1:15">
      <c r="A21" s="80"/>
      <c r="B21" s="460" t="s">
        <v>870</v>
      </c>
      <c r="C21" s="459" t="s">
        <v>3235</v>
      </c>
      <c r="D21" s="459"/>
      <c r="E21" s="459"/>
      <c r="F21" s="459"/>
      <c r="G21" s="459"/>
      <c r="H21" s="459"/>
      <c r="I21" s="459"/>
      <c r="J21" s="459"/>
      <c r="K21" s="459"/>
      <c r="L21" s="459"/>
      <c r="M21" s="459"/>
      <c r="N21" s="734"/>
      <c r="O21" s="1044"/>
    </row>
    <row r="22" spans="1:15">
      <c r="A22" s="191"/>
      <c r="B22" s="95" t="s">
        <v>3234</v>
      </c>
      <c r="C22" s="459"/>
      <c r="D22" s="459"/>
      <c r="E22" s="459"/>
      <c r="F22" s="459"/>
      <c r="G22" s="459"/>
      <c r="H22" s="459"/>
      <c r="I22" s="459"/>
      <c r="J22" s="459"/>
      <c r="K22" s="459"/>
      <c r="L22" s="459"/>
      <c r="M22" s="459"/>
      <c r="N22" s="734"/>
      <c r="O22" s="1044"/>
    </row>
    <row r="23" spans="1:15">
      <c r="A23" s="180"/>
      <c r="B23" s="529"/>
      <c r="C23" s="530"/>
      <c r="D23" s="530"/>
      <c r="E23" s="530"/>
      <c r="F23" s="530"/>
      <c r="G23" s="530"/>
      <c r="H23" s="530"/>
      <c r="I23" s="530"/>
      <c r="J23" s="530"/>
      <c r="K23" s="530"/>
      <c r="L23" s="530"/>
      <c r="M23" s="530"/>
      <c r="N23" s="740"/>
      <c r="O23" s="1044"/>
    </row>
    <row r="24" spans="1:15">
      <c r="A24" s="181"/>
      <c r="B24" s="1045"/>
      <c r="C24" s="1045"/>
      <c r="D24" s="1045"/>
      <c r="E24" s="1045"/>
      <c r="F24" s="1045"/>
      <c r="G24" s="1045" t="s">
        <v>1637</v>
      </c>
      <c r="H24" s="1045" t="s">
        <v>1638</v>
      </c>
      <c r="I24" s="1045" t="s">
        <v>490</v>
      </c>
      <c r="J24" s="1045" t="s">
        <v>1639</v>
      </c>
      <c r="K24" s="1045" t="s">
        <v>1640</v>
      </c>
      <c r="L24" s="1045" t="s">
        <v>490</v>
      </c>
      <c r="M24" s="1045" t="s">
        <v>1325</v>
      </c>
      <c r="N24" s="1045"/>
      <c r="O24" s="190"/>
    </row>
    <row r="25" spans="1:15">
      <c r="A25" s="180"/>
      <c r="B25" s="800" t="s">
        <v>311</v>
      </c>
      <c r="C25" s="800" t="s">
        <v>335</v>
      </c>
      <c r="D25" s="800" t="s">
        <v>1641</v>
      </c>
      <c r="E25" s="800" t="s">
        <v>1642</v>
      </c>
      <c r="F25" s="800" t="s">
        <v>1643</v>
      </c>
      <c r="G25" s="800" t="s">
        <v>1644</v>
      </c>
      <c r="H25" s="800" t="s">
        <v>1644</v>
      </c>
      <c r="I25" s="800" t="s">
        <v>1644</v>
      </c>
      <c r="J25" s="925" t="s">
        <v>1645</v>
      </c>
      <c r="K25" s="800" t="s">
        <v>1335</v>
      </c>
      <c r="L25" s="800" t="s">
        <v>1646</v>
      </c>
      <c r="M25" s="800" t="s">
        <v>1647</v>
      </c>
      <c r="N25" s="800" t="s">
        <v>311</v>
      </c>
      <c r="O25" s="190"/>
    </row>
    <row r="26" spans="1:15">
      <c r="A26" s="180"/>
      <c r="B26" s="800" t="s">
        <v>316</v>
      </c>
      <c r="C26" s="800" t="s">
        <v>338</v>
      </c>
      <c r="D26" s="800"/>
      <c r="E26" s="800" t="s">
        <v>1648</v>
      </c>
      <c r="F26" s="925" t="s">
        <v>1673</v>
      </c>
      <c r="G26" s="800" t="s">
        <v>1648</v>
      </c>
      <c r="H26" s="925" t="s">
        <v>1648</v>
      </c>
      <c r="I26" s="800" t="s">
        <v>1648</v>
      </c>
      <c r="J26" s="925" t="s">
        <v>1674</v>
      </c>
      <c r="K26" s="800" t="s">
        <v>1675</v>
      </c>
      <c r="L26" s="925" t="s">
        <v>1335</v>
      </c>
      <c r="M26" s="800" t="s">
        <v>1676</v>
      </c>
      <c r="N26" s="800" t="s">
        <v>316</v>
      </c>
      <c r="O26" s="190"/>
    </row>
    <row r="27" spans="1:15" ht="10.5" thickBot="1">
      <c r="A27" s="180"/>
      <c r="B27" s="737"/>
      <c r="C27" s="737"/>
      <c r="D27" s="804" t="s">
        <v>321</v>
      </c>
      <c r="E27" s="804" t="s">
        <v>322</v>
      </c>
      <c r="F27" s="804" t="s">
        <v>323</v>
      </c>
      <c r="G27" s="804" t="s">
        <v>324</v>
      </c>
      <c r="H27" s="804" t="s">
        <v>325</v>
      </c>
      <c r="I27" s="804" t="s">
        <v>326</v>
      </c>
      <c r="J27" s="804" t="s">
        <v>178</v>
      </c>
      <c r="K27" s="804" t="s">
        <v>179</v>
      </c>
      <c r="L27" s="804" t="s">
        <v>398</v>
      </c>
      <c r="M27" s="804" t="s">
        <v>399</v>
      </c>
      <c r="N27" s="737"/>
      <c r="O27" s="190"/>
    </row>
    <row r="28" spans="1:15" ht="10.5" customHeight="1">
      <c r="A28" s="3582" t="s">
        <v>38</v>
      </c>
      <c r="B28" s="1046">
        <v>1</v>
      </c>
      <c r="C28" s="1046" t="s">
        <v>516</v>
      </c>
      <c r="D28" s="746" t="s">
        <v>2369</v>
      </c>
      <c r="E28" s="829">
        <v>17157</v>
      </c>
      <c r="F28" s="833"/>
      <c r="G28" s="833">
        <v>1001</v>
      </c>
      <c r="H28" s="833"/>
      <c r="I28" s="833"/>
      <c r="J28" s="833">
        <v>968</v>
      </c>
      <c r="K28" s="1047"/>
      <c r="L28" s="833">
        <v>3174</v>
      </c>
      <c r="M28" s="834">
        <v>22300</v>
      </c>
      <c r="N28" s="1046">
        <v>1</v>
      </c>
      <c r="O28" s="3580" t="s">
        <v>3042</v>
      </c>
    </row>
    <row r="29" spans="1:15">
      <c r="A29" s="3582"/>
      <c r="B29" s="1046">
        <v>2</v>
      </c>
      <c r="C29" s="1046" t="s">
        <v>516</v>
      </c>
      <c r="D29" s="746" t="s">
        <v>1677</v>
      </c>
      <c r="E29" s="1048">
        <v>45116</v>
      </c>
      <c r="F29" s="1049"/>
      <c r="G29" s="1049">
        <v>4340</v>
      </c>
      <c r="H29" s="1049"/>
      <c r="I29" s="1049"/>
      <c r="J29" s="1049">
        <v>2927</v>
      </c>
      <c r="K29" s="1046" t="s">
        <v>658</v>
      </c>
      <c r="L29" s="1049">
        <v>29260</v>
      </c>
      <c r="M29" s="837">
        <v>81643</v>
      </c>
      <c r="N29" s="1046">
        <v>2</v>
      </c>
      <c r="O29" s="3580"/>
    </row>
    <row r="30" spans="1:15">
      <c r="A30" s="3582"/>
      <c r="B30" s="1046">
        <v>3</v>
      </c>
      <c r="C30" s="1046" t="s">
        <v>516</v>
      </c>
      <c r="D30" s="746" t="s">
        <v>1678</v>
      </c>
      <c r="E30" s="1048">
        <v>248877</v>
      </c>
      <c r="F30" s="1049"/>
      <c r="G30" s="1049">
        <v>5585</v>
      </c>
      <c r="H30" s="1049"/>
      <c r="I30" s="1049"/>
      <c r="J30" s="1049">
        <v>42227</v>
      </c>
      <c r="K30" s="1046" t="s">
        <v>658</v>
      </c>
      <c r="L30" s="1049">
        <v>-1125</v>
      </c>
      <c r="M30" s="837">
        <v>295564</v>
      </c>
      <c r="N30" s="1046">
        <v>3</v>
      </c>
      <c r="O30" s="3580"/>
    </row>
    <row r="31" spans="1:15">
      <c r="A31" s="3582"/>
      <c r="B31" s="1046">
        <v>4</v>
      </c>
      <c r="C31" s="1046" t="s">
        <v>516</v>
      </c>
      <c r="D31" s="746" t="s">
        <v>1679</v>
      </c>
      <c r="E31" s="1048"/>
      <c r="F31" s="1049"/>
      <c r="G31" s="1049"/>
      <c r="H31" s="1049"/>
      <c r="I31" s="1049"/>
      <c r="J31" s="1049"/>
      <c r="K31" s="1049">
        <v>201</v>
      </c>
      <c r="L31" s="1049"/>
      <c r="M31" s="837">
        <v>201</v>
      </c>
      <c r="N31" s="1046">
        <v>4</v>
      </c>
      <c r="O31" s="3580"/>
    </row>
    <row r="32" spans="1:15">
      <c r="A32" s="3582"/>
      <c r="B32" s="1046">
        <v>5</v>
      </c>
      <c r="C32" s="1046" t="s">
        <v>516</v>
      </c>
      <c r="D32" s="746" t="s">
        <v>1388</v>
      </c>
      <c r="E32" s="1048"/>
      <c r="F32" s="1049"/>
      <c r="G32" s="1049"/>
      <c r="H32" s="1049"/>
      <c r="I32" s="1049"/>
      <c r="J32" s="1049"/>
      <c r="K32" s="746"/>
      <c r="L32" s="1049"/>
      <c r="M32" s="837"/>
      <c r="N32" s="1046">
        <v>5</v>
      </c>
      <c r="O32" s="3580"/>
    </row>
    <row r="33" spans="1:15" ht="12" customHeight="1">
      <c r="A33" s="3582"/>
      <c r="B33" s="1046">
        <v>6</v>
      </c>
      <c r="C33" s="1046" t="s">
        <v>516</v>
      </c>
      <c r="D33" s="746" t="s">
        <v>2373</v>
      </c>
      <c r="E33" s="1048">
        <v>4725</v>
      </c>
      <c r="F33" s="1049"/>
      <c r="G33" s="1049">
        <v>679</v>
      </c>
      <c r="H33" s="1049"/>
      <c r="I33" s="1049"/>
      <c r="J33" s="1049"/>
      <c r="K33" s="746"/>
      <c r="L33" s="1049"/>
      <c r="M33" s="837">
        <v>5404</v>
      </c>
      <c r="N33" s="1046">
        <v>6</v>
      </c>
      <c r="O33" s="3580"/>
    </row>
    <row r="34" spans="1:15">
      <c r="A34" s="3582"/>
      <c r="B34" s="1046">
        <v>7</v>
      </c>
      <c r="C34" s="1046" t="s">
        <v>516</v>
      </c>
      <c r="D34" s="746" t="s">
        <v>1680</v>
      </c>
      <c r="E34" s="1048">
        <v>7268</v>
      </c>
      <c r="F34" s="1049"/>
      <c r="G34" s="1049"/>
      <c r="H34" s="1049"/>
      <c r="I34" s="1049"/>
      <c r="J34" s="1049"/>
      <c r="K34" s="746"/>
      <c r="L34" s="1049"/>
      <c r="M34" s="837">
        <v>7268</v>
      </c>
      <c r="N34" s="1046">
        <v>7</v>
      </c>
      <c r="O34" s="3580"/>
    </row>
    <row r="35" spans="1:15">
      <c r="A35" s="3582"/>
      <c r="B35" s="1046">
        <v>8</v>
      </c>
      <c r="C35" s="1046" t="s">
        <v>516</v>
      </c>
      <c r="D35" s="746" t="s">
        <v>2381</v>
      </c>
      <c r="E35" s="1048">
        <v>1</v>
      </c>
      <c r="F35" s="1049"/>
      <c r="G35" s="1049"/>
      <c r="H35" s="1049"/>
      <c r="I35" s="1049"/>
      <c r="J35" s="1049"/>
      <c r="K35" s="746"/>
      <c r="L35" s="1049"/>
      <c r="M35" s="837">
        <v>1</v>
      </c>
      <c r="N35" s="1046">
        <v>8</v>
      </c>
      <c r="O35" s="3580"/>
    </row>
    <row r="36" spans="1:15">
      <c r="A36" s="3582"/>
      <c r="B36" s="1046">
        <v>9</v>
      </c>
      <c r="C36" s="1046" t="s">
        <v>516</v>
      </c>
      <c r="D36" s="746" t="s">
        <v>1681</v>
      </c>
      <c r="E36" s="1050" t="s">
        <v>1682</v>
      </c>
      <c r="F36" s="1046" t="s">
        <v>1682</v>
      </c>
      <c r="G36" s="1046" t="s">
        <v>1682</v>
      </c>
      <c r="H36" s="1046" t="s">
        <v>1682</v>
      </c>
      <c r="I36" s="1046" t="s">
        <v>1682</v>
      </c>
      <c r="J36" s="1046" t="s">
        <v>1682</v>
      </c>
      <c r="K36" s="1046" t="s">
        <v>1682</v>
      </c>
      <c r="L36" s="1046" t="s">
        <v>1682</v>
      </c>
      <c r="M36" s="1051" t="s">
        <v>1682</v>
      </c>
      <c r="N36" s="1046">
        <v>9</v>
      </c>
      <c r="O36" s="3580"/>
    </row>
    <row r="37" spans="1:15">
      <c r="A37" s="3582"/>
      <c r="B37" s="1046">
        <v>10</v>
      </c>
      <c r="C37" s="1046" t="s">
        <v>516</v>
      </c>
      <c r="D37" s="746" t="s">
        <v>490</v>
      </c>
      <c r="E37" s="1052"/>
      <c r="F37" s="746"/>
      <c r="G37" s="746"/>
      <c r="H37" s="746"/>
      <c r="I37" s="746"/>
      <c r="J37" s="746"/>
      <c r="K37" s="746"/>
      <c r="L37" s="746"/>
      <c r="M37" s="1053"/>
      <c r="N37" s="1046">
        <v>10</v>
      </c>
      <c r="O37" s="3580"/>
    </row>
    <row r="38" spans="1:15" ht="10.5" thickBot="1">
      <c r="A38" s="3582"/>
      <c r="B38" s="1046">
        <v>11</v>
      </c>
      <c r="C38" s="1046" t="s">
        <v>516</v>
      </c>
      <c r="D38" s="746" t="s">
        <v>1683</v>
      </c>
      <c r="E38" s="840">
        <v>323144</v>
      </c>
      <c r="F38" s="841"/>
      <c r="G38" s="841">
        <v>11605</v>
      </c>
      <c r="H38" s="841"/>
      <c r="I38" s="841"/>
      <c r="J38" s="841">
        <v>46122</v>
      </c>
      <c r="K38" s="841">
        <v>201</v>
      </c>
      <c r="L38" s="841">
        <v>31309</v>
      </c>
      <c r="M38" s="842">
        <v>412381</v>
      </c>
      <c r="N38" s="1046">
        <v>11</v>
      </c>
      <c r="O38" s="3580"/>
    </row>
    <row r="39" spans="1:15">
      <c r="A39" s="3582"/>
      <c r="B39" s="1054"/>
      <c r="C39" s="1055"/>
      <c r="D39" s="744"/>
      <c r="E39" s="744"/>
      <c r="F39" s="744"/>
      <c r="G39" s="744"/>
      <c r="H39" s="744"/>
      <c r="I39" s="744"/>
      <c r="J39" s="744"/>
      <c r="K39" s="744"/>
      <c r="L39" s="744"/>
      <c r="M39" s="744"/>
      <c r="N39" s="1056"/>
      <c r="O39" s="3580"/>
    </row>
    <row r="40" spans="1:15">
      <c r="A40" s="3582"/>
      <c r="B40" s="933"/>
      <c r="C40" s="925"/>
      <c r="D40" s="459"/>
      <c r="E40" s="459"/>
      <c r="F40" s="459"/>
      <c r="G40" s="459"/>
      <c r="H40" s="459"/>
      <c r="I40" s="459"/>
      <c r="J40" s="459"/>
      <c r="K40" s="459"/>
      <c r="L40" s="459"/>
      <c r="M40" s="459"/>
      <c r="N40" s="926"/>
      <c r="O40" s="3580"/>
    </row>
    <row r="41" spans="1:15">
      <c r="A41" s="3582"/>
      <c r="B41" s="933"/>
      <c r="C41" s="925"/>
      <c r="D41" s="459"/>
      <c r="E41" s="459"/>
      <c r="F41" s="459"/>
      <c r="G41" s="459"/>
      <c r="H41" s="459"/>
      <c r="I41" s="459"/>
      <c r="J41" s="459"/>
      <c r="K41" s="459"/>
      <c r="L41" s="459"/>
      <c r="M41" s="459"/>
      <c r="N41" s="926"/>
      <c r="O41" s="3580"/>
    </row>
    <row r="42" spans="1:15">
      <c r="A42" s="3582"/>
      <c r="B42" s="10"/>
      <c r="C42" s="14"/>
      <c r="D42" s="15"/>
      <c r="E42" s="15"/>
      <c r="F42" s="15"/>
      <c r="G42" s="15"/>
      <c r="H42" s="15"/>
      <c r="I42" s="15"/>
      <c r="J42" s="15"/>
      <c r="K42" s="15"/>
      <c r="L42" s="15"/>
      <c r="M42" s="15"/>
      <c r="N42" s="16"/>
      <c r="O42" s="3580"/>
    </row>
    <row r="43" spans="1:15">
      <c r="A43" s="3582"/>
      <c r="B43" s="3"/>
      <c r="C43" s="15"/>
      <c r="D43" s="15"/>
      <c r="E43" s="15"/>
      <c r="F43" s="15"/>
      <c r="G43" s="15"/>
      <c r="H43" s="15"/>
      <c r="I43" s="15"/>
      <c r="J43" s="15"/>
      <c r="K43" s="15"/>
      <c r="L43" s="15"/>
      <c r="M43" s="15"/>
      <c r="N43" s="4"/>
      <c r="O43" s="3580"/>
    </row>
    <row r="44" spans="1:15">
      <c r="A44" s="3582"/>
      <c r="B44" s="3"/>
      <c r="C44" s="15"/>
      <c r="D44" s="15"/>
      <c r="E44" s="15"/>
      <c r="F44" s="15"/>
      <c r="G44" s="15"/>
      <c r="H44" s="15"/>
      <c r="I44" s="15"/>
      <c r="J44" s="15"/>
      <c r="K44" s="15"/>
      <c r="L44" s="15"/>
      <c r="M44" s="15"/>
      <c r="N44" s="4"/>
      <c r="O44" s="3580"/>
    </row>
    <row r="45" spans="1:15">
      <c r="A45" s="3583"/>
      <c r="B45" s="192" t="s">
        <v>818</v>
      </c>
      <c r="C45" s="70"/>
      <c r="D45" s="70"/>
      <c r="E45" s="70"/>
      <c r="F45" s="70"/>
      <c r="G45" s="70"/>
      <c r="H45" s="70"/>
      <c r="I45" s="70"/>
      <c r="J45" s="70"/>
      <c r="K45" s="70"/>
      <c r="L45" s="70"/>
      <c r="M45" s="70"/>
      <c r="N45" s="179"/>
      <c r="O45" s="3581"/>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selection activeCell="G31" sqref="G31"/>
      <pageMargins left="0.75" right="0.75" top="1" bottom="1" header="0" footer="0"/>
      <pageSetup scale="85" orientation="landscape" horizontalDpi="4294967292" r:id="rId2"/>
      <headerFooter alignWithMargins="0"/>
    </customSheetView>
    <customSheetView guid="{5A727A5D-BF44-4335-A246-11154DE1EF1F}">
      <selection activeCell="G31" sqref="G31"/>
      <pageMargins left="0.75" right="0.75" top="1" bottom="1" header="0" footer="0"/>
      <pageSetup scale="85" orientation="landscape" horizontalDpi="4294967292" r:id="rId3"/>
      <headerFooter alignWithMargins="0"/>
    </customSheetView>
    <customSheetView guid="{4199E9C9-F722-4E0F-954F-1B24567CBCA2}">
      <selection activeCell="G31" sqref="G31"/>
      <pageMargins left="0.75" right="0.75" top="1" bottom="1" header="0" footer="0"/>
      <pageSetup scale="85" orientation="landscape" horizontalDpi="4294967292" r:id="rId4"/>
      <headerFooter alignWithMargins="0"/>
    </customSheetView>
    <customSheetView guid="{494A8C19-2F1C-4B6E-A878-D879D2D7079D}">
      <selection activeCell="G31" sqref="G31"/>
      <pageMargins left="0.75" right="0.75" top="1" bottom="1" header="0" footer="0"/>
      <pageSetup scale="85" orientation="landscape" horizontalDpi="4294967292" r:id="rId5"/>
      <headerFooter alignWithMargins="0"/>
    </customSheetView>
    <customSheetView guid="{1074830C-1147-4CE3-BD9F-2572CEE59AEF}">
      <pageMargins left="0.75" right="0.75" top="1" bottom="1" header="0" footer="0"/>
      <pageSetup scale="85" orientation="landscape" horizontalDpi="4294967292" r:id="rId6"/>
      <headerFooter alignWithMargins="0"/>
    </customSheetView>
    <customSheetView guid="{C0E4D60A-5D51-4D0A-8339-E19D67BA1FD7}">
      <pageMargins left="0.75" right="0.75" top="1" bottom="1" header="0" footer="0"/>
      <pageSetup scale="85" orientation="landscape" horizontalDpi="4294967292" r:id="rId7"/>
      <headerFooter alignWithMargins="0"/>
    </customSheetView>
    <customSheetView guid="{EB5A193B-9693-4793-A7E2-BFF09C25801B}">
      <selection activeCell="G31" sqref="G31"/>
      <pageMargins left="0.75" right="0.75" top="1" bottom="1" header="0" footer="0"/>
      <pageSetup scale="85" orientation="landscape" horizontalDpi="4294967292" r:id="rId8"/>
      <headerFooter alignWithMargins="0"/>
    </customSheetView>
  </customSheetViews>
  <mergeCells count="2">
    <mergeCell ref="O28:O45"/>
    <mergeCell ref="A28:A45"/>
  </mergeCells>
  <phoneticPr fontId="0" type="noConversion"/>
  <printOptions horizontalCentered="1" verticalCentered="1"/>
  <pageMargins left="0.25" right="0.25" top="0.25" bottom="0.25" header="0.1" footer="0.1"/>
  <pageSetup orientation="landscape" r:id="rId9"/>
  <headerFooter alignWithMargins="0"/>
  <customProperties>
    <customPr name="_pios_id" r:id="rId10"/>
    <customPr name="EpmWorksheetKeyString_GUID" r:id="rId11"/>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56"/>
  <sheetViews>
    <sheetView view="pageBreakPreview" zoomScale="115" zoomScaleNormal="85" zoomScaleSheetLayoutView="115" workbookViewId="0">
      <selection activeCell="E17" sqref="E17"/>
    </sheetView>
  </sheetViews>
  <sheetFormatPr defaultRowHeight="10"/>
  <cols>
    <col min="1" max="1" width="5.6640625" customWidth="1"/>
    <col min="2" max="2" width="6" customWidth="1"/>
    <col min="3" max="3" width="57.77734375" customWidth="1"/>
    <col min="4" max="4" width="14.88671875" customWidth="1"/>
    <col min="5" max="5" width="14.109375" customWidth="1"/>
    <col min="6" max="6" width="16.6640625" customWidth="1"/>
    <col min="7" max="7" width="13.44140625" customWidth="1"/>
    <col min="8" max="8" width="8.33203125" customWidth="1"/>
  </cols>
  <sheetData>
    <row r="1" spans="1:8" ht="10.5">
      <c r="A1" s="957" t="s">
        <v>2901</v>
      </c>
      <c r="B1" s="137"/>
      <c r="C1" s="137"/>
      <c r="D1" s="129"/>
      <c r="E1" s="137"/>
      <c r="F1" s="137"/>
      <c r="G1" s="137"/>
      <c r="H1" s="158">
        <v>55</v>
      </c>
    </row>
    <row r="2" spans="1:8" ht="10.5">
      <c r="A2" s="101" t="s">
        <v>1684</v>
      </c>
      <c r="B2" s="33"/>
      <c r="C2" s="33"/>
      <c r="D2" s="33"/>
      <c r="E2" s="33"/>
      <c r="F2" s="33"/>
      <c r="G2" s="33"/>
      <c r="H2" s="175"/>
    </row>
    <row r="3" spans="1:8">
      <c r="A3" s="566" t="s">
        <v>334</v>
      </c>
      <c r="B3" s="567"/>
      <c r="C3" s="567"/>
      <c r="D3" s="567"/>
      <c r="E3" s="567"/>
      <c r="F3" s="567"/>
      <c r="G3" s="567"/>
      <c r="H3" s="568"/>
    </row>
    <row r="4" spans="1:8" ht="10.5">
      <c r="A4" s="766" t="s">
        <v>1685</v>
      </c>
      <c r="B4" s="909" t="s">
        <v>1686</v>
      </c>
      <c r="C4" s="909"/>
      <c r="D4" s="202"/>
      <c r="E4" s="202"/>
      <c r="F4" s="202"/>
      <c r="G4" s="202"/>
      <c r="H4" s="201"/>
    </row>
    <row r="5" spans="1:8">
      <c r="A5" s="821" t="s">
        <v>311</v>
      </c>
      <c r="B5" s="819" t="s">
        <v>335</v>
      </c>
      <c r="C5" s="849"/>
      <c r="D5" s="849"/>
      <c r="E5" s="849"/>
      <c r="F5" s="849"/>
      <c r="G5" s="819"/>
      <c r="H5" s="820" t="s">
        <v>311</v>
      </c>
    </row>
    <row r="6" spans="1:8">
      <c r="A6" s="787" t="s">
        <v>316</v>
      </c>
      <c r="B6" s="777" t="s">
        <v>338</v>
      </c>
      <c r="C6" s="567" t="s">
        <v>1687</v>
      </c>
      <c r="D6" s="567"/>
      <c r="E6" s="567"/>
      <c r="F6" s="567"/>
      <c r="G6" s="777" t="s">
        <v>1862</v>
      </c>
      <c r="H6" s="779" t="s">
        <v>316</v>
      </c>
    </row>
    <row r="7" spans="1:8" ht="10.5" thickBot="1">
      <c r="A7" s="824"/>
      <c r="B7" s="209"/>
      <c r="C7" s="61"/>
      <c r="D7" s="61"/>
      <c r="E7" s="61"/>
      <c r="F7" s="61"/>
      <c r="G7" s="209"/>
      <c r="H7" s="826"/>
    </row>
    <row r="8" spans="1:8">
      <c r="A8" s="827">
        <v>1</v>
      </c>
      <c r="B8" s="209"/>
      <c r="C8" s="61" t="s">
        <v>1688</v>
      </c>
      <c r="D8" s="61"/>
      <c r="E8" s="61"/>
      <c r="F8" s="61"/>
      <c r="G8" s="1057">
        <v>263166</v>
      </c>
      <c r="H8" s="764">
        <v>1</v>
      </c>
    </row>
    <row r="9" spans="1:8">
      <c r="A9" s="787"/>
      <c r="B9" s="775"/>
      <c r="C9" s="202" t="s">
        <v>1689</v>
      </c>
      <c r="D9" s="202"/>
      <c r="E9" s="202"/>
      <c r="F9" s="202"/>
      <c r="G9" s="1058"/>
      <c r="H9" s="760"/>
    </row>
    <row r="10" spans="1:8">
      <c r="A10" s="787"/>
      <c r="B10" s="775"/>
      <c r="C10" s="202" t="s">
        <v>1690</v>
      </c>
      <c r="D10" s="202"/>
      <c r="E10" s="202"/>
      <c r="F10" s="202"/>
      <c r="G10" s="1058"/>
      <c r="H10" s="760"/>
    </row>
    <row r="11" spans="1:8">
      <c r="A11" s="827">
        <v>2</v>
      </c>
      <c r="B11" s="209"/>
      <c r="C11" s="61" t="s">
        <v>1691</v>
      </c>
      <c r="D11" s="61"/>
      <c r="E11" s="61"/>
      <c r="F11" s="61"/>
      <c r="G11" s="1059">
        <v>409965</v>
      </c>
      <c r="H11" s="764">
        <v>2</v>
      </c>
    </row>
    <row r="12" spans="1:8">
      <c r="A12" s="827">
        <v>3</v>
      </c>
      <c r="B12" s="209"/>
      <c r="C12" s="61" t="s">
        <v>1692</v>
      </c>
      <c r="D12" s="61"/>
      <c r="E12" s="61"/>
      <c r="F12" s="61"/>
      <c r="G12" s="1059"/>
      <c r="H12" s="764">
        <v>3</v>
      </c>
    </row>
    <row r="13" spans="1:8">
      <c r="A13" s="827">
        <v>4</v>
      </c>
      <c r="B13" s="854" t="s">
        <v>516</v>
      </c>
      <c r="C13" s="61" t="s">
        <v>1693</v>
      </c>
      <c r="D13" s="61"/>
      <c r="E13" s="61"/>
      <c r="F13" s="61"/>
      <c r="G13" s="1059">
        <v>409965</v>
      </c>
      <c r="H13" s="764">
        <v>4</v>
      </c>
    </row>
    <row r="14" spans="1:8">
      <c r="A14" s="827">
        <v>5</v>
      </c>
      <c r="B14" s="209"/>
      <c r="C14" s="61" t="s">
        <v>1694</v>
      </c>
      <c r="D14" s="61"/>
      <c r="E14" s="61"/>
      <c r="F14" s="61"/>
      <c r="G14" s="1060">
        <v>324579</v>
      </c>
      <c r="H14" s="764">
        <v>5</v>
      </c>
    </row>
    <row r="15" spans="1:8">
      <c r="A15" s="827">
        <v>6</v>
      </c>
      <c r="B15" s="209"/>
      <c r="C15" s="61" t="s">
        <v>1695</v>
      </c>
      <c r="D15" s="61"/>
      <c r="E15" s="61"/>
      <c r="F15" s="61"/>
      <c r="G15" s="1060">
        <v>26818</v>
      </c>
      <c r="H15" s="764">
        <v>6</v>
      </c>
    </row>
    <row r="16" spans="1:8">
      <c r="A16" s="827">
        <v>7</v>
      </c>
      <c r="B16" s="209"/>
      <c r="C16" s="61" t="s">
        <v>1696</v>
      </c>
      <c r="D16" s="61"/>
      <c r="E16" s="61"/>
      <c r="F16" s="61"/>
      <c r="G16" s="1060"/>
      <c r="H16" s="764">
        <v>7</v>
      </c>
    </row>
    <row r="17" spans="1:8">
      <c r="A17" s="827">
        <v>8</v>
      </c>
      <c r="B17" s="209"/>
      <c r="C17" s="61" t="s">
        <v>1697</v>
      </c>
      <c r="D17" s="61"/>
      <c r="E17" s="61"/>
      <c r="F17" s="61"/>
      <c r="G17" s="1060">
        <v>3858</v>
      </c>
      <c r="H17" s="764">
        <v>8</v>
      </c>
    </row>
    <row r="18" spans="1:8">
      <c r="A18" s="827">
        <v>9</v>
      </c>
      <c r="B18" s="209"/>
      <c r="C18" s="61" t="s">
        <v>1698</v>
      </c>
      <c r="D18" s="61"/>
      <c r="E18" s="61"/>
      <c r="F18" s="61"/>
      <c r="G18" s="1060"/>
      <c r="H18" s="764">
        <v>9</v>
      </c>
    </row>
    <row r="19" spans="1:8">
      <c r="A19" s="827">
        <v>10</v>
      </c>
      <c r="B19" s="209"/>
      <c r="C19" s="61" t="s">
        <v>1699</v>
      </c>
      <c r="D19" s="61"/>
      <c r="E19" s="61"/>
      <c r="F19" s="61"/>
      <c r="G19" s="1060">
        <f>SUM(G13:G17)</f>
        <v>765220</v>
      </c>
      <c r="H19" s="764">
        <v>10</v>
      </c>
    </row>
    <row r="20" spans="1:8" ht="10.5" thickBot="1">
      <c r="A20" s="827">
        <v>11</v>
      </c>
      <c r="B20" s="209"/>
      <c r="C20" s="61" t="s">
        <v>1700</v>
      </c>
      <c r="D20" s="61"/>
      <c r="E20" s="61"/>
      <c r="F20" s="61"/>
      <c r="G20" s="1061">
        <f>G8+G19</f>
        <v>1028386</v>
      </c>
      <c r="H20" s="764">
        <v>11</v>
      </c>
    </row>
    <row r="21" spans="1:8">
      <c r="A21" s="791"/>
      <c r="B21" s="60"/>
      <c r="C21" s="60"/>
      <c r="D21" s="60"/>
      <c r="E21" s="60"/>
      <c r="F21" s="60"/>
      <c r="G21" s="60"/>
      <c r="H21" s="844"/>
    </row>
    <row r="22" spans="1:8" ht="10.5">
      <c r="A22" s="766" t="s">
        <v>1701</v>
      </c>
      <c r="B22" s="909" t="s">
        <v>1702</v>
      </c>
      <c r="C22" s="202"/>
      <c r="D22" s="202"/>
      <c r="E22" s="202"/>
      <c r="F22" s="202"/>
      <c r="G22" s="202"/>
      <c r="H22" s="201"/>
    </row>
    <row r="23" spans="1:8">
      <c r="A23" s="761"/>
      <c r="B23" s="202"/>
      <c r="C23" s="202"/>
      <c r="D23" s="202"/>
      <c r="E23" s="202"/>
      <c r="F23" s="202"/>
      <c r="G23" s="202"/>
      <c r="H23" s="201"/>
    </row>
    <row r="24" spans="1:8">
      <c r="A24" s="761" t="s">
        <v>416</v>
      </c>
      <c r="B24" s="202" t="s">
        <v>1703</v>
      </c>
      <c r="C24" s="202"/>
      <c r="D24" s="202"/>
      <c r="E24" s="202"/>
      <c r="F24" s="202"/>
      <c r="G24" s="202"/>
      <c r="H24" s="201"/>
    </row>
    <row r="25" spans="1:8">
      <c r="A25" s="761"/>
      <c r="B25" s="202" t="s">
        <v>1704</v>
      </c>
      <c r="C25" s="202"/>
      <c r="D25" s="202"/>
      <c r="E25" s="202"/>
      <c r="F25" s="202"/>
      <c r="G25" s="202"/>
      <c r="H25" s="201"/>
    </row>
    <row r="26" spans="1:8">
      <c r="A26" s="761"/>
      <c r="B26" s="202" t="s">
        <v>1705</v>
      </c>
      <c r="C26" s="202"/>
      <c r="D26" s="202"/>
      <c r="E26" s="202"/>
      <c r="F26" s="202"/>
      <c r="G26" s="202"/>
      <c r="H26" s="201"/>
    </row>
    <row r="27" spans="1:8">
      <c r="A27" s="761" t="s">
        <v>417</v>
      </c>
      <c r="B27" s="202" t="s">
        <v>2020</v>
      </c>
      <c r="C27" s="202"/>
      <c r="D27" s="202"/>
      <c r="E27" s="202"/>
      <c r="F27" s="202"/>
      <c r="G27" s="202"/>
      <c r="H27" s="201"/>
    </row>
    <row r="28" spans="1:8">
      <c r="A28" s="761" t="s">
        <v>418</v>
      </c>
      <c r="B28" s="202" t="s">
        <v>2021</v>
      </c>
      <c r="C28" s="202"/>
      <c r="D28" s="202"/>
      <c r="E28" s="202"/>
      <c r="F28" s="202"/>
      <c r="G28" s="202"/>
      <c r="H28" s="201"/>
    </row>
    <row r="29" spans="1:8">
      <c r="A29" s="761"/>
      <c r="B29" s="202" t="s">
        <v>2022</v>
      </c>
      <c r="C29" s="202"/>
      <c r="D29" s="202"/>
      <c r="E29" s="202"/>
      <c r="F29" s="202"/>
      <c r="G29" s="202"/>
      <c r="H29" s="201"/>
    </row>
    <row r="30" spans="1:8">
      <c r="A30" s="761" t="s">
        <v>419</v>
      </c>
      <c r="B30" s="202" t="s">
        <v>2023</v>
      </c>
      <c r="C30" s="202"/>
      <c r="D30" s="202"/>
      <c r="E30" s="202"/>
      <c r="F30" s="202"/>
      <c r="G30" s="202"/>
      <c r="H30" s="201"/>
    </row>
    <row r="31" spans="1:8">
      <c r="A31" s="761"/>
      <c r="B31" s="202" t="s">
        <v>2024</v>
      </c>
      <c r="C31" s="202"/>
      <c r="D31" s="202"/>
      <c r="E31" s="202"/>
      <c r="F31" s="202"/>
      <c r="G31" s="202"/>
      <c r="H31" s="201"/>
    </row>
    <row r="32" spans="1:8">
      <c r="A32" s="761" t="s">
        <v>421</v>
      </c>
      <c r="B32" s="202" t="s">
        <v>2025</v>
      </c>
      <c r="C32" s="202"/>
      <c r="D32" s="202"/>
      <c r="E32" s="202"/>
      <c r="F32" s="202"/>
      <c r="G32" s="202"/>
      <c r="H32" s="201"/>
    </row>
    <row r="33" spans="1:8">
      <c r="A33" s="761"/>
      <c r="B33" s="202" t="s">
        <v>2026</v>
      </c>
      <c r="C33" s="202"/>
      <c r="D33" s="202"/>
      <c r="E33" s="202"/>
      <c r="F33" s="202"/>
      <c r="G33" s="202"/>
      <c r="H33" s="201"/>
    </row>
    <row r="34" spans="1:8">
      <c r="A34" s="761" t="s">
        <v>866</v>
      </c>
      <c r="B34" s="202" t="s">
        <v>3237</v>
      </c>
      <c r="C34" s="202"/>
      <c r="D34" s="202"/>
      <c r="E34" s="202"/>
      <c r="F34" s="202"/>
      <c r="G34" s="202"/>
      <c r="H34" s="201"/>
    </row>
    <row r="35" spans="1:8">
      <c r="A35" s="761"/>
      <c r="B35" s="202" t="s">
        <v>3236</v>
      </c>
      <c r="C35" s="202"/>
      <c r="D35" s="202"/>
      <c r="E35" s="202"/>
      <c r="F35" s="202"/>
      <c r="G35" s="202"/>
      <c r="H35" s="201"/>
    </row>
    <row r="36" spans="1:8" ht="5.25" customHeight="1">
      <c r="A36" s="184"/>
      <c r="B36" s="61"/>
      <c r="C36" s="61"/>
      <c r="D36" s="61"/>
      <c r="E36" s="61"/>
      <c r="F36" s="61"/>
      <c r="G36" s="61"/>
      <c r="H36" s="185"/>
    </row>
    <row r="37" spans="1:8">
      <c r="A37" s="821"/>
      <c r="B37" s="849"/>
      <c r="C37" s="849"/>
      <c r="D37" s="819"/>
      <c r="E37" s="819" t="s">
        <v>2027</v>
      </c>
      <c r="F37" s="819"/>
      <c r="G37" s="819"/>
      <c r="H37" s="820"/>
    </row>
    <row r="38" spans="1:8">
      <c r="A38" s="787" t="s">
        <v>311</v>
      </c>
      <c r="B38" s="567" t="s">
        <v>2028</v>
      </c>
      <c r="C38" s="567"/>
      <c r="D38" s="777" t="s">
        <v>2029</v>
      </c>
      <c r="E38" s="777" t="s">
        <v>2030</v>
      </c>
      <c r="F38" s="777" t="s">
        <v>388</v>
      </c>
      <c r="G38" s="777" t="s">
        <v>2031</v>
      </c>
      <c r="H38" s="779" t="s">
        <v>311</v>
      </c>
    </row>
    <row r="39" spans="1:8">
      <c r="A39" s="787" t="s">
        <v>316</v>
      </c>
      <c r="B39" s="785"/>
      <c r="C39" s="785"/>
      <c r="D39" s="777" t="s">
        <v>2032</v>
      </c>
      <c r="E39" s="777" t="s">
        <v>695</v>
      </c>
      <c r="F39" s="777"/>
      <c r="G39" s="777" t="s">
        <v>2032</v>
      </c>
      <c r="H39" s="779" t="s">
        <v>316</v>
      </c>
    </row>
    <row r="40" spans="1:8">
      <c r="A40" s="824"/>
      <c r="B40" s="774" t="s">
        <v>321</v>
      </c>
      <c r="C40" s="774"/>
      <c r="D40" s="854" t="s">
        <v>322</v>
      </c>
      <c r="E40" s="854" t="s">
        <v>323</v>
      </c>
      <c r="F40" s="854" t="s">
        <v>324</v>
      </c>
      <c r="G40" s="854" t="s">
        <v>325</v>
      </c>
      <c r="H40" s="826"/>
    </row>
    <row r="41" spans="1:8">
      <c r="A41" s="787">
        <v>1</v>
      </c>
      <c r="B41" s="202" t="s">
        <v>2033</v>
      </c>
      <c r="C41" s="202"/>
      <c r="D41" s="775"/>
      <c r="E41" s="775"/>
      <c r="F41" s="775"/>
      <c r="G41" s="775"/>
      <c r="H41" s="787">
        <v>1</v>
      </c>
    </row>
    <row r="42" spans="1:8">
      <c r="A42" s="827"/>
      <c r="B42" s="61" t="s">
        <v>2034</v>
      </c>
      <c r="C42" s="61"/>
      <c r="D42" s="209"/>
      <c r="E42" s="209"/>
      <c r="F42" s="209"/>
      <c r="G42" s="209"/>
      <c r="H42" s="827"/>
    </row>
    <row r="43" spans="1:8">
      <c r="A43" s="827">
        <v>2</v>
      </c>
      <c r="B43" s="61" t="s">
        <v>2035</v>
      </c>
      <c r="C43" s="61"/>
      <c r="D43" s="209"/>
      <c r="E43" s="209"/>
      <c r="F43" s="209"/>
      <c r="G43" s="209"/>
      <c r="H43" s="827">
        <v>2</v>
      </c>
    </row>
    <row r="44" spans="1:8">
      <c r="A44" s="827">
        <v>3</v>
      </c>
      <c r="B44" s="61" t="s">
        <v>2036</v>
      </c>
      <c r="C44" s="61"/>
      <c r="D44" s="209"/>
      <c r="E44" s="209"/>
      <c r="F44" s="209"/>
      <c r="G44" s="209"/>
      <c r="H44" s="827">
        <v>3</v>
      </c>
    </row>
    <row r="45" spans="1:8">
      <c r="A45" s="827">
        <v>4</v>
      </c>
      <c r="B45" s="61" t="s">
        <v>2037</v>
      </c>
      <c r="C45" s="61"/>
      <c r="D45" s="209"/>
      <c r="E45" s="209"/>
      <c r="F45" s="209"/>
      <c r="G45" s="209"/>
      <c r="H45" s="827">
        <v>4</v>
      </c>
    </row>
    <row r="46" spans="1:8">
      <c r="A46" s="827">
        <v>5</v>
      </c>
      <c r="B46" s="61" t="s">
        <v>3415</v>
      </c>
      <c r="C46" s="61"/>
      <c r="D46" s="209"/>
      <c r="E46" s="209"/>
      <c r="F46" s="209"/>
      <c r="G46" s="209"/>
      <c r="H46" s="827">
        <v>5</v>
      </c>
    </row>
    <row r="47" spans="1:8">
      <c r="A47" s="827">
        <v>6</v>
      </c>
      <c r="B47" s="61" t="s">
        <v>439</v>
      </c>
      <c r="C47" s="61"/>
      <c r="D47" s="986">
        <v>6562357</v>
      </c>
      <c r="E47" s="986">
        <v>110975</v>
      </c>
      <c r="F47" s="986">
        <v>-1</v>
      </c>
      <c r="G47" s="986">
        <f>SUM(D47:F47)</f>
        <v>6673331</v>
      </c>
      <c r="H47" s="827">
        <v>6</v>
      </c>
    </row>
    <row r="48" spans="1:8">
      <c r="A48" s="827">
        <v>7</v>
      </c>
      <c r="B48" s="61" t="s">
        <v>3412</v>
      </c>
      <c r="C48" s="61"/>
      <c r="D48" s="986">
        <v>6537</v>
      </c>
      <c r="E48" s="986">
        <v>-868</v>
      </c>
      <c r="F48" s="986"/>
      <c r="G48" s="986">
        <f>SUM(D48:F48)</f>
        <v>5669</v>
      </c>
      <c r="H48" s="827">
        <v>7</v>
      </c>
    </row>
    <row r="49" spans="1:8">
      <c r="A49" s="827">
        <v>8</v>
      </c>
      <c r="B49" s="61" t="s">
        <v>2813</v>
      </c>
      <c r="C49" s="61"/>
      <c r="D49" s="986">
        <v>-93423</v>
      </c>
      <c r="E49" s="986">
        <v>-3798</v>
      </c>
      <c r="F49" s="986"/>
      <c r="G49" s="986">
        <f>SUM(D49:F49)</f>
        <v>-97221</v>
      </c>
      <c r="H49" s="827">
        <v>8</v>
      </c>
    </row>
    <row r="50" spans="1:8">
      <c r="A50" s="827">
        <v>9</v>
      </c>
      <c r="B50" s="61" t="s">
        <v>2814</v>
      </c>
      <c r="C50" s="61"/>
      <c r="D50" s="986">
        <v>-38739</v>
      </c>
      <c r="E50" s="986">
        <v>16512</v>
      </c>
      <c r="F50" s="986">
        <v>-34011</v>
      </c>
      <c r="G50" s="986">
        <f>SUM(D50:F50)</f>
        <v>-56238</v>
      </c>
      <c r="H50" s="827">
        <v>9</v>
      </c>
    </row>
    <row r="51" spans="1:8">
      <c r="A51" s="827">
        <v>10</v>
      </c>
      <c r="B51" s="61" t="s">
        <v>2815</v>
      </c>
      <c r="C51" s="61"/>
      <c r="D51" s="986">
        <v>173324</v>
      </c>
      <c r="E51" s="986">
        <v>-51963</v>
      </c>
      <c r="F51" s="986"/>
      <c r="G51" s="986">
        <f>SUM(D51:F51)</f>
        <v>121361</v>
      </c>
      <c r="H51" s="827">
        <v>10</v>
      </c>
    </row>
    <row r="52" spans="1:8">
      <c r="A52" s="827">
        <v>11</v>
      </c>
      <c r="B52" s="61"/>
      <c r="C52" s="61"/>
      <c r="D52" s="986"/>
      <c r="E52" s="986"/>
      <c r="F52" s="986"/>
      <c r="G52" s="986"/>
      <c r="H52" s="827">
        <v>11</v>
      </c>
    </row>
    <row r="53" spans="1:8">
      <c r="A53" s="827">
        <v>12</v>
      </c>
      <c r="B53" s="61"/>
      <c r="C53" s="61"/>
      <c r="D53" s="986"/>
      <c r="E53" s="986"/>
      <c r="F53" s="986"/>
      <c r="G53" s="986"/>
      <c r="H53" s="827">
        <v>12</v>
      </c>
    </row>
    <row r="54" spans="1:8">
      <c r="A54" s="827">
        <v>13</v>
      </c>
      <c r="B54" s="61"/>
      <c r="C54" s="61"/>
      <c r="D54" s="986"/>
      <c r="E54" s="986"/>
      <c r="F54" s="986"/>
      <c r="G54" s="986"/>
      <c r="H54" s="827">
        <v>13</v>
      </c>
    </row>
    <row r="55" spans="1:8">
      <c r="A55" s="827">
        <v>14</v>
      </c>
      <c r="B55" s="61"/>
      <c r="C55" s="61"/>
      <c r="D55" s="986"/>
      <c r="E55" s="986"/>
      <c r="F55" s="986"/>
      <c r="G55" s="986"/>
      <c r="H55" s="827">
        <v>14</v>
      </c>
    </row>
    <row r="56" spans="1:8">
      <c r="A56" s="827">
        <v>15</v>
      </c>
      <c r="B56" s="61"/>
      <c r="C56" s="61"/>
      <c r="D56" s="986"/>
      <c r="E56" s="986"/>
      <c r="F56" s="986"/>
      <c r="G56" s="986"/>
      <c r="H56" s="827">
        <v>15</v>
      </c>
    </row>
    <row r="57" spans="1:8">
      <c r="A57" s="827">
        <v>16</v>
      </c>
      <c r="B57" s="61"/>
      <c r="C57" s="61"/>
      <c r="D57" s="986"/>
      <c r="E57" s="986"/>
      <c r="F57" s="986"/>
      <c r="G57" s="986"/>
      <c r="H57" s="827">
        <v>16</v>
      </c>
    </row>
    <row r="58" spans="1:8">
      <c r="A58" s="827">
        <v>17</v>
      </c>
      <c r="B58" s="61"/>
      <c r="C58" s="61"/>
      <c r="D58" s="986"/>
      <c r="E58" s="986"/>
      <c r="F58" s="986"/>
      <c r="G58" s="986"/>
      <c r="H58" s="827">
        <v>17</v>
      </c>
    </row>
    <row r="59" spans="1:8">
      <c r="A59" s="827">
        <v>18</v>
      </c>
      <c r="B59" s="61"/>
      <c r="C59" s="61"/>
      <c r="D59" s="986"/>
      <c r="E59" s="986"/>
      <c r="F59" s="986"/>
      <c r="G59" s="986"/>
      <c r="H59" s="827">
        <v>18</v>
      </c>
    </row>
    <row r="60" spans="1:8">
      <c r="A60" s="1062">
        <v>19</v>
      </c>
      <c r="B60" s="1063"/>
      <c r="C60" s="1064" t="s">
        <v>2038</v>
      </c>
      <c r="D60" s="1065">
        <v>6610056</v>
      </c>
      <c r="E60" s="1065">
        <v>70858</v>
      </c>
      <c r="F60" s="1065">
        <v>-34012</v>
      </c>
      <c r="G60" s="1065">
        <v>6646902</v>
      </c>
      <c r="H60" s="1062">
        <v>19</v>
      </c>
    </row>
    <row r="61" spans="1:8">
      <c r="A61" s="1066"/>
      <c r="B61" s="1067"/>
      <c r="C61" s="1068"/>
      <c r="D61" s="1069"/>
      <c r="E61" s="1069"/>
      <c r="F61" s="1069"/>
      <c r="G61" s="1069"/>
      <c r="H61" s="1070"/>
    </row>
    <row r="62" spans="1:8" ht="10.5">
      <c r="A62" s="3593" t="s">
        <v>332</v>
      </c>
      <c r="B62" s="3594"/>
      <c r="C62" s="3594"/>
      <c r="D62" s="3594"/>
      <c r="E62" s="3594"/>
      <c r="F62" s="3594"/>
      <c r="G62" s="3594"/>
      <c r="H62" s="3595"/>
    </row>
    <row r="63" spans="1:8" ht="10.5">
      <c r="A63" s="1071"/>
      <c r="B63" s="1072"/>
      <c r="C63" s="1072"/>
      <c r="D63" s="1072"/>
      <c r="E63" s="1072"/>
      <c r="F63" s="1072"/>
      <c r="G63" s="1072"/>
      <c r="H63" s="1073"/>
    </row>
    <row r="64" spans="1:8" ht="10.5">
      <c r="A64" s="1074" t="s">
        <v>3258</v>
      </c>
      <c r="B64" s="1072"/>
      <c r="C64" s="1072"/>
      <c r="D64" s="1072"/>
      <c r="E64" s="1072"/>
      <c r="F64" s="1072"/>
      <c r="G64" s="1072"/>
      <c r="H64" s="1073"/>
    </row>
    <row r="65" spans="1:8" ht="10.5">
      <c r="A65" s="1074"/>
      <c r="B65" s="1384"/>
      <c r="C65" s="1384"/>
      <c r="D65" s="1384"/>
      <c r="E65" s="1384"/>
      <c r="F65" s="1384"/>
      <c r="G65" s="1384"/>
      <c r="H65" s="1385"/>
    </row>
    <row r="66" spans="1:8" ht="10.5">
      <c r="A66" s="1074"/>
      <c r="B66" s="1384"/>
      <c r="C66" s="1384"/>
      <c r="D66" s="1384"/>
      <c r="E66" s="1384"/>
      <c r="F66" s="1384"/>
      <c r="G66" s="1384"/>
      <c r="H66" s="1385"/>
    </row>
    <row r="67" spans="1:8" ht="10.5">
      <c r="A67" s="1074"/>
      <c r="B67" s="1384"/>
      <c r="C67" s="1384"/>
      <c r="D67" s="1384"/>
      <c r="E67" s="1384"/>
      <c r="F67" s="1384"/>
      <c r="G67" s="1384"/>
      <c r="H67" s="1385"/>
    </row>
    <row r="68" spans="1:8" ht="10.5">
      <c r="A68" s="1074"/>
      <c r="B68" s="1384"/>
      <c r="C68" s="1384"/>
      <c r="D68" s="1384"/>
      <c r="E68" s="1384"/>
      <c r="F68" s="1384"/>
      <c r="G68" s="1384"/>
      <c r="H68" s="1385"/>
    </row>
    <row r="69" spans="1:8" ht="10.5">
      <c r="A69" s="1074"/>
      <c r="B69" s="1384"/>
      <c r="C69" s="1384"/>
      <c r="D69" s="1384"/>
      <c r="E69" s="1384"/>
      <c r="F69" s="1384"/>
      <c r="G69" s="1384"/>
      <c r="H69" s="1385"/>
    </row>
    <row r="70" spans="1:8" ht="10.5">
      <c r="A70" s="1074"/>
      <c r="B70" s="1384"/>
      <c r="C70" s="1384"/>
      <c r="D70" s="1384"/>
      <c r="E70" s="1384"/>
      <c r="F70" s="1384"/>
      <c r="G70" s="1384"/>
      <c r="H70" s="1385"/>
    </row>
    <row r="71" spans="1:8" ht="10.5">
      <c r="A71" s="1074"/>
      <c r="B71" s="1384"/>
      <c r="C71" s="1384"/>
      <c r="D71" s="1384"/>
      <c r="E71" s="1384"/>
      <c r="F71" s="1384"/>
      <c r="G71" s="1384"/>
      <c r="H71" s="1385"/>
    </row>
    <row r="72" spans="1:8" ht="10.5">
      <c r="A72" s="1074"/>
      <c r="B72" s="1384"/>
      <c r="C72" s="1384"/>
      <c r="D72" s="1384"/>
      <c r="E72" s="1384"/>
      <c r="F72" s="1384"/>
      <c r="G72" s="1384"/>
      <c r="H72" s="1385"/>
    </row>
    <row r="73" spans="1:8" ht="10.5">
      <c r="A73" s="1074"/>
      <c r="B73" s="1384"/>
      <c r="C73" s="1384"/>
      <c r="D73" s="1384"/>
      <c r="E73" s="1384"/>
      <c r="F73" s="1384"/>
      <c r="G73" s="1384"/>
      <c r="H73" s="1385"/>
    </row>
    <row r="74" spans="1:8" ht="10.5">
      <c r="A74" s="1074"/>
      <c r="B74" s="1384"/>
      <c r="C74" s="1384"/>
      <c r="D74" s="1384"/>
      <c r="E74" s="1384"/>
      <c r="F74" s="1384"/>
      <c r="G74" s="1384"/>
      <c r="H74" s="1385"/>
    </row>
    <row r="75" spans="1:8" ht="10.5">
      <c r="A75" s="1074"/>
      <c r="B75" s="1384"/>
      <c r="C75" s="1384"/>
      <c r="D75" s="1384"/>
      <c r="E75" s="1384"/>
      <c r="F75" s="1384"/>
      <c r="G75" s="1384"/>
      <c r="H75" s="1385"/>
    </row>
    <row r="76" spans="1:8">
      <c r="A76" s="1075"/>
      <c r="B76" s="202"/>
      <c r="C76" s="606"/>
      <c r="D76" s="782"/>
      <c r="E76" s="782"/>
      <c r="F76" s="782"/>
      <c r="G76" s="782"/>
      <c r="H76" s="1076"/>
    </row>
    <row r="77" spans="1:8">
      <c r="A77" s="1077"/>
      <c r="B77" s="1078"/>
      <c r="C77" s="1078"/>
      <c r="D77" s="1078"/>
      <c r="E77" s="1078"/>
      <c r="F77" s="1078"/>
      <c r="G77" s="1078"/>
      <c r="H77" s="1079"/>
    </row>
    <row r="78" spans="1:8" ht="10.5">
      <c r="A78" s="1080" t="s">
        <v>38</v>
      </c>
      <c r="B78" s="1078"/>
      <c r="C78" s="1078"/>
      <c r="D78" s="1078"/>
      <c r="E78" s="1078"/>
      <c r="F78" s="1078"/>
      <c r="G78" s="1078"/>
      <c r="H78" s="1079"/>
    </row>
    <row r="79" spans="1:8" ht="10.5">
      <c r="A79" s="1081">
        <v>56</v>
      </c>
      <c r="B79" s="1082"/>
      <c r="C79" s="1083"/>
      <c r="D79" s="1083"/>
      <c r="E79" s="525"/>
      <c r="F79" s="526"/>
      <c r="G79" s="1083"/>
      <c r="H79" s="1084" t="s">
        <v>3042</v>
      </c>
    </row>
    <row r="80" spans="1:8" ht="10.5">
      <c r="A80" s="103" t="s">
        <v>1684</v>
      </c>
      <c r="B80" s="90"/>
      <c r="C80" s="90"/>
      <c r="D80" s="90"/>
      <c r="E80" s="90"/>
      <c r="F80" s="90"/>
      <c r="G80" s="90"/>
      <c r="H80" s="104"/>
    </row>
    <row r="81" spans="1:8">
      <c r="A81" s="566" t="s">
        <v>334</v>
      </c>
      <c r="B81" s="567"/>
      <c r="C81" s="567"/>
      <c r="D81" s="567"/>
      <c r="E81" s="567"/>
      <c r="F81" s="567"/>
      <c r="G81" s="567"/>
      <c r="H81" s="568"/>
    </row>
    <row r="82" spans="1:8">
      <c r="A82" s="566"/>
      <c r="B82" s="567"/>
      <c r="C82" s="567"/>
      <c r="D82" s="567"/>
      <c r="E82" s="567"/>
      <c r="F82" s="567"/>
      <c r="G82" s="567"/>
      <c r="H82" s="568"/>
    </row>
    <row r="83" spans="1:8">
      <c r="A83" s="138"/>
      <c r="B83" s="202" t="s">
        <v>2039</v>
      </c>
      <c r="C83" s="202"/>
      <c r="D83" s="202"/>
      <c r="E83" s="202"/>
      <c r="F83" s="202"/>
      <c r="G83" s="202"/>
      <c r="H83" s="201"/>
    </row>
    <row r="84" spans="1:8">
      <c r="A84" s="138"/>
      <c r="B84" s="202"/>
      <c r="C84" s="202"/>
      <c r="D84" s="202"/>
      <c r="E84" s="202"/>
      <c r="F84" s="202"/>
      <c r="G84" s="202"/>
      <c r="H84" s="201"/>
    </row>
    <row r="85" spans="1:8">
      <c r="A85" s="791" t="s">
        <v>416</v>
      </c>
      <c r="B85" s="3584" t="s">
        <v>2040</v>
      </c>
      <c r="C85" s="3585"/>
      <c r="D85" s="3585"/>
      <c r="E85" s="3585"/>
      <c r="F85" s="3586"/>
      <c r="G85" s="878"/>
      <c r="H85" s="183"/>
    </row>
    <row r="86" spans="1:8">
      <c r="A86" s="845"/>
      <c r="B86" s="61" t="s">
        <v>2041</v>
      </c>
      <c r="C86" s="774"/>
      <c r="D86" s="774"/>
      <c r="E86" s="774"/>
      <c r="F86" s="774"/>
      <c r="G86" s="825"/>
      <c r="H86" s="185"/>
    </row>
    <row r="87" spans="1:8">
      <c r="A87" s="3587" t="s">
        <v>2042</v>
      </c>
      <c r="B87" s="3588"/>
      <c r="C87" s="3588"/>
      <c r="D87" s="3588"/>
      <c r="E87" s="3588"/>
      <c r="F87" s="3589"/>
      <c r="G87" s="1085"/>
      <c r="H87" s="568"/>
    </row>
    <row r="88" spans="1:8">
      <c r="A88" s="845"/>
      <c r="B88" s="3590" t="s">
        <v>2043</v>
      </c>
      <c r="C88" s="3591"/>
      <c r="D88" s="3591"/>
      <c r="E88" s="3591"/>
      <c r="F88" s="3592"/>
      <c r="G88" s="1086" t="s">
        <v>658</v>
      </c>
      <c r="H88" s="846"/>
    </row>
    <row r="89" spans="1:8">
      <c r="A89" s="138"/>
      <c r="B89" s="202" t="s">
        <v>2044</v>
      </c>
      <c r="C89" s="202"/>
      <c r="D89" s="202"/>
      <c r="E89" s="202"/>
      <c r="F89" s="202"/>
      <c r="G89" s="1087"/>
      <c r="H89" s="201"/>
    </row>
    <row r="90" spans="1:8">
      <c r="A90" s="845"/>
      <c r="B90" s="61" t="s">
        <v>2045</v>
      </c>
      <c r="C90" s="774"/>
      <c r="D90" s="774"/>
      <c r="E90" s="774"/>
      <c r="F90" s="774"/>
      <c r="G90" s="1086" t="s">
        <v>658</v>
      </c>
      <c r="H90" s="846"/>
    </row>
    <row r="91" spans="1:8">
      <c r="A91" s="845"/>
      <c r="B91" s="206" t="s">
        <v>2046</v>
      </c>
      <c r="C91" s="774"/>
      <c r="D91" s="774"/>
      <c r="E91" s="774"/>
      <c r="F91" s="774"/>
      <c r="G91" s="1086" t="s">
        <v>658</v>
      </c>
      <c r="H91" s="846"/>
    </row>
    <row r="92" spans="1:8">
      <c r="A92" s="845"/>
      <c r="B92" s="206" t="s">
        <v>756</v>
      </c>
      <c r="C92" s="774"/>
      <c r="D92" s="774"/>
      <c r="E92" s="774"/>
      <c r="F92" s="774"/>
      <c r="G92" s="1086" t="s">
        <v>658</v>
      </c>
      <c r="H92" s="846"/>
    </row>
    <row r="93" spans="1:8">
      <c r="A93" s="566"/>
      <c r="B93" s="60" t="s">
        <v>757</v>
      </c>
      <c r="C93" s="567"/>
      <c r="D93" s="567"/>
      <c r="E93" s="567"/>
      <c r="F93" s="567"/>
      <c r="G93" s="1086" t="s">
        <v>658</v>
      </c>
      <c r="H93" s="846"/>
    </row>
    <row r="94" spans="1:8">
      <c r="A94" s="1088" t="s">
        <v>417</v>
      </c>
      <c r="B94" s="137" t="s">
        <v>758</v>
      </c>
      <c r="C94" s="891"/>
      <c r="D94" s="891"/>
      <c r="E94" s="891"/>
      <c r="F94" s="200"/>
      <c r="G94" s="567"/>
      <c r="H94" s="568"/>
    </row>
    <row r="95" spans="1:8">
      <c r="A95" s="771" t="s">
        <v>759</v>
      </c>
      <c r="B95" s="164"/>
      <c r="C95" s="894"/>
      <c r="D95" s="894"/>
      <c r="E95" s="894"/>
      <c r="F95" s="893"/>
      <c r="G95" s="810" t="s">
        <v>2821</v>
      </c>
      <c r="H95" s="846"/>
    </row>
    <row r="96" spans="1:8">
      <c r="A96" s="138"/>
      <c r="B96" s="202"/>
      <c r="C96" s="202"/>
      <c r="D96" s="202"/>
      <c r="E96" s="202"/>
      <c r="F96" s="202"/>
      <c r="G96" s="60"/>
      <c r="H96" s="844"/>
    </row>
    <row r="97" spans="1:8">
      <c r="A97" s="138"/>
      <c r="B97" s="202"/>
      <c r="C97" s="202"/>
      <c r="D97" s="202"/>
      <c r="E97" s="202"/>
      <c r="F97" s="202"/>
      <c r="G97" s="202"/>
      <c r="H97" s="201"/>
    </row>
    <row r="98" spans="1:8">
      <c r="A98" s="1769"/>
      <c r="B98" s="202"/>
      <c r="C98" s="202"/>
      <c r="D98" s="202"/>
      <c r="E98" s="202"/>
      <c r="F98" s="202"/>
      <c r="G98" s="202"/>
      <c r="H98" s="201"/>
    </row>
    <row r="99" spans="1:8">
      <c r="A99" s="1769"/>
      <c r="B99" s="202"/>
      <c r="C99" s="202"/>
      <c r="D99" s="202"/>
      <c r="E99" s="202"/>
      <c r="F99" s="202"/>
      <c r="G99" s="202"/>
      <c r="H99" s="201"/>
    </row>
    <row r="100" spans="1:8">
      <c r="A100" s="1769"/>
      <c r="B100" s="202"/>
      <c r="C100" s="202"/>
      <c r="D100" s="202"/>
      <c r="E100" s="202"/>
      <c r="F100" s="202"/>
      <c r="G100" s="202"/>
      <c r="H100" s="201"/>
    </row>
    <row r="101" spans="1:8">
      <c r="A101" s="1769"/>
      <c r="B101" s="202"/>
      <c r="C101" s="202"/>
      <c r="D101" s="202"/>
      <c r="E101" s="202"/>
      <c r="F101" s="202"/>
      <c r="G101" s="202"/>
      <c r="H101" s="201"/>
    </row>
    <row r="102" spans="1:8">
      <c r="A102" s="1769"/>
      <c r="B102" s="202"/>
      <c r="C102" s="202"/>
      <c r="D102" s="202"/>
      <c r="E102" s="202"/>
      <c r="F102" s="202"/>
      <c r="G102" s="202"/>
      <c r="H102" s="201"/>
    </row>
    <row r="103" spans="1:8">
      <c r="A103" s="1769"/>
      <c r="B103" s="202"/>
      <c r="C103" s="202"/>
      <c r="D103" s="202"/>
      <c r="E103" s="202"/>
      <c r="F103" s="202"/>
      <c r="G103" s="202"/>
      <c r="H103" s="201"/>
    </row>
    <row r="104" spans="1:8">
      <c r="A104" s="1769"/>
      <c r="B104" s="202"/>
      <c r="C104" s="202"/>
      <c r="D104" s="202"/>
      <c r="E104" s="202"/>
      <c r="F104" s="202"/>
      <c r="G104" s="202"/>
      <c r="H104" s="201"/>
    </row>
    <row r="105" spans="1:8">
      <c r="A105" s="1769"/>
      <c r="B105" s="202"/>
      <c r="C105" s="202"/>
      <c r="D105" s="202"/>
      <c r="E105" s="202"/>
      <c r="F105" s="202"/>
      <c r="G105" s="202"/>
      <c r="H105" s="201"/>
    </row>
    <row r="106" spans="1:8">
      <c r="A106" s="1769"/>
      <c r="B106" s="202"/>
      <c r="C106" s="202"/>
      <c r="D106" s="202"/>
      <c r="E106" s="202"/>
      <c r="F106" s="202"/>
      <c r="G106" s="202"/>
      <c r="H106" s="201"/>
    </row>
    <row r="107" spans="1:8">
      <c r="A107" s="1769"/>
      <c r="B107" s="202"/>
      <c r="C107" s="202"/>
      <c r="D107" s="202"/>
      <c r="E107" s="202"/>
      <c r="F107" s="202"/>
      <c r="G107" s="202"/>
      <c r="H107" s="201"/>
    </row>
    <row r="108" spans="1:8">
      <c r="A108" s="1769"/>
      <c r="B108" s="202"/>
      <c r="C108" s="202"/>
      <c r="D108" s="202"/>
      <c r="E108" s="202"/>
      <c r="F108" s="202"/>
      <c r="G108" s="202"/>
      <c r="H108" s="201"/>
    </row>
    <row r="109" spans="1:8">
      <c r="A109" s="1769"/>
      <c r="B109" s="202"/>
      <c r="C109" s="202"/>
      <c r="D109" s="202"/>
      <c r="E109" s="202"/>
      <c r="F109" s="202"/>
      <c r="G109" s="202"/>
      <c r="H109" s="201"/>
    </row>
    <row r="110" spans="1:8">
      <c r="A110" s="1769"/>
      <c r="B110" s="202"/>
      <c r="C110" s="202"/>
      <c r="D110" s="202"/>
      <c r="E110" s="202"/>
      <c r="F110" s="202"/>
      <c r="G110" s="202"/>
      <c r="H110" s="201"/>
    </row>
    <row r="111" spans="1:8">
      <c r="A111" s="1769"/>
      <c r="B111" s="202"/>
      <c r="C111" s="202"/>
      <c r="D111" s="202"/>
      <c r="E111" s="202"/>
      <c r="F111" s="202"/>
      <c r="G111" s="202"/>
      <c r="H111" s="201"/>
    </row>
    <row r="112" spans="1:8">
      <c r="A112" s="1769"/>
      <c r="B112" s="202"/>
      <c r="C112" s="202"/>
      <c r="D112" s="202"/>
      <c r="E112" s="202"/>
      <c r="F112" s="202"/>
      <c r="G112" s="202"/>
      <c r="H112" s="201"/>
    </row>
    <row r="113" spans="1:8">
      <c r="A113" s="1769"/>
      <c r="B113" s="202"/>
      <c r="C113" s="202"/>
      <c r="D113" s="202"/>
      <c r="E113" s="202"/>
      <c r="F113" s="202"/>
      <c r="G113" s="202"/>
      <c r="H113" s="201"/>
    </row>
    <row r="114" spans="1:8">
      <c r="A114" s="1769"/>
      <c r="B114" s="202"/>
      <c r="C114" s="202"/>
      <c r="D114" s="202"/>
      <c r="E114" s="202"/>
      <c r="F114" s="202"/>
      <c r="G114" s="202"/>
      <c r="H114" s="201"/>
    </row>
    <row r="115" spans="1:8">
      <c r="A115" s="1769"/>
      <c r="B115" s="202"/>
      <c r="C115" s="202"/>
      <c r="D115" s="202"/>
      <c r="E115" s="202"/>
      <c r="F115" s="202"/>
      <c r="G115" s="202"/>
      <c r="H115" s="201"/>
    </row>
    <row r="116" spans="1:8">
      <c r="A116" s="1769"/>
      <c r="B116" s="202"/>
      <c r="C116" s="202"/>
      <c r="D116" s="202"/>
      <c r="E116" s="202"/>
      <c r="F116" s="202"/>
      <c r="G116" s="202"/>
      <c r="H116" s="201"/>
    </row>
    <row r="117" spans="1:8">
      <c r="A117" s="1769"/>
      <c r="B117" s="202"/>
      <c r="C117" s="202"/>
      <c r="D117" s="202"/>
      <c r="E117" s="202"/>
      <c r="F117" s="202"/>
      <c r="G117" s="202"/>
      <c r="H117" s="201"/>
    </row>
    <row r="118" spans="1:8">
      <c r="A118" s="1769"/>
      <c r="B118" s="202"/>
      <c r="C118" s="202"/>
      <c r="D118" s="202"/>
      <c r="E118" s="202"/>
      <c r="F118" s="202"/>
      <c r="G118" s="202"/>
      <c r="H118" s="201"/>
    </row>
    <row r="119" spans="1:8">
      <c r="A119" s="1769"/>
      <c r="B119" s="202"/>
      <c r="C119" s="202"/>
      <c r="D119" s="202"/>
      <c r="E119" s="202"/>
      <c r="F119" s="202"/>
      <c r="G119" s="202"/>
      <c r="H119" s="201"/>
    </row>
    <row r="120" spans="1:8">
      <c r="A120" s="1769"/>
      <c r="B120" s="202"/>
      <c r="C120" s="202"/>
      <c r="D120" s="202"/>
      <c r="E120" s="202"/>
      <c r="F120" s="202"/>
      <c r="G120" s="202"/>
      <c r="H120" s="201"/>
    </row>
    <row r="121" spans="1:8">
      <c r="A121" s="1769"/>
      <c r="B121" s="202"/>
      <c r="C121" s="202"/>
      <c r="D121" s="202"/>
      <c r="E121" s="202"/>
      <c r="F121" s="202"/>
      <c r="G121" s="202"/>
      <c r="H121" s="201"/>
    </row>
    <row r="122" spans="1:8">
      <c r="A122" s="1769"/>
      <c r="B122" s="202"/>
      <c r="C122" s="202"/>
      <c r="D122" s="202"/>
      <c r="E122" s="202"/>
      <c r="F122" s="202"/>
      <c r="G122" s="202"/>
      <c r="H122" s="201"/>
    </row>
    <row r="123" spans="1:8">
      <c r="A123" s="1769"/>
      <c r="B123" s="202"/>
      <c r="C123" s="202"/>
      <c r="D123" s="202"/>
      <c r="E123" s="202"/>
      <c r="F123" s="202"/>
      <c r="G123" s="202"/>
      <c r="H123" s="201"/>
    </row>
    <row r="124" spans="1:8">
      <c r="A124" s="1769"/>
      <c r="B124" s="202"/>
      <c r="C124" s="202"/>
      <c r="D124" s="202"/>
      <c r="E124" s="202"/>
      <c r="F124" s="202"/>
      <c r="G124" s="202"/>
      <c r="H124" s="201"/>
    </row>
    <row r="125" spans="1:8">
      <c r="A125" s="1769"/>
      <c r="B125" s="202"/>
      <c r="C125" s="202"/>
      <c r="D125" s="202"/>
      <c r="E125" s="202"/>
      <c r="F125" s="202"/>
      <c r="G125" s="202"/>
      <c r="H125" s="201"/>
    </row>
    <row r="126" spans="1:8">
      <c r="A126" s="1769"/>
      <c r="B126" s="202"/>
      <c r="C126" s="202"/>
      <c r="D126" s="202"/>
      <c r="E126" s="202"/>
      <c r="F126" s="202"/>
      <c r="G126" s="202"/>
      <c r="H126" s="201"/>
    </row>
    <row r="127" spans="1:8">
      <c r="A127" s="1769"/>
      <c r="B127" s="202"/>
      <c r="C127" s="202"/>
      <c r="D127" s="202"/>
      <c r="E127" s="202"/>
      <c r="F127" s="202"/>
      <c r="G127" s="202"/>
      <c r="H127" s="201"/>
    </row>
    <row r="128" spans="1:8">
      <c r="A128" s="1769"/>
      <c r="B128" s="202"/>
      <c r="C128" s="202"/>
      <c r="D128" s="202"/>
      <c r="E128" s="202"/>
      <c r="F128" s="202"/>
      <c r="G128" s="202"/>
      <c r="H128" s="201"/>
    </row>
    <row r="129" spans="1:8">
      <c r="A129" s="1769"/>
      <c r="B129" s="202"/>
      <c r="C129" s="202"/>
      <c r="D129" s="202"/>
      <c r="E129" s="202"/>
      <c r="F129" s="202"/>
      <c r="G129" s="202"/>
      <c r="H129" s="201"/>
    </row>
    <row r="130" spans="1:8">
      <c r="A130" s="1769"/>
      <c r="B130" s="202"/>
      <c r="C130" s="202"/>
      <c r="D130" s="202"/>
      <c r="E130" s="202"/>
      <c r="F130" s="202"/>
      <c r="G130" s="202"/>
      <c r="H130" s="201"/>
    </row>
    <row r="131" spans="1:8">
      <c r="A131" s="138"/>
      <c r="B131" s="202"/>
      <c r="C131" s="202"/>
      <c r="D131" s="202"/>
      <c r="E131" s="202"/>
      <c r="F131" s="202"/>
      <c r="G131" s="202"/>
      <c r="H131" s="201"/>
    </row>
    <row r="132" spans="1:8">
      <c r="A132" s="138"/>
      <c r="B132" s="202"/>
      <c r="C132" s="202"/>
      <c r="D132" s="202"/>
      <c r="E132" s="202"/>
      <c r="F132" s="202"/>
      <c r="G132" s="202"/>
      <c r="H132" s="201"/>
    </row>
    <row r="133" spans="1:8">
      <c r="A133" s="138"/>
      <c r="B133" s="202"/>
      <c r="C133" s="202"/>
      <c r="D133" s="202"/>
      <c r="E133" s="202"/>
      <c r="F133" s="202"/>
      <c r="G133" s="202"/>
      <c r="H133" s="201"/>
    </row>
    <row r="134" spans="1:8">
      <c r="A134" s="138"/>
      <c r="B134" s="202"/>
      <c r="C134" s="202"/>
      <c r="D134" s="202"/>
      <c r="E134" s="202"/>
      <c r="F134" s="202"/>
      <c r="G134" s="202"/>
      <c r="H134" s="201"/>
    </row>
    <row r="135" spans="1:8">
      <c r="A135" s="138"/>
      <c r="B135" s="202"/>
      <c r="C135" s="202"/>
      <c r="D135" s="202"/>
      <c r="E135" s="202"/>
      <c r="F135" s="202"/>
      <c r="G135" s="202"/>
      <c r="H135" s="201"/>
    </row>
    <row r="136" spans="1:8">
      <c r="A136" s="138"/>
      <c r="B136" s="202"/>
      <c r="C136" s="202"/>
      <c r="D136" s="202"/>
      <c r="E136" s="202"/>
      <c r="F136" s="202"/>
      <c r="G136" s="202"/>
      <c r="H136" s="201"/>
    </row>
    <row r="137" spans="1:8">
      <c r="A137" s="138"/>
      <c r="B137" s="202"/>
      <c r="C137" s="202"/>
      <c r="D137" s="202"/>
      <c r="E137" s="202"/>
      <c r="F137" s="202"/>
      <c r="G137" s="202"/>
      <c r="H137" s="201"/>
    </row>
    <row r="138" spans="1:8">
      <c r="A138" s="138"/>
      <c r="B138" s="202"/>
      <c r="C138" s="202"/>
      <c r="D138" s="202"/>
      <c r="E138" s="202"/>
      <c r="F138" s="202"/>
      <c r="G138" s="202"/>
      <c r="H138" s="201"/>
    </row>
    <row r="139" spans="1:8">
      <c r="A139" s="138"/>
      <c r="B139" s="202"/>
      <c r="C139" s="202"/>
      <c r="D139" s="202"/>
      <c r="E139" s="202"/>
      <c r="F139" s="202"/>
      <c r="G139" s="202"/>
      <c r="H139" s="201"/>
    </row>
    <row r="140" spans="1:8">
      <c r="A140" s="138"/>
      <c r="B140" s="202"/>
      <c r="C140" s="202"/>
      <c r="D140" s="202"/>
      <c r="E140" s="202"/>
      <c r="F140" s="202"/>
      <c r="G140" s="202"/>
      <c r="H140" s="201"/>
    </row>
    <row r="141" spans="1:8">
      <c r="A141" s="138"/>
      <c r="B141" s="202"/>
      <c r="C141" s="202"/>
      <c r="D141" s="202"/>
      <c r="E141" s="202"/>
      <c r="F141" s="202"/>
      <c r="G141" s="202"/>
      <c r="H141" s="201"/>
    </row>
    <row r="142" spans="1:8">
      <c r="A142" s="138"/>
      <c r="B142" s="202"/>
      <c r="C142" s="202"/>
      <c r="D142" s="202"/>
      <c r="E142" s="202"/>
      <c r="F142" s="202"/>
      <c r="G142" s="202"/>
      <c r="H142" s="201"/>
    </row>
    <row r="143" spans="1:8">
      <c r="A143" s="138"/>
      <c r="B143" s="202"/>
      <c r="C143" s="202"/>
      <c r="D143" s="202"/>
      <c r="E143" s="202"/>
      <c r="F143" s="202"/>
      <c r="G143" s="202"/>
      <c r="H143" s="201"/>
    </row>
    <row r="144" spans="1:8">
      <c r="A144" s="138"/>
      <c r="B144" s="202"/>
      <c r="C144" s="202"/>
      <c r="D144" s="202"/>
      <c r="E144" s="202"/>
      <c r="F144" s="202"/>
      <c r="G144" s="202"/>
      <c r="H144" s="201"/>
    </row>
    <row r="145" spans="1:8">
      <c r="A145" s="138"/>
      <c r="B145" s="202"/>
      <c r="C145" s="202"/>
      <c r="D145" s="202"/>
      <c r="E145" s="202"/>
      <c r="F145" s="202"/>
      <c r="G145" s="202"/>
      <c r="H145" s="201"/>
    </row>
    <row r="146" spans="1:8">
      <c r="A146" s="138"/>
      <c r="B146" s="202"/>
      <c r="C146" s="202"/>
      <c r="D146" s="202"/>
      <c r="E146" s="202"/>
      <c r="F146" s="202"/>
      <c r="G146" s="202"/>
      <c r="H146" s="201"/>
    </row>
    <row r="147" spans="1:8">
      <c r="A147" s="138"/>
      <c r="B147" s="202"/>
      <c r="C147" s="202"/>
      <c r="D147" s="202"/>
      <c r="E147" s="202"/>
      <c r="F147" s="202"/>
      <c r="G147" s="202"/>
      <c r="H147" s="201"/>
    </row>
    <row r="148" spans="1:8">
      <c r="A148" s="138"/>
      <c r="B148" s="202"/>
      <c r="C148" s="202"/>
      <c r="D148" s="202"/>
      <c r="E148" s="202"/>
      <c r="F148" s="202"/>
      <c r="G148" s="202"/>
      <c r="H148" s="201"/>
    </row>
    <row r="149" spans="1:8">
      <c r="A149" s="138"/>
      <c r="B149" s="202"/>
      <c r="C149" s="202"/>
      <c r="D149" s="202"/>
      <c r="E149" s="202"/>
      <c r="F149" s="202"/>
      <c r="G149" s="202"/>
      <c r="H149" s="201"/>
    </row>
    <row r="150" spans="1:8">
      <c r="A150" s="138"/>
      <c r="B150" s="202"/>
      <c r="C150" s="202"/>
      <c r="D150" s="202"/>
      <c r="E150" s="202"/>
      <c r="F150" s="202"/>
      <c r="G150" s="202"/>
      <c r="H150" s="201"/>
    </row>
    <row r="151" spans="1:8">
      <c r="A151" s="138"/>
      <c r="B151" s="202"/>
      <c r="C151" s="202"/>
      <c r="D151" s="202"/>
      <c r="E151" s="202"/>
      <c r="F151" s="202"/>
      <c r="G151" s="202"/>
      <c r="H151" s="201"/>
    </row>
    <row r="152" spans="1:8">
      <c r="A152" s="138"/>
      <c r="B152" s="202"/>
      <c r="C152" s="202"/>
      <c r="D152" s="202"/>
      <c r="E152" s="202"/>
      <c r="F152" s="202"/>
      <c r="G152" s="202"/>
      <c r="H152" s="201"/>
    </row>
    <row r="153" spans="1:8">
      <c r="A153" s="138"/>
      <c r="B153" s="202"/>
      <c r="C153" s="202"/>
      <c r="D153" s="202"/>
      <c r="E153" s="202"/>
      <c r="F153" s="202"/>
      <c r="G153" s="202"/>
      <c r="H153" s="201"/>
    </row>
    <row r="154" spans="1:8">
      <c r="A154" s="138"/>
      <c r="B154" s="202"/>
      <c r="C154" s="202"/>
      <c r="D154" s="202"/>
      <c r="E154" s="202"/>
      <c r="F154" s="202"/>
      <c r="G154" s="202"/>
      <c r="H154" s="201"/>
    </row>
    <row r="155" spans="1:8">
      <c r="A155" s="188"/>
      <c r="B155" s="61"/>
      <c r="C155" s="61"/>
      <c r="D155" s="61"/>
      <c r="E155" s="61"/>
      <c r="F155" s="61"/>
      <c r="G155" s="61"/>
      <c r="H155" s="185"/>
    </row>
    <row r="156" spans="1:8" ht="10.5">
      <c r="A156" s="210"/>
      <c r="B156" s="187"/>
      <c r="C156" s="187"/>
      <c r="D156" s="187"/>
      <c r="E156" s="187"/>
      <c r="F156" s="224" t="s">
        <v>1353</v>
      </c>
      <c r="G156" s="223"/>
      <c r="H156" s="1089"/>
    </row>
  </sheetData>
  <customSheetViews>
    <customSheetView guid="{CED32266-454C-4882-8DB4-02038533D7CA}" scale="130" showPageBreaks="1">
      <rowBreaks count="1" manualBreakCount="1">
        <brk id="70" max="16383" man="1"/>
      </rowBreaks>
      <pageMargins left="0.5" right="0.5" top="0.5" bottom="0.5" header="0.3" footer="0.3"/>
      <printOptions horizontalCentered="1"/>
      <pageSetup orientation="portrait" r:id="rId1"/>
    </customSheetView>
    <customSheetView guid="{785AB79B-FCC5-4328-97AE-CA0022E835E7}" scale="130">
      <selection activeCell="G13" sqref="G13"/>
      <rowBreaks count="1" manualBreakCount="1">
        <brk id="70" max="16383" man="1"/>
      </rowBreaks>
      <pageMargins left="1" right="1" top="1" bottom="1" header="0" footer="0"/>
      <pageSetup scale="74" orientation="portrait" horizontalDpi="2400" verticalDpi="2400" r:id="rId2"/>
      <headerFooter alignWithMargins="0"/>
    </customSheetView>
    <customSheetView guid="{5A727A5D-BF44-4335-A246-11154DE1EF1F}" scale="130">
      <selection activeCell="G13" sqref="G13"/>
      <rowBreaks count="1" manualBreakCount="1">
        <brk id="70" max="16383" man="1"/>
      </rowBreaks>
      <pageMargins left="1" right="1" top="1" bottom="1" header="0" footer="0"/>
      <pageSetup scale="74" orientation="portrait" horizontalDpi="2400" verticalDpi="2400" r:id="rId3"/>
      <headerFooter alignWithMargins="0"/>
    </customSheetView>
    <customSheetView guid="{4199E9C9-F722-4E0F-954F-1B24567CBCA2}" scale="130">
      <selection activeCell="G13" sqref="G13"/>
      <rowBreaks count="1" manualBreakCount="1">
        <brk id="70" max="16383" man="1"/>
      </rowBreaks>
      <pageMargins left="1" right="1" top="1" bottom="1" header="0" footer="0"/>
      <pageSetup scale="74" orientation="portrait" horizontalDpi="2400" verticalDpi="2400" r:id="rId4"/>
      <headerFooter alignWithMargins="0"/>
    </customSheetView>
    <customSheetView guid="{494A8C19-2F1C-4B6E-A878-D879D2D7079D}" scale="130">
      <selection activeCell="G13" sqref="G13"/>
      <rowBreaks count="1" manualBreakCount="1">
        <brk id="70" max="16383" man="1"/>
      </rowBreaks>
      <pageMargins left="1" right="1" top="1" bottom="1" header="0" footer="0"/>
      <pageSetup scale="74" orientation="portrait" horizontalDpi="2400" verticalDpi="2400" r:id="rId5"/>
      <headerFooter alignWithMargins="0"/>
    </customSheetView>
    <customSheetView guid="{1074830C-1147-4CE3-BD9F-2572CEE59AEF}" scale="130">
      <rowBreaks count="1" manualBreakCount="1">
        <brk id="70" max="16383" man="1"/>
      </rowBreaks>
      <pageMargins left="1" right="1" top="1" bottom="1" header="0" footer="0"/>
      <pageSetup scale="74" orientation="portrait" horizontalDpi="2400" verticalDpi="2400" r:id="rId6"/>
      <headerFooter alignWithMargins="0"/>
    </customSheetView>
    <customSheetView guid="{C0E4D60A-5D51-4D0A-8339-E19D67BA1FD7}" scale="130">
      <rowBreaks count="1" manualBreakCount="1">
        <brk id="70" max="16383" man="1"/>
      </rowBreaks>
      <pageMargins left="1" right="1" top="1" bottom="1" header="0" footer="0"/>
      <pageSetup scale="74" orientation="portrait" horizontalDpi="2400" verticalDpi="2400" r:id="rId7"/>
      <headerFooter alignWithMargins="0"/>
    </customSheetView>
    <customSheetView guid="{EB5A193B-9693-4793-A7E2-BFF09C25801B}" scale="130">
      <selection activeCell="G13" sqref="G13"/>
      <rowBreaks count="1" manualBreakCount="1">
        <brk id="70" max="16383" man="1"/>
      </rowBreaks>
      <pageMargins left="1" right="1" top="1" bottom="1" header="0" footer="0"/>
      <pageSetup scale="74" orientation="portrait" horizontalDpi="2400" verticalDpi="2400" r:id="rId8"/>
      <headerFooter alignWithMargins="0"/>
    </customSheetView>
  </customSheetViews>
  <mergeCells count="4">
    <mergeCell ref="B85:F85"/>
    <mergeCell ref="A87:F87"/>
    <mergeCell ref="B88:F88"/>
    <mergeCell ref="A62:H62"/>
  </mergeCells>
  <phoneticPr fontId="0" type="noConversion"/>
  <printOptions horizontalCentered="1" verticalCentered="1"/>
  <pageMargins left="0.25" right="0.25" top="0.25" bottom="0.25" header="0.1" footer="0.1"/>
  <pageSetup scale="95" orientation="portrait" r:id="rId9"/>
  <headerFooter alignWithMargins="0"/>
  <rowBreaks count="1" manualBreakCount="1">
    <brk id="78" max="16383" man="1"/>
  </rowBreaks>
  <customProperties>
    <customPr name="_pios_id" r:id="rId10"/>
    <customPr name="EpmWorksheetKeyString_GUID" r:id="rId11"/>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F141"/>
  <sheetViews>
    <sheetView view="pageBreakPreview" topLeftCell="A16" zoomScaleNormal="100" zoomScaleSheetLayoutView="100" workbookViewId="0">
      <selection activeCell="A125" sqref="A125:XFD125"/>
    </sheetView>
  </sheetViews>
  <sheetFormatPr defaultRowHeight="10"/>
  <cols>
    <col min="1" max="1" width="3.77734375" customWidth="1"/>
    <col min="2" max="2" width="28.88671875" customWidth="1"/>
    <col min="3" max="3" width="26.33203125" customWidth="1"/>
    <col min="4" max="4" width="26" customWidth="1"/>
    <col min="5" max="5" width="25.77734375" customWidth="1"/>
    <col min="6" max="6" width="18.6640625" customWidth="1"/>
  </cols>
  <sheetData>
    <row r="1" spans="1:6" ht="10.5">
      <c r="A1" s="982" t="s">
        <v>2901</v>
      </c>
      <c r="B1" s="1038"/>
      <c r="C1" s="1038"/>
      <c r="D1" s="125"/>
      <c r="E1" s="1038"/>
      <c r="F1" s="542">
        <v>57</v>
      </c>
    </row>
    <row r="2" spans="1:6" ht="10.9" customHeight="1">
      <c r="A2" s="1386" t="s">
        <v>760</v>
      </c>
      <c r="B2" s="567"/>
      <c r="C2" s="567"/>
      <c r="D2" s="567"/>
      <c r="E2" s="567"/>
      <c r="F2" s="568"/>
    </row>
    <row r="3" spans="1:6" ht="10.9" customHeight="1">
      <c r="A3" s="773" t="s">
        <v>334</v>
      </c>
      <c r="B3" s="567"/>
      <c r="C3" s="567"/>
      <c r="D3" s="567"/>
      <c r="E3" s="567"/>
      <c r="F3" s="568"/>
    </row>
    <row r="4" spans="1:6" ht="10.9" customHeight="1">
      <c r="A4" s="756"/>
      <c r="B4" s="202"/>
      <c r="C4" s="202"/>
      <c r="D4" s="202"/>
      <c r="E4" s="202"/>
      <c r="F4" s="201"/>
    </row>
    <row r="5" spans="1:6" ht="10.9" customHeight="1">
      <c r="A5" s="1034" t="s">
        <v>416</v>
      </c>
      <c r="B5" s="202" t="s">
        <v>761</v>
      </c>
      <c r="C5" s="202"/>
      <c r="D5" s="202"/>
      <c r="E5" s="202"/>
      <c r="F5" s="201"/>
    </row>
    <row r="6" spans="1:6" ht="10.9" customHeight="1">
      <c r="A6" s="756" t="s">
        <v>762</v>
      </c>
      <c r="B6" s="202"/>
      <c r="C6" s="202"/>
      <c r="D6" s="202"/>
      <c r="E6" s="202"/>
      <c r="F6" s="201"/>
    </row>
    <row r="7" spans="1:6" ht="10.9" customHeight="1">
      <c r="A7" s="756" t="s">
        <v>1753</v>
      </c>
      <c r="B7" s="202"/>
      <c r="C7" s="202"/>
      <c r="D7" s="202"/>
      <c r="E7" s="202"/>
      <c r="F7" s="201"/>
    </row>
    <row r="8" spans="1:6" ht="10.9" customHeight="1">
      <c r="A8" s="756" t="s">
        <v>1754</v>
      </c>
      <c r="B8" s="202"/>
      <c r="C8" s="202"/>
      <c r="D8" s="202"/>
      <c r="E8" s="202"/>
      <c r="F8" s="201"/>
    </row>
    <row r="9" spans="1:6" ht="10.9" customHeight="1">
      <c r="A9" s="188"/>
      <c r="B9" s="61"/>
      <c r="C9" s="61"/>
      <c r="D9" s="61"/>
      <c r="E9" s="61"/>
      <c r="F9" s="185"/>
    </row>
    <row r="10" spans="1:6" ht="10.9" customHeight="1">
      <c r="A10" s="821" t="s">
        <v>311</v>
      </c>
      <c r="B10" s="819" t="s">
        <v>1755</v>
      </c>
      <c r="C10" s="819" t="s">
        <v>834</v>
      </c>
      <c r="D10" s="819" t="s">
        <v>1756</v>
      </c>
      <c r="E10" s="819" t="s">
        <v>1757</v>
      </c>
      <c r="F10" s="820" t="s">
        <v>311</v>
      </c>
    </row>
    <row r="11" spans="1:6" ht="10.9" customHeight="1">
      <c r="A11" s="1387" t="s">
        <v>316</v>
      </c>
      <c r="B11" s="1346" t="s">
        <v>1758</v>
      </c>
      <c r="C11" s="1346"/>
      <c r="D11" s="1346" t="s">
        <v>1759</v>
      </c>
      <c r="E11" s="1346" t="s">
        <v>1759</v>
      </c>
      <c r="F11" s="1388" t="s">
        <v>316</v>
      </c>
    </row>
    <row r="12" spans="1:6" ht="10.9" customHeight="1">
      <c r="A12" s="824"/>
      <c r="B12" s="854" t="s">
        <v>321</v>
      </c>
      <c r="C12" s="854" t="s">
        <v>322</v>
      </c>
      <c r="D12" s="854" t="s">
        <v>323</v>
      </c>
      <c r="E12" s="854" t="s">
        <v>324</v>
      </c>
      <c r="F12" s="826"/>
    </row>
    <row r="13" spans="1:6" ht="10.9" customHeight="1">
      <c r="A13" s="1095">
        <v>1</v>
      </c>
      <c r="B13" s="817" t="s">
        <v>2821</v>
      </c>
      <c r="C13" s="60"/>
      <c r="D13" s="60"/>
      <c r="E13" s="60"/>
      <c r="F13" s="844"/>
    </row>
    <row r="14" spans="1:6" ht="10.9" customHeight="1">
      <c r="A14" s="1095">
        <v>2</v>
      </c>
      <c r="B14" s="1778"/>
      <c r="C14" s="202"/>
      <c r="D14" s="202"/>
      <c r="E14" s="202"/>
      <c r="F14" s="201"/>
    </row>
    <row r="15" spans="1:6" ht="10.9" customHeight="1">
      <c r="A15" s="1095">
        <v>3</v>
      </c>
      <c r="B15" s="1778"/>
      <c r="C15" s="202"/>
      <c r="D15" s="202"/>
      <c r="E15" s="202"/>
      <c r="F15" s="201"/>
    </row>
    <row r="16" spans="1:6" ht="10.9" customHeight="1">
      <c r="A16" s="1095">
        <v>4</v>
      </c>
      <c r="B16" s="1778"/>
      <c r="C16" s="202"/>
      <c r="D16" s="202"/>
      <c r="E16" s="202"/>
      <c r="F16" s="201"/>
    </row>
    <row r="17" spans="1:6" ht="10.9" customHeight="1">
      <c r="A17" s="1095">
        <v>5</v>
      </c>
      <c r="B17" s="1778"/>
      <c r="C17" s="202"/>
      <c r="D17" s="202"/>
      <c r="E17" s="202"/>
      <c r="F17" s="201"/>
    </row>
    <row r="18" spans="1:6" ht="10.9" customHeight="1">
      <c r="A18" s="1095">
        <v>6</v>
      </c>
      <c r="B18" s="1778"/>
      <c r="C18" s="202"/>
      <c r="D18" s="202"/>
      <c r="E18" s="202"/>
      <c r="F18" s="201"/>
    </row>
    <row r="19" spans="1:6" ht="10.9" customHeight="1">
      <c r="A19" s="1095">
        <v>7</v>
      </c>
      <c r="B19" s="1778"/>
      <c r="C19" s="202"/>
      <c r="D19" s="202"/>
      <c r="E19" s="202"/>
      <c r="F19" s="201"/>
    </row>
    <row r="20" spans="1:6" ht="10.9" customHeight="1">
      <c r="A20" s="1095">
        <v>8</v>
      </c>
      <c r="B20" s="1778"/>
      <c r="C20" s="202"/>
      <c r="D20" s="202"/>
      <c r="E20" s="202"/>
      <c r="F20" s="201"/>
    </row>
    <row r="21" spans="1:6" ht="10.9" customHeight="1">
      <c r="A21" s="1095">
        <v>9</v>
      </c>
      <c r="B21" s="1778"/>
      <c r="C21" s="202"/>
      <c r="D21" s="202"/>
      <c r="E21" s="202"/>
      <c r="F21" s="201"/>
    </row>
    <row r="22" spans="1:6" ht="10.9" customHeight="1">
      <c r="A22" s="1095">
        <v>10</v>
      </c>
      <c r="B22" s="1778"/>
      <c r="C22" s="202"/>
      <c r="D22" s="202"/>
      <c r="E22" s="202"/>
      <c r="F22" s="201"/>
    </row>
    <row r="23" spans="1:6" ht="10.9" customHeight="1">
      <c r="A23" s="1095">
        <v>11</v>
      </c>
      <c r="B23" s="1778"/>
      <c r="C23" s="202"/>
      <c r="D23" s="202"/>
      <c r="E23" s="202"/>
      <c r="F23" s="201"/>
    </row>
    <row r="24" spans="1:6" ht="10.9" customHeight="1">
      <c r="A24" s="1095">
        <v>12</v>
      </c>
      <c r="B24" s="1778"/>
      <c r="C24" s="202"/>
      <c r="D24" s="202"/>
      <c r="E24" s="202"/>
      <c r="F24" s="201"/>
    </row>
    <row r="25" spans="1:6" ht="10.9" customHeight="1">
      <c r="A25" s="1095">
        <v>13</v>
      </c>
      <c r="B25" s="1778"/>
      <c r="C25" s="202"/>
      <c r="D25" s="202"/>
      <c r="E25" s="202"/>
      <c r="F25" s="201"/>
    </row>
    <row r="26" spans="1:6" ht="10.9" customHeight="1">
      <c r="A26" s="1095">
        <v>14</v>
      </c>
      <c r="B26" s="1778"/>
      <c r="C26" s="202"/>
      <c r="D26" s="202"/>
      <c r="E26" s="202"/>
      <c r="F26" s="201"/>
    </row>
    <row r="27" spans="1:6" ht="10.9" customHeight="1">
      <c r="A27" s="1095">
        <v>15</v>
      </c>
      <c r="B27" s="1778"/>
      <c r="C27" s="202"/>
      <c r="D27" s="202"/>
      <c r="E27" s="202"/>
      <c r="F27" s="201"/>
    </row>
    <row r="28" spans="1:6" ht="10.9" customHeight="1">
      <c r="A28" s="1095">
        <v>16</v>
      </c>
      <c r="B28" s="1778"/>
      <c r="C28" s="202"/>
      <c r="D28" s="202"/>
      <c r="E28" s="202"/>
      <c r="F28" s="201"/>
    </row>
    <row r="29" spans="1:6" ht="10.9" customHeight="1">
      <c r="A29" s="1095">
        <v>17</v>
      </c>
      <c r="B29" s="1778"/>
      <c r="C29" s="202"/>
      <c r="D29" s="202"/>
      <c r="E29" s="202"/>
      <c r="F29" s="201"/>
    </row>
    <row r="30" spans="1:6" ht="10.9" customHeight="1">
      <c r="A30" s="1095">
        <v>18</v>
      </c>
      <c r="B30" s="1778"/>
      <c r="C30" s="202"/>
      <c r="D30" s="202"/>
      <c r="E30" s="202"/>
      <c r="F30" s="201"/>
    </row>
    <row r="31" spans="1:6" ht="10.9" customHeight="1">
      <c r="A31" s="1095">
        <v>19</v>
      </c>
      <c r="B31" s="1778"/>
      <c r="C31" s="202"/>
      <c r="D31" s="202"/>
      <c r="E31" s="202"/>
      <c r="F31" s="201"/>
    </row>
    <row r="32" spans="1:6" ht="10.9" customHeight="1">
      <c r="A32" s="1095">
        <v>20</v>
      </c>
      <c r="B32" s="1778"/>
      <c r="C32" s="202"/>
      <c r="D32" s="202"/>
      <c r="E32" s="202"/>
      <c r="F32" s="201"/>
    </row>
    <row r="33" spans="1:6" ht="10.9" customHeight="1">
      <c r="A33" s="1095">
        <v>21</v>
      </c>
      <c r="B33" s="1778"/>
      <c r="C33" s="202"/>
      <c r="D33" s="202"/>
      <c r="E33" s="202"/>
      <c r="F33" s="201"/>
    </row>
    <row r="34" spans="1:6" ht="10.9" customHeight="1">
      <c r="A34" s="1095">
        <v>22</v>
      </c>
      <c r="B34" s="1778"/>
      <c r="C34" s="202"/>
      <c r="D34" s="202"/>
      <c r="E34" s="202"/>
      <c r="F34" s="201"/>
    </row>
    <row r="35" spans="1:6" ht="10.9" customHeight="1">
      <c r="A35" s="1095">
        <v>23</v>
      </c>
      <c r="B35" s="1778"/>
      <c r="C35" s="202"/>
      <c r="D35" s="202"/>
      <c r="E35" s="202"/>
      <c r="F35" s="201"/>
    </row>
    <row r="36" spans="1:6" ht="10.9" customHeight="1">
      <c r="A36" s="1095">
        <v>24</v>
      </c>
      <c r="B36" s="1778"/>
      <c r="C36" s="202"/>
      <c r="D36" s="202"/>
      <c r="E36" s="202"/>
      <c r="F36" s="201"/>
    </row>
    <row r="37" spans="1:6" ht="10.9" customHeight="1">
      <c r="A37" s="1095">
        <v>25</v>
      </c>
      <c r="B37" s="1778"/>
      <c r="C37" s="202"/>
      <c r="D37" s="202"/>
      <c r="E37" s="202"/>
      <c r="F37" s="201"/>
    </row>
    <row r="38" spans="1:6" ht="10.9" customHeight="1">
      <c r="A38" s="1095">
        <v>26</v>
      </c>
      <c r="B38" s="1778"/>
      <c r="C38" s="202"/>
      <c r="D38" s="202"/>
      <c r="E38" s="202"/>
      <c r="F38" s="201"/>
    </row>
    <row r="39" spans="1:6" ht="10.9" customHeight="1">
      <c r="A39" s="1095">
        <v>27</v>
      </c>
      <c r="B39" s="1778"/>
      <c r="C39" s="202"/>
      <c r="D39" s="202"/>
      <c r="E39" s="202"/>
      <c r="F39" s="201"/>
    </row>
    <row r="40" spans="1:6" ht="10.9" customHeight="1">
      <c r="A40" s="1095">
        <v>28</v>
      </c>
      <c r="B40" s="1778"/>
      <c r="C40" s="202"/>
      <c r="D40" s="202"/>
      <c r="E40" s="202"/>
      <c r="F40" s="201"/>
    </row>
    <row r="41" spans="1:6" ht="10.9" customHeight="1">
      <c r="A41" s="1095">
        <v>29</v>
      </c>
      <c r="B41" s="1778"/>
      <c r="C41" s="202"/>
      <c r="D41" s="202"/>
      <c r="E41" s="202"/>
      <c r="F41" s="201"/>
    </row>
    <row r="42" spans="1:6" ht="10.9" customHeight="1">
      <c r="A42" s="1095">
        <v>30</v>
      </c>
      <c r="B42" s="1778"/>
      <c r="C42" s="202"/>
      <c r="D42" s="202"/>
      <c r="E42" s="202"/>
      <c r="F42" s="201"/>
    </row>
    <row r="43" spans="1:6" ht="10.9" customHeight="1">
      <c r="A43" s="1095">
        <v>31</v>
      </c>
      <c r="B43" s="1778"/>
      <c r="C43" s="202"/>
      <c r="D43" s="202"/>
      <c r="E43" s="202"/>
      <c r="F43" s="201"/>
    </row>
    <row r="44" spans="1:6" ht="10.9" customHeight="1">
      <c r="A44" s="1095">
        <v>32</v>
      </c>
      <c r="B44" s="1778"/>
      <c r="C44" s="202"/>
      <c r="D44" s="202"/>
      <c r="E44" s="202"/>
      <c r="F44" s="201"/>
    </row>
    <row r="45" spans="1:6" ht="10.9" customHeight="1">
      <c r="A45" s="1095">
        <v>33</v>
      </c>
      <c r="B45" s="1778"/>
      <c r="C45" s="202"/>
      <c r="D45" s="202"/>
      <c r="E45" s="202"/>
      <c r="F45" s="201"/>
    </row>
    <row r="46" spans="1:6" ht="10.9" customHeight="1">
      <c r="A46" s="1095">
        <v>34</v>
      </c>
      <c r="B46" s="1778"/>
      <c r="C46" s="202"/>
      <c r="D46" s="202"/>
      <c r="E46" s="202"/>
      <c r="F46" s="201"/>
    </row>
    <row r="47" spans="1:6" ht="10.9" customHeight="1">
      <c r="A47" s="1095">
        <v>35</v>
      </c>
      <c r="B47" s="1778"/>
      <c r="C47" s="202"/>
      <c r="D47" s="202"/>
      <c r="E47" s="202"/>
      <c r="F47" s="201"/>
    </row>
    <row r="48" spans="1:6" ht="10.9" customHeight="1">
      <c r="A48" s="1095">
        <v>36</v>
      </c>
      <c r="B48" s="1778"/>
      <c r="C48" s="202"/>
      <c r="D48" s="202"/>
      <c r="E48" s="202"/>
      <c r="F48" s="201"/>
    </row>
    <row r="49" spans="1:6" ht="10.9" customHeight="1">
      <c r="A49" s="1095">
        <v>37</v>
      </c>
      <c r="B49" s="1778"/>
      <c r="C49" s="202"/>
      <c r="D49" s="202"/>
      <c r="E49" s="202"/>
      <c r="F49" s="201"/>
    </row>
    <row r="50" spans="1:6" ht="10.9" customHeight="1">
      <c r="A50" s="1095">
        <v>38</v>
      </c>
      <c r="B50" s="825"/>
      <c r="C50" s="61"/>
      <c r="D50" s="61"/>
      <c r="E50" s="61"/>
      <c r="F50" s="185"/>
    </row>
    <row r="51" spans="1:6" ht="10.9" customHeight="1">
      <c r="A51" s="791" t="s">
        <v>417</v>
      </c>
      <c r="B51" s="60" t="s">
        <v>1760</v>
      </c>
      <c r="C51" s="60"/>
      <c r="D51" s="60"/>
      <c r="E51" s="60"/>
      <c r="F51" s="844"/>
    </row>
    <row r="52" spans="1:6" ht="10.9" customHeight="1">
      <c r="A52" s="1342" t="s">
        <v>1761</v>
      </c>
      <c r="B52" s="202"/>
      <c r="C52" s="202"/>
      <c r="D52" s="202"/>
      <c r="E52" s="202"/>
      <c r="F52" s="201"/>
    </row>
    <row r="53" spans="1:6" ht="10.9" customHeight="1">
      <c r="A53" s="1342" t="s">
        <v>1762</v>
      </c>
      <c r="B53" s="202"/>
      <c r="C53" s="202"/>
      <c r="D53" s="202"/>
      <c r="E53" s="202"/>
      <c r="F53" s="201"/>
    </row>
    <row r="54" spans="1:6" ht="10.9" customHeight="1">
      <c r="A54" s="188" t="s">
        <v>763</v>
      </c>
      <c r="B54" s="61"/>
      <c r="C54" s="61"/>
      <c r="D54" s="61"/>
      <c r="E54" s="61"/>
      <c r="F54" s="185"/>
    </row>
    <row r="55" spans="1:6" ht="10.9" customHeight="1">
      <c r="A55" s="1387"/>
      <c r="B55" s="1346" t="s">
        <v>3578</v>
      </c>
      <c r="C55" s="1346"/>
      <c r="D55" s="1346"/>
      <c r="E55" s="1346"/>
      <c r="F55" s="1388"/>
    </row>
    <row r="56" spans="1:6" ht="10.9" customHeight="1">
      <c r="A56" s="1387" t="s">
        <v>311</v>
      </c>
      <c r="B56" s="1346" t="s">
        <v>764</v>
      </c>
      <c r="C56" s="1346" t="s">
        <v>765</v>
      </c>
      <c r="D56" s="1346" t="s">
        <v>766</v>
      </c>
      <c r="E56" s="1346" t="s">
        <v>1757</v>
      </c>
      <c r="F56" s="1388" t="s">
        <v>311</v>
      </c>
    </row>
    <row r="57" spans="1:6" ht="10.9" customHeight="1">
      <c r="A57" s="1387" t="s">
        <v>316</v>
      </c>
      <c r="B57" s="1346" t="s">
        <v>767</v>
      </c>
      <c r="C57" s="1346" t="s">
        <v>768</v>
      </c>
      <c r="D57" s="1346" t="s">
        <v>769</v>
      </c>
      <c r="E57" s="1346" t="s">
        <v>1759</v>
      </c>
      <c r="F57" s="1388" t="s">
        <v>316</v>
      </c>
    </row>
    <row r="58" spans="1:6" ht="10.9" customHeight="1">
      <c r="A58" s="827"/>
      <c r="B58" s="854" t="s">
        <v>321</v>
      </c>
      <c r="C58" s="854" t="s">
        <v>322</v>
      </c>
      <c r="D58" s="854" t="s">
        <v>323</v>
      </c>
      <c r="E58" s="854" t="s">
        <v>324</v>
      </c>
      <c r="F58" s="826"/>
    </row>
    <row r="59" spans="1:6" ht="10.9" customHeight="1">
      <c r="A59" s="1095">
        <v>1</v>
      </c>
      <c r="B59" s="817" t="s">
        <v>2821</v>
      </c>
      <c r="C59" s="60"/>
      <c r="D59" s="60"/>
      <c r="E59" s="60"/>
      <c r="F59" s="844"/>
    </row>
    <row r="60" spans="1:6" ht="10.9" customHeight="1">
      <c r="A60" s="1095">
        <v>2</v>
      </c>
      <c r="B60" s="1778"/>
      <c r="C60" s="202"/>
      <c r="D60" s="202"/>
      <c r="E60" s="202"/>
      <c r="F60" s="201"/>
    </row>
    <row r="61" spans="1:6" ht="10.9" customHeight="1">
      <c r="A61" s="1095">
        <v>3</v>
      </c>
      <c r="B61" s="1778"/>
      <c r="C61" s="202"/>
      <c r="D61" s="202"/>
      <c r="E61" s="202"/>
      <c r="F61" s="201"/>
    </row>
    <row r="62" spans="1:6" ht="10.9" customHeight="1">
      <c r="A62" s="1095">
        <v>4</v>
      </c>
      <c r="B62" s="1778"/>
      <c r="C62" s="202"/>
      <c r="D62" s="202"/>
      <c r="E62" s="202"/>
      <c r="F62" s="201"/>
    </row>
    <row r="63" spans="1:6" ht="10.9" customHeight="1">
      <c r="A63" s="1095">
        <v>5</v>
      </c>
      <c r="B63" s="1778"/>
      <c r="C63" s="202"/>
      <c r="D63" s="202"/>
      <c r="E63" s="202"/>
      <c r="F63" s="201"/>
    </row>
    <row r="64" spans="1:6" ht="10.9" customHeight="1">
      <c r="A64" s="1095">
        <v>6</v>
      </c>
      <c r="B64" s="1778"/>
      <c r="C64" s="202"/>
      <c r="D64" s="202"/>
      <c r="E64" s="202"/>
      <c r="F64" s="201"/>
    </row>
    <row r="65" spans="1:6" ht="10.9" customHeight="1">
      <c r="A65" s="1095">
        <v>7</v>
      </c>
      <c r="B65" s="1778"/>
      <c r="C65" s="202"/>
      <c r="D65" s="202"/>
      <c r="E65" s="202"/>
      <c r="F65" s="201"/>
    </row>
    <row r="66" spans="1:6" ht="10.9" customHeight="1">
      <c r="A66" s="1095">
        <v>8</v>
      </c>
      <c r="B66" s="1778"/>
      <c r="C66" s="202"/>
      <c r="D66" s="202"/>
      <c r="E66" s="202"/>
      <c r="F66" s="201"/>
    </row>
    <row r="67" spans="1:6" ht="10.9" customHeight="1">
      <c r="A67" s="1095">
        <v>9</v>
      </c>
      <c r="B67" s="825"/>
      <c r="C67" s="61"/>
      <c r="D67" s="61"/>
      <c r="E67" s="61"/>
      <c r="F67" s="185"/>
    </row>
    <row r="68" spans="1:6" ht="10.5">
      <c r="A68" s="1389"/>
      <c r="B68" s="1390"/>
      <c r="C68" s="1390"/>
      <c r="D68" s="1390"/>
      <c r="E68" s="1390"/>
      <c r="F68" s="1391" t="s">
        <v>1353</v>
      </c>
    </row>
    <row r="69" spans="1:6" ht="10.5">
      <c r="A69" s="1392">
        <v>58</v>
      </c>
      <c r="B69" s="125"/>
      <c r="C69" s="125"/>
      <c r="D69" s="125"/>
      <c r="E69" s="125"/>
      <c r="F69" s="127" t="s">
        <v>3042</v>
      </c>
    </row>
    <row r="70" spans="1:6" ht="10.5">
      <c r="A70" s="1386" t="s">
        <v>770</v>
      </c>
      <c r="B70" s="567"/>
      <c r="C70" s="567"/>
      <c r="D70" s="567"/>
      <c r="E70" s="567"/>
      <c r="F70" s="568"/>
    </row>
    <row r="71" spans="1:6">
      <c r="A71" s="1343" t="s">
        <v>334</v>
      </c>
      <c r="B71" s="567"/>
      <c r="C71" s="567"/>
      <c r="D71" s="567"/>
      <c r="E71" s="567"/>
      <c r="F71" s="568"/>
    </row>
    <row r="72" spans="1:6">
      <c r="A72" s="1342"/>
      <c r="B72" s="202"/>
      <c r="C72" s="202"/>
      <c r="D72" s="202"/>
      <c r="E72" s="202"/>
      <c r="F72" s="201"/>
    </row>
    <row r="73" spans="1:6">
      <c r="A73" s="1342"/>
      <c r="B73" s="202" t="s">
        <v>771</v>
      </c>
      <c r="C73" s="202"/>
      <c r="D73" s="202"/>
      <c r="E73" s="202"/>
      <c r="F73" s="201"/>
    </row>
    <row r="74" spans="1:6">
      <c r="A74" s="1342" t="s">
        <v>2829</v>
      </c>
      <c r="B74" s="202"/>
      <c r="C74" s="202"/>
      <c r="D74" s="202"/>
      <c r="E74" s="202"/>
      <c r="F74" s="201"/>
    </row>
    <row r="75" spans="1:6">
      <c r="A75" s="188"/>
      <c r="B75" s="61"/>
      <c r="C75" s="61"/>
      <c r="D75" s="61"/>
      <c r="E75" s="61"/>
      <c r="F75" s="185"/>
    </row>
    <row r="76" spans="1:6">
      <c r="A76" s="843"/>
      <c r="B76" s="60"/>
      <c r="C76" s="60"/>
      <c r="D76" s="60"/>
      <c r="E76" s="60"/>
      <c r="F76" s="844"/>
    </row>
    <row r="77" spans="1:6">
      <c r="A77" s="907" t="s">
        <v>416</v>
      </c>
      <c r="B77" s="202" t="s">
        <v>772</v>
      </c>
      <c r="C77" s="202"/>
      <c r="D77" s="202"/>
      <c r="E77" s="202"/>
      <c r="F77" s="201"/>
    </row>
    <row r="78" spans="1:6">
      <c r="A78" s="1342" t="s">
        <v>773</v>
      </c>
      <c r="B78" s="202"/>
      <c r="C78" s="202"/>
      <c r="D78" s="202"/>
      <c r="E78" s="202"/>
      <c r="F78" s="201"/>
    </row>
    <row r="79" spans="1:6">
      <c r="A79" s="907" t="s">
        <v>417</v>
      </c>
      <c r="B79" s="202" t="s">
        <v>774</v>
      </c>
      <c r="C79" s="202"/>
      <c r="D79" s="202"/>
      <c r="E79" s="202"/>
      <c r="F79" s="201"/>
    </row>
    <row r="80" spans="1:6">
      <c r="A80" s="907" t="s">
        <v>418</v>
      </c>
      <c r="B80" s="202" t="s">
        <v>775</v>
      </c>
      <c r="C80" s="202"/>
      <c r="D80" s="202"/>
      <c r="E80" s="202"/>
      <c r="F80" s="201"/>
    </row>
    <row r="81" spans="1:6">
      <c r="A81" s="907" t="s">
        <v>419</v>
      </c>
      <c r="B81" s="202" t="s">
        <v>776</v>
      </c>
      <c r="C81" s="202"/>
      <c r="D81" s="202"/>
      <c r="E81" s="202"/>
      <c r="F81" s="201"/>
    </row>
    <row r="82" spans="1:6">
      <c r="A82" s="907" t="s">
        <v>421</v>
      </c>
      <c r="B82" s="202" t="s">
        <v>777</v>
      </c>
      <c r="C82" s="202"/>
      <c r="D82" s="202"/>
      <c r="E82" s="202"/>
      <c r="F82" s="201"/>
    </row>
    <row r="83" spans="1:6">
      <c r="A83" s="1342" t="s">
        <v>778</v>
      </c>
      <c r="B83" s="202"/>
      <c r="C83" s="202"/>
      <c r="D83" s="202"/>
      <c r="E83" s="202"/>
      <c r="F83" s="201"/>
    </row>
    <row r="84" spans="1:6">
      <c r="A84" s="907" t="s">
        <v>866</v>
      </c>
      <c r="B84" s="202" t="s">
        <v>779</v>
      </c>
      <c r="C84" s="202"/>
      <c r="D84" s="202"/>
      <c r="E84" s="202"/>
      <c r="F84" s="201"/>
    </row>
    <row r="85" spans="1:6">
      <c r="A85" s="1342" t="s">
        <v>780</v>
      </c>
      <c r="B85" s="202"/>
      <c r="C85" s="202"/>
      <c r="D85" s="202"/>
      <c r="E85" s="202"/>
      <c r="F85" s="201"/>
    </row>
    <row r="86" spans="1:6">
      <c r="A86" s="1342"/>
      <c r="B86" s="202"/>
      <c r="C86" s="202"/>
      <c r="D86" s="202"/>
      <c r="E86" s="202"/>
      <c r="F86" s="201"/>
    </row>
    <row r="87" spans="1:6">
      <c r="A87" s="1342"/>
      <c r="B87" s="202"/>
      <c r="C87" s="202"/>
      <c r="D87" s="202"/>
      <c r="E87" s="202"/>
      <c r="F87" s="201"/>
    </row>
    <row r="88" spans="1:6">
      <c r="A88" s="1342"/>
      <c r="B88" s="1393" t="s">
        <v>2825</v>
      </c>
      <c r="C88" s="1090"/>
      <c r="D88" s="1090"/>
      <c r="E88" s="202"/>
      <c r="F88" s="201"/>
    </row>
    <row r="89" spans="1:6">
      <c r="A89" s="1342"/>
      <c r="B89" s="1393" t="s">
        <v>2826</v>
      </c>
      <c r="C89" s="1090"/>
      <c r="D89" s="1090"/>
      <c r="E89" s="202"/>
      <c r="F89" s="201"/>
    </row>
    <row r="90" spans="1:6">
      <c r="A90" s="1342"/>
      <c r="B90" s="1393"/>
      <c r="C90" s="1090"/>
      <c r="D90" s="1090"/>
      <c r="E90" s="202"/>
      <c r="F90" s="201"/>
    </row>
    <row r="91" spans="1:6">
      <c r="A91" s="1342"/>
      <c r="B91" s="1393" t="s">
        <v>3413</v>
      </c>
      <c r="C91" s="1090"/>
      <c r="D91" s="1090"/>
      <c r="E91" s="202"/>
      <c r="F91" s="201"/>
    </row>
    <row r="92" spans="1:6">
      <c r="A92" s="1342"/>
      <c r="B92" s="1393" t="s">
        <v>2827</v>
      </c>
      <c r="C92" s="1090"/>
      <c r="D92" s="1090"/>
      <c r="E92" s="202"/>
      <c r="F92" s="201"/>
    </row>
    <row r="93" spans="1:6">
      <c r="A93" s="1342"/>
      <c r="B93" s="1394" t="s">
        <v>2828</v>
      </c>
      <c r="C93" s="1090"/>
      <c r="D93" s="1090"/>
      <c r="E93" s="202"/>
      <c r="F93" s="201"/>
    </row>
    <row r="94" spans="1:6">
      <c r="A94" s="1342"/>
      <c r="B94" s="202"/>
      <c r="C94" s="202"/>
      <c r="D94" s="202"/>
      <c r="E94" s="202"/>
      <c r="F94" s="201"/>
    </row>
    <row r="95" spans="1:6">
      <c r="A95" s="1342"/>
      <c r="B95" s="202"/>
      <c r="C95" s="202"/>
      <c r="D95" s="202"/>
      <c r="E95" s="202"/>
      <c r="F95" s="201"/>
    </row>
    <row r="96" spans="1:6">
      <c r="A96" s="1342"/>
      <c r="B96" s="202"/>
      <c r="C96" s="202"/>
      <c r="D96" s="202"/>
      <c r="E96" s="202"/>
      <c r="F96" s="201"/>
    </row>
    <row r="97" spans="1:6">
      <c r="A97" s="1342"/>
      <c r="B97" s="202"/>
      <c r="C97" s="202"/>
      <c r="D97" s="202"/>
      <c r="E97" s="202"/>
      <c r="F97" s="201"/>
    </row>
    <row r="98" spans="1:6">
      <c r="A98" s="1342"/>
      <c r="B98" s="202"/>
      <c r="C98" s="202"/>
      <c r="D98" s="202"/>
      <c r="E98" s="202"/>
      <c r="F98" s="201"/>
    </row>
    <row r="99" spans="1:6">
      <c r="A99" s="1342"/>
      <c r="B99" s="202"/>
      <c r="C99" s="202"/>
      <c r="D99" s="202"/>
      <c r="E99" s="202"/>
      <c r="F99" s="201"/>
    </row>
    <row r="100" spans="1:6">
      <c r="A100" s="1342"/>
      <c r="B100" s="202"/>
      <c r="C100" s="202"/>
      <c r="D100" s="202"/>
      <c r="E100" s="202"/>
      <c r="F100" s="201"/>
    </row>
    <row r="101" spans="1:6">
      <c r="A101" s="1342"/>
      <c r="B101" s="202"/>
      <c r="C101" s="202"/>
      <c r="D101" s="202"/>
      <c r="E101" s="202"/>
      <c r="F101" s="201"/>
    </row>
    <row r="102" spans="1:6">
      <c r="A102" s="1342"/>
      <c r="B102" s="202"/>
      <c r="C102" s="202"/>
      <c r="D102" s="202"/>
      <c r="E102" s="202"/>
      <c r="F102" s="201"/>
    </row>
    <row r="103" spans="1:6">
      <c r="A103" s="1769"/>
      <c r="B103" s="202"/>
      <c r="C103" s="202"/>
      <c r="D103" s="202"/>
      <c r="E103" s="202"/>
      <c r="F103" s="201"/>
    </row>
    <row r="104" spans="1:6">
      <c r="A104" s="1769"/>
      <c r="B104" s="202"/>
      <c r="C104" s="202"/>
      <c r="D104" s="202"/>
      <c r="E104" s="202"/>
      <c r="F104" s="201"/>
    </row>
    <row r="105" spans="1:6">
      <c r="A105" s="1769"/>
      <c r="B105" s="202"/>
      <c r="C105" s="202"/>
      <c r="D105" s="202"/>
      <c r="E105" s="202"/>
      <c r="F105" s="201"/>
    </row>
    <row r="106" spans="1:6">
      <c r="A106" s="1769"/>
      <c r="B106" s="202"/>
      <c r="C106" s="202"/>
      <c r="D106" s="202"/>
      <c r="E106" s="202"/>
      <c r="F106" s="201"/>
    </row>
    <row r="107" spans="1:6">
      <c r="A107" s="1769"/>
      <c r="B107" s="202"/>
      <c r="C107" s="202"/>
      <c r="D107" s="202"/>
      <c r="E107" s="202"/>
      <c r="F107" s="201"/>
    </row>
    <row r="108" spans="1:6">
      <c r="A108" s="1769"/>
      <c r="B108" s="202"/>
      <c r="C108" s="202"/>
      <c r="D108" s="202"/>
      <c r="E108" s="202"/>
      <c r="F108" s="201"/>
    </row>
    <row r="109" spans="1:6">
      <c r="A109" s="1769"/>
      <c r="B109" s="202"/>
      <c r="C109" s="202"/>
      <c r="D109" s="202"/>
      <c r="E109" s="202"/>
      <c r="F109" s="201"/>
    </row>
    <row r="110" spans="1:6">
      <c r="A110" s="1769"/>
      <c r="B110" s="202"/>
      <c r="C110" s="202"/>
      <c r="D110" s="202"/>
      <c r="E110" s="202"/>
      <c r="F110" s="201"/>
    </row>
    <row r="111" spans="1:6">
      <c r="A111" s="1769"/>
      <c r="B111" s="202"/>
      <c r="C111" s="202"/>
      <c r="D111" s="202"/>
      <c r="E111" s="202"/>
      <c r="F111" s="201"/>
    </row>
    <row r="112" spans="1:6">
      <c r="A112" s="1769"/>
      <c r="B112" s="202"/>
      <c r="C112" s="202"/>
      <c r="D112" s="202"/>
      <c r="E112" s="202"/>
      <c r="F112" s="201"/>
    </row>
    <row r="113" spans="1:6">
      <c r="A113" s="1769"/>
      <c r="B113" s="202"/>
      <c r="C113" s="202"/>
      <c r="D113" s="202"/>
      <c r="E113" s="202"/>
      <c r="F113" s="201"/>
    </row>
    <row r="114" spans="1:6">
      <c r="A114" s="1769"/>
      <c r="B114" s="202"/>
      <c r="C114" s="202"/>
      <c r="D114" s="202"/>
      <c r="E114" s="202"/>
      <c r="F114" s="201"/>
    </row>
    <row r="115" spans="1:6">
      <c r="A115" s="1342"/>
      <c r="B115" s="202"/>
      <c r="C115" s="202"/>
      <c r="D115" s="202"/>
      <c r="E115" s="202"/>
      <c r="F115" s="201"/>
    </row>
    <row r="116" spans="1:6">
      <c r="A116" s="1342"/>
      <c r="B116" s="202"/>
      <c r="C116" s="202"/>
      <c r="D116" s="202"/>
      <c r="E116" s="202"/>
      <c r="F116" s="201"/>
    </row>
    <row r="117" spans="1:6">
      <c r="A117" s="1342"/>
      <c r="B117" s="202"/>
      <c r="C117" s="202"/>
      <c r="D117" s="202"/>
      <c r="E117" s="202"/>
      <c r="F117" s="201"/>
    </row>
    <row r="118" spans="1:6">
      <c r="A118" s="1342"/>
      <c r="B118" s="202"/>
      <c r="C118" s="202"/>
      <c r="D118" s="202"/>
      <c r="E118" s="202"/>
      <c r="F118" s="201"/>
    </row>
    <row r="119" spans="1:6">
      <c r="A119" s="1342"/>
      <c r="B119" s="202"/>
      <c r="C119" s="202"/>
      <c r="D119" s="202"/>
      <c r="E119" s="202"/>
      <c r="F119" s="201"/>
    </row>
    <row r="120" spans="1:6">
      <c r="A120" s="1342"/>
      <c r="B120" s="202"/>
      <c r="C120" s="202"/>
      <c r="D120" s="202"/>
      <c r="E120" s="202"/>
      <c r="F120" s="201"/>
    </row>
    <row r="121" spans="1:6">
      <c r="A121" s="1342"/>
      <c r="B121" s="202"/>
      <c r="C121" s="202"/>
      <c r="D121" s="202"/>
      <c r="E121" s="202"/>
      <c r="F121" s="201"/>
    </row>
    <row r="122" spans="1:6">
      <c r="A122" s="1342"/>
      <c r="B122" s="202"/>
      <c r="C122" s="202"/>
      <c r="D122" s="202"/>
      <c r="E122" s="202"/>
      <c r="F122" s="201"/>
    </row>
    <row r="123" spans="1:6">
      <c r="A123" s="1342"/>
      <c r="B123" s="202"/>
      <c r="C123" s="202"/>
      <c r="D123" s="202"/>
      <c r="E123" s="202"/>
      <c r="F123" s="201"/>
    </row>
    <row r="124" spans="1:6">
      <c r="A124" s="1342"/>
      <c r="B124" s="202"/>
      <c r="C124" s="202"/>
      <c r="D124" s="202"/>
      <c r="E124" s="202"/>
      <c r="F124" s="201"/>
    </row>
    <row r="125" spans="1:6">
      <c r="A125" s="1342"/>
      <c r="B125" s="202"/>
      <c r="C125" s="202"/>
      <c r="D125" s="202"/>
      <c r="E125" s="202"/>
      <c r="F125" s="201"/>
    </row>
    <row r="126" spans="1:6">
      <c r="A126" s="1342"/>
      <c r="B126" s="202"/>
      <c r="C126" s="202"/>
      <c r="D126" s="202"/>
      <c r="E126" s="202"/>
      <c r="F126" s="201"/>
    </row>
    <row r="127" spans="1:6">
      <c r="A127" s="1342"/>
      <c r="B127" s="202"/>
      <c r="C127" s="202"/>
      <c r="D127" s="202"/>
      <c r="E127" s="202"/>
      <c r="F127" s="201"/>
    </row>
    <row r="128" spans="1:6">
      <c r="A128" s="1342"/>
      <c r="B128" s="202"/>
      <c r="C128" s="202"/>
      <c r="D128" s="202"/>
      <c r="E128" s="202"/>
      <c r="F128" s="201"/>
    </row>
    <row r="129" spans="1:6">
      <c r="A129" s="1342"/>
      <c r="B129" s="202"/>
      <c r="C129" s="202"/>
      <c r="D129" s="202"/>
      <c r="E129" s="202"/>
      <c r="F129" s="201"/>
    </row>
    <row r="130" spans="1:6">
      <c r="A130" s="1342"/>
      <c r="B130" s="202"/>
      <c r="C130" s="202"/>
      <c r="D130" s="202"/>
      <c r="E130" s="202"/>
      <c r="F130" s="201"/>
    </row>
    <row r="131" spans="1:6">
      <c r="A131" s="1342"/>
      <c r="B131" s="202"/>
      <c r="C131" s="202"/>
      <c r="D131" s="202"/>
      <c r="E131" s="202"/>
      <c r="F131" s="201"/>
    </row>
    <row r="132" spans="1:6">
      <c r="A132" s="1342"/>
      <c r="B132" s="202"/>
      <c r="C132" s="202"/>
      <c r="D132" s="202"/>
      <c r="E132" s="202"/>
      <c r="F132" s="201"/>
    </row>
    <row r="133" spans="1:6">
      <c r="A133" s="1342"/>
      <c r="B133" s="202"/>
      <c r="C133" s="202"/>
      <c r="D133" s="202"/>
      <c r="E133" s="202"/>
      <c r="F133" s="201"/>
    </row>
    <row r="134" spans="1:6">
      <c r="A134" s="1342"/>
      <c r="B134" s="202"/>
      <c r="C134" s="202"/>
      <c r="D134" s="202"/>
      <c r="E134" s="202"/>
      <c r="F134" s="201"/>
    </row>
    <row r="135" spans="1:6">
      <c r="A135" s="1342"/>
      <c r="B135" s="202"/>
      <c r="C135" s="202"/>
      <c r="D135" s="202"/>
      <c r="E135" s="202"/>
      <c r="F135" s="201"/>
    </row>
    <row r="136" spans="1:6">
      <c r="A136" s="1342"/>
      <c r="B136" s="202"/>
      <c r="C136" s="202"/>
      <c r="D136" s="202"/>
      <c r="E136" s="202"/>
      <c r="F136" s="201"/>
    </row>
    <row r="137" spans="1:6">
      <c r="A137" s="1342"/>
      <c r="B137" s="202"/>
      <c r="C137" s="202"/>
      <c r="D137" s="202"/>
      <c r="E137" s="202"/>
      <c r="F137" s="201"/>
    </row>
    <row r="138" spans="1:6">
      <c r="A138" s="1342"/>
      <c r="B138" s="202"/>
      <c r="C138" s="202"/>
      <c r="D138" s="202"/>
      <c r="E138" s="202"/>
      <c r="F138" s="201"/>
    </row>
    <row r="139" spans="1:6">
      <c r="A139" s="1342"/>
      <c r="B139" s="202"/>
      <c r="C139" s="202"/>
      <c r="D139" s="202"/>
      <c r="E139" s="202"/>
      <c r="F139" s="201"/>
    </row>
    <row r="140" spans="1:6">
      <c r="A140" s="188"/>
      <c r="B140" s="61"/>
      <c r="C140" s="61"/>
      <c r="D140" s="61"/>
      <c r="E140" s="61"/>
      <c r="F140" s="185"/>
    </row>
    <row r="141" spans="1:6" ht="10.5">
      <c r="A141" s="1395" t="s">
        <v>1353</v>
      </c>
      <c r="B141" s="164"/>
      <c r="C141" s="164"/>
      <c r="D141" s="164"/>
      <c r="E141" s="164"/>
      <c r="F141" s="208"/>
    </row>
  </sheetData>
  <customSheetViews>
    <customSheetView guid="{CED32266-454C-4882-8DB4-02038533D7CA}" showPageBreaks="1">
      <rowBreaks count="1" manualBreakCount="1">
        <brk id="81" max="16383" man="1"/>
      </rowBreaks>
      <pageMargins left="0.5" right="0.5" top="0.5" bottom="0.5" header="0.3" footer="0.3"/>
      <printOptions horizontalCentered="1"/>
      <pageSetup orientation="portrait" r:id="rId1"/>
    </customSheetView>
    <customSheetView guid="{785AB79B-FCC5-4328-97AE-CA0022E835E7}">
      <rowBreaks count="1" manualBreakCount="1">
        <brk id="81" max="16383" man="1"/>
      </rowBreaks>
      <pageMargins left="1" right="1" top="1" bottom="1" header="0" footer="0"/>
      <pageSetup scale="75" orientation="portrait" horizontalDpi="2400" verticalDpi="2400" r:id="rId2"/>
      <headerFooter alignWithMargins="0"/>
    </customSheetView>
    <customSheetView guid="{5A727A5D-BF44-4335-A246-11154DE1EF1F}">
      <rowBreaks count="1" manualBreakCount="1">
        <brk id="81" max="16383" man="1"/>
      </rowBreaks>
      <pageMargins left="1" right="1" top="1" bottom="1" header="0" footer="0"/>
      <pageSetup scale="75" orientation="portrait" horizontalDpi="2400" verticalDpi="2400" r:id="rId3"/>
      <headerFooter alignWithMargins="0"/>
    </customSheetView>
    <customSheetView guid="{4199E9C9-F722-4E0F-954F-1B24567CBCA2}">
      <rowBreaks count="1" manualBreakCount="1">
        <brk id="81" max="16383" man="1"/>
      </rowBreaks>
      <pageMargins left="1" right="1" top="1" bottom="1" header="0" footer="0"/>
      <pageSetup scale="75" orientation="portrait" horizontalDpi="2400" verticalDpi="2400" r:id="rId4"/>
      <headerFooter alignWithMargins="0"/>
    </customSheetView>
    <customSheetView guid="{494A8C19-2F1C-4B6E-A878-D879D2D7079D}">
      <rowBreaks count="1" manualBreakCount="1">
        <brk id="81" max="16383" man="1"/>
      </rowBreaks>
      <pageMargins left="1" right="1" top="1" bottom="1" header="0" footer="0"/>
      <pageSetup scale="75" orientation="portrait" horizontalDpi="2400" verticalDpi="2400" r:id="rId5"/>
      <headerFooter alignWithMargins="0"/>
    </customSheetView>
    <customSheetView guid="{1074830C-1147-4CE3-BD9F-2572CEE59AEF}">
      <rowBreaks count="1" manualBreakCount="1">
        <brk id="81" max="16383" man="1"/>
      </rowBreaks>
      <pageMargins left="1" right="1" top="1" bottom="1" header="0" footer="0"/>
      <pageSetup scale="75" orientation="portrait" horizontalDpi="2400" verticalDpi="2400" r:id="rId6"/>
      <headerFooter alignWithMargins="0"/>
    </customSheetView>
    <customSheetView guid="{C0E4D60A-5D51-4D0A-8339-E19D67BA1FD7}">
      <rowBreaks count="1" manualBreakCount="1">
        <brk id="81" max="16383" man="1"/>
      </rowBreaks>
      <pageMargins left="1" right="1" top="1" bottom="1" header="0" footer="0"/>
      <pageSetup scale="75" orientation="portrait" horizontalDpi="2400" verticalDpi="2400" r:id="rId7"/>
      <headerFooter alignWithMargins="0"/>
    </customSheetView>
    <customSheetView guid="{EB5A193B-9693-4793-A7E2-BFF09C25801B}">
      <rowBreaks count="1" manualBreakCount="1">
        <brk id="81" max="16383" man="1"/>
      </rowBreaks>
      <pageMargins left="1" right="1" top="1" bottom="1" header="0" footer="0"/>
      <pageSetup scale="75" orientation="portrait" horizontalDpi="2400" verticalDpi="2400" r:id="rId8"/>
      <headerFooter alignWithMargins="0"/>
    </customSheetView>
  </customSheetViews>
  <phoneticPr fontId="0" type="noConversion"/>
  <printOptions horizontalCentered="1" verticalCentered="1"/>
  <pageMargins left="0.25" right="0.25" top="0.25" bottom="0.25" header="0.1" footer="0.1"/>
  <pageSetup orientation="portrait" r:id="rId9"/>
  <headerFooter alignWithMargins="0"/>
  <rowBreaks count="1" manualBreakCount="1">
    <brk id="68" max="16383" man="1"/>
  </rowBreaks>
  <customProperties>
    <customPr name="_pios_id" r:id="rId10"/>
    <customPr name="EpmWorksheetKeyString_GUID" r:id="rId11"/>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57"/>
  <sheetViews>
    <sheetView topLeftCell="A4" workbookViewId="0">
      <selection activeCell="C22" sqref="C22"/>
    </sheetView>
  </sheetViews>
  <sheetFormatPr defaultRowHeight="10"/>
  <cols>
    <col min="1" max="1" width="5.6640625" customWidth="1"/>
    <col min="2" max="2" width="11.77734375" customWidth="1"/>
    <col min="3" max="3" width="62.77734375" customWidth="1"/>
    <col min="4" max="4" width="28.88671875" customWidth="1"/>
    <col min="5" max="5" width="13.77734375" customWidth="1"/>
  </cols>
  <sheetData>
    <row r="1" spans="1:5" ht="10.5">
      <c r="A1" s="1091" t="s">
        <v>2901</v>
      </c>
      <c r="B1" s="100"/>
      <c r="C1" s="220"/>
      <c r="D1" s="100"/>
      <c r="E1" s="158">
        <v>59</v>
      </c>
    </row>
    <row r="2" spans="1:5" ht="10.5">
      <c r="A2" s="101" t="s">
        <v>781</v>
      </c>
      <c r="B2" s="59"/>
      <c r="C2" s="59"/>
      <c r="D2" s="59"/>
      <c r="E2" s="183"/>
    </row>
    <row r="3" spans="1:5">
      <c r="A3" s="566" t="s">
        <v>334</v>
      </c>
      <c r="B3" s="567"/>
      <c r="C3" s="567"/>
      <c r="D3" s="567"/>
      <c r="E3" s="568"/>
    </row>
    <row r="4" spans="1:5">
      <c r="A4" s="768"/>
      <c r="B4" s="202"/>
      <c r="C4" s="202"/>
      <c r="D4" s="202"/>
      <c r="E4" s="201"/>
    </row>
    <row r="5" spans="1:5">
      <c r="A5" s="768"/>
      <c r="B5" s="202" t="s">
        <v>782</v>
      </c>
      <c r="C5" s="202"/>
      <c r="D5" s="202"/>
      <c r="E5" s="201"/>
    </row>
    <row r="6" spans="1:5">
      <c r="A6" s="768"/>
      <c r="B6" s="202"/>
      <c r="C6" s="202"/>
      <c r="D6" s="202"/>
      <c r="E6" s="201"/>
    </row>
    <row r="7" spans="1:5" ht="10.5">
      <c r="A7" s="103" t="s">
        <v>783</v>
      </c>
      <c r="B7" s="567"/>
      <c r="C7" s="567"/>
      <c r="D7" s="567"/>
      <c r="E7" s="568"/>
    </row>
    <row r="8" spans="1:5" ht="10.5" thickBot="1">
      <c r="A8" s="1092"/>
      <c r="B8" s="61"/>
      <c r="C8" s="61"/>
      <c r="D8" s="61"/>
      <c r="E8" s="201"/>
    </row>
    <row r="9" spans="1:5">
      <c r="A9" s="787" t="s">
        <v>311</v>
      </c>
      <c r="B9" s="777" t="s">
        <v>336</v>
      </c>
      <c r="C9" s="777" t="s">
        <v>413</v>
      </c>
      <c r="D9" s="915" t="s">
        <v>1861</v>
      </c>
      <c r="E9" s="1093" t="s">
        <v>393</v>
      </c>
    </row>
    <row r="10" spans="1:5">
      <c r="A10" s="787" t="s">
        <v>316</v>
      </c>
      <c r="B10" s="777" t="s">
        <v>316</v>
      </c>
      <c r="C10" s="777"/>
      <c r="D10" s="915"/>
      <c r="E10" s="1094" t="s">
        <v>784</v>
      </c>
    </row>
    <row r="11" spans="1:5">
      <c r="A11" s="787"/>
      <c r="B11" s="777" t="s">
        <v>321</v>
      </c>
      <c r="C11" s="777" t="s">
        <v>322</v>
      </c>
      <c r="D11" s="915" t="s">
        <v>323</v>
      </c>
      <c r="E11" s="1094" t="s">
        <v>324</v>
      </c>
    </row>
    <row r="12" spans="1:5">
      <c r="A12" s="1095">
        <v>1</v>
      </c>
      <c r="B12" s="1096">
        <v>751</v>
      </c>
      <c r="C12" s="1097" t="s">
        <v>520</v>
      </c>
      <c r="D12" s="1098" t="s">
        <v>2724</v>
      </c>
      <c r="E12" s="1099"/>
    </row>
    <row r="13" spans="1:5">
      <c r="A13" s="1095">
        <v>2</v>
      </c>
      <c r="B13" s="1096">
        <v>764</v>
      </c>
      <c r="C13" s="1097" t="s">
        <v>785</v>
      </c>
      <c r="D13" s="1098" t="s">
        <v>2725</v>
      </c>
      <c r="E13" s="1100">
        <v>505184</v>
      </c>
    </row>
    <row r="14" spans="1:5">
      <c r="A14" s="1095">
        <v>3</v>
      </c>
      <c r="B14" s="1096" t="s">
        <v>786</v>
      </c>
      <c r="C14" s="1097" t="s">
        <v>532</v>
      </c>
      <c r="D14" s="1098" t="s">
        <v>2726</v>
      </c>
      <c r="E14" s="1100">
        <v>138085</v>
      </c>
    </row>
    <row r="15" spans="1:5">
      <c r="A15" s="1095">
        <v>4</v>
      </c>
      <c r="B15" s="1096">
        <v>766</v>
      </c>
      <c r="C15" s="1097" t="s">
        <v>533</v>
      </c>
      <c r="D15" s="1098" t="s">
        <v>787</v>
      </c>
      <c r="E15" s="1099"/>
    </row>
    <row r="16" spans="1:5">
      <c r="A16" s="1095">
        <v>5</v>
      </c>
      <c r="B16" s="1096">
        <v>766.5</v>
      </c>
      <c r="C16" s="1097" t="s">
        <v>534</v>
      </c>
      <c r="D16" s="1098" t="s">
        <v>788</v>
      </c>
      <c r="E16" s="1100">
        <v>20182</v>
      </c>
    </row>
    <row r="17" spans="1:5">
      <c r="A17" s="1095">
        <v>6</v>
      </c>
      <c r="B17" s="1096">
        <v>768</v>
      </c>
      <c r="C17" s="1097" t="s">
        <v>535</v>
      </c>
      <c r="D17" s="1098" t="s">
        <v>789</v>
      </c>
      <c r="E17" s="1099"/>
    </row>
    <row r="18" spans="1:5">
      <c r="A18" s="1095">
        <v>7</v>
      </c>
      <c r="B18" s="1096">
        <v>769</v>
      </c>
      <c r="C18" s="1097" t="s">
        <v>791</v>
      </c>
      <c r="D18" s="1098" t="s">
        <v>790</v>
      </c>
      <c r="E18" s="1100">
        <v>10078132</v>
      </c>
    </row>
    <row r="19" spans="1:5">
      <c r="A19" s="1095">
        <v>8</v>
      </c>
      <c r="B19" s="1096" t="s">
        <v>793</v>
      </c>
      <c r="C19" s="1097" t="s">
        <v>538</v>
      </c>
      <c r="D19" s="1098" t="s">
        <v>792</v>
      </c>
      <c r="E19" s="1100">
        <v>24978</v>
      </c>
    </row>
    <row r="20" spans="1:5">
      <c r="A20" s="1095">
        <v>9</v>
      </c>
      <c r="B20" s="1096"/>
      <c r="C20" s="1097" t="s">
        <v>794</v>
      </c>
      <c r="D20" s="1098" t="s">
        <v>795</v>
      </c>
      <c r="E20" s="1100">
        <v>10766561</v>
      </c>
    </row>
    <row r="21" spans="1:5">
      <c r="A21" s="1095">
        <v>10</v>
      </c>
      <c r="B21" s="1096"/>
      <c r="C21" s="1097" t="s">
        <v>796</v>
      </c>
      <c r="D21" s="1098" t="s">
        <v>797</v>
      </c>
      <c r="E21" s="1100">
        <v>25471</v>
      </c>
    </row>
    <row r="22" spans="1:5">
      <c r="A22" s="1095">
        <v>11</v>
      </c>
      <c r="B22" s="1096"/>
      <c r="C22" s="1097" t="s">
        <v>798</v>
      </c>
      <c r="D22" s="1098" t="s">
        <v>797</v>
      </c>
      <c r="E22" s="1099"/>
    </row>
    <row r="23" spans="1:5">
      <c r="A23" s="1095">
        <v>12</v>
      </c>
      <c r="B23" s="1096"/>
      <c r="C23" s="1097" t="s">
        <v>799</v>
      </c>
      <c r="D23" s="1098" t="s">
        <v>800</v>
      </c>
      <c r="E23" s="1100">
        <v>25471</v>
      </c>
    </row>
    <row r="24" spans="1:5">
      <c r="A24" s="787">
        <v>13</v>
      </c>
      <c r="B24" s="775"/>
      <c r="C24" s="775" t="s">
        <v>801</v>
      </c>
      <c r="D24" s="822" t="s">
        <v>802</v>
      </c>
      <c r="E24" s="1099"/>
    </row>
    <row r="25" spans="1:5">
      <c r="A25" s="827"/>
      <c r="B25" s="209"/>
      <c r="C25" s="209"/>
      <c r="D25" s="825" t="s">
        <v>803</v>
      </c>
      <c r="E25" s="1101">
        <v>1</v>
      </c>
    </row>
    <row r="26" spans="1:5">
      <c r="A26" s="787">
        <v>14</v>
      </c>
      <c r="B26" s="775"/>
      <c r="C26" s="775" t="s">
        <v>804</v>
      </c>
      <c r="D26" s="822" t="s">
        <v>805</v>
      </c>
      <c r="E26" s="1099"/>
    </row>
    <row r="27" spans="1:5">
      <c r="A27" s="787"/>
      <c r="B27" s="775"/>
      <c r="C27" s="775"/>
      <c r="D27" s="822" t="s">
        <v>803</v>
      </c>
      <c r="E27" s="1101">
        <v>0</v>
      </c>
    </row>
    <row r="28" spans="1:5">
      <c r="A28" s="1095">
        <v>15</v>
      </c>
      <c r="B28" s="1096"/>
      <c r="C28" s="1097" t="s">
        <v>806</v>
      </c>
      <c r="D28" s="1098" t="s">
        <v>807</v>
      </c>
      <c r="E28" s="1100">
        <v>10741090</v>
      </c>
    </row>
    <row r="29" spans="1:5">
      <c r="A29" s="1095">
        <v>16</v>
      </c>
      <c r="B29" s="1096"/>
      <c r="C29" s="1097" t="s">
        <v>808</v>
      </c>
      <c r="D29" s="1098" t="s">
        <v>2710</v>
      </c>
      <c r="E29" s="1100">
        <v>10766561</v>
      </c>
    </row>
    <row r="30" spans="1:5" ht="10.5" thickBot="1">
      <c r="A30" s="1095">
        <v>17</v>
      </c>
      <c r="B30" s="1096"/>
      <c r="C30" s="1097" t="s">
        <v>809</v>
      </c>
      <c r="D30" s="1098" t="s">
        <v>2711</v>
      </c>
      <c r="E30" s="1102"/>
    </row>
    <row r="31" spans="1:5">
      <c r="A31" s="791"/>
      <c r="B31" s="60"/>
      <c r="C31" s="60"/>
      <c r="D31" s="60"/>
      <c r="E31" s="201"/>
    </row>
    <row r="32" spans="1:5" ht="10.5">
      <c r="A32" s="103" t="s">
        <v>810</v>
      </c>
      <c r="B32" s="567"/>
      <c r="C32" s="567"/>
      <c r="D32" s="567"/>
      <c r="E32" s="568"/>
    </row>
    <row r="33" spans="1:6" ht="10.5" thickBot="1">
      <c r="A33" s="184"/>
      <c r="B33" s="61"/>
      <c r="C33" s="61"/>
      <c r="D33" s="61"/>
      <c r="E33" s="201"/>
    </row>
    <row r="34" spans="1:6">
      <c r="A34" s="787" t="s">
        <v>311</v>
      </c>
      <c r="B34" s="777" t="s">
        <v>336</v>
      </c>
      <c r="C34" s="777" t="s">
        <v>413</v>
      </c>
      <c r="D34" s="915" t="s">
        <v>1861</v>
      </c>
      <c r="E34" s="1093" t="s">
        <v>393</v>
      </c>
    </row>
    <row r="35" spans="1:6">
      <c r="A35" s="787" t="s">
        <v>316</v>
      </c>
      <c r="B35" s="777" t="s">
        <v>316</v>
      </c>
      <c r="C35" s="777"/>
      <c r="D35" s="915"/>
      <c r="E35" s="1094" t="s">
        <v>784</v>
      </c>
    </row>
    <row r="36" spans="1:6">
      <c r="A36" s="827"/>
      <c r="B36" s="854" t="s">
        <v>321</v>
      </c>
      <c r="C36" s="854" t="s">
        <v>322</v>
      </c>
      <c r="D36" s="838" t="s">
        <v>323</v>
      </c>
      <c r="E36" s="1094" t="s">
        <v>324</v>
      </c>
    </row>
    <row r="37" spans="1:6">
      <c r="A37" s="1095">
        <v>18</v>
      </c>
      <c r="B37" s="1096" t="s">
        <v>811</v>
      </c>
      <c r="C37" s="1097" t="s">
        <v>812</v>
      </c>
      <c r="D37" s="1098" t="s">
        <v>813</v>
      </c>
      <c r="E37" s="1103" t="s">
        <v>3421</v>
      </c>
      <c r="F37" s="46"/>
    </row>
    <row r="38" spans="1:6">
      <c r="A38" s="1095">
        <v>19</v>
      </c>
      <c r="B38" s="1096">
        <v>546</v>
      </c>
      <c r="C38" s="1097" t="s">
        <v>814</v>
      </c>
      <c r="D38" s="1098" t="s">
        <v>815</v>
      </c>
      <c r="E38" s="1104"/>
    </row>
    <row r="39" spans="1:6">
      <c r="A39" s="1095">
        <v>20</v>
      </c>
      <c r="B39" s="1096">
        <v>517</v>
      </c>
      <c r="C39" s="1097" t="s">
        <v>816</v>
      </c>
      <c r="D39" s="1098" t="s">
        <v>817</v>
      </c>
      <c r="E39" s="1104"/>
    </row>
    <row r="40" spans="1:6">
      <c r="A40" s="1095">
        <v>21</v>
      </c>
      <c r="B40" s="1096"/>
      <c r="C40" s="1097" t="s">
        <v>1786</v>
      </c>
      <c r="D40" s="1105" t="s">
        <v>2712</v>
      </c>
      <c r="E40" s="1106">
        <v>378091</v>
      </c>
    </row>
    <row r="41" spans="1:6">
      <c r="A41" s="1095">
        <v>22</v>
      </c>
      <c r="B41" s="1097"/>
      <c r="C41" s="1097" t="s">
        <v>1787</v>
      </c>
      <c r="D41" s="1098" t="s">
        <v>1788</v>
      </c>
      <c r="E41" s="1104">
        <v>258</v>
      </c>
    </row>
    <row r="42" spans="1:6">
      <c r="A42" s="1095">
        <v>23</v>
      </c>
      <c r="B42" s="1097"/>
      <c r="C42" s="1097" t="s">
        <v>1789</v>
      </c>
      <c r="D42" s="1098" t="s">
        <v>1788</v>
      </c>
      <c r="E42" s="1104"/>
    </row>
    <row r="43" spans="1:6">
      <c r="A43" s="1095">
        <v>24</v>
      </c>
      <c r="B43" s="1097"/>
      <c r="C43" s="1097" t="s">
        <v>1790</v>
      </c>
      <c r="D43" s="1098" t="s">
        <v>1791</v>
      </c>
      <c r="E43" s="1106">
        <v>377833</v>
      </c>
    </row>
    <row r="44" spans="1:6">
      <c r="A44" s="1095">
        <v>25</v>
      </c>
      <c r="B44" s="1097"/>
      <c r="C44" s="1097" t="s">
        <v>1792</v>
      </c>
      <c r="D44" s="1098" t="s">
        <v>1793</v>
      </c>
      <c r="E44" s="1106">
        <v>378091</v>
      </c>
    </row>
    <row r="45" spans="1:6">
      <c r="A45" s="1095">
        <v>26</v>
      </c>
      <c r="B45" s="1097"/>
      <c r="C45" s="1097" t="s">
        <v>1794</v>
      </c>
      <c r="D45" s="1098" t="s">
        <v>1795</v>
      </c>
      <c r="E45" s="1104"/>
    </row>
    <row r="46" spans="1:6">
      <c r="A46" s="1095">
        <v>27</v>
      </c>
      <c r="B46" s="1097"/>
      <c r="C46" s="1097" t="s">
        <v>1796</v>
      </c>
      <c r="D46" s="1098" t="s">
        <v>1797</v>
      </c>
      <c r="E46" s="1107">
        <v>3.5099999999999999E-2</v>
      </c>
    </row>
    <row r="47" spans="1:6" ht="10.5" thickBot="1">
      <c r="A47" s="1095">
        <v>28</v>
      </c>
      <c r="B47" s="1097"/>
      <c r="C47" s="1097" t="s">
        <v>1798</v>
      </c>
      <c r="D47" s="1098" t="s">
        <v>1799</v>
      </c>
      <c r="E47" s="1108">
        <v>0</v>
      </c>
    </row>
    <row r="48" spans="1:6">
      <c r="A48" s="1109"/>
      <c r="B48" s="60"/>
      <c r="C48" s="60"/>
      <c r="D48" s="60"/>
      <c r="E48" s="201"/>
    </row>
    <row r="49" spans="1:5">
      <c r="A49" s="768"/>
      <c r="B49" s="606" t="s">
        <v>1800</v>
      </c>
      <c r="C49" s="202" t="s">
        <v>1801</v>
      </c>
      <c r="D49" s="202"/>
      <c r="E49" s="201"/>
    </row>
    <row r="50" spans="1:5">
      <c r="A50" s="768"/>
      <c r="B50" s="606" t="s">
        <v>1802</v>
      </c>
      <c r="C50" s="202" t="s">
        <v>1803</v>
      </c>
      <c r="D50" s="202"/>
      <c r="E50" s="201"/>
    </row>
    <row r="51" spans="1:5">
      <c r="A51" s="768"/>
      <c r="B51" s="606" t="s">
        <v>1804</v>
      </c>
      <c r="C51" s="202" t="s">
        <v>1805</v>
      </c>
      <c r="D51" s="202"/>
      <c r="E51" s="201"/>
    </row>
    <row r="52" spans="1:5">
      <c r="A52" s="768"/>
      <c r="B52" s="606" t="s">
        <v>1806</v>
      </c>
      <c r="C52" s="202" t="s">
        <v>1807</v>
      </c>
      <c r="D52" s="202"/>
      <c r="E52" s="201"/>
    </row>
    <row r="53" spans="1:5">
      <c r="A53" s="768"/>
      <c r="B53" s="606" t="s">
        <v>1808</v>
      </c>
      <c r="C53" s="202" t="s">
        <v>3555</v>
      </c>
      <c r="D53" s="202"/>
      <c r="E53" s="201"/>
    </row>
    <row r="54" spans="1:5" ht="10.5">
      <c r="A54" s="95"/>
      <c r="B54" s="606"/>
      <c r="C54" s="909" t="s">
        <v>2899</v>
      </c>
      <c r="D54" s="202"/>
      <c r="E54" s="201"/>
    </row>
    <row r="55" spans="1:5">
      <c r="A55" s="768"/>
      <c r="B55" s="769" t="s">
        <v>3556</v>
      </c>
      <c r="C55" s="202"/>
      <c r="D55" s="202"/>
      <c r="E55" s="201"/>
    </row>
    <row r="56" spans="1:5" ht="139.5" customHeight="1">
      <c r="A56" s="1092"/>
      <c r="B56" s="61"/>
      <c r="C56" s="61"/>
      <c r="D56" s="61"/>
      <c r="E56" s="185"/>
    </row>
    <row r="57" spans="1:5" ht="10.5">
      <c r="A57" s="106" t="s">
        <v>1353</v>
      </c>
      <c r="B57" s="164"/>
      <c r="C57" s="164"/>
      <c r="D57" s="164"/>
      <c r="E57" s="208"/>
    </row>
  </sheetData>
  <customSheetViews>
    <customSheetView guid="{CED32266-454C-4882-8DB4-02038533D7CA}" showPageBreaks="1" topLeftCell="A13">
      <pageMargins left="0.5" right="0.5" top="0.5" bottom="0.5" header="0.3" footer="0.3"/>
      <printOptions horizontalCentered="1"/>
      <pageSetup orientation="portrait" r:id="rId1"/>
    </customSheetView>
    <customSheetView guid="{785AB79B-FCC5-4328-97AE-CA0022E835E7}">
      <selection activeCell="D17" sqref="D17"/>
      <pageMargins left="1" right="1" top="1" bottom="1" header="0" footer="0"/>
      <pageSetup scale="79" orientation="portrait" horizontalDpi="1200" verticalDpi="1200" r:id="rId2"/>
      <headerFooter alignWithMargins="0"/>
    </customSheetView>
    <customSheetView guid="{5A727A5D-BF44-4335-A246-11154DE1EF1F}" topLeftCell="A13">
      <selection activeCell="D19" sqref="D19"/>
      <pageMargins left="1" right="1" top="1" bottom="1" header="0" footer="0"/>
      <pageSetup scale="79" orientation="portrait" horizontalDpi="1200" verticalDpi="1200" r:id="rId3"/>
      <headerFooter alignWithMargins="0"/>
    </customSheetView>
    <customSheetView guid="{4199E9C9-F722-4E0F-954F-1B24567CBCA2}">
      <selection activeCell="D17" sqref="D17"/>
      <pageMargins left="1" right="1" top="1" bottom="1" header="0" footer="0"/>
      <pageSetup scale="79" orientation="portrait" horizontalDpi="1200" verticalDpi="1200" r:id="rId4"/>
      <headerFooter alignWithMargins="0"/>
    </customSheetView>
    <customSheetView guid="{494A8C19-2F1C-4B6E-A878-D879D2D7079D}">
      <selection activeCell="D17" sqref="D17"/>
      <pageMargins left="1" right="1" top="1" bottom="1" header="0" footer="0"/>
      <pageSetup scale="79" orientation="portrait" horizontalDpi="1200" verticalDpi="1200" r:id="rId5"/>
      <headerFooter alignWithMargins="0"/>
    </customSheetView>
    <customSheetView guid="{1074830C-1147-4CE3-BD9F-2572CEE59AEF}">
      <selection activeCell="C7" sqref="C7"/>
      <pageMargins left="1" right="1" top="1" bottom="1" header="0" footer="0"/>
      <pageSetup scale="79" orientation="portrait" horizontalDpi="1200" verticalDpi="1200" r:id="rId6"/>
      <headerFooter alignWithMargins="0"/>
    </customSheetView>
    <customSheetView guid="{C0E4D60A-5D51-4D0A-8339-E19D67BA1FD7}">
      <selection activeCell="C7" sqref="C7"/>
      <pageMargins left="1" right="1" top="1" bottom="1" header="0" footer="0"/>
      <pageSetup scale="79" orientation="portrait" horizontalDpi="1200" verticalDpi="1200" r:id="rId7"/>
      <headerFooter alignWithMargins="0"/>
    </customSheetView>
    <customSheetView guid="{EB5A193B-9693-4793-A7E2-BFF09C25801B}">
      <selection activeCell="D17" sqref="D17"/>
      <pageMargins left="1" right="1" top="1" bottom="1" header="0" footer="0"/>
      <pageSetup scale="79" orientation="portrait" horizontalDpi="1200" verticalDpi="1200" r:id="rId8"/>
      <headerFooter alignWithMargins="0"/>
    </customSheetView>
  </customSheetViews>
  <phoneticPr fontId="0" type="noConversion"/>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5"/>
  <sheetViews>
    <sheetView workbookViewId="0">
      <selection activeCell="A125" sqref="A125:XFD125"/>
    </sheetView>
  </sheetViews>
  <sheetFormatPr defaultRowHeight="10"/>
  <cols>
    <col min="1" max="1" width="3" style="50" customWidth="1"/>
    <col min="2" max="2" width="3.44140625" customWidth="1"/>
    <col min="3" max="3" width="67.6640625" customWidth="1"/>
    <col min="4" max="4" width="19.44140625" customWidth="1"/>
    <col min="5" max="5" width="10.33203125" customWidth="1"/>
    <col min="6" max="6" width="77.88671875" customWidth="1"/>
    <col min="7" max="7" width="3" style="50" customWidth="1"/>
  </cols>
  <sheetData>
    <row r="1" spans="1:7" ht="11" customHeight="1">
      <c r="A1" s="2041"/>
      <c r="B1" s="2043"/>
      <c r="C1" s="221"/>
      <c r="D1" s="221"/>
      <c r="E1" s="221"/>
      <c r="F1" s="1137"/>
      <c r="G1" s="482">
        <v>60</v>
      </c>
    </row>
    <row r="2" spans="1:7" ht="11" customHeight="1">
      <c r="A2" s="2042"/>
      <c r="B2" s="193" t="s">
        <v>1809</v>
      </c>
      <c r="C2" s="731"/>
      <c r="D2" s="731"/>
      <c r="E2" s="731"/>
      <c r="F2" s="924"/>
      <c r="G2" s="194"/>
    </row>
    <row r="3" spans="1:7" ht="11" customHeight="1">
      <c r="A3" s="2042"/>
      <c r="B3" s="459"/>
      <c r="C3" s="459"/>
      <c r="D3" s="459"/>
      <c r="E3" s="459"/>
      <c r="F3" s="734"/>
      <c r="G3" s="194"/>
    </row>
    <row r="4" spans="1:7" ht="11" customHeight="1">
      <c r="A4" s="2042"/>
      <c r="B4" s="925" t="s">
        <v>416</v>
      </c>
      <c r="C4" s="459" t="s">
        <v>1810</v>
      </c>
      <c r="D4" s="459"/>
      <c r="E4" s="925" t="s">
        <v>418</v>
      </c>
      <c r="F4" s="734" t="s">
        <v>1811</v>
      </c>
      <c r="G4" s="194"/>
    </row>
    <row r="5" spans="1:7" ht="11" customHeight="1">
      <c r="A5" s="2042"/>
      <c r="B5" s="459" t="s">
        <v>1812</v>
      </c>
      <c r="C5" s="459"/>
      <c r="D5" s="459"/>
      <c r="E5" s="459" t="s">
        <v>1813</v>
      </c>
      <c r="F5" s="734"/>
      <c r="G5" s="194"/>
    </row>
    <row r="6" spans="1:7" ht="11" customHeight="1">
      <c r="A6" s="2042"/>
      <c r="B6" s="459" t="s">
        <v>1814</v>
      </c>
      <c r="C6" s="459"/>
      <c r="D6" s="459"/>
      <c r="E6" s="459"/>
      <c r="F6" s="734"/>
      <c r="G6" s="194"/>
    </row>
    <row r="7" spans="1:7" ht="11" customHeight="1">
      <c r="A7" s="2042"/>
      <c r="B7" s="459" t="s">
        <v>1815</v>
      </c>
      <c r="C7" s="459"/>
      <c r="D7" s="459"/>
      <c r="E7" s="459"/>
      <c r="F7" s="734" t="s">
        <v>1816</v>
      </c>
      <c r="G7" s="194"/>
    </row>
    <row r="8" spans="1:7" ht="11" customHeight="1">
      <c r="A8" s="2042"/>
      <c r="B8" s="459" t="s">
        <v>1817</v>
      </c>
      <c r="C8" s="459"/>
      <c r="D8" s="459"/>
      <c r="E8" s="459"/>
      <c r="F8" s="734"/>
      <c r="G8" s="194"/>
    </row>
    <row r="9" spans="1:7" ht="11" customHeight="1">
      <c r="A9" s="2042"/>
      <c r="B9" s="459" t="s">
        <v>1818</v>
      </c>
      <c r="C9" s="459"/>
      <c r="D9" s="459"/>
      <c r="E9" s="459"/>
      <c r="F9" s="734" t="s">
        <v>1819</v>
      </c>
      <c r="G9" s="194"/>
    </row>
    <row r="10" spans="1:7" ht="11" customHeight="1">
      <c r="A10" s="2042"/>
      <c r="B10" s="459" t="s">
        <v>1820</v>
      </c>
      <c r="C10" s="459"/>
      <c r="D10" s="459"/>
      <c r="E10" s="459"/>
      <c r="F10" s="734"/>
      <c r="G10" s="194"/>
    </row>
    <row r="11" spans="1:7" ht="11" customHeight="1">
      <c r="A11" s="2042"/>
      <c r="B11" s="459"/>
      <c r="C11" s="459"/>
      <c r="D11" s="459"/>
      <c r="E11" s="459"/>
      <c r="F11" s="734" t="s">
        <v>1821</v>
      </c>
      <c r="G11" s="194"/>
    </row>
    <row r="12" spans="1:7" ht="11" customHeight="1">
      <c r="A12" s="2042"/>
      <c r="B12" s="459"/>
      <c r="C12" s="459" t="s">
        <v>1822</v>
      </c>
      <c r="D12" s="459"/>
      <c r="E12" s="459"/>
      <c r="F12" s="734"/>
      <c r="G12" s="194"/>
    </row>
    <row r="13" spans="1:7" ht="11" customHeight="1">
      <c r="A13" s="2042"/>
      <c r="B13" s="459"/>
      <c r="C13" s="459"/>
      <c r="D13" s="459"/>
      <c r="E13" s="459"/>
      <c r="F13" s="734" t="s">
        <v>1823</v>
      </c>
      <c r="G13" s="194"/>
    </row>
    <row r="14" spans="1:7" ht="11" customHeight="1">
      <c r="A14" s="2042"/>
      <c r="B14" s="459"/>
      <c r="C14" s="459" t="s">
        <v>1824</v>
      </c>
      <c r="D14" s="459"/>
      <c r="E14" s="459"/>
      <c r="F14" s="734" t="s">
        <v>1825</v>
      </c>
      <c r="G14" s="194"/>
    </row>
    <row r="15" spans="1:7" ht="11" customHeight="1">
      <c r="A15" s="2042"/>
      <c r="B15" s="459"/>
      <c r="C15" s="459"/>
      <c r="D15" s="459"/>
      <c r="E15" s="459"/>
      <c r="F15" s="734"/>
      <c r="G15" s="194"/>
    </row>
    <row r="16" spans="1:7" ht="11" customHeight="1">
      <c r="A16" s="2042"/>
      <c r="B16" s="459"/>
      <c r="C16" s="459" t="s">
        <v>1826</v>
      </c>
      <c r="D16" s="459"/>
      <c r="E16" s="459"/>
      <c r="F16" s="734" t="s">
        <v>1827</v>
      </c>
      <c r="G16" s="194"/>
    </row>
    <row r="17" spans="1:7" ht="11" customHeight="1">
      <c r="A17" s="2042"/>
      <c r="B17" s="459"/>
      <c r="C17" s="459"/>
      <c r="D17" s="459"/>
      <c r="E17" s="459"/>
      <c r="F17" s="734" t="s">
        <v>2223</v>
      </c>
      <c r="G17" s="194"/>
    </row>
    <row r="18" spans="1:7" ht="11" customHeight="1">
      <c r="A18" s="2042"/>
      <c r="B18" s="459"/>
      <c r="C18" s="459" t="s">
        <v>2224</v>
      </c>
      <c r="D18" s="459"/>
      <c r="E18" s="459"/>
      <c r="F18" s="734" t="s">
        <v>2225</v>
      </c>
      <c r="G18" s="194"/>
    </row>
    <row r="19" spans="1:7" ht="11" customHeight="1">
      <c r="A19" s="2042"/>
      <c r="B19" s="459"/>
      <c r="C19" s="459" t="s">
        <v>2226</v>
      </c>
      <c r="D19" s="459"/>
      <c r="E19" s="459"/>
      <c r="F19" s="734"/>
      <c r="G19" s="194"/>
    </row>
    <row r="20" spans="1:7" ht="11" customHeight="1">
      <c r="A20" s="2042"/>
      <c r="B20" s="459"/>
      <c r="C20" s="459" t="s">
        <v>2227</v>
      </c>
      <c r="D20" s="459"/>
      <c r="E20" s="925" t="s">
        <v>419</v>
      </c>
      <c r="F20" s="734" t="s">
        <v>2228</v>
      </c>
      <c r="G20" s="194"/>
    </row>
    <row r="21" spans="1:7" ht="11" customHeight="1">
      <c r="A21" s="2042"/>
      <c r="B21" s="459"/>
      <c r="C21" s="459"/>
      <c r="D21" s="459"/>
      <c r="E21" s="459" t="s">
        <v>2229</v>
      </c>
      <c r="F21" s="734"/>
      <c r="G21" s="194"/>
    </row>
    <row r="22" spans="1:7" ht="11" customHeight="1">
      <c r="A22" s="2042"/>
      <c r="B22" s="459"/>
      <c r="C22" s="459" t="s">
        <v>2230</v>
      </c>
      <c r="D22" s="459"/>
      <c r="E22" s="459" t="s">
        <v>2231</v>
      </c>
      <c r="F22" s="734"/>
      <c r="G22" s="194"/>
    </row>
    <row r="23" spans="1:7" ht="11" customHeight="1">
      <c r="A23" s="2042"/>
      <c r="B23" s="459"/>
      <c r="C23" s="459" t="s">
        <v>2232</v>
      </c>
      <c r="D23" s="459"/>
      <c r="E23" s="459" t="s">
        <v>2233</v>
      </c>
      <c r="F23" s="734"/>
      <c r="G23" s="194"/>
    </row>
    <row r="24" spans="1:7" ht="11" customHeight="1">
      <c r="A24" s="2042"/>
      <c r="B24" s="459"/>
      <c r="C24" s="459"/>
      <c r="D24" s="459"/>
      <c r="E24" s="459" t="s">
        <v>2234</v>
      </c>
      <c r="F24" s="734"/>
      <c r="G24" s="194"/>
    </row>
    <row r="25" spans="1:7" ht="11" customHeight="1">
      <c r="A25" s="2042"/>
      <c r="B25" s="925" t="s">
        <v>417</v>
      </c>
      <c r="C25" s="459" t="s">
        <v>2235</v>
      </c>
      <c r="D25" s="459"/>
      <c r="E25" s="459"/>
      <c r="F25" s="734"/>
      <c r="G25" s="194"/>
    </row>
    <row r="26" spans="1:7" ht="11" customHeight="1">
      <c r="A26" s="2042"/>
      <c r="B26" s="459" t="s">
        <v>2236</v>
      </c>
      <c r="C26" s="459"/>
      <c r="D26" s="459"/>
      <c r="E26" s="925" t="s">
        <v>421</v>
      </c>
      <c r="F26" s="734" t="s">
        <v>2237</v>
      </c>
      <c r="G26" s="194"/>
    </row>
    <row r="27" spans="1:7" ht="11" customHeight="1">
      <c r="A27" s="2042"/>
      <c r="B27" s="459" t="s">
        <v>2238</v>
      </c>
      <c r="C27" s="459"/>
      <c r="D27" s="459"/>
      <c r="E27" s="459" t="s">
        <v>2239</v>
      </c>
      <c r="F27" s="734"/>
      <c r="G27" s="194"/>
    </row>
    <row r="28" spans="1:7" ht="11" customHeight="1">
      <c r="A28" s="2042"/>
      <c r="B28" s="459" t="s">
        <v>2240</v>
      </c>
      <c r="C28" s="459"/>
      <c r="D28" s="459"/>
      <c r="E28" s="459"/>
      <c r="F28" s="734"/>
      <c r="G28" s="194"/>
    </row>
    <row r="29" spans="1:7" ht="11" customHeight="1">
      <c r="A29" s="3599" t="s">
        <v>38</v>
      </c>
      <c r="B29" s="459" t="s">
        <v>2241</v>
      </c>
      <c r="C29" s="459"/>
      <c r="D29" s="459"/>
      <c r="E29" s="925" t="s">
        <v>866</v>
      </c>
      <c r="F29" s="734" t="s">
        <v>2242</v>
      </c>
      <c r="G29" s="194"/>
    </row>
    <row r="30" spans="1:7" ht="11" customHeight="1">
      <c r="A30" s="3599"/>
      <c r="B30" s="459" t="s">
        <v>2243</v>
      </c>
      <c r="C30" s="459"/>
      <c r="D30" s="459"/>
      <c r="E30" s="459" t="s">
        <v>2244</v>
      </c>
      <c r="F30" s="734"/>
      <c r="G30" s="3596" t="s">
        <v>3213</v>
      </c>
    </row>
    <row r="31" spans="1:7" ht="11" customHeight="1">
      <c r="A31" s="3599"/>
      <c r="B31" s="459" t="s">
        <v>2245</v>
      </c>
      <c r="C31" s="459"/>
      <c r="D31" s="459"/>
      <c r="E31" s="459" t="s">
        <v>2246</v>
      </c>
      <c r="F31" s="734"/>
      <c r="G31" s="3596"/>
    </row>
    <row r="32" spans="1:7" ht="11" customHeight="1">
      <c r="A32" s="3599"/>
      <c r="B32" s="459" t="s">
        <v>2247</v>
      </c>
      <c r="C32" s="459"/>
      <c r="D32" s="459"/>
      <c r="E32" s="459"/>
      <c r="F32" s="734"/>
      <c r="G32" s="3596"/>
    </row>
    <row r="33" spans="1:7" ht="11" customHeight="1">
      <c r="A33" s="3599"/>
      <c r="B33" s="459" t="s">
        <v>2248</v>
      </c>
      <c r="C33" s="459"/>
      <c r="D33" s="459"/>
      <c r="E33" s="459"/>
      <c r="F33" s="734"/>
      <c r="G33" s="3596"/>
    </row>
    <row r="34" spans="1:7" ht="11" customHeight="1">
      <c r="A34" s="3599"/>
      <c r="B34" s="459"/>
      <c r="C34" s="459"/>
      <c r="D34" s="459"/>
      <c r="E34" s="459"/>
      <c r="F34" s="734"/>
      <c r="G34" s="3596"/>
    </row>
    <row r="35" spans="1:7" ht="11" customHeight="1">
      <c r="A35" s="3599"/>
      <c r="B35" s="459"/>
      <c r="C35" s="459" t="s">
        <v>2249</v>
      </c>
      <c r="D35" s="459"/>
      <c r="E35" s="459"/>
      <c r="F35" s="734"/>
      <c r="G35" s="3596"/>
    </row>
    <row r="36" spans="1:7" ht="11" customHeight="1">
      <c r="A36" s="3599"/>
      <c r="B36" s="459" t="s">
        <v>2250</v>
      </c>
      <c r="C36" s="459"/>
      <c r="D36" s="459"/>
      <c r="E36" s="459"/>
      <c r="F36" s="734"/>
      <c r="G36" s="3596"/>
    </row>
    <row r="37" spans="1:7" ht="11" customHeight="1">
      <c r="A37" s="3599"/>
      <c r="B37" s="459" t="s">
        <v>2251</v>
      </c>
      <c r="C37" s="459"/>
      <c r="D37" s="459"/>
      <c r="E37" s="459"/>
      <c r="F37" s="734"/>
      <c r="G37" s="3596"/>
    </row>
    <row r="38" spans="1:7" ht="11" customHeight="1">
      <c r="A38" s="3599"/>
      <c r="B38" s="459" t="s">
        <v>2252</v>
      </c>
      <c r="C38" s="459"/>
      <c r="D38" s="459"/>
      <c r="E38" s="459"/>
      <c r="F38" s="734"/>
      <c r="G38" s="3596"/>
    </row>
    <row r="39" spans="1:7" ht="11" customHeight="1">
      <c r="A39" s="3599"/>
      <c r="B39" s="459" t="s">
        <v>2253</v>
      </c>
      <c r="C39" s="459"/>
      <c r="D39" s="459"/>
      <c r="E39" s="459"/>
      <c r="F39" s="734"/>
      <c r="G39" s="3596"/>
    </row>
    <row r="40" spans="1:7" ht="11" customHeight="1">
      <c r="A40" s="3599"/>
      <c r="B40" s="459" t="s">
        <v>2254</v>
      </c>
      <c r="C40" s="459"/>
      <c r="D40" s="459"/>
      <c r="E40" s="459"/>
      <c r="F40" s="734"/>
      <c r="G40" s="3596"/>
    </row>
    <row r="41" spans="1:7" ht="11" customHeight="1">
      <c r="A41" s="3599"/>
      <c r="B41" s="459" t="s">
        <v>2255</v>
      </c>
      <c r="C41" s="459"/>
      <c r="D41" s="459"/>
      <c r="E41" s="459"/>
      <c r="F41" s="734"/>
      <c r="G41" s="3596"/>
    </row>
    <row r="42" spans="1:7" ht="11" customHeight="1">
      <c r="A42" s="3599"/>
      <c r="B42" s="459" t="s">
        <v>2256</v>
      </c>
      <c r="C42" s="459"/>
      <c r="D42" s="459"/>
      <c r="E42" s="459"/>
      <c r="F42" s="734"/>
      <c r="G42" s="3596"/>
    </row>
    <row r="43" spans="1:7" ht="11" customHeight="1">
      <c r="A43" s="3599"/>
      <c r="B43" s="459" t="s">
        <v>2257</v>
      </c>
      <c r="C43" s="459"/>
      <c r="D43" s="459"/>
      <c r="E43" s="459"/>
      <c r="F43" s="734"/>
      <c r="G43" s="3596"/>
    </row>
    <row r="44" spans="1:7" ht="11" customHeight="1">
      <c r="A44" s="3599"/>
      <c r="B44" s="459" t="s">
        <v>2258</v>
      </c>
      <c r="C44" s="459"/>
      <c r="D44" s="459"/>
      <c r="E44" s="459"/>
      <c r="F44" s="2030"/>
      <c r="G44" s="3597"/>
    </row>
    <row r="45" spans="1:7" ht="11" customHeight="1">
      <c r="A45" s="3600"/>
      <c r="B45" s="164"/>
      <c r="C45" s="164"/>
      <c r="D45" s="164"/>
      <c r="E45" s="164"/>
      <c r="F45" s="1138"/>
      <c r="G45" s="3598"/>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selection activeCell="A29" sqref="A29:A44"/>
      <pageMargins left="1" right="1" top="1" bottom="1" header="0" footer="0"/>
      <pageSetup orientation="landscape" horizontalDpi="4294967292" r:id="rId2"/>
      <headerFooter alignWithMargins="0"/>
    </customSheetView>
    <customSheetView guid="{5A727A5D-BF44-4335-A246-11154DE1EF1F}">
      <selection activeCell="A29" sqref="A29:A44"/>
      <pageMargins left="1" right="1" top="1" bottom="1" header="0" footer="0"/>
      <pageSetup orientation="landscape" horizontalDpi="4294967292" r:id="rId3"/>
      <headerFooter alignWithMargins="0"/>
    </customSheetView>
    <customSheetView guid="{4199E9C9-F722-4E0F-954F-1B24567CBCA2}">
      <selection activeCell="A29" sqref="A29:A44"/>
      <pageMargins left="1" right="1" top="1" bottom="1" header="0" footer="0"/>
      <pageSetup orientation="landscape" horizontalDpi="4294967292" r:id="rId4"/>
      <headerFooter alignWithMargins="0"/>
    </customSheetView>
    <customSheetView guid="{494A8C19-2F1C-4B6E-A878-D879D2D7079D}">
      <selection activeCell="A29" sqref="A29:A44"/>
      <pageMargins left="1" right="1" top="1" bottom="1" header="0" footer="0"/>
      <pageSetup orientation="landscape" horizontalDpi="4294967292" r:id="rId5"/>
      <headerFooter alignWithMargins="0"/>
    </customSheetView>
    <customSheetView guid="{1074830C-1147-4CE3-BD9F-2572CEE59AEF}">
      <selection activeCell="A29" sqref="A29:A44"/>
      <pageMargins left="1" right="1" top="1" bottom="1" header="0" footer="0"/>
      <pageSetup orientation="landscape" horizontalDpi="4294967292" r:id="rId6"/>
      <headerFooter alignWithMargins="0"/>
    </customSheetView>
    <customSheetView guid="{C0E4D60A-5D51-4D0A-8339-E19D67BA1FD7}">
      <selection activeCell="A29" sqref="A29:A44"/>
      <pageMargins left="1" right="1" top="1" bottom="1" header="0" footer="0"/>
      <pageSetup orientation="landscape" horizontalDpi="4294967292" r:id="rId7"/>
      <headerFooter alignWithMargins="0"/>
    </customSheetView>
    <customSheetView guid="{EB5A193B-9693-4793-A7E2-BFF09C25801B}">
      <selection activeCell="A29" sqref="A29:A44"/>
      <pageMargins left="1" right="1" top="1" bottom="1" header="0" footer="0"/>
      <pageSetup orientation="landscape" horizontalDpi="4294967292" r:id="rId8"/>
      <headerFooter alignWithMargins="0"/>
    </customSheetView>
  </customSheetViews>
  <mergeCells count="2">
    <mergeCell ref="G30:G45"/>
    <mergeCell ref="A29:A45"/>
  </mergeCells>
  <phoneticPr fontId="0" type="noConversion"/>
  <printOptions horizontalCentered="1" verticalCentered="1"/>
  <pageMargins left="0.25" right="0.25" top="0.25" bottom="0.25" header="0.1" footer="0.1"/>
  <pageSetup scale="93" fitToWidth="0" fitToHeight="0" orientation="landscape" r:id="rId9"/>
  <headerFooter alignWithMargins="0"/>
  <customProperties>
    <customPr name="_pios_id" r:id="rId10"/>
    <customPr name="EpmWorksheetKeyString_GUID" r:id="rId11"/>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39"/>
  <sheetViews>
    <sheetView workbookViewId="0">
      <selection activeCell="A125" sqref="A125:XFD125"/>
    </sheetView>
  </sheetViews>
  <sheetFormatPr defaultRowHeight="10"/>
  <cols>
    <col min="1" max="1" width="3.44140625" style="51" customWidth="1"/>
    <col min="2" max="2" width="7" customWidth="1"/>
    <col min="3" max="3" width="36" customWidth="1"/>
    <col min="4" max="4" width="9.77734375" customWidth="1"/>
    <col min="5" max="5" width="33.109375" customWidth="1"/>
    <col min="6" max="7" width="21.44140625" customWidth="1"/>
    <col min="8" max="8" width="22" customWidth="1"/>
    <col min="9" max="9" width="3.6640625" style="51" customWidth="1"/>
    <col min="10" max="10" width="2.77734375" style="51" customWidth="1"/>
  </cols>
  <sheetData>
    <row r="1" spans="1:10" ht="11.5" customHeight="1">
      <c r="A1" s="3603" t="s">
        <v>38</v>
      </c>
      <c r="B1" s="144" t="s">
        <v>3292</v>
      </c>
      <c r="C1" s="178"/>
      <c r="D1" s="178"/>
      <c r="E1" s="178"/>
      <c r="F1" s="178"/>
      <c r="G1" s="178"/>
      <c r="H1" s="178"/>
      <c r="I1" s="1110"/>
      <c r="J1" s="3601" t="s">
        <v>3213</v>
      </c>
    </row>
    <row r="2" spans="1:10" ht="10.5">
      <c r="A2" s="3604"/>
      <c r="B2" s="730" t="s">
        <v>334</v>
      </c>
      <c r="C2" s="193"/>
      <c r="D2" s="193"/>
      <c r="E2" s="193"/>
      <c r="F2" s="193"/>
      <c r="G2" s="193"/>
      <c r="H2" s="193"/>
      <c r="I2" s="194"/>
      <c r="J2" s="3602"/>
    </row>
    <row r="3" spans="1:10">
      <c r="A3" s="3604"/>
      <c r="B3" s="529"/>
      <c r="C3" s="459"/>
      <c r="D3" s="459"/>
      <c r="E3" s="459"/>
      <c r="F3" s="459"/>
      <c r="G3" s="459"/>
      <c r="H3" s="459"/>
      <c r="I3" s="194"/>
      <c r="J3" s="3602"/>
    </row>
    <row r="4" spans="1:10">
      <c r="A4" s="3604"/>
      <c r="B4" s="1045"/>
      <c r="C4" s="1045" t="s">
        <v>2259</v>
      </c>
      <c r="D4" s="1045"/>
      <c r="E4" s="1045"/>
      <c r="F4" s="1045"/>
      <c r="G4" s="1045"/>
      <c r="H4" s="1054" t="s">
        <v>2260</v>
      </c>
      <c r="I4" s="1111"/>
      <c r="J4" s="3602"/>
    </row>
    <row r="5" spans="1:10">
      <c r="A5" s="3604"/>
      <c r="B5" s="800" t="s">
        <v>311</v>
      </c>
      <c r="C5" s="800" t="s">
        <v>2261</v>
      </c>
      <c r="D5" s="800" t="s">
        <v>100</v>
      </c>
      <c r="E5" s="800" t="s">
        <v>2262</v>
      </c>
      <c r="F5" s="800" t="s">
        <v>2263</v>
      </c>
      <c r="G5" s="800" t="s">
        <v>2264</v>
      </c>
      <c r="H5" s="933" t="s">
        <v>2265</v>
      </c>
      <c r="I5" s="1112"/>
      <c r="J5" s="3602"/>
    </row>
    <row r="6" spans="1:10">
      <c r="A6" s="3604"/>
      <c r="B6" s="800" t="s">
        <v>316</v>
      </c>
      <c r="C6" s="800" t="s">
        <v>2266</v>
      </c>
      <c r="D6" s="800"/>
      <c r="E6" s="800"/>
      <c r="F6" s="800" t="s">
        <v>2267</v>
      </c>
      <c r="G6" s="800" t="s">
        <v>2268</v>
      </c>
      <c r="H6" s="933" t="s">
        <v>2269</v>
      </c>
      <c r="I6" s="1112"/>
      <c r="J6" s="3602"/>
    </row>
    <row r="7" spans="1:10">
      <c r="A7" s="3604"/>
      <c r="B7" s="737"/>
      <c r="C7" s="804" t="s">
        <v>321</v>
      </c>
      <c r="D7" s="737"/>
      <c r="E7" s="804" t="s">
        <v>322</v>
      </c>
      <c r="F7" s="804" t="s">
        <v>323</v>
      </c>
      <c r="G7" s="804" t="s">
        <v>324</v>
      </c>
      <c r="H7" s="1113" t="s">
        <v>325</v>
      </c>
      <c r="I7" s="1114"/>
      <c r="J7" s="3602"/>
    </row>
    <row r="8" spans="1:10">
      <c r="A8" s="3604"/>
      <c r="B8" s="1046">
        <v>1</v>
      </c>
      <c r="C8" s="746"/>
      <c r="D8" s="746"/>
      <c r="E8" s="746"/>
      <c r="F8" s="1046"/>
      <c r="G8" s="746"/>
      <c r="H8" s="1115"/>
      <c r="I8" s="1116">
        <v>1</v>
      </c>
      <c r="J8" s="3602"/>
    </row>
    <row r="9" spans="1:10">
      <c r="A9" s="3604"/>
      <c r="B9" s="1046">
        <v>2</v>
      </c>
      <c r="C9" s="1117" t="s">
        <v>3259</v>
      </c>
      <c r="D9" s="746"/>
      <c r="E9" s="746"/>
      <c r="F9" s="1046"/>
      <c r="G9" s="746"/>
      <c r="H9" s="1115"/>
      <c r="I9" s="1116">
        <v>2</v>
      </c>
      <c r="J9" s="3602"/>
    </row>
    <row r="10" spans="1:10">
      <c r="A10" s="3604"/>
      <c r="B10" s="1046">
        <v>3</v>
      </c>
      <c r="C10" s="1118" t="s">
        <v>3260</v>
      </c>
      <c r="D10" s="746"/>
      <c r="E10" s="746"/>
      <c r="F10" s="1046"/>
      <c r="G10" s="746"/>
      <c r="H10" s="1115"/>
      <c r="I10" s="1116">
        <v>3</v>
      </c>
      <c r="J10" s="3602"/>
    </row>
    <row r="11" spans="1:10">
      <c r="A11" s="3604"/>
      <c r="B11" s="1046">
        <v>4</v>
      </c>
      <c r="C11" s="746"/>
      <c r="D11" s="746"/>
      <c r="E11" s="746"/>
      <c r="F11" s="1046"/>
      <c r="G11" s="746"/>
      <c r="H11" s="1115"/>
      <c r="I11" s="1116">
        <v>4</v>
      </c>
      <c r="J11" s="3602"/>
    </row>
    <row r="12" spans="1:10">
      <c r="A12" s="3604"/>
      <c r="B12" s="1046">
        <v>5</v>
      </c>
      <c r="C12" s="1119" t="s">
        <v>3261</v>
      </c>
      <c r="D12" s="746"/>
      <c r="E12" s="1120" t="s">
        <v>3262</v>
      </c>
      <c r="F12" s="1121" t="s">
        <v>3264</v>
      </c>
      <c r="G12" s="746"/>
      <c r="H12" s="1115"/>
      <c r="I12" s="1116">
        <v>5</v>
      </c>
      <c r="J12" s="3602"/>
    </row>
    <row r="13" spans="1:10">
      <c r="A13" s="3604"/>
      <c r="B13" s="1046">
        <v>6</v>
      </c>
      <c r="C13" s="1122" t="s">
        <v>2886</v>
      </c>
      <c r="D13" s="746"/>
      <c r="E13" s="1120" t="s">
        <v>3263</v>
      </c>
      <c r="F13" s="1121" t="s">
        <v>3264</v>
      </c>
      <c r="G13" s="746"/>
      <c r="H13" s="1115"/>
      <c r="I13" s="1116">
        <v>6</v>
      </c>
      <c r="J13" s="3602"/>
    </row>
    <row r="14" spans="1:10">
      <c r="A14" s="3604"/>
      <c r="B14" s="1046">
        <v>7</v>
      </c>
      <c r="C14" s="746"/>
      <c r="D14" s="746"/>
      <c r="E14" s="746"/>
      <c r="F14" s="1046"/>
      <c r="G14" s="746"/>
      <c r="H14" s="1115"/>
      <c r="I14" s="1116">
        <v>7</v>
      </c>
      <c r="J14" s="3602"/>
    </row>
    <row r="15" spans="1:10">
      <c r="A15" s="3604"/>
      <c r="B15" s="1046">
        <v>8</v>
      </c>
      <c r="C15" s="746"/>
      <c r="D15" s="746"/>
      <c r="E15" s="746"/>
      <c r="F15" s="1046"/>
      <c r="G15" s="746"/>
      <c r="H15" s="1115"/>
      <c r="I15" s="1116">
        <v>8</v>
      </c>
      <c r="J15" s="3602"/>
    </row>
    <row r="16" spans="1:10">
      <c r="A16" s="3604"/>
      <c r="B16" s="1046">
        <v>9</v>
      </c>
      <c r="C16" s="746"/>
      <c r="D16" s="746"/>
      <c r="E16" s="746"/>
      <c r="F16" s="1046"/>
      <c r="G16" s="746"/>
      <c r="H16" s="1115"/>
      <c r="I16" s="1116">
        <v>9</v>
      </c>
      <c r="J16" s="3602"/>
    </row>
    <row r="17" spans="1:10">
      <c r="A17" s="3604"/>
      <c r="B17" s="1046">
        <v>10</v>
      </c>
      <c r="C17" s="746"/>
      <c r="D17" s="746"/>
      <c r="E17" s="746"/>
      <c r="F17" s="1046"/>
      <c r="G17" s="746"/>
      <c r="H17" s="1115"/>
      <c r="I17" s="1116">
        <v>10</v>
      </c>
      <c r="J17" s="3602"/>
    </row>
    <row r="18" spans="1:10">
      <c r="A18" s="3604"/>
      <c r="B18" s="1046">
        <v>11</v>
      </c>
      <c r="C18" s="746"/>
      <c r="D18" s="746"/>
      <c r="E18" s="746"/>
      <c r="F18" s="1046"/>
      <c r="G18" s="746"/>
      <c r="H18" s="1115"/>
      <c r="I18" s="1116">
        <v>11</v>
      </c>
      <c r="J18" s="3602"/>
    </row>
    <row r="19" spans="1:10">
      <c r="A19" s="3604"/>
      <c r="B19" s="1046">
        <v>12</v>
      </c>
      <c r="C19" s="746"/>
      <c r="D19" s="746"/>
      <c r="E19" s="746"/>
      <c r="F19" s="1046"/>
      <c r="G19" s="746"/>
      <c r="H19" s="1115"/>
      <c r="I19" s="1116">
        <v>12</v>
      </c>
      <c r="J19" s="3602"/>
    </row>
    <row r="20" spans="1:10">
      <c r="A20" s="3604"/>
      <c r="B20" s="1046">
        <v>13</v>
      </c>
      <c r="C20" s="746"/>
      <c r="D20" s="746"/>
      <c r="E20" s="746"/>
      <c r="F20" s="1046"/>
      <c r="G20" s="746"/>
      <c r="H20" s="1115"/>
      <c r="I20" s="1116">
        <v>13</v>
      </c>
      <c r="J20" s="194"/>
    </row>
    <row r="21" spans="1:10">
      <c r="A21" s="3604"/>
      <c r="B21" s="1046">
        <v>14</v>
      </c>
      <c r="C21" s="746"/>
      <c r="D21" s="746"/>
      <c r="E21" s="746"/>
      <c r="F21" s="1046"/>
      <c r="G21" s="746"/>
      <c r="H21" s="1115"/>
      <c r="I21" s="1116">
        <v>14</v>
      </c>
      <c r="J21" s="194"/>
    </row>
    <row r="22" spans="1:10">
      <c r="A22" s="3604"/>
      <c r="B22" s="1046">
        <v>15</v>
      </c>
      <c r="C22" s="746"/>
      <c r="D22" s="746"/>
      <c r="E22" s="746"/>
      <c r="F22" s="1046"/>
      <c r="G22" s="746"/>
      <c r="H22" s="1115"/>
      <c r="I22" s="1116">
        <v>15</v>
      </c>
      <c r="J22" s="194"/>
    </row>
    <row r="23" spans="1:10">
      <c r="A23" s="3604"/>
      <c r="B23" s="1046">
        <v>16</v>
      </c>
      <c r="C23" s="746"/>
      <c r="D23" s="746"/>
      <c r="E23" s="746"/>
      <c r="F23" s="1046"/>
      <c r="G23" s="746"/>
      <c r="H23" s="1115"/>
      <c r="I23" s="1116">
        <v>16</v>
      </c>
      <c r="J23" s="194"/>
    </row>
    <row r="24" spans="1:10">
      <c r="A24" s="3604"/>
      <c r="B24" s="1046">
        <v>17</v>
      </c>
      <c r="C24" s="746"/>
      <c r="D24" s="746"/>
      <c r="E24" s="746"/>
      <c r="F24" s="1046"/>
      <c r="G24" s="746"/>
      <c r="H24" s="1115"/>
      <c r="I24" s="1116">
        <v>17</v>
      </c>
      <c r="J24" s="194"/>
    </row>
    <row r="25" spans="1:10">
      <c r="A25" s="3604"/>
      <c r="B25" s="1046">
        <v>18</v>
      </c>
      <c r="C25" s="746"/>
      <c r="D25" s="746"/>
      <c r="E25" s="746"/>
      <c r="F25" s="1046"/>
      <c r="G25" s="746"/>
      <c r="H25" s="1115"/>
      <c r="I25" s="1116">
        <v>18</v>
      </c>
      <c r="J25" s="194"/>
    </row>
    <row r="26" spans="1:10">
      <c r="A26" s="3604"/>
      <c r="B26" s="1046">
        <v>19</v>
      </c>
      <c r="C26" s="746"/>
      <c r="D26" s="746"/>
      <c r="E26" s="746"/>
      <c r="F26" s="1046"/>
      <c r="G26" s="746"/>
      <c r="H26" s="1115"/>
      <c r="I26" s="1116">
        <v>19</v>
      </c>
      <c r="J26" s="194"/>
    </row>
    <row r="27" spans="1:10">
      <c r="A27" s="3604"/>
      <c r="B27" s="1046">
        <v>20</v>
      </c>
      <c r="C27" s="746"/>
      <c r="D27" s="746"/>
      <c r="E27" s="746"/>
      <c r="F27" s="1046"/>
      <c r="G27" s="746"/>
      <c r="H27" s="1115"/>
      <c r="I27" s="1116">
        <v>20</v>
      </c>
      <c r="J27" s="194"/>
    </row>
    <row r="28" spans="1:10">
      <c r="A28" s="3604"/>
      <c r="B28" s="1046">
        <v>21</v>
      </c>
      <c r="C28" s="746"/>
      <c r="D28" s="746"/>
      <c r="E28" s="746"/>
      <c r="F28" s="1046"/>
      <c r="G28" s="746"/>
      <c r="H28" s="1115"/>
      <c r="I28" s="1116">
        <v>21</v>
      </c>
      <c r="J28" s="194"/>
    </row>
    <row r="29" spans="1:10">
      <c r="A29" s="3604"/>
      <c r="B29" s="1046">
        <v>22</v>
      </c>
      <c r="C29" s="746"/>
      <c r="D29" s="746"/>
      <c r="E29" s="746"/>
      <c r="F29" s="1046"/>
      <c r="G29" s="746"/>
      <c r="H29" s="1115"/>
      <c r="I29" s="1116">
        <v>22</v>
      </c>
      <c r="J29" s="194"/>
    </row>
    <row r="30" spans="1:10">
      <c r="A30" s="3604"/>
      <c r="B30" s="1046">
        <v>23</v>
      </c>
      <c r="C30" s="746"/>
      <c r="D30" s="746"/>
      <c r="E30" s="746"/>
      <c r="F30" s="1046"/>
      <c r="G30" s="746"/>
      <c r="H30" s="1115"/>
      <c r="I30" s="1116">
        <v>23</v>
      </c>
      <c r="J30" s="194"/>
    </row>
    <row r="31" spans="1:10">
      <c r="A31" s="3604"/>
      <c r="B31" s="1046">
        <v>24</v>
      </c>
      <c r="C31" s="746"/>
      <c r="D31" s="746"/>
      <c r="E31" s="746"/>
      <c r="F31" s="1046"/>
      <c r="G31" s="746"/>
      <c r="H31" s="1115"/>
      <c r="I31" s="1116">
        <v>24</v>
      </c>
      <c r="J31" s="194"/>
    </row>
    <row r="32" spans="1:10">
      <c r="A32" s="3604"/>
      <c r="B32" s="1045">
        <v>25</v>
      </c>
      <c r="C32" s="749"/>
      <c r="D32" s="749"/>
      <c r="E32" s="749"/>
      <c r="F32" s="1045"/>
      <c r="G32" s="749"/>
      <c r="H32" s="1123"/>
      <c r="I32" s="1116">
        <v>25</v>
      </c>
      <c r="J32" s="194"/>
    </row>
    <row r="33" spans="1:10">
      <c r="A33" s="3604"/>
      <c r="B33" s="1124"/>
      <c r="C33" s="1125"/>
      <c r="D33" s="1125"/>
      <c r="E33" s="1125"/>
      <c r="F33" s="1126"/>
      <c r="G33" s="1125"/>
      <c r="H33" s="1127"/>
      <c r="I33" s="1128"/>
      <c r="J33" s="194"/>
    </row>
    <row r="34" spans="1:10">
      <c r="A34" s="3604"/>
      <c r="B34" s="1129"/>
      <c r="C34" s="459" t="s">
        <v>3265</v>
      </c>
      <c r="D34" s="459"/>
      <c r="E34" s="459"/>
      <c r="F34" s="925"/>
      <c r="G34" s="459"/>
      <c r="H34" s="1130"/>
      <c r="I34" s="1128"/>
      <c r="J34" s="194"/>
    </row>
    <row r="35" spans="1:10">
      <c r="A35" s="3605"/>
      <c r="B35" s="1129"/>
      <c r="C35" s="459"/>
      <c r="D35" s="459"/>
      <c r="E35" s="459"/>
      <c r="F35" s="925"/>
      <c r="G35" s="459"/>
      <c r="H35" s="1130"/>
      <c r="I35" s="2044"/>
      <c r="J35" s="2027"/>
    </row>
    <row r="36" spans="1:10">
      <c r="A36" s="3605"/>
      <c r="B36" s="1129"/>
      <c r="C36" s="459"/>
      <c r="D36" s="459"/>
      <c r="E36" s="459"/>
      <c r="F36" s="925"/>
      <c r="G36" s="459"/>
      <c r="H36" s="1130"/>
      <c r="I36" s="2044"/>
      <c r="J36" s="2027"/>
    </row>
    <row r="37" spans="1:10">
      <c r="A37" s="3605"/>
      <c r="B37" s="1129"/>
      <c r="C37" s="459"/>
      <c r="D37" s="459"/>
      <c r="E37" s="459"/>
      <c r="F37" s="925"/>
      <c r="G37" s="459"/>
      <c r="H37" s="1130"/>
      <c r="I37" s="2044"/>
      <c r="J37" s="2027"/>
    </row>
    <row r="38" spans="1:10" ht="13.5">
      <c r="A38" s="3604"/>
      <c r="B38" s="1131"/>
      <c r="C38" s="459"/>
      <c r="D38" s="459"/>
      <c r="E38" s="459"/>
      <c r="F38" s="459"/>
      <c r="G38" s="459"/>
      <c r="H38" s="1130"/>
      <c r="I38" s="194"/>
      <c r="J38" s="1132">
        <v>61</v>
      </c>
    </row>
    <row r="39" spans="1:10">
      <c r="A39" s="3606"/>
      <c r="B39" s="1133" t="s">
        <v>181</v>
      </c>
      <c r="C39" s="537"/>
      <c r="D39" s="537"/>
      <c r="E39" s="537"/>
      <c r="F39" s="1134"/>
      <c r="G39" s="537"/>
      <c r="H39" s="1135"/>
      <c r="I39" s="195"/>
      <c r="J39" s="195"/>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fitToPage="1">
      <selection sqref="A1:A36"/>
      <pageMargins left="0.5" right="0.5" top="0.5" bottom="0.25" header="0.5" footer="0.5"/>
      <printOptions horizontalCentered="1" verticalCentered="1"/>
      <pageSetup orientation="landscape" horizontalDpi="4294967292" r:id="rId2"/>
      <headerFooter alignWithMargins="0"/>
    </customSheetView>
    <customSheetView guid="{5A727A5D-BF44-4335-A246-11154DE1EF1F}" fitToPage="1">
      <selection sqref="A1:A36"/>
      <pageMargins left="0.5" right="0.5" top="0.5" bottom="0.25" header="0.5" footer="0.5"/>
      <printOptions horizontalCentered="1" verticalCentered="1"/>
      <pageSetup orientation="landscape" horizontalDpi="4294967292" r:id="rId3"/>
      <headerFooter alignWithMargins="0"/>
    </customSheetView>
    <customSheetView guid="{4199E9C9-F722-4E0F-954F-1B24567CBCA2}" fitToPage="1">
      <selection sqref="A1:A36"/>
      <pageMargins left="0.5" right="0.5" top="0.5" bottom="0.25" header="0.5" footer="0.5"/>
      <printOptions horizontalCentered="1" verticalCentered="1"/>
      <pageSetup orientation="landscape" horizontalDpi="4294967292" r:id="rId4"/>
      <headerFooter alignWithMargins="0"/>
    </customSheetView>
    <customSheetView guid="{494A8C19-2F1C-4B6E-A878-D879D2D7079D}" fitToPage="1">
      <selection sqref="A1:A36"/>
      <pageMargins left="0.5" right="0.5" top="0.5" bottom="0.25" header="0.5" footer="0.5"/>
      <printOptions horizontalCentered="1" verticalCentered="1"/>
      <pageSetup orientation="landscape" horizontalDpi="4294967292" r:id="rId5"/>
      <headerFooter alignWithMargins="0"/>
    </customSheetView>
    <customSheetView guid="{1074830C-1147-4CE3-BD9F-2572CEE59AEF}" fitToPage="1">
      <selection sqref="A1:A36"/>
      <pageMargins left="0.5" right="0.5" top="0.5" bottom="0.25" header="0.5" footer="0.5"/>
      <printOptions horizontalCentered="1" verticalCentered="1"/>
      <pageSetup orientation="landscape" horizontalDpi="4294967292" r:id="rId6"/>
      <headerFooter alignWithMargins="0"/>
    </customSheetView>
    <customSheetView guid="{C0E4D60A-5D51-4D0A-8339-E19D67BA1FD7}" fitToPage="1">
      <selection sqref="A1:A36"/>
      <pageMargins left="0.5" right="0.5" top="0.5" bottom="0.25" header="0.5" footer="0.5"/>
      <printOptions horizontalCentered="1" verticalCentered="1"/>
      <pageSetup orientation="landscape" horizontalDpi="4294967292" r:id="rId7"/>
      <headerFooter alignWithMargins="0"/>
    </customSheetView>
    <customSheetView guid="{EB5A193B-9693-4793-A7E2-BFF09C25801B}" fitToPage="1">
      <selection sqref="A1:A36"/>
      <pageMargins left="0.5" right="0.5" top="0.5" bottom="0.25" header="0.5" footer="0.5"/>
      <printOptions horizontalCentered="1" verticalCentered="1"/>
      <pageSetup orientation="landscape" horizontalDpi="4294967292" r:id="rId8"/>
      <headerFooter alignWithMargins="0"/>
    </customSheetView>
  </customSheetViews>
  <mergeCells count="2">
    <mergeCell ref="J1:J19"/>
    <mergeCell ref="A1:A39"/>
  </mergeCells>
  <phoneticPr fontId="0" type="noConversion"/>
  <printOptions horizontalCentered="1" verticalCentered="1"/>
  <pageMargins left="0.25" right="0.25" top="0.25" bottom="0.25" header="0.1" footer="0.1"/>
  <pageSetup scale="105" fitToWidth="0" fitToHeight="0" orientation="landscape" r:id="rId9"/>
  <headerFooter alignWithMargins="0"/>
  <customProperties>
    <customPr name="_pios_id" r:id="rId10"/>
    <customPr name="EpmWorksheetKeyString_GUID" r:id="rId11"/>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dimension ref="A1:G61"/>
  <sheetViews>
    <sheetView topLeftCell="A19" workbookViewId="0">
      <selection activeCell="A125" sqref="A125:XFD125"/>
    </sheetView>
  </sheetViews>
  <sheetFormatPr defaultRowHeight="10"/>
  <cols>
    <col min="1" max="1" width="2.77734375" customWidth="1"/>
    <col min="2" max="2" width="3.33203125" customWidth="1"/>
    <col min="3" max="3" width="54.21875" customWidth="1"/>
    <col min="4" max="4" width="17.6640625" customWidth="1"/>
    <col min="7" max="7" width="12.77734375" customWidth="1"/>
  </cols>
  <sheetData>
    <row r="1" spans="1:7" s="419" customFormat="1" ht="11.5">
      <c r="A1" s="152">
        <v>62</v>
      </c>
      <c r="B1" s="100"/>
      <c r="C1" s="137"/>
      <c r="D1" s="100"/>
      <c r="E1" s="100"/>
      <c r="F1" s="2047"/>
      <c r="G1" s="112" t="s">
        <v>3042</v>
      </c>
    </row>
    <row r="2" spans="1:7">
      <c r="A2" s="116"/>
      <c r="B2" s="26"/>
      <c r="C2" s="26"/>
      <c r="D2" s="26"/>
      <c r="E2" s="26"/>
      <c r="F2" s="26"/>
      <c r="G2" s="117"/>
    </row>
    <row r="3" spans="1:7" ht="10.5">
      <c r="A3" s="103" t="s">
        <v>2270</v>
      </c>
      <c r="B3" s="31"/>
      <c r="C3" s="31"/>
      <c r="D3" s="31"/>
      <c r="E3" s="31"/>
      <c r="F3" s="31"/>
      <c r="G3" s="120"/>
    </row>
    <row r="4" spans="1:7">
      <c r="A4" s="93"/>
      <c r="B4" s="41"/>
      <c r="C4" s="41"/>
      <c r="D4" s="41"/>
      <c r="E4" s="41"/>
      <c r="F4" s="41"/>
      <c r="G4" s="102"/>
    </row>
    <row r="5" spans="1:7">
      <c r="A5" s="96"/>
      <c r="B5" s="62" t="s">
        <v>2271</v>
      </c>
      <c r="C5" s="62"/>
      <c r="D5" s="62"/>
      <c r="E5" s="62"/>
      <c r="F5" s="62"/>
      <c r="G5" s="75"/>
    </row>
    <row r="6" spans="1:7">
      <c r="A6" s="96"/>
      <c r="B6" s="68" t="s">
        <v>2272</v>
      </c>
      <c r="C6" s="62" t="s">
        <v>2273</v>
      </c>
      <c r="D6" s="62"/>
      <c r="E6" s="62"/>
      <c r="F6" s="62"/>
      <c r="G6" s="75"/>
    </row>
    <row r="7" spans="1:7">
      <c r="A7" s="96"/>
      <c r="B7" s="68" t="s">
        <v>977</v>
      </c>
      <c r="C7" s="62" t="s">
        <v>2274</v>
      </c>
      <c r="D7" s="62"/>
      <c r="E7" s="62"/>
      <c r="F7" s="62"/>
      <c r="G7" s="75"/>
    </row>
    <row r="8" spans="1:7">
      <c r="A8" s="96"/>
      <c r="B8" s="68" t="s">
        <v>2275</v>
      </c>
      <c r="C8" s="62" t="s">
        <v>2276</v>
      </c>
      <c r="D8" s="62"/>
      <c r="E8" s="62"/>
      <c r="F8" s="62"/>
      <c r="G8" s="75"/>
    </row>
    <row r="9" spans="1:7">
      <c r="A9" s="96" t="s">
        <v>2277</v>
      </c>
      <c r="B9" s="62"/>
      <c r="C9" s="62"/>
      <c r="D9" s="62"/>
      <c r="E9" s="62"/>
      <c r="F9" s="62"/>
      <c r="G9" s="75"/>
    </row>
    <row r="10" spans="1:7">
      <c r="A10" s="96"/>
      <c r="B10" s="68" t="s">
        <v>2278</v>
      </c>
      <c r="C10" s="62" t="s">
        <v>2279</v>
      </c>
      <c r="D10" s="62"/>
      <c r="E10" s="62"/>
      <c r="F10" s="62"/>
      <c r="G10" s="75"/>
    </row>
    <row r="11" spans="1:7">
      <c r="A11" s="96" t="s">
        <v>2280</v>
      </c>
      <c r="B11" s="62"/>
      <c r="C11" s="62"/>
      <c r="D11" s="62"/>
      <c r="E11" s="62"/>
      <c r="F11" s="62"/>
      <c r="G11" s="75"/>
    </row>
    <row r="12" spans="1:7">
      <c r="A12" s="96"/>
      <c r="B12" s="68" t="s">
        <v>2281</v>
      </c>
      <c r="C12" s="62" t="s">
        <v>2282</v>
      </c>
      <c r="D12" s="62"/>
      <c r="E12" s="62"/>
      <c r="F12" s="62"/>
      <c r="G12" s="75"/>
    </row>
    <row r="13" spans="1:7">
      <c r="A13" s="96"/>
      <c r="B13" s="62" t="s">
        <v>2283</v>
      </c>
      <c r="C13" s="62"/>
      <c r="D13" s="62"/>
      <c r="E13" s="62"/>
      <c r="F13" s="62"/>
      <c r="G13" s="75"/>
    </row>
    <row r="14" spans="1:7">
      <c r="A14" s="96"/>
      <c r="B14" s="62" t="s">
        <v>2284</v>
      </c>
      <c r="C14" s="62"/>
      <c r="D14" s="62"/>
      <c r="E14" s="62"/>
      <c r="F14" s="62"/>
      <c r="G14" s="75"/>
    </row>
    <row r="15" spans="1:7">
      <c r="A15" s="96" t="s">
        <v>2285</v>
      </c>
      <c r="B15" s="62"/>
      <c r="C15" s="62"/>
      <c r="D15" s="62"/>
      <c r="E15" s="62"/>
      <c r="F15" s="62"/>
      <c r="G15" s="75"/>
    </row>
    <row r="16" spans="1:7">
      <c r="A16" s="96"/>
      <c r="B16" s="62" t="s">
        <v>2286</v>
      </c>
      <c r="C16" s="62"/>
      <c r="D16" s="62"/>
      <c r="E16" s="62"/>
      <c r="F16" s="62"/>
      <c r="G16" s="75"/>
    </row>
    <row r="17" spans="1:7">
      <c r="A17" s="96"/>
      <c r="B17" s="62" t="s">
        <v>2287</v>
      </c>
      <c r="C17" s="62"/>
      <c r="D17" s="62"/>
      <c r="E17" s="62"/>
      <c r="F17" s="62"/>
      <c r="G17" s="75"/>
    </row>
    <row r="18" spans="1:7">
      <c r="A18" s="96" t="s">
        <v>1899</v>
      </c>
      <c r="B18" s="62"/>
      <c r="C18" s="62"/>
      <c r="D18" s="62"/>
      <c r="E18" s="62"/>
      <c r="F18" s="62"/>
      <c r="G18" s="75"/>
    </row>
    <row r="19" spans="1:7">
      <c r="A19" s="96" t="s">
        <v>1900</v>
      </c>
      <c r="B19" s="62"/>
      <c r="C19" s="62"/>
      <c r="D19" s="62"/>
      <c r="E19" s="62"/>
      <c r="F19" s="62"/>
      <c r="G19" s="75"/>
    </row>
    <row r="20" spans="1:7">
      <c r="A20" s="96" t="s">
        <v>1901</v>
      </c>
      <c r="B20" s="62"/>
      <c r="C20" s="62"/>
      <c r="D20" s="62"/>
      <c r="E20" s="62"/>
      <c r="F20" s="62"/>
      <c r="G20" s="75"/>
    </row>
    <row r="21" spans="1:7">
      <c r="A21" s="96"/>
      <c r="B21" s="62" t="s">
        <v>1902</v>
      </c>
      <c r="C21" s="62"/>
      <c r="D21" s="62"/>
      <c r="E21" s="62"/>
      <c r="F21" s="62"/>
      <c r="G21" s="75"/>
    </row>
    <row r="22" spans="1:7">
      <c r="A22" s="96"/>
      <c r="B22" s="62" t="s">
        <v>1903</v>
      </c>
      <c r="C22" s="62"/>
      <c r="D22" s="62"/>
      <c r="E22" s="62"/>
      <c r="F22" s="62"/>
      <c r="G22" s="75"/>
    </row>
    <row r="23" spans="1:7">
      <c r="A23" s="96"/>
      <c r="B23" s="62" t="s">
        <v>898</v>
      </c>
      <c r="C23" s="62"/>
      <c r="D23" s="62"/>
      <c r="E23" s="62"/>
      <c r="F23" s="62"/>
      <c r="G23" s="75"/>
    </row>
    <row r="24" spans="1:7">
      <c r="A24" s="96" t="s">
        <v>899</v>
      </c>
      <c r="B24" s="62"/>
      <c r="C24" s="62"/>
      <c r="D24" s="62"/>
      <c r="E24" s="62"/>
      <c r="F24" s="62"/>
      <c r="G24" s="75"/>
    </row>
    <row r="25" spans="1:7">
      <c r="A25" s="96"/>
      <c r="B25" s="62" t="s">
        <v>900</v>
      </c>
      <c r="C25" s="62"/>
      <c r="D25" s="62"/>
      <c r="E25" s="62"/>
      <c r="F25" s="62"/>
      <c r="G25" s="75"/>
    </row>
    <row r="26" spans="1:7">
      <c r="A26" s="96" t="s">
        <v>901</v>
      </c>
      <c r="B26" s="62"/>
      <c r="C26" s="62"/>
      <c r="D26" s="62"/>
      <c r="E26" s="62"/>
      <c r="F26" s="62"/>
      <c r="G26" s="75"/>
    </row>
    <row r="27" spans="1:7">
      <c r="A27" s="96"/>
      <c r="B27" s="62" t="s">
        <v>902</v>
      </c>
      <c r="C27" s="62"/>
      <c r="D27" s="62"/>
      <c r="E27" s="62"/>
      <c r="F27" s="62"/>
      <c r="G27" s="75"/>
    </row>
    <row r="28" spans="1:7">
      <c r="A28" s="96" t="s">
        <v>903</v>
      </c>
      <c r="B28" s="62"/>
      <c r="C28" s="62"/>
      <c r="D28" s="62"/>
      <c r="E28" s="62"/>
      <c r="F28" s="62"/>
      <c r="G28" s="75"/>
    </row>
    <row r="29" spans="1:7">
      <c r="A29" s="96"/>
      <c r="B29" s="62" t="s">
        <v>904</v>
      </c>
      <c r="C29" s="62"/>
      <c r="D29" s="62"/>
      <c r="E29" s="62"/>
      <c r="F29" s="62"/>
      <c r="G29" s="75"/>
    </row>
    <row r="30" spans="1:7">
      <c r="A30" s="96"/>
      <c r="B30" s="62" t="s">
        <v>905</v>
      </c>
      <c r="C30" s="62"/>
      <c r="D30" s="62"/>
      <c r="E30" s="62"/>
      <c r="F30" s="62"/>
      <c r="G30" s="75"/>
    </row>
    <row r="31" spans="1:7">
      <c r="A31" s="96" t="s">
        <v>906</v>
      </c>
      <c r="B31" s="62"/>
      <c r="C31" s="62"/>
      <c r="D31" s="62"/>
      <c r="E31" s="62"/>
      <c r="F31" s="62"/>
      <c r="G31" s="75"/>
    </row>
    <row r="32" spans="1:7">
      <c r="A32" s="96" t="s">
        <v>907</v>
      </c>
      <c r="B32" s="62"/>
      <c r="C32" s="62"/>
      <c r="D32" s="62"/>
      <c r="E32" s="62"/>
      <c r="F32" s="62"/>
      <c r="G32" s="75"/>
    </row>
    <row r="33" spans="1:7">
      <c r="A33" s="96" t="s">
        <v>908</v>
      </c>
      <c r="B33" s="62"/>
      <c r="C33" s="62"/>
      <c r="D33" s="62"/>
      <c r="E33" s="62"/>
      <c r="F33" s="62"/>
      <c r="G33" s="75"/>
    </row>
    <row r="34" spans="1:7">
      <c r="A34" s="96" t="s">
        <v>909</v>
      </c>
      <c r="B34" s="62"/>
      <c r="C34" s="62"/>
      <c r="D34" s="62"/>
      <c r="E34" s="62"/>
      <c r="F34" s="62"/>
      <c r="G34" s="75"/>
    </row>
    <row r="35" spans="1:7">
      <c r="A35" s="96" t="s">
        <v>910</v>
      </c>
      <c r="B35" s="62"/>
      <c r="C35" s="62"/>
      <c r="D35" s="62"/>
      <c r="E35" s="62"/>
      <c r="F35" s="62"/>
      <c r="G35" s="75"/>
    </row>
    <row r="36" spans="1:7">
      <c r="A36" s="96" t="s">
        <v>911</v>
      </c>
      <c r="B36" s="62"/>
      <c r="C36" s="62"/>
      <c r="D36" s="62"/>
      <c r="E36" s="62"/>
      <c r="F36" s="62"/>
      <c r="G36" s="75"/>
    </row>
    <row r="37" spans="1:7">
      <c r="A37" s="96"/>
      <c r="B37" s="62" t="s">
        <v>912</v>
      </c>
      <c r="C37" s="62"/>
      <c r="D37" s="62"/>
      <c r="E37" s="62"/>
      <c r="F37" s="62"/>
      <c r="G37" s="75"/>
    </row>
    <row r="38" spans="1:7">
      <c r="A38" s="96" t="s">
        <v>913</v>
      </c>
      <c r="B38" s="62"/>
      <c r="C38" s="62"/>
      <c r="D38" s="62"/>
      <c r="E38" s="62"/>
      <c r="F38" s="62"/>
      <c r="G38" s="75"/>
    </row>
    <row r="39" spans="1:7">
      <c r="A39" s="96" t="s">
        <v>914</v>
      </c>
      <c r="B39" s="62"/>
      <c r="C39" s="62"/>
      <c r="D39" s="62"/>
      <c r="E39" s="62"/>
      <c r="F39" s="62"/>
      <c r="G39" s="75"/>
    </row>
    <row r="40" spans="1:7">
      <c r="A40" s="96"/>
      <c r="B40" s="62" t="s">
        <v>1947</v>
      </c>
      <c r="C40" s="62"/>
      <c r="D40" s="62"/>
      <c r="E40" s="62"/>
      <c r="F40" s="62"/>
      <c r="G40" s="75"/>
    </row>
    <row r="41" spans="1:7">
      <c r="A41" s="96"/>
      <c r="B41" s="62" t="s">
        <v>1948</v>
      </c>
      <c r="C41" s="62"/>
      <c r="D41" s="62"/>
      <c r="E41" s="62"/>
      <c r="F41" s="62"/>
      <c r="G41" s="75"/>
    </row>
    <row r="42" spans="1:7">
      <c r="A42" s="96" t="s">
        <v>1949</v>
      </c>
      <c r="B42" s="62"/>
      <c r="C42" s="62"/>
      <c r="D42" s="62"/>
      <c r="E42" s="62"/>
      <c r="F42" s="62"/>
      <c r="G42" s="75"/>
    </row>
    <row r="43" spans="1:7">
      <c r="A43" s="96" t="s">
        <v>1950</v>
      </c>
      <c r="B43" s="62"/>
      <c r="C43" s="62"/>
      <c r="D43" s="62"/>
      <c r="E43" s="62"/>
      <c r="F43" s="62"/>
      <c r="G43" s="75"/>
    </row>
    <row r="44" spans="1:7">
      <c r="A44" s="96" t="s">
        <v>1951</v>
      </c>
      <c r="B44" s="62"/>
      <c r="C44" s="62"/>
      <c r="D44" s="62"/>
      <c r="E44" s="62"/>
      <c r="F44" s="62"/>
      <c r="G44" s="75"/>
    </row>
    <row r="45" spans="1:7">
      <c r="A45" s="96"/>
      <c r="B45" s="62" t="s">
        <v>1952</v>
      </c>
      <c r="C45" s="62"/>
      <c r="D45" s="62"/>
      <c r="E45" s="62"/>
      <c r="F45" s="62"/>
      <c r="G45" s="75"/>
    </row>
    <row r="46" spans="1:7">
      <c r="A46" s="96" t="s">
        <v>1953</v>
      </c>
      <c r="B46" s="62"/>
      <c r="C46" s="62"/>
      <c r="D46" s="62"/>
      <c r="E46" s="62"/>
      <c r="F46" s="62"/>
      <c r="G46" s="75"/>
    </row>
    <row r="47" spans="1:7">
      <c r="A47" s="96"/>
      <c r="B47" s="62" t="s">
        <v>1954</v>
      </c>
      <c r="C47" s="62"/>
      <c r="D47" s="62"/>
      <c r="E47" s="62"/>
      <c r="F47" s="62"/>
      <c r="G47" s="75"/>
    </row>
    <row r="48" spans="1:7">
      <c r="A48" s="96"/>
      <c r="B48" s="62"/>
      <c r="C48" s="62"/>
      <c r="D48" s="62"/>
      <c r="E48" s="62"/>
      <c r="F48" s="62"/>
      <c r="G48" s="75"/>
    </row>
    <row r="49" spans="1:7">
      <c r="A49" s="96"/>
      <c r="B49" s="62"/>
      <c r="C49" s="62"/>
      <c r="D49" s="62"/>
      <c r="E49" s="62"/>
      <c r="F49" s="62"/>
      <c r="G49" s="75"/>
    </row>
    <row r="50" spans="1:7">
      <c r="A50" s="96"/>
      <c r="B50" s="62"/>
      <c r="C50" s="62"/>
      <c r="D50" s="62"/>
      <c r="E50" s="62"/>
      <c r="F50" s="62"/>
      <c r="G50" s="75"/>
    </row>
    <row r="51" spans="1:7">
      <c r="A51" s="2045"/>
      <c r="B51" s="62"/>
      <c r="C51" s="62"/>
      <c r="D51" s="62"/>
      <c r="E51" s="62"/>
      <c r="F51" s="62"/>
      <c r="G51" s="2046"/>
    </row>
    <row r="52" spans="1:7">
      <c r="A52" s="96"/>
      <c r="B52" s="62"/>
      <c r="C52" s="62"/>
      <c r="D52" s="62"/>
      <c r="E52" s="62"/>
      <c r="F52" s="62"/>
      <c r="G52" s="75"/>
    </row>
    <row r="53" spans="1:7">
      <c r="A53" s="96"/>
      <c r="B53" s="62"/>
      <c r="C53" s="62"/>
      <c r="D53" s="62"/>
      <c r="E53" s="62"/>
      <c r="F53" s="62"/>
      <c r="G53" s="75"/>
    </row>
    <row r="54" spans="1:7">
      <c r="A54" s="96"/>
      <c r="B54" s="62"/>
      <c r="C54" s="62"/>
      <c r="D54" s="62"/>
      <c r="E54" s="62"/>
      <c r="F54" s="62"/>
      <c r="G54" s="75"/>
    </row>
    <row r="55" spans="1:7">
      <c r="A55" s="96"/>
      <c r="B55" s="62"/>
      <c r="C55" s="62"/>
      <c r="D55" s="62"/>
      <c r="E55" s="62"/>
      <c r="F55" s="62"/>
      <c r="G55" s="75"/>
    </row>
    <row r="56" spans="1:7">
      <c r="A56" s="96"/>
      <c r="B56" s="62"/>
      <c r="C56" s="62"/>
      <c r="D56" s="62"/>
      <c r="E56" s="62"/>
      <c r="F56" s="62"/>
      <c r="G56" s="75"/>
    </row>
    <row r="57" spans="1:7">
      <c r="A57" s="96"/>
      <c r="B57" s="62"/>
      <c r="C57" s="62"/>
      <c r="D57" s="62"/>
      <c r="E57" s="62"/>
      <c r="F57" s="62"/>
      <c r="G57" s="75"/>
    </row>
    <row r="58" spans="1:7">
      <c r="A58" s="96"/>
      <c r="B58" s="62"/>
      <c r="C58" s="62"/>
      <c r="D58" s="62"/>
      <c r="E58" s="62"/>
      <c r="F58" s="62"/>
      <c r="G58" s="75"/>
    </row>
    <row r="59" spans="1:7">
      <c r="A59" s="96"/>
      <c r="B59" s="62"/>
      <c r="C59" s="62"/>
      <c r="D59" s="62"/>
      <c r="E59" s="62"/>
      <c r="F59" s="62"/>
      <c r="G59" s="75"/>
    </row>
    <row r="60" spans="1:7">
      <c r="A60" s="113"/>
      <c r="B60" s="30"/>
      <c r="C60" s="30"/>
      <c r="D60" s="30"/>
      <c r="E60" s="30"/>
      <c r="F60" s="30"/>
      <c r="G60" s="114"/>
    </row>
    <row r="61" spans="1:7" ht="10.5">
      <c r="A61" s="106" t="s">
        <v>1955</v>
      </c>
      <c r="B61" s="83"/>
      <c r="C61" s="83"/>
      <c r="D61" s="83"/>
      <c r="E61" s="83"/>
      <c r="F61" s="83"/>
      <c r="G61" s="84"/>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fitToPage="1">
      <pageMargins left="0.5" right="0.5" top="0.5" bottom="0.5" header="0.5" footer="0"/>
      <printOptions horizontalCentered="1" verticalCentered="1"/>
      <pageSetup orientation="portrait" horizontalDpi="4294967292" r:id="rId2"/>
      <headerFooter alignWithMargins="0"/>
    </customSheetView>
    <customSheetView guid="{5A727A5D-BF44-4335-A246-11154DE1EF1F}" fitToPage="1">
      <pageMargins left="0.5" right="0.5" top="0.5" bottom="0.5" header="0.5" footer="0"/>
      <printOptions horizontalCentered="1" verticalCentered="1"/>
      <pageSetup orientation="portrait" horizontalDpi="4294967292" r:id="rId3"/>
      <headerFooter alignWithMargins="0"/>
    </customSheetView>
    <customSheetView guid="{4199E9C9-F722-4E0F-954F-1B24567CBCA2}" fitToPage="1">
      <pageMargins left="0.5" right="0.5" top="0.5" bottom="0.5" header="0.5" footer="0"/>
      <printOptions horizontalCentered="1" verticalCentered="1"/>
      <pageSetup orientation="portrait" horizontalDpi="4294967292" r:id="rId4"/>
      <headerFooter alignWithMargins="0"/>
    </customSheetView>
    <customSheetView guid="{494A8C19-2F1C-4B6E-A878-D879D2D7079D}" fitToPage="1">
      <pageMargins left="0.5" right="0.5" top="0.5" bottom="0.5" header="0.5" footer="0"/>
      <printOptions horizontalCentered="1" verticalCentered="1"/>
      <pageSetup orientation="portrait" horizontalDpi="4294967292" r:id="rId5"/>
      <headerFooter alignWithMargins="0"/>
    </customSheetView>
    <customSheetView guid="{1074830C-1147-4CE3-BD9F-2572CEE59AEF}" fitToPage="1">
      <pageMargins left="0.5" right="0.5" top="0.5" bottom="0.5" header="0.5" footer="0"/>
      <printOptions horizontalCentered="1" verticalCentered="1"/>
      <pageSetup orientation="portrait" horizontalDpi="4294967292" r:id="rId6"/>
      <headerFooter alignWithMargins="0"/>
    </customSheetView>
    <customSheetView guid="{C0E4D60A-5D51-4D0A-8339-E19D67BA1FD7}" fitToPage="1">
      <pageMargins left="0.5" right="0.5" top="0.5" bottom="0.5" header="0.5" footer="0"/>
      <printOptions horizontalCentered="1" verticalCentered="1"/>
      <pageSetup orientation="portrait" horizontalDpi="4294967292" r:id="rId7"/>
      <headerFooter alignWithMargins="0"/>
    </customSheetView>
    <customSheetView guid="{EB5A193B-9693-4793-A7E2-BFF09C25801B}" fitToPage="1">
      <pageMargins left="0.5" right="0.5" top="0.5" bottom="0.5" header="0.5" footer="0"/>
      <printOptions horizontalCentered="1" verticalCentered="1"/>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20" orientation="portrait" r:id="rId9"/>
  <headerFooter alignWithMargins="0"/>
  <customProperties>
    <customPr name="_pios_id" r:id="rId10"/>
    <customPr name="EpmWorksheetKeyString_GUID" r:id="rId11"/>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79"/>
  <sheetViews>
    <sheetView view="pageBreakPreview" topLeftCell="A31" zoomScaleNormal="100" zoomScaleSheetLayoutView="100" workbookViewId="0">
      <selection activeCell="O60" sqref="O60"/>
    </sheetView>
  </sheetViews>
  <sheetFormatPr defaultRowHeight="10"/>
  <cols>
    <col min="1" max="1" width="5.109375" customWidth="1"/>
    <col min="2" max="2" width="3.33203125" customWidth="1"/>
    <col min="4" max="4" width="14" customWidth="1"/>
    <col min="5" max="7" width="12.109375" customWidth="1"/>
    <col min="8" max="8" width="12.21875" customWidth="1"/>
    <col min="9" max="10" width="12.33203125" customWidth="1"/>
    <col min="11" max="11" width="12.109375" customWidth="1"/>
  </cols>
  <sheetData>
    <row r="1" spans="1:12" ht="10.5">
      <c r="A1" s="957" t="s">
        <v>2901</v>
      </c>
      <c r="B1" s="137"/>
      <c r="C1" s="137"/>
      <c r="D1" s="137"/>
      <c r="E1" s="137"/>
      <c r="F1" s="100"/>
      <c r="G1" s="137"/>
      <c r="H1" s="100"/>
      <c r="I1" s="100"/>
      <c r="J1" s="109"/>
      <c r="K1" s="221"/>
      <c r="L1" s="170">
        <v>63</v>
      </c>
    </row>
    <row r="2" spans="1:12" ht="10.5">
      <c r="A2" s="1139" t="s">
        <v>1956</v>
      </c>
      <c r="B2" s="1140"/>
      <c r="C2" s="1140"/>
      <c r="D2" s="1140"/>
      <c r="E2" s="1140"/>
      <c r="F2" s="1140"/>
      <c r="G2" s="1140"/>
      <c r="H2" s="1140"/>
      <c r="I2" s="1140"/>
      <c r="J2" s="1140"/>
      <c r="K2" s="1140"/>
      <c r="L2" s="1141"/>
    </row>
    <row r="3" spans="1:12" ht="10.4" customHeight="1">
      <c r="A3" s="815"/>
      <c r="B3" s="816"/>
      <c r="C3" s="816"/>
      <c r="D3" s="816"/>
      <c r="E3" s="59" t="s">
        <v>1957</v>
      </c>
      <c r="F3" s="59"/>
      <c r="G3" s="59"/>
      <c r="H3" s="59"/>
      <c r="I3" s="816"/>
      <c r="J3" s="816"/>
      <c r="K3" s="816"/>
      <c r="L3" s="910"/>
    </row>
    <row r="4" spans="1:12" ht="10.4" customHeight="1">
      <c r="A4" s="786"/>
      <c r="B4" s="775"/>
      <c r="C4" s="775"/>
      <c r="D4" s="777" t="s">
        <v>1958</v>
      </c>
      <c r="E4" s="819"/>
      <c r="F4" s="819"/>
      <c r="G4" s="819"/>
      <c r="H4" s="819" t="s">
        <v>1959</v>
      </c>
      <c r="I4" s="775"/>
      <c r="J4" s="775"/>
      <c r="K4" s="775"/>
      <c r="L4" s="776"/>
    </row>
    <row r="5" spans="1:12" ht="10.4" customHeight="1">
      <c r="A5" s="786"/>
      <c r="B5" s="775"/>
      <c r="C5" s="775"/>
      <c r="D5" s="777" t="s">
        <v>1960</v>
      </c>
      <c r="E5" s="777" t="s">
        <v>1961</v>
      </c>
      <c r="F5" s="777" t="s">
        <v>1959</v>
      </c>
      <c r="G5" s="777" t="s">
        <v>1959</v>
      </c>
      <c r="H5" s="777" t="s">
        <v>1962</v>
      </c>
      <c r="I5" s="777" t="s">
        <v>1959</v>
      </c>
      <c r="J5" s="777" t="s">
        <v>1959</v>
      </c>
      <c r="K5" s="775"/>
      <c r="L5" s="776"/>
    </row>
    <row r="6" spans="1:12" ht="10.4" customHeight="1">
      <c r="A6" s="787" t="s">
        <v>311</v>
      </c>
      <c r="B6" s="777"/>
      <c r="C6" s="777" t="s">
        <v>379</v>
      </c>
      <c r="D6" s="777" t="s">
        <v>1963</v>
      </c>
      <c r="E6" s="777" t="s">
        <v>492</v>
      </c>
      <c r="F6" s="777" t="s">
        <v>1964</v>
      </c>
      <c r="G6" s="777" t="s">
        <v>1965</v>
      </c>
      <c r="H6" s="777" t="s">
        <v>1966</v>
      </c>
      <c r="I6" s="777" t="s">
        <v>1967</v>
      </c>
      <c r="J6" s="777" t="s">
        <v>1968</v>
      </c>
      <c r="K6" s="777" t="s">
        <v>1969</v>
      </c>
      <c r="L6" s="779" t="s">
        <v>311</v>
      </c>
    </row>
    <row r="7" spans="1:12" ht="10.4" customHeight="1">
      <c r="A7" s="787" t="s">
        <v>316</v>
      </c>
      <c r="B7" s="777"/>
      <c r="C7" s="777"/>
      <c r="D7" s="777" t="s">
        <v>1970</v>
      </c>
      <c r="E7" s="777" t="s">
        <v>1971</v>
      </c>
      <c r="F7" s="777" t="s">
        <v>1972</v>
      </c>
      <c r="G7" s="777" t="s">
        <v>1973</v>
      </c>
      <c r="H7" s="777" t="s">
        <v>1974</v>
      </c>
      <c r="I7" s="777" t="s">
        <v>1975</v>
      </c>
      <c r="J7" s="777" t="s">
        <v>1975</v>
      </c>
      <c r="K7" s="777"/>
      <c r="L7" s="779" t="s">
        <v>316</v>
      </c>
    </row>
    <row r="8" spans="1:12" ht="10.4" customHeight="1">
      <c r="A8" s="824"/>
      <c r="B8" s="209"/>
      <c r="C8" s="854" t="s">
        <v>321</v>
      </c>
      <c r="D8" s="854" t="s">
        <v>322</v>
      </c>
      <c r="E8" s="854" t="s">
        <v>323</v>
      </c>
      <c r="F8" s="854" t="s">
        <v>324</v>
      </c>
      <c r="G8" s="854" t="s">
        <v>325</v>
      </c>
      <c r="H8" s="854" t="s">
        <v>326</v>
      </c>
      <c r="I8" s="854" t="s">
        <v>178</v>
      </c>
      <c r="J8" s="854" t="s">
        <v>179</v>
      </c>
      <c r="K8" s="854" t="s">
        <v>398</v>
      </c>
      <c r="L8" s="826"/>
    </row>
    <row r="9" spans="1:12">
      <c r="A9" s="1779">
        <v>1</v>
      </c>
      <c r="B9" s="1097"/>
      <c r="C9" s="1142">
        <v>1</v>
      </c>
      <c r="D9" s="1143">
        <v>1</v>
      </c>
      <c r="E9" s="1793">
        <v>14529</v>
      </c>
      <c r="F9" s="1793">
        <v>2578</v>
      </c>
      <c r="G9" s="1793">
        <v>91</v>
      </c>
      <c r="H9" s="1793">
        <v>1994</v>
      </c>
      <c r="I9" s="1793">
        <v>2477</v>
      </c>
      <c r="J9" s="1793">
        <v>5750</v>
      </c>
      <c r="K9" s="1793">
        <v>27419</v>
      </c>
      <c r="L9" s="1144">
        <v>1</v>
      </c>
    </row>
    <row r="10" spans="1:12">
      <c r="A10" s="1779">
        <v>2</v>
      </c>
      <c r="B10" s="1097"/>
      <c r="C10" s="1142">
        <v>1</v>
      </c>
      <c r="D10" s="1143">
        <v>0.5</v>
      </c>
      <c r="E10" s="1793">
        <v>7</v>
      </c>
      <c r="F10" s="1793">
        <v>5</v>
      </c>
      <c r="G10" s="1793"/>
      <c r="H10" s="1793">
        <v>5</v>
      </c>
      <c r="I10" s="1793">
        <v>15</v>
      </c>
      <c r="J10" s="1793">
        <v>13</v>
      </c>
      <c r="K10" s="1793">
        <v>45</v>
      </c>
      <c r="L10" s="1144">
        <v>2</v>
      </c>
    </row>
    <row r="11" spans="1:12">
      <c r="A11" s="1779">
        <v>3</v>
      </c>
      <c r="B11" s="1097"/>
      <c r="C11" s="1142">
        <v>1</v>
      </c>
      <c r="D11" s="1143">
        <v>0.33</v>
      </c>
      <c r="E11" s="1793">
        <v>4</v>
      </c>
      <c r="F11" s="1793">
        <v>3</v>
      </c>
      <c r="G11" s="1793"/>
      <c r="H11" s="1793">
        <v>4</v>
      </c>
      <c r="I11" s="1793"/>
      <c r="J11" s="1793">
        <v>5</v>
      </c>
      <c r="K11" s="1793">
        <v>16</v>
      </c>
      <c r="L11" s="1144">
        <v>3</v>
      </c>
    </row>
    <row r="12" spans="1:12">
      <c r="A12" s="1779">
        <v>4</v>
      </c>
      <c r="B12" s="1097"/>
      <c r="C12" s="1142" t="s">
        <v>2738</v>
      </c>
      <c r="D12" s="1143">
        <v>0.75</v>
      </c>
      <c r="E12" s="1793"/>
      <c r="F12" s="1793"/>
      <c r="G12" s="1793"/>
      <c r="H12" s="1793"/>
      <c r="I12" s="1793"/>
      <c r="J12" s="1793">
        <v>6</v>
      </c>
      <c r="K12" s="1793">
        <v>6</v>
      </c>
      <c r="L12" s="1144">
        <v>4</v>
      </c>
    </row>
    <row r="13" spans="1:12">
      <c r="A13" s="1779">
        <v>5</v>
      </c>
      <c r="B13" s="1097"/>
      <c r="C13" s="1142" t="s">
        <v>2738</v>
      </c>
      <c r="D13" s="1143">
        <v>0.67</v>
      </c>
      <c r="E13" s="1793"/>
      <c r="F13" s="1793"/>
      <c r="G13" s="1793"/>
      <c r="H13" s="1793"/>
      <c r="I13" s="1793"/>
      <c r="J13" s="1793">
        <v>4</v>
      </c>
      <c r="K13" s="1793">
        <v>4</v>
      </c>
      <c r="L13" s="1144">
        <v>5</v>
      </c>
    </row>
    <row r="14" spans="1:12">
      <c r="A14" s="1779">
        <v>6</v>
      </c>
      <c r="B14" s="1097"/>
      <c r="C14" s="1142" t="s">
        <v>2738</v>
      </c>
      <c r="D14" s="1143">
        <v>0.5</v>
      </c>
      <c r="E14" s="1793"/>
      <c r="F14" s="1793"/>
      <c r="G14" s="1793"/>
      <c r="H14" s="1793">
        <v>1</v>
      </c>
      <c r="I14" s="1793">
        <v>12</v>
      </c>
      <c r="J14" s="1793">
        <v>23</v>
      </c>
      <c r="K14" s="1793">
        <v>36</v>
      </c>
      <c r="L14" s="1144">
        <v>6</v>
      </c>
    </row>
    <row r="15" spans="1:12">
      <c r="A15" s="1779">
        <v>7</v>
      </c>
      <c r="B15" s="1097"/>
      <c r="C15" s="1142" t="s">
        <v>2738</v>
      </c>
      <c r="D15" s="1143">
        <v>0.33</v>
      </c>
      <c r="E15" s="1793"/>
      <c r="F15" s="1793"/>
      <c r="G15" s="1793"/>
      <c r="H15" s="1793"/>
      <c r="I15" s="1793">
        <v>3</v>
      </c>
      <c r="J15" s="1793">
        <v>2</v>
      </c>
      <c r="K15" s="1793">
        <v>5</v>
      </c>
      <c r="L15" s="1144">
        <v>7</v>
      </c>
    </row>
    <row r="16" spans="1:12">
      <c r="A16" s="1779">
        <v>8</v>
      </c>
      <c r="B16" s="1097"/>
      <c r="C16" s="1145"/>
      <c r="D16" s="1145"/>
      <c r="E16" s="1794"/>
      <c r="F16" s="1794"/>
      <c r="G16" s="1794"/>
      <c r="H16" s="1794"/>
      <c r="I16" s="1794"/>
      <c r="J16" s="1794"/>
      <c r="K16" s="1794"/>
      <c r="L16" s="1144">
        <v>8</v>
      </c>
    </row>
    <row r="17" spans="1:12">
      <c r="A17" s="1779">
        <v>9</v>
      </c>
      <c r="B17" s="1097"/>
      <c r="C17" s="1145"/>
      <c r="D17" s="1145" t="s">
        <v>2739</v>
      </c>
      <c r="E17" s="1793">
        <v>14540</v>
      </c>
      <c r="F17" s="1793">
        <v>2586</v>
      </c>
      <c r="G17" s="1793">
        <v>91</v>
      </c>
      <c r="H17" s="1793">
        <v>2004</v>
      </c>
      <c r="I17" s="1793">
        <v>2507</v>
      </c>
      <c r="J17" s="1793">
        <v>5803</v>
      </c>
      <c r="K17" s="1793">
        <v>27531</v>
      </c>
      <c r="L17" s="1144">
        <v>9</v>
      </c>
    </row>
    <row r="18" spans="1:12">
      <c r="A18" s="1779">
        <v>10</v>
      </c>
      <c r="B18" s="1097"/>
      <c r="C18" s="1145"/>
      <c r="D18" s="1145"/>
      <c r="E18" s="1793"/>
      <c r="F18" s="1793"/>
      <c r="G18" s="1793"/>
      <c r="H18" s="1793"/>
      <c r="I18" s="1793"/>
      <c r="J18" s="1793"/>
      <c r="K18" s="1793"/>
      <c r="L18" s="1144">
        <v>10</v>
      </c>
    </row>
    <row r="19" spans="1:12">
      <c r="A19" s="1779">
        <v>11</v>
      </c>
      <c r="B19" s="1097"/>
      <c r="C19" s="1145"/>
      <c r="D19" s="1145"/>
      <c r="E19" s="1793"/>
      <c r="F19" s="1793"/>
      <c r="G19" s="1793"/>
      <c r="H19" s="1793"/>
      <c r="I19" s="1793"/>
      <c r="J19" s="1793"/>
      <c r="K19" s="1793"/>
      <c r="L19" s="1144">
        <v>11</v>
      </c>
    </row>
    <row r="20" spans="1:12">
      <c r="A20" s="1779">
        <v>12</v>
      </c>
      <c r="B20" s="1097"/>
      <c r="C20" s="1145"/>
      <c r="D20" s="1145"/>
      <c r="E20" s="1793"/>
      <c r="F20" s="1793"/>
      <c r="G20" s="1793"/>
      <c r="H20" s="1793"/>
      <c r="I20" s="1793"/>
      <c r="J20" s="1793"/>
      <c r="K20" s="1793"/>
      <c r="L20" s="1144">
        <v>12</v>
      </c>
    </row>
    <row r="21" spans="1:12">
      <c r="A21" s="1779">
        <v>13</v>
      </c>
      <c r="B21" s="1097"/>
      <c r="C21" s="1142">
        <v>3</v>
      </c>
      <c r="D21" s="1143">
        <v>1</v>
      </c>
      <c r="E21" s="1793">
        <v>23</v>
      </c>
      <c r="F21" s="1793">
        <v>9</v>
      </c>
      <c r="G21" s="1793"/>
      <c r="H21" s="1793"/>
      <c r="I21" s="1793">
        <v>5</v>
      </c>
      <c r="J21" s="1793"/>
      <c r="K21" s="1793">
        <v>37</v>
      </c>
      <c r="L21" s="1144">
        <v>13</v>
      </c>
    </row>
    <row r="22" spans="1:12">
      <c r="A22" s="1779">
        <v>14</v>
      </c>
      <c r="B22" s="1097"/>
      <c r="C22" s="1142" t="s">
        <v>2740</v>
      </c>
      <c r="D22" s="1143">
        <v>1</v>
      </c>
      <c r="E22" s="1793"/>
      <c r="F22" s="1793"/>
      <c r="G22" s="1793"/>
      <c r="H22" s="1793"/>
      <c r="I22" s="1793"/>
      <c r="J22" s="1793">
        <v>2</v>
      </c>
      <c r="K22" s="1793">
        <v>2</v>
      </c>
      <c r="L22" s="1144">
        <v>14</v>
      </c>
    </row>
    <row r="23" spans="1:12">
      <c r="A23" s="1779">
        <v>15</v>
      </c>
      <c r="B23" s="1097"/>
      <c r="C23" s="1142" t="s">
        <v>2741</v>
      </c>
      <c r="D23" s="1143">
        <v>1</v>
      </c>
      <c r="E23" s="1793">
        <v>337</v>
      </c>
      <c r="F23" s="1793">
        <v>177</v>
      </c>
      <c r="G23" s="1793"/>
      <c r="H23" s="1793">
        <v>36</v>
      </c>
      <c r="I23" s="1793">
        <v>46</v>
      </c>
      <c r="J23" s="1793">
        <v>80</v>
      </c>
      <c r="K23" s="1793">
        <v>676</v>
      </c>
      <c r="L23" s="1144">
        <v>15</v>
      </c>
    </row>
    <row r="24" spans="1:12">
      <c r="A24" s="1779">
        <v>16</v>
      </c>
      <c r="B24" s="1097"/>
      <c r="C24" s="1142" t="s">
        <v>2742</v>
      </c>
      <c r="D24" s="1143">
        <v>0.5</v>
      </c>
      <c r="E24" s="1793"/>
      <c r="F24" s="1793"/>
      <c r="G24" s="1793"/>
      <c r="H24" s="1793">
        <v>1</v>
      </c>
      <c r="I24" s="1793"/>
      <c r="J24" s="1793">
        <v>6</v>
      </c>
      <c r="K24" s="1793">
        <v>7</v>
      </c>
      <c r="L24" s="1144">
        <v>16</v>
      </c>
    </row>
    <row r="25" spans="1:12">
      <c r="A25" s="1779">
        <v>17</v>
      </c>
      <c r="B25" s="1097"/>
      <c r="C25" s="1145"/>
      <c r="D25" s="1145"/>
      <c r="E25" s="1793"/>
      <c r="F25" s="1793"/>
      <c r="G25" s="1793"/>
      <c r="H25" s="1793"/>
      <c r="I25" s="1793"/>
      <c r="J25" s="1793"/>
      <c r="K25" s="1793"/>
      <c r="L25" s="1144">
        <v>17</v>
      </c>
    </row>
    <row r="26" spans="1:12">
      <c r="A26" s="1779">
        <v>18</v>
      </c>
      <c r="B26" s="1097"/>
      <c r="C26" s="1145"/>
      <c r="D26" s="1145" t="s">
        <v>2743</v>
      </c>
      <c r="E26" s="1793">
        <v>360</v>
      </c>
      <c r="F26" s="1793">
        <v>186</v>
      </c>
      <c r="G26" s="1793"/>
      <c r="H26" s="1793">
        <v>37</v>
      </c>
      <c r="I26" s="1793">
        <v>51</v>
      </c>
      <c r="J26" s="1793">
        <v>88</v>
      </c>
      <c r="K26" s="1793">
        <v>722</v>
      </c>
      <c r="L26" s="1144">
        <v>18</v>
      </c>
    </row>
    <row r="27" spans="1:12">
      <c r="A27" s="1779">
        <v>19</v>
      </c>
      <c r="B27" s="1097"/>
      <c r="C27" s="1145"/>
      <c r="D27" s="1145"/>
      <c r="E27" s="1793"/>
      <c r="F27" s="1793"/>
      <c r="G27" s="1793"/>
      <c r="H27" s="1793"/>
      <c r="I27" s="1793"/>
      <c r="J27" s="1793"/>
      <c r="K27" s="1793"/>
      <c r="L27" s="1144">
        <v>19</v>
      </c>
    </row>
    <row r="28" spans="1:12">
      <c r="A28" s="1779">
        <v>20</v>
      </c>
      <c r="B28" s="1097"/>
      <c r="C28" s="1145"/>
      <c r="D28" s="1145"/>
      <c r="E28" s="1793"/>
      <c r="F28" s="1793"/>
      <c r="G28" s="1793"/>
      <c r="H28" s="1793"/>
      <c r="I28" s="1793"/>
      <c r="J28" s="1793"/>
      <c r="K28" s="1793"/>
      <c r="L28" s="1144">
        <v>20</v>
      </c>
    </row>
    <row r="29" spans="1:12">
      <c r="A29" s="1779">
        <v>21</v>
      </c>
      <c r="B29" s="1097"/>
      <c r="C29" s="1142">
        <v>4</v>
      </c>
      <c r="D29" s="1143">
        <v>1</v>
      </c>
      <c r="E29" s="1793">
        <v>6</v>
      </c>
      <c r="F29" s="1793"/>
      <c r="G29" s="1793"/>
      <c r="H29" s="1793"/>
      <c r="I29" s="1793">
        <v>1</v>
      </c>
      <c r="J29" s="1793">
        <v>33</v>
      </c>
      <c r="K29" s="1793">
        <v>40</v>
      </c>
      <c r="L29" s="1144">
        <v>21</v>
      </c>
    </row>
    <row r="30" spans="1:12">
      <c r="A30" s="1779">
        <v>22</v>
      </c>
      <c r="B30" s="1097"/>
      <c r="C30" s="1142"/>
      <c r="D30" s="1143"/>
      <c r="E30" s="1793"/>
      <c r="F30" s="1793"/>
      <c r="G30" s="1793"/>
      <c r="H30" s="1793"/>
      <c r="I30" s="1793"/>
      <c r="J30" s="1793"/>
      <c r="K30" s="1793"/>
      <c r="L30" s="1144">
        <v>22</v>
      </c>
    </row>
    <row r="31" spans="1:12">
      <c r="A31" s="1779">
        <v>23</v>
      </c>
      <c r="B31" s="1097"/>
      <c r="C31" s="1142"/>
      <c r="D31" s="1145" t="s">
        <v>3557</v>
      </c>
      <c r="E31" s="1793">
        <v>6</v>
      </c>
      <c r="F31" s="1793"/>
      <c r="G31" s="1793"/>
      <c r="H31" s="1793"/>
      <c r="I31" s="1793">
        <v>1</v>
      </c>
      <c r="J31" s="1793">
        <v>33</v>
      </c>
      <c r="K31" s="1793">
        <v>40</v>
      </c>
      <c r="L31" s="1144">
        <v>23</v>
      </c>
    </row>
    <row r="32" spans="1:12">
      <c r="A32" s="1779">
        <v>24</v>
      </c>
      <c r="B32" s="1097"/>
      <c r="C32" s="1145"/>
      <c r="D32" s="1145"/>
      <c r="E32" s="1793"/>
      <c r="F32" s="1793"/>
      <c r="G32" s="1793"/>
      <c r="H32" s="1793"/>
      <c r="I32" s="1793"/>
      <c r="J32" s="1793"/>
      <c r="K32" s="1793"/>
      <c r="L32" s="1144">
        <v>24</v>
      </c>
    </row>
    <row r="33" spans="1:12">
      <c r="A33" s="1779">
        <v>25</v>
      </c>
      <c r="B33" s="1097"/>
      <c r="C33" s="1145"/>
      <c r="D33" s="1145"/>
      <c r="E33" s="1793"/>
      <c r="F33" s="1793"/>
      <c r="G33" s="1793"/>
      <c r="H33" s="1793"/>
      <c r="I33" s="1793"/>
      <c r="J33" s="1793"/>
      <c r="K33" s="1793"/>
      <c r="L33" s="1144">
        <v>25</v>
      </c>
    </row>
    <row r="34" spans="1:12">
      <c r="A34" s="1779">
        <v>26</v>
      </c>
      <c r="B34" s="1097"/>
      <c r="C34" s="1145"/>
      <c r="D34" s="1145"/>
      <c r="E34" s="1793"/>
      <c r="F34" s="1793"/>
      <c r="G34" s="1793"/>
      <c r="H34" s="1793"/>
      <c r="I34" s="1793"/>
      <c r="J34" s="1793"/>
      <c r="K34" s="1793"/>
      <c r="L34" s="1144">
        <v>26</v>
      </c>
    </row>
    <row r="35" spans="1:12">
      <c r="A35" s="1779">
        <v>27</v>
      </c>
      <c r="B35" s="1097"/>
      <c r="C35" s="1145"/>
      <c r="D35" s="1145"/>
      <c r="E35" s="1793"/>
      <c r="F35" s="1793"/>
      <c r="G35" s="1793"/>
      <c r="H35" s="1793"/>
      <c r="I35" s="1793"/>
      <c r="J35" s="1793"/>
      <c r="K35" s="1793"/>
      <c r="L35" s="1144">
        <v>27</v>
      </c>
    </row>
    <row r="36" spans="1:12">
      <c r="A36" s="1779">
        <v>28</v>
      </c>
      <c r="B36" s="1097"/>
      <c r="C36" s="1142">
        <v>5</v>
      </c>
      <c r="D36" s="1143">
        <v>1</v>
      </c>
      <c r="E36" s="1793">
        <v>4429</v>
      </c>
      <c r="F36" s="1793">
        <v>1152</v>
      </c>
      <c r="G36" s="1793">
        <v>551</v>
      </c>
      <c r="H36" s="1793">
        <v>370</v>
      </c>
      <c r="I36" s="1793">
        <v>135</v>
      </c>
      <c r="J36" s="1793">
        <v>532</v>
      </c>
      <c r="K36" s="1793">
        <v>7169</v>
      </c>
      <c r="L36" s="1144">
        <v>28</v>
      </c>
    </row>
    <row r="37" spans="1:12">
      <c r="A37" s="1779">
        <v>29</v>
      </c>
      <c r="B37" s="1097"/>
      <c r="C37" s="1142"/>
      <c r="D37" s="1143"/>
      <c r="E37" s="1793"/>
      <c r="F37" s="1793"/>
      <c r="G37" s="1793"/>
      <c r="H37" s="1793"/>
      <c r="I37" s="1793"/>
      <c r="J37" s="1793"/>
      <c r="K37" s="1793"/>
      <c r="L37" s="1144">
        <v>29</v>
      </c>
    </row>
    <row r="38" spans="1:12">
      <c r="A38" s="1779">
        <v>30</v>
      </c>
      <c r="B38" s="1097"/>
      <c r="C38" s="1142"/>
      <c r="D38" s="1145" t="s">
        <v>2823</v>
      </c>
      <c r="E38" s="1793">
        <v>4429</v>
      </c>
      <c r="F38" s="1793">
        <f t="shared" ref="F38:J38" si="0">F36</f>
        <v>1152</v>
      </c>
      <c r="G38" s="1793">
        <f t="shared" si="0"/>
        <v>551</v>
      </c>
      <c r="H38" s="1793">
        <f t="shared" si="0"/>
        <v>370</v>
      </c>
      <c r="I38" s="1793">
        <f t="shared" si="0"/>
        <v>135</v>
      </c>
      <c r="J38" s="1793">
        <f t="shared" si="0"/>
        <v>532</v>
      </c>
      <c r="K38" s="1793">
        <v>7169</v>
      </c>
      <c r="L38" s="1144">
        <v>30</v>
      </c>
    </row>
    <row r="39" spans="1:12">
      <c r="A39" s="1779">
        <v>31</v>
      </c>
      <c r="B39" s="1097"/>
      <c r="C39" s="1145"/>
      <c r="D39" s="1145"/>
      <c r="E39" s="1145"/>
      <c r="F39" s="1145"/>
      <c r="G39" s="1145"/>
      <c r="H39" s="1145"/>
      <c r="I39" s="1145"/>
      <c r="J39" s="1145"/>
      <c r="K39" s="1145"/>
      <c r="L39" s="1144">
        <v>31</v>
      </c>
    </row>
    <row r="40" spans="1:12">
      <c r="A40" s="1779">
        <v>32</v>
      </c>
      <c r="B40" s="1097"/>
      <c r="C40" s="1145"/>
      <c r="D40" s="1145"/>
      <c r="E40" s="1145"/>
      <c r="F40" s="1145"/>
      <c r="G40" s="1145"/>
      <c r="H40" s="1145"/>
      <c r="I40" s="1145"/>
      <c r="J40" s="1145"/>
      <c r="K40" s="1145"/>
      <c r="L40" s="1144">
        <v>32</v>
      </c>
    </row>
    <row r="41" spans="1:12">
      <c r="A41" s="1779">
        <v>33</v>
      </c>
      <c r="B41" s="1097"/>
      <c r="C41" s="1145"/>
      <c r="D41" s="1145"/>
      <c r="E41" s="1145"/>
      <c r="F41" s="1145"/>
      <c r="G41" s="1145"/>
      <c r="H41" s="1145"/>
      <c r="I41" s="1145"/>
      <c r="J41" s="1145"/>
      <c r="K41" s="1145"/>
      <c r="L41" s="1144">
        <v>33</v>
      </c>
    </row>
    <row r="42" spans="1:12">
      <c r="A42" s="1779">
        <v>34</v>
      </c>
      <c r="B42" s="1097"/>
      <c r="C42" s="1097"/>
      <c r="D42" s="1097"/>
      <c r="E42" s="1097"/>
      <c r="F42" s="1097"/>
      <c r="G42" s="1097"/>
      <c r="H42" s="1097"/>
      <c r="I42" s="1097"/>
      <c r="J42" s="1097"/>
      <c r="K42" s="1097"/>
      <c r="L42" s="1144">
        <v>34</v>
      </c>
    </row>
    <row r="43" spans="1:12">
      <c r="A43" s="1779">
        <v>35</v>
      </c>
      <c r="B43" s="1097"/>
      <c r="C43" s="1097"/>
      <c r="D43" s="1097"/>
      <c r="E43" s="1097"/>
      <c r="F43" s="1097"/>
      <c r="G43" s="1097"/>
      <c r="H43" s="1097"/>
      <c r="I43" s="1097"/>
      <c r="J43" s="1097"/>
      <c r="K43" s="1097"/>
      <c r="L43" s="1144">
        <v>35</v>
      </c>
    </row>
    <row r="44" spans="1:12">
      <c r="A44" s="1779">
        <v>36</v>
      </c>
      <c r="B44" s="1097"/>
      <c r="C44" s="1097"/>
      <c r="D44" s="1097"/>
      <c r="E44" s="1097"/>
      <c r="F44" s="1097"/>
      <c r="G44" s="1097"/>
      <c r="H44" s="1097"/>
      <c r="I44" s="1097"/>
      <c r="J44" s="1097"/>
      <c r="K44" s="1097"/>
      <c r="L44" s="1144">
        <v>36</v>
      </c>
    </row>
    <row r="45" spans="1:12">
      <c r="A45" s="1779">
        <v>37</v>
      </c>
      <c r="B45" s="1097"/>
      <c r="C45" s="1097"/>
      <c r="D45" s="1097"/>
      <c r="E45" s="1097"/>
      <c r="F45" s="1097"/>
      <c r="G45" s="1097"/>
      <c r="H45" s="1097"/>
      <c r="I45" s="1097"/>
      <c r="J45" s="1097"/>
      <c r="K45" s="1097"/>
      <c r="L45" s="1144">
        <v>37</v>
      </c>
    </row>
    <row r="46" spans="1:12">
      <c r="A46" s="1779">
        <v>38</v>
      </c>
      <c r="B46" s="1097"/>
      <c r="C46" s="1097"/>
      <c r="D46" s="1097"/>
      <c r="E46" s="1097"/>
      <c r="F46" s="1097"/>
      <c r="G46" s="1097"/>
      <c r="H46" s="1097"/>
      <c r="I46" s="1097"/>
      <c r="J46" s="1097"/>
      <c r="K46" s="1097"/>
      <c r="L46" s="1144">
        <v>38</v>
      </c>
    </row>
    <row r="47" spans="1:12">
      <c r="A47" s="1779">
        <v>39</v>
      </c>
      <c r="B47" s="1097"/>
      <c r="C47" s="1097"/>
      <c r="D47" s="1097"/>
      <c r="E47" s="1097"/>
      <c r="F47" s="1097"/>
      <c r="G47" s="1097"/>
      <c r="H47" s="1097"/>
      <c r="I47" s="1097"/>
      <c r="J47" s="1097"/>
      <c r="K47" s="1097"/>
      <c r="L47" s="1144">
        <v>39</v>
      </c>
    </row>
    <row r="48" spans="1:12">
      <c r="A48" s="1779">
        <v>40</v>
      </c>
      <c r="B48" s="1097"/>
      <c r="C48" s="1097"/>
      <c r="D48" s="1097"/>
      <c r="E48" s="1097"/>
      <c r="F48" s="1097"/>
      <c r="G48" s="1097"/>
      <c r="H48" s="1097"/>
      <c r="I48" s="1097"/>
      <c r="J48" s="1097"/>
      <c r="K48" s="1097"/>
      <c r="L48" s="1144">
        <v>40</v>
      </c>
    </row>
    <row r="49" spans="1:12" ht="10.4" customHeight="1">
      <c r="A49" s="1779">
        <v>41</v>
      </c>
      <c r="B49" s="1097"/>
      <c r="C49" s="1097"/>
      <c r="D49" s="1097"/>
      <c r="E49" s="1097"/>
      <c r="F49" s="1097"/>
      <c r="G49" s="1097"/>
      <c r="H49" s="1097"/>
      <c r="I49" s="1097"/>
      <c r="J49" s="1097"/>
      <c r="K49" s="1097"/>
      <c r="L49" s="1144">
        <v>41</v>
      </c>
    </row>
    <row r="50" spans="1:12" ht="10.4" customHeight="1">
      <c r="A50" s="1779">
        <v>42</v>
      </c>
      <c r="B50" s="1097"/>
      <c r="C50" s="1097"/>
      <c r="D50" s="1097"/>
      <c r="E50" s="1097"/>
      <c r="F50" s="1097"/>
      <c r="G50" s="1097"/>
      <c r="H50" s="1097"/>
      <c r="I50" s="1097"/>
      <c r="J50" s="1097"/>
      <c r="K50" s="1097"/>
      <c r="L50" s="1144">
        <v>42</v>
      </c>
    </row>
    <row r="51" spans="1:12" ht="10.4" customHeight="1">
      <c r="A51" s="1779">
        <v>43</v>
      </c>
      <c r="B51" s="1097"/>
      <c r="C51" s="1097"/>
      <c r="D51" s="1097"/>
      <c r="E51" s="1097"/>
      <c r="F51" s="1097"/>
      <c r="G51" s="1097"/>
      <c r="H51" s="1097"/>
      <c r="I51" s="1097"/>
      <c r="J51" s="1097"/>
      <c r="K51" s="1097"/>
      <c r="L51" s="1144">
        <v>43</v>
      </c>
    </row>
    <row r="52" spans="1:12" ht="10.4" customHeight="1">
      <c r="A52" s="1779">
        <v>44</v>
      </c>
      <c r="B52" s="1097"/>
      <c r="C52" s="1097"/>
      <c r="D52" s="1097"/>
      <c r="E52" s="1097"/>
      <c r="F52" s="1097"/>
      <c r="G52" s="1097"/>
      <c r="H52" s="1097"/>
      <c r="I52" s="1097"/>
      <c r="J52" s="1097"/>
      <c r="K52" s="1097"/>
      <c r="L52" s="1144">
        <v>44</v>
      </c>
    </row>
    <row r="53" spans="1:12" ht="10.4" customHeight="1">
      <c r="A53" s="1779">
        <v>45</v>
      </c>
      <c r="B53" s="1097"/>
      <c r="C53" s="1097"/>
      <c r="D53" s="1097"/>
      <c r="E53" s="1097"/>
      <c r="F53" s="1097"/>
      <c r="G53" s="1097"/>
      <c r="H53" s="1097"/>
      <c r="I53" s="1097"/>
      <c r="J53" s="1097"/>
      <c r="K53" s="1097"/>
      <c r="L53" s="1144">
        <v>45</v>
      </c>
    </row>
    <row r="54" spans="1:12" ht="10.4" customHeight="1">
      <c r="A54" s="1779">
        <v>46</v>
      </c>
      <c r="B54" s="1097"/>
      <c r="C54" s="1097"/>
      <c r="D54" s="1097"/>
      <c r="E54" s="1097"/>
      <c r="F54" s="1097"/>
      <c r="G54" s="1097"/>
      <c r="H54" s="1097"/>
      <c r="I54" s="1097"/>
      <c r="J54" s="1097"/>
      <c r="K54" s="1097"/>
      <c r="L54" s="1144">
        <v>46</v>
      </c>
    </row>
    <row r="55" spans="1:12" ht="10.4" customHeight="1">
      <c r="A55" s="1779">
        <v>47</v>
      </c>
      <c r="B55" s="1097"/>
      <c r="C55" s="1097"/>
      <c r="D55" s="1097"/>
      <c r="E55" s="1097"/>
      <c r="F55" s="1097"/>
      <c r="G55" s="1097"/>
      <c r="H55" s="1097"/>
      <c r="I55" s="1097"/>
      <c r="J55" s="1097"/>
      <c r="K55" s="1097"/>
      <c r="L55" s="1144">
        <v>47</v>
      </c>
    </row>
    <row r="56" spans="1:12" ht="10.4" customHeight="1">
      <c r="A56" s="1779">
        <v>48</v>
      </c>
      <c r="B56" s="1097"/>
      <c r="C56" s="1097"/>
      <c r="D56" s="1097"/>
      <c r="E56" s="1097"/>
      <c r="F56" s="1097"/>
      <c r="G56" s="1097"/>
      <c r="H56" s="1097"/>
      <c r="I56" s="1097"/>
      <c r="J56" s="1097"/>
      <c r="K56" s="1097"/>
      <c r="L56" s="1144">
        <v>48</v>
      </c>
    </row>
    <row r="57" spans="1:12" ht="10.4" customHeight="1">
      <c r="A57" s="1779">
        <v>49</v>
      </c>
      <c r="B57" s="1097"/>
      <c r="C57" s="1097"/>
      <c r="D57" s="1097"/>
      <c r="E57" s="1097"/>
      <c r="F57" s="1097"/>
      <c r="G57" s="1097"/>
      <c r="H57" s="1097"/>
      <c r="I57" s="1097"/>
      <c r="J57" s="1097"/>
      <c r="K57" s="1097"/>
      <c r="L57" s="1144">
        <v>49</v>
      </c>
    </row>
    <row r="58" spans="1:12" ht="10.4" customHeight="1">
      <c r="A58" s="1779">
        <v>50</v>
      </c>
      <c r="B58" s="1097"/>
      <c r="C58" s="1097"/>
      <c r="D58" s="1097"/>
      <c r="E58" s="1097"/>
      <c r="F58" s="1097"/>
      <c r="G58" s="1097"/>
      <c r="H58" s="1097"/>
      <c r="I58" s="1097"/>
      <c r="J58" s="1097"/>
      <c r="K58" s="1097"/>
      <c r="L58" s="1144">
        <v>50</v>
      </c>
    </row>
    <row r="59" spans="1:12" ht="10.4" customHeight="1">
      <c r="A59" s="1779">
        <v>51</v>
      </c>
      <c r="B59" s="1097"/>
      <c r="C59" s="1097"/>
      <c r="D59" s="1097"/>
      <c r="E59" s="1097"/>
      <c r="F59" s="1097"/>
      <c r="G59" s="1097"/>
      <c r="H59" s="1097"/>
      <c r="I59" s="1097"/>
      <c r="J59" s="1097"/>
      <c r="K59" s="1097"/>
      <c r="L59" s="1144">
        <v>51</v>
      </c>
    </row>
    <row r="60" spans="1:12" ht="10.4" customHeight="1">
      <c r="A60" s="1779">
        <v>52</v>
      </c>
      <c r="B60" s="1097"/>
      <c r="C60" s="1097"/>
      <c r="D60" s="1097"/>
      <c r="E60" s="1097"/>
      <c r="F60" s="1097"/>
      <c r="G60" s="1097"/>
      <c r="H60" s="1097"/>
      <c r="I60" s="1097"/>
      <c r="J60" s="1097"/>
      <c r="K60" s="1097"/>
      <c r="L60" s="1144">
        <v>52</v>
      </c>
    </row>
    <row r="61" spans="1:12" ht="10.4" customHeight="1">
      <c r="A61" s="1779">
        <v>53</v>
      </c>
      <c r="B61" s="1097"/>
      <c r="C61" s="1097"/>
      <c r="D61" s="1097"/>
      <c r="E61" s="1097"/>
      <c r="F61" s="1097"/>
      <c r="G61" s="1097"/>
      <c r="H61" s="1097"/>
      <c r="I61" s="1097"/>
      <c r="J61" s="1097"/>
      <c r="K61" s="1097"/>
      <c r="L61" s="1144">
        <v>53</v>
      </c>
    </row>
    <row r="62" spans="1:12" ht="10.4" customHeight="1">
      <c r="A62" s="1779">
        <v>54</v>
      </c>
      <c r="B62" s="1097"/>
      <c r="C62" s="1097"/>
      <c r="D62" s="1097"/>
      <c r="E62" s="1097"/>
      <c r="F62" s="1097"/>
      <c r="G62" s="1097"/>
      <c r="H62" s="1097"/>
      <c r="I62" s="1097"/>
      <c r="J62" s="1097"/>
      <c r="K62" s="1097"/>
      <c r="L62" s="1144">
        <v>54</v>
      </c>
    </row>
    <row r="63" spans="1:12" ht="10.4" customHeight="1">
      <c r="A63" s="1779">
        <v>55</v>
      </c>
      <c r="B63" s="1097"/>
      <c r="C63" s="1097"/>
      <c r="D63" s="1097"/>
      <c r="E63" s="1097"/>
      <c r="F63" s="1097"/>
      <c r="G63" s="1097"/>
      <c r="H63" s="1097"/>
      <c r="I63" s="1097"/>
      <c r="J63" s="1097"/>
      <c r="K63" s="1097"/>
      <c r="L63" s="1144">
        <v>55</v>
      </c>
    </row>
    <row r="64" spans="1:12" ht="10.4" customHeight="1" thickBot="1">
      <c r="A64" s="1779">
        <v>56</v>
      </c>
      <c r="B64" s="1097"/>
      <c r="C64" s="1097"/>
      <c r="D64" s="1097"/>
      <c r="E64" s="3234"/>
      <c r="F64" s="3234"/>
      <c r="G64" s="3234"/>
      <c r="H64" s="3234"/>
      <c r="I64" s="3234"/>
      <c r="J64" s="3234"/>
      <c r="K64" s="3234"/>
      <c r="L64" s="1144">
        <v>56</v>
      </c>
    </row>
    <row r="65" spans="1:12" ht="10.5" thickBot="1">
      <c r="A65" s="1779">
        <v>57</v>
      </c>
      <c r="B65" s="851" t="s">
        <v>1969</v>
      </c>
      <c r="C65" s="851"/>
      <c r="D65" s="3232"/>
      <c r="E65" s="3235">
        <v>19335</v>
      </c>
      <c r="F65" s="3236">
        <v>3924</v>
      </c>
      <c r="G65" s="3236">
        <v>642</v>
      </c>
      <c r="H65" s="3236">
        <v>2411</v>
      </c>
      <c r="I65" s="3236">
        <v>2694</v>
      </c>
      <c r="J65" s="3236">
        <v>6456</v>
      </c>
      <c r="K65" s="3237">
        <v>35462</v>
      </c>
      <c r="L65" s="3233">
        <v>57</v>
      </c>
    </row>
    <row r="66" spans="1:12" ht="10.4" customHeight="1">
      <c r="A66" s="1780">
        <v>58</v>
      </c>
      <c r="B66" s="202" t="s">
        <v>1976</v>
      </c>
      <c r="C66" s="202"/>
      <c r="D66" s="202"/>
      <c r="E66" s="775"/>
      <c r="F66" s="775"/>
      <c r="G66" s="775"/>
      <c r="H66" s="775"/>
      <c r="I66" s="775"/>
      <c r="J66" s="775"/>
      <c r="K66" s="775"/>
      <c r="L66" s="779">
        <v>58</v>
      </c>
    </row>
    <row r="67" spans="1:12" ht="10.4" customHeight="1">
      <c r="A67" s="786"/>
      <c r="B67" s="202" t="s">
        <v>1977</v>
      </c>
      <c r="C67" s="202"/>
      <c r="D67" s="202"/>
      <c r="E67" s="775"/>
      <c r="F67" s="775"/>
      <c r="G67" s="775"/>
      <c r="H67" s="775"/>
      <c r="I67" s="775"/>
      <c r="J67" s="775"/>
      <c r="K67" s="775"/>
      <c r="L67" s="776"/>
    </row>
    <row r="68" spans="1:12">
      <c r="A68" s="824"/>
      <c r="B68" s="61" t="s">
        <v>1978</v>
      </c>
      <c r="C68" s="61"/>
      <c r="D68" s="61"/>
      <c r="E68" s="209"/>
      <c r="F68" s="209"/>
      <c r="G68" s="209"/>
      <c r="H68" s="209"/>
      <c r="I68" s="209"/>
      <c r="J68" s="209"/>
      <c r="K68" s="209"/>
      <c r="L68" s="826"/>
    </row>
    <row r="69" spans="1:12">
      <c r="A69" s="188"/>
      <c r="B69" s="61"/>
      <c r="C69" s="61"/>
      <c r="D69" s="61"/>
      <c r="E69" s="61"/>
      <c r="F69" s="61"/>
      <c r="G69" s="61"/>
      <c r="H69" s="61"/>
      <c r="I69" s="61"/>
      <c r="J69" s="61"/>
      <c r="K69" s="61"/>
      <c r="L69" s="1934"/>
    </row>
    <row r="70" spans="1:12">
      <c r="A70" s="205"/>
      <c r="B70" s="206"/>
      <c r="C70" s="206"/>
      <c r="D70" s="206"/>
      <c r="E70" s="206"/>
      <c r="F70" s="206"/>
      <c r="G70" s="206"/>
      <c r="H70" s="206"/>
      <c r="I70" s="206"/>
      <c r="J70" s="206"/>
      <c r="K70" s="206"/>
      <c r="L70" s="207"/>
    </row>
    <row r="71" spans="1:12" ht="10.5">
      <c r="A71" s="210"/>
      <c r="B71" s="187"/>
      <c r="C71" s="187"/>
      <c r="D71" s="187"/>
      <c r="E71" s="187"/>
      <c r="F71" s="187"/>
      <c r="G71" s="187"/>
      <c r="H71" s="187"/>
      <c r="I71" s="187"/>
      <c r="J71" s="187"/>
      <c r="K71" s="187"/>
      <c r="L71" s="111" t="s">
        <v>1979</v>
      </c>
    </row>
    <row r="72" spans="1:12" ht="11.5">
      <c r="A72" s="429"/>
      <c r="B72" s="429"/>
      <c r="C72" s="429"/>
      <c r="D72" s="429"/>
      <c r="E72" s="429"/>
      <c r="F72" s="429"/>
      <c r="G72" s="429"/>
      <c r="H72" s="429"/>
      <c r="I72" s="429"/>
      <c r="J72" s="429"/>
      <c r="K72" s="429"/>
      <c r="L72" s="463"/>
    </row>
    <row r="73" spans="1:12" ht="11.5">
      <c r="A73" s="429"/>
      <c r="B73" s="429"/>
      <c r="C73" s="429"/>
      <c r="D73" s="429"/>
      <c r="E73" s="429"/>
      <c r="F73" s="429"/>
      <c r="G73" s="429"/>
      <c r="H73" s="429"/>
      <c r="I73" s="429"/>
      <c r="J73" s="429"/>
      <c r="K73" s="429"/>
      <c r="L73" s="463"/>
    </row>
    <row r="74" spans="1:12" ht="11.5">
      <c r="A74" s="429"/>
      <c r="B74" s="429"/>
      <c r="C74" s="429"/>
      <c r="D74" s="429"/>
      <c r="E74" s="429"/>
      <c r="F74" s="429"/>
      <c r="G74" s="429"/>
      <c r="H74" s="429"/>
      <c r="I74" s="429"/>
      <c r="J74" s="429"/>
      <c r="K74" s="429"/>
      <c r="L74" s="463"/>
    </row>
    <row r="75" spans="1:12" ht="11.5">
      <c r="A75" s="429"/>
      <c r="B75" s="429"/>
      <c r="C75" s="429"/>
      <c r="D75" s="429"/>
      <c r="E75" s="429"/>
      <c r="F75" s="429"/>
      <c r="G75" s="429"/>
      <c r="H75" s="429"/>
      <c r="I75" s="429"/>
      <c r="J75" s="429"/>
      <c r="K75" s="429"/>
      <c r="L75" s="463"/>
    </row>
    <row r="76" spans="1:12" ht="11.5">
      <c r="A76" s="429"/>
      <c r="B76" s="429"/>
      <c r="C76" s="429"/>
      <c r="D76" s="429"/>
      <c r="E76" s="429"/>
      <c r="F76" s="429"/>
      <c r="G76" s="429"/>
      <c r="H76" s="429"/>
      <c r="I76" s="429"/>
      <c r="J76" s="429"/>
      <c r="K76" s="429"/>
      <c r="L76" s="463"/>
    </row>
    <row r="77" spans="1:12" ht="11.5">
      <c r="A77" s="429"/>
      <c r="B77" s="429"/>
      <c r="C77" s="429"/>
      <c r="D77" s="429"/>
      <c r="E77" s="429"/>
      <c r="F77" s="429"/>
      <c r="G77" s="429"/>
      <c r="H77" s="429"/>
      <c r="I77" s="429"/>
      <c r="J77" s="429"/>
      <c r="K77" s="429"/>
      <c r="L77" s="463"/>
    </row>
    <row r="79" spans="1:12" ht="11.5">
      <c r="D79" s="237" t="s">
        <v>2771</v>
      </c>
      <c r="E79" s="237" t="b">
        <f t="shared" ref="E79:K79" si="1">IF(SUM(E9:E15)+SUM(E21:E24)+SUM(E29)+SUM(E36)=E65,TRUE,FALSE)</f>
        <v>1</v>
      </c>
      <c r="F79" s="237" t="b">
        <f t="shared" si="1"/>
        <v>1</v>
      </c>
      <c r="G79" s="237" t="b">
        <f t="shared" si="1"/>
        <v>1</v>
      </c>
      <c r="H79" s="237" t="b">
        <f t="shared" si="1"/>
        <v>1</v>
      </c>
      <c r="I79" s="237" t="b">
        <f t="shared" si="1"/>
        <v>1</v>
      </c>
      <c r="J79" s="237" t="b">
        <f t="shared" si="1"/>
        <v>1</v>
      </c>
      <c r="K79" s="237" t="b">
        <f t="shared" si="1"/>
        <v>1</v>
      </c>
    </row>
  </sheetData>
  <customSheetViews>
    <customSheetView guid="{CED32266-454C-4882-8DB4-02038533D7CA}" showPageBreaks="1" printArea="1">
      <pageMargins left="0.5" right="0.5" top="0.5" bottom="0.5" header="0.3" footer="0.3"/>
      <printOptions horizontalCentered="1"/>
      <pageSetup orientation="portrait" r:id="rId1"/>
    </customSheetView>
    <customSheetView guid="{785AB79B-FCC5-4328-97AE-CA0022E835E7}" showPageBreaks="1" fitToPage="1" printArea="1">
      <selection activeCell="N26" sqref="N26"/>
      <pageMargins left="0.5" right="0.5" top="0.5" bottom="0.25" header="0" footer="0.5"/>
      <printOptions horizontalCentered="1" verticalCentered="1"/>
      <pageSetup scale="94" orientation="portrait" horizontalDpi="4294967292" r:id="rId2"/>
      <headerFooter alignWithMargins="0"/>
    </customSheetView>
    <customSheetView guid="{5A727A5D-BF44-4335-A246-11154DE1EF1F}" showPageBreaks="1" fitToPage="1" printArea="1">
      <selection activeCell="N26" sqref="N26"/>
      <pageMargins left="0.5" right="0.5" top="0.5" bottom="0.25" header="0" footer="0.5"/>
      <printOptions horizontalCentered="1" verticalCentered="1"/>
      <pageSetup scale="98" orientation="portrait" horizontalDpi="4294967292" r:id="rId3"/>
      <headerFooter alignWithMargins="0"/>
    </customSheetView>
    <customSheetView guid="{4199E9C9-F722-4E0F-954F-1B24567CBCA2}" fitToPage="1">
      <selection activeCell="N26" sqref="N26"/>
      <pageMargins left="0.5" right="0.5" top="0.5" bottom="0.25" header="0" footer="0.5"/>
      <printOptions horizontalCentered="1" verticalCentered="1"/>
      <pageSetup scale="97" orientation="portrait" horizontalDpi="4294967292" r:id="rId4"/>
      <headerFooter alignWithMargins="0"/>
    </customSheetView>
    <customSheetView guid="{494A8C19-2F1C-4B6E-A878-D879D2D7079D}" fitToPage="1">
      <selection activeCell="N26" sqref="N26"/>
      <pageMargins left="0.5" right="0.5" top="0.5" bottom="0.25" header="0" footer="0.5"/>
      <printOptions horizontalCentered="1" verticalCentered="1"/>
      <pageSetup scale="93" orientation="portrait" horizontalDpi="4294967292" r:id="rId5"/>
      <headerFooter alignWithMargins="0"/>
    </customSheetView>
    <customSheetView guid="{1074830C-1147-4CE3-BD9F-2572CEE59AEF}" fitToPage="1">
      <selection activeCell="N26" sqref="N26"/>
      <pageMargins left="0.5" right="0.5" top="0.5" bottom="0.25" header="0" footer="0.5"/>
      <printOptions horizontalCentered="1" verticalCentered="1"/>
      <pageSetup scale="93" orientation="portrait" horizontalDpi="4294967292" r:id="rId6"/>
      <headerFooter alignWithMargins="0"/>
    </customSheetView>
    <customSheetView guid="{C0E4D60A-5D51-4D0A-8339-E19D67BA1FD7}" fitToPage="1">
      <selection activeCell="N26" sqref="N26"/>
      <pageMargins left="0.5" right="0.5" top="0.5" bottom="0.25" header="0" footer="0.5"/>
      <printOptions horizontalCentered="1" verticalCentered="1"/>
      <pageSetup scale="93" orientation="portrait" horizontalDpi="4294967292" r:id="rId7"/>
      <headerFooter alignWithMargins="0"/>
    </customSheetView>
    <customSheetView guid="{EB5A193B-9693-4793-A7E2-BFF09C25801B}" fitToPage="1">
      <selection activeCell="N26" sqref="N26"/>
      <pageMargins left="0.5" right="0.5" top="0.5" bottom="0.25" header="0" footer="0.5"/>
      <printOptions horizontalCentered="1" verticalCentered="1"/>
      <pageSetup scale="93"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04" orientation="portrait" r:id="rId9"/>
  <headerFooter alignWithMargins="0"/>
  <customProperties>
    <customPr name="_pios_id" r:id="rId10"/>
    <customPr name="EpmWorksheetKeyString_GUID"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Y116"/>
  <sheetViews>
    <sheetView view="pageBreakPreview" zoomScale="80" zoomScaleNormal="100" zoomScaleSheetLayoutView="80" workbookViewId="0">
      <selection activeCell="A125" sqref="A125:XFD125"/>
    </sheetView>
  </sheetViews>
  <sheetFormatPr defaultRowHeight="10"/>
  <cols>
    <col min="1" max="1" width="103.21875" customWidth="1"/>
    <col min="2" max="2" width="15.77734375" bestFit="1" customWidth="1"/>
  </cols>
  <sheetData>
    <row r="3" spans="1:3" ht="10.5">
      <c r="A3" s="906" t="s">
        <v>2901</v>
      </c>
      <c r="B3" s="149"/>
      <c r="C3" s="447"/>
    </row>
    <row r="4" spans="1:3" ht="13">
      <c r="A4" s="1854" t="s">
        <v>148</v>
      </c>
      <c r="B4" s="567"/>
      <c r="C4" s="568"/>
    </row>
    <row r="5" spans="1:3">
      <c r="A5" s="138"/>
      <c r="B5" s="1852"/>
      <c r="C5" s="1853"/>
    </row>
    <row r="6" spans="1:3">
      <c r="A6" s="138"/>
      <c r="B6" s="1852" t="s">
        <v>149</v>
      </c>
      <c r="C6" s="1853" t="s">
        <v>150</v>
      </c>
    </row>
    <row r="7" spans="1:3">
      <c r="A7" s="138"/>
      <c r="B7" s="1852"/>
      <c r="C7" s="1853"/>
    </row>
    <row r="8" spans="1:3">
      <c r="A8" s="138" t="s">
        <v>151</v>
      </c>
      <c r="B8" s="1852" t="s">
        <v>152</v>
      </c>
      <c r="C8" s="1853">
        <v>1</v>
      </c>
    </row>
    <row r="9" spans="1:3">
      <c r="A9" s="138" t="s">
        <v>153</v>
      </c>
      <c r="B9" s="1852" t="s">
        <v>154</v>
      </c>
      <c r="C9" s="1853">
        <v>2</v>
      </c>
    </row>
    <row r="10" spans="1:3">
      <c r="A10" s="138" t="s">
        <v>155</v>
      </c>
      <c r="B10" s="1852" t="s">
        <v>156</v>
      </c>
      <c r="C10" s="1853">
        <v>3</v>
      </c>
    </row>
    <row r="11" spans="1:3">
      <c r="A11" s="138" t="s">
        <v>157</v>
      </c>
      <c r="B11" s="1852">
        <v>200</v>
      </c>
      <c r="C11" s="1853">
        <v>5</v>
      </c>
    </row>
    <row r="12" spans="1:3">
      <c r="A12" s="138" t="s">
        <v>158</v>
      </c>
      <c r="B12" s="1852">
        <v>210</v>
      </c>
      <c r="C12" s="1853">
        <v>16</v>
      </c>
    </row>
    <row r="13" spans="1:3">
      <c r="A13" s="138" t="s">
        <v>2502</v>
      </c>
      <c r="B13" s="1852" t="s">
        <v>2503</v>
      </c>
      <c r="C13" s="1853">
        <v>19</v>
      </c>
    </row>
    <row r="14" spans="1:3">
      <c r="A14" s="138" t="s">
        <v>159</v>
      </c>
      <c r="B14" s="1852">
        <v>220</v>
      </c>
      <c r="C14" s="1853">
        <v>20</v>
      </c>
    </row>
    <row r="15" spans="1:3">
      <c r="A15" s="138" t="s">
        <v>2674</v>
      </c>
      <c r="B15" s="1852">
        <v>240</v>
      </c>
      <c r="C15" s="1853">
        <v>21</v>
      </c>
    </row>
    <row r="16" spans="1:3">
      <c r="A16" s="138" t="s">
        <v>160</v>
      </c>
      <c r="B16" s="1852">
        <v>245</v>
      </c>
      <c r="C16" s="1853">
        <v>23</v>
      </c>
    </row>
    <row r="17" spans="1:3">
      <c r="A17" s="138" t="s">
        <v>161</v>
      </c>
      <c r="B17" s="1852">
        <v>310</v>
      </c>
      <c r="C17" s="1853">
        <v>25</v>
      </c>
    </row>
    <row r="18" spans="1:3">
      <c r="A18" s="138" t="s">
        <v>162</v>
      </c>
      <c r="B18" s="1852" t="s">
        <v>163</v>
      </c>
      <c r="C18" s="1853">
        <v>30</v>
      </c>
    </row>
    <row r="19" spans="1:3">
      <c r="A19" s="138" t="s">
        <v>164</v>
      </c>
      <c r="B19" s="1852">
        <v>330</v>
      </c>
      <c r="C19" s="1853">
        <v>31</v>
      </c>
    </row>
    <row r="20" spans="1:3">
      <c r="A20" s="138" t="s">
        <v>165</v>
      </c>
      <c r="B20" s="1852">
        <v>332</v>
      </c>
      <c r="C20" s="1853">
        <v>34</v>
      </c>
    </row>
    <row r="21" spans="1:3">
      <c r="A21" s="138" t="s">
        <v>166</v>
      </c>
      <c r="B21" s="1852">
        <v>335</v>
      </c>
      <c r="C21" s="1853">
        <v>35</v>
      </c>
    </row>
    <row r="22" spans="1:3">
      <c r="A22" s="138" t="s">
        <v>167</v>
      </c>
      <c r="B22" s="1852">
        <v>342</v>
      </c>
      <c r="C22" s="1853">
        <v>36</v>
      </c>
    </row>
    <row r="23" spans="1:3">
      <c r="A23" s="138" t="s">
        <v>168</v>
      </c>
      <c r="B23" s="1852" t="s">
        <v>169</v>
      </c>
      <c r="C23" s="1853">
        <v>38</v>
      </c>
    </row>
    <row r="24" spans="1:3">
      <c r="A24" s="138" t="s">
        <v>2664</v>
      </c>
      <c r="B24" s="1852" t="s">
        <v>170</v>
      </c>
      <c r="C24" s="1853">
        <v>39</v>
      </c>
    </row>
    <row r="25" spans="1:3">
      <c r="A25" s="138" t="s">
        <v>171</v>
      </c>
      <c r="B25" s="1852">
        <v>410</v>
      </c>
      <c r="C25" s="1853">
        <v>40</v>
      </c>
    </row>
    <row r="26" spans="1:3">
      <c r="A26" s="138" t="s">
        <v>172</v>
      </c>
      <c r="B26" s="1852">
        <v>412</v>
      </c>
      <c r="C26" s="1853">
        <v>48</v>
      </c>
    </row>
    <row r="27" spans="1:3">
      <c r="A27" s="138" t="s">
        <v>2665</v>
      </c>
      <c r="B27" s="1852">
        <v>414</v>
      </c>
      <c r="C27" s="1853">
        <v>49</v>
      </c>
    </row>
    <row r="28" spans="1:3">
      <c r="A28" s="138" t="s">
        <v>173</v>
      </c>
      <c r="B28" s="1852">
        <v>415</v>
      </c>
      <c r="C28" s="1853">
        <v>51</v>
      </c>
    </row>
    <row r="29" spans="1:3">
      <c r="A29" s="138" t="s">
        <v>174</v>
      </c>
      <c r="B29" s="1852">
        <v>417</v>
      </c>
      <c r="C29" s="1853">
        <v>54</v>
      </c>
    </row>
    <row r="30" spans="1:3">
      <c r="A30" s="138" t="s">
        <v>1340</v>
      </c>
      <c r="B30" s="1852">
        <v>450</v>
      </c>
      <c r="C30" s="1853">
        <v>55</v>
      </c>
    </row>
    <row r="31" spans="1:3">
      <c r="A31" s="138" t="s">
        <v>1341</v>
      </c>
      <c r="B31" s="1852">
        <v>501</v>
      </c>
      <c r="C31" s="1853">
        <v>57</v>
      </c>
    </row>
    <row r="32" spans="1:3">
      <c r="A32" s="1855" t="s">
        <v>2731</v>
      </c>
      <c r="B32" s="1852">
        <v>502</v>
      </c>
      <c r="C32" s="1853">
        <v>58</v>
      </c>
    </row>
    <row r="33" spans="1:3">
      <c r="A33" s="138" t="s">
        <v>1342</v>
      </c>
      <c r="B33" s="1852">
        <v>510</v>
      </c>
      <c r="C33" s="1853">
        <v>59</v>
      </c>
    </row>
    <row r="34" spans="1:3">
      <c r="A34" s="138" t="s">
        <v>1343</v>
      </c>
      <c r="B34" s="1852"/>
      <c r="C34" s="1853"/>
    </row>
    <row r="35" spans="1:3">
      <c r="A35" s="138" t="s">
        <v>1344</v>
      </c>
      <c r="B35" s="1852">
        <v>512</v>
      </c>
      <c r="C35" s="1853">
        <v>60</v>
      </c>
    </row>
    <row r="36" spans="1:3">
      <c r="A36" s="138" t="s">
        <v>1345</v>
      </c>
      <c r="B36" s="1852">
        <v>700</v>
      </c>
      <c r="C36" s="1853">
        <v>62</v>
      </c>
    </row>
    <row r="37" spans="1:3">
      <c r="A37" s="138" t="s">
        <v>2653</v>
      </c>
      <c r="B37" s="1852">
        <v>702</v>
      </c>
      <c r="C37" s="1853">
        <v>64</v>
      </c>
    </row>
    <row r="38" spans="1:3">
      <c r="A38" s="138" t="s">
        <v>1346</v>
      </c>
      <c r="B38" s="1852">
        <v>710</v>
      </c>
      <c r="C38" s="1853">
        <v>65</v>
      </c>
    </row>
    <row r="39" spans="1:3">
      <c r="A39" s="138" t="s">
        <v>1347</v>
      </c>
      <c r="B39" s="1852" t="s">
        <v>1348</v>
      </c>
      <c r="C39" s="1853">
        <v>72</v>
      </c>
    </row>
    <row r="40" spans="1:3">
      <c r="A40" s="138" t="s">
        <v>2506</v>
      </c>
      <c r="B40" s="1852">
        <v>720</v>
      </c>
      <c r="C40" s="1853">
        <v>73</v>
      </c>
    </row>
    <row r="41" spans="1:3">
      <c r="A41" s="138" t="s">
        <v>2517</v>
      </c>
      <c r="B41" s="1852">
        <v>750</v>
      </c>
      <c r="C41" s="1853">
        <v>74</v>
      </c>
    </row>
    <row r="42" spans="1:3">
      <c r="A42" s="138" t="s">
        <v>1349</v>
      </c>
      <c r="B42" s="1852">
        <v>755</v>
      </c>
      <c r="C42" s="1853">
        <v>75</v>
      </c>
    </row>
    <row r="43" spans="1:3">
      <c r="A43" s="138" t="s">
        <v>2676</v>
      </c>
      <c r="B43" s="1852" t="s">
        <v>2677</v>
      </c>
      <c r="C43" s="1853">
        <v>81</v>
      </c>
    </row>
    <row r="44" spans="1:3">
      <c r="A44" s="138" t="s">
        <v>2678</v>
      </c>
      <c r="B44" s="1852" t="s">
        <v>2679</v>
      </c>
      <c r="C44" s="1853">
        <v>82</v>
      </c>
    </row>
    <row r="45" spans="1:3">
      <c r="A45" s="138" t="s">
        <v>2680</v>
      </c>
      <c r="B45" s="1852" t="s">
        <v>2681</v>
      </c>
      <c r="C45" s="1853">
        <v>84</v>
      </c>
    </row>
    <row r="46" spans="1:3">
      <c r="A46" s="138" t="s">
        <v>2682</v>
      </c>
      <c r="B46" s="1852" t="s">
        <v>2683</v>
      </c>
      <c r="C46" s="1853">
        <v>85</v>
      </c>
    </row>
    <row r="47" spans="1:3">
      <c r="A47" s="138" t="s">
        <v>2684</v>
      </c>
      <c r="B47" s="1852" t="s">
        <v>2685</v>
      </c>
      <c r="C47" s="1853">
        <v>86</v>
      </c>
    </row>
    <row r="48" spans="1:3">
      <c r="A48" s="138" t="s">
        <v>2686</v>
      </c>
      <c r="B48" s="1852" t="s">
        <v>2687</v>
      </c>
      <c r="C48" s="1853">
        <v>87</v>
      </c>
    </row>
    <row r="49" spans="1:3">
      <c r="A49" s="138" t="s">
        <v>2688</v>
      </c>
      <c r="B49" s="1852" t="s">
        <v>2689</v>
      </c>
      <c r="C49" s="1853">
        <v>94</v>
      </c>
    </row>
    <row r="50" spans="1:3">
      <c r="A50" s="138" t="s">
        <v>2690</v>
      </c>
      <c r="B50" s="1852" t="s">
        <v>2691</v>
      </c>
      <c r="C50" s="1853">
        <v>96</v>
      </c>
    </row>
    <row r="51" spans="1:3">
      <c r="A51" s="138" t="s">
        <v>2692</v>
      </c>
      <c r="B51" s="1852" t="s">
        <v>2693</v>
      </c>
      <c r="C51" s="1853">
        <v>102</v>
      </c>
    </row>
    <row r="52" spans="1:3">
      <c r="A52" s="138" t="s">
        <v>2694</v>
      </c>
      <c r="B52" s="1852" t="s">
        <v>2695</v>
      </c>
      <c r="C52" s="1853">
        <v>103</v>
      </c>
    </row>
    <row r="53" spans="1:3">
      <c r="A53" s="138" t="s">
        <v>2696</v>
      </c>
      <c r="B53" s="1852" t="s">
        <v>2697</v>
      </c>
      <c r="C53" s="1853">
        <v>104</v>
      </c>
    </row>
    <row r="54" spans="1:3">
      <c r="A54" s="138" t="s">
        <v>1350</v>
      </c>
      <c r="B54" s="1852"/>
      <c r="C54" s="1853">
        <v>105</v>
      </c>
    </row>
    <row r="55" spans="1:3">
      <c r="A55" s="138" t="s">
        <v>1351</v>
      </c>
      <c r="B55" s="1852"/>
      <c r="C55" s="1853">
        <v>106</v>
      </c>
    </row>
    <row r="56" spans="1:3">
      <c r="A56" s="138" t="s">
        <v>1352</v>
      </c>
      <c r="B56" s="1852"/>
      <c r="C56" s="1853">
        <v>107</v>
      </c>
    </row>
    <row r="57" spans="1:3">
      <c r="A57" s="1856"/>
      <c r="B57" s="1852"/>
      <c r="C57" s="1848"/>
    </row>
    <row r="58" spans="1:3">
      <c r="A58" s="1856"/>
      <c r="B58" s="1852"/>
      <c r="C58" s="1848"/>
    </row>
    <row r="59" spans="1:3">
      <c r="A59" s="1856"/>
      <c r="B59" s="1852"/>
      <c r="C59" s="1848"/>
    </row>
    <row r="60" spans="1:3">
      <c r="A60" s="1856"/>
      <c r="B60" s="1852"/>
      <c r="C60" s="1848"/>
    </row>
    <row r="61" spans="1:3">
      <c r="A61" s="1856"/>
      <c r="B61" s="1852"/>
      <c r="C61" s="1848"/>
    </row>
    <row r="62" spans="1:3">
      <c r="A62" s="1856"/>
      <c r="B62" s="1852"/>
      <c r="C62" s="1848"/>
    </row>
    <row r="63" spans="1:3">
      <c r="A63" s="1856"/>
      <c r="B63" s="1852"/>
      <c r="C63" s="1848"/>
    </row>
    <row r="64" spans="1:3">
      <c r="A64" s="1856"/>
      <c r="B64" s="1852"/>
      <c r="C64" s="1848"/>
    </row>
    <row r="65" spans="1:9">
      <c r="A65" s="1856"/>
      <c r="B65" s="1852"/>
      <c r="C65" s="1848"/>
    </row>
    <row r="66" spans="1:9">
      <c r="A66" s="1856"/>
      <c r="B66" s="1852"/>
      <c r="C66" s="1848"/>
    </row>
    <row r="67" spans="1:9">
      <c r="A67" s="1856"/>
      <c r="B67" s="1852"/>
      <c r="C67" s="1848"/>
    </row>
    <row r="68" spans="1:9">
      <c r="A68" s="1856"/>
      <c r="B68" s="1852"/>
      <c r="C68" s="1848"/>
    </row>
    <row r="69" spans="1:9">
      <c r="A69" s="1856"/>
      <c r="B69" s="1852"/>
      <c r="C69" s="1848"/>
    </row>
    <row r="70" spans="1:9">
      <c r="A70" s="1856"/>
      <c r="B70" s="1852"/>
      <c r="C70" s="1848"/>
    </row>
    <row r="71" spans="1:9">
      <c r="A71" s="1856"/>
      <c r="B71" s="1852"/>
      <c r="C71" s="1848"/>
    </row>
    <row r="72" spans="1:9">
      <c r="A72" s="138"/>
      <c r="B72" s="1852"/>
      <c r="C72" s="1853"/>
    </row>
    <row r="73" spans="1:9">
      <c r="A73" s="138"/>
      <c r="B73" s="1852"/>
      <c r="C73" s="1853"/>
    </row>
    <row r="74" spans="1:9">
      <c r="A74" s="138"/>
      <c r="B74" s="1852"/>
      <c r="C74" s="1853"/>
    </row>
    <row r="75" spans="1:9" ht="10.5">
      <c r="A75" s="2071" t="s">
        <v>1353</v>
      </c>
      <c r="B75" s="2148"/>
      <c r="C75" s="2149"/>
    </row>
    <row r="76" spans="1:9" ht="11.5">
      <c r="A76" s="505"/>
      <c r="B76" s="40"/>
      <c r="C76" s="40"/>
    </row>
    <row r="77" spans="1:9" ht="14.15" customHeight="1">
      <c r="A77" s="505"/>
      <c r="B77" s="40"/>
      <c r="C77" s="40"/>
    </row>
    <row r="78" spans="1:9" ht="11.5">
      <c r="A78" s="222"/>
      <c r="B78" s="69"/>
      <c r="C78" s="453" t="s">
        <v>3042</v>
      </c>
      <c r="F78" s="17"/>
    </row>
    <row r="79" spans="1:9">
      <c r="A79" s="130"/>
      <c r="B79" s="108"/>
      <c r="C79" s="118"/>
      <c r="F79" s="17"/>
      <c r="G79" s="17"/>
      <c r="H79" s="17"/>
      <c r="I79" s="17"/>
    </row>
    <row r="80" spans="1:9" ht="15.5">
      <c r="A80" s="552" t="s">
        <v>1354</v>
      </c>
      <c r="B80" s="31"/>
      <c r="C80" s="120"/>
      <c r="F80" s="17"/>
      <c r="G80" s="17"/>
      <c r="H80" s="17"/>
      <c r="I80" s="17"/>
    </row>
    <row r="81" spans="1:77">
      <c r="A81" s="93"/>
      <c r="B81" s="40"/>
      <c r="C81" s="121"/>
      <c r="F81" s="17"/>
      <c r="G81" s="17"/>
      <c r="H81" s="17"/>
      <c r="I81" s="17"/>
    </row>
    <row r="82" spans="1:77" ht="11.5">
      <c r="A82" s="430" t="s">
        <v>3188</v>
      </c>
      <c r="B82" s="40"/>
      <c r="C82" s="121"/>
      <c r="F82" s="17"/>
      <c r="G82" s="17"/>
      <c r="H82" s="17"/>
      <c r="I82" s="17"/>
    </row>
    <row r="83" spans="1:77" ht="11.5">
      <c r="A83" s="430" t="s">
        <v>3389</v>
      </c>
      <c r="B83" s="40"/>
      <c r="C83" s="121"/>
      <c r="F83" s="17"/>
      <c r="G83" s="17"/>
      <c r="H83" s="17"/>
      <c r="I83" s="17"/>
    </row>
    <row r="84" spans="1:77" ht="11.5">
      <c r="A84" s="430" t="s">
        <v>3187</v>
      </c>
      <c r="B84" s="40"/>
      <c r="C84" s="121"/>
      <c r="F84" s="17"/>
      <c r="G84" s="17"/>
      <c r="H84" s="17"/>
      <c r="I84" s="17"/>
    </row>
    <row r="85" spans="1:77" ht="11.5">
      <c r="A85" s="430"/>
      <c r="B85" s="40"/>
      <c r="C85" s="121"/>
      <c r="F85" s="17"/>
      <c r="G85" s="17"/>
      <c r="H85" s="17"/>
      <c r="I85" s="17"/>
    </row>
    <row r="86" spans="1:77" ht="11.5">
      <c r="A86" s="430" t="s">
        <v>1355</v>
      </c>
      <c r="B86" s="40"/>
      <c r="C86" s="121"/>
    </row>
    <row r="87" spans="1:77">
      <c r="A87" s="93"/>
      <c r="B87" s="40"/>
      <c r="C87" s="121"/>
    </row>
    <row r="88" spans="1:77">
      <c r="A88" s="140" t="s">
        <v>1356</v>
      </c>
      <c r="B88" s="31"/>
      <c r="C88" s="120"/>
    </row>
    <row r="89" spans="1:77">
      <c r="A89" s="93"/>
      <c r="B89" s="40"/>
      <c r="C89" s="121"/>
    </row>
    <row r="90" spans="1:77" ht="10.5">
      <c r="A90" s="141" t="s">
        <v>408</v>
      </c>
      <c r="B90" s="139"/>
      <c r="C90" s="142"/>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row>
    <row r="91" spans="1:77">
      <c r="A91" s="95"/>
      <c r="B91" s="139"/>
      <c r="C91" s="142"/>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row>
    <row r="92" spans="1:77" ht="23">
      <c r="A92" s="448" t="s">
        <v>2484</v>
      </c>
      <c r="B92" s="139"/>
      <c r="C92" s="142"/>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row>
    <row r="93" spans="1:77" ht="11.5">
      <c r="A93" s="448"/>
      <c r="B93" s="139"/>
      <c r="C93" s="142"/>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row>
    <row r="94" spans="1:77" ht="184">
      <c r="A94" s="448" t="s">
        <v>2485</v>
      </c>
      <c r="B94" s="139"/>
      <c r="C94" s="142"/>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row>
    <row r="95" spans="1:77">
      <c r="A95" s="143"/>
      <c r="B95" s="139"/>
      <c r="C95" s="142"/>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row>
    <row r="96" spans="1:77">
      <c r="A96" s="143"/>
      <c r="B96" s="139"/>
      <c r="C96" s="142"/>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row>
    <row r="97" spans="1:4">
      <c r="A97" s="143"/>
      <c r="B97" s="139"/>
      <c r="C97" s="142"/>
      <c r="D97" s="46"/>
    </row>
    <row r="98" spans="1:4">
      <c r="A98" s="143"/>
      <c r="B98" s="139"/>
      <c r="C98" s="142"/>
      <c r="D98" s="46"/>
    </row>
    <row r="99" spans="1:4">
      <c r="A99" s="143"/>
      <c r="B99" s="139"/>
      <c r="C99" s="142"/>
      <c r="D99" s="46"/>
    </row>
    <row r="100" spans="1:4">
      <c r="A100" s="138"/>
      <c r="B100" s="139"/>
      <c r="C100" s="142"/>
      <c r="D100" s="46"/>
    </row>
    <row r="101" spans="1:4">
      <c r="A101" s="93"/>
      <c r="B101" s="40"/>
      <c r="C101" s="121"/>
    </row>
    <row r="102" spans="1:4">
      <c r="A102" s="93"/>
      <c r="B102" s="40"/>
      <c r="C102" s="121"/>
    </row>
    <row r="103" spans="1:4">
      <c r="A103" s="93"/>
      <c r="B103" s="40"/>
      <c r="C103" s="121"/>
    </row>
    <row r="104" spans="1:4">
      <c r="A104" s="93"/>
      <c r="B104" s="40"/>
      <c r="C104" s="121"/>
    </row>
    <row r="105" spans="1:4">
      <c r="A105" s="93"/>
      <c r="B105" s="40"/>
      <c r="C105" s="121"/>
    </row>
    <row r="106" spans="1:4">
      <c r="A106" s="93"/>
      <c r="B106" s="40"/>
      <c r="C106" s="121"/>
    </row>
    <row r="107" spans="1:4">
      <c r="A107" s="93"/>
      <c r="B107" s="40"/>
      <c r="C107" s="121"/>
    </row>
    <row r="108" spans="1:4">
      <c r="A108" s="93"/>
      <c r="B108" s="40"/>
      <c r="C108" s="121"/>
    </row>
    <row r="109" spans="1:4">
      <c r="A109" s="93"/>
      <c r="B109" s="40"/>
      <c r="C109" s="121"/>
    </row>
    <row r="110" spans="1:4">
      <c r="A110" s="93"/>
      <c r="B110" s="40"/>
      <c r="C110" s="121"/>
    </row>
    <row r="111" spans="1:4">
      <c r="A111" s="93"/>
      <c r="B111" s="40"/>
      <c r="C111" s="121"/>
    </row>
    <row r="112" spans="1:4">
      <c r="A112" s="93"/>
      <c r="B112" s="40"/>
      <c r="C112" s="121"/>
    </row>
    <row r="113" spans="1:3">
      <c r="A113" s="93"/>
      <c r="B113" s="40"/>
      <c r="C113" s="121"/>
    </row>
    <row r="114" spans="1:3">
      <c r="A114" s="93"/>
      <c r="B114" s="40"/>
      <c r="C114" s="121"/>
    </row>
    <row r="115" spans="1:3">
      <c r="A115" s="110"/>
      <c r="B115" s="123"/>
      <c r="C115" s="124"/>
    </row>
    <row r="116" spans="1:3" ht="14">
      <c r="A116" s="553"/>
      <c r="B116" s="123"/>
      <c r="C116" s="454" t="s">
        <v>1353</v>
      </c>
    </row>
  </sheetData>
  <customSheetViews>
    <customSheetView guid="{CED32266-454C-4882-8DB4-02038533D7CA}" scale="80" showPageBreaks="1" fitToPage="1" printArea="1" view="pageBreakPreview">
      <selection activeCell="G79" sqref="G79"/>
      <rowBreaks count="1" manualBreakCount="1">
        <brk id="69" max="16383" man="1"/>
      </rowBreaks>
      <pageMargins left="0.5" right="0.5" top="0.5" bottom="0.5" header="0.3" footer="0.3"/>
      <printOptions horizontalCentered="1"/>
      <pageSetup scale="71" orientation="portrait" r:id="rId1"/>
    </customSheetView>
    <customSheetView guid="{785AB79B-FCC5-4328-97AE-CA0022E835E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2"/>
      <headerFooter alignWithMargins="0"/>
    </customSheetView>
    <customSheetView guid="{5A727A5D-BF44-4335-A246-11154DE1EF1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3"/>
      <headerFooter alignWithMargins="0"/>
    </customSheetView>
    <customSheetView guid="{4199E9C9-F722-4E0F-954F-1B24567CBCA2}"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4"/>
      <headerFooter alignWithMargins="0"/>
    </customSheetView>
    <customSheetView guid="{494A8C19-2F1C-4B6E-A878-D879D2D7079D}"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5"/>
      <headerFooter alignWithMargins="0"/>
    </customSheetView>
    <customSheetView guid="{1074830C-1147-4CE3-BD9F-2572CEE59AE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6"/>
      <headerFooter alignWithMargins="0"/>
    </customSheetView>
    <customSheetView guid="{C0E4D60A-5D51-4D0A-8339-E19D67BA1FD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7"/>
      <headerFooter alignWithMargins="0"/>
    </customSheetView>
    <customSheetView guid="{EB5A193B-9693-4793-A7E2-BFF09C25801B}"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8"/>
      <headerFooter alignWithMargins="0"/>
    </customSheetView>
  </customSheetViews>
  <phoneticPr fontId="0" type="noConversion"/>
  <printOptions horizontalCentered="1" verticalCentered="1"/>
  <pageMargins left="0.25" right="0.25" top="0.25" bottom="0.25" header="0.1" footer="0.1"/>
  <pageSetup scale="101" orientation="portrait" r:id="rId9"/>
  <headerFooter alignWithMargins="0"/>
  <rowBreaks count="1" manualBreakCount="1">
    <brk id="76" max="16383" man="1"/>
  </rowBreaks>
  <customProperties>
    <customPr name="_pios_id" r:id="rId10"/>
    <customPr name="EpmWorksheetKeyString_GUID" r:id="rId11"/>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8"/>
  <sheetViews>
    <sheetView view="pageBreakPreview" topLeftCell="A28" zoomScaleNormal="100" zoomScaleSheetLayoutView="100" workbookViewId="0">
      <selection activeCell="A125" sqref="A125:XFD125"/>
    </sheetView>
  </sheetViews>
  <sheetFormatPr defaultColWidth="9.33203125" defaultRowHeight="10"/>
  <cols>
    <col min="1" max="1" width="3.109375" style="135" customWidth="1"/>
    <col min="2" max="2" width="5.44140625" style="136" customWidth="1"/>
    <col min="3" max="3" width="7" style="136" customWidth="1"/>
    <col min="4" max="4" width="19.6640625" style="136" customWidth="1"/>
    <col min="5" max="5" width="17" style="136" customWidth="1"/>
    <col min="6" max="6" width="16.44140625" style="136" customWidth="1"/>
    <col min="7" max="7" width="17" style="136" customWidth="1"/>
    <col min="8" max="9" width="17.6640625" style="136" customWidth="1"/>
    <col min="10" max="10" width="16.6640625" style="136" customWidth="1"/>
    <col min="11" max="11" width="16" style="136" customWidth="1"/>
    <col min="12" max="12" width="16.44140625" style="136" customWidth="1"/>
    <col min="13" max="13" width="6.33203125" style="136" customWidth="1"/>
    <col min="14" max="14" width="3.109375" style="135" customWidth="1"/>
    <col min="15" max="16384" width="9.33203125" style="136"/>
  </cols>
  <sheetData>
    <row r="1" spans="1:14" ht="13.5">
      <c r="A1" s="1146"/>
      <c r="B1" s="1147" t="s">
        <v>2629</v>
      </c>
      <c r="C1" s="1148"/>
      <c r="D1" s="1148"/>
      <c r="E1" s="1148"/>
      <c r="F1" s="1148"/>
      <c r="G1" s="1148"/>
      <c r="H1" s="1148"/>
      <c r="I1" s="1148"/>
      <c r="J1" s="1148"/>
      <c r="K1" s="1148"/>
      <c r="L1" s="1148"/>
      <c r="M1" s="1148"/>
      <c r="N1" s="516">
        <v>64</v>
      </c>
    </row>
    <row r="2" spans="1:14" ht="11" customHeight="1">
      <c r="A2" s="1149"/>
      <c r="B2" s="966"/>
      <c r="C2" s="966"/>
      <c r="D2" s="966"/>
      <c r="E2" s="966"/>
      <c r="F2" s="966"/>
      <c r="G2" s="966"/>
      <c r="H2" s="966"/>
      <c r="I2" s="966"/>
      <c r="J2" s="966"/>
      <c r="K2" s="966"/>
      <c r="L2" s="966"/>
      <c r="M2" s="966"/>
      <c r="N2" s="1149"/>
    </row>
    <row r="3" spans="1:14" ht="11" customHeight="1">
      <c r="A3" s="1149"/>
      <c r="B3" s="966"/>
      <c r="C3" s="966" t="s">
        <v>2630</v>
      </c>
      <c r="D3" s="966"/>
      <c r="E3" s="966"/>
      <c r="F3" s="966"/>
      <c r="G3" s="966"/>
      <c r="H3" s="966"/>
      <c r="I3" s="966"/>
      <c r="J3" s="966"/>
      <c r="K3" s="966"/>
      <c r="L3" s="966"/>
      <c r="M3" s="966"/>
      <c r="N3" s="1149"/>
    </row>
    <row r="4" spans="1:14" ht="11" customHeight="1">
      <c r="A4" s="1149"/>
      <c r="B4" s="1023"/>
      <c r="C4" s="966" t="s">
        <v>3245</v>
      </c>
      <c r="D4" s="966"/>
      <c r="E4" s="966"/>
      <c r="F4" s="966"/>
      <c r="G4" s="966"/>
      <c r="H4" s="966"/>
      <c r="I4" s="966"/>
      <c r="J4" s="966"/>
      <c r="K4" s="966"/>
      <c r="L4" s="966"/>
      <c r="M4" s="966"/>
      <c r="N4" s="1149"/>
    </row>
    <row r="5" spans="1:14" ht="11" customHeight="1">
      <c r="A5" s="1149"/>
      <c r="B5" s="1023"/>
      <c r="C5" s="966" t="s">
        <v>3244</v>
      </c>
      <c r="D5" s="966"/>
      <c r="E5" s="966"/>
      <c r="F5" s="966"/>
      <c r="G5" s="966"/>
      <c r="H5" s="966"/>
      <c r="I5" s="966"/>
      <c r="J5" s="966"/>
      <c r="K5" s="966"/>
      <c r="L5" s="966"/>
      <c r="M5" s="966"/>
      <c r="N5" s="1149"/>
    </row>
    <row r="6" spans="1:14" ht="11" customHeight="1">
      <c r="A6" s="1149"/>
      <c r="B6" s="966"/>
      <c r="C6" s="966"/>
      <c r="D6" s="966"/>
      <c r="E6" s="966"/>
      <c r="F6" s="966"/>
      <c r="G6" s="966"/>
      <c r="H6" s="966"/>
      <c r="I6" s="966"/>
      <c r="J6" s="966"/>
      <c r="K6" s="966"/>
      <c r="L6" s="966"/>
      <c r="M6" s="966"/>
      <c r="N6" s="1149"/>
    </row>
    <row r="7" spans="1:14" ht="11" customHeight="1">
      <c r="A7" s="1149"/>
      <c r="B7" s="966"/>
      <c r="C7" s="3607" t="s">
        <v>2631</v>
      </c>
      <c r="D7" s="3608"/>
      <c r="E7" s="3608"/>
      <c r="F7" s="3608"/>
      <c r="G7" s="3608"/>
      <c r="H7" s="3608"/>
      <c r="I7" s="3608"/>
      <c r="J7" s="3608"/>
      <c r="K7" s="3608"/>
      <c r="L7" s="3608"/>
      <c r="M7" s="3608"/>
      <c r="N7" s="1149"/>
    </row>
    <row r="8" spans="1:14" ht="11" customHeight="1">
      <c r="A8" s="1149"/>
      <c r="B8" s="1150"/>
      <c r="C8" s="1150"/>
      <c r="D8" s="1150"/>
      <c r="E8" s="1150"/>
      <c r="F8" s="1150"/>
      <c r="G8" s="1150"/>
      <c r="H8" s="1150"/>
      <c r="I8" s="1150"/>
      <c r="J8" s="1150"/>
      <c r="K8" s="1150"/>
      <c r="L8" s="1150"/>
      <c r="M8" s="1150"/>
      <c r="N8" s="1149"/>
    </row>
    <row r="9" spans="1:14" ht="11" customHeight="1">
      <c r="A9" s="1149"/>
      <c r="B9" s="1151"/>
      <c r="C9" s="1151"/>
      <c r="D9" s="1151"/>
      <c r="E9" s="1152" t="s">
        <v>2632</v>
      </c>
      <c r="F9" s="1152"/>
      <c r="G9" s="1152"/>
      <c r="H9" s="1152"/>
      <c r="I9" s="1152"/>
      <c r="J9" s="1152"/>
      <c r="K9" s="1152"/>
      <c r="L9" s="1152"/>
      <c r="M9" s="1153"/>
      <c r="N9" s="1149"/>
    </row>
    <row r="10" spans="1:14" ht="11" customHeight="1">
      <c r="A10" s="1149"/>
      <c r="B10" s="1154"/>
      <c r="C10" s="1155"/>
      <c r="D10" s="1155"/>
      <c r="E10" s="1156"/>
      <c r="F10" s="1156" t="s">
        <v>2633</v>
      </c>
      <c r="G10" s="1156"/>
      <c r="H10" s="1156" t="s">
        <v>2634</v>
      </c>
      <c r="I10" s="1156" t="s">
        <v>2634</v>
      </c>
      <c r="J10" s="1156" t="s">
        <v>1325</v>
      </c>
      <c r="K10" s="1156" t="s">
        <v>2635</v>
      </c>
      <c r="L10" s="1156" t="s">
        <v>2636</v>
      </c>
      <c r="M10" s="1157"/>
      <c r="N10" s="1149"/>
    </row>
    <row r="11" spans="1:14" ht="11" customHeight="1">
      <c r="A11" s="1149"/>
      <c r="B11" s="1154" t="s">
        <v>311</v>
      </c>
      <c r="C11" s="1155" t="s">
        <v>335</v>
      </c>
      <c r="D11" s="1155" t="s">
        <v>2637</v>
      </c>
      <c r="E11" s="1155" t="s">
        <v>311</v>
      </c>
      <c r="F11" s="1155" t="s">
        <v>2638</v>
      </c>
      <c r="G11" s="1155" t="s">
        <v>2634</v>
      </c>
      <c r="H11" s="1155" t="s">
        <v>2639</v>
      </c>
      <c r="I11" s="1155" t="s">
        <v>2640</v>
      </c>
      <c r="J11" s="1155" t="s">
        <v>1980</v>
      </c>
      <c r="K11" s="1155" t="s">
        <v>2641</v>
      </c>
      <c r="L11" s="1155" t="s">
        <v>2642</v>
      </c>
      <c r="M11" s="1157" t="s">
        <v>311</v>
      </c>
      <c r="N11" s="1149"/>
    </row>
    <row r="12" spans="1:14" ht="11" customHeight="1">
      <c r="A12" s="1149"/>
      <c r="B12" s="1154" t="s">
        <v>316</v>
      </c>
      <c r="C12" s="1155" t="s">
        <v>338</v>
      </c>
      <c r="D12" s="1155" t="s">
        <v>2643</v>
      </c>
      <c r="E12" s="1155" t="s">
        <v>2644</v>
      </c>
      <c r="F12" s="1155" t="s">
        <v>2645</v>
      </c>
      <c r="G12" s="1155" t="s">
        <v>2646</v>
      </c>
      <c r="H12" s="1155" t="s">
        <v>2647</v>
      </c>
      <c r="I12" s="1155" t="s">
        <v>2648</v>
      </c>
      <c r="J12" s="1155" t="s">
        <v>2649</v>
      </c>
      <c r="K12" s="1155" t="s">
        <v>2650</v>
      </c>
      <c r="L12" s="1155" t="s">
        <v>932</v>
      </c>
      <c r="M12" s="1157" t="s">
        <v>316</v>
      </c>
      <c r="N12" s="1149"/>
    </row>
    <row r="13" spans="1:14" ht="11" customHeight="1">
      <c r="A13" s="1149"/>
      <c r="B13" s="1158"/>
      <c r="C13" s="1159"/>
      <c r="D13" s="1160" t="s">
        <v>321</v>
      </c>
      <c r="E13" s="1160" t="s">
        <v>322</v>
      </c>
      <c r="F13" s="1160" t="s">
        <v>323</v>
      </c>
      <c r="G13" s="1160" t="s">
        <v>324</v>
      </c>
      <c r="H13" s="1160" t="s">
        <v>325</v>
      </c>
      <c r="I13" s="1160" t="s">
        <v>326</v>
      </c>
      <c r="J13" s="1160" t="s">
        <v>178</v>
      </c>
      <c r="K13" s="1160" t="s">
        <v>179</v>
      </c>
      <c r="L13" s="1160" t="s">
        <v>398</v>
      </c>
      <c r="M13" s="1161"/>
      <c r="N13" s="1149"/>
    </row>
    <row r="14" spans="1:14" ht="11" customHeight="1">
      <c r="A14" s="1149"/>
      <c r="B14" s="1162" t="s">
        <v>264</v>
      </c>
      <c r="C14" s="1163"/>
      <c r="D14" s="1164" t="s">
        <v>2744</v>
      </c>
      <c r="E14" s="1165">
        <v>1212</v>
      </c>
      <c r="F14" s="1166"/>
      <c r="G14" s="1165"/>
      <c r="H14" s="1166"/>
      <c r="I14" s="1165">
        <v>92</v>
      </c>
      <c r="J14" s="1167">
        <v>1304</v>
      </c>
      <c r="K14" s="1167">
        <v>89</v>
      </c>
      <c r="L14" s="1163"/>
      <c r="M14" s="1168" t="s">
        <v>264</v>
      </c>
      <c r="N14" s="1149"/>
    </row>
    <row r="15" spans="1:14" ht="11" customHeight="1">
      <c r="A15" s="1149"/>
      <c r="B15" s="1162" t="s">
        <v>414</v>
      </c>
      <c r="C15" s="1163"/>
      <c r="D15" s="1164" t="s">
        <v>2745</v>
      </c>
      <c r="E15" s="1165"/>
      <c r="F15" s="1166"/>
      <c r="G15" s="1165"/>
      <c r="H15" s="1166"/>
      <c r="I15" s="1165">
        <v>2</v>
      </c>
      <c r="J15" s="1167">
        <v>2</v>
      </c>
      <c r="K15" s="1167"/>
      <c r="L15" s="1163"/>
      <c r="M15" s="1168" t="s">
        <v>414</v>
      </c>
      <c r="N15" s="1149"/>
    </row>
    <row r="16" spans="1:14" ht="11" customHeight="1">
      <c r="A16" s="1149"/>
      <c r="B16" s="1162" t="s">
        <v>858</v>
      </c>
      <c r="C16" s="1163"/>
      <c r="D16" s="1164" t="s">
        <v>2746</v>
      </c>
      <c r="E16" s="1165">
        <v>36</v>
      </c>
      <c r="F16" s="1166"/>
      <c r="G16" s="1165"/>
      <c r="H16" s="1166"/>
      <c r="I16" s="1165">
        <v>46</v>
      </c>
      <c r="J16" s="1167">
        <v>82</v>
      </c>
      <c r="K16" s="1167">
        <v>93</v>
      </c>
      <c r="L16" s="1163"/>
      <c r="M16" s="1168" t="s">
        <v>858</v>
      </c>
      <c r="N16" s="1149"/>
    </row>
    <row r="17" spans="1:14" ht="11" customHeight="1">
      <c r="A17" s="1149"/>
      <c r="B17" s="1162" t="s">
        <v>327</v>
      </c>
      <c r="C17" s="1163"/>
      <c r="D17" s="1164" t="s">
        <v>2747</v>
      </c>
      <c r="E17" s="1165"/>
      <c r="F17" s="1166"/>
      <c r="G17" s="1165"/>
      <c r="H17" s="1166"/>
      <c r="I17" s="1165">
        <v>19</v>
      </c>
      <c r="J17" s="1167">
        <v>19</v>
      </c>
      <c r="K17" s="1167"/>
      <c r="L17" s="1163"/>
      <c r="M17" s="1168" t="s">
        <v>327</v>
      </c>
      <c r="N17" s="1149"/>
    </row>
    <row r="18" spans="1:14" ht="11" customHeight="1">
      <c r="A18" s="1149"/>
      <c r="B18" s="1162" t="s">
        <v>265</v>
      </c>
      <c r="C18" s="1163"/>
      <c r="D18" s="1164" t="s">
        <v>2748</v>
      </c>
      <c r="E18" s="1165">
        <v>95</v>
      </c>
      <c r="F18" s="1166"/>
      <c r="G18" s="1165"/>
      <c r="H18" s="1166"/>
      <c r="I18" s="1165">
        <v>53</v>
      </c>
      <c r="J18" s="1167">
        <v>148</v>
      </c>
      <c r="K18" s="1167"/>
      <c r="L18" s="1163"/>
      <c r="M18" s="1168" t="s">
        <v>265</v>
      </c>
      <c r="N18" s="1149"/>
    </row>
    <row r="19" spans="1:14" ht="11" customHeight="1">
      <c r="A19" s="1149"/>
      <c r="B19" s="1162" t="s">
        <v>517</v>
      </c>
      <c r="C19" s="1163"/>
      <c r="D19" s="1164" t="s">
        <v>2749</v>
      </c>
      <c r="E19" s="1165">
        <v>1697</v>
      </c>
      <c r="F19" s="1166"/>
      <c r="G19" s="1165"/>
      <c r="H19" s="1166"/>
      <c r="I19" s="1165">
        <v>9</v>
      </c>
      <c r="J19" s="1167">
        <v>1706</v>
      </c>
      <c r="K19" s="1167">
        <v>381</v>
      </c>
      <c r="L19" s="1163"/>
      <c r="M19" s="1168" t="s">
        <v>517</v>
      </c>
      <c r="N19" s="1149"/>
    </row>
    <row r="20" spans="1:14" ht="11" customHeight="1">
      <c r="A20" s="1149"/>
      <c r="B20" s="1162" t="s">
        <v>266</v>
      </c>
      <c r="C20" s="1163"/>
      <c r="D20" s="1164" t="s">
        <v>2750</v>
      </c>
      <c r="E20" s="1165">
        <v>847</v>
      </c>
      <c r="F20" s="1166"/>
      <c r="G20" s="1165"/>
      <c r="H20" s="1166"/>
      <c r="I20" s="1165">
        <v>414</v>
      </c>
      <c r="J20" s="1167">
        <v>1261</v>
      </c>
      <c r="K20" s="1167">
        <v>63</v>
      </c>
      <c r="L20" s="1163"/>
      <c r="M20" s="1168" t="s">
        <v>266</v>
      </c>
      <c r="N20" s="1149"/>
    </row>
    <row r="21" spans="1:14" ht="11" customHeight="1">
      <c r="A21" s="1149"/>
      <c r="B21" s="1162" t="s">
        <v>267</v>
      </c>
      <c r="C21" s="1163"/>
      <c r="D21" s="1164" t="s">
        <v>2751</v>
      </c>
      <c r="E21" s="1165">
        <v>1172</v>
      </c>
      <c r="F21" s="1166"/>
      <c r="G21" s="1165">
        <v>2</v>
      </c>
      <c r="H21" s="1166"/>
      <c r="I21" s="1165">
        <v>265</v>
      </c>
      <c r="J21" s="1167">
        <v>1439</v>
      </c>
      <c r="K21" s="1167">
        <v>36</v>
      </c>
      <c r="L21" s="1163"/>
      <c r="M21" s="1168" t="s">
        <v>267</v>
      </c>
      <c r="N21" s="1149"/>
    </row>
    <row r="22" spans="1:14" ht="11" customHeight="1">
      <c r="A22" s="1149"/>
      <c r="B22" s="1162" t="s">
        <v>268</v>
      </c>
      <c r="C22" s="1163"/>
      <c r="D22" s="1164" t="s">
        <v>2752</v>
      </c>
      <c r="E22" s="1165">
        <v>5</v>
      </c>
      <c r="F22" s="1166"/>
      <c r="G22" s="1165"/>
      <c r="H22" s="1166">
        <v>1</v>
      </c>
      <c r="I22" s="1165">
        <v>37</v>
      </c>
      <c r="J22" s="1167">
        <v>43</v>
      </c>
      <c r="K22" s="1167">
        <v>41</v>
      </c>
      <c r="L22" s="1163"/>
      <c r="M22" s="1168" t="s">
        <v>268</v>
      </c>
      <c r="N22" s="1149"/>
    </row>
    <row r="23" spans="1:14" ht="11" customHeight="1">
      <c r="A23" s="1149"/>
      <c r="B23" s="1162" t="s">
        <v>269</v>
      </c>
      <c r="C23" s="1163"/>
      <c r="D23" s="1164" t="s">
        <v>2753</v>
      </c>
      <c r="E23" s="1165"/>
      <c r="F23" s="1166"/>
      <c r="G23" s="1165"/>
      <c r="H23" s="1166"/>
      <c r="I23" s="1165">
        <v>2</v>
      </c>
      <c r="J23" s="1167">
        <v>2</v>
      </c>
      <c r="K23" s="1167"/>
      <c r="L23" s="1163"/>
      <c r="M23" s="1168" t="s">
        <v>269</v>
      </c>
      <c r="N23" s="1149"/>
    </row>
    <row r="24" spans="1:14" ht="11" customHeight="1">
      <c r="A24" s="1149"/>
      <c r="B24" s="1162" t="s">
        <v>270</v>
      </c>
      <c r="C24" s="1163"/>
      <c r="D24" s="1164" t="s">
        <v>2754</v>
      </c>
      <c r="E24" s="1165">
        <v>154</v>
      </c>
      <c r="F24" s="1166"/>
      <c r="G24" s="1165">
        <v>212</v>
      </c>
      <c r="H24" s="1166"/>
      <c r="I24" s="1165">
        <v>63</v>
      </c>
      <c r="J24" s="1167">
        <v>429</v>
      </c>
      <c r="K24" s="1167"/>
      <c r="L24" s="1163"/>
      <c r="M24" s="1168" t="s">
        <v>270</v>
      </c>
      <c r="N24" s="1149"/>
    </row>
    <row r="25" spans="1:14" ht="11" customHeight="1">
      <c r="A25" s="1149"/>
      <c r="B25" s="1162" t="s">
        <v>271</v>
      </c>
      <c r="C25" s="1163"/>
      <c r="D25" s="1164" t="s">
        <v>2755</v>
      </c>
      <c r="E25" s="1165">
        <v>72</v>
      </c>
      <c r="F25" s="1166"/>
      <c r="G25" s="1165"/>
      <c r="H25" s="1166"/>
      <c r="I25" s="1165">
        <v>4</v>
      </c>
      <c r="J25" s="1167">
        <v>76</v>
      </c>
      <c r="K25" s="1167"/>
      <c r="L25" s="1163"/>
      <c r="M25" s="1168" t="s">
        <v>271</v>
      </c>
      <c r="N25" s="1149"/>
    </row>
    <row r="26" spans="1:14" ht="11" customHeight="1">
      <c r="A26" s="1149"/>
      <c r="B26" s="1162" t="s">
        <v>272</v>
      </c>
      <c r="C26" s="1163"/>
      <c r="D26" s="1164" t="s">
        <v>2756</v>
      </c>
      <c r="E26" s="1165">
        <v>59</v>
      </c>
      <c r="F26" s="1166"/>
      <c r="G26" s="1165"/>
      <c r="H26" s="1166"/>
      <c r="I26" s="1165">
        <v>200</v>
      </c>
      <c r="J26" s="1167">
        <v>259</v>
      </c>
      <c r="K26" s="1167">
        <v>37</v>
      </c>
      <c r="L26" s="1163"/>
      <c r="M26" s="1168" t="s">
        <v>272</v>
      </c>
      <c r="N26" s="1149"/>
    </row>
    <row r="27" spans="1:14" ht="11" customHeight="1">
      <c r="A27" s="1149"/>
      <c r="B27" s="1162" t="s">
        <v>273</v>
      </c>
      <c r="C27" s="1163"/>
      <c r="D27" s="1164" t="s">
        <v>2757</v>
      </c>
      <c r="E27" s="1165">
        <v>115</v>
      </c>
      <c r="F27" s="1166"/>
      <c r="G27" s="1165"/>
      <c r="H27" s="1166"/>
      <c r="I27" s="1165">
        <v>372</v>
      </c>
      <c r="J27" s="1167">
        <v>487</v>
      </c>
      <c r="K27" s="1167">
        <v>157</v>
      </c>
      <c r="L27" s="1163"/>
      <c r="M27" s="1168" t="s">
        <v>273</v>
      </c>
      <c r="N27" s="1149"/>
    </row>
    <row r="28" spans="1:14" ht="11" customHeight="1">
      <c r="A28" s="1149"/>
      <c r="B28" s="1162" t="s">
        <v>274</v>
      </c>
      <c r="C28" s="1163"/>
      <c r="D28" s="1164" t="s">
        <v>2758</v>
      </c>
      <c r="E28" s="1165">
        <v>209</v>
      </c>
      <c r="F28" s="1166"/>
      <c r="G28" s="1165"/>
      <c r="H28" s="1166"/>
      <c r="I28" s="1165">
        <v>2</v>
      </c>
      <c r="J28" s="1167">
        <v>211</v>
      </c>
      <c r="K28" s="1167"/>
      <c r="L28" s="1163"/>
      <c r="M28" s="1168" t="s">
        <v>274</v>
      </c>
      <c r="N28" s="1149"/>
    </row>
    <row r="29" spans="1:14" ht="11" customHeight="1">
      <c r="A29" s="3611" t="s">
        <v>1353</v>
      </c>
      <c r="B29" s="1162" t="s">
        <v>275</v>
      </c>
      <c r="C29" s="1163"/>
      <c r="D29" s="1164" t="s">
        <v>2759</v>
      </c>
      <c r="E29" s="1165">
        <v>344</v>
      </c>
      <c r="F29" s="1166"/>
      <c r="G29" s="1165"/>
      <c r="H29" s="1166"/>
      <c r="I29" s="1165">
        <v>65</v>
      </c>
      <c r="J29" s="1167">
        <v>409</v>
      </c>
      <c r="K29" s="1167"/>
      <c r="L29" s="1163"/>
      <c r="M29" s="1168" t="s">
        <v>275</v>
      </c>
      <c r="N29" s="3609" t="s">
        <v>3243</v>
      </c>
    </row>
    <row r="30" spans="1:14" ht="11" customHeight="1">
      <c r="A30" s="3611"/>
      <c r="B30" s="1162" t="s">
        <v>276</v>
      </c>
      <c r="C30" s="1163"/>
      <c r="D30" s="1164" t="s">
        <v>2760</v>
      </c>
      <c r="E30" s="1165">
        <v>95</v>
      </c>
      <c r="F30" s="1166"/>
      <c r="G30" s="1165"/>
      <c r="H30" s="1166"/>
      <c r="I30" s="1165">
        <v>807</v>
      </c>
      <c r="J30" s="1167">
        <v>902</v>
      </c>
      <c r="K30" s="1167">
        <v>29</v>
      </c>
      <c r="L30" s="1163"/>
      <c r="M30" s="1168" t="s">
        <v>276</v>
      </c>
      <c r="N30" s="3609"/>
    </row>
    <row r="31" spans="1:14" ht="11" customHeight="1">
      <c r="A31" s="3611"/>
      <c r="B31" s="1162" t="s">
        <v>277</v>
      </c>
      <c r="C31" s="1163"/>
      <c r="D31" s="1164" t="s">
        <v>2761</v>
      </c>
      <c r="E31" s="1165">
        <v>545</v>
      </c>
      <c r="F31" s="1166"/>
      <c r="G31" s="1165"/>
      <c r="H31" s="1166"/>
      <c r="I31" s="1165">
        <v>294</v>
      </c>
      <c r="J31" s="1167">
        <v>839</v>
      </c>
      <c r="K31" s="1167">
        <v>227</v>
      </c>
      <c r="L31" s="1163"/>
      <c r="M31" s="1168" t="s">
        <v>277</v>
      </c>
      <c r="N31" s="3609"/>
    </row>
    <row r="32" spans="1:14" ht="11" customHeight="1">
      <c r="A32" s="3611"/>
      <c r="B32" s="1162" t="s">
        <v>278</v>
      </c>
      <c r="C32" s="1163"/>
      <c r="D32" s="1164" t="s">
        <v>2762</v>
      </c>
      <c r="E32" s="1165">
        <v>823</v>
      </c>
      <c r="F32" s="1166"/>
      <c r="G32" s="1165"/>
      <c r="H32" s="1166"/>
      <c r="I32" s="1165">
        <v>364</v>
      </c>
      <c r="J32" s="1167">
        <v>1187</v>
      </c>
      <c r="K32" s="1167">
        <v>418</v>
      </c>
      <c r="L32" s="1163"/>
      <c r="M32" s="1168" t="s">
        <v>278</v>
      </c>
      <c r="N32" s="3609"/>
    </row>
    <row r="33" spans="1:14" ht="11" customHeight="1">
      <c r="A33" s="3611"/>
      <c r="B33" s="1162" t="s">
        <v>279</v>
      </c>
      <c r="C33" s="1163"/>
      <c r="D33" s="1164" t="s">
        <v>2763</v>
      </c>
      <c r="E33" s="1165">
        <v>1513</v>
      </c>
      <c r="F33" s="1166"/>
      <c r="G33" s="1165">
        <v>10</v>
      </c>
      <c r="H33" s="1166"/>
      <c r="I33" s="1165">
        <v>389</v>
      </c>
      <c r="J33" s="1167">
        <v>1912</v>
      </c>
      <c r="K33" s="1167">
        <v>361</v>
      </c>
      <c r="L33" s="1163"/>
      <c r="M33" s="1168" t="s">
        <v>279</v>
      </c>
      <c r="N33" s="3609"/>
    </row>
    <row r="34" spans="1:14" ht="11" customHeight="1">
      <c r="A34" s="3611"/>
      <c r="B34" s="1162" t="s">
        <v>280</v>
      </c>
      <c r="C34" s="1163"/>
      <c r="D34" s="1164" t="s">
        <v>2764</v>
      </c>
      <c r="E34" s="1165">
        <v>1773</v>
      </c>
      <c r="F34" s="1166"/>
      <c r="G34" s="1165"/>
      <c r="H34" s="1166">
        <v>5</v>
      </c>
      <c r="I34" s="1165">
        <v>641</v>
      </c>
      <c r="J34" s="1167">
        <v>2419</v>
      </c>
      <c r="K34" s="1167">
        <v>193</v>
      </c>
      <c r="L34" s="1163"/>
      <c r="M34" s="1168" t="s">
        <v>280</v>
      </c>
      <c r="N34" s="3609"/>
    </row>
    <row r="35" spans="1:14" ht="11" customHeight="1">
      <c r="A35" s="3611"/>
      <c r="B35" s="1162" t="s">
        <v>281</v>
      </c>
      <c r="C35" s="1163"/>
      <c r="D35" s="1164" t="s">
        <v>2765</v>
      </c>
      <c r="E35" s="1165">
        <v>658</v>
      </c>
      <c r="F35" s="1166"/>
      <c r="G35" s="1165"/>
      <c r="H35" s="1166"/>
      <c r="I35" s="1165">
        <v>104</v>
      </c>
      <c r="J35" s="1167">
        <v>762</v>
      </c>
      <c r="K35" s="1167">
        <v>37</v>
      </c>
      <c r="L35" s="1163"/>
      <c r="M35" s="1168" t="s">
        <v>281</v>
      </c>
      <c r="N35" s="3609"/>
    </row>
    <row r="36" spans="1:14" ht="11" customHeight="1">
      <c r="A36" s="3611"/>
      <c r="B36" s="1162" t="s">
        <v>282</v>
      </c>
      <c r="C36" s="1163"/>
      <c r="D36" s="1164" t="s">
        <v>2766</v>
      </c>
      <c r="E36" s="1165">
        <v>647</v>
      </c>
      <c r="F36" s="1166"/>
      <c r="G36" s="1165">
        <v>136</v>
      </c>
      <c r="H36" s="1166"/>
      <c r="I36" s="1165">
        <v>46</v>
      </c>
      <c r="J36" s="1167">
        <v>829</v>
      </c>
      <c r="K36" s="1167">
        <v>144</v>
      </c>
      <c r="L36" s="1163"/>
      <c r="M36" s="1168" t="s">
        <v>282</v>
      </c>
      <c r="N36" s="3609"/>
    </row>
    <row r="37" spans="1:14" ht="11" customHeight="1">
      <c r="A37" s="3611"/>
      <c r="B37" s="1162" t="s">
        <v>283</v>
      </c>
      <c r="C37" s="1163"/>
      <c r="D37" s="1164" t="s">
        <v>2767</v>
      </c>
      <c r="E37" s="1165">
        <v>1883</v>
      </c>
      <c r="F37" s="1166"/>
      <c r="G37" s="1165"/>
      <c r="H37" s="1166"/>
      <c r="I37" s="1165">
        <v>107</v>
      </c>
      <c r="J37" s="1167">
        <v>1990</v>
      </c>
      <c r="K37" s="1167">
        <v>155</v>
      </c>
      <c r="L37" s="1163"/>
      <c r="M37" s="1168" t="s">
        <v>283</v>
      </c>
      <c r="N37" s="3609"/>
    </row>
    <row r="38" spans="1:14" ht="11" customHeight="1">
      <c r="A38" s="3611"/>
      <c r="B38" s="1162" t="s">
        <v>284</v>
      </c>
      <c r="C38" s="1163"/>
      <c r="D38" s="1164" t="s">
        <v>2768</v>
      </c>
      <c r="E38" s="1165">
        <v>586</v>
      </c>
      <c r="F38" s="1166"/>
      <c r="G38" s="1165"/>
      <c r="H38" s="1166"/>
      <c r="I38" s="1165">
        <v>32</v>
      </c>
      <c r="J38" s="1167">
        <v>618</v>
      </c>
      <c r="K38" s="1167">
        <v>233</v>
      </c>
      <c r="L38" s="1163"/>
      <c r="M38" s="1168" t="s">
        <v>284</v>
      </c>
      <c r="N38" s="3609"/>
    </row>
    <row r="39" spans="1:14" ht="11" customHeight="1">
      <c r="A39" s="3611"/>
      <c r="B39" s="1162" t="s">
        <v>285</v>
      </c>
      <c r="C39" s="1163"/>
      <c r="D39" s="1164"/>
      <c r="E39" s="1165"/>
      <c r="F39" s="1166"/>
      <c r="G39" s="1165"/>
      <c r="H39" s="1166"/>
      <c r="I39" s="1165"/>
      <c r="J39" s="1167"/>
      <c r="K39" s="1167"/>
      <c r="L39" s="1163"/>
      <c r="M39" s="1168" t="s">
        <v>285</v>
      </c>
      <c r="N39" s="3609"/>
    </row>
    <row r="40" spans="1:14" ht="11" customHeight="1">
      <c r="A40" s="3611"/>
      <c r="B40" s="1162" t="s">
        <v>286</v>
      </c>
      <c r="C40" s="1163"/>
      <c r="D40" s="1164"/>
      <c r="E40" s="1165"/>
      <c r="F40" s="1166"/>
      <c r="G40" s="1165"/>
      <c r="H40" s="1166"/>
      <c r="I40" s="1165"/>
      <c r="J40" s="1167"/>
      <c r="K40" s="1167"/>
      <c r="L40" s="1163"/>
      <c r="M40" s="1168" t="s">
        <v>286</v>
      </c>
      <c r="N40" s="3609"/>
    </row>
    <row r="41" spans="1:14" ht="11" customHeight="1">
      <c r="A41" s="3611"/>
      <c r="B41" s="1162" t="s">
        <v>287</v>
      </c>
      <c r="C41" s="1163"/>
      <c r="D41" s="1164"/>
      <c r="E41" s="1165"/>
      <c r="F41" s="1166"/>
      <c r="G41" s="1165"/>
      <c r="H41" s="1166"/>
      <c r="I41" s="1165"/>
      <c r="J41" s="1167"/>
      <c r="K41" s="1167"/>
      <c r="L41" s="1163"/>
      <c r="M41" s="1168" t="s">
        <v>287</v>
      </c>
      <c r="N41" s="3609"/>
    </row>
    <row r="42" spans="1:14" ht="11" customHeight="1">
      <c r="A42" s="3611"/>
      <c r="B42" s="1162" t="s">
        <v>288</v>
      </c>
      <c r="C42" s="1163"/>
      <c r="D42" s="1164"/>
      <c r="E42" s="1165"/>
      <c r="F42" s="1166"/>
      <c r="G42" s="1165"/>
      <c r="H42" s="1166"/>
      <c r="I42" s="1165"/>
      <c r="J42" s="1167"/>
      <c r="K42" s="1167"/>
      <c r="L42" s="1163"/>
      <c r="M42" s="1168" t="s">
        <v>288</v>
      </c>
      <c r="N42" s="3609"/>
    </row>
    <row r="43" spans="1:14" ht="11" customHeight="1">
      <c r="A43" s="3611"/>
      <c r="B43" s="1162" t="s">
        <v>289</v>
      </c>
      <c r="C43" s="1163"/>
      <c r="D43" s="1164"/>
      <c r="E43" s="1165"/>
      <c r="F43" s="1166"/>
      <c r="G43" s="1165"/>
      <c r="H43" s="1166"/>
      <c r="I43" s="1165"/>
      <c r="J43" s="1167"/>
      <c r="K43" s="1167"/>
      <c r="L43" s="1163"/>
      <c r="M43" s="1168" t="s">
        <v>289</v>
      </c>
      <c r="N43" s="3609"/>
    </row>
    <row r="44" spans="1:14" ht="11" customHeight="1" thickBot="1">
      <c r="A44" s="3611"/>
      <c r="B44" s="1162" t="s">
        <v>290</v>
      </c>
      <c r="C44" s="1163"/>
      <c r="D44" s="1164"/>
      <c r="E44" s="1169"/>
      <c r="F44" s="1166"/>
      <c r="G44" s="1165"/>
      <c r="H44" s="1166"/>
      <c r="I44" s="1165"/>
      <c r="J44" s="1170"/>
      <c r="K44" s="1167"/>
      <c r="L44" s="1171"/>
      <c r="M44" s="1168" t="s">
        <v>290</v>
      </c>
      <c r="N44" s="3609"/>
    </row>
    <row r="45" spans="1:14" ht="11" customHeight="1" thickBot="1">
      <c r="A45" s="3612"/>
      <c r="B45" s="1172" t="s">
        <v>2651</v>
      </c>
      <c r="C45" s="1173" t="s">
        <v>2652</v>
      </c>
      <c r="D45" s="1174"/>
      <c r="E45" s="1175">
        <f>SUM(E14:E44)</f>
        <v>14540</v>
      </c>
      <c r="F45" s="1176"/>
      <c r="G45" s="1165">
        <f>SUM(G14:G44)</f>
        <v>360</v>
      </c>
      <c r="H45" s="1165">
        <f>SUM(H14:H44)</f>
        <v>6</v>
      </c>
      <c r="I45" s="1165">
        <f>SUM(I14:I44)</f>
        <v>4429</v>
      </c>
      <c r="J45" s="1177">
        <v>19335</v>
      </c>
      <c r="K45" s="1178">
        <v>2694</v>
      </c>
      <c r="L45" s="1179"/>
      <c r="M45" s="1180" t="s">
        <v>2651</v>
      </c>
      <c r="N45" s="3610"/>
    </row>
    <row r="47" spans="1:14">
      <c r="E47" s="229"/>
      <c r="F47" s="229"/>
      <c r="G47" s="229"/>
      <c r="H47" s="229"/>
      <c r="I47" s="229"/>
      <c r="J47" s="229"/>
    </row>
    <row r="48" spans="1:14" ht="13">
      <c r="D48" s="238" t="s">
        <v>2771</v>
      </c>
      <c r="E48" s="238" t="b">
        <f>IF(SUM(E14:E44)=E45,TRUE,FALSE)</f>
        <v>1</v>
      </c>
      <c r="F48" s="238"/>
      <c r="G48" s="238" t="b">
        <f>IF(SUM(G14:G44)=G45,TRUE,FALSE)</f>
        <v>1</v>
      </c>
      <c r="H48" s="238" t="b">
        <f>IF(SUM(H14:H44)=H45,TRUE,FALSE)</f>
        <v>1</v>
      </c>
      <c r="I48" s="238" t="b">
        <f>IF(SUM(I14:I44)=I45,TRUE,FALSE)</f>
        <v>1</v>
      </c>
      <c r="J48" s="238" t="b">
        <f>IF(SUM(J14:J44)=J45,TRUE,FALSE)</f>
        <v>1</v>
      </c>
      <c r="K48" s="238" t="b">
        <f>IF(SUM(K14:K44)=K45,TRUE,FALSE)</f>
        <v>1</v>
      </c>
    </row>
  </sheetData>
  <customSheetViews>
    <customSheetView guid="{CED32266-454C-4882-8DB4-02038533D7CA}" showPageBreaks="1" printArea="1">
      <pageMargins left="0.5" right="0.5" top="0.5" bottom="0.5" header="0.3" footer="0.3"/>
      <printOptions horizontalCentered="1"/>
      <pageSetup orientation="portrait" r:id="rId1"/>
    </customSheetView>
    <customSheetView guid="{785AB79B-FCC5-4328-97AE-CA0022E835E7}" showPageBreaks="1" fitToPage="1" printArea="1">
      <selection activeCell="R10" sqref="R10"/>
      <pageMargins left="0.5" right="0.5" top="0.5" bottom="0.25" header="0.5" footer="0.5"/>
      <printOptions horizontalCentered="1" verticalCentered="1"/>
      <pageSetup orientation="landscape" horizontalDpi="4294967292" r:id="rId2"/>
      <headerFooter alignWithMargins="0"/>
    </customSheetView>
    <customSheetView guid="{5A727A5D-BF44-4335-A246-11154DE1EF1F}" showPageBreaks="1" fitToPage="1" printArea="1">
      <selection activeCell="R10" sqref="R10"/>
      <pageMargins left="0.5" right="0.5" top="0.5" bottom="0.25" header="0.5" footer="0.5"/>
      <printOptions horizontalCentered="1" verticalCentered="1"/>
      <pageSetup orientation="landscape" horizontalDpi="4294967292" r:id="rId3"/>
      <headerFooter alignWithMargins="0"/>
    </customSheetView>
    <customSheetView guid="{4199E9C9-F722-4E0F-954F-1B24567CBCA2}" fitToPage="1">
      <selection activeCell="R10" sqref="R10"/>
      <pageMargins left="0.5" right="0.5" top="0.5" bottom="0.25" header="0.5" footer="0.5"/>
      <printOptions horizontalCentered="1" verticalCentered="1"/>
      <pageSetup orientation="landscape" horizontalDpi="4294967292" r:id="rId4"/>
      <headerFooter alignWithMargins="0"/>
    </customSheetView>
    <customSheetView guid="{494A8C19-2F1C-4B6E-A878-D879D2D7079D}" fitToPage="1">
      <selection activeCell="R10" sqref="R10"/>
      <pageMargins left="0.5" right="0.5" top="0.5" bottom="0.25" header="0.5" footer="0.5"/>
      <printOptions horizontalCentered="1" verticalCentered="1"/>
      <pageSetup orientation="landscape" horizontalDpi="4294967292" r:id="rId5"/>
      <headerFooter alignWithMargins="0"/>
    </customSheetView>
    <customSheetView guid="{1074830C-1147-4CE3-BD9F-2572CEE59AEF}" fitToPage="1">
      <selection activeCell="R10" sqref="R10"/>
      <pageMargins left="0.5" right="0.5" top="0.5" bottom="0.25" header="0.5" footer="0.5"/>
      <printOptions horizontalCentered="1" verticalCentered="1"/>
      <pageSetup orientation="landscape" horizontalDpi="4294967292" r:id="rId6"/>
      <headerFooter alignWithMargins="0"/>
    </customSheetView>
    <customSheetView guid="{C0E4D60A-5D51-4D0A-8339-E19D67BA1FD7}" fitToPage="1">
      <selection activeCell="R10" sqref="R10"/>
      <pageMargins left="0.5" right="0.5" top="0.5" bottom="0.25" header="0.5" footer="0.5"/>
      <printOptions horizontalCentered="1" verticalCentered="1"/>
      <pageSetup orientation="landscape" horizontalDpi="4294967292" r:id="rId7"/>
      <headerFooter alignWithMargins="0"/>
    </customSheetView>
    <customSheetView guid="{EB5A193B-9693-4793-A7E2-BFF09C25801B}" fitToPage="1">
      <selection activeCell="R10" sqref="R10"/>
      <pageMargins left="0.5" right="0.5" top="0.5" bottom="0.25" header="0.5" footer="0.5"/>
      <printOptions horizontalCentered="1" verticalCentered="1"/>
      <pageSetup orientation="landscape" horizontalDpi="4294967292" r:id="rId8"/>
      <headerFooter alignWithMargins="0"/>
    </customSheetView>
  </customSheetViews>
  <mergeCells count="3">
    <mergeCell ref="C7:M7"/>
    <mergeCell ref="N29:N45"/>
    <mergeCell ref="A29:A45"/>
  </mergeCells>
  <printOptions horizontalCentered="1" verticalCentered="1"/>
  <pageMargins left="0.25" right="0.25" top="0.25" bottom="0.25" header="0.1" footer="0.1"/>
  <pageSetup scale="94" orientation="landscape" r:id="rId9"/>
  <headerFooter alignWithMargins="0"/>
  <customProperties>
    <customPr name="_pios_id" r:id="rId10"/>
    <customPr name="EpmWorksheetKeyString_GUID" r:id="rId11"/>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44"/>
  <sheetViews>
    <sheetView view="pageBreakPreview" zoomScaleNormal="130" zoomScaleSheetLayoutView="100" workbookViewId="0">
      <selection activeCell="A125" sqref="A125:XFD125"/>
    </sheetView>
  </sheetViews>
  <sheetFormatPr defaultRowHeight="10"/>
  <cols>
    <col min="1" max="1" width="3" customWidth="1"/>
    <col min="2" max="2" width="2.77734375" customWidth="1"/>
    <col min="3" max="3" width="71.88671875" customWidth="1"/>
    <col min="4" max="4" width="10.6640625" customWidth="1"/>
    <col min="5" max="5" width="2.77734375" customWidth="1"/>
    <col min="6" max="6" width="37.6640625" customWidth="1"/>
    <col min="7" max="7" width="42.109375" customWidth="1"/>
    <col min="8" max="8" width="3.33203125" customWidth="1"/>
  </cols>
  <sheetData>
    <row r="1" spans="1:8" ht="11" customHeight="1">
      <c r="A1" s="3617" t="s">
        <v>1353</v>
      </c>
      <c r="B1" s="1136"/>
      <c r="C1" s="178" t="s">
        <v>1981</v>
      </c>
      <c r="D1" s="178"/>
      <c r="E1" s="178"/>
      <c r="F1" s="178"/>
      <c r="G1" s="178"/>
      <c r="H1" s="3613" t="s">
        <v>3042</v>
      </c>
    </row>
    <row r="2" spans="1:8" ht="11" customHeight="1">
      <c r="A2" s="3618"/>
      <c r="B2" s="799"/>
      <c r="C2" s="46"/>
      <c r="D2" s="46"/>
      <c r="E2" s="46"/>
      <c r="F2" s="46"/>
      <c r="G2" s="459"/>
      <c r="H2" s="3614"/>
    </row>
    <row r="3" spans="1:8" ht="11" customHeight="1">
      <c r="A3" s="3618"/>
      <c r="B3" s="799"/>
      <c r="C3" s="46" t="s">
        <v>1982</v>
      </c>
      <c r="D3" s="46"/>
      <c r="E3" s="46"/>
      <c r="F3" s="46"/>
      <c r="G3" s="459"/>
      <c r="H3" s="3614"/>
    </row>
    <row r="4" spans="1:8" ht="11" customHeight="1">
      <c r="A4" s="3618"/>
      <c r="B4" s="799"/>
      <c r="C4" s="46"/>
      <c r="D4" s="46"/>
      <c r="E4" s="46"/>
      <c r="F4" s="46"/>
      <c r="G4" s="459"/>
      <c r="H4" s="3614"/>
    </row>
    <row r="5" spans="1:8" ht="11" customHeight="1">
      <c r="A5" s="3618"/>
      <c r="B5" s="933" t="s">
        <v>416</v>
      </c>
      <c r="C5" s="46" t="s">
        <v>2393</v>
      </c>
      <c r="D5" s="46"/>
      <c r="E5" s="1181" t="s">
        <v>868</v>
      </c>
      <c r="F5" s="46" t="s">
        <v>2394</v>
      </c>
      <c r="G5" s="459"/>
      <c r="H5" s="3614"/>
    </row>
    <row r="6" spans="1:8" ht="11" customHeight="1">
      <c r="A6" s="3618"/>
      <c r="B6" s="799" t="s">
        <v>2395</v>
      </c>
      <c r="C6" s="46"/>
      <c r="D6" s="46"/>
      <c r="E6" s="46" t="s">
        <v>2396</v>
      </c>
      <c r="F6" s="46"/>
      <c r="G6" s="459"/>
      <c r="H6" s="3614"/>
    </row>
    <row r="7" spans="1:8" ht="11" customHeight="1">
      <c r="A7" s="3618"/>
      <c r="B7" s="799"/>
      <c r="C7" s="46"/>
      <c r="D7" s="46"/>
      <c r="E7" s="46" t="s">
        <v>2397</v>
      </c>
      <c r="F7" s="46"/>
      <c r="G7" s="459"/>
      <c r="H7" s="3614"/>
    </row>
    <row r="8" spans="1:8" ht="11" customHeight="1">
      <c r="A8" s="3618"/>
      <c r="B8" s="933" t="s">
        <v>417</v>
      </c>
      <c r="C8" s="46" t="s">
        <v>2398</v>
      </c>
      <c r="D8" s="46"/>
      <c r="E8" s="46" t="s">
        <v>2399</v>
      </c>
      <c r="F8" s="46"/>
      <c r="G8" s="459"/>
      <c r="H8" s="3614"/>
    </row>
    <row r="9" spans="1:8" ht="11" customHeight="1">
      <c r="A9" s="3618"/>
      <c r="B9" s="799" t="s">
        <v>2400</v>
      </c>
      <c r="C9" s="46"/>
      <c r="D9" s="46"/>
      <c r="E9" s="46" t="s">
        <v>2401</v>
      </c>
      <c r="F9" s="46"/>
      <c r="G9" s="459"/>
      <c r="H9" s="3614"/>
    </row>
    <row r="10" spans="1:8" ht="11" customHeight="1">
      <c r="A10" s="3618"/>
      <c r="B10" s="799" t="s">
        <v>2402</v>
      </c>
      <c r="C10" s="46"/>
      <c r="D10" s="46"/>
      <c r="E10" s="46" t="s">
        <v>2403</v>
      </c>
      <c r="F10" s="46"/>
      <c r="G10" s="459"/>
      <c r="H10" s="3614"/>
    </row>
    <row r="11" spans="1:8" ht="11" customHeight="1">
      <c r="A11" s="3618"/>
      <c r="B11" s="799"/>
      <c r="C11" s="46"/>
      <c r="D11" s="46"/>
      <c r="E11" s="46"/>
      <c r="F11" s="46"/>
      <c r="G11" s="459"/>
      <c r="H11" s="3614"/>
    </row>
    <row r="12" spans="1:8" ht="11" customHeight="1">
      <c r="A12" s="3618"/>
      <c r="B12" s="933" t="s">
        <v>418</v>
      </c>
      <c r="C12" s="46" t="s">
        <v>2404</v>
      </c>
      <c r="D12" s="46"/>
      <c r="E12" s="1181" t="s">
        <v>870</v>
      </c>
      <c r="F12" s="46" t="s">
        <v>2405</v>
      </c>
      <c r="G12" s="459"/>
      <c r="H12" s="3614"/>
    </row>
    <row r="13" spans="1:8" ht="11" customHeight="1">
      <c r="A13" s="3618"/>
      <c r="B13" s="799" t="s">
        <v>2406</v>
      </c>
      <c r="C13" s="46"/>
      <c r="D13" s="46"/>
      <c r="E13" s="46" t="s">
        <v>2407</v>
      </c>
      <c r="F13" s="46"/>
      <c r="G13" s="459"/>
      <c r="H13" s="3614"/>
    </row>
    <row r="14" spans="1:8" ht="11" customHeight="1">
      <c r="A14" s="3618"/>
      <c r="B14" s="799" t="s">
        <v>2408</v>
      </c>
      <c r="C14" s="46"/>
      <c r="D14" s="46"/>
      <c r="E14" s="46" t="s">
        <v>2409</v>
      </c>
      <c r="F14" s="46"/>
      <c r="G14" s="459"/>
      <c r="H14" s="3614"/>
    </row>
    <row r="15" spans="1:8" ht="11" customHeight="1">
      <c r="A15" s="3618"/>
      <c r="B15" s="799" t="s">
        <v>2410</v>
      </c>
      <c r="C15" s="46"/>
      <c r="D15" s="46"/>
      <c r="E15" s="46"/>
      <c r="F15" s="46"/>
      <c r="G15" s="459"/>
      <c r="H15" s="3614"/>
    </row>
    <row r="16" spans="1:8" ht="11" customHeight="1">
      <c r="A16" s="922"/>
      <c r="B16" s="799"/>
      <c r="C16" s="46"/>
      <c r="D16" s="46"/>
      <c r="E16" s="1181" t="s">
        <v>871</v>
      </c>
      <c r="F16" s="46" t="s">
        <v>2411</v>
      </c>
      <c r="G16" s="459"/>
      <c r="H16" s="3614"/>
    </row>
    <row r="17" spans="1:8" ht="11" customHeight="1">
      <c r="A17" s="922"/>
      <c r="B17" s="933" t="s">
        <v>419</v>
      </c>
      <c r="C17" s="46" t="s">
        <v>2412</v>
      </c>
      <c r="D17" s="46"/>
      <c r="E17" s="46"/>
      <c r="F17" s="46"/>
      <c r="G17" s="459"/>
      <c r="H17" s="3614"/>
    </row>
    <row r="18" spans="1:8" ht="11" customHeight="1">
      <c r="A18" s="922"/>
      <c r="B18" s="799" t="s">
        <v>2413</v>
      </c>
      <c r="C18" s="46"/>
      <c r="D18" s="46"/>
      <c r="E18" s="46"/>
      <c r="F18" s="46" t="s">
        <v>2414</v>
      </c>
      <c r="G18" s="459" t="s">
        <v>2415</v>
      </c>
      <c r="H18" s="3614"/>
    </row>
    <row r="19" spans="1:8" ht="11" customHeight="1">
      <c r="A19" s="922"/>
      <c r="B19" s="799" t="s">
        <v>2416</v>
      </c>
      <c r="C19" s="46"/>
      <c r="D19" s="46"/>
      <c r="E19" s="46"/>
      <c r="F19" s="46"/>
      <c r="G19" s="459"/>
      <c r="H19" s="1112"/>
    </row>
    <row r="20" spans="1:8" ht="11" customHeight="1">
      <c r="A20" s="922"/>
      <c r="B20" s="799" t="s">
        <v>2417</v>
      </c>
      <c r="C20" s="46"/>
      <c r="D20" s="46"/>
      <c r="E20" s="46"/>
      <c r="F20" s="46" t="s">
        <v>1288</v>
      </c>
      <c r="G20" s="459" t="s">
        <v>2418</v>
      </c>
      <c r="H20" s="1112"/>
    </row>
    <row r="21" spans="1:8" ht="11" customHeight="1">
      <c r="A21" s="922"/>
      <c r="B21" s="799" t="s">
        <v>2419</v>
      </c>
      <c r="C21" s="46"/>
      <c r="D21" s="46"/>
      <c r="E21" s="46"/>
      <c r="F21" s="46" t="s">
        <v>1290</v>
      </c>
      <c r="G21" s="459" t="s">
        <v>2420</v>
      </c>
      <c r="H21" s="1112"/>
    </row>
    <row r="22" spans="1:8" ht="11" customHeight="1">
      <c r="A22" s="922"/>
      <c r="B22" s="799" t="s">
        <v>2421</v>
      </c>
      <c r="C22" s="46"/>
      <c r="D22" s="46"/>
      <c r="E22" s="46"/>
      <c r="F22" s="46" t="s">
        <v>1292</v>
      </c>
      <c r="G22" s="459" t="s">
        <v>2422</v>
      </c>
      <c r="H22" s="1112"/>
    </row>
    <row r="23" spans="1:8" ht="11" customHeight="1">
      <c r="A23" s="922"/>
      <c r="B23" s="799"/>
      <c r="C23" s="46"/>
      <c r="D23" s="46"/>
      <c r="E23" s="46"/>
      <c r="F23" s="46" t="s">
        <v>1296</v>
      </c>
      <c r="G23" s="459" t="s">
        <v>2423</v>
      </c>
      <c r="H23" s="1112"/>
    </row>
    <row r="24" spans="1:8" ht="11" customHeight="1">
      <c r="A24" s="922"/>
      <c r="B24" s="933" t="s">
        <v>421</v>
      </c>
      <c r="C24" s="46" t="s">
        <v>2424</v>
      </c>
      <c r="D24" s="46"/>
      <c r="E24" s="46"/>
      <c r="F24" s="46" t="s">
        <v>1300</v>
      </c>
      <c r="G24" s="459" t="s">
        <v>2425</v>
      </c>
      <c r="H24" s="790"/>
    </row>
    <row r="25" spans="1:8" ht="11" customHeight="1">
      <c r="A25" s="922"/>
      <c r="B25" s="799" t="s">
        <v>2426</v>
      </c>
      <c r="C25" s="46"/>
      <c r="D25" s="46"/>
      <c r="E25" s="46"/>
      <c r="F25" s="46" t="s">
        <v>1304</v>
      </c>
      <c r="G25" s="459" t="s">
        <v>2427</v>
      </c>
      <c r="H25" s="790"/>
    </row>
    <row r="26" spans="1:8" ht="11" customHeight="1">
      <c r="A26" s="922"/>
      <c r="B26" s="799" t="s">
        <v>2428</v>
      </c>
      <c r="C26" s="46"/>
      <c r="D26" s="46"/>
      <c r="E26" s="46"/>
      <c r="F26" s="46"/>
      <c r="G26" s="459"/>
      <c r="H26" s="790"/>
    </row>
    <row r="27" spans="1:8" ht="11" customHeight="1">
      <c r="A27" s="95"/>
      <c r="B27" s="799"/>
      <c r="C27" s="46"/>
      <c r="D27" s="46"/>
      <c r="E27" s="46"/>
      <c r="F27" s="46" t="s">
        <v>2429</v>
      </c>
      <c r="G27" s="459"/>
      <c r="H27" s="790"/>
    </row>
    <row r="28" spans="1:8" ht="11" customHeight="1">
      <c r="A28" s="95"/>
      <c r="B28" s="933" t="s">
        <v>866</v>
      </c>
      <c r="C28" s="46" t="s">
        <v>2430</v>
      </c>
      <c r="D28" s="46"/>
      <c r="E28" s="46"/>
      <c r="F28" s="46"/>
      <c r="G28" s="459"/>
      <c r="H28" s="790"/>
    </row>
    <row r="29" spans="1:8" ht="11" customHeight="1">
      <c r="A29" s="95"/>
      <c r="B29" s="799" t="s">
        <v>2431</v>
      </c>
      <c r="C29" s="46"/>
      <c r="D29" s="46"/>
      <c r="E29" s="46"/>
      <c r="F29" s="46" t="s">
        <v>2432</v>
      </c>
      <c r="G29" s="459"/>
      <c r="H29" s="790"/>
    </row>
    <row r="30" spans="1:8" ht="11" customHeight="1">
      <c r="A30" s="95"/>
      <c r="B30" s="799" t="s">
        <v>2433</v>
      </c>
      <c r="C30" s="46"/>
      <c r="D30" s="46"/>
      <c r="E30" s="46"/>
      <c r="F30" s="46" t="s">
        <v>3516</v>
      </c>
      <c r="G30" s="459"/>
      <c r="H30" s="790"/>
    </row>
    <row r="31" spans="1:8" ht="11" customHeight="1">
      <c r="A31" s="95"/>
      <c r="B31" s="799" t="s">
        <v>2434</v>
      </c>
      <c r="C31" s="46"/>
      <c r="D31" s="46"/>
      <c r="E31" s="46"/>
      <c r="F31" s="46"/>
      <c r="G31" s="459"/>
      <c r="H31" s="790"/>
    </row>
    <row r="32" spans="1:8" ht="11" customHeight="1">
      <c r="A32" s="95"/>
      <c r="B32" s="799" t="s">
        <v>2435</v>
      </c>
      <c r="C32" s="46"/>
      <c r="D32" s="46"/>
      <c r="E32" s="46"/>
      <c r="F32" s="46"/>
      <c r="G32" s="459"/>
      <c r="H32" s="790"/>
    </row>
    <row r="33" spans="1:8" ht="11" customHeight="1">
      <c r="A33" s="95"/>
      <c r="B33" s="799" t="s">
        <v>2436</v>
      </c>
      <c r="C33" s="46"/>
      <c r="D33" s="46"/>
      <c r="E33" s="46"/>
      <c r="F33" s="46"/>
      <c r="G33" s="459"/>
      <c r="H33" s="790"/>
    </row>
    <row r="34" spans="1:8" ht="11" customHeight="1">
      <c r="A34" s="95"/>
      <c r="B34" s="799" t="s">
        <v>2437</v>
      </c>
      <c r="C34" s="46"/>
      <c r="D34" s="46"/>
      <c r="E34" s="46"/>
      <c r="F34" s="46"/>
      <c r="G34" s="459"/>
      <c r="H34" s="790"/>
    </row>
    <row r="35" spans="1:8" ht="11" customHeight="1">
      <c r="A35" s="95"/>
      <c r="B35" s="799" t="s">
        <v>2438</v>
      </c>
      <c r="C35" s="46"/>
      <c r="D35" s="46"/>
      <c r="E35" s="46"/>
      <c r="F35" s="46"/>
      <c r="G35" s="459"/>
      <c r="H35" s="790"/>
    </row>
    <row r="36" spans="1:8" ht="11" customHeight="1">
      <c r="A36" s="95"/>
      <c r="B36" s="799" t="s">
        <v>2439</v>
      </c>
      <c r="C36" s="46"/>
      <c r="D36" s="46"/>
      <c r="E36" s="46"/>
      <c r="F36" s="46"/>
      <c r="G36" s="459"/>
      <c r="H36" s="790"/>
    </row>
    <row r="37" spans="1:8" ht="11" customHeight="1">
      <c r="A37" s="95"/>
      <c r="B37" s="799" t="s">
        <v>2440</v>
      </c>
      <c r="C37" s="46"/>
      <c r="D37" s="46"/>
      <c r="E37" s="46"/>
      <c r="F37" s="46"/>
      <c r="G37" s="459"/>
      <c r="H37" s="790"/>
    </row>
    <row r="38" spans="1:8" ht="11" customHeight="1">
      <c r="A38" s="95"/>
      <c r="B38" s="799" t="s">
        <v>2441</v>
      </c>
      <c r="C38" s="46"/>
      <c r="D38" s="46"/>
      <c r="E38" s="46"/>
      <c r="F38" s="46"/>
      <c r="G38" s="459"/>
      <c r="H38" s="790"/>
    </row>
    <row r="39" spans="1:8" ht="11" customHeight="1">
      <c r="A39" s="95"/>
      <c r="B39" s="799" t="s">
        <v>2442</v>
      </c>
      <c r="C39" s="46"/>
      <c r="D39" s="46"/>
      <c r="E39" s="46"/>
      <c r="F39" s="46"/>
      <c r="G39" s="459"/>
      <c r="H39" s="790"/>
    </row>
    <row r="40" spans="1:8" ht="11" customHeight="1">
      <c r="A40" s="95"/>
      <c r="B40" s="799"/>
      <c r="C40" s="46"/>
      <c r="D40" s="46"/>
      <c r="E40" s="46"/>
      <c r="F40" s="46"/>
      <c r="G40" s="459"/>
      <c r="H40" s="790"/>
    </row>
    <row r="41" spans="1:8" ht="11" customHeight="1">
      <c r="A41" s="95"/>
      <c r="B41" s="799"/>
      <c r="C41" s="46"/>
      <c r="D41" s="46"/>
      <c r="E41" s="46"/>
      <c r="F41" s="46"/>
      <c r="G41" s="459"/>
      <c r="H41" s="790"/>
    </row>
    <row r="42" spans="1:8" ht="11" customHeight="1">
      <c r="A42" s="95"/>
      <c r="B42" s="799"/>
      <c r="C42" s="46"/>
      <c r="D42" s="46"/>
      <c r="E42" s="46"/>
      <c r="F42" s="46"/>
      <c r="G42" s="459"/>
      <c r="H42" s="1112"/>
    </row>
    <row r="43" spans="1:8" ht="11" customHeight="1">
      <c r="A43" s="95"/>
      <c r="B43" s="799"/>
      <c r="C43" s="46"/>
      <c r="D43" s="46"/>
      <c r="E43" s="46"/>
      <c r="F43" s="46"/>
      <c r="G43" s="459"/>
      <c r="H43" s="3615">
        <v>65</v>
      </c>
    </row>
    <row r="44" spans="1:8" ht="11" customHeight="1">
      <c r="A44" s="171"/>
      <c r="B44" s="1182" t="s">
        <v>181</v>
      </c>
      <c r="C44" s="164"/>
      <c r="D44" s="164"/>
      <c r="E44" s="164"/>
      <c r="F44" s="164"/>
      <c r="G44" s="164"/>
      <c r="H44" s="3616"/>
    </row>
  </sheetData>
  <customSheetViews>
    <customSheetView guid="{CED32266-454C-4882-8DB4-02038533D7CA}" scale="130" showPageBreaks="1">
      <pageMargins left="0.5" right="0.5" top="0.5" bottom="0.5" header="0.3" footer="0.3"/>
      <printOptions horizontalCentered="1"/>
      <pageSetup orientation="portrait" r:id="rId1"/>
    </customSheetView>
    <customSheetView guid="{785AB79B-FCC5-4328-97AE-CA0022E835E7}" scale="130" fitToPage="1">
      <selection sqref="A1:A15"/>
      <pageMargins left="0.5" right="0.5" top="0.5" bottom="0.5" header="0" footer="0"/>
      <printOptions horizontalCentered="1" verticalCentered="1"/>
      <pageSetup orientation="landscape" horizontalDpi="4294967292" r:id="rId2"/>
      <headerFooter alignWithMargins="0"/>
    </customSheetView>
    <customSheetView guid="{5A727A5D-BF44-4335-A246-11154DE1EF1F}" scale="130" fitToPage="1">
      <selection sqref="A1:A15"/>
      <pageMargins left="0.5" right="0.5" top="0.5" bottom="0.5" header="0" footer="0"/>
      <printOptions horizontalCentered="1" verticalCentered="1"/>
      <pageSetup orientation="landscape" horizontalDpi="4294967292" r:id="rId3"/>
      <headerFooter alignWithMargins="0"/>
    </customSheetView>
    <customSheetView guid="{4199E9C9-F722-4E0F-954F-1B24567CBCA2}" scale="130" fitToPage="1">
      <selection sqref="A1:A15"/>
      <pageMargins left="0.5" right="0.5" top="0.5" bottom="0.5" header="0" footer="0"/>
      <printOptions horizontalCentered="1" verticalCentered="1"/>
      <pageSetup orientation="landscape" horizontalDpi="4294967292" r:id="rId4"/>
      <headerFooter alignWithMargins="0"/>
    </customSheetView>
    <customSheetView guid="{494A8C19-2F1C-4B6E-A878-D879D2D7079D}" scale="130" fitToPage="1">
      <selection sqref="A1:A15"/>
      <pageMargins left="0.5" right="0.5" top="0.5" bottom="0.5" header="0" footer="0"/>
      <printOptions horizontalCentered="1" verticalCentered="1"/>
      <pageSetup orientation="landscape" horizontalDpi="4294967292" r:id="rId5"/>
      <headerFooter alignWithMargins="0"/>
    </customSheetView>
    <customSheetView guid="{1074830C-1147-4CE3-BD9F-2572CEE59AEF}" scale="130" fitToPage="1">
      <selection sqref="A1:A15"/>
      <pageMargins left="0.5" right="0.5" top="0.5" bottom="0.5" header="0" footer="0"/>
      <printOptions horizontalCentered="1" verticalCentered="1"/>
      <pageSetup orientation="landscape" horizontalDpi="4294967292" r:id="rId6"/>
      <headerFooter alignWithMargins="0"/>
    </customSheetView>
    <customSheetView guid="{C0E4D60A-5D51-4D0A-8339-E19D67BA1FD7}" scale="130" fitToPage="1">
      <selection sqref="A1:A15"/>
      <pageMargins left="0.5" right="0.5" top="0.5" bottom="0.5" header="0" footer="0"/>
      <printOptions horizontalCentered="1" verticalCentered="1"/>
      <pageSetup orientation="landscape" horizontalDpi="4294967292" r:id="rId7"/>
      <headerFooter alignWithMargins="0"/>
    </customSheetView>
    <customSheetView guid="{EB5A193B-9693-4793-A7E2-BFF09C25801B}" scale="130" fitToPage="1">
      <selection sqref="A1:A15"/>
      <pageMargins left="0.5" right="0.5" top="0.5" bottom="0.5" header="0" footer="0"/>
      <printOptions horizontalCentered="1" verticalCentered="1"/>
      <pageSetup orientation="landscape" horizontalDpi="4294967292" r:id="rId8"/>
      <headerFooter alignWithMargins="0"/>
    </customSheetView>
  </customSheetViews>
  <mergeCells count="3">
    <mergeCell ref="H1:H18"/>
    <mergeCell ref="H43:H44"/>
    <mergeCell ref="A1:A15"/>
  </mergeCells>
  <phoneticPr fontId="0" type="noConversion"/>
  <printOptions horizontalCentered="1" verticalCentered="1"/>
  <pageMargins left="0.25" right="0.25" top="0.25" bottom="0.25" header="0.1" footer="0.1"/>
  <pageSetup scale="98" orientation="landscape" r:id="rId9"/>
  <headerFooter alignWithMargins="0"/>
  <customProperties>
    <customPr name="_pios_id" r:id="rId10"/>
    <customPr name="EpmWorksheetKeyString_GUID" r:id="rId11"/>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93"/>
  <sheetViews>
    <sheetView showGridLines="0" view="pageBreakPreview" zoomScaleNormal="100" zoomScaleSheetLayoutView="100" workbookViewId="0">
      <selection activeCell="Q92" sqref="Q92"/>
    </sheetView>
  </sheetViews>
  <sheetFormatPr defaultRowHeight="10"/>
  <cols>
    <col min="1" max="1" width="2.6640625" customWidth="1"/>
    <col min="2" max="2" width="5" customWidth="1"/>
    <col min="3" max="3" width="5.33203125" customWidth="1"/>
    <col min="4" max="4" width="21.77734375" customWidth="1"/>
    <col min="5" max="5" width="6.5546875" customWidth="1"/>
    <col min="6" max="6" width="11.109375" bestFit="1" customWidth="1"/>
    <col min="7" max="7" width="9.77734375" bestFit="1" customWidth="1"/>
    <col min="8" max="8" width="9.77734375" customWidth="1"/>
    <col min="9" max="9" width="11.109375" bestFit="1" customWidth="1"/>
    <col min="10" max="10" width="12.5546875" customWidth="1"/>
    <col min="11" max="11" width="12.5546875" bestFit="1" customWidth="1"/>
    <col min="12" max="12" width="6.88671875" customWidth="1"/>
    <col min="13" max="13" width="8.109375" customWidth="1"/>
    <col min="14" max="14" width="9.77734375" customWidth="1"/>
    <col min="15" max="15" width="11.44140625" customWidth="1"/>
    <col min="16" max="16" width="8.5546875" customWidth="1"/>
    <col min="17" max="17" width="4.77734375" customWidth="1"/>
    <col min="18" max="18" width="3" style="50" customWidth="1"/>
  </cols>
  <sheetData>
    <row r="1" spans="1:18" ht="11" customHeight="1">
      <c r="A1" s="381"/>
      <c r="B1" s="177" t="s">
        <v>2443</v>
      </c>
      <c r="C1" s="1039"/>
      <c r="D1" s="1039"/>
      <c r="E1" s="1039"/>
      <c r="F1" s="1039"/>
      <c r="G1" s="1039"/>
      <c r="H1" s="1039"/>
      <c r="I1" s="1039"/>
      <c r="J1" s="1039"/>
      <c r="K1" s="1039"/>
      <c r="L1" s="1039"/>
      <c r="M1" s="1039"/>
      <c r="N1" s="1039"/>
      <c r="O1" s="1039"/>
      <c r="P1" s="1039"/>
      <c r="Q1" s="1039"/>
      <c r="R1" s="3620">
        <v>66</v>
      </c>
    </row>
    <row r="2" spans="1:18" ht="11" customHeight="1">
      <c r="A2" s="95"/>
      <c r="B2" s="49" t="s">
        <v>2444</v>
      </c>
      <c r="C2" s="532"/>
      <c r="D2" s="532"/>
      <c r="E2" s="532"/>
      <c r="F2" s="532"/>
      <c r="G2" s="532"/>
      <c r="H2" s="532"/>
      <c r="I2" s="532"/>
      <c r="J2" s="532"/>
      <c r="K2" s="532"/>
      <c r="L2" s="532"/>
      <c r="M2" s="532"/>
      <c r="N2" s="532"/>
      <c r="O2" s="532"/>
      <c r="P2" s="532"/>
      <c r="Q2" s="731"/>
      <c r="R2" s="3621"/>
    </row>
    <row r="3" spans="1:18" ht="11" customHeight="1">
      <c r="A3" s="95"/>
      <c r="B3" s="49"/>
      <c r="C3" s="532"/>
      <c r="D3" s="532"/>
      <c r="E3" s="532"/>
      <c r="F3" s="532"/>
      <c r="G3" s="532"/>
      <c r="H3" s="532"/>
      <c r="I3" s="532"/>
      <c r="J3" s="532"/>
      <c r="K3" s="532"/>
      <c r="L3" s="532"/>
      <c r="M3" s="532"/>
      <c r="N3" s="532"/>
      <c r="O3" s="532"/>
      <c r="P3" s="532"/>
      <c r="Q3" s="731"/>
      <c r="R3" s="1112"/>
    </row>
    <row r="4" spans="1:18" ht="11" customHeight="1">
      <c r="A4" s="95"/>
      <c r="B4" s="1045"/>
      <c r="C4" s="1045"/>
      <c r="D4" s="744"/>
      <c r="E4" s="936"/>
      <c r="F4" s="1055"/>
      <c r="G4" s="934" t="s">
        <v>2445</v>
      </c>
      <c r="H4" s="729"/>
      <c r="I4" s="729"/>
      <c r="J4" s="729"/>
      <c r="K4" s="1045"/>
      <c r="L4" s="1183" t="s">
        <v>2446</v>
      </c>
      <c r="M4" s="1183"/>
      <c r="N4" s="1183"/>
      <c r="O4" s="1183"/>
      <c r="P4" s="1183"/>
      <c r="Q4" s="1054"/>
      <c r="R4" s="1112"/>
    </row>
    <row r="5" spans="1:18" ht="11" customHeight="1">
      <c r="A5" s="95"/>
      <c r="B5" s="800"/>
      <c r="C5" s="800"/>
      <c r="D5" s="46"/>
      <c r="E5" s="734"/>
      <c r="F5" s="800"/>
      <c r="G5" s="1183" t="s">
        <v>2447</v>
      </c>
      <c r="H5" s="1183"/>
      <c r="I5" s="1183"/>
      <c r="J5" s="1183"/>
      <c r="K5" s="800"/>
      <c r="L5" s="800"/>
      <c r="M5" s="800"/>
      <c r="N5" s="800"/>
      <c r="O5" s="800"/>
      <c r="P5" s="800"/>
      <c r="Q5" s="933"/>
      <c r="R5" s="1112"/>
    </row>
    <row r="6" spans="1:18" ht="11" customHeight="1">
      <c r="A6" s="95"/>
      <c r="B6" s="800"/>
      <c r="C6" s="800"/>
      <c r="D6" s="46"/>
      <c r="E6" s="734"/>
      <c r="F6" s="800"/>
      <c r="G6" s="800"/>
      <c r="H6" s="800"/>
      <c r="I6" s="800"/>
      <c r="J6" s="800" t="s">
        <v>2448</v>
      </c>
      <c r="K6" s="800" t="s">
        <v>2449</v>
      </c>
      <c r="L6" s="800"/>
      <c r="M6" s="800"/>
      <c r="N6" s="800"/>
      <c r="O6" s="800"/>
      <c r="P6" s="800"/>
      <c r="Q6" s="933"/>
      <c r="R6" s="1112"/>
    </row>
    <row r="7" spans="1:18" ht="11" customHeight="1">
      <c r="A7" s="95"/>
      <c r="B7" s="800"/>
      <c r="C7" s="800"/>
      <c r="D7" s="46"/>
      <c r="E7" s="734"/>
      <c r="F7" s="800"/>
      <c r="G7" s="800"/>
      <c r="H7" s="800"/>
      <c r="I7" s="800"/>
      <c r="J7" s="800" t="s">
        <v>2450</v>
      </c>
      <c r="K7" s="800" t="s">
        <v>2451</v>
      </c>
      <c r="L7" s="800"/>
      <c r="M7" s="800"/>
      <c r="N7" s="800"/>
      <c r="O7" s="800"/>
      <c r="P7" s="800"/>
      <c r="Q7" s="933"/>
      <c r="R7" s="1112"/>
    </row>
    <row r="8" spans="1:18" ht="11" customHeight="1">
      <c r="A8" s="95"/>
      <c r="B8" s="800"/>
      <c r="C8" s="800"/>
      <c r="D8" s="46"/>
      <c r="E8" s="734"/>
      <c r="F8" s="800"/>
      <c r="G8" s="800"/>
      <c r="H8" s="800"/>
      <c r="I8" s="800" t="s">
        <v>2452</v>
      </c>
      <c r="J8" s="800" t="s">
        <v>2453</v>
      </c>
      <c r="K8" s="800" t="s">
        <v>2454</v>
      </c>
      <c r="L8" s="800"/>
      <c r="M8" s="800"/>
      <c r="N8" s="800"/>
      <c r="O8" s="800" t="s">
        <v>2455</v>
      </c>
      <c r="P8" s="800"/>
      <c r="Q8" s="933"/>
      <c r="R8" s="1112"/>
    </row>
    <row r="9" spans="1:18" ht="11" customHeight="1">
      <c r="A9" s="95"/>
      <c r="B9" s="800"/>
      <c r="C9" s="800"/>
      <c r="D9" s="46"/>
      <c r="E9" s="734"/>
      <c r="F9" s="800" t="s">
        <v>2456</v>
      </c>
      <c r="G9" s="800"/>
      <c r="H9" s="800"/>
      <c r="I9" s="800" t="s">
        <v>1033</v>
      </c>
      <c r="J9" s="800" t="s">
        <v>1034</v>
      </c>
      <c r="K9" s="800" t="s">
        <v>1035</v>
      </c>
      <c r="L9" s="800"/>
      <c r="M9" s="800"/>
      <c r="N9" s="800"/>
      <c r="O9" s="800" t="s">
        <v>1036</v>
      </c>
      <c r="P9" s="800"/>
      <c r="Q9" s="933"/>
      <c r="R9" s="1112"/>
    </row>
    <row r="10" spans="1:18" ht="11" customHeight="1">
      <c r="A10" s="95"/>
      <c r="B10" s="800"/>
      <c r="C10" s="800"/>
      <c r="D10" s="46"/>
      <c r="E10" s="734"/>
      <c r="F10" s="800" t="s">
        <v>1037</v>
      </c>
      <c r="G10" s="800"/>
      <c r="H10" s="800" t="s">
        <v>1038</v>
      </c>
      <c r="I10" s="800" t="s">
        <v>1039</v>
      </c>
      <c r="J10" s="800" t="s">
        <v>1040</v>
      </c>
      <c r="K10" s="800" t="s">
        <v>1960</v>
      </c>
      <c r="L10" s="800"/>
      <c r="M10" s="800"/>
      <c r="N10" s="800" t="s">
        <v>1041</v>
      </c>
      <c r="O10" s="800" t="s">
        <v>1042</v>
      </c>
      <c r="P10" s="800"/>
      <c r="Q10" s="933"/>
      <c r="R10" s="1112"/>
    </row>
    <row r="11" spans="1:18" ht="11" customHeight="1">
      <c r="A11" s="95"/>
      <c r="B11" s="800"/>
      <c r="C11" s="800"/>
      <c r="D11" s="46"/>
      <c r="E11" s="734"/>
      <c r="F11" s="800" t="s">
        <v>1970</v>
      </c>
      <c r="G11" s="800" t="s">
        <v>1038</v>
      </c>
      <c r="H11" s="800" t="s">
        <v>1043</v>
      </c>
      <c r="I11" s="800" t="s">
        <v>1044</v>
      </c>
      <c r="J11" s="800" t="s">
        <v>1045</v>
      </c>
      <c r="K11" s="800" t="s">
        <v>1046</v>
      </c>
      <c r="L11" s="800" t="s">
        <v>1531</v>
      </c>
      <c r="M11" s="800" t="s">
        <v>1047</v>
      </c>
      <c r="N11" s="800" t="s">
        <v>1037</v>
      </c>
      <c r="O11" s="800" t="s">
        <v>1048</v>
      </c>
      <c r="P11" s="800"/>
      <c r="Q11" s="933"/>
      <c r="R11" s="1112"/>
    </row>
    <row r="12" spans="1:18" ht="11" customHeight="1">
      <c r="A12" s="95"/>
      <c r="B12" s="800" t="s">
        <v>1049</v>
      </c>
      <c r="C12" s="800" t="s">
        <v>335</v>
      </c>
      <c r="D12" s="46"/>
      <c r="E12" s="734"/>
      <c r="F12" s="800" t="s">
        <v>1050</v>
      </c>
      <c r="G12" s="800" t="s">
        <v>1045</v>
      </c>
      <c r="H12" s="800" t="s">
        <v>1051</v>
      </c>
      <c r="I12" s="800" t="s">
        <v>1052</v>
      </c>
      <c r="J12" s="800" t="s">
        <v>1053</v>
      </c>
      <c r="K12" s="800" t="s">
        <v>1054</v>
      </c>
      <c r="L12" s="800" t="s">
        <v>1055</v>
      </c>
      <c r="M12" s="800" t="s">
        <v>1051</v>
      </c>
      <c r="N12" s="800" t="s">
        <v>1970</v>
      </c>
      <c r="O12" s="800" t="s">
        <v>1056</v>
      </c>
      <c r="P12" s="800" t="s">
        <v>1047</v>
      </c>
      <c r="Q12" s="933" t="s">
        <v>1049</v>
      </c>
      <c r="R12" s="1112"/>
    </row>
    <row r="13" spans="1:18" ht="11" customHeight="1">
      <c r="A13" s="95"/>
      <c r="B13" s="800" t="s">
        <v>316</v>
      </c>
      <c r="C13" s="800" t="s">
        <v>338</v>
      </c>
      <c r="D13" s="532" t="s">
        <v>1057</v>
      </c>
      <c r="E13" s="924"/>
      <c r="F13" s="800" t="s">
        <v>339</v>
      </c>
      <c r="G13" s="800" t="s">
        <v>1058</v>
      </c>
      <c r="H13" s="800" t="s">
        <v>1059</v>
      </c>
      <c r="I13" s="800" t="s">
        <v>1060</v>
      </c>
      <c r="J13" s="800" t="s">
        <v>1059</v>
      </c>
      <c r="K13" s="800" t="s">
        <v>2453</v>
      </c>
      <c r="L13" s="800" t="s">
        <v>1061</v>
      </c>
      <c r="M13" s="800" t="s">
        <v>1059</v>
      </c>
      <c r="N13" s="800" t="s">
        <v>1062</v>
      </c>
      <c r="O13" s="800" t="s">
        <v>1063</v>
      </c>
      <c r="P13" s="800" t="s">
        <v>1064</v>
      </c>
      <c r="Q13" s="933" t="s">
        <v>316</v>
      </c>
      <c r="R13" s="1112"/>
    </row>
    <row r="14" spans="1:18" ht="11" customHeight="1" thickBot="1">
      <c r="A14" s="95"/>
      <c r="B14" s="804"/>
      <c r="C14" s="804"/>
      <c r="D14" s="735" t="s">
        <v>321</v>
      </c>
      <c r="E14" s="938"/>
      <c r="F14" s="804" t="s">
        <v>322</v>
      </c>
      <c r="G14" s="804" t="s">
        <v>323</v>
      </c>
      <c r="H14" s="804" t="s">
        <v>324</v>
      </c>
      <c r="I14" s="804" t="s">
        <v>325</v>
      </c>
      <c r="J14" s="804" t="s">
        <v>326</v>
      </c>
      <c r="K14" s="804" t="s">
        <v>178</v>
      </c>
      <c r="L14" s="804" t="s">
        <v>179</v>
      </c>
      <c r="M14" s="804" t="s">
        <v>398</v>
      </c>
      <c r="N14" s="804" t="s">
        <v>399</v>
      </c>
      <c r="O14" s="804" t="s">
        <v>400</v>
      </c>
      <c r="P14" s="804" t="s">
        <v>401</v>
      </c>
      <c r="Q14" s="1113"/>
      <c r="R14" s="1112"/>
    </row>
    <row r="15" spans="1:18" ht="11" customHeight="1">
      <c r="A15" s="95"/>
      <c r="B15" s="800"/>
      <c r="C15" s="800"/>
      <c r="D15" s="1181" t="s">
        <v>1065</v>
      </c>
      <c r="E15" s="926"/>
      <c r="F15" s="1184"/>
      <c r="G15" s="1185"/>
      <c r="H15" s="1185"/>
      <c r="I15" s="1185"/>
      <c r="J15" s="1185"/>
      <c r="K15" s="1185"/>
      <c r="L15" s="1185"/>
      <c r="M15" s="1185"/>
      <c r="N15" s="1185"/>
      <c r="O15" s="1185" t="s">
        <v>1066</v>
      </c>
      <c r="P15" s="1186"/>
      <c r="Q15" s="933"/>
      <c r="R15" s="1112"/>
    </row>
    <row r="16" spans="1:18" ht="11" customHeight="1">
      <c r="A16" s="95"/>
      <c r="B16" s="804">
        <v>1</v>
      </c>
      <c r="C16" s="804"/>
      <c r="D16" s="530" t="s">
        <v>1067</v>
      </c>
      <c r="E16" s="530" t="s">
        <v>1042</v>
      </c>
      <c r="F16" s="1187">
        <v>2625</v>
      </c>
      <c r="G16" s="804"/>
      <c r="H16" s="1113"/>
      <c r="I16" s="1188">
        <v>103</v>
      </c>
      <c r="J16" s="1188"/>
      <c r="K16" s="1188">
        <v>491</v>
      </c>
      <c r="L16" s="1188">
        <v>2237</v>
      </c>
      <c r="M16" s="1188"/>
      <c r="N16" s="1188">
        <v>2237</v>
      </c>
      <c r="O16" s="1188">
        <v>9716400</v>
      </c>
      <c r="P16" s="1189"/>
      <c r="Q16" s="1190">
        <v>1</v>
      </c>
      <c r="R16" s="1112"/>
    </row>
    <row r="17" spans="1:18" ht="11" customHeight="1">
      <c r="A17" s="95"/>
      <c r="B17" s="804">
        <v>2</v>
      </c>
      <c r="C17" s="804"/>
      <c r="D17" s="530" t="s">
        <v>1068</v>
      </c>
      <c r="E17" s="740" t="s">
        <v>1042</v>
      </c>
      <c r="F17" s="1191"/>
      <c r="G17" s="804"/>
      <c r="H17" s="804"/>
      <c r="I17" s="804"/>
      <c r="J17" s="804"/>
      <c r="K17" s="804"/>
      <c r="L17" s="804"/>
      <c r="M17" s="804"/>
      <c r="N17" s="804"/>
      <c r="O17" s="804"/>
      <c r="P17" s="1189"/>
      <c r="Q17" s="1190">
        <v>2</v>
      </c>
      <c r="R17" s="1112"/>
    </row>
    <row r="18" spans="1:18" ht="11" customHeight="1">
      <c r="A18" s="95"/>
      <c r="B18" s="804">
        <v>3</v>
      </c>
      <c r="C18" s="804"/>
      <c r="D18" s="530" t="s">
        <v>1069</v>
      </c>
      <c r="E18" s="740" t="s">
        <v>1042</v>
      </c>
      <c r="F18" s="1187">
        <v>1047</v>
      </c>
      <c r="G18" s="804"/>
      <c r="H18" s="804"/>
      <c r="I18" s="804"/>
      <c r="J18" s="1188">
        <v>6</v>
      </c>
      <c r="K18" s="1188">
        <v>267</v>
      </c>
      <c r="L18" s="1188">
        <v>786</v>
      </c>
      <c r="M18" s="804"/>
      <c r="N18" s="1188">
        <v>786</v>
      </c>
      <c r="O18" s="1188">
        <v>2098000</v>
      </c>
      <c r="P18" s="1192">
        <v>37</v>
      </c>
      <c r="Q18" s="1190">
        <v>3</v>
      </c>
      <c r="R18" s="1112"/>
    </row>
    <row r="19" spans="1:18" ht="11" customHeight="1">
      <c r="A19" s="922"/>
      <c r="B19" s="804">
        <v>4</v>
      </c>
      <c r="C19" s="804"/>
      <c r="D19" s="530" t="s">
        <v>1070</v>
      </c>
      <c r="E19" s="740" t="s">
        <v>1042</v>
      </c>
      <c r="F19" s="1187">
        <v>17</v>
      </c>
      <c r="G19" s="804"/>
      <c r="H19" s="804"/>
      <c r="I19" s="804"/>
      <c r="J19" s="804"/>
      <c r="K19" s="1188">
        <v>13</v>
      </c>
      <c r="L19" s="1188">
        <v>4</v>
      </c>
      <c r="M19" s="804"/>
      <c r="N19" s="1188">
        <v>4</v>
      </c>
      <c r="O19" s="1188">
        <v>4400</v>
      </c>
      <c r="P19" s="1189"/>
      <c r="Q19" s="1190">
        <v>4</v>
      </c>
      <c r="R19" s="1112"/>
    </row>
    <row r="20" spans="1:18" ht="11" customHeight="1">
      <c r="A20" s="922"/>
      <c r="B20" s="804">
        <v>5</v>
      </c>
      <c r="C20" s="804" t="s">
        <v>516</v>
      </c>
      <c r="D20" s="530" t="s">
        <v>1071</v>
      </c>
      <c r="E20" s="740" t="s">
        <v>1042</v>
      </c>
      <c r="F20" s="1187">
        <v>3689</v>
      </c>
      <c r="G20" s="804"/>
      <c r="H20" s="804"/>
      <c r="I20" s="1188">
        <v>103</v>
      </c>
      <c r="J20" s="1188">
        <v>6</v>
      </c>
      <c r="K20" s="1188">
        <v>771</v>
      </c>
      <c r="L20" s="1188">
        <v>3027</v>
      </c>
      <c r="M20" s="1188"/>
      <c r="N20" s="1188">
        <v>3027</v>
      </c>
      <c r="O20" s="1188">
        <v>11818800</v>
      </c>
      <c r="P20" s="1192">
        <v>37</v>
      </c>
      <c r="Q20" s="1190">
        <v>5</v>
      </c>
      <c r="R20" s="1112"/>
    </row>
    <row r="21" spans="1:18" ht="11" customHeight="1">
      <c r="A21" s="922"/>
      <c r="B21" s="804">
        <v>6</v>
      </c>
      <c r="C21" s="804" t="s">
        <v>516</v>
      </c>
      <c r="D21" s="530" t="s">
        <v>1072</v>
      </c>
      <c r="E21" s="740"/>
      <c r="F21" s="1187"/>
      <c r="G21" s="804"/>
      <c r="H21" s="804"/>
      <c r="I21" s="1188"/>
      <c r="J21" s="1188"/>
      <c r="K21" s="1188"/>
      <c r="L21" s="1188"/>
      <c r="M21" s="1188"/>
      <c r="N21" s="1188"/>
      <c r="O21" s="1188"/>
      <c r="P21" s="1189"/>
      <c r="Q21" s="1190">
        <v>6</v>
      </c>
      <c r="R21" s="1112"/>
    </row>
    <row r="22" spans="1:18" ht="11" customHeight="1">
      <c r="A22" s="922"/>
      <c r="B22" s="804">
        <v>7</v>
      </c>
      <c r="C22" s="804" t="s">
        <v>516</v>
      </c>
      <c r="D22" s="530" t="s">
        <v>1073</v>
      </c>
      <c r="E22" s="740"/>
      <c r="F22" s="1187"/>
      <c r="G22" s="804"/>
      <c r="H22" s="804"/>
      <c r="I22" s="1188"/>
      <c r="J22" s="1188"/>
      <c r="K22" s="1188"/>
      <c r="L22" s="1188"/>
      <c r="M22" s="1188"/>
      <c r="N22" s="1188"/>
      <c r="O22" s="1188"/>
      <c r="P22" s="1189"/>
      <c r="Q22" s="1190">
        <v>7</v>
      </c>
      <c r="R22" s="1112"/>
    </row>
    <row r="23" spans="1:18" ht="11" customHeight="1">
      <c r="A23" s="922"/>
      <c r="B23" s="804">
        <v>8</v>
      </c>
      <c r="C23" s="804" t="s">
        <v>516</v>
      </c>
      <c r="D23" s="530" t="s">
        <v>1074</v>
      </c>
      <c r="E23" s="740"/>
      <c r="F23" s="1187">
        <v>3689</v>
      </c>
      <c r="G23" s="804"/>
      <c r="H23" s="804"/>
      <c r="I23" s="1188">
        <v>103</v>
      </c>
      <c r="J23" s="1188">
        <v>6</v>
      </c>
      <c r="K23" s="1188">
        <v>771</v>
      </c>
      <c r="L23" s="1188">
        <v>3027</v>
      </c>
      <c r="M23" s="1188"/>
      <c r="N23" s="1188">
        <v>3027</v>
      </c>
      <c r="O23" s="1188">
        <v>11818800</v>
      </c>
      <c r="P23" s="1192">
        <v>37</v>
      </c>
      <c r="Q23" s="1190">
        <v>8</v>
      </c>
      <c r="R23" s="1112"/>
    </row>
    <row r="24" spans="1:18" ht="11" customHeight="1">
      <c r="A24" s="922"/>
      <c r="B24" s="804">
        <v>9</v>
      </c>
      <c r="C24" s="804" t="s">
        <v>516</v>
      </c>
      <c r="D24" s="530" t="s">
        <v>1075</v>
      </c>
      <c r="E24" s="740"/>
      <c r="F24" s="1187">
        <v>178</v>
      </c>
      <c r="G24" s="804"/>
      <c r="H24" s="804"/>
      <c r="I24" s="1188"/>
      <c r="J24" s="1188"/>
      <c r="K24" s="1188">
        <v>40</v>
      </c>
      <c r="L24" s="1188">
        <v>138</v>
      </c>
      <c r="M24" s="1188"/>
      <c r="N24" s="1188">
        <v>138</v>
      </c>
      <c r="O24" s="1193" t="s">
        <v>658</v>
      </c>
      <c r="P24" s="1189"/>
      <c r="Q24" s="1190">
        <v>9</v>
      </c>
      <c r="R24" s="1112"/>
    </row>
    <row r="25" spans="1:18" ht="11" customHeight="1">
      <c r="A25" s="922"/>
      <c r="B25" s="800"/>
      <c r="C25" s="800"/>
      <c r="D25" s="46" t="s">
        <v>109</v>
      </c>
      <c r="E25" s="734"/>
      <c r="F25" s="1194"/>
      <c r="G25" s="800"/>
      <c r="H25" s="800"/>
      <c r="I25" s="1195"/>
      <c r="J25" s="1195"/>
      <c r="K25" s="1195"/>
      <c r="L25" s="1195"/>
      <c r="M25" s="1195"/>
      <c r="N25" s="1195"/>
      <c r="O25" s="1195"/>
      <c r="P25" s="1196"/>
      <c r="Q25" s="925"/>
      <c r="R25" s="1112"/>
    </row>
    <row r="26" spans="1:18" ht="11" customHeight="1" thickBot="1">
      <c r="A26" s="1197"/>
      <c r="B26" s="804">
        <v>10</v>
      </c>
      <c r="C26" s="804" t="s">
        <v>516</v>
      </c>
      <c r="D26" s="530" t="s">
        <v>110</v>
      </c>
      <c r="E26" s="740"/>
      <c r="F26" s="1198">
        <v>3867</v>
      </c>
      <c r="G26" s="1199"/>
      <c r="H26" s="1199"/>
      <c r="I26" s="1200">
        <v>103</v>
      </c>
      <c r="J26" s="1200">
        <v>6</v>
      </c>
      <c r="K26" s="1200">
        <v>811</v>
      </c>
      <c r="L26" s="1200">
        <v>3165</v>
      </c>
      <c r="M26" s="1200"/>
      <c r="N26" s="1200">
        <v>3165</v>
      </c>
      <c r="O26" s="1200">
        <v>11818800</v>
      </c>
      <c r="P26" s="1201">
        <v>37</v>
      </c>
      <c r="Q26" s="1190">
        <v>10</v>
      </c>
      <c r="R26" s="1112"/>
    </row>
    <row r="27" spans="1:18" ht="11" customHeight="1">
      <c r="A27" s="1197"/>
      <c r="B27" s="1113"/>
      <c r="C27" s="1202"/>
      <c r="D27" s="530"/>
      <c r="E27" s="530"/>
      <c r="F27" s="1190"/>
      <c r="G27" s="1190"/>
      <c r="H27" s="1190"/>
      <c r="I27" s="1190"/>
      <c r="J27" s="1190"/>
      <c r="K27" s="1190"/>
      <c r="L27" s="1190"/>
      <c r="M27" s="1190"/>
      <c r="N27" s="1190"/>
      <c r="O27" s="1190"/>
      <c r="P27" s="1190"/>
      <c r="Q27" s="530"/>
      <c r="R27" s="3619" t="s">
        <v>3247</v>
      </c>
    </row>
    <row r="28" spans="1:18" ht="11" customHeight="1">
      <c r="A28" s="3623" t="s">
        <v>3246</v>
      </c>
      <c r="B28" s="49" t="s">
        <v>111</v>
      </c>
      <c r="C28" s="532"/>
      <c r="D28" s="532"/>
      <c r="E28" s="532"/>
      <c r="F28" s="532"/>
      <c r="G28" s="532"/>
      <c r="H28" s="532"/>
      <c r="I28" s="532"/>
      <c r="J28" s="532"/>
      <c r="K28" s="532"/>
      <c r="L28" s="532"/>
      <c r="M28" s="532"/>
      <c r="N28" s="532"/>
      <c r="O28" s="532"/>
      <c r="P28" s="532"/>
      <c r="Q28" s="731"/>
      <c r="R28" s="3619"/>
    </row>
    <row r="29" spans="1:18" ht="11" customHeight="1">
      <c r="A29" s="3623"/>
      <c r="B29" s="63"/>
      <c r="C29" s="735"/>
      <c r="D29" s="735"/>
      <c r="E29" s="735"/>
      <c r="F29" s="735"/>
      <c r="G29" s="735"/>
      <c r="H29" s="735"/>
      <c r="I29" s="735"/>
      <c r="J29" s="735"/>
      <c r="K29" s="735"/>
      <c r="L29" s="735"/>
      <c r="M29" s="735"/>
      <c r="N29" s="735"/>
      <c r="O29" s="735"/>
      <c r="P29" s="735"/>
      <c r="Q29" s="735"/>
      <c r="R29" s="3619"/>
    </row>
    <row r="30" spans="1:18" ht="11" customHeight="1">
      <c r="A30" s="3623"/>
      <c r="B30" s="800"/>
      <c r="C30" s="1203"/>
      <c r="D30" s="799"/>
      <c r="E30" s="734"/>
      <c r="F30" s="800"/>
      <c r="G30" s="800"/>
      <c r="H30" s="800"/>
      <c r="I30" s="800"/>
      <c r="J30" s="800"/>
      <c r="K30" s="735" t="s">
        <v>112</v>
      </c>
      <c r="L30" s="735"/>
      <c r="M30" s="735"/>
      <c r="N30" s="735"/>
      <c r="O30" s="735"/>
      <c r="P30" s="735"/>
      <c r="Q30" s="799"/>
      <c r="R30" s="3619"/>
    </row>
    <row r="31" spans="1:18" ht="11" customHeight="1">
      <c r="A31" s="3623"/>
      <c r="B31" s="800"/>
      <c r="C31" s="1203"/>
      <c r="D31" s="799"/>
      <c r="E31" s="734"/>
      <c r="F31" s="800"/>
      <c r="G31" s="800" t="s">
        <v>113</v>
      </c>
      <c r="H31" s="800" t="s">
        <v>113</v>
      </c>
      <c r="I31" s="800" t="s">
        <v>113</v>
      </c>
      <c r="J31" s="800" t="s">
        <v>113</v>
      </c>
      <c r="K31" s="800"/>
      <c r="L31" s="800"/>
      <c r="M31" s="800"/>
      <c r="N31" s="800"/>
      <c r="O31" s="800"/>
      <c r="P31" s="800"/>
      <c r="Q31" s="799"/>
      <c r="R31" s="3619"/>
    </row>
    <row r="32" spans="1:18" ht="11" customHeight="1">
      <c r="A32" s="3623"/>
      <c r="B32" s="800"/>
      <c r="C32" s="1203"/>
      <c r="D32" s="799"/>
      <c r="E32" s="734"/>
      <c r="F32" s="800"/>
      <c r="G32" s="1204">
        <v>36526</v>
      </c>
      <c r="H32" s="1204">
        <v>38353</v>
      </c>
      <c r="I32" s="1204">
        <v>40179</v>
      </c>
      <c r="J32" s="1204">
        <v>42005</v>
      </c>
      <c r="K32" s="800"/>
      <c r="L32" s="800"/>
      <c r="M32" s="800"/>
      <c r="N32" s="800"/>
      <c r="O32" s="800"/>
      <c r="P32" s="800"/>
      <c r="Q32" s="799"/>
      <c r="R32" s="3619"/>
    </row>
    <row r="33" spans="1:18" ht="11" customHeight="1">
      <c r="A33" s="3623"/>
      <c r="B33" s="800" t="s">
        <v>311</v>
      </c>
      <c r="C33" s="800" t="s">
        <v>335</v>
      </c>
      <c r="D33" s="799"/>
      <c r="E33" s="734"/>
      <c r="F33" s="800" t="s">
        <v>114</v>
      </c>
      <c r="G33" s="800" t="s">
        <v>1055</v>
      </c>
      <c r="H33" s="800" t="s">
        <v>1055</v>
      </c>
      <c r="I33" s="800" t="s">
        <v>1055</v>
      </c>
      <c r="J33" s="800" t="s">
        <v>1055</v>
      </c>
      <c r="K33" s="800"/>
      <c r="L33" s="800"/>
      <c r="M33" s="800"/>
      <c r="N33" s="800"/>
      <c r="O33" s="800"/>
      <c r="P33" s="800"/>
      <c r="Q33" s="933" t="s">
        <v>1049</v>
      </c>
      <c r="R33" s="3619"/>
    </row>
    <row r="34" spans="1:18" ht="11" customHeight="1">
      <c r="A34" s="3623"/>
      <c r="B34" s="800" t="s">
        <v>316</v>
      </c>
      <c r="C34" s="800" t="s">
        <v>338</v>
      </c>
      <c r="D34" s="923" t="s">
        <v>1057</v>
      </c>
      <c r="E34" s="924"/>
      <c r="F34" s="1204">
        <v>36526</v>
      </c>
      <c r="G34" s="1204">
        <v>38352</v>
      </c>
      <c r="H34" s="1204">
        <v>40178</v>
      </c>
      <c r="I34" s="1204">
        <v>42004</v>
      </c>
      <c r="J34" s="1204">
        <v>43830</v>
      </c>
      <c r="K34" s="800">
        <v>2020</v>
      </c>
      <c r="L34" s="800">
        <v>2021</v>
      </c>
      <c r="M34" s="800">
        <v>2022</v>
      </c>
      <c r="N34" s="800">
        <v>2023</v>
      </c>
      <c r="O34" s="800">
        <v>2024</v>
      </c>
      <c r="P34" s="800" t="s">
        <v>1969</v>
      </c>
      <c r="Q34" s="933" t="s">
        <v>316</v>
      </c>
      <c r="R34" s="3619"/>
    </row>
    <row r="35" spans="1:18" ht="11" customHeight="1" thickBot="1">
      <c r="A35" s="3623"/>
      <c r="B35" s="804"/>
      <c r="C35" s="804"/>
      <c r="D35" s="1190" t="s">
        <v>321</v>
      </c>
      <c r="E35" s="740"/>
      <c r="F35" s="800" t="s">
        <v>322</v>
      </c>
      <c r="G35" s="804" t="s">
        <v>323</v>
      </c>
      <c r="H35" s="804" t="s">
        <v>324</v>
      </c>
      <c r="I35" s="804" t="s">
        <v>325</v>
      </c>
      <c r="J35" s="804" t="s">
        <v>326</v>
      </c>
      <c r="K35" s="804" t="s">
        <v>178</v>
      </c>
      <c r="L35" s="804" t="s">
        <v>179</v>
      </c>
      <c r="M35" s="804" t="s">
        <v>398</v>
      </c>
      <c r="N35" s="804" t="s">
        <v>399</v>
      </c>
      <c r="O35" s="804" t="s">
        <v>400</v>
      </c>
      <c r="P35" s="804" t="s">
        <v>401</v>
      </c>
      <c r="Q35" s="1113"/>
      <c r="R35" s="3619"/>
    </row>
    <row r="36" spans="1:18" ht="11" customHeight="1">
      <c r="A36" s="3623"/>
      <c r="B36" s="804">
        <v>11</v>
      </c>
      <c r="C36" s="804" t="s">
        <v>516</v>
      </c>
      <c r="D36" s="530" t="s">
        <v>115</v>
      </c>
      <c r="E36" s="740"/>
      <c r="F36" s="1205">
        <v>1705</v>
      </c>
      <c r="G36" s="1206">
        <v>582</v>
      </c>
      <c r="H36" s="1206">
        <v>274</v>
      </c>
      <c r="I36" s="1206">
        <v>317</v>
      </c>
      <c r="J36" s="1206">
        <v>149</v>
      </c>
      <c r="K36" s="1207"/>
      <c r="L36" s="1207"/>
      <c r="M36" s="1207"/>
      <c r="N36" s="1208"/>
      <c r="O36" s="1208"/>
      <c r="P36" s="1209">
        <v>3027</v>
      </c>
      <c r="Q36" s="1190">
        <v>11</v>
      </c>
      <c r="R36" s="3619"/>
    </row>
    <row r="37" spans="1:18" ht="11" customHeight="1">
      <c r="A37" s="3623"/>
      <c r="B37" s="804">
        <v>12</v>
      </c>
      <c r="C37" s="804" t="s">
        <v>516</v>
      </c>
      <c r="D37" s="530" t="s">
        <v>116</v>
      </c>
      <c r="E37" s="740"/>
      <c r="F37" s="1210"/>
      <c r="G37" s="1211"/>
      <c r="H37" s="1211"/>
      <c r="I37" s="1211"/>
      <c r="J37" s="1211"/>
      <c r="K37" s="804"/>
      <c r="L37" s="804"/>
      <c r="M37" s="804"/>
      <c r="N37" s="804"/>
      <c r="O37" s="804"/>
      <c r="P37" s="1212"/>
      <c r="Q37" s="1190">
        <v>12</v>
      </c>
      <c r="R37" s="3619"/>
    </row>
    <row r="38" spans="1:18" ht="11" customHeight="1">
      <c r="A38" s="3623"/>
      <c r="B38" s="804">
        <v>13</v>
      </c>
      <c r="C38" s="804" t="s">
        <v>516</v>
      </c>
      <c r="D38" s="530" t="s">
        <v>1073</v>
      </c>
      <c r="E38" s="740"/>
      <c r="F38" s="1210"/>
      <c r="G38" s="1188"/>
      <c r="H38" s="1188"/>
      <c r="I38" s="1188"/>
      <c r="J38" s="1188"/>
      <c r="K38" s="804"/>
      <c r="L38" s="804"/>
      <c r="M38" s="804"/>
      <c r="N38" s="804"/>
      <c r="O38" s="804"/>
      <c r="P38" s="1192"/>
      <c r="Q38" s="1190">
        <v>13</v>
      </c>
      <c r="R38" s="3619"/>
    </row>
    <row r="39" spans="1:18" ht="11" customHeight="1">
      <c r="A39" s="3623"/>
      <c r="B39" s="804">
        <v>14</v>
      </c>
      <c r="C39" s="804" t="s">
        <v>516</v>
      </c>
      <c r="D39" s="530" t="s">
        <v>117</v>
      </c>
      <c r="E39" s="740"/>
      <c r="F39" s="1210">
        <v>1705</v>
      </c>
      <c r="G39" s="1188">
        <v>582</v>
      </c>
      <c r="H39" s="1188">
        <v>274</v>
      </c>
      <c r="I39" s="1188">
        <v>317</v>
      </c>
      <c r="J39" s="1188">
        <v>149</v>
      </c>
      <c r="K39" s="804"/>
      <c r="L39" s="804"/>
      <c r="M39" s="804"/>
      <c r="N39" s="804"/>
      <c r="O39" s="804"/>
      <c r="P39" s="1192">
        <v>3027</v>
      </c>
      <c r="Q39" s="1190">
        <v>14</v>
      </c>
      <c r="R39" s="3619"/>
    </row>
    <row r="40" spans="1:18" ht="11" customHeight="1">
      <c r="A40" s="3623"/>
      <c r="B40" s="804">
        <v>15</v>
      </c>
      <c r="C40" s="804" t="s">
        <v>516</v>
      </c>
      <c r="D40" s="530" t="s">
        <v>1075</v>
      </c>
      <c r="E40" s="740"/>
      <c r="F40" s="1210">
        <v>101</v>
      </c>
      <c r="G40" s="1188"/>
      <c r="H40" s="1188"/>
      <c r="I40" s="1188">
        <v>8</v>
      </c>
      <c r="J40" s="1188">
        <v>29</v>
      </c>
      <c r="K40" s="804"/>
      <c r="L40" s="804"/>
      <c r="M40" s="804"/>
      <c r="N40" s="804"/>
      <c r="O40" s="804"/>
      <c r="P40" s="1192">
        <v>138</v>
      </c>
      <c r="Q40" s="1190">
        <v>15</v>
      </c>
      <c r="R40" s="3619"/>
    </row>
    <row r="41" spans="1:18" ht="11" customHeight="1">
      <c r="A41" s="3623"/>
      <c r="B41" s="800"/>
      <c r="C41" s="800"/>
      <c r="D41" s="46" t="s">
        <v>109</v>
      </c>
      <c r="E41" s="734"/>
      <c r="F41" s="1213"/>
      <c r="G41" s="1195"/>
      <c r="H41" s="1195"/>
      <c r="I41" s="1195"/>
      <c r="J41" s="1195"/>
      <c r="K41" s="800"/>
      <c r="L41" s="800"/>
      <c r="M41" s="800"/>
      <c r="N41" s="800"/>
      <c r="O41" s="800"/>
      <c r="P41" s="1214"/>
      <c r="Q41" s="925"/>
      <c r="R41" s="3619"/>
    </row>
    <row r="42" spans="1:18" ht="11" customHeight="1" thickBot="1">
      <c r="A42" s="3623"/>
      <c r="B42" s="804">
        <v>16</v>
      </c>
      <c r="C42" s="804" t="s">
        <v>516</v>
      </c>
      <c r="D42" s="530" t="s">
        <v>118</v>
      </c>
      <c r="E42" s="740"/>
      <c r="F42" s="1215">
        <v>1806</v>
      </c>
      <c r="G42" s="1200">
        <v>582</v>
      </c>
      <c r="H42" s="1200">
        <v>274</v>
      </c>
      <c r="I42" s="1200">
        <v>325</v>
      </c>
      <c r="J42" s="1200">
        <v>178</v>
      </c>
      <c r="K42" s="1199"/>
      <c r="L42" s="1199"/>
      <c r="M42" s="1199"/>
      <c r="N42" s="1199"/>
      <c r="O42" s="1199" t="s">
        <v>658</v>
      </c>
      <c r="P42" s="1201">
        <v>3165</v>
      </c>
      <c r="Q42" s="1190">
        <v>16</v>
      </c>
      <c r="R42" s="3619"/>
    </row>
    <row r="43" spans="1:18" ht="11" customHeight="1">
      <c r="A43" s="3623"/>
      <c r="B43" s="799"/>
      <c r="C43" s="46"/>
      <c r="D43" s="46"/>
      <c r="E43" s="46"/>
      <c r="F43" s="46"/>
      <c r="G43" s="46"/>
      <c r="H43" s="46"/>
      <c r="I43" s="46"/>
      <c r="J43" s="46"/>
      <c r="K43" s="46"/>
      <c r="L43" s="46"/>
      <c r="M43" s="46"/>
      <c r="N43" s="46"/>
      <c r="O43" s="46"/>
      <c r="P43" s="46"/>
      <c r="Q43" s="459"/>
      <c r="R43" s="3619"/>
    </row>
    <row r="44" spans="1:18" ht="11" customHeight="1">
      <c r="A44" s="3623"/>
      <c r="B44" s="1216" t="s">
        <v>181</v>
      </c>
      <c r="C44" s="459"/>
      <c r="D44" s="459"/>
      <c r="E44" s="459"/>
      <c r="F44" s="459"/>
      <c r="G44" s="459"/>
      <c r="H44" s="459"/>
      <c r="I44" s="459"/>
      <c r="J44" s="459"/>
      <c r="K44" s="459"/>
      <c r="L44" s="459"/>
      <c r="M44" s="459"/>
      <c r="N44" s="459"/>
      <c r="O44" s="459"/>
      <c r="P44" s="459"/>
      <c r="Q44" s="459"/>
      <c r="R44" s="3622"/>
    </row>
    <row r="45" spans="1:18" ht="11" customHeight="1">
      <c r="A45" s="1217"/>
      <c r="B45" s="1218"/>
      <c r="C45" s="221"/>
      <c r="D45" s="221"/>
      <c r="E45" s="221"/>
      <c r="F45" s="221"/>
      <c r="G45" s="221"/>
      <c r="H45" s="221"/>
      <c r="I45" s="221"/>
      <c r="J45" s="221"/>
      <c r="K45" s="221"/>
      <c r="L45" s="221"/>
      <c r="M45" s="221"/>
      <c r="N45" s="221"/>
      <c r="O45" s="221"/>
      <c r="P45" s="221"/>
      <c r="Q45" s="221"/>
      <c r="R45" s="1219"/>
    </row>
    <row r="46" spans="1:18" ht="11" customHeight="1">
      <c r="A46" s="1221"/>
      <c r="B46" s="1222"/>
      <c r="C46" s="164"/>
      <c r="D46" s="164"/>
      <c r="E46" s="164"/>
      <c r="F46" s="164"/>
      <c r="G46" s="164"/>
      <c r="H46" s="164"/>
      <c r="I46" s="164"/>
      <c r="J46" s="164"/>
      <c r="K46" s="164"/>
      <c r="L46" s="164"/>
      <c r="M46" s="164"/>
      <c r="N46" s="164"/>
      <c r="O46" s="164"/>
      <c r="P46" s="164"/>
      <c r="Q46" s="164"/>
      <c r="R46" s="1221"/>
    </row>
    <row r="47" spans="1:18" ht="11" customHeight="1">
      <c r="A47" s="3624" t="s">
        <v>3248</v>
      </c>
      <c r="B47" s="193" t="s">
        <v>119</v>
      </c>
      <c r="C47" s="731"/>
      <c r="D47" s="731"/>
      <c r="E47" s="731"/>
      <c r="F47" s="731"/>
      <c r="G47" s="731"/>
      <c r="H47" s="731"/>
      <c r="I47" s="731"/>
      <c r="J47" s="731"/>
      <c r="K47" s="731"/>
      <c r="L47" s="731"/>
      <c r="M47" s="731"/>
      <c r="N47" s="731"/>
      <c r="O47" s="731"/>
      <c r="P47" s="731"/>
      <c r="Q47" s="731"/>
      <c r="R47" s="3624" t="s">
        <v>3042</v>
      </c>
    </row>
    <row r="48" spans="1:18" ht="11" customHeight="1">
      <c r="A48" s="3619"/>
      <c r="B48" s="193" t="s">
        <v>2444</v>
      </c>
      <c r="C48" s="532"/>
      <c r="D48" s="532"/>
      <c r="E48" s="532"/>
      <c r="F48" s="532"/>
      <c r="G48" s="532"/>
      <c r="H48" s="532"/>
      <c r="I48" s="532"/>
      <c r="J48" s="532"/>
      <c r="K48" s="532"/>
      <c r="L48" s="532"/>
      <c r="M48" s="532"/>
      <c r="N48" s="532"/>
      <c r="O48" s="532"/>
      <c r="P48" s="532"/>
      <c r="Q48" s="731"/>
      <c r="R48" s="3619"/>
    </row>
    <row r="49" spans="1:18" ht="11" customHeight="1">
      <c r="A49" s="3619"/>
      <c r="B49" s="193"/>
      <c r="C49" s="532"/>
      <c r="D49" s="532"/>
      <c r="E49" s="532"/>
      <c r="F49" s="532"/>
      <c r="G49" s="532"/>
      <c r="H49" s="532"/>
      <c r="I49" s="532"/>
      <c r="J49" s="532"/>
      <c r="K49" s="532"/>
      <c r="L49" s="532"/>
      <c r="M49" s="532"/>
      <c r="N49" s="532"/>
      <c r="O49" s="532"/>
      <c r="P49" s="532"/>
      <c r="Q49" s="731"/>
      <c r="R49" s="3619"/>
    </row>
    <row r="50" spans="1:18" ht="11" customHeight="1">
      <c r="A50" s="3619"/>
      <c r="B50" s="1056"/>
      <c r="C50" s="1045"/>
      <c r="D50" s="744"/>
      <c r="E50" s="936"/>
      <c r="F50" s="1055"/>
      <c r="G50" s="934" t="s">
        <v>2445</v>
      </c>
      <c r="H50" s="729"/>
      <c r="I50" s="729"/>
      <c r="J50" s="729"/>
      <c r="K50" s="1045"/>
      <c r="L50" s="1183" t="s">
        <v>2446</v>
      </c>
      <c r="M50" s="1183"/>
      <c r="N50" s="1183"/>
      <c r="O50" s="1183"/>
      <c r="P50" s="1183"/>
      <c r="Q50" s="1054"/>
      <c r="R50" s="3619"/>
    </row>
    <row r="51" spans="1:18" ht="11" customHeight="1">
      <c r="A51" s="3619"/>
      <c r="B51" s="926"/>
      <c r="C51" s="800"/>
      <c r="D51" s="46"/>
      <c r="E51" s="734"/>
      <c r="F51" s="800"/>
      <c r="G51" s="1183" t="s">
        <v>2447</v>
      </c>
      <c r="H51" s="1183"/>
      <c r="I51" s="1183"/>
      <c r="J51" s="1183"/>
      <c r="K51" s="800"/>
      <c r="L51" s="800"/>
      <c r="M51" s="800"/>
      <c r="N51" s="800"/>
      <c r="O51" s="800"/>
      <c r="P51" s="800"/>
      <c r="Q51" s="933"/>
      <c r="R51" s="3619"/>
    </row>
    <row r="52" spans="1:18" ht="11" customHeight="1">
      <c r="A52" s="3619"/>
      <c r="B52" s="926"/>
      <c r="C52" s="800"/>
      <c r="D52" s="46"/>
      <c r="E52" s="734"/>
      <c r="F52" s="800"/>
      <c r="G52" s="800"/>
      <c r="H52" s="800"/>
      <c r="I52" s="800"/>
      <c r="J52" s="800" t="s">
        <v>2448</v>
      </c>
      <c r="K52" s="800" t="s">
        <v>2449</v>
      </c>
      <c r="L52" s="800"/>
      <c r="M52" s="800"/>
      <c r="N52" s="800"/>
      <c r="O52" s="800"/>
      <c r="P52" s="800"/>
      <c r="Q52" s="933"/>
      <c r="R52" s="3619"/>
    </row>
    <row r="53" spans="1:18" ht="11" customHeight="1">
      <c r="A53" s="3619"/>
      <c r="B53" s="926"/>
      <c r="C53" s="800"/>
      <c r="D53" s="46"/>
      <c r="E53" s="734"/>
      <c r="F53" s="800"/>
      <c r="G53" s="800"/>
      <c r="H53" s="800"/>
      <c r="I53" s="800"/>
      <c r="J53" s="800" t="s">
        <v>2450</v>
      </c>
      <c r="K53" s="800" t="s">
        <v>2451</v>
      </c>
      <c r="L53" s="800"/>
      <c r="M53" s="800"/>
      <c r="N53" s="800"/>
      <c r="O53" s="800"/>
      <c r="P53" s="800"/>
      <c r="Q53" s="933"/>
      <c r="R53" s="3619"/>
    </row>
    <row r="54" spans="1:18" ht="11" customHeight="1">
      <c r="A54" s="3619"/>
      <c r="B54" s="926"/>
      <c r="C54" s="800"/>
      <c r="D54" s="46"/>
      <c r="E54" s="734"/>
      <c r="F54" s="800"/>
      <c r="G54" s="800"/>
      <c r="H54" s="800"/>
      <c r="I54" s="800" t="s">
        <v>2452</v>
      </c>
      <c r="J54" s="800" t="s">
        <v>2453</v>
      </c>
      <c r="K54" s="800" t="s">
        <v>2454</v>
      </c>
      <c r="L54" s="800"/>
      <c r="M54" s="800"/>
      <c r="N54" s="800"/>
      <c r="O54" s="800" t="s">
        <v>2455</v>
      </c>
      <c r="P54" s="800"/>
      <c r="Q54" s="933"/>
      <c r="R54" s="3619"/>
    </row>
    <row r="55" spans="1:18" ht="11" customHeight="1">
      <c r="A55" s="3619"/>
      <c r="B55" s="926"/>
      <c r="C55" s="800"/>
      <c r="D55" s="46"/>
      <c r="E55" s="734"/>
      <c r="F55" s="800" t="s">
        <v>2456</v>
      </c>
      <c r="G55" s="800"/>
      <c r="H55" s="800"/>
      <c r="I55" s="800" t="s">
        <v>1033</v>
      </c>
      <c r="J55" s="800" t="s">
        <v>1034</v>
      </c>
      <c r="K55" s="800" t="s">
        <v>1035</v>
      </c>
      <c r="L55" s="800"/>
      <c r="M55" s="800"/>
      <c r="N55" s="800"/>
      <c r="O55" s="800" t="s">
        <v>1036</v>
      </c>
      <c r="P55" s="800"/>
      <c r="Q55" s="933"/>
      <c r="R55" s="3619"/>
    </row>
    <row r="56" spans="1:18" ht="11" customHeight="1">
      <c r="A56" s="3619"/>
      <c r="B56" s="926"/>
      <c r="C56" s="800"/>
      <c r="D56" s="46"/>
      <c r="E56" s="734"/>
      <c r="F56" s="800" t="s">
        <v>1037</v>
      </c>
      <c r="G56" s="800"/>
      <c r="H56" s="800" t="s">
        <v>1038</v>
      </c>
      <c r="I56" s="800" t="s">
        <v>1039</v>
      </c>
      <c r="J56" s="800" t="s">
        <v>1040</v>
      </c>
      <c r="K56" s="800" t="s">
        <v>1960</v>
      </c>
      <c r="L56" s="800"/>
      <c r="M56" s="800"/>
      <c r="N56" s="800" t="s">
        <v>1041</v>
      </c>
      <c r="O56" s="800" t="s">
        <v>1042</v>
      </c>
      <c r="P56" s="800"/>
      <c r="Q56" s="933"/>
      <c r="R56" s="3619"/>
    </row>
    <row r="57" spans="1:18" ht="11" customHeight="1">
      <c r="A57" s="3619"/>
      <c r="B57" s="926"/>
      <c r="C57" s="800"/>
      <c r="D57" s="46"/>
      <c r="E57" s="734"/>
      <c r="F57" s="800" t="s">
        <v>1970</v>
      </c>
      <c r="G57" s="800" t="s">
        <v>1038</v>
      </c>
      <c r="H57" s="800" t="s">
        <v>1043</v>
      </c>
      <c r="I57" s="800" t="s">
        <v>1044</v>
      </c>
      <c r="J57" s="800" t="s">
        <v>1045</v>
      </c>
      <c r="K57" s="800" t="s">
        <v>1046</v>
      </c>
      <c r="L57" s="800" t="s">
        <v>1531</v>
      </c>
      <c r="M57" s="800" t="s">
        <v>1047</v>
      </c>
      <c r="N57" s="800" t="s">
        <v>1037</v>
      </c>
      <c r="O57" s="800" t="s">
        <v>1048</v>
      </c>
      <c r="P57" s="800"/>
      <c r="Q57" s="933"/>
      <c r="R57" s="3619"/>
    </row>
    <row r="58" spans="1:18" ht="11" customHeight="1">
      <c r="A58" s="3619"/>
      <c r="B58" s="926" t="s">
        <v>1049</v>
      </c>
      <c r="C58" s="800" t="s">
        <v>335</v>
      </c>
      <c r="D58" s="46"/>
      <c r="E58" s="734"/>
      <c r="F58" s="800" t="s">
        <v>1050</v>
      </c>
      <c r="G58" s="800" t="s">
        <v>1045</v>
      </c>
      <c r="H58" s="800" t="s">
        <v>1051</v>
      </c>
      <c r="I58" s="800" t="s">
        <v>1052</v>
      </c>
      <c r="J58" s="800" t="s">
        <v>1053</v>
      </c>
      <c r="K58" s="800" t="s">
        <v>1054</v>
      </c>
      <c r="L58" s="800" t="s">
        <v>1055</v>
      </c>
      <c r="M58" s="800" t="s">
        <v>1051</v>
      </c>
      <c r="N58" s="800" t="s">
        <v>1970</v>
      </c>
      <c r="O58" s="800" t="s">
        <v>1056</v>
      </c>
      <c r="P58" s="800" t="s">
        <v>1047</v>
      </c>
      <c r="Q58" s="933" t="s">
        <v>1049</v>
      </c>
      <c r="R58" s="3619"/>
    </row>
    <row r="59" spans="1:18" ht="11" customHeight="1">
      <c r="A59" s="3619"/>
      <c r="B59" s="926" t="s">
        <v>316</v>
      </c>
      <c r="C59" s="800" t="s">
        <v>338</v>
      </c>
      <c r="D59" s="532" t="s">
        <v>1057</v>
      </c>
      <c r="E59" s="924"/>
      <c r="F59" s="800" t="s">
        <v>339</v>
      </c>
      <c r="G59" s="800" t="s">
        <v>1058</v>
      </c>
      <c r="H59" s="800" t="s">
        <v>1059</v>
      </c>
      <c r="I59" s="800" t="s">
        <v>1060</v>
      </c>
      <c r="J59" s="800" t="s">
        <v>1059</v>
      </c>
      <c r="K59" s="800" t="s">
        <v>2453</v>
      </c>
      <c r="L59" s="800" t="s">
        <v>1061</v>
      </c>
      <c r="M59" s="800" t="s">
        <v>1059</v>
      </c>
      <c r="N59" s="800" t="s">
        <v>1062</v>
      </c>
      <c r="O59" s="800" t="s">
        <v>1063</v>
      </c>
      <c r="P59" s="800" t="s">
        <v>1064</v>
      </c>
      <c r="Q59" s="933" t="s">
        <v>316</v>
      </c>
      <c r="R59" s="3619"/>
    </row>
    <row r="60" spans="1:18" ht="11" customHeight="1" thickBot="1">
      <c r="A60" s="3619"/>
      <c r="B60" s="1223"/>
      <c r="C60" s="804"/>
      <c r="D60" s="735" t="s">
        <v>321</v>
      </c>
      <c r="E60" s="938"/>
      <c r="F60" s="804" t="s">
        <v>322</v>
      </c>
      <c r="G60" s="804" t="s">
        <v>323</v>
      </c>
      <c r="H60" s="804" t="s">
        <v>324</v>
      </c>
      <c r="I60" s="804" t="s">
        <v>325</v>
      </c>
      <c r="J60" s="804" t="s">
        <v>326</v>
      </c>
      <c r="K60" s="804" t="s">
        <v>178</v>
      </c>
      <c r="L60" s="804" t="s">
        <v>179</v>
      </c>
      <c r="M60" s="804" t="s">
        <v>398</v>
      </c>
      <c r="N60" s="804" t="s">
        <v>399</v>
      </c>
      <c r="O60" s="804" t="s">
        <v>400</v>
      </c>
      <c r="P60" s="804" t="s">
        <v>401</v>
      </c>
      <c r="Q60" s="1113"/>
      <c r="R60" s="3619"/>
    </row>
    <row r="61" spans="1:18" ht="11" customHeight="1">
      <c r="A61" s="3619"/>
      <c r="B61" s="734"/>
      <c r="C61" s="750"/>
      <c r="D61" s="532" t="s">
        <v>120</v>
      </c>
      <c r="E61" s="532"/>
      <c r="F61" s="1224"/>
      <c r="G61" s="1225"/>
      <c r="H61" s="1225"/>
      <c r="I61" s="1225"/>
      <c r="J61" s="1225"/>
      <c r="K61" s="1225"/>
      <c r="L61" s="1225"/>
      <c r="M61" s="1225"/>
      <c r="N61" s="1225"/>
      <c r="O61" s="1225"/>
      <c r="P61" s="1226"/>
      <c r="Q61" s="799"/>
      <c r="R61" s="3619"/>
    </row>
    <row r="62" spans="1:18" ht="11" customHeight="1">
      <c r="A62" s="3619"/>
      <c r="B62" s="734"/>
      <c r="C62" s="750"/>
      <c r="D62" s="532" t="s">
        <v>121</v>
      </c>
      <c r="E62" s="532"/>
      <c r="F62" s="1227"/>
      <c r="G62" s="750"/>
      <c r="H62" s="750"/>
      <c r="I62" s="750"/>
      <c r="J62" s="750"/>
      <c r="K62" s="750"/>
      <c r="L62" s="750"/>
      <c r="M62" s="750"/>
      <c r="N62" s="750"/>
      <c r="O62" s="750"/>
      <c r="P62" s="1228"/>
      <c r="Q62" s="799"/>
      <c r="R62" s="3619"/>
    </row>
    <row r="63" spans="1:18" ht="11" customHeight="1">
      <c r="A63" s="3619"/>
      <c r="B63" s="1223">
        <v>17</v>
      </c>
      <c r="C63" s="804"/>
      <c r="D63" s="530" t="s">
        <v>122</v>
      </c>
      <c r="E63" s="530"/>
      <c r="F63" s="1191"/>
      <c r="G63" s="804"/>
      <c r="H63" s="804"/>
      <c r="I63" s="804"/>
      <c r="J63" s="804"/>
      <c r="K63" s="804"/>
      <c r="L63" s="804"/>
      <c r="M63" s="804"/>
      <c r="N63" s="804"/>
      <c r="O63" s="804"/>
      <c r="P63" s="1189"/>
      <c r="Q63" s="1113">
        <v>17</v>
      </c>
      <c r="R63" s="3619"/>
    </row>
    <row r="64" spans="1:18" ht="11" customHeight="1">
      <c r="A64" s="3619"/>
      <c r="B64" s="926"/>
      <c r="C64" s="800"/>
      <c r="D64" s="46" t="s">
        <v>123</v>
      </c>
      <c r="E64" s="46"/>
      <c r="F64" s="1229"/>
      <c r="G64" s="800"/>
      <c r="H64" s="800"/>
      <c r="I64" s="800"/>
      <c r="J64" s="800"/>
      <c r="K64" s="800"/>
      <c r="L64" s="800"/>
      <c r="M64" s="800"/>
      <c r="N64" s="800"/>
      <c r="O64" s="800"/>
      <c r="P64" s="1196"/>
      <c r="Q64" s="933"/>
      <c r="R64" s="1112"/>
    </row>
    <row r="65" spans="1:18" ht="11" customHeight="1">
      <c r="A65" s="1112"/>
      <c r="B65" s="1223">
        <v>18</v>
      </c>
      <c r="C65" s="804"/>
      <c r="D65" s="530" t="s">
        <v>124</v>
      </c>
      <c r="E65" s="530"/>
      <c r="F65" s="1191"/>
      <c r="G65" s="804"/>
      <c r="H65" s="804"/>
      <c r="I65" s="804"/>
      <c r="J65" s="804"/>
      <c r="K65" s="804"/>
      <c r="L65" s="804"/>
      <c r="M65" s="804"/>
      <c r="N65" s="804"/>
      <c r="O65" s="804"/>
      <c r="P65" s="1189"/>
      <c r="Q65" s="1113">
        <v>18</v>
      </c>
      <c r="R65" s="1112"/>
    </row>
    <row r="66" spans="1:18" ht="11" customHeight="1">
      <c r="A66" s="1112"/>
      <c r="B66" s="1223">
        <v>19</v>
      </c>
      <c r="C66" s="804"/>
      <c r="D66" s="530" t="s">
        <v>125</v>
      </c>
      <c r="E66" s="530"/>
      <c r="F66" s="1191"/>
      <c r="G66" s="804"/>
      <c r="H66" s="804"/>
      <c r="I66" s="804"/>
      <c r="J66" s="804"/>
      <c r="K66" s="804"/>
      <c r="L66" s="804"/>
      <c r="M66" s="804"/>
      <c r="N66" s="804"/>
      <c r="O66" s="804"/>
      <c r="P66" s="1189"/>
      <c r="Q66" s="1113">
        <v>19</v>
      </c>
      <c r="R66" s="1112"/>
    </row>
    <row r="67" spans="1:18" ht="11" customHeight="1">
      <c r="A67" s="1112"/>
      <c r="B67" s="1223">
        <v>20</v>
      </c>
      <c r="C67" s="804"/>
      <c r="D67" s="530" t="s">
        <v>126</v>
      </c>
      <c r="E67" s="530"/>
      <c r="F67" s="1191"/>
      <c r="G67" s="804"/>
      <c r="H67" s="804"/>
      <c r="I67" s="804"/>
      <c r="J67" s="804"/>
      <c r="K67" s="804"/>
      <c r="L67" s="804"/>
      <c r="M67" s="804"/>
      <c r="N67" s="804"/>
      <c r="O67" s="804"/>
      <c r="P67" s="1189"/>
      <c r="Q67" s="1113">
        <v>20</v>
      </c>
      <c r="R67" s="1112"/>
    </row>
    <row r="68" spans="1:18" ht="11" customHeight="1">
      <c r="A68" s="1112"/>
      <c r="B68" s="926"/>
      <c r="C68" s="800"/>
      <c r="D68" s="46" t="s">
        <v>127</v>
      </c>
      <c r="E68" s="46"/>
      <c r="F68" s="1229"/>
      <c r="G68" s="800"/>
      <c r="H68" s="800"/>
      <c r="I68" s="800"/>
      <c r="J68" s="800"/>
      <c r="K68" s="800"/>
      <c r="L68" s="800"/>
      <c r="M68" s="800"/>
      <c r="N68" s="800"/>
      <c r="O68" s="800"/>
      <c r="P68" s="1196"/>
      <c r="Q68" s="933"/>
      <c r="R68" s="1112"/>
    </row>
    <row r="69" spans="1:18" ht="11" customHeight="1">
      <c r="A69" s="1112"/>
      <c r="B69" s="1223">
        <v>21</v>
      </c>
      <c r="C69" s="804"/>
      <c r="D69" s="530" t="s">
        <v>128</v>
      </c>
      <c r="E69" s="530"/>
      <c r="F69" s="1191"/>
      <c r="G69" s="804"/>
      <c r="H69" s="804"/>
      <c r="I69" s="804"/>
      <c r="J69" s="804"/>
      <c r="K69" s="804"/>
      <c r="L69" s="804"/>
      <c r="M69" s="804"/>
      <c r="N69" s="804"/>
      <c r="O69" s="804" t="s">
        <v>658</v>
      </c>
      <c r="P69" s="1189"/>
      <c r="Q69" s="1113">
        <v>21</v>
      </c>
      <c r="R69" s="1112"/>
    </row>
    <row r="70" spans="1:18" ht="11" customHeight="1">
      <c r="A70" s="1112"/>
      <c r="B70" s="926"/>
      <c r="C70" s="800"/>
      <c r="D70" s="46" t="s">
        <v>129</v>
      </c>
      <c r="E70" s="46"/>
      <c r="F70" s="1229"/>
      <c r="G70" s="800"/>
      <c r="H70" s="800"/>
      <c r="I70" s="800"/>
      <c r="J70" s="800"/>
      <c r="K70" s="800"/>
      <c r="L70" s="800"/>
      <c r="M70" s="800"/>
      <c r="N70" s="800"/>
      <c r="O70" s="800"/>
      <c r="P70" s="1196"/>
      <c r="Q70" s="933"/>
      <c r="R70" s="1112"/>
    </row>
    <row r="71" spans="1:18" ht="11" customHeight="1">
      <c r="A71" s="1112"/>
      <c r="B71" s="1223">
        <v>22</v>
      </c>
      <c r="C71" s="804"/>
      <c r="D71" s="530" t="s">
        <v>130</v>
      </c>
      <c r="E71" s="530"/>
      <c r="F71" s="1191"/>
      <c r="G71" s="804"/>
      <c r="H71" s="804"/>
      <c r="I71" s="804"/>
      <c r="J71" s="804"/>
      <c r="K71" s="804"/>
      <c r="L71" s="804"/>
      <c r="M71" s="804"/>
      <c r="N71" s="804"/>
      <c r="O71" s="804" t="s">
        <v>658</v>
      </c>
      <c r="P71" s="1189"/>
      <c r="Q71" s="1113">
        <v>22</v>
      </c>
      <c r="R71" s="1112"/>
    </row>
    <row r="72" spans="1:18" ht="11" customHeight="1">
      <c r="A72" s="1112"/>
      <c r="B72" s="1223">
        <v>23</v>
      </c>
      <c r="C72" s="804"/>
      <c r="D72" s="735" t="s">
        <v>131</v>
      </c>
      <c r="E72" s="735"/>
      <c r="F72" s="1191"/>
      <c r="G72" s="804"/>
      <c r="H72" s="804"/>
      <c r="I72" s="804"/>
      <c r="J72" s="804"/>
      <c r="K72" s="804"/>
      <c r="L72" s="804"/>
      <c r="M72" s="804"/>
      <c r="N72" s="804"/>
      <c r="O72" s="804"/>
      <c r="P72" s="1189"/>
      <c r="Q72" s="1113">
        <v>23</v>
      </c>
      <c r="R72" s="1112"/>
    </row>
    <row r="73" spans="1:18" ht="11" customHeight="1">
      <c r="A73" s="790"/>
      <c r="B73" s="926"/>
      <c r="C73" s="750"/>
      <c r="D73" s="532" t="s">
        <v>132</v>
      </c>
      <c r="E73" s="532"/>
      <c r="F73" s="1227"/>
      <c r="G73" s="750"/>
      <c r="H73" s="750"/>
      <c r="I73" s="750"/>
      <c r="J73" s="750"/>
      <c r="K73" s="750"/>
      <c r="L73" s="750"/>
      <c r="M73" s="750"/>
      <c r="N73" s="750"/>
      <c r="O73" s="750"/>
      <c r="P73" s="1228"/>
      <c r="Q73" s="933"/>
      <c r="R73" s="1112"/>
    </row>
    <row r="74" spans="1:18" ht="11" customHeight="1">
      <c r="A74" s="790"/>
      <c r="B74" s="926"/>
      <c r="C74" s="750"/>
      <c r="D74" s="46" t="s">
        <v>133</v>
      </c>
      <c r="E74" s="46"/>
      <c r="F74" s="1227"/>
      <c r="G74" s="750"/>
      <c r="H74" s="750"/>
      <c r="I74" s="750"/>
      <c r="J74" s="750"/>
      <c r="K74" s="750"/>
      <c r="L74" s="750"/>
      <c r="M74" s="750"/>
      <c r="N74" s="750"/>
      <c r="O74" s="750"/>
      <c r="P74" s="1228"/>
      <c r="Q74" s="933"/>
      <c r="R74" s="1112"/>
    </row>
    <row r="75" spans="1:18" ht="11" customHeight="1">
      <c r="A75" s="790"/>
      <c r="B75" s="1223">
        <v>24</v>
      </c>
      <c r="C75" s="737"/>
      <c r="D75" s="530" t="s">
        <v>134</v>
      </c>
      <c r="E75" s="530"/>
      <c r="F75" s="1230"/>
      <c r="G75" s="737"/>
      <c r="H75" s="737"/>
      <c r="I75" s="737"/>
      <c r="J75" s="737"/>
      <c r="K75" s="737"/>
      <c r="L75" s="737"/>
      <c r="M75" s="737"/>
      <c r="N75" s="737"/>
      <c r="O75" s="737"/>
      <c r="P75" s="1231"/>
      <c r="Q75" s="1113">
        <v>24</v>
      </c>
      <c r="R75" s="1112"/>
    </row>
    <row r="76" spans="1:18" ht="11" customHeight="1">
      <c r="A76" s="790"/>
      <c r="B76" s="1223">
        <v>25</v>
      </c>
      <c r="C76" s="737"/>
      <c r="D76" s="530" t="s">
        <v>135</v>
      </c>
      <c r="E76" s="530"/>
      <c r="F76" s="1230"/>
      <c r="G76" s="737"/>
      <c r="H76" s="737"/>
      <c r="I76" s="737"/>
      <c r="J76" s="737"/>
      <c r="K76" s="737"/>
      <c r="L76" s="737"/>
      <c r="M76" s="737"/>
      <c r="N76" s="737"/>
      <c r="O76" s="737"/>
      <c r="P76" s="1231"/>
      <c r="Q76" s="1113">
        <v>25</v>
      </c>
      <c r="R76" s="1112"/>
    </row>
    <row r="77" spans="1:18" ht="11" customHeight="1">
      <c r="A77" s="790"/>
      <c r="B77" s="926"/>
      <c r="C77" s="750"/>
      <c r="D77" s="46" t="s">
        <v>136</v>
      </c>
      <c r="E77" s="46"/>
      <c r="F77" s="1227"/>
      <c r="G77" s="750"/>
      <c r="H77" s="750"/>
      <c r="I77" s="750"/>
      <c r="J77" s="750"/>
      <c r="K77" s="750"/>
      <c r="L77" s="750"/>
      <c r="M77" s="750"/>
      <c r="N77" s="750"/>
      <c r="O77" s="750"/>
      <c r="P77" s="1228"/>
      <c r="Q77" s="933"/>
      <c r="R77" s="1112"/>
    </row>
    <row r="78" spans="1:18" ht="11" customHeight="1">
      <c r="A78" s="790"/>
      <c r="B78" s="1223">
        <v>26</v>
      </c>
      <c r="C78" s="737"/>
      <c r="D78" s="530" t="s">
        <v>1131</v>
      </c>
      <c r="E78" s="530"/>
      <c r="F78" s="1230"/>
      <c r="G78" s="737"/>
      <c r="H78" s="737"/>
      <c r="I78" s="737"/>
      <c r="J78" s="737"/>
      <c r="K78" s="737"/>
      <c r="L78" s="737"/>
      <c r="M78" s="737"/>
      <c r="N78" s="737"/>
      <c r="O78" s="737"/>
      <c r="P78" s="1231"/>
      <c r="Q78" s="1113">
        <v>26</v>
      </c>
      <c r="R78" s="1112"/>
    </row>
    <row r="79" spans="1:18" ht="11" customHeight="1">
      <c r="A79" s="790"/>
      <c r="B79" s="926"/>
      <c r="C79" s="750"/>
      <c r="D79" s="46" t="s">
        <v>1132</v>
      </c>
      <c r="E79" s="46"/>
      <c r="F79" s="1227"/>
      <c r="G79" s="750"/>
      <c r="H79" s="750"/>
      <c r="I79" s="750"/>
      <c r="J79" s="750"/>
      <c r="K79" s="750"/>
      <c r="L79" s="750"/>
      <c r="M79" s="750"/>
      <c r="N79" s="750"/>
      <c r="O79" s="750"/>
      <c r="P79" s="1228"/>
      <c r="Q79" s="933"/>
      <c r="R79" s="1112"/>
    </row>
    <row r="80" spans="1:18" ht="11" customHeight="1">
      <c r="A80" s="790"/>
      <c r="B80" s="1223">
        <v>27</v>
      </c>
      <c r="C80" s="737"/>
      <c r="D80" s="530" t="s">
        <v>1133</v>
      </c>
      <c r="E80" s="530"/>
      <c r="F80" s="1230"/>
      <c r="G80" s="737"/>
      <c r="H80" s="737"/>
      <c r="I80" s="737"/>
      <c r="J80" s="737"/>
      <c r="K80" s="737"/>
      <c r="L80" s="737"/>
      <c r="M80" s="737"/>
      <c r="N80" s="737"/>
      <c r="O80" s="737"/>
      <c r="P80" s="1231"/>
      <c r="Q80" s="1113">
        <v>27</v>
      </c>
      <c r="R80" s="1112"/>
    </row>
    <row r="81" spans="1:18" ht="11" customHeight="1">
      <c r="A81" s="790"/>
      <c r="B81" s="1223">
        <v>28</v>
      </c>
      <c r="C81" s="737"/>
      <c r="D81" s="735" t="s">
        <v>1134</v>
      </c>
      <c r="E81" s="735"/>
      <c r="F81" s="1230"/>
      <c r="G81" s="737"/>
      <c r="H81" s="737"/>
      <c r="I81" s="737"/>
      <c r="J81" s="737"/>
      <c r="K81" s="737"/>
      <c r="L81" s="737"/>
      <c r="M81" s="737"/>
      <c r="N81" s="737"/>
      <c r="O81" s="737"/>
      <c r="P81" s="1231"/>
      <c r="Q81" s="1113">
        <v>28</v>
      </c>
      <c r="R81" s="1112"/>
    </row>
    <row r="82" spans="1:18" ht="11" customHeight="1">
      <c r="A82" s="790"/>
      <c r="B82" s="1223">
        <v>29</v>
      </c>
      <c r="C82" s="737"/>
      <c r="D82" s="735" t="s">
        <v>1135</v>
      </c>
      <c r="E82" s="735"/>
      <c r="F82" s="1230"/>
      <c r="G82" s="737"/>
      <c r="H82" s="737"/>
      <c r="I82" s="737"/>
      <c r="J82" s="737"/>
      <c r="K82" s="737"/>
      <c r="L82" s="737"/>
      <c r="M82" s="737"/>
      <c r="N82" s="737"/>
      <c r="O82" s="737"/>
      <c r="P82" s="1231"/>
      <c r="Q82" s="1113">
        <v>29</v>
      </c>
      <c r="R82" s="1112"/>
    </row>
    <row r="83" spans="1:18" ht="11" customHeight="1">
      <c r="A83" s="790"/>
      <c r="B83" s="926"/>
      <c r="C83" s="750"/>
      <c r="D83" s="532" t="s">
        <v>1136</v>
      </c>
      <c r="E83" s="532"/>
      <c r="F83" s="1227"/>
      <c r="G83" s="750"/>
      <c r="H83" s="750"/>
      <c r="I83" s="750"/>
      <c r="J83" s="750"/>
      <c r="K83" s="750"/>
      <c r="L83" s="750"/>
      <c r="M83" s="750"/>
      <c r="N83" s="750"/>
      <c r="O83" s="750"/>
      <c r="P83" s="1228"/>
      <c r="Q83" s="933"/>
      <c r="R83" s="1112"/>
    </row>
    <row r="84" spans="1:18" ht="11" customHeight="1">
      <c r="A84" s="790"/>
      <c r="B84" s="1223">
        <v>30</v>
      </c>
      <c r="C84" s="737"/>
      <c r="D84" s="530" t="s">
        <v>1137</v>
      </c>
      <c r="E84" s="530"/>
      <c r="F84" s="835">
        <v>29</v>
      </c>
      <c r="G84" s="806"/>
      <c r="H84" s="806"/>
      <c r="I84" s="806"/>
      <c r="J84" s="806"/>
      <c r="K84" s="806"/>
      <c r="L84" s="806">
        <v>29</v>
      </c>
      <c r="M84" s="806"/>
      <c r="N84" s="806">
        <v>29</v>
      </c>
      <c r="O84" s="804" t="s">
        <v>658</v>
      </c>
      <c r="P84" s="1231"/>
      <c r="Q84" s="1113">
        <v>30</v>
      </c>
      <c r="R84" s="1112"/>
    </row>
    <row r="85" spans="1:18" ht="11" customHeight="1">
      <c r="A85" s="790"/>
      <c r="B85" s="1223">
        <v>31</v>
      </c>
      <c r="C85" s="737"/>
      <c r="D85" s="530" t="s">
        <v>1138</v>
      </c>
      <c r="E85" s="530"/>
      <c r="F85" s="835">
        <v>303</v>
      </c>
      <c r="G85" s="806"/>
      <c r="H85" s="806"/>
      <c r="I85" s="806">
        <v>29</v>
      </c>
      <c r="J85" s="806"/>
      <c r="K85" s="806">
        <v>39</v>
      </c>
      <c r="L85" s="806">
        <v>293</v>
      </c>
      <c r="M85" s="806"/>
      <c r="N85" s="806">
        <v>293</v>
      </c>
      <c r="O85" s="804" t="s">
        <v>658</v>
      </c>
      <c r="P85" s="1231"/>
      <c r="Q85" s="1113">
        <v>31</v>
      </c>
      <c r="R85" s="1112"/>
    </row>
    <row r="86" spans="1:18" ht="11" customHeight="1">
      <c r="A86" s="790"/>
      <c r="B86" s="926"/>
      <c r="C86" s="750"/>
      <c r="D86" s="46" t="s">
        <v>1139</v>
      </c>
      <c r="E86" s="46"/>
      <c r="F86" s="1232"/>
      <c r="G86" s="947"/>
      <c r="H86" s="947"/>
      <c r="I86" s="947"/>
      <c r="J86" s="947"/>
      <c r="K86" s="947"/>
      <c r="L86" s="947"/>
      <c r="M86" s="947"/>
      <c r="N86" s="947"/>
      <c r="O86" s="750"/>
      <c r="P86" s="1228"/>
      <c r="Q86" s="933"/>
      <c r="R86" s="1112"/>
    </row>
    <row r="87" spans="1:18" ht="11" customHeight="1">
      <c r="A87" s="790"/>
      <c r="B87" s="1223">
        <v>32</v>
      </c>
      <c r="C87" s="737"/>
      <c r="D87" s="530" t="s">
        <v>1140</v>
      </c>
      <c r="E87" s="530"/>
      <c r="F87" s="835">
        <v>186</v>
      </c>
      <c r="G87" s="806"/>
      <c r="H87" s="806"/>
      <c r="I87" s="806"/>
      <c r="J87" s="806"/>
      <c r="K87" s="806">
        <v>12</v>
      </c>
      <c r="L87" s="806">
        <v>174</v>
      </c>
      <c r="M87" s="806"/>
      <c r="N87" s="806">
        <v>174</v>
      </c>
      <c r="O87" s="804" t="s">
        <v>658</v>
      </c>
      <c r="P87" s="1231"/>
      <c r="Q87" s="1113">
        <v>32</v>
      </c>
      <c r="R87" s="1112"/>
    </row>
    <row r="88" spans="1:18" ht="11" customHeight="1">
      <c r="A88" s="790"/>
      <c r="B88" s="926"/>
      <c r="C88" s="750"/>
      <c r="D88" s="46" t="s">
        <v>1141</v>
      </c>
      <c r="E88" s="46"/>
      <c r="F88" s="1232"/>
      <c r="G88" s="947"/>
      <c r="H88" s="947"/>
      <c r="I88" s="947"/>
      <c r="J88" s="947"/>
      <c r="K88" s="947"/>
      <c r="L88" s="947"/>
      <c r="M88" s="947"/>
      <c r="N88" s="947"/>
      <c r="O88" s="750"/>
      <c r="P88" s="1228"/>
      <c r="Q88" s="933"/>
      <c r="R88" s="1112"/>
    </row>
    <row r="89" spans="1:18" ht="11" customHeight="1">
      <c r="A89" s="790"/>
      <c r="B89" s="1223">
        <v>33</v>
      </c>
      <c r="C89" s="737"/>
      <c r="D89" s="530" t="s">
        <v>1142</v>
      </c>
      <c r="E89" s="530"/>
      <c r="F89" s="835">
        <v>596</v>
      </c>
      <c r="G89" s="806"/>
      <c r="H89" s="806"/>
      <c r="I89" s="806"/>
      <c r="J89" s="806"/>
      <c r="K89" s="806">
        <v>92</v>
      </c>
      <c r="L89" s="806">
        <v>324</v>
      </c>
      <c r="M89" s="806">
        <v>180</v>
      </c>
      <c r="N89" s="806">
        <v>504</v>
      </c>
      <c r="O89" s="804" t="s">
        <v>658</v>
      </c>
      <c r="P89" s="1231"/>
      <c r="Q89" s="1113">
        <v>33</v>
      </c>
      <c r="R89" s="1112"/>
    </row>
    <row r="90" spans="1:18" ht="11" customHeight="1">
      <c r="A90" s="790"/>
      <c r="B90" s="926"/>
      <c r="C90" s="750"/>
      <c r="D90" s="46" t="s">
        <v>1143</v>
      </c>
      <c r="E90" s="46"/>
      <c r="F90" s="1232"/>
      <c r="G90" s="947"/>
      <c r="H90" s="947"/>
      <c r="I90" s="947"/>
      <c r="J90" s="947"/>
      <c r="K90" s="947"/>
      <c r="L90" s="947"/>
      <c r="M90" s="947"/>
      <c r="N90" s="947"/>
      <c r="O90" s="750"/>
      <c r="P90" s="1228"/>
      <c r="Q90" s="933"/>
      <c r="R90" s="1112"/>
    </row>
    <row r="91" spans="1:18" ht="11" customHeight="1">
      <c r="A91" s="790"/>
      <c r="B91" s="1223">
        <v>34</v>
      </c>
      <c r="C91" s="737"/>
      <c r="D91" s="530" t="s">
        <v>1144</v>
      </c>
      <c r="E91" s="530"/>
      <c r="F91" s="835">
        <v>4856</v>
      </c>
      <c r="G91" s="806"/>
      <c r="H91" s="806"/>
      <c r="I91" s="806">
        <v>9</v>
      </c>
      <c r="J91" s="806"/>
      <c r="K91" s="806">
        <v>192</v>
      </c>
      <c r="L91" s="806">
        <v>4670</v>
      </c>
      <c r="M91" s="806">
        <v>3</v>
      </c>
      <c r="N91" s="806">
        <v>4673</v>
      </c>
      <c r="O91" s="804" t="s">
        <v>658</v>
      </c>
      <c r="P91" s="1231"/>
      <c r="Q91" s="1113">
        <v>34</v>
      </c>
      <c r="R91" s="3619">
        <v>67</v>
      </c>
    </row>
    <row r="92" spans="1:18" ht="11" customHeight="1" thickBot="1">
      <c r="A92" s="790"/>
      <c r="B92" s="1223">
        <v>35</v>
      </c>
      <c r="C92" s="737"/>
      <c r="D92" s="1190" t="s">
        <v>1145</v>
      </c>
      <c r="E92" s="530"/>
      <c r="F92" s="1233">
        <v>5970</v>
      </c>
      <c r="G92" s="1234"/>
      <c r="H92" s="1234"/>
      <c r="I92" s="1234">
        <v>38</v>
      </c>
      <c r="J92" s="1234"/>
      <c r="K92" s="1234">
        <v>335</v>
      </c>
      <c r="L92" s="1234">
        <v>5490</v>
      </c>
      <c r="M92" s="1234">
        <v>183</v>
      </c>
      <c r="N92" s="1234">
        <v>5673</v>
      </c>
      <c r="O92" s="1199" t="s">
        <v>658</v>
      </c>
      <c r="P92" s="1235"/>
      <c r="Q92" s="1113">
        <v>35</v>
      </c>
      <c r="R92" s="3619"/>
    </row>
    <row r="93" spans="1:18" ht="11" customHeight="1">
      <c r="A93" s="1236"/>
      <c r="B93" s="1237" t="s">
        <v>181</v>
      </c>
      <c r="C93" s="164"/>
      <c r="D93" s="164"/>
      <c r="E93" s="164"/>
      <c r="F93" s="164"/>
      <c r="G93" s="164"/>
      <c r="H93" s="164"/>
      <c r="I93" s="164"/>
      <c r="J93" s="164"/>
      <c r="K93" s="164"/>
      <c r="L93" s="164"/>
      <c r="M93" s="164"/>
      <c r="N93" s="164"/>
      <c r="O93" s="164"/>
      <c r="P93" s="164"/>
      <c r="Q93" s="164"/>
      <c r="R93" s="1114"/>
    </row>
  </sheetData>
  <customSheetViews>
    <customSheetView guid="{CED32266-454C-4882-8DB4-02038533D7CA}" showPageBreaks="1" showGridLines="0" topLeftCell="A67">
      <rowBreaks count="1" manualBreakCount="1">
        <brk id="51" max="16383" man="1"/>
      </rowBreaks>
      <pageMargins left="0.5" right="0.5" top="0.5" bottom="0.5" header="0.3" footer="0.3"/>
      <printOptions horizontalCentered="1"/>
      <pageSetup fitToHeight="2" orientation="portrait" r:id="rId1"/>
    </customSheetView>
    <customSheetView guid="{785AB79B-FCC5-4328-97AE-CA0022E835E7}" showGridLines="0" fitToPage="1" topLeftCell="A49">
      <selection activeCell="F90" sqref="F90"/>
      <rowBreaks count="1" manualBreakCount="1">
        <brk id="51" max="16383" man="1"/>
      </rowBreaks>
      <pageMargins left="0.5" right="0.5" top="0.5" bottom="0.25" header="0.25" footer="0.5"/>
      <printOptions horizontalCentered="1" verticalCentered="1"/>
      <pageSetup fitToHeight="2" orientation="landscape" horizontalDpi="1200" verticalDpi="1200" r:id="rId2"/>
      <headerFooter alignWithMargins="0"/>
    </customSheetView>
    <customSheetView guid="{5A727A5D-BF44-4335-A246-11154DE1EF1F}" showGridLines="0" fitToPage="1" topLeftCell="A67">
      <selection activeCell="O71" sqref="O71"/>
      <rowBreaks count="1" manualBreakCount="1">
        <brk id="51" max="16383" man="1"/>
      </rowBreaks>
      <pageMargins left="0.5" right="0.5" top="0.5" bottom="0.25" header="0.25" footer="0.5"/>
      <printOptions horizontalCentered="1" verticalCentered="1"/>
      <pageSetup fitToHeight="2" orientation="landscape" horizontalDpi="1200" verticalDpi="1200" r:id="rId3"/>
      <headerFooter alignWithMargins="0"/>
    </customSheetView>
    <customSheetView guid="{4199E9C9-F722-4E0F-954F-1B24567CBCA2}"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4"/>
      <headerFooter alignWithMargins="0"/>
    </customSheetView>
    <customSheetView guid="{494A8C19-2F1C-4B6E-A878-D879D2D7079D}"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5"/>
      <headerFooter alignWithMargins="0"/>
    </customSheetView>
    <customSheetView guid="{1074830C-1147-4CE3-BD9F-2572CEE59AEF}"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6"/>
      <headerFooter alignWithMargins="0"/>
    </customSheetView>
    <customSheetView guid="{C0E4D60A-5D51-4D0A-8339-E19D67BA1FD7}"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7"/>
      <headerFooter alignWithMargins="0"/>
    </customSheetView>
    <customSheetView guid="{EB5A193B-9693-4793-A7E2-BFF09C25801B}"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8"/>
      <headerFooter alignWithMargins="0"/>
    </customSheetView>
  </customSheetViews>
  <mergeCells count="6">
    <mergeCell ref="R91:R92"/>
    <mergeCell ref="R1:R2"/>
    <mergeCell ref="R27:R44"/>
    <mergeCell ref="A28:A44"/>
    <mergeCell ref="R47:R63"/>
    <mergeCell ref="A47:A64"/>
  </mergeCells>
  <phoneticPr fontId="0" type="noConversion"/>
  <printOptions horizontalCentered="1" verticalCentered="1"/>
  <pageMargins left="0.25" right="0.25" top="0.25" bottom="0.25" header="0.1" footer="0.1"/>
  <pageSetup scale="106" fitToHeight="2" orientation="landscape" r:id="rId9"/>
  <headerFooter alignWithMargins="0"/>
  <rowBreaks count="1" manualBreakCount="1">
    <brk id="45" max="16383" man="1"/>
  </rowBreaks>
  <customProperties>
    <customPr name="_pios_id" r:id="rId10"/>
    <customPr name="EpmWorksheetKeyString_GUID" r:id="rId11"/>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N76"/>
  <sheetViews>
    <sheetView showGridLines="0" view="pageBreakPreview" topLeftCell="Q1" zoomScale="90" zoomScaleNormal="110" zoomScaleSheetLayoutView="90" workbookViewId="0">
      <selection activeCell="AN17" sqref="AN17:AN36"/>
    </sheetView>
  </sheetViews>
  <sheetFormatPr defaultRowHeight="10"/>
  <cols>
    <col min="1" max="1" width="4" bestFit="1" customWidth="1"/>
    <col min="2" max="2" width="5.77734375" customWidth="1"/>
    <col min="3" max="3" width="35.109375" customWidth="1"/>
    <col min="4" max="7" width="12.77734375" customWidth="1"/>
    <col min="8" max="8" width="17" customWidth="1"/>
    <col min="9" max="9" width="18.6640625" customWidth="1"/>
    <col min="10" max="10" width="4.77734375" customWidth="1"/>
    <col min="11" max="11" width="5" customWidth="1"/>
    <col min="12" max="12" width="6.6640625" customWidth="1"/>
    <col min="13" max="13" width="17.33203125" customWidth="1"/>
    <col min="14" max="14" width="16.6640625" customWidth="1"/>
    <col min="15" max="19" width="17.33203125" customWidth="1"/>
    <col min="20" max="21" width="4.44140625" customWidth="1"/>
    <col min="22" max="22" width="6.109375" customWidth="1"/>
    <col min="23" max="23" width="44.6640625" customWidth="1"/>
    <col min="24" max="27" width="11.77734375" customWidth="1"/>
    <col min="28" max="29" width="14.77734375" customWidth="1"/>
    <col min="30" max="30" width="5.109375" customWidth="1"/>
    <col min="31" max="31" width="4.77734375" customWidth="1"/>
    <col min="32" max="32" width="6.6640625" customWidth="1"/>
    <col min="33" max="33" width="23.33203125" customWidth="1"/>
    <col min="34" max="39" width="16.33203125" customWidth="1"/>
    <col min="40" max="40" width="4" bestFit="1" customWidth="1"/>
  </cols>
  <sheetData>
    <row r="1" spans="1:40" ht="11" customHeight="1">
      <c r="A1" s="591">
        <v>68</v>
      </c>
      <c r="B1" s="160"/>
      <c r="C1" s="160"/>
      <c r="D1" s="160"/>
      <c r="E1" s="160"/>
      <c r="F1" s="160"/>
      <c r="G1" s="160"/>
      <c r="H1" s="154"/>
      <c r="I1" s="160"/>
      <c r="J1" s="112" t="s">
        <v>3042</v>
      </c>
      <c r="K1" s="1091" t="s">
        <v>2901</v>
      </c>
      <c r="L1" s="160"/>
      <c r="M1" s="160"/>
      <c r="N1" s="165"/>
      <c r="O1" s="154"/>
      <c r="P1" s="160"/>
      <c r="Q1" s="160"/>
      <c r="R1" s="160"/>
      <c r="S1" s="160"/>
      <c r="T1" s="170">
        <v>69</v>
      </c>
      <c r="U1" s="1238">
        <v>70</v>
      </c>
      <c r="V1" s="3070"/>
      <c r="W1" s="3071"/>
      <c r="X1" s="3071"/>
      <c r="Y1" s="3071"/>
      <c r="Z1" s="3071"/>
      <c r="AA1" s="3071"/>
      <c r="AB1" s="3072"/>
      <c r="AC1" s="3071"/>
      <c r="AD1" s="3073" t="s">
        <v>3042</v>
      </c>
      <c r="AE1" s="3103" t="s">
        <v>2901</v>
      </c>
      <c r="AF1" s="3104"/>
      <c r="AG1" s="3105"/>
      <c r="AH1" s="3106"/>
      <c r="AI1" s="3104"/>
      <c r="AJ1" s="3104"/>
      <c r="AK1" s="3104"/>
      <c r="AL1" s="3104"/>
      <c r="AM1" s="3104"/>
      <c r="AN1" s="3107">
        <v>71</v>
      </c>
    </row>
    <row r="2" spans="1:40" ht="11" customHeight="1">
      <c r="A2" s="381"/>
      <c r="B2" s="178"/>
      <c r="C2" s="178"/>
      <c r="D2" s="154" t="s">
        <v>1146</v>
      </c>
      <c r="E2" s="178"/>
      <c r="F2" s="178"/>
      <c r="G2" s="178"/>
      <c r="H2" s="178"/>
      <c r="I2" s="178"/>
      <c r="J2" s="519"/>
      <c r="K2" s="1268"/>
      <c r="L2" s="178"/>
      <c r="M2" s="178" t="s">
        <v>1146</v>
      </c>
      <c r="N2" s="178"/>
      <c r="O2" s="178"/>
      <c r="P2" s="178"/>
      <c r="Q2" s="178"/>
      <c r="R2" s="178"/>
      <c r="S2" s="178"/>
      <c r="T2" s="519"/>
      <c r="U2" s="3074" t="s">
        <v>3513</v>
      </c>
      <c r="V2" s="459"/>
      <c r="W2" s="2872"/>
      <c r="X2" s="2872"/>
      <c r="Y2" s="2872"/>
      <c r="Z2" s="2872"/>
      <c r="AA2" s="2872"/>
      <c r="AB2" s="2872"/>
      <c r="AC2" s="2872"/>
      <c r="AD2" s="3075"/>
      <c r="AE2" s="3108" t="s">
        <v>2189</v>
      </c>
      <c r="AF2" s="3109"/>
      <c r="AG2" s="3109"/>
      <c r="AH2" s="3109"/>
      <c r="AI2" s="3109"/>
      <c r="AJ2" s="3109"/>
      <c r="AK2" s="3109"/>
      <c r="AL2" s="3109"/>
      <c r="AM2" s="3109"/>
      <c r="AN2" s="3110"/>
    </row>
    <row r="3" spans="1:40" ht="11" customHeight="1">
      <c r="A3" s="95"/>
      <c r="B3" s="459" t="s">
        <v>1147</v>
      </c>
      <c r="C3" s="459"/>
      <c r="D3" s="459"/>
      <c r="E3" s="459"/>
      <c r="F3" s="459"/>
      <c r="G3" s="459"/>
      <c r="H3" s="459"/>
      <c r="I3" s="459"/>
      <c r="J3" s="462"/>
      <c r="K3" s="95"/>
      <c r="L3" s="459"/>
      <c r="M3" s="459"/>
      <c r="N3" s="459"/>
      <c r="O3" s="459"/>
      <c r="P3" s="459"/>
      <c r="Q3" s="459"/>
      <c r="R3" s="459"/>
      <c r="S3" s="459"/>
      <c r="T3" s="462"/>
      <c r="U3" s="3076"/>
      <c r="V3" s="164"/>
      <c r="W3" s="164"/>
      <c r="X3" s="164"/>
      <c r="Y3" s="164"/>
      <c r="Z3" s="164"/>
      <c r="AA3" s="164"/>
      <c r="AB3" s="164"/>
      <c r="AC3" s="164"/>
      <c r="AD3" s="3077"/>
      <c r="AE3" s="3069"/>
      <c r="AF3" s="459"/>
      <c r="AG3" s="459"/>
      <c r="AH3" s="459"/>
      <c r="AI3" s="459"/>
      <c r="AJ3" s="459"/>
      <c r="AK3" s="459"/>
      <c r="AL3" s="459"/>
      <c r="AM3" s="459"/>
      <c r="AN3" s="1964"/>
    </row>
    <row r="4" spans="1:40" ht="11" customHeight="1">
      <c r="A4" s="95"/>
      <c r="B4" s="925" t="s">
        <v>416</v>
      </c>
      <c r="C4" s="459" t="s">
        <v>1148</v>
      </c>
      <c r="D4" s="459"/>
      <c r="E4" s="459"/>
      <c r="F4" s="459"/>
      <c r="G4" s="459"/>
      <c r="H4" s="459"/>
      <c r="I4" s="459"/>
      <c r="J4" s="462"/>
      <c r="K4" s="95"/>
      <c r="L4" s="925" t="s">
        <v>419</v>
      </c>
      <c r="M4" s="459" t="s">
        <v>1149</v>
      </c>
      <c r="N4" s="459"/>
      <c r="O4" s="459"/>
      <c r="P4" s="459"/>
      <c r="Q4" s="459"/>
      <c r="R4" s="459"/>
      <c r="S4" s="459"/>
      <c r="T4" s="462"/>
      <c r="U4" s="3078"/>
      <c r="V4" s="2428"/>
      <c r="W4" s="3079" t="s">
        <v>2444</v>
      </c>
      <c r="X4" s="459"/>
      <c r="Y4" s="459"/>
      <c r="Z4" s="2428"/>
      <c r="AA4" s="2428"/>
      <c r="AB4" s="2428"/>
      <c r="AC4" s="2428"/>
      <c r="AD4" s="3080"/>
      <c r="AE4" s="3111" t="s">
        <v>2444</v>
      </c>
      <c r="AF4" s="3085"/>
      <c r="AG4" s="3085"/>
      <c r="AH4" s="3085"/>
      <c r="AI4" s="3085"/>
      <c r="AJ4" s="3085"/>
      <c r="AK4" s="3085"/>
      <c r="AL4" s="3085"/>
      <c r="AM4" s="3085"/>
      <c r="AN4" s="3112"/>
    </row>
    <row r="5" spans="1:40" ht="11" customHeight="1">
      <c r="A5" s="95"/>
      <c r="B5" s="925" t="s">
        <v>417</v>
      </c>
      <c r="C5" s="459" t="s">
        <v>3250</v>
      </c>
      <c r="D5" s="459"/>
      <c r="E5" s="459"/>
      <c r="F5" s="459"/>
      <c r="G5" s="459"/>
      <c r="H5" s="459"/>
      <c r="I5" s="459"/>
      <c r="J5" s="462"/>
      <c r="K5" s="95"/>
      <c r="L5" s="459" t="s">
        <v>1150</v>
      </c>
      <c r="M5" s="459"/>
      <c r="N5" s="459"/>
      <c r="O5" s="459"/>
      <c r="P5" s="459"/>
      <c r="Q5" s="459"/>
      <c r="R5" s="459"/>
      <c r="S5" s="459"/>
      <c r="T5" s="462"/>
      <c r="U5" s="3081"/>
      <c r="V5" s="1505"/>
      <c r="W5" s="1505"/>
      <c r="X5" s="3082" t="s">
        <v>2117</v>
      </c>
      <c r="Y5" s="3083"/>
      <c r="Z5" s="3084" t="s">
        <v>2118</v>
      </c>
      <c r="AA5" s="3085"/>
      <c r="AB5" s="3085"/>
      <c r="AC5" s="3085"/>
      <c r="AD5" s="3086"/>
      <c r="AE5" s="3081"/>
      <c r="AF5" s="1505"/>
      <c r="AG5" s="3113" t="s">
        <v>2119</v>
      </c>
      <c r="AH5" s="3084" t="s">
        <v>2120</v>
      </c>
      <c r="AI5" s="3085"/>
      <c r="AJ5" s="3085"/>
      <c r="AK5" s="3085"/>
      <c r="AL5" s="3085"/>
      <c r="AM5" s="3085"/>
      <c r="AN5" s="3114"/>
    </row>
    <row r="6" spans="1:40" ht="11" customHeight="1">
      <c r="A6" s="95"/>
      <c r="B6" s="459" t="s">
        <v>3251</v>
      </c>
      <c r="C6" s="459"/>
      <c r="D6" s="459"/>
      <c r="E6" s="459"/>
      <c r="F6" s="459"/>
      <c r="G6" s="459"/>
      <c r="H6" s="459"/>
      <c r="I6" s="459"/>
      <c r="J6" s="462"/>
      <c r="K6" s="95"/>
      <c r="L6" s="459" t="s">
        <v>2111</v>
      </c>
      <c r="M6" s="459"/>
      <c r="N6" s="459"/>
      <c r="O6" s="459"/>
      <c r="P6" s="459"/>
      <c r="Q6" s="459"/>
      <c r="R6" s="459"/>
      <c r="S6" s="459"/>
      <c r="T6" s="462"/>
      <c r="U6" s="3081"/>
      <c r="V6" s="1505"/>
      <c r="W6" s="1505"/>
      <c r="X6" s="3087" t="s">
        <v>2121</v>
      </c>
      <c r="Y6" s="3088"/>
      <c r="Z6" s="3084" t="s">
        <v>2122</v>
      </c>
      <c r="AA6" s="3085"/>
      <c r="AB6" s="3085"/>
      <c r="AC6" s="3085"/>
      <c r="AD6" s="3089"/>
      <c r="AE6" s="3081"/>
      <c r="AF6" s="1505"/>
      <c r="AG6" s="2852" t="s">
        <v>2123</v>
      </c>
      <c r="AH6" s="3115"/>
      <c r="AI6" s="3115"/>
      <c r="AJ6" s="3082" t="s">
        <v>2124</v>
      </c>
      <c r="AK6" s="3083"/>
      <c r="AL6" s="3115"/>
      <c r="AM6" s="3115"/>
      <c r="AN6" s="3086"/>
    </row>
    <row r="7" spans="1:40" ht="11" customHeight="1">
      <c r="A7" s="95"/>
      <c r="B7" s="925" t="s">
        <v>418</v>
      </c>
      <c r="C7" s="459" t="s">
        <v>2112</v>
      </c>
      <c r="D7" s="459"/>
      <c r="E7" s="459"/>
      <c r="F7" s="459"/>
      <c r="G7" s="459"/>
      <c r="H7" s="459"/>
      <c r="I7" s="459"/>
      <c r="J7" s="462"/>
      <c r="K7" s="95"/>
      <c r="L7" s="925" t="s">
        <v>421</v>
      </c>
      <c r="M7" s="459" t="s">
        <v>2113</v>
      </c>
      <c r="N7" s="459"/>
      <c r="O7" s="459"/>
      <c r="P7" s="459"/>
      <c r="Q7" s="459"/>
      <c r="R7" s="459"/>
      <c r="S7" s="459"/>
      <c r="T7" s="462"/>
      <c r="U7" s="3081"/>
      <c r="V7" s="1505"/>
      <c r="W7" s="1505"/>
      <c r="X7" s="3090"/>
      <c r="Y7" s="3090"/>
      <c r="Z7" s="3090"/>
      <c r="AA7" s="3090"/>
      <c r="AB7" s="3090" t="s">
        <v>2452</v>
      </c>
      <c r="AC7" s="3090" t="s">
        <v>2125</v>
      </c>
      <c r="AD7" s="1503"/>
      <c r="AE7" s="3116"/>
      <c r="AF7" s="3090"/>
      <c r="AG7" s="3113" t="s">
        <v>2449</v>
      </c>
      <c r="AH7" s="3090"/>
      <c r="AI7" s="3090"/>
      <c r="AJ7" s="3117" t="s">
        <v>1970</v>
      </c>
      <c r="AK7" s="2026"/>
      <c r="AL7" s="3090" t="s">
        <v>2455</v>
      </c>
      <c r="AM7" s="3090"/>
      <c r="AN7" s="1503"/>
    </row>
    <row r="8" spans="1:40" ht="11" customHeight="1">
      <c r="A8" s="95"/>
      <c r="B8" s="459" t="s">
        <v>2114</v>
      </c>
      <c r="C8" s="459"/>
      <c r="D8" s="459"/>
      <c r="E8" s="459"/>
      <c r="F8" s="459"/>
      <c r="G8" s="459"/>
      <c r="H8" s="459"/>
      <c r="I8" s="459"/>
      <c r="J8" s="462"/>
      <c r="K8" s="95"/>
      <c r="L8" s="459" t="s">
        <v>2115</v>
      </c>
      <c r="M8" s="459"/>
      <c r="N8" s="459"/>
      <c r="O8" s="459"/>
      <c r="P8" s="459"/>
      <c r="Q8" s="459"/>
      <c r="R8" s="459"/>
      <c r="S8" s="459"/>
      <c r="T8" s="462"/>
      <c r="U8" s="3081"/>
      <c r="V8" s="1505"/>
      <c r="W8" s="1505"/>
      <c r="X8" s="3090"/>
      <c r="Y8" s="3090"/>
      <c r="Z8" s="3090"/>
      <c r="AA8" s="3090"/>
      <c r="AB8" s="3090" t="s">
        <v>1033</v>
      </c>
      <c r="AC8" s="3090" t="s">
        <v>2126</v>
      </c>
      <c r="AD8" s="1503"/>
      <c r="AE8" s="3116"/>
      <c r="AF8" s="3090"/>
      <c r="AG8" s="3090" t="s">
        <v>2451</v>
      </c>
      <c r="AH8" s="3090"/>
      <c r="AI8" s="3090"/>
      <c r="AJ8" s="3087" t="s">
        <v>2127</v>
      </c>
      <c r="AK8" s="3088"/>
      <c r="AL8" s="3090" t="s">
        <v>2128</v>
      </c>
      <c r="AM8" s="3090"/>
      <c r="AN8" s="1503"/>
    </row>
    <row r="9" spans="1:40" ht="11" customHeight="1">
      <c r="A9" s="95"/>
      <c r="B9" s="459" t="s">
        <v>2116</v>
      </c>
      <c r="C9" s="459"/>
      <c r="D9" s="459"/>
      <c r="E9" s="459"/>
      <c r="F9" s="459"/>
      <c r="G9" s="459"/>
      <c r="H9" s="459"/>
      <c r="I9" s="459"/>
      <c r="J9" s="462"/>
      <c r="K9" s="95"/>
      <c r="L9" s="459"/>
      <c r="M9" s="459"/>
      <c r="N9" s="459"/>
      <c r="O9" s="459"/>
      <c r="P9" s="459"/>
      <c r="Q9" s="459"/>
      <c r="R9" s="459"/>
      <c r="S9" s="459"/>
      <c r="T9" s="462"/>
      <c r="U9" s="3081"/>
      <c r="V9" s="1505"/>
      <c r="W9" s="1505"/>
      <c r="X9" s="3090"/>
      <c r="Y9" s="3090"/>
      <c r="Z9" s="3090" t="s">
        <v>1038</v>
      </c>
      <c r="AA9" s="3090"/>
      <c r="AB9" s="3090" t="s">
        <v>1039</v>
      </c>
      <c r="AC9" s="3090" t="s">
        <v>2453</v>
      </c>
      <c r="AD9" s="1503"/>
      <c r="AE9" s="3116"/>
      <c r="AF9" s="3090"/>
      <c r="AG9" s="3090" t="s">
        <v>2454</v>
      </c>
      <c r="AH9" s="3090"/>
      <c r="AI9" s="3090"/>
      <c r="AJ9" s="3090"/>
      <c r="AK9" s="3115"/>
      <c r="AL9" s="3090" t="s">
        <v>2130</v>
      </c>
      <c r="AM9" s="3090"/>
      <c r="AN9" s="1503"/>
    </row>
    <row r="10" spans="1:40" ht="11" customHeight="1">
      <c r="A10" s="171"/>
      <c r="B10" s="164"/>
      <c r="C10" s="164"/>
      <c r="D10" s="164"/>
      <c r="E10" s="164"/>
      <c r="F10" s="164"/>
      <c r="G10" s="164"/>
      <c r="H10" s="164"/>
      <c r="I10" s="164"/>
      <c r="J10" s="208"/>
      <c r="K10" s="171"/>
      <c r="L10" s="164"/>
      <c r="M10" s="164"/>
      <c r="N10" s="164"/>
      <c r="O10" s="164"/>
      <c r="P10" s="164"/>
      <c r="Q10" s="164"/>
      <c r="R10" s="164"/>
      <c r="S10" s="164"/>
      <c r="T10" s="208"/>
      <c r="U10" s="3081"/>
      <c r="V10" s="1505"/>
      <c r="W10" s="3090" t="s">
        <v>2131</v>
      </c>
      <c r="X10" s="3090"/>
      <c r="Y10" s="3090"/>
      <c r="Z10" s="3090" t="s">
        <v>1045</v>
      </c>
      <c r="AA10" s="3090" t="s">
        <v>1038</v>
      </c>
      <c r="AB10" s="3090" t="s">
        <v>1044</v>
      </c>
      <c r="AC10" s="3090" t="s">
        <v>2133</v>
      </c>
      <c r="AD10" s="1503"/>
      <c r="AE10" s="3116"/>
      <c r="AF10" s="3090"/>
      <c r="AG10" s="3090" t="s">
        <v>2134</v>
      </c>
      <c r="AH10" s="3090" t="s">
        <v>1531</v>
      </c>
      <c r="AI10" s="3090" t="s">
        <v>1047</v>
      </c>
      <c r="AJ10" s="3090"/>
      <c r="AK10" s="3090"/>
      <c r="AL10" s="3090" t="s">
        <v>2135</v>
      </c>
      <c r="AM10" s="3090" t="s">
        <v>1047</v>
      </c>
      <c r="AN10" s="1503"/>
    </row>
    <row r="11" spans="1:40" ht="11" customHeight="1">
      <c r="A11" s="1240"/>
      <c r="B11" s="1240"/>
      <c r="C11" s="1240" t="s">
        <v>3249</v>
      </c>
      <c r="D11" s="735"/>
      <c r="E11" s="735"/>
      <c r="F11" s="735"/>
      <c r="G11" s="735"/>
      <c r="H11" s="735"/>
      <c r="I11" s="735"/>
      <c r="J11" s="1244"/>
      <c r="K11" s="1239" t="s">
        <v>2444</v>
      </c>
      <c r="L11" s="735"/>
      <c r="M11" s="735"/>
      <c r="N11" s="735"/>
      <c r="O11" s="735"/>
      <c r="P11" s="735"/>
      <c r="Q11" s="735"/>
      <c r="R11" s="735"/>
      <c r="S11" s="735"/>
      <c r="T11" s="1244"/>
      <c r="U11" s="3091" t="s">
        <v>311</v>
      </c>
      <c r="V11" s="3090" t="s">
        <v>335</v>
      </c>
      <c r="W11" s="3090" t="s">
        <v>1055</v>
      </c>
      <c r="X11" s="3090" t="s">
        <v>2190</v>
      </c>
      <c r="Y11" s="3090" t="s">
        <v>2136</v>
      </c>
      <c r="Z11" s="3090" t="s">
        <v>2137</v>
      </c>
      <c r="AA11" s="3090" t="s">
        <v>1043</v>
      </c>
      <c r="AB11" s="3090" t="s">
        <v>2138</v>
      </c>
      <c r="AC11" s="3090" t="s">
        <v>2139</v>
      </c>
      <c r="AD11" s="1503" t="s">
        <v>311</v>
      </c>
      <c r="AE11" s="3116" t="s">
        <v>311</v>
      </c>
      <c r="AF11" s="3090" t="s">
        <v>335</v>
      </c>
      <c r="AG11" s="3090" t="s">
        <v>2140</v>
      </c>
      <c r="AH11" s="3090" t="s">
        <v>1055</v>
      </c>
      <c r="AI11" s="3090" t="s">
        <v>1051</v>
      </c>
      <c r="AJ11" s="3090" t="s">
        <v>2190</v>
      </c>
      <c r="AK11" s="3090" t="s">
        <v>2136</v>
      </c>
      <c r="AL11" s="3090" t="s">
        <v>2141</v>
      </c>
      <c r="AM11" s="3090" t="s">
        <v>2142</v>
      </c>
      <c r="AN11" s="1503" t="s">
        <v>311</v>
      </c>
    </row>
    <row r="12" spans="1:40" ht="11" customHeight="1">
      <c r="A12" s="802"/>
      <c r="B12" s="750"/>
      <c r="C12" s="799"/>
      <c r="D12" s="1245" t="s">
        <v>2117</v>
      </c>
      <c r="E12" s="935"/>
      <c r="F12" s="1241" t="s">
        <v>2118</v>
      </c>
      <c r="G12" s="1183"/>
      <c r="H12" s="1183"/>
      <c r="I12" s="1183"/>
      <c r="J12" s="1242"/>
      <c r="K12" s="802"/>
      <c r="L12" s="750"/>
      <c r="M12" s="1045" t="s">
        <v>2119</v>
      </c>
      <c r="N12" s="1241" t="s">
        <v>2120</v>
      </c>
      <c r="O12" s="1183"/>
      <c r="P12" s="1183"/>
      <c r="Q12" s="1183"/>
      <c r="R12" s="1183"/>
      <c r="S12" s="1183"/>
      <c r="T12" s="1243"/>
      <c r="U12" s="3091" t="s">
        <v>316</v>
      </c>
      <c r="V12" s="3090" t="s">
        <v>338</v>
      </c>
      <c r="W12" s="3090" t="s">
        <v>2143</v>
      </c>
      <c r="X12" s="3090" t="s">
        <v>2191</v>
      </c>
      <c r="Y12" s="3090" t="s">
        <v>2145</v>
      </c>
      <c r="Z12" s="3090" t="s">
        <v>2146</v>
      </c>
      <c r="AA12" s="3090" t="s">
        <v>2147</v>
      </c>
      <c r="AB12" s="3090" t="s">
        <v>2148</v>
      </c>
      <c r="AC12" s="3090" t="s">
        <v>2140</v>
      </c>
      <c r="AD12" s="1503" t="s">
        <v>316</v>
      </c>
      <c r="AE12" s="3116" t="s">
        <v>316</v>
      </c>
      <c r="AF12" s="3090" t="s">
        <v>338</v>
      </c>
      <c r="AG12" s="3090" t="s">
        <v>1054</v>
      </c>
      <c r="AH12" s="3090" t="s">
        <v>1061</v>
      </c>
      <c r="AI12" s="3090" t="s">
        <v>1059</v>
      </c>
      <c r="AJ12" s="3090" t="s">
        <v>2191</v>
      </c>
      <c r="AK12" s="3090" t="s">
        <v>2145</v>
      </c>
      <c r="AL12" s="3090" t="s">
        <v>2149</v>
      </c>
      <c r="AM12" s="3090" t="s">
        <v>2145</v>
      </c>
      <c r="AN12" s="1503" t="s">
        <v>316</v>
      </c>
    </row>
    <row r="13" spans="1:40" ht="11" customHeight="1">
      <c r="A13" s="802"/>
      <c r="B13" s="750"/>
      <c r="C13" s="750"/>
      <c r="D13" s="937" t="s">
        <v>2121</v>
      </c>
      <c r="E13" s="938"/>
      <c r="F13" s="1241" t="s">
        <v>2122</v>
      </c>
      <c r="G13" s="1183"/>
      <c r="H13" s="1183"/>
      <c r="I13" s="1183"/>
      <c r="J13" s="801"/>
      <c r="K13" s="802"/>
      <c r="L13" s="750"/>
      <c r="M13" s="804" t="s">
        <v>2123</v>
      </c>
      <c r="N13" s="749"/>
      <c r="O13" s="749"/>
      <c r="P13" s="934" t="s">
        <v>2124</v>
      </c>
      <c r="Q13" s="935"/>
      <c r="R13" s="749"/>
      <c r="S13" s="749"/>
      <c r="T13" s="1242"/>
      <c r="U13" s="3091"/>
      <c r="V13" s="3090"/>
      <c r="W13" s="3090"/>
      <c r="X13" s="3090"/>
      <c r="Y13" s="3090"/>
      <c r="Z13" s="3090"/>
      <c r="AA13" s="3090"/>
      <c r="AB13" s="3090" t="s">
        <v>1060</v>
      </c>
      <c r="AC13" s="3090" t="s">
        <v>2147</v>
      </c>
      <c r="AD13" s="1503"/>
      <c r="AE13" s="3116"/>
      <c r="AF13" s="3090"/>
      <c r="AG13" s="3090" t="s">
        <v>2453</v>
      </c>
      <c r="AH13" s="3090"/>
      <c r="AI13" s="3090"/>
      <c r="AJ13" s="3090"/>
      <c r="AK13" s="1505"/>
      <c r="AL13" s="3090"/>
      <c r="AM13" s="3090"/>
      <c r="AN13" s="1503"/>
    </row>
    <row r="14" spans="1:40" ht="11" customHeight="1" thickBot="1">
      <c r="A14" s="802"/>
      <c r="B14" s="750"/>
      <c r="C14" s="750"/>
      <c r="D14" s="800"/>
      <c r="E14" s="800"/>
      <c r="F14" s="800"/>
      <c r="G14" s="800"/>
      <c r="H14" s="800" t="s">
        <v>2452</v>
      </c>
      <c r="I14" s="800" t="s">
        <v>2125</v>
      </c>
      <c r="J14" s="742"/>
      <c r="K14" s="741"/>
      <c r="L14" s="800"/>
      <c r="M14" s="1045" t="s">
        <v>2449</v>
      </c>
      <c r="N14" s="800"/>
      <c r="O14" s="800"/>
      <c r="P14" s="923" t="s">
        <v>1970</v>
      </c>
      <c r="Q14" s="924"/>
      <c r="R14" s="800" t="s">
        <v>2455</v>
      </c>
      <c r="S14" s="800"/>
      <c r="T14" s="742"/>
      <c r="U14" s="3092"/>
      <c r="V14" s="2432"/>
      <c r="W14" s="2852" t="s">
        <v>321</v>
      </c>
      <c r="X14" s="2852" t="s">
        <v>322</v>
      </c>
      <c r="Y14" s="2852" t="s">
        <v>323</v>
      </c>
      <c r="Z14" s="2852" t="s">
        <v>324</v>
      </c>
      <c r="AA14" s="2852" t="s">
        <v>325</v>
      </c>
      <c r="AB14" s="2852" t="s">
        <v>326</v>
      </c>
      <c r="AC14" s="2852" t="s">
        <v>178</v>
      </c>
      <c r="AD14" s="3093"/>
      <c r="AE14" s="3118"/>
      <c r="AF14" s="2432"/>
      <c r="AG14" s="2852" t="s">
        <v>179</v>
      </c>
      <c r="AH14" s="2852" t="s">
        <v>398</v>
      </c>
      <c r="AI14" s="2852" t="s">
        <v>399</v>
      </c>
      <c r="AJ14" s="2852" t="s">
        <v>400</v>
      </c>
      <c r="AK14" s="2852" t="s">
        <v>401</v>
      </c>
      <c r="AL14" s="2852" t="s">
        <v>40</v>
      </c>
      <c r="AM14" s="2852" t="s">
        <v>2150</v>
      </c>
      <c r="AN14" s="2435"/>
    </row>
    <row r="15" spans="1:40" ht="11" customHeight="1">
      <c r="A15" s="802"/>
      <c r="B15" s="750"/>
      <c r="C15" s="750"/>
      <c r="D15" s="800"/>
      <c r="E15" s="800"/>
      <c r="F15" s="800"/>
      <c r="G15" s="800"/>
      <c r="H15" s="800" t="s">
        <v>1033</v>
      </c>
      <c r="I15" s="800" t="s">
        <v>2126</v>
      </c>
      <c r="J15" s="742"/>
      <c r="K15" s="741"/>
      <c r="L15" s="800"/>
      <c r="M15" s="800" t="s">
        <v>2451</v>
      </c>
      <c r="N15" s="800"/>
      <c r="O15" s="800"/>
      <c r="P15" s="937" t="s">
        <v>2127</v>
      </c>
      <c r="Q15" s="938"/>
      <c r="R15" s="800" t="s">
        <v>2128</v>
      </c>
      <c r="S15" s="800"/>
      <c r="T15" s="742"/>
      <c r="U15" s="3081"/>
      <c r="V15" s="1505"/>
      <c r="W15" s="3090" t="s">
        <v>2192</v>
      </c>
      <c r="X15" s="1224"/>
      <c r="Y15" s="1225"/>
      <c r="Z15" s="1225"/>
      <c r="AA15" s="1225"/>
      <c r="AB15" s="1225"/>
      <c r="AC15" s="1226"/>
      <c r="AD15" s="3089"/>
      <c r="AE15" s="3119"/>
      <c r="AF15" s="1505"/>
      <c r="AG15" s="1224"/>
      <c r="AH15" s="1225"/>
      <c r="AI15" s="1225"/>
      <c r="AJ15" s="1225"/>
      <c r="AK15" s="1225"/>
      <c r="AL15" s="1225"/>
      <c r="AM15" s="1226"/>
      <c r="AN15" s="3089"/>
    </row>
    <row r="16" spans="1:40" ht="11" customHeight="1">
      <c r="A16" s="802"/>
      <c r="B16" s="750"/>
      <c r="C16" s="750"/>
      <c r="D16" s="800"/>
      <c r="E16" s="800"/>
      <c r="F16" s="800" t="s">
        <v>1038</v>
      </c>
      <c r="G16" s="800" t="s">
        <v>2129</v>
      </c>
      <c r="H16" s="800" t="s">
        <v>1039</v>
      </c>
      <c r="I16" s="800" t="s">
        <v>2453</v>
      </c>
      <c r="J16" s="742"/>
      <c r="K16" s="741"/>
      <c r="L16" s="800"/>
      <c r="M16" s="800" t="s">
        <v>2454</v>
      </c>
      <c r="N16" s="800"/>
      <c r="O16" s="800"/>
      <c r="P16" s="749"/>
      <c r="Q16" s="749"/>
      <c r="R16" s="800" t="s">
        <v>2130</v>
      </c>
      <c r="S16" s="800"/>
      <c r="T16" s="742"/>
      <c r="U16" s="3091"/>
      <c r="V16" s="1505"/>
      <c r="W16" s="1505" t="s">
        <v>2193</v>
      </c>
      <c r="X16" s="1227"/>
      <c r="Y16" s="1505"/>
      <c r="Z16" s="1505"/>
      <c r="AA16" s="1505"/>
      <c r="AB16" s="1505"/>
      <c r="AC16" s="3094"/>
      <c r="AD16" s="1503"/>
      <c r="AE16" s="3116"/>
      <c r="AF16" s="1505"/>
      <c r="AG16" s="1227"/>
      <c r="AH16" s="1505"/>
      <c r="AI16" s="1505"/>
      <c r="AJ16" s="1505"/>
      <c r="AK16" s="1505"/>
      <c r="AL16" s="1505"/>
      <c r="AM16" s="3094"/>
      <c r="AN16" s="1503"/>
    </row>
    <row r="17" spans="1:40" ht="11" customHeight="1">
      <c r="A17" s="802"/>
      <c r="B17" s="750"/>
      <c r="C17" s="800" t="s">
        <v>2131</v>
      </c>
      <c r="D17" s="800" t="s">
        <v>2132</v>
      </c>
      <c r="E17" s="800"/>
      <c r="F17" s="800" t="s">
        <v>1045</v>
      </c>
      <c r="G17" s="800" t="s">
        <v>1039</v>
      </c>
      <c r="H17" s="800" t="s">
        <v>1044</v>
      </c>
      <c r="I17" s="800" t="s">
        <v>2133</v>
      </c>
      <c r="J17" s="742"/>
      <c r="K17" s="741"/>
      <c r="L17" s="800"/>
      <c r="M17" s="800" t="s">
        <v>2134</v>
      </c>
      <c r="N17" s="800" t="s">
        <v>1531</v>
      </c>
      <c r="O17" s="800" t="s">
        <v>1047</v>
      </c>
      <c r="P17" s="800" t="s">
        <v>2132</v>
      </c>
      <c r="Q17" s="800"/>
      <c r="R17" s="800" t="s">
        <v>2135</v>
      </c>
      <c r="S17" s="800" t="s">
        <v>1047</v>
      </c>
      <c r="T17" s="742"/>
      <c r="U17" s="2431">
        <v>56</v>
      </c>
      <c r="V17" s="2432"/>
      <c r="W17" s="2432" t="s">
        <v>2194</v>
      </c>
      <c r="X17" s="3095" t="s">
        <v>658</v>
      </c>
      <c r="Y17" s="2432"/>
      <c r="Z17" s="2432"/>
      <c r="AA17" s="2432"/>
      <c r="AB17" s="2432"/>
      <c r="AC17" s="3096"/>
      <c r="AD17" s="2435">
        <v>56</v>
      </c>
      <c r="AE17" s="3120">
        <v>56</v>
      </c>
      <c r="AF17" s="2432"/>
      <c r="AG17" s="3095"/>
      <c r="AH17" s="2852"/>
      <c r="AI17" s="2852"/>
      <c r="AJ17" s="2852" t="s">
        <v>658</v>
      </c>
      <c r="AK17" s="2852"/>
      <c r="AL17" s="2852"/>
      <c r="AM17" s="3121"/>
      <c r="AN17" s="2435">
        <v>56</v>
      </c>
    </row>
    <row r="18" spans="1:40" ht="11" customHeight="1">
      <c r="A18" s="741" t="s">
        <v>311</v>
      </c>
      <c r="B18" s="800" t="s">
        <v>335</v>
      </c>
      <c r="C18" s="800" t="s">
        <v>1055</v>
      </c>
      <c r="D18" s="800" t="s">
        <v>1980</v>
      </c>
      <c r="E18" s="800" t="s">
        <v>2136</v>
      </c>
      <c r="F18" s="800" t="s">
        <v>2137</v>
      </c>
      <c r="G18" s="800" t="s">
        <v>1043</v>
      </c>
      <c r="H18" s="800" t="s">
        <v>2138</v>
      </c>
      <c r="I18" s="800" t="s">
        <v>2139</v>
      </c>
      <c r="J18" s="742" t="s">
        <v>311</v>
      </c>
      <c r="K18" s="741" t="s">
        <v>311</v>
      </c>
      <c r="L18" s="800" t="s">
        <v>335</v>
      </c>
      <c r="M18" s="800" t="s">
        <v>2140</v>
      </c>
      <c r="N18" s="800" t="s">
        <v>1055</v>
      </c>
      <c r="O18" s="800" t="s">
        <v>1051</v>
      </c>
      <c r="P18" s="800" t="s">
        <v>1980</v>
      </c>
      <c r="Q18" s="800" t="s">
        <v>2136</v>
      </c>
      <c r="R18" s="800" t="s">
        <v>2141</v>
      </c>
      <c r="S18" s="800" t="s">
        <v>2142</v>
      </c>
      <c r="T18" s="742" t="s">
        <v>311</v>
      </c>
      <c r="U18" s="3091"/>
      <c r="V18" s="1505"/>
      <c r="W18" s="1505" t="s">
        <v>2195</v>
      </c>
      <c r="X18" s="1227"/>
      <c r="Y18" s="1505"/>
      <c r="Z18" s="1505"/>
      <c r="AA18" s="1505"/>
      <c r="AB18" s="1505"/>
      <c r="AC18" s="3094"/>
      <c r="AD18" s="1503"/>
      <c r="AE18" s="3116"/>
      <c r="AF18" s="1505"/>
      <c r="AG18" s="1227"/>
      <c r="AH18" s="1505"/>
      <c r="AI18" s="1505"/>
      <c r="AJ18" s="1505"/>
      <c r="AK18" s="1505"/>
      <c r="AL18" s="1505"/>
      <c r="AM18" s="3094"/>
      <c r="AN18" s="1503"/>
    </row>
    <row r="19" spans="1:40" ht="11" customHeight="1">
      <c r="A19" s="741" t="s">
        <v>316</v>
      </c>
      <c r="B19" s="800" t="s">
        <v>338</v>
      </c>
      <c r="C19" s="800" t="s">
        <v>2143</v>
      </c>
      <c r="D19" s="800" t="s">
        <v>2144</v>
      </c>
      <c r="E19" s="800" t="s">
        <v>2145</v>
      </c>
      <c r="F19" s="800" t="s">
        <v>2146</v>
      </c>
      <c r="G19" s="800" t="s">
        <v>2147</v>
      </c>
      <c r="H19" s="800" t="s">
        <v>2148</v>
      </c>
      <c r="I19" s="800" t="s">
        <v>2140</v>
      </c>
      <c r="J19" s="742" t="s">
        <v>316</v>
      </c>
      <c r="K19" s="741" t="s">
        <v>316</v>
      </c>
      <c r="L19" s="800" t="s">
        <v>338</v>
      </c>
      <c r="M19" s="800" t="s">
        <v>1054</v>
      </c>
      <c r="N19" s="800" t="s">
        <v>1061</v>
      </c>
      <c r="O19" s="800" t="s">
        <v>1059</v>
      </c>
      <c r="P19" s="800" t="s">
        <v>2144</v>
      </c>
      <c r="Q19" s="800" t="s">
        <v>2145</v>
      </c>
      <c r="R19" s="800" t="s">
        <v>2149</v>
      </c>
      <c r="S19" s="800" t="s">
        <v>2145</v>
      </c>
      <c r="T19" s="742" t="s">
        <v>316</v>
      </c>
      <c r="U19" s="2431">
        <v>57</v>
      </c>
      <c r="V19" s="2432"/>
      <c r="W19" s="2432" t="s">
        <v>2196</v>
      </c>
      <c r="X19" s="3095" t="s">
        <v>658</v>
      </c>
      <c r="Y19" s="2432"/>
      <c r="Z19" s="2432"/>
      <c r="AA19" s="2432"/>
      <c r="AB19" s="2432"/>
      <c r="AC19" s="3096"/>
      <c r="AD19" s="2435">
        <v>57</v>
      </c>
      <c r="AE19" s="3120">
        <v>57</v>
      </c>
      <c r="AF19" s="2432"/>
      <c r="AG19" s="3122"/>
      <c r="AH19" s="2852"/>
      <c r="AI19" s="2852"/>
      <c r="AJ19" s="2852" t="s">
        <v>658</v>
      </c>
      <c r="AK19" s="2852"/>
      <c r="AL19" s="2852"/>
      <c r="AM19" s="3121"/>
      <c r="AN19" s="2435">
        <v>57</v>
      </c>
    </row>
    <row r="20" spans="1:40" ht="11" customHeight="1" thickBot="1">
      <c r="A20" s="741"/>
      <c r="B20" s="800"/>
      <c r="C20" s="800"/>
      <c r="D20" s="800"/>
      <c r="E20" s="800"/>
      <c r="F20" s="800"/>
      <c r="G20" s="800"/>
      <c r="H20" s="800" t="s">
        <v>1060</v>
      </c>
      <c r="I20" s="800" t="s">
        <v>2147</v>
      </c>
      <c r="J20" s="742"/>
      <c r="K20" s="741"/>
      <c r="L20" s="800"/>
      <c r="M20" s="800" t="s">
        <v>2453</v>
      </c>
      <c r="N20" s="800"/>
      <c r="O20" s="800"/>
      <c r="P20" s="750"/>
      <c r="Q20" s="750"/>
      <c r="R20" s="800"/>
      <c r="S20" s="800"/>
      <c r="T20" s="742"/>
      <c r="U20" s="2431">
        <v>58</v>
      </c>
      <c r="V20" s="2432"/>
      <c r="W20" s="2432" t="s">
        <v>2197</v>
      </c>
      <c r="X20" s="1246" t="s">
        <v>658</v>
      </c>
      <c r="Y20" s="1247"/>
      <c r="Z20" s="1247"/>
      <c r="AA20" s="1247"/>
      <c r="AB20" s="1247"/>
      <c r="AC20" s="1235"/>
      <c r="AD20" s="2435">
        <v>58</v>
      </c>
      <c r="AE20" s="3120">
        <v>58</v>
      </c>
      <c r="AF20" s="2432"/>
      <c r="AG20" s="1248"/>
      <c r="AH20" s="1199"/>
      <c r="AI20" s="1199"/>
      <c r="AJ20" s="1199" t="s">
        <v>658</v>
      </c>
      <c r="AK20" s="1199"/>
      <c r="AL20" s="1199"/>
      <c r="AM20" s="1249"/>
      <c r="AN20" s="2435">
        <v>58</v>
      </c>
    </row>
    <row r="21" spans="1:40" ht="11" customHeight="1" thickBot="1">
      <c r="A21" s="803"/>
      <c r="B21" s="737"/>
      <c r="C21" s="804" t="s">
        <v>321</v>
      </c>
      <c r="D21" s="804" t="s">
        <v>322</v>
      </c>
      <c r="E21" s="804" t="s">
        <v>323</v>
      </c>
      <c r="F21" s="804" t="s">
        <v>324</v>
      </c>
      <c r="G21" s="804" t="s">
        <v>325</v>
      </c>
      <c r="H21" s="804" t="s">
        <v>326</v>
      </c>
      <c r="I21" s="804" t="s">
        <v>178</v>
      </c>
      <c r="J21" s="805"/>
      <c r="K21" s="803"/>
      <c r="L21" s="737"/>
      <c r="M21" s="804" t="s">
        <v>179</v>
      </c>
      <c r="N21" s="804" t="s">
        <v>398</v>
      </c>
      <c r="O21" s="804" t="s">
        <v>399</v>
      </c>
      <c r="P21" s="804" t="s">
        <v>400</v>
      </c>
      <c r="Q21" s="804" t="s">
        <v>401</v>
      </c>
      <c r="R21" s="804" t="s">
        <v>40</v>
      </c>
      <c r="S21" s="804" t="s">
        <v>2150</v>
      </c>
      <c r="T21" s="739"/>
      <c r="U21" s="3091"/>
      <c r="V21" s="1505"/>
      <c r="W21" s="3090" t="s">
        <v>2198</v>
      </c>
      <c r="X21" s="459"/>
      <c r="Y21" s="1505"/>
      <c r="Z21" s="459"/>
      <c r="AA21" s="1505"/>
      <c r="AB21" s="1505"/>
      <c r="AC21" s="1505"/>
      <c r="AD21" s="1503"/>
      <c r="AE21" s="3116"/>
      <c r="AF21" s="1505"/>
      <c r="AG21" s="459"/>
      <c r="AH21" s="1505"/>
      <c r="AI21" s="1505"/>
      <c r="AJ21" s="1505"/>
      <c r="AK21" s="1505"/>
      <c r="AL21" s="459"/>
      <c r="AM21" s="1505"/>
      <c r="AN21" s="1503"/>
    </row>
    <row r="22" spans="1:40" ht="11" customHeight="1">
      <c r="A22" s="802"/>
      <c r="B22" s="750"/>
      <c r="C22" s="800" t="s">
        <v>1542</v>
      </c>
      <c r="D22" s="1224"/>
      <c r="E22" s="1225"/>
      <c r="F22" s="1225"/>
      <c r="G22" s="1225"/>
      <c r="H22" s="1225"/>
      <c r="I22" s="1226"/>
      <c r="J22" s="742"/>
      <c r="K22" s="802"/>
      <c r="L22" s="750"/>
      <c r="M22" s="1224"/>
      <c r="N22" s="1225"/>
      <c r="O22" s="1225"/>
      <c r="P22" s="1225"/>
      <c r="Q22" s="1225"/>
      <c r="R22" s="1225"/>
      <c r="S22" s="1226"/>
      <c r="T22" s="742"/>
      <c r="U22" s="3091"/>
      <c r="V22" s="1505"/>
      <c r="W22" s="3090" t="s">
        <v>105</v>
      </c>
      <c r="X22" s="1505"/>
      <c r="Y22" s="1505"/>
      <c r="Z22" s="1505"/>
      <c r="AA22" s="1505"/>
      <c r="AB22" s="1505"/>
      <c r="AC22" s="1505"/>
      <c r="AD22" s="1503"/>
      <c r="AE22" s="3116"/>
      <c r="AF22" s="1505"/>
      <c r="AG22" s="1505"/>
      <c r="AH22" s="1505"/>
      <c r="AI22" s="1505"/>
      <c r="AJ22" s="1505"/>
      <c r="AK22" s="1505"/>
      <c r="AL22" s="1505"/>
      <c r="AM22" s="1505"/>
      <c r="AN22" s="1503"/>
    </row>
    <row r="23" spans="1:40" ht="11" customHeight="1">
      <c r="A23" s="741"/>
      <c r="B23" s="750"/>
      <c r="C23" s="750" t="s">
        <v>2151</v>
      </c>
      <c r="D23" s="1227"/>
      <c r="E23" s="750"/>
      <c r="F23" s="750"/>
      <c r="G23" s="750"/>
      <c r="H23" s="750"/>
      <c r="I23" s="1228"/>
      <c r="J23" s="742"/>
      <c r="K23" s="741"/>
      <c r="L23" s="750"/>
      <c r="M23" s="1227"/>
      <c r="N23" s="750"/>
      <c r="O23" s="750"/>
      <c r="P23" s="750"/>
      <c r="Q23" s="750"/>
      <c r="R23" s="750"/>
      <c r="S23" s="1228"/>
      <c r="T23" s="742"/>
      <c r="U23" s="2431">
        <v>59</v>
      </c>
      <c r="V23" s="2432"/>
      <c r="W23" s="2432" t="s">
        <v>2199</v>
      </c>
      <c r="X23" s="2432"/>
      <c r="Y23" s="3097">
        <v>33865</v>
      </c>
      <c r="Z23" s="3097"/>
      <c r="AA23" s="3097"/>
      <c r="AB23" s="3097"/>
      <c r="AC23" s="3097">
        <v>2</v>
      </c>
      <c r="AD23" s="2435">
        <v>59</v>
      </c>
      <c r="AE23" s="3120">
        <v>59</v>
      </c>
      <c r="AF23" s="2432"/>
      <c r="AG23" s="3123">
        <v>2</v>
      </c>
      <c r="AH23" s="3123">
        <v>33865</v>
      </c>
      <c r="AI23" s="3123"/>
      <c r="AJ23" s="3123"/>
      <c r="AK23" s="3123">
        <v>33865</v>
      </c>
      <c r="AL23" s="3124" t="s">
        <v>658</v>
      </c>
      <c r="AM23" s="2852"/>
      <c r="AN23" s="2435">
        <v>59</v>
      </c>
    </row>
    <row r="24" spans="1:40" ht="11" customHeight="1">
      <c r="A24" s="736">
        <v>36</v>
      </c>
      <c r="B24" s="737"/>
      <c r="C24" s="737" t="s">
        <v>2152</v>
      </c>
      <c r="D24" s="1230"/>
      <c r="E24" s="737"/>
      <c r="F24" s="737"/>
      <c r="G24" s="737"/>
      <c r="H24" s="737"/>
      <c r="I24" s="1231"/>
      <c r="J24" s="739">
        <v>36</v>
      </c>
      <c r="K24" s="736">
        <v>36</v>
      </c>
      <c r="L24" s="737"/>
      <c r="M24" s="1230"/>
      <c r="N24" s="737"/>
      <c r="O24" s="737"/>
      <c r="P24" s="737"/>
      <c r="Q24" s="737"/>
      <c r="R24" s="737"/>
      <c r="S24" s="1231"/>
      <c r="T24" s="739">
        <v>36</v>
      </c>
      <c r="U24" s="2431">
        <v>60</v>
      </c>
      <c r="V24" s="2432"/>
      <c r="W24" s="2432" t="s">
        <v>2200</v>
      </c>
      <c r="X24" s="2432"/>
      <c r="Y24" s="3097">
        <v>20003</v>
      </c>
      <c r="Z24" s="3097"/>
      <c r="AA24" s="3097"/>
      <c r="AB24" s="3097"/>
      <c r="AC24" s="3097"/>
      <c r="AD24" s="2435">
        <v>60</v>
      </c>
      <c r="AE24" s="3120">
        <v>60</v>
      </c>
      <c r="AF24" s="2432"/>
      <c r="AG24" s="3123">
        <v>570</v>
      </c>
      <c r="AH24" s="3123">
        <v>19433</v>
      </c>
      <c r="AI24" s="3123"/>
      <c r="AJ24" s="3123"/>
      <c r="AK24" s="3123">
        <v>19433</v>
      </c>
      <c r="AL24" s="3123">
        <v>548890</v>
      </c>
      <c r="AM24" s="2852"/>
      <c r="AN24" s="2435">
        <v>60</v>
      </c>
    </row>
    <row r="25" spans="1:40" ht="11" customHeight="1">
      <c r="A25" s="741"/>
      <c r="B25" s="750"/>
      <c r="C25" s="750" t="s">
        <v>2153</v>
      </c>
      <c r="D25" s="1227"/>
      <c r="E25" s="750"/>
      <c r="F25" s="750"/>
      <c r="G25" s="750"/>
      <c r="H25" s="750"/>
      <c r="I25" s="1228"/>
      <c r="J25" s="742"/>
      <c r="K25" s="741"/>
      <c r="L25" s="750"/>
      <c r="M25" s="1227"/>
      <c r="N25" s="750"/>
      <c r="O25" s="750"/>
      <c r="P25" s="750"/>
      <c r="Q25" s="750"/>
      <c r="R25" s="750"/>
      <c r="S25" s="1228"/>
      <c r="T25" s="742"/>
      <c r="U25" s="2431">
        <v>61</v>
      </c>
      <c r="V25" s="2432"/>
      <c r="W25" s="2432" t="s">
        <v>2201</v>
      </c>
      <c r="X25" s="2432"/>
      <c r="Y25" s="3097">
        <v>90</v>
      </c>
      <c r="Z25" s="3097"/>
      <c r="AA25" s="3097"/>
      <c r="AB25" s="3097"/>
      <c r="AC25" s="3097"/>
      <c r="AD25" s="2435">
        <v>61</v>
      </c>
      <c r="AE25" s="3120">
        <v>61</v>
      </c>
      <c r="AF25" s="2432"/>
      <c r="AG25" s="3123"/>
      <c r="AH25" s="3123">
        <v>90</v>
      </c>
      <c r="AI25" s="3123"/>
      <c r="AJ25" s="3123"/>
      <c r="AK25" s="3123">
        <v>90</v>
      </c>
      <c r="AL25" s="3123">
        <v>1012</v>
      </c>
      <c r="AM25" s="2852"/>
      <c r="AN25" s="2435">
        <v>61</v>
      </c>
    </row>
    <row r="26" spans="1:40" ht="11" customHeight="1">
      <c r="A26" s="741"/>
      <c r="B26" s="750"/>
      <c r="C26" s="750" t="s">
        <v>2155</v>
      </c>
      <c r="D26" s="1227"/>
      <c r="E26" s="750"/>
      <c r="F26" s="750"/>
      <c r="G26" s="750"/>
      <c r="H26" s="750"/>
      <c r="I26" s="1228"/>
      <c r="J26" s="742"/>
      <c r="K26" s="741"/>
      <c r="L26" s="750"/>
      <c r="M26" s="1227"/>
      <c r="N26" s="750"/>
      <c r="O26" s="750"/>
      <c r="P26" s="750"/>
      <c r="Q26" s="750"/>
      <c r="R26" s="750"/>
      <c r="S26" s="1228"/>
      <c r="T26" s="742"/>
      <c r="U26" s="2431">
        <v>62</v>
      </c>
      <c r="V26" s="2432"/>
      <c r="W26" s="2432" t="s">
        <v>2202</v>
      </c>
      <c r="X26" s="2432"/>
      <c r="Y26" s="3097"/>
      <c r="Z26" s="3097"/>
      <c r="AA26" s="3097"/>
      <c r="AB26" s="3097"/>
      <c r="AC26" s="3097"/>
      <c r="AD26" s="2435">
        <v>62</v>
      </c>
      <c r="AE26" s="3120">
        <v>62</v>
      </c>
      <c r="AF26" s="2432"/>
      <c r="AG26" s="3124"/>
      <c r="AH26" s="3124"/>
      <c r="AI26" s="3124"/>
      <c r="AJ26" s="3124"/>
      <c r="AK26" s="3124"/>
      <c r="AL26" s="3124"/>
      <c r="AM26" s="2852"/>
      <c r="AN26" s="2435">
        <v>62</v>
      </c>
    </row>
    <row r="27" spans="1:40" ht="11" customHeight="1">
      <c r="A27" s="736">
        <v>37</v>
      </c>
      <c r="B27" s="737"/>
      <c r="C27" s="737" t="s">
        <v>2156</v>
      </c>
      <c r="D27" s="1250">
        <v>12</v>
      </c>
      <c r="E27" s="1251"/>
      <c r="F27" s="1251"/>
      <c r="G27" s="1251"/>
      <c r="H27" s="1251"/>
      <c r="I27" s="1252"/>
      <c r="J27" s="739">
        <v>37</v>
      </c>
      <c r="K27" s="736">
        <v>37</v>
      </c>
      <c r="L27" s="737"/>
      <c r="M27" s="835">
        <v>9</v>
      </c>
      <c r="N27" s="806">
        <v>3</v>
      </c>
      <c r="O27" s="806"/>
      <c r="P27" s="806">
        <v>3</v>
      </c>
      <c r="Q27" s="806"/>
      <c r="R27" s="806">
        <v>256</v>
      </c>
      <c r="S27" s="1231"/>
      <c r="T27" s="739">
        <v>37</v>
      </c>
      <c r="U27" s="2431">
        <v>63</v>
      </c>
      <c r="V27" s="2432"/>
      <c r="W27" s="2432" t="s">
        <v>2203</v>
      </c>
      <c r="X27" s="2432"/>
      <c r="Y27" s="3097"/>
      <c r="Z27" s="3097"/>
      <c r="AA27" s="3097"/>
      <c r="AB27" s="3097"/>
      <c r="AC27" s="3097"/>
      <c r="AD27" s="2435">
        <v>63</v>
      </c>
      <c r="AE27" s="3120">
        <v>63</v>
      </c>
      <c r="AF27" s="2432"/>
      <c r="AG27" s="3124"/>
      <c r="AH27" s="3124"/>
      <c r="AI27" s="3124"/>
      <c r="AJ27" s="3124"/>
      <c r="AK27" s="3124"/>
      <c r="AL27" s="3124"/>
      <c r="AM27" s="2852"/>
      <c r="AN27" s="2435">
        <v>63</v>
      </c>
    </row>
    <row r="28" spans="1:40" ht="11" customHeight="1">
      <c r="A28" s="741"/>
      <c r="B28" s="750"/>
      <c r="C28" s="750" t="s">
        <v>2157</v>
      </c>
      <c r="D28" s="1253"/>
      <c r="E28" s="1254"/>
      <c r="F28" s="1254"/>
      <c r="G28" s="1254"/>
      <c r="H28" s="1254"/>
      <c r="I28" s="1255"/>
      <c r="J28" s="742"/>
      <c r="K28" s="741"/>
      <c r="L28" s="750"/>
      <c r="M28" s="1232"/>
      <c r="N28" s="947"/>
      <c r="O28" s="947"/>
      <c r="P28" s="947"/>
      <c r="Q28" s="947"/>
      <c r="R28" s="947"/>
      <c r="S28" s="1228"/>
      <c r="T28" s="742"/>
      <c r="U28" s="2431">
        <v>64</v>
      </c>
      <c r="V28" s="2432"/>
      <c r="W28" s="2432" t="s">
        <v>2204</v>
      </c>
      <c r="X28" s="2432"/>
      <c r="Y28" s="3097"/>
      <c r="Z28" s="3097"/>
      <c r="AA28" s="3097"/>
      <c r="AB28" s="3097"/>
      <c r="AC28" s="3097"/>
      <c r="AD28" s="2435">
        <v>64</v>
      </c>
      <c r="AE28" s="3120">
        <v>64</v>
      </c>
      <c r="AF28" s="2432"/>
      <c r="AG28" s="3124"/>
      <c r="AH28" s="3124"/>
      <c r="AI28" s="3124"/>
      <c r="AJ28" s="3124"/>
      <c r="AK28" s="3124"/>
      <c r="AL28" s="3124"/>
      <c r="AM28" s="2852"/>
      <c r="AN28" s="2435">
        <v>64</v>
      </c>
    </row>
    <row r="29" spans="1:40" ht="11" customHeight="1">
      <c r="A29" s="736" t="s">
        <v>2158</v>
      </c>
      <c r="B29" s="737"/>
      <c r="C29" s="737" t="s">
        <v>2159</v>
      </c>
      <c r="D29" s="1250">
        <v>5167</v>
      </c>
      <c r="E29" s="1251"/>
      <c r="F29" s="1251"/>
      <c r="G29" s="1251"/>
      <c r="H29" s="1251"/>
      <c r="I29" s="1252"/>
      <c r="J29" s="739" t="s">
        <v>2158</v>
      </c>
      <c r="K29" s="736" t="s">
        <v>2158</v>
      </c>
      <c r="L29" s="737"/>
      <c r="M29" s="835">
        <v>1702</v>
      </c>
      <c r="N29" s="806">
        <v>2848</v>
      </c>
      <c r="O29" s="806">
        <v>617</v>
      </c>
      <c r="P29" s="806">
        <v>3465</v>
      </c>
      <c r="Q29" s="806"/>
      <c r="R29" s="806">
        <v>312738</v>
      </c>
      <c r="S29" s="1231"/>
      <c r="T29" s="739" t="s">
        <v>2158</v>
      </c>
      <c r="U29" s="2431">
        <v>65</v>
      </c>
      <c r="V29" s="2432"/>
      <c r="W29" s="2432" t="s">
        <v>2205</v>
      </c>
      <c r="X29" s="2432"/>
      <c r="Y29" s="3097"/>
      <c r="Z29" s="3097"/>
      <c r="AA29" s="3097"/>
      <c r="AB29" s="3097" t="s">
        <v>557</v>
      </c>
      <c r="AC29" s="3097"/>
      <c r="AD29" s="2435">
        <v>65</v>
      </c>
      <c r="AE29" s="3120">
        <v>65</v>
      </c>
      <c r="AF29" s="2432"/>
      <c r="AG29" s="3124"/>
      <c r="AH29" s="3124"/>
      <c r="AI29" s="3124"/>
      <c r="AJ29" s="3124"/>
      <c r="AK29" s="3124"/>
      <c r="AL29" s="3124"/>
      <c r="AM29" s="2852"/>
      <c r="AN29" s="2435">
        <v>65</v>
      </c>
    </row>
    <row r="30" spans="1:40" ht="11" customHeight="1">
      <c r="A30" s="741"/>
      <c r="B30" s="750"/>
      <c r="C30" s="750" t="s">
        <v>2160</v>
      </c>
      <c r="D30" s="1253"/>
      <c r="E30" s="1254"/>
      <c r="F30" s="1254"/>
      <c r="G30" s="1254"/>
      <c r="H30" s="1254"/>
      <c r="I30" s="1255"/>
      <c r="J30" s="742"/>
      <c r="K30" s="741"/>
      <c r="L30" s="750"/>
      <c r="M30" s="1232"/>
      <c r="N30" s="947"/>
      <c r="O30" s="947"/>
      <c r="P30" s="947"/>
      <c r="Q30" s="947"/>
      <c r="R30" s="947"/>
      <c r="S30" s="1228"/>
      <c r="T30" s="742"/>
      <c r="U30" s="2431">
        <v>66</v>
      </c>
      <c r="V30" s="2432"/>
      <c r="W30" s="2432" t="s">
        <v>2206</v>
      </c>
      <c r="X30" s="2432"/>
      <c r="Y30" s="3097"/>
      <c r="Z30" s="3097"/>
      <c r="AA30" s="3097"/>
      <c r="AB30" s="3097"/>
      <c r="AC30" s="3097"/>
      <c r="AD30" s="2435">
        <v>66</v>
      </c>
      <c r="AE30" s="3120">
        <v>66</v>
      </c>
      <c r="AF30" s="2432"/>
      <c r="AG30" s="3124"/>
      <c r="AH30" s="3124"/>
      <c r="AI30" s="3124"/>
      <c r="AJ30" s="3124"/>
      <c r="AK30" s="3124"/>
      <c r="AL30" s="3124"/>
      <c r="AM30" s="2852"/>
      <c r="AN30" s="2435">
        <v>66</v>
      </c>
    </row>
    <row r="31" spans="1:40" ht="11" customHeight="1">
      <c r="A31" s="741"/>
      <c r="B31" s="750"/>
      <c r="C31" s="750" t="s">
        <v>2162</v>
      </c>
      <c r="D31" s="1253"/>
      <c r="E31" s="1254"/>
      <c r="F31" s="1254"/>
      <c r="G31" s="1254"/>
      <c r="H31" s="1254"/>
      <c r="I31" s="1255"/>
      <c r="J31" s="742"/>
      <c r="K31" s="741"/>
      <c r="L31" s="750"/>
      <c r="M31" s="1232"/>
      <c r="N31" s="947"/>
      <c r="O31" s="947"/>
      <c r="P31" s="947"/>
      <c r="Q31" s="947"/>
      <c r="R31" s="947"/>
      <c r="S31" s="1228"/>
      <c r="T31" s="742"/>
      <c r="U31" s="3091"/>
      <c r="V31" s="1505"/>
      <c r="W31" s="1505" t="s">
        <v>2207</v>
      </c>
      <c r="X31" s="459"/>
      <c r="Y31" s="3098"/>
      <c r="Z31" s="1256"/>
      <c r="AA31" s="3098"/>
      <c r="AB31" s="3098"/>
      <c r="AC31" s="3098"/>
      <c r="AD31" s="1503"/>
      <c r="AE31" s="3116"/>
      <c r="AF31" s="1505"/>
      <c r="AG31" s="1257"/>
      <c r="AH31" s="3125"/>
      <c r="AI31" s="3125"/>
      <c r="AJ31" s="3125"/>
      <c r="AK31" s="3125"/>
      <c r="AL31" s="1257"/>
      <c r="AM31" s="1505"/>
      <c r="AN31" s="1503"/>
    </row>
    <row r="32" spans="1:40" ht="11" customHeight="1">
      <c r="A32" s="736">
        <v>39</v>
      </c>
      <c r="B32" s="737"/>
      <c r="C32" s="737" t="s">
        <v>2163</v>
      </c>
      <c r="D32" s="1250">
        <v>14816</v>
      </c>
      <c r="E32" s="1251"/>
      <c r="F32" s="1251"/>
      <c r="G32" s="1251"/>
      <c r="H32" s="1251"/>
      <c r="I32" s="1252"/>
      <c r="J32" s="739">
        <v>39</v>
      </c>
      <c r="K32" s="736">
        <v>39</v>
      </c>
      <c r="L32" s="737"/>
      <c r="M32" s="835">
        <v>2771</v>
      </c>
      <c r="N32" s="806">
        <v>10409</v>
      </c>
      <c r="O32" s="806">
        <v>1636</v>
      </c>
      <c r="P32" s="806">
        <v>12045</v>
      </c>
      <c r="Q32" s="806"/>
      <c r="R32" s="806">
        <v>1407066</v>
      </c>
      <c r="S32" s="1231"/>
      <c r="T32" s="739">
        <v>39</v>
      </c>
      <c r="U32" s="3091"/>
      <c r="V32" s="1505"/>
      <c r="W32" s="1505" t="s">
        <v>2208</v>
      </c>
      <c r="X32" s="1505"/>
      <c r="Y32" s="3098"/>
      <c r="Z32" s="3098"/>
      <c r="AA32" s="3098"/>
      <c r="AB32" s="3098"/>
      <c r="AC32" s="3098"/>
      <c r="AD32" s="1503"/>
      <c r="AE32" s="3116"/>
      <c r="AF32" s="1505"/>
      <c r="AG32" s="3125"/>
      <c r="AH32" s="3125"/>
      <c r="AI32" s="3125"/>
      <c r="AJ32" s="3125"/>
      <c r="AK32" s="3125"/>
      <c r="AL32" s="3125"/>
      <c r="AM32" s="1505"/>
      <c r="AN32" s="1503"/>
    </row>
    <row r="33" spans="1:40" ht="11" customHeight="1">
      <c r="A33" s="741"/>
      <c r="B33" s="750"/>
      <c r="C33" s="750" t="s">
        <v>2164</v>
      </c>
      <c r="D33" s="1253"/>
      <c r="E33" s="1254"/>
      <c r="F33" s="1254"/>
      <c r="G33" s="1254"/>
      <c r="H33" s="1254"/>
      <c r="I33" s="1255"/>
      <c r="J33" s="742"/>
      <c r="K33" s="741"/>
      <c r="L33" s="750"/>
      <c r="M33" s="1232"/>
      <c r="N33" s="947"/>
      <c r="O33" s="947"/>
      <c r="P33" s="947"/>
      <c r="Q33" s="947"/>
      <c r="R33" s="947"/>
      <c r="S33" s="1228"/>
      <c r="T33" s="742"/>
      <c r="U33" s="2431">
        <v>67</v>
      </c>
      <c r="V33" s="2432"/>
      <c r="W33" s="2432" t="s">
        <v>2209</v>
      </c>
      <c r="X33" s="2432"/>
      <c r="Y33" s="3097"/>
      <c r="Z33" s="3097"/>
      <c r="AA33" s="3097"/>
      <c r="AB33" s="3097"/>
      <c r="AC33" s="3097"/>
      <c r="AD33" s="2435">
        <v>67</v>
      </c>
      <c r="AE33" s="3120">
        <v>67</v>
      </c>
      <c r="AF33" s="2432"/>
      <c r="AG33" s="3124"/>
      <c r="AH33" s="3124"/>
      <c r="AI33" s="3124"/>
      <c r="AJ33" s="3124"/>
      <c r="AK33" s="3124"/>
      <c r="AL33" s="3124"/>
      <c r="AM33" s="2852"/>
      <c r="AN33" s="2435">
        <v>67</v>
      </c>
    </row>
    <row r="34" spans="1:40" ht="11" customHeight="1">
      <c r="A34" s="736" t="s">
        <v>2165</v>
      </c>
      <c r="B34" s="737"/>
      <c r="C34" s="737" t="s">
        <v>2166</v>
      </c>
      <c r="D34" s="1250">
        <v>10710</v>
      </c>
      <c r="E34" s="1251"/>
      <c r="F34" s="1251"/>
      <c r="G34" s="1251"/>
      <c r="H34" s="1251"/>
      <c r="I34" s="1252">
        <v>96</v>
      </c>
      <c r="J34" s="739" t="s">
        <v>2165</v>
      </c>
      <c r="K34" s="736" t="s">
        <v>2165</v>
      </c>
      <c r="L34" s="737"/>
      <c r="M34" s="835">
        <v>690</v>
      </c>
      <c r="N34" s="806">
        <v>8549</v>
      </c>
      <c r="O34" s="806">
        <v>1567</v>
      </c>
      <c r="P34" s="806">
        <v>10116</v>
      </c>
      <c r="Q34" s="806"/>
      <c r="R34" s="806">
        <v>1053110</v>
      </c>
      <c r="S34" s="1231"/>
      <c r="T34" s="739" t="s">
        <v>2165</v>
      </c>
      <c r="U34" s="2431">
        <v>68</v>
      </c>
      <c r="V34" s="2432"/>
      <c r="W34" s="2432" t="s">
        <v>2210</v>
      </c>
      <c r="X34" s="2432"/>
      <c r="Y34" s="3097"/>
      <c r="Z34" s="3097"/>
      <c r="AA34" s="3097"/>
      <c r="AB34" s="3097"/>
      <c r="AC34" s="3097"/>
      <c r="AD34" s="2435">
        <v>68</v>
      </c>
      <c r="AE34" s="3120">
        <v>68</v>
      </c>
      <c r="AF34" s="2432"/>
      <c r="AG34" s="3124"/>
      <c r="AH34" s="3124"/>
      <c r="AI34" s="3124"/>
      <c r="AJ34" s="3124"/>
      <c r="AK34" s="3124"/>
      <c r="AL34" s="3124"/>
      <c r="AM34" s="2852"/>
      <c r="AN34" s="2435">
        <v>68</v>
      </c>
    </row>
    <row r="35" spans="1:40" ht="11" customHeight="1">
      <c r="A35" s="741"/>
      <c r="B35" s="750"/>
      <c r="C35" s="750" t="s">
        <v>2167</v>
      </c>
      <c r="D35" s="1253"/>
      <c r="E35" s="1254"/>
      <c r="F35" s="1254"/>
      <c r="G35" s="1254"/>
      <c r="H35" s="1254"/>
      <c r="I35" s="1255"/>
      <c r="J35" s="742"/>
      <c r="K35" s="741"/>
      <c r="L35" s="750"/>
      <c r="M35" s="1232"/>
      <c r="N35" s="947"/>
      <c r="O35" s="947"/>
      <c r="P35" s="947"/>
      <c r="Q35" s="947"/>
      <c r="R35" s="947"/>
      <c r="S35" s="1228"/>
      <c r="T35" s="742"/>
      <c r="U35" s="2431">
        <v>69</v>
      </c>
      <c r="V35" s="2432"/>
      <c r="W35" s="2432" t="s">
        <v>2211</v>
      </c>
      <c r="X35" s="2432"/>
      <c r="Y35" s="3097"/>
      <c r="Z35" s="3097"/>
      <c r="AA35" s="3097"/>
      <c r="AB35" s="3097"/>
      <c r="AC35" s="3097"/>
      <c r="AD35" s="2435">
        <v>69</v>
      </c>
      <c r="AE35" s="3120">
        <v>69</v>
      </c>
      <c r="AF35" s="2432"/>
      <c r="AG35" s="3124"/>
      <c r="AH35" s="3124"/>
      <c r="AI35" s="3124"/>
      <c r="AJ35" s="3124"/>
      <c r="AK35" s="3124"/>
      <c r="AL35" s="3124"/>
      <c r="AM35" s="2852"/>
      <c r="AN35" s="2435">
        <v>69</v>
      </c>
    </row>
    <row r="36" spans="1:40" ht="11" customHeight="1">
      <c r="A36" s="736" t="s">
        <v>2168</v>
      </c>
      <c r="B36" s="737"/>
      <c r="C36" s="737" t="s">
        <v>2169</v>
      </c>
      <c r="D36" s="1250">
        <v>6320</v>
      </c>
      <c r="E36" s="1251"/>
      <c r="F36" s="1251"/>
      <c r="G36" s="1251"/>
      <c r="H36" s="1251"/>
      <c r="I36" s="1252"/>
      <c r="J36" s="739" t="s">
        <v>2168</v>
      </c>
      <c r="K36" s="736" t="s">
        <v>2168</v>
      </c>
      <c r="L36" s="737"/>
      <c r="M36" s="835">
        <v>369</v>
      </c>
      <c r="N36" s="806">
        <v>5951</v>
      </c>
      <c r="O36" s="806"/>
      <c r="P36" s="806">
        <v>5951</v>
      </c>
      <c r="Q36" s="806"/>
      <c r="R36" s="806">
        <v>661573</v>
      </c>
      <c r="S36" s="1231"/>
      <c r="T36" s="739" t="s">
        <v>2168</v>
      </c>
      <c r="U36" s="2431">
        <v>70</v>
      </c>
      <c r="V36" s="2432"/>
      <c r="W36" s="2432" t="s">
        <v>2212</v>
      </c>
      <c r="X36" s="2432"/>
      <c r="Y36" s="3097">
        <v>53958</v>
      </c>
      <c r="Z36" s="3097"/>
      <c r="AA36" s="3097"/>
      <c r="AB36" s="3097"/>
      <c r="AC36" s="3097">
        <v>2</v>
      </c>
      <c r="AD36" s="2435">
        <v>70</v>
      </c>
      <c r="AE36" s="3120">
        <v>70</v>
      </c>
      <c r="AF36" s="2432"/>
      <c r="AG36" s="3123">
        <v>572</v>
      </c>
      <c r="AH36" s="3123">
        <v>53388</v>
      </c>
      <c r="AI36" s="3123"/>
      <c r="AJ36" s="3123"/>
      <c r="AK36" s="3123">
        <v>53388</v>
      </c>
      <c r="AL36" s="3123">
        <v>549902</v>
      </c>
      <c r="AM36" s="2852"/>
      <c r="AN36" s="2435">
        <v>70</v>
      </c>
    </row>
    <row r="37" spans="1:40" ht="11" customHeight="1">
      <c r="A37" s="741"/>
      <c r="B37" s="750"/>
      <c r="C37" s="750" t="s">
        <v>2170</v>
      </c>
      <c r="D37" s="1253"/>
      <c r="E37" s="1254"/>
      <c r="F37" s="1254"/>
      <c r="G37" s="1254"/>
      <c r="H37" s="1254"/>
      <c r="I37" s="1255"/>
      <c r="J37" s="742"/>
      <c r="K37" s="741"/>
      <c r="L37" s="750"/>
      <c r="M37" s="1232"/>
      <c r="N37" s="947"/>
      <c r="O37" s="947"/>
      <c r="P37" s="947"/>
      <c r="Q37" s="947"/>
      <c r="R37" s="947"/>
      <c r="S37" s="1228"/>
      <c r="T37" s="742"/>
      <c r="U37" s="3099"/>
      <c r="V37" s="3100"/>
      <c r="W37" s="3100"/>
      <c r="X37" s="3100"/>
      <c r="Y37" s="3100"/>
      <c r="Z37" s="3100"/>
      <c r="AA37" s="3100"/>
      <c r="AB37" s="3100"/>
      <c r="AC37" s="3100"/>
      <c r="AD37" s="3101"/>
      <c r="AE37" s="3126"/>
      <c r="AF37" s="3100"/>
      <c r="AG37" s="3100"/>
      <c r="AH37" s="3100"/>
      <c r="AI37" s="3100"/>
      <c r="AJ37" s="3100"/>
      <c r="AK37" s="3100"/>
      <c r="AL37" s="3100"/>
      <c r="AM37" s="3100"/>
      <c r="AN37" s="3101"/>
    </row>
    <row r="38" spans="1:40" ht="11" customHeight="1">
      <c r="A38" s="736" t="s">
        <v>2171</v>
      </c>
      <c r="B38" s="737"/>
      <c r="C38" s="737" t="s">
        <v>2172</v>
      </c>
      <c r="D38" s="1250">
        <v>6940</v>
      </c>
      <c r="E38" s="1251"/>
      <c r="F38" s="1251"/>
      <c r="G38" s="1251"/>
      <c r="H38" s="1251"/>
      <c r="I38" s="1252"/>
      <c r="J38" s="739" t="s">
        <v>2171</v>
      </c>
      <c r="K38" s="736" t="s">
        <v>2171</v>
      </c>
      <c r="L38" s="737"/>
      <c r="M38" s="835">
        <v>836</v>
      </c>
      <c r="N38" s="806">
        <v>6104</v>
      </c>
      <c r="O38" s="806"/>
      <c r="P38" s="806">
        <v>6104</v>
      </c>
      <c r="Q38" s="806"/>
      <c r="R38" s="806">
        <v>695841</v>
      </c>
      <c r="S38" s="1231"/>
      <c r="T38" s="739" t="s">
        <v>2171</v>
      </c>
      <c r="U38" s="3625" t="s">
        <v>332</v>
      </c>
      <c r="V38" s="3626"/>
      <c r="W38" s="3626"/>
      <c r="X38" s="3626"/>
      <c r="Y38" s="3626"/>
      <c r="Z38" s="3626"/>
      <c r="AA38" s="3626"/>
      <c r="AB38" s="3626"/>
      <c r="AC38" s="3626"/>
      <c r="AD38" s="3627"/>
      <c r="AE38" s="3625" t="s">
        <v>332</v>
      </c>
      <c r="AF38" s="3626"/>
      <c r="AG38" s="3626"/>
      <c r="AH38" s="3626"/>
      <c r="AI38" s="3626"/>
      <c r="AJ38" s="3626"/>
      <c r="AK38" s="3626"/>
      <c r="AL38" s="3626"/>
      <c r="AM38" s="3626"/>
      <c r="AN38" s="3627"/>
    </row>
    <row r="39" spans="1:40" ht="11" customHeight="1">
      <c r="A39" s="741"/>
      <c r="B39" s="750"/>
      <c r="C39" s="750" t="s">
        <v>1160</v>
      </c>
      <c r="D39" s="1253"/>
      <c r="E39" s="1254"/>
      <c r="F39" s="1254"/>
      <c r="G39" s="1254"/>
      <c r="H39" s="1254"/>
      <c r="I39" s="1255"/>
      <c r="J39" s="742"/>
      <c r="K39" s="741"/>
      <c r="L39" s="750"/>
      <c r="M39" s="1232"/>
      <c r="N39" s="947"/>
      <c r="O39" s="947"/>
      <c r="P39" s="947"/>
      <c r="Q39" s="947"/>
      <c r="R39" s="947"/>
      <c r="S39" s="1228"/>
      <c r="T39" s="742"/>
      <c r="U39" s="3068"/>
      <c r="V39" s="459"/>
      <c r="W39" s="459"/>
      <c r="X39" s="459"/>
      <c r="Y39" s="459"/>
      <c r="Z39" s="459"/>
      <c r="AA39" s="459"/>
      <c r="AB39" s="459"/>
      <c r="AC39" s="459"/>
      <c r="AD39" s="1964"/>
      <c r="AE39" s="3127"/>
      <c r="AF39" s="459"/>
      <c r="AG39" s="459"/>
      <c r="AH39" s="459"/>
      <c r="AI39" s="459"/>
      <c r="AJ39" s="459"/>
      <c r="AK39" s="459"/>
      <c r="AL39" s="459"/>
      <c r="AM39" s="459"/>
      <c r="AN39" s="1964"/>
    </row>
    <row r="40" spans="1:40" ht="11" customHeight="1">
      <c r="A40" s="736" t="s">
        <v>1161</v>
      </c>
      <c r="B40" s="737"/>
      <c r="C40" s="737" t="s">
        <v>1162</v>
      </c>
      <c r="D40" s="1250">
        <v>2937</v>
      </c>
      <c r="E40" s="1251"/>
      <c r="F40" s="1251"/>
      <c r="G40" s="1251"/>
      <c r="H40" s="1251"/>
      <c r="I40" s="1252"/>
      <c r="J40" s="739" t="s">
        <v>1161</v>
      </c>
      <c r="K40" s="736" t="s">
        <v>1161</v>
      </c>
      <c r="L40" s="737"/>
      <c r="M40" s="835">
        <v>318</v>
      </c>
      <c r="N40" s="806">
        <v>2619</v>
      </c>
      <c r="O40" s="806"/>
      <c r="P40" s="806">
        <v>2619</v>
      </c>
      <c r="Q40" s="806"/>
      <c r="R40" s="806">
        <v>297115</v>
      </c>
      <c r="S40" s="1231"/>
      <c r="T40" s="739" t="s">
        <v>1161</v>
      </c>
      <c r="U40" s="3068" t="s">
        <v>2213</v>
      </c>
      <c r="V40" s="459"/>
      <c r="W40" s="459"/>
      <c r="X40" s="459"/>
      <c r="Y40" s="459"/>
      <c r="Z40" s="459"/>
      <c r="AA40" s="459"/>
      <c r="AB40" s="459"/>
      <c r="AC40" s="459"/>
      <c r="AD40" s="1964"/>
      <c r="AE40" s="3127"/>
      <c r="AF40" s="459"/>
      <c r="AG40" s="459"/>
      <c r="AH40" s="459"/>
      <c r="AI40" s="459"/>
      <c r="AJ40" s="459"/>
      <c r="AK40" s="459"/>
      <c r="AL40" s="459"/>
      <c r="AM40" s="459"/>
      <c r="AN40" s="1964"/>
    </row>
    <row r="41" spans="1:40" ht="11" customHeight="1">
      <c r="A41" s="741"/>
      <c r="B41" s="750"/>
      <c r="C41" s="750" t="s">
        <v>1163</v>
      </c>
      <c r="D41" s="1253"/>
      <c r="E41" s="1254"/>
      <c r="F41" s="1254"/>
      <c r="G41" s="1254"/>
      <c r="H41" s="1254"/>
      <c r="I41" s="1255"/>
      <c r="J41" s="742"/>
      <c r="K41" s="741"/>
      <c r="L41" s="750"/>
      <c r="M41" s="1232"/>
      <c r="N41" s="947"/>
      <c r="O41" s="947"/>
      <c r="P41" s="947"/>
      <c r="Q41" s="947"/>
      <c r="R41" s="947"/>
      <c r="S41" s="1228"/>
      <c r="T41" s="742"/>
      <c r="U41" s="3068"/>
      <c r="V41" s="459"/>
      <c r="W41" s="459"/>
      <c r="X41" s="459"/>
      <c r="Y41" s="459"/>
      <c r="Z41" s="459"/>
      <c r="AA41" s="459"/>
      <c r="AB41" s="459"/>
      <c r="AC41" s="459"/>
      <c r="AD41" s="1964"/>
      <c r="AE41" s="3127"/>
      <c r="AF41" s="459"/>
      <c r="AG41" s="459"/>
      <c r="AH41" s="459"/>
      <c r="AI41" s="459"/>
      <c r="AJ41" s="459"/>
      <c r="AK41" s="459"/>
      <c r="AL41" s="459"/>
      <c r="AM41" s="459"/>
      <c r="AN41" s="1964"/>
    </row>
    <row r="42" spans="1:40" ht="11" customHeight="1">
      <c r="A42" s="736" t="s">
        <v>1164</v>
      </c>
      <c r="B42" s="737"/>
      <c r="C42" s="737" t="s">
        <v>1165</v>
      </c>
      <c r="D42" s="1250"/>
      <c r="E42" s="1251"/>
      <c r="F42" s="1251"/>
      <c r="G42" s="1251"/>
      <c r="H42" s="1251"/>
      <c r="I42" s="1252"/>
      <c r="J42" s="739" t="s">
        <v>1164</v>
      </c>
      <c r="K42" s="736" t="s">
        <v>1164</v>
      </c>
      <c r="L42" s="737"/>
      <c r="M42" s="835"/>
      <c r="N42" s="806"/>
      <c r="O42" s="806"/>
      <c r="P42" s="806"/>
      <c r="Q42" s="806"/>
      <c r="R42" s="806"/>
      <c r="S42" s="1231"/>
      <c r="T42" s="739" t="s">
        <v>1164</v>
      </c>
      <c r="U42" s="3068"/>
      <c r="V42" s="459"/>
      <c r="W42" s="459"/>
      <c r="X42" s="459"/>
      <c r="Y42" s="459"/>
      <c r="Z42" s="459"/>
      <c r="AA42" s="459"/>
      <c r="AB42" s="459"/>
      <c r="AC42" s="459"/>
      <c r="AD42" s="1964"/>
      <c r="AE42" s="3127"/>
      <c r="AF42" s="459"/>
      <c r="AG42" s="459"/>
      <c r="AH42" s="459"/>
      <c r="AI42" s="459"/>
      <c r="AJ42" s="459"/>
      <c r="AK42" s="459"/>
      <c r="AL42" s="459"/>
      <c r="AM42" s="459"/>
      <c r="AN42" s="1964"/>
    </row>
    <row r="43" spans="1:40" ht="11" customHeight="1">
      <c r="A43" s="741"/>
      <c r="B43" s="750"/>
      <c r="C43" s="750" t="s">
        <v>1166</v>
      </c>
      <c r="D43" s="1253"/>
      <c r="E43" s="1254"/>
      <c r="F43" s="1254"/>
      <c r="G43" s="1254"/>
      <c r="H43" s="1254"/>
      <c r="I43" s="1255"/>
      <c r="J43" s="742"/>
      <c r="K43" s="741"/>
      <c r="L43" s="750"/>
      <c r="M43" s="1232"/>
      <c r="N43" s="947"/>
      <c r="O43" s="947"/>
      <c r="P43" s="947"/>
      <c r="Q43" s="947"/>
      <c r="R43" s="947"/>
      <c r="S43" s="1228"/>
      <c r="T43" s="742"/>
      <c r="U43" s="3068"/>
      <c r="V43" s="459"/>
      <c r="W43" s="459"/>
      <c r="X43" s="459"/>
      <c r="Y43" s="459"/>
      <c r="Z43" s="459"/>
      <c r="AA43" s="459"/>
      <c r="AB43" s="459"/>
      <c r="AC43" s="459"/>
      <c r="AD43" s="1964"/>
      <c r="AE43" s="3127"/>
      <c r="AF43" s="459"/>
      <c r="AG43" s="459"/>
      <c r="AH43" s="459"/>
      <c r="AI43" s="459"/>
      <c r="AJ43" s="459"/>
      <c r="AK43" s="459"/>
      <c r="AL43" s="459"/>
      <c r="AM43" s="459"/>
      <c r="AN43" s="1964"/>
    </row>
    <row r="44" spans="1:40" ht="11" customHeight="1">
      <c r="A44" s="736" t="s">
        <v>1167</v>
      </c>
      <c r="B44" s="737"/>
      <c r="C44" s="737" t="s">
        <v>1168</v>
      </c>
      <c r="D44" s="1250"/>
      <c r="E44" s="1251"/>
      <c r="F44" s="1251"/>
      <c r="G44" s="1251"/>
      <c r="H44" s="1251"/>
      <c r="I44" s="1252"/>
      <c r="J44" s="739" t="s">
        <v>1167</v>
      </c>
      <c r="K44" s="736" t="s">
        <v>1167</v>
      </c>
      <c r="L44" s="737"/>
      <c r="M44" s="835"/>
      <c r="N44" s="806"/>
      <c r="O44" s="806"/>
      <c r="P44" s="806"/>
      <c r="Q44" s="806"/>
      <c r="R44" s="806"/>
      <c r="S44" s="1231"/>
      <c r="T44" s="739" t="s">
        <v>1167</v>
      </c>
      <c r="U44" s="3068"/>
      <c r="V44" s="459"/>
      <c r="W44" s="459"/>
      <c r="X44" s="459"/>
      <c r="Y44" s="459"/>
      <c r="Z44" s="459"/>
      <c r="AA44" s="459"/>
      <c r="AB44" s="459"/>
      <c r="AC44" s="459"/>
      <c r="AD44" s="1964"/>
      <c r="AE44" s="3127"/>
      <c r="AF44" s="459"/>
      <c r="AG44" s="459"/>
      <c r="AH44" s="459"/>
      <c r="AI44" s="459"/>
      <c r="AJ44" s="459"/>
      <c r="AK44" s="459"/>
      <c r="AL44" s="459"/>
      <c r="AM44" s="459"/>
      <c r="AN44" s="1964"/>
    </row>
    <row r="45" spans="1:40" ht="11" customHeight="1">
      <c r="A45" s="741"/>
      <c r="B45" s="750"/>
      <c r="C45" s="750" t="s">
        <v>1169</v>
      </c>
      <c r="D45" s="1253"/>
      <c r="E45" s="1254"/>
      <c r="F45" s="1254"/>
      <c r="G45" s="1254"/>
      <c r="H45" s="1254"/>
      <c r="I45" s="1255"/>
      <c r="J45" s="742"/>
      <c r="K45" s="741"/>
      <c r="L45" s="750"/>
      <c r="M45" s="1232"/>
      <c r="N45" s="947"/>
      <c r="O45" s="947"/>
      <c r="P45" s="947"/>
      <c r="Q45" s="947"/>
      <c r="R45" s="947"/>
      <c r="S45" s="1228"/>
      <c r="T45" s="742"/>
      <c r="U45" s="3068"/>
      <c r="V45" s="459"/>
      <c r="W45" s="459"/>
      <c r="X45" s="459"/>
      <c r="Y45" s="459"/>
      <c r="Z45" s="459"/>
      <c r="AA45" s="459"/>
      <c r="AB45" s="459"/>
      <c r="AC45" s="459"/>
      <c r="AD45" s="1964"/>
      <c r="AE45" s="3127"/>
      <c r="AF45" s="459"/>
      <c r="AG45" s="459"/>
      <c r="AH45" s="459"/>
      <c r="AI45" s="459"/>
      <c r="AJ45" s="459"/>
      <c r="AK45" s="459"/>
      <c r="AL45" s="459"/>
      <c r="AM45" s="459"/>
      <c r="AN45" s="1964"/>
    </row>
    <row r="46" spans="1:40" ht="11" customHeight="1">
      <c r="A46" s="736" t="s">
        <v>1170</v>
      </c>
      <c r="B46" s="737"/>
      <c r="C46" s="737" t="s">
        <v>1171</v>
      </c>
      <c r="D46" s="1250">
        <v>316</v>
      </c>
      <c r="E46" s="1251"/>
      <c r="F46" s="1251"/>
      <c r="G46" s="1251"/>
      <c r="H46" s="1251"/>
      <c r="I46" s="1252"/>
      <c r="J46" s="739" t="s">
        <v>1170</v>
      </c>
      <c r="K46" s="736" t="s">
        <v>1170</v>
      </c>
      <c r="L46" s="737"/>
      <c r="M46" s="835">
        <v>303</v>
      </c>
      <c r="N46" s="806">
        <v>13</v>
      </c>
      <c r="O46" s="806"/>
      <c r="P46" s="806">
        <v>13</v>
      </c>
      <c r="Q46" s="806"/>
      <c r="R46" s="806">
        <v>764</v>
      </c>
      <c r="S46" s="1231"/>
      <c r="T46" s="739" t="s">
        <v>1170</v>
      </c>
      <c r="U46" s="3068"/>
      <c r="V46" s="459"/>
      <c r="W46" s="459"/>
      <c r="X46" s="459"/>
      <c r="Y46" s="459"/>
      <c r="Z46" s="459"/>
      <c r="AA46" s="459"/>
      <c r="AB46" s="459"/>
      <c r="AC46" s="459"/>
      <c r="AD46" s="1964"/>
      <c r="AE46" s="3127"/>
      <c r="AF46" s="459"/>
      <c r="AG46" s="459"/>
      <c r="AH46" s="459"/>
      <c r="AI46" s="459"/>
      <c r="AJ46" s="459"/>
      <c r="AK46" s="459"/>
      <c r="AL46" s="459"/>
      <c r="AM46" s="459"/>
      <c r="AN46" s="1964"/>
    </row>
    <row r="47" spans="1:40" ht="11" customHeight="1">
      <c r="A47" s="741"/>
      <c r="B47" s="750"/>
      <c r="C47" s="750" t="s">
        <v>1172</v>
      </c>
      <c r="D47" s="1253"/>
      <c r="E47" s="1254"/>
      <c r="F47" s="1254"/>
      <c r="G47" s="1254"/>
      <c r="H47" s="1254"/>
      <c r="I47" s="1255"/>
      <c r="J47" s="742"/>
      <c r="K47" s="741"/>
      <c r="L47" s="750"/>
      <c r="M47" s="1232"/>
      <c r="N47" s="947"/>
      <c r="O47" s="947"/>
      <c r="P47" s="947"/>
      <c r="Q47" s="947"/>
      <c r="R47" s="947"/>
      <c r="S47" s="1228"/>
      <c r="T47" s="742"/>
      <c r="U47" s="3068"/>
      <c r="V47" s="459"/>
      <c r="W47" s="459"/>
      <c r="X47" s="459"/>
      <c r="Y47" s="459"/>
      <c r="Z47" s="459"/>
      <c r="AA47" s="459"/>
      <c r="AB47" s="459"/>
      <c r="AC47" s="459"/>
      <c r="AD47" s="1964"/>
      <c r="AE47" s="3127"/>
      <c r="AF47" s="459"/>
      <c r="AG47" s="459"/>
      <c r="AH47" s="459"/>
      <c r="AI47" s="459"/>
      <c r="AJ47" s="459"/>
      <c r="AK47" s="459"/>
      <c r="AL47" s="459"/>
      <c r="AM47" s="459"/>
      <c r="AN47" s="1964"/>
    </row>
    <row r="48" spans="1:40" ht="11" customHeight="1">
      <c r="A48" s="736" t="s">
        <v>1173</v>
      </c>
      <c r="B48" s="737"/>
      <c r="C48" s="737" t="s">
        <v>1174</v>
      </c>
      <c r="D48" s="1250">
        <v>462</v>
      </c>
      <c r="E48" s="1251"/>
      <c r="F48" s="1251"/>
      <c r="G48" s="1251"/>
      <c r="H48" s="1251"/>
      <c r="I48" s="1252"/>
      <c r="J48" s="739" t="s">
        <v>1173</v>
      </c>
      <c r="K48" s="736" t="s">
        <v>1173</v>
      </c>
      <c r="L48" s="737"/>
      <c r="M48" s="835">
        <v>12</v>
      </c>
      <c r="N48" s="806">
        <v>365</v>
      </c>
      <c r="O48" s="806">
        <v>85</v>
      </c>
      <c r="P48" s="806">
        <v>450</v>
      </c>
      <c r="Q48" s="806"/>
      <c r="R48" s="806">
        <v>21557</v>
      </c>
      <c r="S48" s="1231"/>
      <c r="T48" s="739" t="s">
        <v>1173</v>
      </c>
      <c r="U48" s="3068"/>
      <c r="V48" s="459"/>
      <c r="W48" s="459"/>
      <c r="X48" s="459"/>
      <c r="Y48" s="459"/>
      <c r="Z48" s="459"/>
      <c r="AA48" s="459"/>
      <c r="AB48" s="459"/>
      <c r="AC48" s="459"/>
      <c r="AD48" s="1964"/>
      <c r="AE48" s="3127"/>
      <c r="AF48" s="459"/>
      <c r="AG48" s="459"/>
      <c r="AH48" s="459"/>
      <c r="AI48" s="459"/>
      <c r="AJ48" s="459"/>
      <c r="AK48" s="459"/>
      <c r="AL48" s="459"/>
      <c r="AM48" s="459"/>
      <c r="AN48" s="1964"/>
    </row>
    <row r="49" spans="1:40" ht="11" customHeight="1">
      <c r="A49" s="741"/>
      <c r="B49" s="750"/>
      <c r="C49" s="750" t="s">
        <v>1175</v>
      </c>
      <c r="D49" s="1253"/>
      <c r="E49" s="1254"/>
      <c r="F49" s="1254"/>
      <c r="G49" s="1254"/>
      <c r="H49" s="1254"/>
      <c r="I49" s="1255"/>
      <c r="J49" s="742"/>
      <c r="K49" s="741"/>
      <c r="L49" s="750"/>
      <c r="M49" s="1232"/>
      <c r="N49" s="947"/>
      <c r="O49" s="947"/>
      <c r="P49" s="947"/>
      <c r="Q49" s="947"/>
      <c r="R49" s="947"/>
      <c r="S49" s="1228"/>
      <c r="T49" s="742"/>
      <c r="U49" s="3068"/>
      <c r="V49" s="459"/>
      <c r="W49" s="459"/>
      <c r="X49" s="459"/>
      <c r="Y49" s="459"/>
      <c r="Z49" s="459"/>
      <c r="AA49" s="459"/>
      <c r="AB49" s="459"/>
      <c r="AC49" s="459"/>
      <c r="AD49" s="1964"/>
      <c r="AE49" s="3127"/>
      <c r="AF49" s="459"/>
      <c r="AG49" s="459"/>
      <c r="AH49" s="459"/>
      <c r="AI49" s="459"/>
      <c r="AJ49" s="459"/>
      <c r="AK49" s="459"/>
      <c r="AL49" s="459"/>
      <c r="AM49" s="459"/>
      <c r="AN49" s="1964"/>
    </row>
    <row r="50" spans="1:40" ht="11" customHeight="1">
      <c r="A50" s="736" t="s">
        <v>1176</v>
      </c>
      <c r="B50" s="737"/>
      <c r="C50" s="737" t="s">
        <v>1177</v>
      </c>
      <c r="D50" s="1250">
        <v>1</v>
      </c>
      <c r="E50" s="1251"/>
      <c r="F50" s="1251"/>
      <c r="G50" s="1251"/>
      <c r="H50" s="1251"/>
      <c r="I50" s="1252"/>
      <c r="J50" s="739" t="s">
        <v>1176</v>
      </c>
      <c r="K50" s="736" t="s">
        <v>1176</v>
      </c>
      <c r="L50" s="737"/>
      <c r="M50" s="835"/>
      <c r="N50" s="806">
        <v>1</v>
      </c>
      <c r="O50" s="806"/>
      <c r="P50" s="806">
        <v>1</v>
      </c>
      <c r="Q50" s="806"/>
      <c r="R50" s="806">
        <v>79</v>
      </c>
      <c r="S50" s="1231"/>
      <c r="T50" s="739" t="s">
        <v>1176</v>
      </c>
      <c r="U50" s="3068"/>
      <c r="V50" s="459"/>
      <c r="W50" s="459"/>
      <c r="X50" s="459"/>
      <c r="Y50" s="459"/>
      <c r="Z50" s="459"/>
      <c r="AA50" s="459"/>
      <c r="AB50" s="459"/>
      <c r="AC50" s="459"/>
      <c r="AD50" s="1964"/>
      <c r="AE50" s="3127"/>
      <c r="AF50" s="459"/>
      <c r="AG50" s="459"/>
      <c r="AH50" s="459"/>
      <c r="AI50" s="459"/>
      <c r="AJ50" s="459"/>
      <c r="AK50" s="459"/>
      <c r="AL50" s="459"/>
      <c r="AM50" s="459"/>
      <c r="AN50" s="1964"/>
    </row>
    <row r="51" spans="1:40" ht="11" customHeight="1">
      <c r="A51" s="741"/>
      <c r="B51" s="750"/>
      <c r="C51" s="750" t="s">
        <v>1178</v>
      </c>
      <c r="D51" s="1253"/>
      <c r="E51" s="1254"/>
      <c r="F51" s="1254"/>
      <c r="G51" s="1254"/>
      <c r="H51" s="1254"/>
      <c r="I51" s="1255"/>
      <c r="J51" s="742"/>
      <c r="K51" s="741"/>
      <c r="L51" s="750"/>
      <c r="M51" s="1232"/>
      <c r="N51" s="947"/>
      <c r="O51" s="947"/>
      <c r="P51" s="947"/>
      <c r="Q51" s="947"/>
      <c r="R51" s="947"/>
      <c r="S51" s="1228"/>
      <c r="T51" s="742"/>
      <c r="U51" s="3068"/>
      <c r="V51" s="459"/>
      <c r="W51" s="459"/>
      <c r="X51" s="459"/>
      <c r="Y51" s="459"/>
      <c r="Z51" s="459"/>
      <c r="AA51" s="459"/>
      <c r="AB51" s="459"/>
      <c r="AC51" s="459"/>
      <c r="AD51" s="1964"/>
      <c r="AE51" s="3127"/>
      <c r="AF51" s="459"/>
      <c r="AG51" s="459"/>
      <c r="AH51" s="459"/>
      <c r="AI51" s="459"/>
      <c r="AJ51" s="459"/>
      <c r="AK51" s="459"/>
      <c r="AL51" s="459"/>
      <c r="AM51" s="459"/>
      <c r="AN51" s="1964"/>
    </row>
    <row r="52" spans="1:40" ht="11" customHeight="1">
      <c r="A52" s="741"/>
      <c r="B52" s="750"/>
      <c r="C52" s="750" t="s">
        <v>2173</v>
      </c>
      <c r="D52" s="1253"/>
      <c r="E52" s="1254"/>
      <c r="F52" s="1254"/>
      <c r="G52" s="1254"/>
      <c r="H52" s="1254"/>
      <c r="I52" s="1255"/>
      <c r="J52" s="742"/>
      <c r="K52" s="741"/>
      <c r="L52" s="750"/>
      <c r="M52" s="1232"/>
      <c r="N52" s="947"/>
      <c r="O52" s="947"/>
      <c r="P52" s="947"/>
      <c r="Q52" s="947"/>
      <c r="R52" s="947"/>
      <c r="S52" s="1228"/>
      <c r="T52" s="742"/>
      <c r="U52" s="3068"/>
      <c r="V52" s="459"/>
      <c r="W52" s="459"/>
      <c r="X52" s="459"/>
      <c r="Y52" s="459"/>
      <c r="Z52" s="459"/>
      <c r="AA52" s="459"/>
      <c r="AB52" s="459"/>
      <c r="AC52" s="459"/>
      <c r="AD52" s="1964"/>
      <c r="AE52" s="3127"/>
      <c r="AF52" s="459"/>
      <c r="AG52" s="459"/>
      <c r="AH52" s="459"/>
      <c r="AI52" s="459"/>
      <c r="AJ52" s="459"/>
      <c r="AK52" s="459"/>
      <c r="AL52" s="459"/>
      <c r="AM52" s="459"/>
      <c r="AN52" s="1964"/>
    </row>
    <row r="53" spans="1:40" ht="11" customHeight="1">
      <c r="A53" s="736">
        <v>49</v>
      </c>
      <c r="B53" s="737"/>
      <c r="C53" s="737" t="s">
        <v>2174</v>
      </c>
      <c r="D53" s="1250">
        <v>1180</v>
      </c>
      <c r="E53" s="1251"/>
      <c r="F53" s="1251"/>
      <c r="G53" s="1251"/>
      <c r="H53" s="1251"/>
      <c r="I53" s="1252"/>
      <c r="J53" s="739">
        <v>49</v>
      </c>
      <c r="K53" s="736">
        <v>49</v>
      </c>
      <c r="L53" s="737"/>
      <c r="M53" s="835">
        <v>65</v>
      </c>
      <c r="N53" s="806">
        <v>1115</v>
      </c>
      <c r="O53" s="806"/>
      <c r="P53" s="806">
        <v>1115</v>
      </c>
      <c r="Q53" s="806"/>
      <c r="R53" s="806">
        <v>111186</v>
      </c>
      <c r="S53" s="1231"/>
      <c r="T53" s="739">
        <v>49</v>
      </c>
      <c r="U53" s="3068"/>
      <c r="V53" s="459"/>
      <c r="W53" s="459"/>
      <c r="X53" s="459"/>
      <c r="Y53" s="459"/>
      <c r="Z53" s="459"/>
      <c r="AA53" s="459"/>
      <c r="AB53" s="459"/>
      <c r="AC53" s="459"/>
      <c r="AD53" s="1964"/>
      <c r="AE53" s="3127"/>
      <c r="AF53" s="459"/>
      <c r="AG53" s="459"/>
      <c r="AH53" s="459"/>
      <c r="AI53" s="459"/>
      <c r="AJ53" s="459"/>
      <c r="AK53" s="459"/>
      <c r="AL53" s="459"/>
      <c r="AM53" s="459"/>
      <c r="AN53" s="1964"/>
    </row>
    <row r="54" spans="1:40" ht="11" customHeight="1">
      <c r="A54" s="741"/>
      <c r="B54" s="750"/>
      <c r="C54" s="750" t="s">
        <v>2175</v>
      </c>
      <c r="D54" s="1253"/>
      <c r="E54" s="1254"/>
      <c r="F54" s="1254"/>
      <c r="G54" s="1254"/>
      <c r="H54" s="1254"/>
      <c r="I54" s="1255"/>
      <c r="J54" s="742"/>
      <c r="K54" s="741"/>
      <c r="L54" s="750"/>
      <c r="M54" s="1232"/>
      <c r="N54" s="947"/>
      <c r="O54" s="947"/>
      <c r="P54" s="947"/>
      <c r="Q54" s="947"/>
      <c r="R54" s="947"/>
      <c r="S54" s="1228"/>
      <c r="T54" s="742"/>
      <c r="U54" s="3068"/>
      <c r="V54" s="459"/>
      <c r="W54" s="459"/>
      <c r="X54" s="459"/>
      <c r="Y54" s="459"/>
      <c r="Z54" s="459"/>
      <c r="AA54" s="459"/>
      <c r="AB54" s="459"/>
      <c r="AC54" s="459"/>
      <c r="AD54" s="1964"/>
      <c r="AE54" s="3127"/>
      <c r="AF54" s="459"/>
      <c r="AG54" s="459"/>
      <c r="AH54" s="459"/>
      <c r="AI54" s="459"/>
      <c r="AJ54" s="459"/>
      <c r="AK54" s="459"/>
      <c r="AL54" s="459"/>
      <c r="AM54" s="459"/>
      <c r="AN54" s="1964"/>
    </row>
    <row r="55" spans="1:40" ht="11" customHeight="1">
      <c r="A55" s="741"/>
      <c r="B55" s="750"/>
      <c r="C55" s="750" t="s">
        <v>2177</v>
      </c>
      <c r="D55" s="1253"/>
      <c r="E55" s="1254"/>
      <c r="F55" s="1254"/>
      <c r="G55" s="1254"/>
      <c r="H55" s="1254"/>
      <c r="I55" s="1255"/>
      <c r="J55" s="742"/>
      <c r="K55" s="741"/>
      <c r="L55" s="750"/>
      <c r="M55" s="1232"/>
      <c r="N55" s="947"/>
      <c r="O55" s="947"/>
      <c r="P55" s="947"/>
      <c r="Q55" s="947"/>
      <c r="R55" s="947"/>
      <c r="S55" s="1228"/>
      <c r="T55" s="742"/>
      <c r="U55" s="3068"/>
      <c r="V55" s="459"/>
      <c r="W55" s="459"/>
      <c r="X55" s="459"/>
      <c r="Y55" s="459"/>
      <c r="Z55" s="459"/>
      <c r="AA55" s="459"/>
      <c r="AB55" s="459"/>
      <c r="AC55" s="459"/>
      <c r="AD55" s="1964"/>
      <c r="AE55" s="3127"/>
      <c r="AF55" s="459"/>
      <c r="AG55" s="459"/>
      <c r="AH55" s="459"/>
      <c r="AI55" s="459"/>
      <c r="AJ55" s="459"/>
      <c r="AK55" s="459"/>
      <c r="AL55" s="459"/>
      <c r="AM55" s="459"/>
      <c r="AN55" s="1964"/>
    </row>
    <row r="56" spans="1:40" ht="11" customHeight="1">
      <c r="A56" s="736">
        <v>50</v>
      </c>
      <c r="B56" s="737"/>
      <c r="C56" s="737" t="s">
        <v>2178</v>
      </c>
      <c r="D56" s="1250"/>
      <c r="E56" s="1251"/>
      <c r="F56" s="1251"/>
      <c r="G56" s="1251"/>
      <c r="H56" s="1251"/>
      <c r="I56" s="1252"/>
      <c r="J56" s="739">
        <v>50</v>
      </c>
      <c r="K56" s="736">
        <v>50</v>
      </c>
      <c r="L56" s="737"/>
      <c r="M56" s="835"/>
      <c r="N56" s="806"/>
      <c r="O56" s="806"/>
      <c r="P56" s="806"/>
      <c r="Q56" s="806"/>
      <c r="R56" s="806"/>
      <c r="S56" s="1231"/>
      <c r="T56" s="739">
        <v>50</v>
      </c>
      <c r="U56" s="3068"/>
      <c r="V56" s="459"/>
      <c r="W56" s="459"/>
      <c r="X56" s="459"/>
      <c r="Y56" s="459"/>
      <c r="Z56" s="459"/>
      <c r="AA56" s="459"/>
      <c r="AB56" s="459"/>
      <c r="AC56" s="459"/>
      <c r="AD56" s="1964"/>
      <c r="AE56" s="3127"/>
      <c r="AF56" s="459"/>
      <c r="AG56" s="459"/>
      <c r="AH56" s="459"/>
      <c r="AI56" s="459"/>
      <c r="AJ56" s="459"/>
      <c r="AK56" s="459"/>
      <c r="AL56" s="459"/>
      <c r="AM56" s="459"/>
      <c r="AN56" s="1964"/>
    </row>
    <row r="57" spans="1:40" ht="11" customHeight="1">
      <c r="A57" s="741"/>
      <c r="B57" s="750"/>
      <c r="C57" s="750" t="s">
        <v>2179</v>
      </c>
      <c r="D57" s="1253"/>
      <c r="E57" s="1254"/>
      <c r="F57" s="1254"/>
      <c r="G57" s="1254"/>
      <c r="H57" s="1254"/>
      <c r="I57" s="1255"/>
      <c r="J57" s="742"/>
      <c r="K57" s="741"/>
      <c r="L57" s="750"/>
      <c r="M57" s="1232"/>
      <c r="N57" s="947"/>
      <c r="O57" s="947"/>
      <c r="P57" s="947"/>
      <c r="Q57" s="947"/>
      <c r="R57" s="947"/>
      <c r="S57" s="1228"/>
      <c r="T57" s="742"/>
      <c r="U57" s="3068"/>
      <c r="V57" s="459"/>
      <c r="W57" s="459"/>
      <c r="X57" s="459"/>
      <c r="Y57" s="459"/>
      <c r="Z57" s="459"/>
      <c r="AA57" s="459"/>
      <c r="AB57" s="459"/>
      <c r="AC57" s="459"/>
      <c r="AD57" s="1964"/>
      <c r="AE57" s="3127"/>
      <c r="AF57" s="459"/>
      <c r="AG57" s="459"/>
      <c r="AH57" s="459"/>
      <c r="AI57" s="459"/>
      <c r="AJ57" s="459"/>
      <c r="AK57" s="459"/>
      <c r="AL57" s="459"/>
      <c r="AM57" s="459"/>
      <c r="AN57" s="1964"/>
    </row>
    <row r="58" spans="1:40" ht="11" customHeight="1">
      <c r="A58" s="736" t="s">
        <v>2180</v>
      </c>
      <c r="B58" s="737"/>
      <c r="C58" s="737" t="s">
        <v>2181</v>
      </c>
      <c r="D58" s="1250"/>
      <c r="E58" s="1258">
        <v>4</v>
      </c>
      <c r="F58" s="1258"/>
      <c r="G58" s="1258"/>
      <c r="H58" s="1258"/>
      <c r="I58" s="1259"/>
      <c r="J58" s="739" t="s">
        <v>2180</v>
      </c>
      <c r="K58" s="736" t="s">
        <v>2180</v>
      </c>
      <c r="L58" s="737"/>
      <c r="M58" s="835"/>
      <c r="N58" s="806"/>
      <c r="O58" s="806">
        <v>4</v>
      </c>
      <c r="P58" s="806"/>
      <c r="Q58" s="806">
        <v>4</v>
      </c>
      <c r="R58" s="806">
        <v>396</v>
      </c>
      <c r="S58" s="1231"/>
      <c r="T58" s="739" t="s">
        <v>2180</v>
      </c>
      <c r="U58" s="3068"/>
      <c r="V58" s="459"/>
      <c r="W58" s="459"/>
      <c r="X58" s="459"/>
      <c r="Y58" s="459"/>
      <c r="Z58" s="459"/>
      <c r="AA58" s="459"/>
      <c r="AB58" s="459"/>
      <c r="AC58" s="459"/>
      <c r="AD58" s="1964"/>
      <c r="AE58" s="3127"/>
      <c r="AF58" s="459"/>
      <c r="AG58" s="459"/>
      <c r="AH58" s="459"/>
      <c r="AI58" s="459"/>
      <c r="AJ58" s="459"/>
      <c r="AK58" s="459"/>
      <c r="AL58" s="459"/>
      <c r="AM58" s="459"/>
      <c r="AN58" s="1964"/>
    </row>
    <row r="59" spans="1:40" ht="11" customHeight="1">
      <c r="A59" s="741"/>
      <c r="B59" s="750"/>
      <c r="C59" s="750" t="s">
        <v>2182</v>
      </c>
      <c r="D59" s="1253"/>
      <c r="E59" s="1260"/>
      <c r="F59" s="1260"/>
      <c r="G59" s="1260"/>
      <c r="H59" s="1260"/>
      <c r="I59" s="1261"/>
      <c r="J59" s="742"/>
      <c r="K59" s="741"/>
      <c r="L59" s="750"/>
      <c r="M59" s="1232"/>
      <c r="N59" s="947"/>
      <c r="O59" s="947"/>
      <c r="P59" s="947"/>
      <c r="Q59" s="947"/>
      <c r="R59" s="947"/>
      <c r="S59" s="1228"/>
      <c r="T59" s="742"/>
      <c r="U59" s="3068"/>
      <c r="V59" s="459"/>
      <c r="W59" s="459"/>
      <c r="X59" s="459"/>
      <c r="Y59" s="459"/>
      <c r="Z59" s="459"/>
      <c r="AA59" s="459"/>
      <c r="AB59" s="459"/>
      <c r="AC59" s="459"/>
      <c r="AD59" s="1964"/>
      <c r="AE59" s="3127"/>
      <c r="AF59" s="459"/>
      <c r="AG59" s="459"/>
      <c r="AH59" s="459"/>
      <c r="AI59" s="459"/>
      <c r="AJ59" s="459"/>
      <c r="AK59" s="459"/>
      <c r="AL59" s="459"/>
      <c r="AM59" s="459"/>
      <c r="AN59" s="1964"/>
    </row>
    <row r="60" spans="1:40" ht="11" customHeight="1">
      <c r="A60" s="736" t="s">
        <v>2183</v>
      </c>
      <c r="B60" s="737"/>
      <c r="C60" s="737" t="s">
        <v>2184</v>
      </c>
      <c r="D60" s="1250">
        <v>1453</v>
      </c>
      <c r="E60" s="1258"/>
      <c r="F60" s="1258"/>
      <c r="G60" s="1258"/>
      <c r="H60" s="1258"/>
      <c r="I60" s="1259"/>
      <c r="J60" s="739" t="s">
        <v>2183</v>
      </c>
      <c r="K60" s="736" t="s">
        <v>2183</v>
      </c>
      <c r="L60" s="737"/>
      <c r="M60" s="835">
        <v>32</v>
      </c>
      <c r="N60" s="806">
        <v>1421</v>
      </c>
      <c r="O60" s="806"/>
      <c r="P60" s="806">
        <v>1421</v>
      </c>
      <c r="Q60" s="806"/>
      <c r="R60" s="806">
        <v>69649</v>
      </c>
      <c r="S60" s="1231"/>
      <c r="T60" s="739" t="s">
        <v>2183</v>
      </c>
      <c r="U60" s="3068"/>
      <c r="V60" s="459"/>
      <c r="W60" s="459"/>
      <c r="X60" s="459"/>
      <c r="Y60" s="459"/>
      <c r="Z60" s="459"/>
      <c r="AA60" s="459"/>
      <c r="AB60" s="459"/>
      <c r="AC60" s="459"/>
      <c r="AD60" s="1964"/>
      <c r="AE60" s="3127"/>
      <c r="AF60" s="459"/>
      <c r="AG60" s="459"/>
      <c r="AH60" s="459"/>
      <c r="AI60" s="459"/>
      <c r="AJ60" s="459"/>
      <c r="AK60" s="459"/>
      <c r="AL60" s="459"/>
      <c r="AM60" s="459"/>
      <c r="AN60" s="1964"/>
    </row>
    <row r="61" spans="1:40" ht="11" customHeight="1">
      <c r="A61" s="736">
        <v>53</v>
      </c>
      <c r="B61" s="737"/>
      <c r="C61" s="737" t="s">
        <v>2185</v>
      </c>
      <c r="D61" s="1250">
        <v>50314</v>
      </c>
      <c r="E61" s="1258">
        <v>4</v>
      </c>
      <c r="F61" s="1258"/>
      <c r="G61" s="1258"/>
      <c r="H61" s="1258"/>
      <c r="I61" s="1259">
        <v>96</v>
      </c>
      <c r="J61" s="739">
        <v>53</v>
      </c>
      <c r="K61" s="736">
        <v>53</v>
      </c>
      <c r="L61" s="737"/>
      <c r="M61" s="835">
        <v>7107</v>
      </c>
      <c r="N61" s="806">
        <v>39398</v>
      </c>
      <c r="O61" s="806">
        <v>3909</v>
      </c>
      <c r="P61" s="806">
        <v>43303</v>
      </c>
      <c r="Q61" s="806">
        <v>4</v>
      </c>
      <c r="R61" s="806">
        <v>4631330</v>
      </c>
      <c r="S61" s="1231"/>
      <c r="T61" s="739">
        <v>53</v>
      </c>
      <c r="U61" s="3068"/>
      <c r="V61" s="459"/>
      <c r="W61" s="459"/>
      <c r="X61" s="459"/>
      <c r="Y61" s="459"/>
      <c r="Z61" s="459"/>
      <c r="AA61" s="459"/>
      <c r="AB61" s="459"/>
      <c r="AC61" s="459"/>
      <c r="AD61" s="1964"/>
      <c r="AE61" s="3127"/>
      <c r="AF61" s="459"/>
      <c r="AG61" s="459"/>
      <c r="AH61" s="459"/>
      <c r="AI61" s="459"/>
      <c r="AJ61" s="459"/>
      <c r="AK61" s="459"/>
      <c r="AL61" s="459"/>
      <c r="AM61" s="459"/>
      <c r="AN61" s="1964"/>
    </row>
    <row r="62" spans="1:40" ht="11" customHeight="1">
      <c r="A62" s="736">
        <v>54</v>
      </c>
      <c r="B62" s="737"/>
      <c r="C62" s="737" t="s">
        <v>2186</v>
      </c>
      <c r="D62" s="1191" t="s">
        <v>658</v>
      </c>
      <c r="E62" s="1258">
        <v>139</v>
      </c>
      <c r="F62" s="1258"/>
      <c r="G62" s="1258"/>
      <c r="H62" s="1258"/>
      <c r="I62" s="1259"/>
      <c r="J62" s="739">
        <v>54</v>
      </c>
      <c r="K62" s="736">
        <v>54</v>
      </c>
      <c r="L62" s="737"/>
      <c r="M62" s="835">
        <v>1</v>
      </c>
      <c r="N62" s="806">
        <v>138</v>
      </c>
      <c r="O62" s="806"/>
      <c r="P62" s="944" t="s">
        <v>658</v>
      </c>
      <c r="Q62" s="806">
        <v>138</v>
      </c>
      <c r="R62" s="944" t="s">
        <v>658</v>
      </c>
      <c r="S62" s="1231"/>
      <c r="T62" s="739">
        <v>54</v>
      </c>
      <c r="U62" s="3068"/>
      <c r="V62" s="459"/>
      <c r="W62" s="459"/>
      <c r="X62" s="459"/>
      <c r="Y62" s="459"/>
      <c r="Z62" s="459"/>
      <c r="AA62" s="459"/>
      <c r="AB62" s="459"/>
      <c r="AC62" s="459"/>
      <c r="AD62" s="1964"/>
      <c r="AE62" s="3127"/>
      <c r="AF62" s="459"/>
      <c r="AG62" s="459"/>
      <c r="AH62" s="459"/>
      <c r="AI62" s="459"/>
      <c r="AJ62" s="459"/>
      <c r="AK62" s="459"/>
      <c r="AL62" s="459"/>
      <c r="AM62" s="459"/>
      <c r="AN62" s="1964"/>
    </row>
    <row r="63" spans="1:40" ht="11" customHeight="1" thickBot="1">
      <c r="A63" s="736">
        <v>55</v>
      </c>
      <c r="B63" s="737"/>
      <c r="C63" s="737" t="s">
        <v>2187</v>
      </c>
      <c r="D63" s="1262">
        <v>50314</v>
      </c>
      <c r="E63" s="1263">
        <v>143</v>
      </c>
      <c r="F63" s="1263"/>
      <c r="G63" s="1263"/>
      <c r="H63" s="1263"/>
      <c r="I63" s="1264">
        <v>96</v>
      </c>
      <c r="J63" s="739">
        <v>55</v>
      </c>
      <c r="K63" s="736">
        <v>55</v>
      </c>
      <c r="L63" s="737"/>
      <c r="M63" s="1233">
        <v>7108</v>
      </c>
      <c r="N63" s="1234">
        <v>39536</v>
      </c>
      <c r="O63" s="1234">
        <v>3909</v>
      </c>
      <c r="P63" s="1234">
        <v>43303</v>
      </c>
      <c r="Q63" s="1234">
        <v>142</v>
      </c>
      <c r="R63" s="1234">
        <v>4631330</v>
      </c>
      <c r="S63" s="1235"/>
      <c r="T63" s="739">
        <v>55</v>
      </c>
      <c r="U63" s="3068"/>
      <c r="V63" s="459"/>
      <c r="W63" s="459"/>
      <c r="X63" s="459"/>
      <c r="Y63" s="459"/>
      <c r="Z63" s="459"/>
      <c r="AA63" s="459"/>
      <c r="AB63" s="459"/>
      <c r="AC63" s="459"/>
      <c r="AD63" s="1964"/>
      <c r="AE63" s="3127"/>
      <c r="AF63" s="459"/>
      <c r="AG63" s="459"/>
      <c r="AH63" s="459"/>
      <c r="AI63" s="459"/>
      <c r="AJ63" s="459"/>
      <c r="AK63" s="459"/>
      <c r="AL63" s="459"/>
      <c r="AM63" s="459"/>
      <c r="AN63" s="1964"/>
    </row>
    <row r="64" spans="1:40" ht="11" customHeight="1">
      <c r="A64" s="2048"/>
      <c r="B64" s="459"/>
      <c r="C64" s="459"/>
      <c r="D64" s="2049"/>
      <c r="E64" s="2049"/>
      <c r="F64" s="2049"/>
      <c r="G64" s="2049"/>
      <c r="H64" s="2049"/>
      <c r="I64" s="2049"/>
      <c r="J64" s="2050"/>
      <c r="K64" s="2048"/>
      <c r="L64" s="459"/>
      <c r="M64" s="2024"/>
      <c r="N64" s="2024"/>
      <c r="O64" s="2024"/>
      <c r="P64" s="2024"/>
      <c r="Q64" s="2024"/>
      <c r="R64" s="2024"/>
      <c r="S64" s="459"/>
      <c r="T64" s="2050"/>
      <c r="U64" s="3068"/>
      <c r="V64" s="459"/>
      <c r="W64" s="459"/>
      <c r="X64" s="459"/>
      <c r="Y64" s="459"/>
      <c r="Z64" s="459"/>
      <c r="AA64" s="459"/>
      <c r="AB64" s="459"/>
      <c r="AC64" s="459"/>
      <c r="AD64" s="1964"/>
      <c r="AE64" s="3127"/>
      <c r="AF64" s="459"/>
      <c r="AG64" s="459"/>
      <c r="AH64" s="459"/>
      <c r="AI64" s="459"/>
      <c r="AJ64" s="459"/>
      <c r="AK64" s="459"/>
      <c r="AL64" s="459"/>
      <c r="AM64" s="459"/>
      <c r="AN64" s="1964"/>
    </row>
    <row r="65" spans="1:40" ht="11" customHeight="1">
      <c r="A65" s="2048"/>
      <c r="B65" s="459"/>
      <c r="C65" s="459"/>
      <c r="D65" s="2049"/>
      <c r="E65" s="2049"/>
      <c r="F65" s="2049"/>
      <c r="G65" s="2049"/>
      <c r="H65" s="2049"/>
      <c r="I65" s="2049"/>
      <c r="J65" s="2050"/>
      <c r="K65" s="2048"/>
      <c r="L65" s="459"/>
      <c r="M65" s="2024"/>
      <c r="N65" s="2024"/>
      <c r="O65" s="2024"/>
      <c r="P65" s="2024"/>
      <c r="Q65" s="2024"/>
      <c r="R65" s="2024"/>
      <c r="S65" s="459"/>
      <c r="T65" s="2050"/>
      <c r="U65" s="3068"/>
      <c r="V65" s="459"/>
      <c r="W65" s="459"/>
      <c r="X65" s="459"/>
      <c r="Y65" s="459"/>
      <c r="Z65" s="459"/>
      <c r="AA65" s="459"/>
      <c r="AB65" s="459"/>
      <c r="AC65" s="459"/>
      <c r="AD65" s="1964"/>
      <c r="AE65" s="3127"/>
      <c r="AF65" s="459"/>
      <c r="AG65" s="459"/>
      <c r="AH65" s="459"/>
      <c r="AI65" s="459"/>
      <c r="AJ65" s="459"/>
      <c r="AK65" s="459"/>
      <c r="AL65" s="459"/>
      <c r="AM65" s="459"/>
      <c r="AN65" s="1964"/>
    </row>
    <row r="66" spans="1:40" ht="11" customHeight="1">
      <c r="A66" s="2048"/>
      <c r="B66" s="459"/>
      <c r="C66" s="459"/>
      <c r="D66" s="2049"/>
      <c r="E66" s="2049"/>
      <c r="F66" s="2049"/>
      <c r="G66" s="2049"/>
      <c r="H66" s="2049"/>
      <c r="I66" s="2049"/>
      <c r="J66" s="2050"/>
      <c r="K66" s="2048"/>
      <c r="L66" s="459"/>
      <c r="M66" s="2024"/>
      <c r="N66" s="2024"/>
      <c r="O66" s="2024"/>
      <c r="P66" s="2024"/>
      <c r="Q66" s="2024"/>
      <c r="R66" s="2024"/>
      <c r="S66" s="459"/>
      <c r="T66" s="2050"/>
      <c r="U66" s="3068"/>
      <c r="V66" s="459"/>
      <c r="W66" s="459"/>
      <c r="X66" s="459"/>
      <c r="Y66" s="459"/>
      <c r="Z66" s="459"/>
      <c r="AA66" s="459"/>
      <c r="AB66" s="459"/>
      <c r="AC66" s="459"/>
      <c r="AD66" s="1964"/>
      <c r="AE66" s="3127"/>
      <c r="AF66" s="459"/>
      <c r="AG66" s="459"/>
      <c r="AH66" s="459"/>
      <c r="AI66" s="459"/>
      <c r="AJ66" s="459"/>
      <c r="AK66" s="459"/>
      <c r="AL66" s="459"/>
      <c r="AM66" s="459"/>
      <c r="AN66" s="1964"/>
    </row>
    <row r="67" spans="1:40" ht="11" customHeight="1">
      <c r="A67" s="2048"/>
      <c r="B67" s="459"/>
      <c r="C67" s="459"/>
      <c r="D67" s="2049"/>
      <c r="E67" s="2049"/>
      <c r="F67" s="2049"/>
      <c r="G67" s="2049"/>
      <c r="H67" s="2049"/>
      <c r="I67" s="2049"/>
      <c r="J67" s="2050"/>
      <c r="K67" s="2048"/>
      <c r="L67" s="459"/>
      <c r="M67" s="2024"/>
      <c r="N67" s="2024"/>
      <c r="O67" s="2024"/>
      <c r="P67" s="2024"/>
      <c r="Q67" s="2024"/>
      <c r="R67" s="2024"/>
      <c r="S67" s="459"/>
      <c r="T67" s="2050"/>
      <c r="U67" s="3068"/>
      <c r="V67" s="459"/>
      <c r="W67" s="459"/>
      <c r="X67" s="459"/>
      <c r="Y67" s="459"/>
      <c r="Z67" s="459"/>
      <c r="AA67" s="459"/>
      <c r="AB67" s="459"/>
      <c r="AC67" s="459"/>
      <c r="AD67" s="1964"/>
      <c r="AE67" s="3127"/>
      <c r="AF67" s="459"/>
      <c r="AG67" s="459"/>
      <c r="AH67" s="459"/>
      <c r="AI67" s="459"/>
      <c r="AJ67" s="459"/>
      <c r="AK67" s="459"/>
      <c r="AL67" s="459"/>
      <c r="AM67" s="459"/>
      <c r="AN67" s="1964"/>
    </row>
    <row r="68" spans="1:40" ht="11" customHeight="1">
      <c r="A68" s="2048"/>
      <c r="B68" s="459"/>
      <c r="C68" s="459"/>
      <c r="D68" s="2049"/>
      <c r="E68" s="2049"/>
      <c r="F68" s="2049"/>
      <c r="G68" s="2049"/>
      <c r="H68" s="2049"/>
      <c r="I68" s="2049"/>
      <c r="J68" s="2050"/>
      <c r="K68" s="2048"/>
      <c r="L68" s="459"/>
      <c r="M68" s="2024"/>
      <c r="N68" s="2024"/>
      <c r="O68" s="2024"/>
      <c r="P68" s="2024"/>
      <c r="Q68" s="2024"/>
      <c r="R68" s="2024"/>
      <c r="S68" s="459"/>
      <c r="T68" s="2050"/>
      <c r="U68" s="3068"/>
      <c r="V68" s="459"/>
      <c r="W68" s="459"/>
      <c r="X68" s="459"/>
      <c r="Y68" s="459"/>
      <c r="Z68" s="459"/>
      <c r="AA68" s="459"/>
      <c r="AB68" s="459"/>
      <c r="AC68" s="459"/>
      <c r="AD68" s="1964"/>
      <c r="AE68" s="3127"/>
      <c r="AF68" s="459"/>
      <c r="AG68" s="459"/>
      <c r="AH68" s="459"/>
      <c r="AI68" s="459"/>
      <c r="AJ68" s="459"/>
      <c r="AK68" s="459"/>
      <c r="AL68" s="459"/>
      <c r="AM68" s="459"/>
      <c r="AN68" s="1964"/>
    </row>
    <row r="69" spans="1:40" s="17" customFormat="1" ht="11" customHeight="1">
      <c r="A69" s="2048"/>
      <c r="B69" s="459"/>
      <c r="C69" s="459"/>
      <c r="D69" s="2049"/>
      <c r="E69" s="2049"/>
      <c r="F69" s="2049"/>
      <c r="G69" s="2049"/>
      <c r="H69" s="2049"/>
      <c r="I69" s="2049"/>
      <c r="J69" s="2050"/>
      <c r="K69" s="2048"/>
      <c r="L69" s="459"/>
      <c r="M69" s="2024"/>
      <c r="N69" s="2024"/>
      <c r="O69" s="2024"/>
      <c r="P69" s="2024"/>
      <c r="Q69" s="2024"/>
      <c r="R69" s="2024"/>
      <c r="S69" s="459"/>
      <c r="T69" s="2050"/>
      <c r="U69" s="3068"/>
      <c r="V69" s="459"/>
      <c r="W69" s="459"/>
      <c r="X69" s="459"/>
      <c r="Y69" s="459"/>
      <c r="Z69" s="459"/>
      <c r="AA69" s="459"/>
      <c r="AB69" s="459"/>
      <c r="AC69" s="459"/>
      <c r="AD69" s="1964"/>
      <c r="AE69" s="3127"/>
      <c r="AF69" s="459"/>
      <c r="AG69" s="459"/>
      <c r="AH69" s="459"/>
      <c r="AI69" s="459"/>
      <c r="AJ69" s="459"/>
      <c r="AK69" s="459"/>
      <c r="AL69" s="459"/>
      <c r="AM69" s="459"/>
      <c r="AN69" s="1964"/>
    </row>
    <row r="70" spans="1:40" ht="11" customHeight="1">
      <c r="A70" s="2051"/>
      <c r="B70" s="459"/>
      <c r="C70" s="459"/>
      <c r="D70" s="459"/>
      <c r="E70" s="459"/>
      <c r="F70" s="459"/>
      <c r="G70" s="459"/>
      <c r="H70" s="459"/>
      <c r="I70" s="459"/>
      <c r="J70" s="1964"/>
      <c r="K70" s="2051"/>
      <c r="L70" s="459"/>
      <c r="M70" s="459"/>
      <c r="N70" s="459"/>
      <c r="O70" s="459"/>
      <c r="P70" s="459"/>
      <c r="Q70" s="459"/>
      <c r="R70" s="459"/>
      <c r="S70" s="459"/>
      <c r="T70" s="1964"/>
      <c r="U70" s="3076"/>
      <c r="V70" s="164"/>
      <c r="W70" s="164"/>
      <c r="X70" s="164"/>
      <c r="Y70" s="164"/>
      <c r="Z70" s="164"/>
      <c r="AA70" s="164"/>
      <c r="AB70" s="164"/>
      <c r="AC70" s="164"/>
      <c r="AD70" s="3102"/>
      <c r="AE70" s="3128"/>
      <c r="AF70" s="164"/>
      <c r="AG70" s="164"/>
      <c r="AH70" s="164"/>
      <c r="AI70" s="164"/>
      <c r="AJ70" s="164"/>
      <c r="AK70" s="164"/>
      <c r="AL70" s="164"/>
      <c r="AM70" s="164"/>
      <c r="AN70" s="3077"/>
    </row>
    <row r="71" spans="1:40" ht="11" customHeight="1">
      <c r="A71" s="1265"/>
      <c r="B71" s="569"/>
      <c r="C71" s="569"/>
      <c r="D71" s="569"/>
      <c r="E71" s="569"/>
      <c r="F71" s="569"/>
      <c r="G71" s="569"/>
      <c r="H71" s="569"/>
      <c r="I71" s="569"/>
      <c r="J71" s="1266" t="s">
        <v>1979</v>
      </c>
      <c r="K71" s="1267" t="s">
        <v>2188</v>
      </c>
      <c r="L71" s="569"/>
      <c r="M71" s="569"/>
      <c r="N71" s="569"/>
      <c r="O71" s="569"/>
      <c r="P71" s="569"/>
      <c r="Q71" s="569"/>
      <c r="R71" s="569"/>
      <c r="S71" s="569"/>
      <c r="T71" s="151"/>
      <c r="U71" s="3076"/>
      <c r="V71" s="164"/>
      <c r="W71" s="164"/>
      <c r="X71" s="164"/>
      <c r="Y71" s="164"/>
      <c r="Z71" s="164"/>
      <c r="AA71" s="164"/>
      <c r="AB71" s="164"/>
      <c r="AC71" s="164"/>
      <c r="AD71" s="3102" t="s">
        <v>1979</v>
      </c>
      <c r="AE71" s="3129" t="s">
        <v>2188</v>
      </c>
      <c r="AF71" s="164"/>
      <c r="AG71" s="164"/>
      <c r="AH71" s="164"/>
      <c r="AI71" s="164"/>
      <c r="AJ71" s="164"/>
      <c r="AK71" s="164"/>
      <c r="AL71" s="164"/>
      <c r="AM71" s="164"/>
      <c r="AN71" s="164"/>
    </row>
    <row r="72" spans="1:40" ht="10.5" customHeight="1">
      <c r="A72" s="15"/>
      <c r="B72" s="15"/>
      <c r="C72" s="15"/>
      <c r="D72" s="15"/>
      <c r="E72" s="15"/>
      <c r="F72" s="15"/>
      <c r="G72" s="15"/>
      <c r="H72" s="15"/>
      <c r="I72" s="15"/>
      <c r="J72" s="518"/>
      <c r="K72" s="517"/>
      <c r="L72" s="15"/>
      <c r="M72" s="15"/>
      <c r="N72" s="15"/>
      <c r="O72" s="15"/>
      <c r="P72" s="15"/>
      <c r="Q72" s="15"/>
      <c r="R72" s="15"/>
      <c r="S72" s="15"/>
      <c r="T72" s="15"/>
    </row>
    <row r="73" spans="1:40" ht="10.5" customHeight="1">
      <c r="A73" s="15"/>
      <c r="B73" s="15"/>
      <c r="C73" s="15"/>
      <c r="D73" s="15"/>
      <c r="E73" s="15"/>
      <c r="F73" s="15"/>
      <c r="G73" s="15"/>
      <c r="H73" s="15"/>
      <c r="I73" s="15"/>
      <c r="J73" s="518"/>
      <c r="K73" s="517"/>
      <c r="L73" s="15"/>
      <c r="M73" s="15"/>
      <c r="N73" s="15"/>
      <c r="O73" s="15"/>
      <c r="P73" s="15"/>
      <c r="Q73" s="15"/>
      <c r="R73" s="15"/>
      <c r="S73" s="15"/>
      <c r="T73" s="15"/>
    </row>
    <row r="75" spans="1:40">
      <c r="U75" s="17"/>
    </row>
    <row r="76" spans="1:40">
      <c r="U76" s="17"/>
    </row>
  </sheetData>
  <customSheetViews>
    <customSheetView guid="{CED32266-454C-4882-8DB4-02038533D7CA}" scale="110" showPageBreaks="1" showGridLines="0">
      <rowBreaks count="1" manualBreakCount="1">
        <brk id="70" max="16383" man="1"/>
      </rowBreaks>
      <pageMargins left="0.5" right="0.5" top="0.5" bottom="0.5" header="0.3" footer="0.3"/>
      <printOptions horizontalCentered="1"/>
      <pageSetup fitToWidth="2" fitToHeight="2" orientation="portrait" r:id="rId1"/>
    </customSheetView>
    <customSheetView guid="{785AB79B-FCC5-4328-97AE-CA0022E835E7}" scale="110" showGridLines="0">
      <rowBreaks count="1" manualBreakCount="1">
        <brk id="70" max="16383" man="1"/>
      </rowBreaks>
      <pageMargins left="0.5" right="0.5" top="0.5" bottom="0.25" header="0.5" footer="0.5"/>
      <printOptions horizontalCentered="1" verticalCentered="1"/>
      <pageSetup fitToWidth="2" fitToHeight="2" orientation="portrait" horizontalDpi="4294967292" r:id="rId2"/>
      <headerFooter alignWithMargins="0"/>
    </customSheetView>
    <customSheetView guid="{5A727A5D-BF44-4335-A246-11154DE1EF1F}" scale="110" showGridLines="0">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3"/>
      <headerFooter alignWithMargins="0"/>
    </customSheetView>
    <customSheetView guid="{4199E9C9-F722-4E0F-954F-1B24567CBCA2}"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4"/>
      <headerFooter alignWithMargins="0"/>
    </customSheetView>
    <customSheetView guid="{494A8C19-2F1C-4B6E-A878-D879D2D7079D}"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5"/>
      <headerFooter alignWithMargins="0"/>
    </customSheetView>
    <customSheetView guid="{1074830C-1147-4CE3-BD9F-2572CEE59AEF}"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6"/>
      <headerFooter alignWithMargins="0"/>
    </customSheetView>
    <customSheetView guid="{C0E4D60A-5D51-4D0A-8339-E19D67BA1FD7}"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7"/>
      <headerFooter alignWithMargins="0"/>
    </customSheetView>
    <customSheetView guid="{EB5A193B-9693-4793-A7E2-BFF09C25801B}"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8"/>
      <headerFooter alignWithMargins="0"/>
    </customSheetView>
  </customSheetViews>
  <mergeCells count="2">
    <mergeCell ref="AE38:AN38"/>
    <mergeCell ref="U38:AD38"/>
  </mergeCells>
  <phoneticPr fontId="0" type="noConversion"/>
  <printOptions horizontalCentered="1" verticalCentered="1"/>
  <pageMargins left="0.25" right="0.25" top="0.25" bottom="0.25" header="0.1" footer="0.1"/>
  <pageSetup scale="95" fitToWidth="2" fitToHeight="2" orientation="portrait" r:id="rId9"/>
  <headerFooter alignWithMargins="0"/>
  <colBreaks count="3" manualBreakCount="3">
    <brk id="10" max="1048575" man="1"/>
    <brk id="20" max="1048575" man="1"/>
    <brk id="30" max="1048575" man="1"/>
  </colBreaks>
  <customProperties>
    <customPr name="_pios_id" r:id="rId10"/>
    <customPr name="EpmWorksheetKeyString_GUID" r:id="rId11"/>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74"/>
  <sheetViews>
    <sheetView view="pageBreakPreview" zoomScaleNormal="80" zoomScaleSheetLayoutView="100" workbookViewId="0">
      <selection activeCell="A125" sqref="A125:XFD125"/>
    </sheetView>
  </sheetViews>
  <sheetFormatPr defaultRowHeight="10"/>
  <cols>
    <col min="1" max="1" width="5.6640625" customWidth="1"/>
    <col min="2" max="2" width="49.44140625" customWidth="1"/>
    <col min="3" max="3" width="15.77734375" customWidth="1"/>
    <col min="4" max="4" width="17.109375" customWidth="1"/>
    <col min="5" max="5" width="20.44140625" customWidth="1"/>
    <col min="6" max="6" width="16.77734375" customWidth="1"/>
    <col min="7" max="7" width="11.77734375" customWidth="1"/>
  </cols>
  <sheetData>
    <row r="1" spans="1:7" ht="10.5">
      <c r="A1" s="152">
        <v>72</v>
      </c>
      <c r="B1" s="100"/>
      <c r="C1" s="137"/>
      <c r="D1" s="100"/>
      <c r="E1" s="100"/>
      <c r="F1" s="129"/>
      <c r="G1" s="112" t="s">
        <v>3042</v>
      </c>
    </row>
    <row r="2" spans="1:7" ht="10.5">
      <c r="A2" s="101" t="s">
        <v>2214</v>
      </c>
      <c r="B2" s="59"/>
      <c r="C2" s="59"/>
      <c r="D2" s="59"/>
      <c r="E2" s="59"/>
      <c r="F2" s="59"/>
      <c r="G2" s="183"/>
    </row>
    <row r="3" spans="1:7">
      <c r="A3" s="566" t="s">
        <v>334</v>
      </c>
      <c r="B3" s="567"/>
      <c r="C3" s="567"/>
      <c r="D3" s="567"/>
      <c r="E3" s="567"/>
      <c r="F3" s="567"/>
      <c r="G3" s="568"/>
    </row>
    <row r="4" spans="1:7" ht="10.5" customHeight="1">
      <c r="A4" s="761" t="s">
        <v>416</v>
      </c>
      <c r="B4" s="202" t="s">
        <v>2215</v>
      </c>
      <c r="C4" s="202"/>
      <c r="D4" s="202"/>
      <c r="E4" s="202"/>
      <c r="F4" s="202"/>
      <c r="G4" s="201"/>
    </row>
    <row r="5" spans="1:7" ht="10.5" customHeight="1">
      <c r="A5" s="138" t="s">
        <v>1581</v>
      </c>
      <c r="B5" s="202"/>
      <c r="C5" s="202"/>
      <c r="D5" s="202"/>
      <c r="E5" s="202"/>
      <c r="F5" s="202"/>
      <c r="G5" s="201"/>
    </row>
    <row r="6" spans="1:7" ht="10.5" customHeight="1">
      <c r="A6" s="138" t="s">
        <v>1582</v>
      </c>
      <c r="B6" s="202"/>
      <c r="C6" s="202"/>
      <c r="D6" s="202"/>
      <c r="E6" s="202"/>
      <c r="F6" s="202"/>
      <c r="G6" s="201"/>
    </row>
    <row r="7" spans="1:7" ht="10.5" customHeight="1">
      <c r="A7" s="138" t="s">
        <v>1583</v>
      </c>
      <c r="B7" s="202"/>
      <c r="C7" s="202"/>
      <c r="D7" s="202"/>
      <c r="E7" s="202"/>
      <c r="F7" s="202"/>
      <c r="G7" s="201"/>
    </row>
    <row r="8" spans="1:7" ht="10.5" customHeight="1">
      <c r="A8" s="138" t="s">
        <v>1584</v>
      </c>
      <c r="B8" s="202"/>
      <c r="C8" s="202"/>
      <c r="D8" s="202"/>
      <c r="E8" s="202"/>
      <c r="F8" s="202"/>
      <c r="G8" s="201"/>
    </row>
    <row r="9" spans="1:7" ht="10.5" customHeight="1">
      <c r="A9" s="138" t="s">
        <v>1585</v>
      </c>
      <c r="B9" s="202"/>
      <c r="C9" s="202"/>
      <c r="D9" s="202"/>
      <c r="E9" s="202"/>
      <c r="F9" s="202"/>
      <c r="G9" s="201"/>
    </row>
    <row r="10" spans="1:7" ht="10.5" customHeight="1">
      <c r="A10" s="761" t="s">
        <v>417</v>
      </c>
      <c r="B10" s="202" t="s">
        <v>1586</v>
      </c>
      <c r="C10" s="202"/>
      <c r="D10" s="202"/>
      <c r="E10" s="202"/>
      <c r="F10" s="202"/>
      <c r="G10" s="201"/>
    </row>
    <row r="11" spans="1:7" ht="10.5" customHeight="1">
      <c r="A11" s="138" t="s">
        <v>1587</v>
      </c>
      <c r="B11" s="202"/>
      <c r="C11" s="202"/>
      <c r="D11" s="202"/>
      <c r="E11" s="202"/>
      <c r="F11" s="202"/>
      <c r="G11" s="201"/>
    </row>
    <row r="12" spans="1:7" ht="10.5" customHeight="1">
      <c r="A12" s="138" t="s">
        <v>1588</v>
      </c>
      <c r="B12" s="202"/>
      <c r="C12" s="202"/>
      <c r="D12" s="202"/>
      <c r="E12" s="202"/>
      <c r="F12" s="202"/>
      <c r="G12" s="201"/>
    </row>
    <row r="13" spans="1:7" ht="10.5" customHeight="1">
      <c r="A13" s="138" t="s">
        <v>1589</v>
      </c>
      <c r="B13" s="202"/>
      <c r="C13" s="202"/>
      <c r="D13" s="202"/>
      <c r="E13" s="202"/>
      <c r="F13" s="202"/>
      <c r="G13" s="201"/>
    </row>
    <row r="14" spans="1:7" ht="10.5" customHeight="1">
      <c r="A14" s="138" t="s">
        <v>1590</v>
      </c>
      <c r="B14" s="202"/>
      <c r="C14" s="202"/>
      <c r="D14" s="202"/>
      <c r="E14" s="202"/>
      <c r="F14" s="202"/>
      <c r="G14" s="201"/>
    </row>
    <row r="15" spans="1:7" ht="10.5" customHeight="1">
      <c r="A15" s="138" t="s">
        <v>1591</v>
      </c>
      <c r="B15" s="202"/>
      <c r="C15" s="202"/>
      <c r="D15" s="202"/>
      <c r="E15" s="202"/>
      <c r="F15" s="202"/>
      <c r="G15" s="201"/>
    </row>
    <row r="16" spans="1:7" ht="10.5" customHeight="1">
      <c r="A16" s="761" t="s">
        <v>418</v>
      </c>
      <c r="B16" s="202" t="s">
        <v>1592</v>
      </c>
      <c r="C16" s="202"/>
      <c r="D16" s="202"/>
      <c r="E16" s="202"/>
      <c r="F16" s="202"/>
      <c r="G16" s="201"/>
    </row>
    <row r="17" spans="1:7" ht="10.5" customHeight="1">
      <c r="A17" s="761" t="s">
        <v>419</v>
      </c>
      <c r="B17" s="202" t="s">
        <v>1593</v>
      </c>
      <c r="C17" s="202"/>
      <c r="D17" s="202"/>
      <c r="E17" s="202"/>
      <c r="F17" s="202"/>
      <c r="G17" s="201"/>
    </row>
    <row r="18" spans="1:7" ht="10.5" customHeight="1">
      <c r="A18" s="761" t="s">
        <v>421</v>
      </c>
      <c r="B18" s="202" t="s">
        <v>1594</v>
      </c>
      <c r="C18" s="202"/>
      <c r="D18" s="202"/>
      <c r="E18" s="202"/>
      <c r="F18" s="202"/>
      <c r="G18" s="201"/>
    </row>
    <row r="19" spans="1:7" ht="10.5" customHeight="1">
      <c r="A19" s="138" t="s">
        <v>1185</v>
      </c>
      <c r="B19" s="202"/>
      <c r="C19" s="202"/>
      <c r="D19" s="202"/>
      <c r="E19" s="202"/>
      <c r="F19" s="202"/>
      <c r="G19" s="201"/>
    </row>
    <row r="20" spans="1:7" ht="10.5" customHeight="1">
      <c r="A20" s="138" t="s">
        <v>1186</v>
      </c>
      <c r="B20" s="202"/>
      <c r="C20" s="202"/>
      <c r="D20" s="202"/>
      <c r="E20" s="202"/>
      <c r="F20" s="202"/>
      <c r="G20" s="201"/>
    </row>
    <row r="21" spans="1:7" ht="10.5" customHeight="1">
      <c r="A21" s="138" t="s">
        <v>1187</v>
      </c>
      <c r="B21" s="202"/>
      <c r="C21" s="202"/>
      <c r="D21" s="202"/>
      <c r="E21" s="202"/>
      <c r="F21" s="202"/>
      <c r="G21" s="201"/>
    </row>
    <row r="22" spans="1:7" ht="10.5" customHeight="1">
      <c r="A22" s="761" t="s">
        <v>866</v>
      </c>
      <c r="B22" s="202" t="s">
        <v>1188</v>
      </c>
      <c r="C22" s="202"/>
      <c r="D22" s="202"/>
      <c r="E22" s="202"/>
      <c r="F22" s="202"/>
      <c r="G22" s="201"/>
    </row>
    <row r="23" spans="1:7" ht="10.5" customHeight="1">
      <c r="A23" s="138" t="s">
        <v>1189</v>
      </c>
      <c r="B23" s="202"/>
      <c r="C23" s="202"/>
      <c r="D23" s="202"/>
      <c r="E23" s="202"/>
      <c r="F23" s="202"/>
      <c r="G23" s="201"/>
    </row>
    <row r="24" spans="1:7" ht="10.5">
      <c r="A24" s="593" t="s">
        <v>1190</v>
      </c>
      <c r="B24" s="594"/>
      <c r="C24" s="594"/>
      <c r="D24" s="594"/>
      <c r="E24" s="594"/>
      <c r="F24" s="594"/>
      <c r="G24" s="595"/>
    </row>
    <row r="25" spans="1:7">
      <c r="A25" s="815"/>
      <c r="B25" s="816"/>
      <c r="C25" s="816"/>
      <c r="D25" s="816"/>
      <c r="E25" s="816"/>
      <c r="F25" s="819" t="s">
        <v>1191</v>
      </c>
      <c r="G25" s="910"/>
    </row>
    <row r="26" spans="1:7">
      <c r="A26" s="787" t="s">
        <v>311</v>
      </c>
      <c r="B26" s="777" t="s">
        <v>2131</v>
      </c>
      <c r="C26" s="777" t="s">
        <v>1192</v>
      </c>
      <c r="D26" s="777" t="s">
        <v>1193</v>
      </c>
      <c r="E26" s="777" t="s">
        <v>1325</v>
      </c>
      <c r="F26" s="777" t="s">
        <v>1194</v>
      </c>
      <c r="G26" s="779" t="s">
        <v>311</v>
      </c>
    </row>
    <row r="27" spans="1:7">
      <c r="A27" s="787" t="s">
        <v>316</v>
      </c>
      <c r="B27" s="202"/>
      <c r="C27" s="777" t="s">
        <v>1195</v>
      </c>
      <c r="D27" s="777" t="s">
        <v>1196</v>
      </c>
      <c r="E27" s="777" t="s">
        <v>652</v>
      </c>
      <c r="F27" s="777" t="s">
        <v>1197</v>
      </c>
      <c r="G27" s="779" t="s">
        <v>316</v>
      </c>
    </row>
    <row r="28" spans="1:7" ht="10.4" customHeight="1">
      <c r="A28" s="1095">
        <v>1</v>
      </c>
      <c r="B28" s="1097"/>
      <c r="C28" s="1097"/>
      <c r="D28" s="1097"/>
      <c r="E28" s="1097"/>
      <c r="F28" s="1097"/>
      <c r="G28" s="1144">
        <v>1</v>
      </c>
    </row>
    <row r="29" spans="1:7" ht="10.4" customHeight="1">
      <c r="A29" s="1095">
        <v>2</v>
      </c>
      <c r="B29" s="1097"/>
      <c r="C29" s="1097"/>
      <c r="D29" s="1097"/>
      <c r="E29" s="1097"/>
      <c r="F29" s="1097"/>
      <c r="G29" s="1144">
        <v>2</v>
      </c>
    </row>
    <row r="30" spans="1:7" ht="10.4" customHeight="1">
      <c r="A30" s="1095">
        <v>3</v>
      </c>
      <c r="B30" s="1097"/>
      <c r="C30" s="1097"/>
      <c r="D30" s="1097"/>
      <c r="E30" s="1097"/>
      <c r="F30" s="1097"/>
      <c r="G30" s="1144">
        <v>3</v>
      </c>
    </row>
    <row r="31" spans="1:7" ht="10.4" customHeight="1">
      <c r="A31" s="1095">
        <v>4</v>
      </c>
      <c r="B31" s="1097"/>
      <c r="C31" s="1097"/>
      <c r="D31" s="1097"/>
      <c r="E31" s="1097"/>
      <c r="F31" s="1097"/>
      <c r="G31" s="1144">
        <v>4</v>
      </c>
    </row>
    <row r="32" spans="1:7" ht="10.4" customHeight="1">
      <c r="A32" s="1095">
        <v>5</v>
      </c>
      <c r="B32" s="1097"/>
      <c r="C32" s="1097"/>
      <c r="D32" s="1097"/>
      <c r="E32" s="1097"/>
      <c r="F32" s="1097"/>
      <c r="G32" s="1144">
        <v>5</v>
      </c>
    </row>
    <row r="33" spans="1:7" ht="10.4" customHeight="1">
      <c r="A33" s="1095">
        <v>6</v>
      </c>
      <c r="B33" s="1097"/>
      <c r="C33" s="1097"/>
      <c r="D33" s="1097"/>
      <c r="E33" s="1097"/>
      <c r="F33" s="1097"/>
      <c r="G33" s="1144">
        <v>6</v>
      </c>
    </row>
    <row r="34" spans="1:7" ht="10.4" customHeight="1">
      <c r="A34" s="1095">
        <v>7</v>
      </c>
      <c r="B34" s="1097"/>
      <c r="C34" s="1097"/>
      <c r="D34" s="1097"/>
      <c r="E34" s="1097"/>
      <c r="F34" s="1097"/>
      <c r="G34" s="1144">
        <v>7</v>
      </c>
    </row>
    <row r="35" spans="1:7" ht="10.4" customHeight="1">
      <c r="A35" s="1095">
        <v>8</v>
      </c>
      <c r="B35" s="1097"/>
      <c r="C35" s="1097"/>
      <c r="D35" s="1097"/>
      <c r="E35" s="1097"/>
      <c r="F35" s="1097"/>
      <c r="G35" s="1144">
        <v>8</v>
      </c>
    </row>
    <row r="36" spans="1:7" ht="10.4" customHeight="1">
      <c r="A36" s="1095">
        <v>9</v>
      </c>
      <c r="B36" s="1097"/>
      <c r="C36" s="1097"/>
      <c r="D36" s="1097"/>
      <c r="E36" s="1097"/>
      <c r="F36" s="1097"/>
      <c r="G36" s="1144">
        <v>9</v>
      </c>
    </row>
    <row r="37" spans="1:7" ht="10.4" customHeight="1">
      <c r="A37" s="1095">
        <v>10</v>
      </c>
      <c r="B37" s="1097"/>
      <c r="C37" s="1097"/>
      <c r="D37" s="1097"/>
      <c r="E37" s="1097"/>
      <c r="F37" s="1097"/>
      <c r="G37" s="1144">
        <v>10</v>
      </c>
    </row>
    <row r="38" spans="1:7" ht="10.4" customHeight="1">
      <c r="A38" s="1095">
        <v>11</v>
      </c>
      <c r="B38" s="1097"/>
      <c r="C38" s="1097"/>
      <c r="D38" s="1097"/>
      <c r="E38" s="1097"/>
      <c r="F38" s="1097"/>
      <c r="G38" s="1144">
        <v>11</v>
      </c>
    </row>
    <row r="39" spans="1:7" ht="10.4" customHeight="1">
      <c r="A39" s="1095">
        <v>12</v>
      </c>
      <c r="B39" s="1097"/>
      <c r="C39" s="1097"/>
      <c r="D39" s="1097"/>
      <c r="E39" s="1097"/>
      <c r="F39" s="1097"/>
      <c r="G39" s="1144">
        <v>12</v>
      </c>
    </row>
    <row r="40" spans="1:7" ht="10.4" customHeight="1">
      <c r="A40" s="1095">
        <v>13</v>
      </c>
      <c r="B40" s="1097"/>
      <c r="C40" s="1097"/>
      <c r="D40" s="1097"/>
      <c r="E40" s="1097"/>
      <c r="F40" s="1097"/>
      <c r="G40" s="1144">
        <v>13</v>
      </c>
    </row>
    <row r="41" spans="1:7" ht="10.4" customHeight="1">
      <c r="A41" s="1095">
        <v>14</v>
      </c>
      <c r="B41" s="1097"/>
      <c r="C41" s="1097"/>
      <c r="D41" s="1097"/>
      <c r="E41" s="1097"/>
      <c r="F41" s="1097"/>
      <c r="G41" s="1144">
        <v>14</v>
      </c>
    </row>
    <row r="42" spans="1:7" ht="10.4" customHeight="1">
      <c r="A42" s="1095">
        <v>15</v>
      </c>
      <c r="B42" s="1097"/>
      <c r="C42" s="1097"/>
      <c r="D42" s="1097"/>
      <c r="E42" s="1097"/>
      <c r="F42" s="1097"/>
      <c r="G42" s="1144">
        <v>15</v>
      </c>
    </row>
    <row r="43" spans="1:7" ht="10.4" customHeight="1">
      <c r="A43" s="1095">
        <v>16</v>
      </c>
      <c r="B43" s="1097"/>
      <c r="C43" s="1097"/>
      <c r="D43" s="1097"/>
      <c r="E43" s="1097"/>
      <c r="F43" s="1097"/>
      <c r="G43" s="1144">
        <v>16</v>
      </c>
    </row>
    <row r="44" spans="1:7" ht="10.4" customHeight="1">
      <c r="A44" s="1095">
        <v>17</v>
      </c>
      <c r="B44" s="1097"/>
      <c r="C44" s="1097"/>
      <c r="D44" s="1097"/>
      <c r="E44" s="1097"/>
      <c r="F44" s="1097"/>
      <c r="G44" s="1144">
        <v>17</v>
      </c>
    </row>
    <row r="45" spans="1:7" ht="10.4" customHeight="1">
      <c r="A45" s="1095">
        <v>18</v>
      </c>
      <c r="B45" s="1097"/>
      <c r="C45" s="1097"/>
      <c r="D45" s="1097"/>
      <c r="E45" s="1097"/>
      <c r="F45" s="1097"/>
      <c r="G45" s="1144">
        <v>18</v>
      </c>
    </row>
    <row r="46" spans="1:7" ht="10.4" customHeight="1">
      <c r="A46" s="1095">
        <v>19</v>
      </c>
      <c r="B46" s="1097"/>
      <c r="C46" s="1097"/>
      <c r="D46" s="1097"/>
      <c r="E46" s="1097"/>
      <c r="F46" s="1097"/>
      <c r="G46" s="1144">
        <v>19</v>
      </c>
    </row>
    <row r="47" spans="1:7" ht="10.4" customHeight="1">
      <c r="A47" s="1095">
        <v>20</v>
      </c>
      <c r="B47" s="1097"/>
      <c r="C47" s="1097"/>
      <c r="D47" s="1097"/>
      <c r="E47" s="1097"/>
      <c r="F47" s="1097"/>
      <c r="G47" s="1144">
        <v>20</v>
      </c>
    </row>
    <row r="48" spans="1:7" ht="10.4" customHeight="1">
      <c r="A48" s="1095">
        <v>21</v>
      </c>
      <c r="B48" s="1097"/>
      <c r="C48" s="1097"/>
      <c r="D48" s="1097"/>
      <c r="E48" s="1097"/>
      <c r="F48" s="1097"/>
      <c r="G48" s="1144">
        <v>21</v>
      </c>
    </row>
    <row r="49" spans="1:7" ht="10.4" customHeight="1">
      <c r="A49" s="1095">
        <v>22</v>
      </c>
      <c r="B49" s="1097"/>
      <c r="C49" s="1097"/>
      <c r="D49" s="1097"/>
      <c r="E49" s="1097"/>
      <c r="F49" s="1097"/>
      <c r="G49" s="1144">
        <v>22</v>
      </c>
    </row>
    <row r="50" spans="1:7" ht="10.4" customHeight="1">
      <c r="A50" s="1095">
        <v>23</v>
      </c>
      <c r="B50" s="1097"/>
      <c r="C50" s="1097"/>
      <c r="D50" s="1097"/>
      <c r="E50" s="1097"/>
      <c r="F50" s="1097"/>
      <c r="G50" s="1144">
        <v>23</v>
      </c>
    </row>
    <row r="51" spans="1:7" ht="10.4" customHeight="1">
      <c r="A51" s="1095">
        <v>24</v>
      </c>
      <c r="B51" s="1097"/>
      <c r="C51" s="1097"/>
      <c r="D51" s="1097"/>
      <c r="E51" s="1097"/>
      <c r="F51" s="1097"/>
      <c r="G51" s="1144">
        <v>24</v>
      </c>
    </row>
    <row r="52" spans="1:7" ht="10.4" customHeight="1">
      <c r="A52" s="1095">
        <v>25</v>
      </c>
      <c r="B52" s="1781" t="s">
        <v>1969</v>
      </c>
      <c r="C52" s="1097"/>
      <c r="D52" s="1097"/>
      <c r="E52" s="1097"/>
      <c r="F52" s="1097"/>
      <c r="G52" s="1144">
        <v>25</v>
      </c>
    </row>
    <row r="53" spans="1:7" s="562" customFormat="1" ht="16" customHeight="1">
      <c r="A53" s="3628" t="s">
        <v>1198</v>
      </c>
      <c r="B53" s="3629"/>
      <c r="C53" s="3629"/>
      <c r="D53" s="3629"/>
      <c r="E53" s="3629"/>
      <c r="F53" s="3629"/>
      <c r="G53" s="3630"/>
    </row>
    <row r="54" spans="1:7" ht="11.5" customHeight="1">
      <c r="A54" s="1095">
        <v>26</v>
      </c>
      <c r="B54" s="1096" t="s">
        <v>3361</v>
      </c>
      <c r="C54" s="1782">
        <v>3</v>
      </c>
      <c r="D54" s="1782">
        <v>591</v>
      </c>
      <c r="E54" s="1782">
        <v>5641</v>
      </c>
      <c r="F54" s="1096" t="s">
        <v>156</v>
      </c>
      <c r="G54" s="1144">
        <v>26</v>
      </c>
    </row>
    <row r="55" spans="1:7" ht="11.5" customHeight="1">
      <c r="A55" s="1095">
        <v>27</v>
      </c>
      <c r="B55" s="1096" t="s">
        <v>3362</v>
      </c>
      <c r="C55" s="1782">
        <v>73</v>
      </c>
      <c r="D55" s="1782">
        <v>15757</v>
      </c>
      <c r="E55" s="1782">
        <v>148740</v>
      </c>
      <c r="F55" s="1096" t="s">
        <v>156</v>
      </c>
      <c r="G55" s="1144">
        <v>27</v>
      </c>
    </row>
    <row r="56" spans="1:7" ht="11.5" customHeight="1">
      <c r="A56" s="1095">
        <v>28</v>
      </c>
      <c r="B56" s="1096" t="s">
        <v>3362</v>
      </c>
      <c r="C56" s="1782">
        <v>27</v>
      </c>
      <c r="D56" s="1782">
        <v>5832</v>
      </c>
      <c r="E56" s="1782">
        <v>54492</v>
      </c>
      <c r="F56" s="1096" t="s">
        <v>3363</v>
      </c>
      <c r="G56" s="1144">
        <v>28</v>
      </c>
    </row>
    <row r="57" spans="1:7" ht="11.5" customHeight="1">
      <c r="A57" s="1095">
        <v>29</v>
      </c>
      <c r="B57" s="1096" t="s">
        <v>3364</v>
      </c>
      <c r="C57" s="1782">
        <v>29</v>
      </c>
      <c r="D57" s="1782">
        <v>10.861000000000001</v>
      </c>
      <c r="E57" s="1782">
        <v>1036</v>
      </c>
      <c r="F57" s="1096" t="s">
        <v>3363</v>
      </c>
      <c r="G57" s="1144">
        <v>29</v>
      </c>
    </row>
    <row r="58" spans="1:7" ht="11.5" customHeight="1">
      <c r="A58" s="1095">
        <v>30</v>
      </c>
      <c r="B58" s="1096" t="s">
        <v>3365</v>
      </c>
      <c r="C58" s="1782">
        <v>9</v>
      </c>
      <c r="D58" s="1782">
        <v>3.2650000000000001</v>
      </c>
      <c r="E58" s="1782">
        <v>331</v>
      </c>
      <c r="F58" s="1096" t="s">
        <v>3363</v>
      </c>
      <c r="G58" s="1144">
        <v>30</v>
      </c>
    </row>
    <row r="59" spans="1:7" ht="10.4" customHeight="1">
      <c r="A59" s="1095">
        <v>31</v>
      </c>
      <c r="B59" s="1096"/>
      <c r="C59" s="1096"/>
      <c r="D59" s="1096"/>
      <c r="E59" s="1096"/>
      <c r="F59" s="1096"/>
      <c r="G59" s="1144">
        <v>31</v>
      </c>
    </row>
    <row r="60" spans="1:7" ht="10.4" customHeight="1">
      <c r="A60" s="1095">
        <v>32</v>
      </c>
      <c r="B60" s="1096"/>
      <c r="C60" s="1096"/>
      <c r="D60" s="1096"/>
      <c r="E60" s="1096"/>
      <c r="F60" s="1096"/>
      <c r="G60" s="1144">
        <v>32</v>
      </c>
    </row>
    <row r="61" spans="1:7" ht="10.4" customHeight="1">
      <c r="A61" s="1095">
        <v>33</v>
      </c>
      <c r="B61" s="1096"/>
      <c r="C61" s="1096"/>
      <c r="D61" s="1096"/>
      <c r="E61" s="1096"/>
      <c r="F61" s="1096"/>
      <c r="G61" s="1144">
        <v>33</v>
      </c>
    </row>
    <row r="62" spans="1:7" ht="10.4" customHeight="1">
      <c r="A62" s="1095">
        <v>34</v>
      </c>
      <c r="B62" s="1096"/>
      <c r="C62" s="1096"/>
      <c r="D62" s="1096"/>
      <c r="E62" s="1096"/>
      <c r="F62" s="1096"/>
      <c r="G62" s="1144">
        <v>34</v>
      </c>
    </row>
    <row r="63" spans="1:7" ht="10.4" customHeight="1">
      <c r="A63" s="1095">
        <v>35</v>
      </c>
      <c r="B63" s="1096"/>
      <c r="C63" s="1096"/>
      <c r="D63" s="1096"/>
      <c r="E63" s="1096"/>
      <c r="F63" s="1096"/>
      <c r="G63" s="1144">
        <v>35</v>
      </c>
    </row>
    <row r="64" spans="1:7" ht="10.4" customHeight="1">
      <c r="A64" s="1095">
        <v>36</v>
      </c>
      <c r="B64" s="1096"/>
      <c r="C64" s="1096"/>
      <c r="D64" s="1096"/>
      <c r="E64" s="1096"/>
      <c r="F64" s="1096"/>
      <c r="G64" s="1144">
        <v>36</v>
      </c>
    </row>
    <row r="65" spans="1:7" ht="10.4" customHeight="1">
      <c r="A65" s="1095">
        <v>37</v>
      </c>
      <c r="B65" s="1096"/>
      <c r="C65" s="1096"/>
      <c r="D65" s="1096"/>
      <c r="E65" s="1096"/>
      <c r="F65" s="1096"/>
      <c r="G65" s="1144">
        <v>37</v>
      </c>
    </row>
    <row r="66" spans="1:7" ht="10.4" customHeight="1">
      <c r="A66" s="1095">
        <v>38</v>
      </c>
      <c r="B66" s="1781" t="s">
        <v>1969</v>
      </c>
      <c r="C66" s="1782">
        <v>141</v>
      </c>
      <c r="D66" s="1782">
        <v>22194</v>
      </c>
      <c r="E66" s="1782">
        <v>210240</v>
      </c>
      <c r="F66" s="1269" t="s">
        <v>658</v>
      </c>
      <c r="G66" s="1144">
        <v>38</v>
      </c>
    </row>
    <row r="67" spans="1:7" ht="10.4" customHeight="1">
      <c r="A67" s="1095">
        <v>39</v>
      </c>
      <c r="B67" s="1781" t="s">
        <v>1021</v>
      </c>
      <c r="C67" s="1782">
        <v>141</v>
      </c>
      <c r="D67" s="1782">
        <v>22194</v>
      </c>
      <c r="E67" s="1782">
        <v>210240</v>
      </c>
      <c r="F67" s="1269" t="s">
        <v>658</v>
      </c>
      <c r="G67" s="1144">
        <v>39</v>
      </c>
    </row>
    <row r="68" spans="1:7" ht="10.4" customHeight="1">
      <c r="A68" s="2032"/>
      <c r="B68" s="1877"/>
      <c r="C68" s="2054"/>
      <c r="D68" s="2054"/>
      <c r="E68" s="2054"/>
      <c r="F68" s="2055"/>
      <c r="G68" s="2033"/>
    </row>
    <row r="69" spans="1:7" ht="10.4" customHeight="1">
      <c r="A69" s="2032"/>
      <c r="B69" s="1877"/>
      <c r="C69" s="2054"/>
      <c r="D69" s="2054"/>
      <c r="E69" s="2054"/>
      <c r="F69" s="2055"/>
      <c r="G69" s="2033"/>
    </row>
    <row r="70" spans="1:7" ht="10.4" customHeight="1">
      <c r="A70" s="2032"/>
      <c r="B70" s="1877"/>
      <c r="C70" s="2054"/>
      <c r="D70" s="2054"/>
      <c r="E70" s="2054"/>
      <c r="F70" s="2055"/>
      <c r="G70" s="2033"/>
    </row>
    <row r="71" spans="1:7" ht="10.4" customHeight="1">
      <c r="A71" s="2032"/>
      <c r="B71" s="1877"/>
      <c r="C71" s="2054"/>
      <c r="D71" s="2054"/>
      <c r="E71" s="2054"/>
      <c r="F71" s="2055"/>
      <c r="G71" s="2033"/>
    </row>
    <row r="72" spans="1:7" ht="10.4" customHeight="1">
      <c r="A72" s="2032"/>
      <c r="B72" s="1877"/>
      <c r="C72" s="2054"/>
      <c r="D72" s="2054"/>
      <c r="E72" s="2054"/>
      <c r="F72" s="2055"/>
      <c r="G72" s="2033"/>
    </row>
    <row r="73" spans="1:7" ht="10.4" customHeight="1">
      <c r="A73" s="2032"/>
      <c r="B73" s="1877"/>
      <c r="C73" s="2054"/>
      <c r="D73" s="2054"/>
      <c r="E73" s="2054"/>
      <c r="F73" s="2055"/>
      <c r="G73" s="2033"/>
    </row>
    <row r="74" spans="1:7" ht="10.5">
      <c r="A74" s="2056"/>
      <c r="B74" s="1959"/>
      <c r="C74" s="1959"/>
      <c r="D74" s="1959"/>
      <c r="E74" s="1959"/>
      <c r="F74" s="1959"/>
      <c r="G74" s="1947" t="s">
        <v>1979</v>
      </c>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pageMargins left="1" right="1" top="1" bottom="1" header="0" footer="0"/>
      <pageSetup scale="90" orientation="portrait" horizontalDpi="4294967292" r:id="rId2"/>
      <headerFooter alignWithMargins="0"/>
    </customSheetView>
    <customSheetView guid="{5A727A5D-BF44-4335-A246-11154DE1EF1F}">
      <pageMargins left="1" right="1" top="1" bottom="1" header="0" footer="0"/>
      <pageSetup scale="90" orientation="portrait" horizontalDpi="4294967292" r:id="rId3"/>
      <headerFooter alignWithMargins="0"/>
    </customSheetView>
    <customSheetView guid="{4199E9C9-F722-4E0F-954F-1B24567CBCA2}" topLeftCell="A49">
      <pageMargins left="1" right="1" top="1" bottom="1" header="0" footer="0"/>
      <pageSetup scale="90" orientation="portrait" horizontalDpi="4294967292" r:id="rId4"/>
      <headerFooter alignWithMargins="0"/>
    </customSheetView>
    <customSheetView guid="{494A8C19-2F1C-4B6E-A878-D879D2D7079D}">
      <pageMargins left="1" right="1" top="1" bottom="1" header="0" footer="0"/>
      <pageSetup scale="90" orientation="portrait" horizontalDpi="4294967292" r:id="rId5"/>
      <headerFooter alignWithMargins="0"/>
    </customSheetView>
    <customSheetView guid="{1074830C-1147-4CE3-BD9F-2572CEE59AEF}">
      <pageMargins left="1" right="1" top="1" bottom="1" header="0" footer="0"/>
      <pageSetup scale="90" orientation="portrait" horizontalDpi="4294967292" r:id="rId6"/>
      <headerFooter alignWithMargins="0"/>
    </customSheetView>
    <customSheetView guid="{C0E4D60A-5D51-4D0A-8339-E19D67BA1FD7}">
      <pageMargins left="1" right="1" top="1" bottom="1" header="0" footer="0"/>
      <pageSetup scale="90" orientation="portrait" horizontalDpi="4294967292" r:id="rId7"/>
      <headerFooter alignWithMargins="0"/>
    </customSheetView>
    <customSheetView guid="{EB5A193B-9693-4793-A7E2-BFF09C25801B}">
      <pageMargins left="1" right="1" top="1" bottom="1" header="0" footer="0"/>
      <pageSetup scale="90" orientation="portrait" horizontalDpi="4294967292" r:id="rId8"/>
      <headerFooter alignWithMargins="0"/>
    </customSheetView>
  </customSheetViews>
  <mergeCells count="1">
    <mergeCell ref="A53:G53"/>
  </mergeCells>
  <phoneticPr fontId="0" type="noConversion"/>
  <printOptions horizontalCentered="1" verticalCentered="1"/>
  <pageMargins left="0.25" right="0.25" top="0.25" bottom="0.25" header="0.1" footer="0.1"/>
  <pageSetup scale="95" fitToHeight="0" orientation="portrait" r:id="rId9"/>
  <headerFooter alignWithMargins="0"/>
  <customProperties>
    <customPr name="_pios_id" r:id="rId10"/>
    <customPr name="EpmWorksheetKeyString_GUID" r:id="rId11"/>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7"/>
  <sheetViews>
    <sheetView view="pageBreakPreview" zoomScaleNormal="100" zoomScaleSheetLayoutView="100" workbookViewId="0">
      <selection activeCell="K25" sqref="K25"/>
    </sheetView>
  </sheetViews>
  <sheetFormatPr defaultRowHeight="10"/>
  <cols>
    <col min="1" max="1" width="3.44140625" style="50" customWidth="1"/>
    <col min="2" max="2" width="5.44140625" customWidth="1"/>
    <col min="3" max="3" width="22.109375" customWidth="1"/>
    <col min="4" max="4" width="32.88671875" customWidth="1"/>
    <col min="5" max="5" width="33" customWidth="1"/>
    <col min="6" max="7" width="32.77734375" customWidth="1"/>
    <col min="8" max="8" width="4.44140625" style="64" customWidth="1"/>
    <col min="9" max="9" width="3.109375" style="50" customWidth="1"/>
  </cols>
  <sheetData>
    <row r="1" spans="1:9" ht="13.5" customHeight="1">
      <c r="A1" s="1111"/>
      <c r="B1" s="1270"/>
      <c r="C1" s="221"/>
      <c r="D1" s="221"/>
      <c r="E1" s="221"/>
      <c r="F1" s="221"/>
      <c r="G1" s="221"/>
      <c r="H1" s="1271"/>
      <c r="I1" s="1111"/>
    </row>
    <row r="2" spans="1:9" ht="13.5" customHeight="1">
      <c r="A2" s="3631" t="s">
        <v>38</v>
      </c>
      <c r="B2" s="3632" t="s">
        <v>2507</v>
      </c>
      <c r="C2" s="3408"/>
      <c r="D2" s="3408"/>
      <c r="E2" s="3408"/>
      <c r="F2" s="3408"/>
      <c r="G2" s="3408"/>
      <c r="H2" s="3633"/>
      <c r="I2" s="3631" t="s">
        <v>3252</v>
      </c>
    </row>
    <row r="3" spans="1:9" ht="13.5" customHeight="1">
      <c r="A3" s="3631"/>
      <c r="B3" s="459"/>
      <c r="C3" s="459"/>
      <c r="D3" s="459"/>
      <c r="E3" s="459"/>
      <c r="F3" s="459"/>
      <c r="G3" s="459"/>
      <c r="H3" s="1128"/>
      <c r="I3" s="3631"/>
    </row>
    <row r="4" spans="1:9" ht="13.5" customHeight="1">
      <c r="A4" s="3631"/>
      <c r="B4" s="925" t="s">
        <v>416</v>
      </c>
      <c r="C4" s="459" t="s">
        <v>1199</v>
      </c>
      <c r="D4" s="459"/>
      <c r="E4" s="459"/>
      <c r="F4" s="459"/>
      <c r="G4" s="459"/>
      <c r="H4" s="1128"/>
      <c r="I4" s="3631"/>
    </row>
    <row r="5" spans="1:9" ht="13.5" customHeight="1">
      <c r="A5" s="3631"/>
      <c r="B5" s="1272" t="s">
        <v>1685</v>
      </c>
      <c r="C5" s="459" t="s">
        <v>1200</v>
      </c>
      <c r="D5" s="459"/>
      <c r="E5" s="459"/>
      <c r="F5" s="459"/>
      <c r="G5" s="459"/>
      <c r="H5" s="1128"/>
      <c r="I5" s="3631"/>
    </row>
    <row r="6" spans="1:9" ht="13.5" customHeight="1">
      <c r="A6" s="3631"/>
      <c r="B6" s="1272" t="s">
        <v>1701</v>
      </c>
      <c r="C6" s="459" t="s">
        <v>1201</v>
      </c>
      <c r="D6" s="459"/>
      <c r="E6" s="459"/>
      <c r="F6" s="459"/>
      <c r="G6" s="459"/>
      <c r="H6" s="1128"/>
      <c r="I6" s="3631"/>
    </row>
    <row r="7" spans="1:9" ht="13.5" customHeight="1">
      <c r="A7" s="3631"/>
      <c r="B7" s="1272" t="s">
        <v>1202</v>
      </c>
      <c r="C7" s="459" t="s">
        <v>1203</v>
      </c>
      <c r="D7" s="459"/>
      <c r="E7" s="459"/>
      <c r="F7" s="459"/>
      <c r="G7" s="459"/>
      <c r="H7" s="1128"/>
      <c r="I7" s="3631"/>
    </row>
    <row r="8" spans="1:9" ht="13.5" customHeight="1">
      <c r="A8" s="3631"/>
      <c r="B8" s="1272" t="s">
        <v>1204</v>
      </c>
      <c r="C8" s="459" t="s">
        <v>1205</v>
      </c>
      <c r="D8" s="459"/>
      <c r="E8" s="459"/>
      <c r="F8" s="459"/>
      <c r="G8" s="459"/>
      <c r="H8" s="1128"/>
      <c r="I8" s="3631"/>
    </row>
    <row r="9" spans="1:9" ht="13.5" customHeight="1">
      <c r="A9" s="3631"/>
      <c r="B9" s="1272" t="s">
        <v>1206</v>
      </c>
      <c r="C9" s="459" t="s">
        <v>1207</v>
      </c>
      <c r="D9" s="459"/>
      <c r="E9" s="459"/>
      <c r="F9" s="459"/>
      <c r="G9" s="459"/>
      <c r="H9" s="1128"/>
      <c r="I9" s="3631"/>
    </row>
    <row r="10" spans="1:9" ht="13.5" customHeight="1">
      <c r="A10" s="3631"/>
      <c r="B10" s="1272" t="s">
        <v>1208</v>
      </c>
      <c r="C10" s="459" t="s">
        <v>1209</v>
      </c>
      <c r="D10" s="459"/>
      <c r="E10" s="459"/>
      <c r="F10" s="459"/>
      <c r="G10" s="459"/>
      <c r="H10" s="1128"/>
      <c r="I10" s="3631"/>
    </row>
    <row r="11" spans="1:9" ht="13.5" customHeight="1">
      <c r="A11" s="3631"/>
      <c r="B11" s="459"/>
      <c r="C11" s="459" t="s">
        <v>1210</v>
      </c>
      <c r="D11" s="459"/>
      <c r="E11" s="459"/>
      <c r="F11" s="459"/>
      <c r="G11" s="459"/>
      <c r="H11" s="1128"/>
      <c r="I11" s="3631"/>
    </row>
    <row r="12" spans="1:9" ht="13.5" customHeight="1">
      <c r="A12" s="3631"/>
      <c r="B12" s="1272"/>
      <c r="C12" s="459" t="s">
        <v>2508</v>
      </c>
      <c r="D12" s="459"/>
      <c r="E12" s="459"/>
      <c r="F12" s="459"/>
      <c r="G12" s="459"/>
      <c r="H12" s="1128"/>
      <c r="I12" s="3631"/>
    </row>
    <row r="13" spans="1:9" ht="13.5" customHeight="1">
      <c r="A13" s="3631"/>
      <c r="B13" s="925" t="s">
        <v>417</v>
      </c>
      <c r="C13" s="459" t="s">
        <v>2019</v>
      </c>
      <c r="D13" s="459"/>
      <c r="E13" s="459"/>
      <c r="F13" s="459"/>
      <c r="G13" s="459"/>
      <c r="H13" s="1128"/>
      <c r="I13" s="3631"/>
    </row>
    <row r="14" spans="1:9" ht="13.5" customHeight="1">
      <c r="A14" s="3631"/>
      <c r="B14" s="925" t="s">
        <v>418</v>
      </c>
      <c r="C14" s="459" t="s">
        <v>1213</v>
      </c>
      <c r="D14" s="459"/>
      <c r="E14" s="459"/>
      <c r="F14" s="459"/>
      <c r="G14" s="459"/>
      <c r="H14" s="1128"/>
      <c r="I14" s="3631"/>
    </row>
    <row r="15" spans="1:9" ht="13.5" customHeight="1">
      <c r="A15" s="922"/>
      <c r="B15" s="95"/>
      <c r="C15" s="459" t="s">
        <v>1214</v>
      </c>
      <c r="D15" s="459"/>
      <c r="E15" s="459"/>
      <c r="F15" s="459"/>
      <c r="G15" s="459"/>
      <c r="H15" s="1128"/>
      <c r="I15" s="3631"/>
    </row>
    <row r="16" spans="1:9" ht="13.5" customHeight="1">
      <c r="A16" s="922"/>
      <c r="B16" s="460" t="s">
        <v>419</v>
      </c>
      <c r="C16" s="459" t="s">
        <v>1215</v>
      </c>
      <c r="D16" s="459"/>
      <c r="E16" s="459"/>
      <c r="F16" s="459"/>
      <c r="G16" s="459"/>
      <c r="H16" s="1128"/>
      <c r="I16" s="3631"/>
    </row>
    <row r="17" spans="1:9" ht="13.5" customHeight="1">
      <c r="A17" s="922"/>
      <c r="B17" s="529"/>
      <c r="C17" s="530"/>
      <c r="D17" s="530"/>
      <c r="E17" s="530"/>
      <c r="F17" s="530"/>
      <c r="G17" s="530"/>
      <c r="H17" s="1293"/>
      <c r="I17" s="3631"/>
    </row>
    <row r="18" spans="1:9" ht="13.5" customHeight="1">
      <c r="A18" s="922"/>
      <c r="B18" s="95"/>
      <c r="C18" s="459"/>
      <c r="D18" s="459"/>
      <c r="E18" s="459"/>
      <c r="F18" s="459"/>
      <c r="G18" s="459"/>
      <c r="H18" s="1128"/>
      <c r="I18" s="3631"/>
    </row>
    <row r="19" spans="1:9" ht="13.5" customHeight="1">
      <c r="A19" s="922"/>
      <c r="B19" s="3632" t="s">
        <v>1216</v>
      </c>
      <c r="C19" s="3408"/>
      <c r="D19" s="3408"/>
      <c r="E19" s="3408"/>
      <c r="F19" s="3408"/>
      <c r="G19" s="3408"/>
      <c r="H19" s="3633"/>
      <c r="I19" s="3631"/>
    </row>
    <row r="20" spans="1:9" ht="13.5" customHeight="1">
      <c r="A20" s="922"/>
      <c r="B20" s="95"/>
      <c r="C20" s="459"/>
      <c r="D20" s="459"/>
      <c r="E20" s="459"/>
      <c r="F20" s="459"/>
      <c r="G20" s="459"/>
      <c r="H20" s="1128"/>
      <c r="I20" s="194"/>
    </row>
    <row r="21" spans="1:9" ht="13.5" customHeight="1">
      <c r="A21" s="922"/>
      <c r="B21" s="95"/>
      <c r="C21" s="459" t="s">
        <v>1217</v>
      </c>
      <c r="D21" s="459"/>
      <c r="E21" s="459"/>
      <c r="F21" s="459"/>
      <c r="G21" s="459"/>
      <c r="H21" s="1128"/>
      <c r="I21" s="194"/>
    </row>
    <row r="22" spans="1:9" ht="13.5" customHeight="1">
      <c r="A22" s="922"/>
      <c r="B22" s="95"/>
      <c r="C22" s="459"/>
      <c r="D22" s="459"/>
      <c r="E22" s="459"/>
      <c r="F22" s="459"/>
      <c r="G22" s="459"/>
      <c r="H22" s="1128"/>
      <c r="I22" s="194"/>
    </row>
    <row r="23" spans="1:9" ht="13.5" customHeight="1">
      <c r="A23" s="922"/>
      <c r="B23" s="1273"/>
      <c r="C23" s="1045"/>
      <c r="D23" s="1045" t="s">
        <v>1218</v>
      </c>
      <c r="E23" s="1045" t="s">
        <v>1219</v>
      </c>
      <c r="F23" s="1045" t="s">
        <v>1220</v>
      </c>
      <c r="G23" s="1054" t="s">
        <v>1221</v>
      </c>
      <c r="H23" s="1274"/>
      <c r="I23" s="194"/>
    </row>
    <row r="24" spans="1:9" ht="13.5" customHeight="1">
      <c r="A24" s="922"/>
      <c r="B24" s="741" t="s">
        <v>311</v>
      </c>
      <c r="C24" s="800" t="s">
        <v>1222</v>
      </c>
      <c r="D24" s="800" t="s">
        <v>1223</v>
      </c>
      <c r="E24" s="800" t="s">
        <v>1224</v>
      </c>
      <c r="F24" s="800" t="s">
        <v>1225</v>
      </c>
      <c r="G24" s="933" t="s">
        <v>1226</v>
      </c>
      <c r="H24" s="1275" t="s">
        <v>311</v>
      </c>
      <c r="I24" s="194"/>
    </row>
    <row r="25" spans="1:9" ht="13.5" customHeight="1">
      <c r="A25" s="922"/>
      <c r="B25" s="741" t="s">
        <v>316</v>
      </c>
      <c r="C25" s="800"/>
      <c r="D25" s="800" t="s">
        <v>1227</v>
      </c>
      <c r="E25" s="800" t="s">
        <v>1228</v>
      </c>
      <c r="F25" s="800" t="s">
        <v>1228</v>
      </c>
      <c r="G25" s="933" t="s">
        <v>1223</v>
      </c>
      <c r="H25" s="1275" t="s">
        <v>316</v>
      </c>
      <c r="I25" s="194"/>
    </row>
    <row r="26" spans="1:9" ht="13.5" customHeight="1" thickBot="1">
      <c r="A26" s="922"/>
      <c r="B26" s="803"/>
      <c r="C26" s="804" t="s">
        <v>321</v>
      </c>
      <c r="D26" s="800" t="s">
        <v>322</v>
      </c>
      <c r="E26" s="800" t="s">
        <v>323</v>
      </c>
      <c r="F26" s="800" t="s">
        <v>324</v>
      </c>
      <c r="G26" s="933" t="s">
        <v>325</v>
      </c>
      <c r="H26" s="1276"/>
      <c r="I26" s="194"/>
    </row>
    <row r="27" spans="1:9" ht="13.5" customHeight="1">
      <c r="A27" s="922"/>
      <c r="B27" s="1277">
        <v>1</v>
      </c>
      <c r="C27" s="1115" t="s">
        <v>152</v>
      </c>
      <c r="D27" s="1278">
        <v>7937</v>
      </c>
      <c r="E27" s="1279">
        <v>37.6</v>
      </c>
      <c r="F27" s="1280">
        <v>54.12</v>
      </c>
      <c r="G27" s="1281">
        <v>11</v>
      </c>
      <c r="H27" s="3288">
        <v>1</v>
      </c>
      <c r="I27" s="194"/>
    </row>
    <row r="28" spans="1:9" ht="13.5" customHeight="1">
      <c r="A28" s="922"/>
      <c r="B28" s="1277">
        <v>2</v>
      </c>
      <c r="C28" s="1115" t="s">
        <v>154</v>
      </c>
      <c r="D28" s="1282">
        <v>6481</v>
      </c>
      <c r="E28" s="1283">
        <v>12.19</v>
      </c>
      <c r="F28" s="1284">
        <v>46.32</v>
      </c>
      <c r="G28" s="1285">
        <v>3</v>
      </c>
      <c r="H28" s="3288">
        <v>2</v>
      </c>
      <c r="I28" s="194"/>
    </row>
    <row r="29" spans="1:9" ht="13.5" customHeight="1">
      <c r="A29" s="922"/>
      <c r="B29" s="1277">
        <v>3</v>
      </c>
      <c r="C29" s="1115" t="s">
        <v>156</v>
      </c>
      <c r="D29" s="1282">
        <v>2562</v>
      </c>
      <c r="E29" s="1283">
        <v>2.84</v>
      </c>
      <c r="F29" s="1284">
        <v>29.9</v>
      </c>
      <c r="G29" s="1285">
        <v>23</v>
      </c>
      <c r="H29" s="3288">
        <v>3</v>
      </c>
      <c r="I29" s="194"/>
    </row>
    <row r="30" spans="1:9" ht="13.5" customHeight="1">
      <c r="A30" s="922"/>
      <c r="B30" s="1277">
        <v>4</v>
      </c>
      <c r="C30" s="1115" t="s">
        <v>1460</v>
      </c>
      <c r="D30" s="1282">
        <v>2830</v>
      </c>
      <c r="E30" s="1283">
        <v>0.27</v>
      </c>
      <c r="F30" s="1284">
        <v>18.75</v>
      </c>
      <c r="G30" s="1285">
        <v>37</v>
      </c>
      <c r="H30" s="3288">
        <v>4</v>
      </c>
      <c r="I30" s="194"/>
    </row>
    <row r="31" spans="1:9" ht="13.5" customHeight="1">
      <c r="A31" s="922"/>
      <c r="B31" s="1277">
        <v>5</v>
      </c>
      <c r="C31" s="1115" t="s">
        <v>1471</v>
      </c>
      <c r="D31" s="1282">
        <v>8483</v>
      </c>
      <c r="E31" s="1046" t="s">
        <v>1229</v>
      </c>
      <c r="F31" s="1046" t="s">
        <v>1230</v>
      </c>
      <c r="G31" s="1285" t="s">
        <v>658</v>
      </c>
      <c r="H31" s="3288">
        <v>5</v>
      </c>
      <c r="I31" s="194"/>
    </row>
    <row r="32" spans="1:9" ht="13.5" customHeight="1">
      <c r="A32" s="922"/>
      <c r="B32" s="1277">
        <v>6</v>
      </c>
      <c r="C32" s="1286" t="s">
        <v>1969</v>
      </c>
      <c r="D32" s="1282">
        <v>28293</v>
      </c>
      <c r="E32" s="1284">
        <v>19.46</v>
      </c>
      <c r="F32" s="1284">
        <v>43.38</v>
      </c>
      <c r="G32" s="1285">
        <v>74</v>
      </c>
      <c r="H32" s="3288">
        <v>6</v>
      </c>
      <c r="I32" s="194"/>
    </row>
    <row r="33" spans="1:9" ht="13.5" customHeight="1">
      <c r="A33" s="922"/>
      <c r="B33" s="1277">
        <v>7</v>
      </c>
      <c r="C33" s="1115" t="s">
        <v>1231</v>
      </c>
      <c r="D33" s="1282">
        <v>3478</v>
      </c>
      <c r="E33" s="1046" t="s">
        <v>1229</v>
      </c>
      <c r="F33" s="1046" t="s">
        <v>1230</v>
      </c>
      <c r="G33" s="1285" t="s">
        <v>658</v>
      </c>
      <c r="H33" s="3288">
        <v>7</v>
      </c>
      <c r="I33" s="194"/>
    </row>
    <row r="34" spans="1:9" ht="13.5" customHeight="1" thickBot="1">
      <c r="A34" s="922"/>
      <c r="B34" s="1277">
        <v>8</v>
      </c>
      <c r="C34" s="1115" t="s">
        <v>1232</v>
      </c>
      <c r="D34" s="1287"/>
      <c r="E34" s="1288"/>
      <c r="F34" s="1289"/>
      <c r="G34" s="1290"/>
      <c r="H34" s="3288">
        <v>8</v>
      </c>
      <c r="I34" s="194"/>
    </row>
    <row r="35" spans="1:9" ht="13.5" customHeight="1">
      <c r="A35" s="922"/>
      <c r="B35" s="1087"/>
      <c r="C35" s="744" t="s">
        <v>1233</v>
      </c>
      <c r="D35" s="459"/>
      <c r="E35" s="459"/>
      <c r="F35" s="459"/>
      <c r="G35" s="459"/>
      <c r="H35" s="1128"/>
      <c r="I35" s="194"/>
    </row>
    <row r="36" spans="1:9" ht="13.5" customHeight="1">
      <c r="A36" s="1291"/>
      <c r="B36" s="1292" t="s">
        <v>181</v>
      </c>
      <c r="C36" s="164"/>
      <c r="D36" s="164"/>
      <c r="E36" s="164"/>
      <c r="F36" s="164"/>
      <c r="G36" s="164"/>
      <c r="H36" s="1293"/>
      <c r="I36" s="1294">
        <v>73</v>
      </c>
    </row>
    <row r="37" spans="1:9" ht="13.5" customHeight="1">
      <c r="A37" s="1295"/>
      <c r="B37" s="46"/>
      <c r="C37" s="46"/>
      <c r="D37" s="46"/>
      <c r="E37" s="46"/>
      <c r="F37" s="46"/>
      <c r="G37" s="46"/>
      <c r="H37" s="1296"/>
      <c r="I37" s="1295"/>
    </row>
  </sheetData>
  <customSheetViews>
    <customSheetView guid="{CED32266-454C-4882-8DB4-02038533D7CA}" showPageBreaks="1" view="pageBreakPreview">
      <pageMargins left="0.5" right="0.5" top="0.5" bottom="0.5" header="0.3" footer="0.3"/>
      <printOptions horizontalCentered="1"/>
      <pageSetup orientation="portrait" r:id="rId1"/>
    </customSheetView>
    <customSheetView guid="{785AB79B-FCC5-4328-97AE-CA0022E835E7}" showPageBreaks="1" fitToPage="1" view="pageBreakPreview">
      <selection sqref="A1:A13"/>
      <pageMargins left="0.5" right="0.5" top="0.5" bottom="0.25" header="0" footer="0.5"/>
      <printOptions horizontalCentered="1" verticalCentered="1"/>
      <pageSetup scale="85" orientation="landscape" horizontalDpi="4294967292" r:id="rId2"/>
      <headerFooter alignWithMargins="0"/>
    </customSheetView>
    <customSheetView guid="{5A727A5D-BF44-4335-A246-11154DE1EF1F}" showPageBreaks="1" fitToPage="1" view="pageBreakPreview">
      <selection sqref="A1:A13"/>
      <pageMargins left="0.5" right="0.5" top="0.5" bottom="0.25" header="0" footer="0.5"/>
      <printOptions horizontalCentered="1" verticalCentered="1"/>
      <pageSetup scale="84" orientation="landscape" horizontalDpi="4294967292" r:id="rId3"/>
      <headerFooter alignWithMargins="0"/>
    </customSheetView>
    <customSheetView guid="{4199E9C9-F722-4E0F-954F-1B24567CBCA2}" showPageBreaks="1" fitToPage="1" view="pageBreakPreview">
      <selection sqref="A1:A13"/>
      <pageMargins left="0.5" right="0.5" top="0.5" bottom="0.25" header="0" footer="0.5"/>
      <printOptions horizontalCentered="1" verticalCentered="1"/>
      <pageSetup scale="84" orientation="landscape" horizontalDpi="4294967292" r:id="rId4"/>
      <headerFooter alignWithMargins="0"/>
    </customSheetView>
    <customSheetView guid="{494A8C19-2F1C-4B6E-A878-D879D2D7079D}" showPageBreaks="1" fitToPage="1" view="pageBreakPreview">
      <selection sqref="A1:A13"/>
      <pageMargins left="0.5" right="0.5" top="0.5" bottom="0.25" header="0" footer="0.5"/>
      <printOptions horizontalCentered="1" verticalCentered="1"/>
      <pageSetup scale="85" orientation="landscape" horizontalDpi="4294967292" r:id="rId5"/>
      <headerFooter alignWithMargins="0"/>
    </customSheetView>
    <customSheetView guid="{1074830C-1147-4CE3-BD9F-2572CEE59AEF}" showPageBreaks="1" fitToPage="1" view="pageBreakPreview">
      <selection sqref="A1:A13"/>
      <pageMargins left="0.5" right="0.5" top="0.5" bottom="0.25" header="0" footer="0.5"/>
      <printOptions horizontalCentered="1" verticalCentered="1"/>
      <pageSetup scale="85" orientation="landscape" horizontalDpi="4294967292" r:id="rId6"/>
      <headerFooter alignWithMargins="0"/>
    </customSheetView>
    <customSheetView guid="{C0E4D60A-5D51-4D0A-8339-E19D67BA1FD7}" showPageBreaks="1" fitToPage="1" view="pageBreakPreview">
      <selection sqref="A1:A13"/>
      <pageMargins left="0.5" right="0.5" top="0.5" bottom="0.25" header="0" footer="0.5"/>
      <printOptions horizontalCentered="1" verticalCentered="1"/>
      <pageSetup scale="84" orientation="landscape" horizontalDpi="4294967292" r:id="rId7"/>
      <headerFooter alignWithMargins="0"/>
    </customSheetView>
    <customSheetView guid="{EB5A193B-9693-4793-A7E2-BFF09C25801B}" showPageBreaks="1" fitToPage="1" view="pageBreakPreview">
      <selection sqref="A1:A13"/>
      <pageMargins left="0.5" right="0.5" top="0.5" bottom="0.25" header="0" footer="0.5"/>
      <printOptions horizontalCentered="1" verticalCentered="1"/>
      <pageSetup scale="84" orientation="landscape" horizontalDpi="4294967292" r:id="rId8"/>
      <headerFooter alignWithMargins="0"/>
    </customSheetView>
  </customSheetViews>
  <mergeCells count="4">
    <mergeCell ref="I2:I19"/>
    <mergeCell ref="A2:A14"/>
    <mergeCell ref="B2:H2"/>
    <mergeCell ref="B19:H19"/>
  </mergeCells>
  <phoneticPr fontId="0" type="noConversion"/>
  <printOptions horizontalCentered="1" verticalCentered="1"/>
  <pageMargins left="0.25" right="0.25" top="0.25" bottom="0.25" header="0.1" footer="0.1"/>
  <pageSetup scale="101" fitToWidth="0" fitToHeight="0" orientation="landscape" r:id="rId9"/>
  <headerFooter alignWithMargins="0"/>
  <customProperties>
    <customPr name="_pios_id" r:id="rId10"/>
    <customPr name="EpmWorksheetKeyString_GUID" r:id="rId11"/>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dimension ref="A1:P64"/>
  <sheetViews>
    <sheetView view="pageBreakPreview" zoomScaleNormal="100" zoomScaleSheetLayoutView="100" workbookViewId="0">
      <selection sqref="A1:A25"/>
    </sheetView>
  </sheetViews>
  <sheetFormatPr defaultRowHeight="10"/>
  <cols>
    <col min="1" max="1" width="3.33203125" customWidth="1"/>
    <col min="2" max="2" width="5.6640625" customWidth="1"/>
    <col min="3" max="3" width="17.88671875" customWidth="1"/>
    <col min="4" max="4" width="7.21875" customWidth="1"/>
    <col min="5" max="11" width="14.5546875" customWidth="1"/>
    <col min="12" max="12" width="7.21875" customWidth="1"/>
    <col min="13" max="13" width="7.109375" customWidth="1"/>
    <col min="14" max="14" width="7" customWidth="1"/>
    <col min="16" max="16" width="3.109375" customWidth="1"/>
  </cols>
  <sheetData>
    <row r="1" spans="1:16" ht="12" customHeight="1">
      <c r="A1" s="3634" t="s">
        <v>38</v>
      </c>
      <c r="B1" s="381"/>
      <c r="C1" s="221"/>
      <c r="D1" s="221"/>
      <c r="E1" s="221"/>
      <c r="F1" s="221"/>
      <c r="G1" s="221"/>
      <c r="H1" s="221"/>
      <c r="I1" s="221"/>
      <c r="J1" s="221"/>
      <c r="K1" s="221"/>
      <c r="L1" s="221"/>
      <c r="M1" s="221"/>
      <c r="N1" s="221"/>
      <c r="O1" s="461"/>
      <c r="P1" s="3634" t="s">
        <v>3514</v>
      </c>
    </row>
    <row r="2" spans="1:16" ht="12" customHeight="1">
      <c r="A2" s="3635"/>
      <c r="B2" s="2051"/>
      <c r="C2" s="459"/>
      <c r="D2" s="459"/>
      <c r="E2" s="459"/>
      <c r="F2" s="459"/>
      <c r="G2" s="459"/>
      <c r="H2" s="459"/>
      <c r="I2" s="459"/>
      <c r="J2" s="459"/>
      <c r="K2" s="459"/>
      <c r="L2" s="459"/>
      <c r="M2" s="459"/>
      <c r="N2" s="459"/>
      <c r="O2" s="1964"/>
      <c r="P2" s="3635"/>
    </row>
    <row r="3" spans="1:16" ht="12" customHeight="1">
      <c r="A3" s="3635"/>
      <c r="B3" s="2051"/>
      <c r="C3" s="459"/>
      <c r="D3" s="459"/>
      <c r="E3" s="459"/>
      <c r="F3" s="459"/>
      <c r="G3" s="459"/>
      <c r="H3" s="459"/>
      <c r="I3" s="459"/>
      <c r="J3" s="459"/>
      <c r="K3" s="459"/>
      <c r="L3" s="459"/>
      <c r="M3" s="459"/>
      <c r="N3" s="459"/>
      <c r="O3" s="1964"/>
      <c r="P3" s="3635"/>
    </row>
    <row r="4" spans="1:16" ht="12" customHeight="1">
      <c r="A4" s="3635"/>
      <c r="B4" s="2051"/>
      <c r="C4" s="459"/>
      <c r="D4" s="459"/>
      <c r="E4" s="459"/>
      <c r="F4" s="459"/>
      <c r="G4" s="459"/>
      <c r="H4" s="459"/>
      <c r="I4" s="459"/>
      <c r="J4" s="459"/>
      <c r="K4" s="459"/>
      <c r="L4" s="459"/>
      <c r="M4" s="459"/>
      <c r="N4" s="459"/>
      <c r="O4" s="1964"/>
      <c r="P4" s="3635"/>
    </row>
    <row r="5" spans="1:16" ht="12" customHeight="1">
      <c r="A5" s="3635"/>
      <c r="B5" s="2051"/>
      <c r="C5" s="459"/>
      <c r="D5" s="459"/>
      <c r="E5" s="459"/>
      <c r="F5" s="459"/>
      <c r="G5" s="459"/>
      <c r="H5" s="459"/>
      <c r="I5" s="459"/>
      <c r="J5" s="459"/>
      <c r="K5" s="459"/>
      <c r="L5" s="459"/>
      <c r="M5" s="459"/>
      <c r="N5" s="459"/>
      <c r="O5" s="1964"/>
      <c r="P5" s="3635"/>
    </row>
    <row r="6" spans="1:16" ht="12" customHeight="1">
      <c r="A6" s="3635"/>
      <c r="B6" s="2051"/>
      <c r="C6" s="459"/>
      <c r="D6" s="459"/>
      <c r="E6" s="459"/>
      <c r="F6" s="459"/>
      <c r="G6" s="459"/>
      <c r="H6" s="459"/>
      <c r="I6" s="459"/>
      <c r="J6" s="459"/>
      <c r="K6" s="459"/>
      <c r="L6" s="459"/>
      <c r="M6" s="459"/>
      <c r="N6" s="459"/>
      <c r="O6" s="1964"/>
      <c r="P6" s="3635"/>
    </row>
    <row r="7" spans="1:16" ht="12" customHeight="1">
      <c r="A7" s="3636"/>
      <c r="B7" s="3127"/>
      <c r="C7" s="459"/>
      <c r="D7" s="459"/>
      <c r="E7" s="459"/>
      <c r="F7" s="459"/>
      <c r="G7" s="459"/>
      <c r="H7" s="459"/>
      <c r="I7" s="459"/>
      <c r="J7" s="459"/>
      <c r="K7" s="459"/>
      <c r="L7" s="459"/>
      <c r="M7" s="459"/>
      <c r="N7" s="459"/>
      <c r="O7" s="1964"/>
      <c r="P7" s="3636"/>
    </row>
    <row r="8" spans="1:16" ht="12" customHeight="1">
      <c r="A8" s="3636"/>
      <c r="B8" s="3127"/>
      <c r="C8" s="459"/>
      <c r="D8" s="459"/>
      <c r="E8" s="459"/>
      <c r="F8" s="459"/>
      <c r="G8" s="459"/>
      <c r="H8" s="459"/>
      <c r="I8" s="459"/>
      <c r="J8" s="459"/>
      <c r="K8" s="459"/>
      <c r="L8" s="459"/>
      <c r="M8" s="459"/>
      <c r="N8" s="459"/>
      <c r="O8" s="1964"/>
      <c r="P8" s="3636"/>
    </row>
    <row r="9" spans="1:16" ht="12" customHeight="1">
      <c r="A9" s="3635"/>
      <c r="B9" s="2051"/>
      <c r="C9" s="459"/>
      <c r="D9" s="459"/>
      <c r="E9" s="459"/>
      <c r="F9" s="459"/>
      <c r="G9" s="459"/>
      <c r="H9" s="459"/>
      <c r="I9" s="459"/>
      <c r="J9" s="459"/>
      <c r="K9" s="459"/>
      <c r="L9" s="459"/>
      <c r="M9" s="459"/>
      <c r="N9" s="459"/>
      <c r="O9" s="1964"/>
      <c r="P9" s="3635"/>
    </row>
    <row r="10" spans="1:16" ht="12" customHeight="1">
      <c r="A10" s="3635"/>
      <c r="B10" s="2051"/>
      <c r="C10" s="459"/>
      <c r="D10" s="459"/>
      <c r="E10" s="459"/>
      <c r="F10" s="459"/>
      <c r="G10" s="459"/>
      <c r="H10" s="459"/>
      <c r="I10" s="459"/>
      <c r="J10" s="459"/>
      <c r="K10" s="459"/>
      <c r="L10" s="459"/>
      <c r="M10" s="459"/>
      <c r="N10" s="459"/>
      <c r="O10" s="1964"/>
      <c r="P10" s="3635"/>
    </row>
    <row r="11" spans="1:16" ht="12" customHeight="1">
      <c r="A11" s="3635"/>
      <c r="B11" s="2051"/>
      <c r="C11" s="459"/>
      <c r="D11" s="459"/>
      <c r="E11" s="459"/>
      <c r="F11" s="459"/>
      <c r="G11" s="459"/>
      <c r="H11" s="459"/>
      <c r="I11" s="459"/>
      <c r="J11" s="459"/>
      <c r="K11" s="459"/>
      <c r="L11" s="459"/>
      <c r="M11" s="459"/>
      <c r="N11" s="459"/>
      <c r="O11" s="1964"/>
      <c r="P11" s="3635"/>
    </row>
    <row r="12" spans="1:16" ht="12" customHeight="1">
      <c r="A12" s="3635"/>
      <c r="B12" s="2051"/>
      <c r="C12" s="459"/>
      <c r="D12" s="459"/>
      <c r="E12" s="459"/>
      <c r="F12" s="459"/>
      <c r="G12" s="459"/>
      <c r="H12" s="459"/>
      <c r="I12" s="459"/>
      <c r="J12" s="459"/>
      <c r="K12" s="459"/>
      <c r="L12" s="459"/>
      <c r="M12" s="459"/>
      <c r="N12" s="459"/>
      <c r="O12" s="1964"/>
      <c r="P12" s="3635"/>
    </row>
    <row r="13" spans="1:16" ht="12" customHeight="1">
      <c r="A13" s="3635"/>
      <c r="B13" s="2051"/>
      <c r="C13" s="459"/>
      <c r="D13" s="459"/>
      <c r="E13" s="459"/>
      <c r="F13" s="459"/>
      <c r="G13" s="459"/>
      <c r="H13" s="459"/>
      <c r="I13" s="459"/>
      <c r="J13" s="459"/>
      <c r="K13" s="459"/>
      <c r="L13" s="459"/>
      <c r="M13" s="459"/>
      <c r="N13" s="459"/>
      <c r="O13" s="1964"/>
      <c r="P13" s="3635"/>
    </row>
    <row r="14" spans="1:16" ht="12" customHeight="1">
      <c r="A14" s="3631"/>
      <c r="B14" s="95"/>
      <c r="C14" s="459"/>
      <c r="D14" s="459"/>
      <c r="E14" s="459"/>
      <c r="F14" s="459"/>
      <c r="G14" s="459"/>
      <c r="H14" s="459"/>
      <c r="I14" s="459"/>
      <c r="J14" s="459"/>
      <c r="K14" s="459"/>
      <c r="L14" s="459"/>
      <c r="M14" s="459"/>
      <c r="N14" s="459"/>
      <c r="O14" s="462"/>
      <c r="P14" s="3631"/>
    </row>
    <row r="15" spans="1:16" ht="12" customHeight="1">
      <c r="A15" s="3631"/>
      <c r="B15" s="95"/>
      <c r="C15" s="459"/>
      <c r="D15" s="459"/>
      <c r="E15" s="459"/>
      <c r="F15" s="459"/>
      <c r="G15" s="459"/>
      <c r="H15" s="459"/>
      <c r="I15" s="459"/>
      <c r="J15" s="459"/>
      <c r="K15" s="459"/>
      <c r="L15" s="459"/>
      <c r="M15" s="459"/>
      <c r="N15" s="459"/>
      <c r="O15" s="462"/>
      <c r="P15" s="3631"/>
    </row>
    <row r="16" spans="1:16" ht="12" customHeight="1">
      <c r="A16" s="3631"/>
      <c r="B16" s="95"/>
      <c r="C16" s="459"/>
      <c r="D16" s="1297" t="s">
        <v>1763</v>
      </c>
      <c r="E16" s="729"/>
      <c r="F16" s="729"/>
      <c r="G16" s="729"/>
      <c r="H16" s="729"/>
      <c r="I16" s="729"/>
      <c r="J16" s="729"/>
      <c r="K16" s="729"/>
      <c r="L16" s="935"/>
      <c r="M16" s="459"/>
      <c r="N16" s="459"/>
      <c r="O16" s="462"/>
      <c r="P16" s="3631"/>
    </row>
    <row r="17" spans="1:16" ht="12" customHeight="1">
      <c r="A17" s="3631"/>
      <c r="B17" s="95"/>
      <c r="C17" s="459"/>
      <c r="D17" s="923" t="s">
        <v>334</v>
      </c>
      <c r="E17" s="731"/>
      <c r="F17" s="731"/>
      <c r="G17" s="731"/>
      <c r="H17" s="731"/>
      <c r="I17" s="731"/>
      <c r="J17" s="731"/>
      <c r="K17" s="731"/>
      <c r="L17" s="924"/>
      <c r="M17" s="459"/>
      <c r="N17" s="459"/>
      <c r="O17" s="462"/>
      <c r="P17" s="3631"/>
    </row>
    <row r="18" spans="1:16" ht="12" customHeight="1">
      <c r="A18" s="3631"/>
      <c r="B18" s="95"/>
      <c r="C18" s="459"/>
      <c r="D18" s="738"/>
      <c r="E18" s="530"/>
      <c r="F18" s="530"/>
      <c r="G18" s="530"/>
      <c r="H18" s="530"/>
      <c r="I18" s="530"/>
      <c r="J18" s="530"/>
      <c r="K18" s="530"/>
      <c r="L18" s="740"/>
      <c r="M18" s="459"/>
      <c r="N18" s="459"/>
      <c r="O18" s="462"/>
      <c r="P18" s="3631"/>
    </row>
    <row r="19" spans="1:16" ht="12" customHeight="1">
      <c r="A19" s="3631"/>
      <c r="B19" s="95"/>
      <c r="C19" s="459"/>
      <c r="D19" s="749"/>
      <c r="E19" s="1241" t="s">
        <v>2368</v>
      </c>
      <c r="F19" s="1183"/>
      <c r="G19" s="1183"/>
      <c r="H19" s="1183"/>
      <c r="I19" s="1183"/>
      <c r="J19" s="1183"/>
      <c r="K19" s="1298"/>
      <c r="L19" s="749"/>
      <c r="M19" s="459"/>
      <c r="N19" s="459"/>
      <c r="O19" s="462"/>
      <c r="P19" s="3631"/>
    </row>
    <row r="20" spans="1:16" ht="12" customHeight="1">
      <c r="A20" s="3631"/>
      <c r="B20" s="95"/>
      <c r="C20" s="459"/>
      <c r="D20" s="800" t="s">
        <v>311</v>
      </c>
      <c r="E20" s="934" t="s">
        <v>1764</v>
      </c>
      <c r="F20" s="729"/>
      <c r="G20" s="729"/>
      <c r="H20" s="935"/>
      <c r="I20" s="934" t="s">
        <v>1765</v>
      </c>
      <c r="J20" s="729"/>
      <c r="K20" s="935"/>
      <c r="L20" s="800" t="s">
        <v>311</v>
      </c>
      <c r="M20" s="459"/>
      <c r="N20" s="459"/>
      <c r="O20" s="462"/>
      <c r="P20" s="3631"/>
    </row>
    <row r="21" spans="1:16" ht="12" customHeight="1">
      <c r="A21" s="3631"/>
      <c r="B21" s="95"/>
      <c r="C21" s="459"/>
      <c r="D21" s="800" t="s">
        <v>316</v>
      </c>
      <c r="E21" s="923" t="s">
        <v>321</v>
      </c>
      <c r="F21" s="731"/>
      <c r="G21" s="731"/>
      <c r="H21" s="924"/>
      <c r="I21" s="923" t="s">
        <v>322</v>
      </c>
      <c r="J21" s="731"/>
      <c r="K21" s="924"/>
      <c r="L21" s="800" t="s">
        <v>316</v>
      </c>
      <c r="M21" s="459"/>
      <c r="N21" s="459"/>
      <c r="O21" s="462"/>
      <c r="P21" s="3631"/>
    </row>
    <row r="22" spans="1:16" ht="12" customHeight="1" thickBot="1">
      <c r="A22" s="3631"/>
      <c r="B22" s="95"/>
      <c r="C22" s="459"/>
      <c r="D22" s="737"/>
      <c r="E22" s="738"/>
      <c r="F22" s="530"/>
      <c r="G22" s="530"/>
      <c r="H22" s="740"/>
      <c r="I22" s="799"/>
      <c r="J22" s="459"/>
      <c r="K22" s="734"/>
      <c r="L22" s="737"/>
      <c r="M22" s="459"/>
      <c r="N22" s="459"/>
      <c r="O22" s="462"/>
      <c r="P22" s="3631"/>
    </row>
    <row r="23" spans="1:16" ht="12" customHeight="1">
      <c r="A23" s="3631"/>
      <c r="B23" s="95"/>
      <c r="C23" s="459"/>
      <c r="D23" s="1046" t="s">
        <v>264</v>
      </c>
      <c r="E23" s="530"/>
      <c r="F23" s="530" t="s">
        <v>1766</v>
      </c>
      <c r="G23" s="530"/>
      <c r="H23" s="530"/>
      <c r="I23" s="1299"/>
      <c r="J23" s="1300">
        <v>342470779</v>
      </c>
      <c r="K23" s="1301"/>
      <c r="L23" s="1302" t="s">
        <v>264</v>
      </c>
      <c r="M23" s="459"/>
      <c r="N23" s="459"/>
      <c r="O23" s="462"/>
      <c r="P23" s="3631"/>
    </row>
    <row r="24" spans="1:16" ht="12" customHeight="1">
      <c r="A24" s="3631"/>
      <c r="B24" s="95"/>
      <c r="C24" s="459"/>
      <c r="D24" s="1046" t="s">
        <v>414</v>
      </c>
      <c r="E24" s="530"/>
      <c r="F24" s="530" t="s">
        <v>1332</v>
      </c>
      <c r="G24" s="530"/>
      <c r="H24" s="530"/>
      <c r="I24" s="1303"/>
      <c r="J24" s="530"/>
      <c r="K24" s="1304"/>
      <c r="L24" s="1302" t="s">
        <v>414</v>
      </c>
      <c r="M24" s="459"/>
      <c r="N24" s="459"/>
      <c r="O24" s="462"/>
      <c r="P24" s="3631"/>
    </row>
    <row r="25" spans="1:16" ht="12" customHeight="1">
      <c r="A25" s="3631"/>
      <c r="B25" s="95"/>
      <c r="C25" s="459"/>
      <c r="D25" s="1046" t="s">
        <v>858</v>
      </c>
      <c r="E25" s="530"/>
      <c r="F25" s="530" t="s">
        <v>1767</v>
      </c>
      <c r="G25" s="530"/>
      <c r="H25" s="530"/>
      <c r="I25" s="1303"/>
      <c r="J25" s="1305">
        <v>25365861</v>
      </c>
      <c r="K25" s="1304"/>
      <c r="L25" s="1302" t="s">
        <v>858</v>
      </c>
      <c r="M25" s="459"/>
      <c r="N25" s="459"/>
      <c r="O25" s="462"/>
      <c r="P25" s="3631"/>
    </row>
    <row r="26" spans="1:16" ht="12" customHeight="1" thickBot="1">
      <c r="A26" s="1112"/>
      <c r="B26" s="95"/>
      <c r="C26" s="459"/>
      <c r="D26" s="1046" t="s">
        <v>327</v>
      </c>
      <c r="E26" s="530"/>
      <c r="F26" s="530" t="s">
        <v>1768</v>
      </c>
      <c r="G26" s="530"/>
      <c r="H26" s="530"/>
      <c r="I26" s="1306"/>
      <c r="J26" s="1307">
        <v>367836640</v>
      </c>
      <c r="K26" s="1308"/>
      <c r="L26" s="1302" t="s">
        <v>327</v>
      </c>
      <c r="M26" s="459"/>
      <c r="N26" s="459"/>
      <c r="O26" s="462"/>
      <c r="P26" s="3631"/>
    </row>
    <row r="27" spans="1:16" ht="12" customHeight="1">
      <c r="A27" s="1112"/>
      <c r="B27" s="95"/>
      <c r="C27" s="459"/>
      <c r="D27" s="1046" t="s">
        <v>265</v>
      </c>
      <c r="E27" s="530"/>
      <c r="F27" s="530" t="s">
        <v>1769</v>
      </c>
      <c r="G27" s="530"/>
      <c r="H27" s="530"/>
      <c r="I27" s="738"/>
      <c r="J27" s="1309">
        <v>499655</v>
      </c>
      <c r="K27" s="530"/>
      <c r="L27" s="1046" t="s">
        <v>265</v>
      </c>
      <c r="M27" s="459"/>
      <c r="N27" s="459"/>
      <c r="O27" s="462"/>
      <c r="P27" s="3631"/>
    </row>
    <row r="28" spans="1:16" ht="12" customHeight="1">
      <c r="A28" s="1112"/>
      <c r="B28" s="95"/>
      <c r="C28" s="459"/>
      <c r="D28" s="1046" t="s">
        <v>517</v>
      </c>
      <c r="E28" s="530"/>
      <c r="F28" s="530" t="s">
        <v>1770</v>
      </c>
      <c r="G28" s="530"/>
      <c r="H28" s="530"/>
      <c r="I28" s="738"/>
      <c r="J28" s="1305">
        <v>4702260</v>
      </c>
      <c r="K28" s="530"/>
      <c r="L28" s="1046" t="s">
        <v>517</v>
      </c>
      <c r="M28" s="459"/>
      <c r="N28" s="459"/>
      <c r="O28" s="462"/>
      <c r="P28" s="3631"/>
    </row>
    <row r="29" spans="1:16" ht="12" customHeight="1">
      <c r="A29" s="1112"/>
      <c r="B29" s="95"/>
      <c r="C29" s="459"/>
      <c r="D29" s="459"/>
      <c r="E29" s="459"/>
      <c r="F29" s="459"/>
      <c r="G29" s="459"/>
      <c r="H29" s="459"/>
      <c r="I29" s="459"/>
      <c r="J29" s="459"/>
      <c r="K29" s="459"/>
      <c r="L29" s="459"/>
      <c r="M29" s="459"/>
      <c r="N29" s="459"/>
      <c r="O29" s="462"/>
      <c r="P29" s="3631"/>
    </row>
    <row r="30" spans="1:16" ht="12" customHeight="1">
      <c r="A30" s="2042"/>
      <c r="B30" s="2051"/>
      <c r="C30" s="459"/>
      <c r="D30" s="459"/>
      <c r="E30" s="459"/>
      <c r="F30" s="459"/>
      <c r="G30" s="459"/>
      <c r="H30" s="459"/>
      <c r="I30" s="459"/>
      <c r="J30" s="459"/>
      <c r="K30" s="459"/>
      <c r="L30" s="459"/>
      <c r="M30" s="459"/>
      <c r="N30" s="459"/>
      <c r="O30" s="1964"/>
      <c r="P30" s="2058"/>
    </row>
    <row r="31" spans="1:16" ht="12" customHeight="1">
      <c r="A31" s="2042"/>
      <c r="B31" s="2051"/>
      <c r="C31" s="459"/>
      <c r="D31" s="459"/>
      <c r="E31" s="459"/>
      <c r="F31" s="459"/>
      <c r="G31" s="459"/>
      <c r="H31" s="459"/>
      <c r="I31" s="459"/>
      <c r="J31" s="459"/>
      <c r="K31" s="459"/>
      <c r="L31" s="459"/>
      <c r="M31" s="459"/>
      <c r="N31" s="459"/>
      <c r="O31" s="1964"/>
      <c r="P31" s="2058"/>
    </row>
    <row r="32" spans="1:16" ht="12" customHeight="1">
      <c r="A32" s="2042"/>
      <c r="B32" s="2051"/>
      <c r="C32" s="459"/>
      <c r="D32" s="459"/>
      <c r="E32" s="459"/>
      <c r="F32" s="459"/>
      <c r="G32" s="459"/>
      <c r="H32" s="459"/>
      <c r="I32" s="459"/>
      <c r="J32" s="459"/>
      <c r="K32" s="459"/>
      <c r="L32" s="459"/>
      <c r="M32" s="459"/>
      <c r="N32" s="459"/>
      <c r="O32" s="1964"/>
      <c r="P32" s="2058"/>
    </row>
    <row r="33" spans="1:16" ht="12" customHeight="1">
      <c r="A33" s="2042"/>
      <c r="B33" s="2051"/>
      <c r="C33" s="459"/>
      <c r="D33" s="459"/>
      <c r="E33" s="459"/>
      <c r="F33" s="459"/>
      <c r="G33" s="459"/>
      <c r="H33" s="459"/>
      <c r="I33" s="459"/>
      <c r="J33" s="459"/>
      <c r="K33" s="459"/>
      <c r="L33" s="459"/>
      <c r="M33" s="459"/>
      <c r="N33" s="459"/>
      <c r="O33" s="1964"/>
      <c r="P33" s="2058"/>
    </row>
    <row r="34" spans="1:16" ht="12" customHeight="1">
      <c r="A34" s="2042"/>
      <c r="B34" s="2051"/>
      <c r="C34" s="459"/>
      <c r="D34" s="459"/>
      <c r="E34" s="459"/>
      <c r="F34" s="459"/>
      <c r="G34" s="459"/>
      <c r="H34" s="459"/>
      <c r="I34" s="459"/>
      <c r="J34" s="459"/>
      <c r="K34" s="459"/>
      <c r="L34" s="459"/>
      <c r="M34" s="459"/>
      <c r="N34" s="459"/>
      <c r="O34" s="1964"/>
      <c r="P34" s="2058"/>
    </row>
    <row r="35" spans="1:16" ht="12" customHeight="1">
      <c r="A35" s="2042"/>
      <c r="B35" s="2051"/>
      <c r="C35" s="459"/>
      <c r="D35" s="459"/>
      <c r="E35" s="459"/>
      <c r="F35" s="459"/>
      <c r="G35" s="459"/>
      <c r="H35" s="459"/>
      <c r="I35" s="459"/>
      <c r="J35" s="459"/>
      <c r="K35" s="459"/>
      <c r="L35" s="459"/>
      <c r="M35" s="459"/>
      <c r="N35" s="459"/>
      <c r="O35" s="1964"/>
      <c r="P35" s="2058"/>
    </row>
    <row r="36" spans="1:16" ht="12" customHeight="1">
      <c r="A36" s="2042"/>
      <c r="B36" s="2051"/>
      <c r="C36" s="459"/>
      <c r="D36" s="459"/>
      <c r="E36" s="459"/>
      <c r="F36" s="459"/>
      <c r="G36" s="459"/>
      <c r="H36" s="459"/>
      <c r="I36" s="459"/>
      <c r="J36" s="459"/>
      <c r="K36" s="459"/>
      <c r="L36" s="459"/>
      <c r="M36" s="459"/>
      <c r="N36" s="459"/>
      <c r="O36" s="1964"/>
      <c r="P36" s="2058"/>
    </row>
    <row r="37" spans="1:16" ht="12" customHeight="1">
      <c r="A37" s="2042"/>
      <c r="B37" s="2051"/>
      <c r="C37" s="459"/>
      <c r="D37" s="459"/>
      <c r="E37" s="459"/>
      <c r="F37" s="459"/>
      <c r="G37" s="459"/>
      <c r="H37" s="459"/>
      <c r="I37" s="459"/>
      <c r="J37" s="459"/>
      <c r="K37" s="459"/>
      <c r="L37" s="459"/>
      <c r="M37" s="459"/>
      <c r="N37" s="459"/>
      <c r="O37" s="1964"/>
      <c r="P37" s="2058"/>
    </row>
    <row r="38" spans="1:16" ht="12" customHeight="1">
      <c r="A38" s="1112"/>
      <c r="B38" s="95"/>
      <c r="C38" s="459"/>
      <c r="D38" s="459"/>
      <c r="E38" s="459"/>
      <c r="F38" s="459"/>
      <c r="G38" s="459"/>
      <c r="H38" s="459"/>
      <c r="I38" s="459"/>
      <c r="J38" s="459"/>
      <c r="K38" s="459"/>
      <c r="L38" s="459"/>
      <c r="M38" s="459"/>
      <c r="N38" s="459"/>
      <c r="O38" s="462"/>
      <c r="P38" s="194"/>
    </row>
    <row r="39" spans="1:16" ht="12" customHeight="1">
      <c r="A39" s="1112"/>
      <c r="B39" s="95"/>
      <c r="C39" s="459"/>
      <c r="D39" s="459"/>
      <c r="E39" s="459"/>
      <c r="F39" s="459"/>
      <c r="G39" s="459"/>
      <c r="H39" s="459"/>
      <c r="I39" s="459"/>
      <c r="J39" s="459"/>
      <c r="K39" s="459"/>
      <c r="L39" s="459"/>
      <c r="M39" s="459"/>
      <c r="N39" s="459"/>
      <c r="O39" s="462"/>
      <c r="P39" s="194"/>
    </row>
    <row r="40" spans="1:16" ht="12" customHeight="1">
      <c r="A40" s="1112"/>
      <c r="B40" s="1310" t="s">
        <v>181</v>
      </c>
      <c r="C40" s="459"/>
      <c r="D40" s="459"/>
      <c r="E40" s="459"/>
      <c r="F40" s="459"/>
      <c r="G40" s="459"/>
      <c r="H40" s="459"/>
      <c r="I40" s="459"/>
      <c r="J40" s="459"/>
      <c r="K40" s="459"/>
      <c r="L40" s="459"/>
      <c r="M40" s="459"/>
      <c r="N40" s="459"/>
      <c r="O40" s="462"/>
      <c r="P40" s="194"/>
    </row>
    <row r="41" spans="1:16" ht="12" customHeight="1">
      <c r="A41" s="2042"/>
      <c r="B41" s="2057"/>
      <c r="C41" s="459"/>
      <c r="D41" s="459"/>
      <c r="E41" s="459"/>
      <c r="F41" s="459"/>
      <c r="G41" s="459"/>
      <c r="H41" s="459"/>
      <c r="I41" s="459"/>
      <c r="J41" s="459"/>
      <c r="K41" s="459"/>
      <c r="L41" s="459"/>
      <c r="M41" s="459"/>
      <c r="N41" s="459"/>
      <c r="O41" s="1964"/>
      <c r="P41" s="2027"/>
    </row>
    <row r="42" spans="1:16" ht="12" customHeight="1">
      <c r="A42" s="1112"/>
      <c r="B42" s="95"/>
      <c r="C42" s="459"/>
      <c r="D42" s="459"/>
      <c r="E42" s="459"/>
      <c r="F42" s="459"/>
      <c r="G42" s="459"/>
      <c r="H42" s="459"/>
      <c r="I42" s="459"/>
      <c r="J42" s="459"/>
      <c r="K42" s="459"/>
      <c r="L42" s="459"/>
      <c r="M42" s="459"/>
      <c r="N42" s="459"/>
      <c r="O42" s="462"/>
      <c r="P42" s="194"/>
    </row>
    <row r="43" spans="1:16" ht="12" customHeight="1">
      <c r="A43" s="1112"/>
      <c r="B43" s="95"/>
      <c r="C43" s="459"/>
      <c r="D43" s="459"/>
      <c r="E43" s="459"/>
      <c r="F43" s="459"/>
      <c r="G43" s="459"/>
      <c r="H43" s="459"/>
      <c r="I43" s="459"/>
      <c r="J43" s="459"/>
      <c r="K43" s="459"/>
      <c r="L43" s="459"/>
      <c r="M43" s="459"/>
      <c r="N43" s="459"/>
      <c r="O43" s="462"/>
      <c r="P43" s="462"/>
    </row>
    <row r="44" spans="1:16" ht="12" customHeight="1">
      <c r="A44" s="1112"/>
      <c r="B44" s="95"/>
      <c r="C44" s="459"/>
      <c r="D44" s="459"/>
      <c r="E44" s="459"/>
      <c r="F44" s="459"/>
      <c r="G44" s="459"/>
      <c r="H44" s="459"/>
      <c r="I44" s="459"/>
      <c r="J44" s="459"/>
      <c r="K44" s="459"/>
      <c r="L44" s="459"/>
      <c r="M44" s="459"/>
      <c r="N44" s="459"/>
      <c r="O44" s="462"/>
      <c r="P44" s="462"/>
    </row>
    <row r="45" spans="1:16" ht="12" customHeight="1">
      <c r="A45" s="1112"/>
      <c r="B45" s="95"/>
      <c r="C45" s="459"/>
      <c r="D45" s="459"/>
      <c r="E45" s="459"/>
      <c r="F45" s="459"/>
      <c r="G45" s="459"/>
      <c r="H45" s="459"/>
      <c r="I45" s="459"/>
      <c r="J45" s="459"/>
      <c r="K45" s="459"/>
      <c r="L45" s="459"/>
      <c r="M45" s="459"/>
      <c r="N45" s="459"/>
      <c r="O45" s="194"/>
      <c r="P45" s="194"/>
    </row>
    <row r="46" spans="1:16" ht="17" customHeight="1">
      <c r="A46" s="1114"/>
      <c r="B46" s="171"/>
      <c r="C46" s="164"/>
      <c r="D46" s="164"/>
      <c r="E46" s="164"/>
      <c r="F46" s="164"/>
      <c r="G46" s="164"/>
      <c r="H46" s="164"/>
      <c r="I46" s="164"/>
      <c r="J46" s="164"/>
      <c r="K46" s="164"/>
      <c r="L46" s="164"/>
      <c r="M46" s="164"/>
      <c r="N46" s="164"/>
      <c r="O46" s="195"/>
      <c r="P46" s="1311">
        <v>74</v>
      </c>
    </row>
    <row r="63" spans="16:16">
      <c r="P63" s="50"/>
    </row>
    <row r="64" spans="16:16">
      <c r="P64" s="50"/>
    </row>
  </sheetData>
  <customSheetViews>
    <customSheetView guid="{CED32266-454C-4882-8DB4-02038533D7CA}" showPageBreaks="1">
      <pageMargins left="0.5" right="0.5" top="0.5" bottom="0.5" header="0.3" footer="0.3"/>
      <printOptions horizontalCentered="1"/>
      <pageSetup orientation="portrait" r:id="rId1"/>
    </customSheetView>
    <customSheetView guid="{785AB79B-FCC5-4328-97AE-CA0022E835E7}">
      <selection sqref="A1:A13"/>
      <pageMargins left="1" right="1" top="1" bottom="1" header="0" footer="0"/>
      <pageSetup orientation="landscape" horizontalDpi="4294967292" r:id="rId2"/>
      <headerFooter alignWithMargins="0"/>
    </customSheetView>
    <customSheetView guid="{5A727A5D-BF44-4335-A246-11154DE1EF1F}">
      <selection sqref="A1:A13"/>
      <pageMargins left="1" right="1" top="1" bottom="1" header="0" footer="0"/>
      <pageSetup orientation="landscape" horizontalDpi="4294967292" r:id="rId3"/>
      <headerFooter alignWithMargins="0"/>
    </customSheetView>
    <customSheetView guid="{4199E9C9-F722-4E0F-954F-1B24567CBCA2}">
      <selection sqref="A1:A13"/>
      <pageMargins left="1" right="1" top="1" bottom="1" header="0" footer="0"/>
      <pageSetup orientation="landscape" horizontalDpi="4294967292" r:id="rId4"/>
      <headerFooter alignWithMargins="0"/>
    </customSheetView>
    <customSheetView guid="{494A8C19-2F1C-4B6E-A878-D879D2D7079D}">
      <selection sqref="A1:A13"/>
      <pageMargins left="1" right="1" top="1" bottom="1" header="0" footer="0"/>
      <pageSetup orientation="landscape" horizontalDpi="4294967292" r:id="rId5"/>
      <headerFooter alignWithMargins="0"/>
    </customSheetView>
    <customSheetView guid="{1074830C-1147-4CE3-BD9F-2572CEE59AEF}">
      <selection sqref="A1:A13"/>
      <pageMargins left="1" right="1" top="1" bottom="1" header="0" footer="0"/>
      <pageSetup orientation="landscape" horizontalDpi="4294967292" r:id="rId6"/>
      <headerFooter alignWithMargins="0"/>
    </customSheetView>
    <customSheetView guid="{C0E4D60A-5D51-4D0A-8339-E19D67BA1FD7}">
      <selection sqref="A1:A13"/>
      <pageMargins left="1" right="1" top="1" bottom="1" header="0" footer="0"/>
      <pageSetup orientation="landscape" horizontalDpi="4294967292" r:id="rId7"/>
      <headerFooter alignWithMargins="0"/>
    </customSheetView>
    <customSheetView guid="{EB5A193B-9693-4793-A7E2-BFF09C25801B}">
      <selection sqref="A1:A13"/>
      <pageMargins left="1" right="1" top="1" bottom="1" header="0" footer="0"/>
      <pageSetup orientation="landscape" horizontalDpi="4294967292" r:id="rId8"/>
      <headerFooter alignWithMargins="0"/>
    </customSheetView>
  </customSheetViews>
  <mergeCells count="2">
    <mergeCell ref="P1:P29"/>
    <mergeCell ref="A1:A25"/>
  </mergeCells>
  <phoneticPr fontId="0" type="noConversion"/>
  <printOptions horizontalCentered="1" verticalCentered="1"/>
  <pageMargins left="0.25" right="0.25" top="0.25" bottom="0.25" header="0.1" footer="0.1"/>
  <pageSetup fitToHeight="0" orientation="landscape" r:id="rId9"/>
  <headerFooter alignWithMargins="0"/>
  <customProperties>
    <customPr name="_pios_id" r:id="rId10"/>
    <customPr name="EpmWorksheetKeyString_GUID" r:id="rId11"/>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39"/>
  <sheetViews>
    <sheetView view="pageBreakPreview" zoomScaleNormal="100" zoomScaleSheetLayoutView="100" workbookViewId="0">
      <selection activeCell="C19" sqref="C19"/>
    </sheetView>
  </sheetViews>
  <sheetFormatPr defaultRowHeight="10"/>
  <cols>
    <col min="1" max="1" width="5.44140625" customWidth="1"/>
    <col min="2" max="2" width="127.6640625" customWidth="1"/>
    <col min="3" max="3" width="2.44140625" customWidth="1"/>
  </cols>
  <sheetData>
    <row r="1" spans="1:6" ht="10.5">
      <c r="A1" s="906" t="s">
        <v>3619</v>
      </c>
      <c r="B1" s="520"/>
      <c r="C1" s="767"/>
      <c r="D1" s="25"/>
      <c r="E1" s="25"/>
      <c r="F1" s="25"/>
    </row>
    <row r="2" spans="1:6" ht="15" customHeight="1">
      <c r="A2" s="99" t="s">
        <v>3422</v>
      </c>
      <c r="B2" s="573"/>
      <c r="C2" s="90"/>
      <c r="D2" s="55"/>
      <c r="E2" s="55"/>
      <c r="F2" s="55"/>
    </row>
    <row r="3" spans="1:6" s="13" customFormat="1" ht="11.25" customHeight="1">
      <c r="A3" s="138"/>
      <c r="B3" s="201"/>
      <c r="C3" s="202"/>
      <c r="D3" s="57"/>
      <c r="E3" s="57"/>
      <c r="F3" s="57"/>
    </row>
    <row r="4" spans="1:6" s="13" customFormat="1" ht="11.25" customHeight="1">
      <c r="A4" s="138"/>
      <c r="B4" s="201" t="s">
        <v>1771</v>
      </c>
      <c r="C4" s="202"/>
      <c r="D4" s="57"/>
      <c r="E4" s="57"/>
      <c r="F4" s="57"/>
    </row>
    <row r="5" spans="1:6" s="13" customFormat="1" ht="11.25" customHeight="1">
      <c r="A5" s="138" t="s">
        <v>1772</v>
      </c>
      <c r="B5" s="201"/>
      <c r="C5" s="202"/>
      <c r="D5" s="57"/>
      <c r="E5" s="57"/>
      <c r="F5" s="57"/>
    </row>
    <row r="6" spans="1:6" s="13" customFormat="1" ht="11.25" customHeight="1">
      <c r="A6" s="138" t="s">
        <v>1773</v>
      </c>
      <c r="B6" s="201"/>
      <c r="C6" s="202"/>
      <c r="D6" s="57"/>
      <c r="E6" s="57"/>
      <c r="F6" s="57"/>
    </row>
    <row r="7" spans="1:6" s="13" customFormat="1" ht="11.25" customHeight="1">
      <c r="A7" s="138" t="s">
        <v>1774</v>
      </c>
      <c r="B7" s="201"/>
      <c r="C7" s="202"/>
      <c r="D7" s="57"/>
      <c r="E7" s="57"/>
      <c r="F7" s="57"/>
    </row>
    <row r="8" spans="1:6" s="13" customFormat="1" ht="11.25" customHeight="1">
      <c r="A8" s="138" t="s">
        <v>1775</v>
      </c>
      <c r="B8" s="201"/>
      <c r="C8" s="202"/>
      <c r="D8" s="57"/>
      <c r="E8" s="57"/>
      <c r="F8" s="57"/>
    </row>
    <row r="9" spans="1:6" s="13" customFormat="1" ht="11.25" customHeight="1">
      <c r="A9" s="138" t="s">
        <v>1776</v>
      </c>
      <c r="B9" s="201"/>
      <c r="C9" s="202"/>
      <c r="D9" s="57"/>
      <c r="E9" s="57"/>
      <c r="F9" s="57"/>
    </row>
    <row r="10" spans="1:6" s="13" customFormat="1" ht="11.25" customHeight="1">
      <c r="A10" s="138" t="s">
        <v>1777</v>
      </c>
      <c r="B10" s="201"/>
      <c r="C10" s="202"/>
      <c r="D10" s="57"/>
      <c r="E10" s="57"/>
      <c r="F10" s="57"/>
    </row>
    <row r="11" spans="1:6" s="13" customFormat="1" ht="11.25" customHeight="1">
      <c r="A11" s="138" t="s">
        <v>1778</v>
      </c>
      <c r="B11" s="201"/>
      <c r="C11" s="202"/>
      <c r="D11" s="57"/>
      <c r="E11" s="57"/>
      <c r="F11" s="57"/>
    </row>
    <row r="12" spans="1:6" s="13" customFormat="1" ht="11.25" customHeight="1">
      <c r="A12" s="138" t="s">
        <v>1779</v>
      </c>
      <c r="B12" s="201"/>
      <c r="C12" s="202"/>
      <c r="D12" s="57"/>
      <c r="E12" s="57"/>
      <c r="F12" s="57"/>
    </row>
    <row r="13" spans="1:6" s="13" customFormat="1" ht="11.25" customHeight="1">
      <c r="A13" s="138" t="s">
        <v>1780</v>
      </c>
      <c r="B13" s="201"/>
      <c r="C13" s="202"/>
      <c r="D13" s="57"/>
      <c r="E13" s="57"/>
      <c r="F13" s="57"/>
    </row>
    <row r="14" spans="1:6" s="13" customFormat="1" ht="11.25" customHeight="1">
      <c r="A14" s="138" t="s">
        <v>1781</v>
      </c>
      <c r="B14" s="201"/>
      <c r="C14" s="202"/>
      <c r="D14" s="57"/>
      <c r="E14" s="57"/>
      <c r="F14" s="57"/>
    </row>
    <row r="15" spans="1:6" s="13" customFormat="1" ht="11.25" customHeight="1">
      <c r="A15" s="138" t="s">
        <v>1782</v>
      </c>
      <c r="B15" s="201"/>
      <c r="C15" s="202"/>
      <c r="D15" s="57"/>
      <c r="E15" s="57"/>
      <c r="F15" s="57"/>
    </row>
    <row r="16" spans="1:6" s="13" customFormat="1" ht="11.25" customHeight="1">
      <c r="A16" s="138"/>
      <c r="B16" s="201"/>
      <c r="C16" s="202"/>
      <c r="D16" s="57"/>
      <c r="E16" s="57"/>
      <c r="F16" s="57"/>
    </row>
    <row r="17" spans="1:6" s="13" customFormat="1" ht="11.25" customHeight="1">
      <c r="A17" s="761" t="s">
        <v>890</v>
      </c>
      <c r="B17" s="201" t="s">
        <v>1783</v>
      </c>
      <c r="C17" s="202"/>
      <c r="D17" s="57"/>
      <c r="E17" s="57"/>
      <c r="F17" s="57"/>
    </row>
    <row r="18" spans="1:6" s="13" customFormat="1" ht="11.25" customHeight="1">
      <c r="A18" s="138"/>
      <c r="B18" s="201"/>
      <c r="C18" s="202"/>
      <c r="D18" s="57"/>
      <c r="E18" s="57"/>
      <c r="F18" s="57"/>
    </row>
    <row r="19" spans="1:6" s="13" customFormat="1" ht="11.25" customHeight="1">
      <c r="A19" s="761" t="s">
        <v>892</v>
      </c>
      <c r="B19" s="201" t="s">
        <v>1784</v>
      </c>
      <c r="C19" s="202"/>
      <c r="D19" s="57"/>
      <c r="E19" s="57"/>
      <c r="F19" s="57"/>
    </row>
    <row r="20" spans="1:6" s="13" customFormat="1" ht="11.25" customHeight="1">
      <c r="A20" s="138" t="s">
        <v>1785</v>
      </c>
      <c r="B20" s="201"/>
      <c r="C20" s="202"/>
      <c r="D20" s="57"/>
      <c r="E20" s="57"/>
      <c r="F20" s="57"/>
    </row>
    <row r="21" spans="1:6" s="13" customFormat="1" ht="11.25" customHeight="1">
      <c r="A21" s="138" t="s">
        <v>2216</v>
      </c>
      <c r="B21" s="201"/>
      <c r="C21" s="202"/>
      <c r="D21" s="57"/>
      <c r="E21" s="57"/>
      <c r="F21" s="57"/>
    </row>
    <row r="22" spans="1:6" s="13" customFormat="1" ht="11.25" customHeight="1">
      <c r="A22" s="138" t="s">
        <v>2217</v>
      </c>
      <c r="B22" s="201"/>
      <c r="C22" s="202"/>
      <c r="D22" s="57"/>
      <c r="E22" s="57"/>
      <c r="F22" s="57"/>
    </row>
    <row r="23" spans="1:6" s="13" customFormat="1" ht="11.25" customHeight="1">
      <c r="A23" s="138" t="s">
        <v>2218</v>
      </c>
      <c r="B23" s="201"/>
      <c r="C23" s="202"/>
      <c r="D23" s="57"/>
      <c r="E23" s="57"/>
      <c r="F23" s="57"/>
    </row>
    <row r="24" spans="1:6" s="13" customFormat="1" ht="11.25" customHeight="1">
      <c r="A24" s="138" t="s">
        <v>2219</v>
      </c>
      <c r="B24" s="201"/>
      <c r="C24" s="202"/>
      <c r="D24" s="57"/>
      <c r="E24" s="57"/>
      <c r="F24" s="57"/>
    </row>
    <row r="25" spans="1:6" s="13" customFormat="1" ht="11.25" customHeight="1">
      <c r="A25" s="138" t="s">
        <v>2220</v>
      </c>
      <c r="B25" s="201"/>
      <c r="C25" s="202"/>
      <c r="D25" s="57"/>
      <c r="E25" s="57"/>
      <c r="F25" s="57"/>
    </row>
    <row r="26" spans="1:6" s="13" customFormat="1" ht="11.25" customHeight="1">
      <c r="A26" s="138"/>
      <c r="B26" s="201"/>
      <c r="C26" s="202"/>
      <c r="D26" s="57"/>
      <c r="E26" s="57"/>
      <c r="F26" s="57"/>
    </row>
    <row r="27" spans="1:6" s="13" customFormat="1" ht="11.25" customHeight="1">
      <c r="A27" s="761" t="s">
        <v>893</v>
      </c>
      <c r="B27" s="201" t="s">
        <v>2221</v>
      </c>
      <c r="C27" s="202"/>
      <c r="D27" s="57"/>
      <c r="E27" s="57"/>
      <c r="F27" s="57"/>
    </row>
    <row r="28" spans="1:6" s="13" customFormat="1" ht="11.25" customHeight="1">
      <c r="A28" s="138"/>
      <c r="B28" s="201"/>
      <c r="C28" s="202"/>
      <c r="D28" s="57"/>
      <c r="E28" s="57"/>
      <c r="F28" s="57"/>
    </row>
    <row r="29" spans="1:6" s="13" customFormat="1" ht="11.25" customHeight="1">
      <c r="A29" s="761" t="s">
        <v>2222</v>
      </c>
      <c r="B29" s="201" t="s">
        <v>1432</v>
      </c>
      <c r="C29" s="202"/>
      <c r="D29" s="57"/>
      <c r="E29" s="57"/>
      <c r="F29" s="57"/>
    </row>
    <row r="30" spans="1:6" s="13" customFormat="1" ht="11.25" customHeight="1">
      <c r="A30" s="138" t="s">
        <v>1433</v>
      </c>
      <c r="B30" s="201"/>
      <c r="C30" s="202"/>
      <c r="D30" s="57"/>
      <c r="E30" s="57"/>
      <c r="F30" s="57"/>
    </row>
    <row r="31" spans="1:6" s="13" customFormat="1" ht="11.25" customHeight="1">
      <c r="A31" s="138" t="s">
        <v>1434</v>
      </c>
      <c r="B31" s="201"/>
      <c r="C31" s="202"/>
      <c r="D31" s="57"/>
      <c r="E31" s="57"/>
      <c r="F31" s="57"/>
    </row>
    <row r="32" spans="1:6" s="13" customFormat="1" ht="11.25" customHeight="1">
      <c r="A32" s="138"/>
      <c r="B32" s="201"/>
      <c r="C32" s="202"/>
      <c r="D32" s="57"/>
      <c r="E32" s="57"/>
      <c r="F32" s="57"/>
    </row>
    <row r="33" spans="1:6" s="13" customFormat="1" ht="11.25" customHeight="1">
      <c r="A33" s="761" t="s">
        <v>1435</v>
      </c>
      <c r="B33" s="201" t="s">
        <v>1436</v>
      </c>
      <c r="C33" s="202"/>
      <c r="D33" s="57"/>
      <c r="E33" s="57"/>
      <c r="F33" s="57"/>
    </row>
    <row r="34" spans="1:6" s="13" customFormat="1" ht="11.25" customHeight="1">
      <c r="A34" s="138" t="s">
        <v>1437</v>
      </c>
      <c r="B34" s="201"/>
      <c r="C34" s="202"/>
      <c r="D34" s="57"/>
      <c r="E34" s="57"/>
      <c r="F34" s="57"/>
    </row>
    <row r="35" spans="1:6" s="13" customFormat="1" ht="11.25" customHeight="1">
      <c r="A35" s="138"/>
      <c r="B35" s="201"/>
      <c r="C35" s="202"/>
      <c r="D35" s="57"/>
      <c r="E35" s="57"/>
      <c r="F35" s="57"/>
    </row>
    <row r="36" spans="1:6" s="13" customFormat="1" ht="11.25" customHeight="1">
      <c r="A36" s="761" t="s">
        <v>1438</v>
      </c>
      <c r="B36" s="201" t="s">
        <v>1439</v>
      </c>
      <c r="C36" s="202"/>
      <c r="D36" s="57"/>
      <c r="E36" s="57"/>
      <c r="F36" s="57"/>
    </row>
    <row r="37" spans="1:6" s="13" customFormat="1" ht="11.25" customHeight="1">
      <c r="A37" s="138" t="s">
        <v>1440</v>
      </c>
      <c r="B37" s="201"/>
      <c r="C37" s="202"/>
      <c r="D37" s="57"/>
      <c r="E37" s="57"/>
      <c r="F37" s="57"/>
    </row>
    <row r="38" spans="1:6" s="13" customFormat="1" ht="11.25" customHeight="1">
      <c r="A38" s="138"/>
      <c r="B38" s="201"/>
      <c r="C38" s="202"/>
      <c r="D38" s="57"/>
      <c r="E38" s="57"/>
      <c r="F38" s="57"/>
    </row>
    <row r="39" spans="1:6" s="13" customFormat="1" ht="11.25" customHeight="1">
      <c r="A39" s="761" t="s">
        <v>1441</v>
      </c>
      <c r="B39" s="201" t="s">
        <v>1442</v>
      </c>
      <c r="C39" s="202"/>
      <c r="D39" s="57"/>
      <c r="E39" s="57"/>
      <c r="F39" s="57"/>
    </row>
    <row r="40" spans="1:6" s="13" customFormat="1" ht="11.25" customHeight="1">
      <c r="A40" s="138" t="s">
        <v>1443</v>
      </c>
      <c r="B40" s="201"/>
      <c r="C40" s="202"/>
      <c r="D40" s="57"/>
      <c r="E40" s="57"/>
      <c r="F40" s="57"/>
    </row>
    <row r="41" spans="1:6" s="13" customFormat="1" ht="11.25" customHeight="1">
      <c r="A41" s="138" t="s">
        <v>1444</v>
      </c>
      <c r="B41" s="201"/>
      <c r="C41" s="202"/>
      <c r="D41" s="57"/>
      <c r="E41" s="57"/>
      <c r="F41" s="57"/>
    </row>
    <row r="42" spans="1:6" s="13" customFormat="1" ht="11.25" customHeight="1">
      <c r="A42" s="138"/>
      <c r="B42" s="201"/>
      <c r="C42" s="202"/>
      <c r="D42" s="57"/>
      <c r="E42" s="57"/>
      <c r="F42" s="57"/>
    </row>
    <row r="43" spans="1:6" s="13" customFormat="1" ht="11.25" customHeight="1">
      <c r="A43" s="761" t="s">
        <v>1445</v>
      </c>
      <c r="B43" s="201" t="s">
        <v>26</v>
      </c>
      <c r="C43" s="202"/>
      <c r="D43" s="57"/>
      <c r="E43" s="57"/>
      <c r="F43" s="57"/>
    </row>
    <row r="44" spans="1:6" s="13" customFormat="1" ht="11.25" customHeight="1">
      <c r="A44" s="138" t="s">
        <v>27</v>
      </c>
      <c r="B44" s="201"/>
      <c r="C44" s="202"/>
      <c r="D44" s="57"/>
      <c r="E44" s="57"/>
      <c r="F44" s="57"/>
    </row>
    <row r="45" spans="1:6" s="13" customFormat="1" ht="11.25" customHeight="1">
      <c r="A45" s="138" t="s">
        <v>28</v>
      </c>
      <c r="B45" s="201"/>
      <c r="C45" s="202"/>
      <c r="D45" s="57"/>
      <c r="E45" s="57"/>
      <c r="F45" s="57"/>
    </row>
    <row r="46" spans="1:6" s="13" customFormat="1" ht="11.25" customHeight="1">
      <c r="A46" s="138" t="s">
        <v>29</v>
      </c>
      <c r="B46" s="201"/>
      <c r="C46" s="202"/>
      <c r="D46" s="57"/>
      <c r="E46" s="57"/>
      <c r="F46" s="57"/>
    </row>
    <row r="47" spans="1:6" s="13" customFormat="1" ht="11.25" customHeight="1">
      <c r="A47" s="138" t="s">
        <v>30</v>
      </c>
      <c r="B47" s="201"/>
      <c r="C47" s="202"/>
      <c r="D47" s="57"/>
      <c r="E47" s="57"/>
      <c r="F47" s="57"/>
    </row>
    <row r="48" spans="1:6" s="13" customFormat="1" ht="11.25" customHeight="1">
      <c r="A48" s="138" t="s">
        <v>31</v>
      </c>
      <c r="B48" s="201"/>
      <c r="C48" s="202"/>
      <c r="D48" s="57"/>
      <c r="E48" s="57"/>
      <c r="F48" s="57"/>
    </row>
    <row r="49" spans="1:6" s="13" customFormat="1" ht="11.25" customHeight="1">
      <c r="A49" s="138"/>
      <c r="B49" s="201"/>
      <c r="C49" s="202"/>
      <c r="D49" s="57"/>
      <c r="E49" s="57"/>
      <c r="F49" s="57"/>
    </row>
    <row r="50" spans="1:6" s="13" customFormat="1" ht="11.25" customHeight="1">
      <c r="A50" s="761" t="s">
        <v>1446</v>
      </c>
      <c r="B50" s="201" t="s">
        <v>32</v>
      </c>
      <c r="C50" s="202"/>
      <c r="D50" s="57"/>
      <c r="E50" s="57"/>
      <c r="F50" s="57"/>
    </row>
    <row r="51" spans="1:6" s="13" customFormat="1" ht="11.25" customHeight="1">
      <c r="A51" s="138" t="s">
        <v>33</v>
      </c>
      <c r="B51" s="201"/>
      <c r="C51" s="202"/>
      <c r="D51" s="57"/>
      <c r="E51" s="57"/>
      <c r="F51" s="57"/>
    </row>
    <row r="52" spans="1:6" s="13" customFormat="1" ht="11.25" customHeight="1">
      <c r="A52" s="138" t="s">
        <v>34</v>
      </c>
      <c r="B52" s="201"/>
      <c r="C52" s="202"/>
      <c r="D52" s="57"/>
      <c r="E52" s="57"/>
      <c r="F52" s="57"/>
    </row>
    <row r="53" spans="1:6" s="13" customFormat="1" ht="11.25" customHeight="1">
      <c r="A53" s="138"/>
      <c r="B53" s="201"/>
      <c r="C53" s="202"/>
      <c r="D53" s="57"/>
      <c r="E53" s="57"/>
      <c r="F53" s="57"/>
    </row>
    <row r="54" spans="1:6" s="13" customFormat="1" ht="11.25" customHeight="1">
      <c r="A54" s="761" t="s">
        <v>1447</v>
      </c>
      <c r="B54" s="201" t="s">
        <v>1448</v>
      </c>
      <c r="C54" s="202"/>
      <c r="D54" s="57"/>
      <c r="E54" s="57"/>
      <c r="F54" s="57"/>
    </row>
    <row r="55" spans="1:6" s="13" customFormat="1" ht="11.25" customHeight="1">
      <c r="A55" s="138" t="s">
        <v>1449</v>
      </c>
      <c r="B55" s="201"/>
      <c r="C55" s="202"/>
      <c r="D55" s="57"/>
      <c r="E55" s="57"/>
      <c r="F55" s="57"/>
    </row>
    <row r="56" spans="1:6" s="13" customFormat="1" ht="11.25" customHeight="1">
      <c r="A56" s="138" t="s">
        <v>1450</v>
      </c>
      <c r="B56" s="201"/>
      <c r="C56" s="202"/>
      <c r="D56" s="57"/>
      <c r="E56" s="57"/>
      <c r="F56" s="57"/>
    </row>
    <row r="57" spans="1:6" s="13" customFormat="1" ht="11.25" customHeight="1">
      <c r="A57" s="138" t="s">
        <v>1451</v>
      </c>
      <c r="B57" s="201"/>
      <c r="C57" s="202"/>
      <c r="D57" s="57"/>
      <c r="E57" s="57"/>
      <c r="F57" s="57"/>
    </row>
    <row r="58" spans="1:6" s="13" customFormat="1" ht="11.25" customHeight="1">
      <c r="A58" s="138" t="s">
        <v>1452</v>
      </c>
      <c r="B58" s="201"/>
      <c r="C58" s="202"/>
      <c r="D58" s="57"/>
      <c r="E58" s="57"/>
      <c r="F58" s="57"/>
    </row>
    <row r="59" spans="1:6" s="13" customFormat="1" ht="11.25" customHeight="1">
      <c r="A59" s="138" t="s">
        <v>1453</v>
      </c>
      <c r="B59" s="201"/>
      <c r="C59" s="202"/>
      <c r="D59" s="57"/>
      <c r="E59" s="57"/>
      <c r="F59" s="57"/>
    </row>
    <row r="60" spans="1:6" s="13" customFormat="1" ht="11.25" customHeight="1">
      <c r="A60" s="138"/>
      <c r="B60" s="201"/>
      <c r="C60" s="202"/>
      <c r="D60" s="57"/>
      <c r="E60" s="57"/>
      <c r="F60" s="57"/>
    </row>
    <row r="61" spans="1:6" s="13" customFormat="1" ht="11.25" customHeight="1">
      <c r="A61" s="761" t="s">
        <v>1454</v>
      </c>
      <c r="B61" s="201" t="s">
        <v>1455</v>
      </c>
      <c r="C61" s="202"/>
      <c r="D61" s="57"/>
      <c r="E61" s="57"/>
      <c r="F61" s="57"/>
    </row>
    <row r="62" spans="1:6" s="13" customFormat="1" ht="11.25" customHeight="1">
      <c r="A62" s="138" t="s">
        <v>1456</v>
      </c>
      <c r="B62" s="201"/>
      <c r="C62" s="202"/>
      <c r="D62" s="57"/>
      <c r="E62" s="57"/>
      <c r="F62" s="57"/>
    </row>
    <row r="63" spans="1:6" s="13" customFormat="1" ht="11.25" customHeight="1">
      <c r="A63" s="138" t="s">
        <v>1457</v>
      </c>
      <c r="B63" s="201"/>
      <c r="C63" s="202"/>
      <c r="D63" s="57"/>
      <c r="E63" s="57"/>
      <c r="F63" s="57"/>
    </row>
    <row r="64" spans="1:6" s="13" customFormat="1" ht="11.25" customHeight="1">
      <c r="A64" s="138" t="s">
        <v>1458</v>
      </c>
      <c r="B64" s="201"/>
      <c r="C64" s="202"/>
      <c r="D64" s="57"/>
      <c r="E64" s="57"/>
      <c r="F64" s="57"/>
    </row>
    <row r="65" spans="1:6" s="13" customFormat="1" ht="11.25" customHeight="1">
      <c r="A65" s="138" t="s">
        <v>2457</v>
      </c>
      <c r="B65" s="201"/>
      <c r="C65" s="202"/>
      <c r="D65" s="57"/>
      <c r="E65" s="57"/>
      <c r="F65" s="57"/>
    </row>
    <row r="66" spans="1:6" s="13" customFormat="1" ht="11.25" customHeight="1">
      <c r="A66" s="138" t="s">
        <v>2458</v>
      </c>
      <c r="B66" s="201"/>
      <c r="C66" s="202"/>
      <c r="D66" s="57"/>
      <c r="E66" s="57"/>
      <c r="F66" s="57"/>
    </row>
    <row r="67" spans="1:6" s="13" customFormat="1" ht="11.25" customHeight="1">
      <c r="A67" s="3022"/>
      <c r="B67" s="1935"/>
      <c r="C67" s="202"/>
      <c r="D67" s="57"/>
      <c r="E67" s="57"/>
      <c r="F67" s="57"/>
    </row>
    <row r="68" spans="1:6" s="13" customFormat="1" ht="11.25" customHeight="1">
      <c r="A68" s="3022"/>
      <c r="B68" s="1935"/>
      <c r="C68" s="202"/>
      <c r="D68" s="57"/>
      <c r="E68" s="57"/>
      <c r="F68" s="57"/>
    </row>
    <row r="69" spans="1:6" ht="10.5">
      <c r="A69" s="148"/>
      <c r="B69" s="127" t="s">
        <v>1979</v>
      </c>
      <c r="C69" s="74"/>
      <c r="D69" s="55"/>
      <c r="E69" s="55"/>
      <c r="F69" s="55"/>
    </row>
    <row r="70" spans="1:6" ht="10.5">
      <c r="A70" s="540">
        <v>76</v>
      </c>
      <c r="B70" s="127" t="s">
        <v>3042</v>
      </c>
      <c r="C70" s="74"/>
      <c r="D70" s="55"/>
      <c r="E70" s="55"/>
      <c r="F70" s="55"/>
    </row>
    <row r="71" spans="1:6" ht="10.5">
      <c r="A71" s="3434" t="s">
        <v>3581</v>
      </c>
      <c r="B71" s="3436"/>
      <c r="C71" s="90"/>
      <c r="D71" s="55"/>
      <c r="E71" s="55"/>
      <c r="F71" s="55"/>
    </row>
    <row r="72" spans="1:6" ht="11" customHeight="1">
      <c r="A72" s="138"/>
      <c r="B72" s="1312"/>
      <c r="C72" s="769"/>
      <c r="D72" s="55"/>
      <c r="E72" s="55"/>
      <c r="F72" s="55"/>
    </row>
    <row r="73" spans="1:6" ht="11" customHeight="1">
      <c r="A73" s="761" t="s">
        <v>2459</v>
      </c>
      <c r="B73" s="201" t="s">
        <v>2460</v>
      </c>
      <c r="C73" s="202"/>
      <c r="D73" s="55"/>
      <c r="E73" s="55"/>
      <c r="F73" s="55"/>
    </row>
    <row r="74" spans="1:6" ht="11" customHeight="1">
      <c r="A74" s="138" t="s">
        <v>2461</v>
      </c>
      <c r="B74" s="1312"/>
      <c r="C74" s="769"/>
      <c r="D74" s="55"/>
      <c r="E74" s="55"/>
      <c r="F74" s="55"/>
    </row>
    <row r="75" spans="1:6" ht="11" customHeight="1">
      <c r="A75" s="138" t="s">
        <v>2462</v>
      </c>
      <c r="B75" s="201"/>
      <c r="C75" s="202"/>
      <c r="D75" s="55"/>
      <c r="E75" s="55"/>
      <c r="F75" s="55"/>
    </row>
    <row r="76" spans="1:6" ht="11" customHeight="1">
      <c r="A76" s="138" t="s">
        <v>1904</v>
      </c>
      <c r="B76" s="1312"/>
      <c r="C76" s="769"/>
      <c r="D76" s="55"/>
      <c r="E76" s="55"/>
      <c r="F76" s="55"/>
    </row>
    <row r="77" spans="1:6" ht="11" customHeight="1">
      <c r="A77" s="138"/>
      <c r="B77" s="201"/>
      <c r="C77" s="202"/>
      <c r="D77" s="55"/>
      <c r="E77" s="55"/>
      <c r="F77" s="55"/>
    </row>
    <row r="78" spans="1:6" ht="11" customHeight="1">
      <c r="A78" s="761" t="s">
        <v>1905</v>
      </c>
      <c r="B78" s="1312" t="s">
        <v>1906</v>
      </c>
      <c r="C78" s="769"/>
      <c r="D78" s="55"/>
      <c r="E78" s="55"/>
      <c r="F78" s="55"/>
    </row>
    <row r="79" spans="1:6" ht="11" customHeight="1">
      <c r="A79" s="138" t="s">
        <v>1907</v>
      </c>
      <c r="B79" s="1312"/>
      <c r="C79" s="769"/>
      <c r="D79" s="55"/>
      <c r="E79" s="55"/>
      <c r="F79" s="55"/>
    </row>
    <row r="80" spans="1:6" ht="11" customHeight="1">
      <c r="A80" s="138" t="s">
        <v>1908</v>
      </c>
      <c r="B80" s="1312"/>
      <c r="C80" s="769"/>
      <c r="D80" s="55"/>
      <c r="E80" s="55"/>
      <c r="F80" s="55"/>
    </row>
    <row r="81" spans="1:6" ht="11" customHeight="1">
      <c r="A81" s="138" t="s">
        <v>1909</v>
      </c>
      <c r="B81" s="1312"/>
      <c r="C81" s="769"/>
      <c r="D81" s="55"/>
      <c r="E81" s="55"/>
      <c r="F81" s="55"/>
    </row>
    <row r="82" spans="1:6" ht="11" customHeight="1">
      <c r="A82" s="138" t="s">
        <v>1910</v>
      </c>
      <c r="B82" s="1312"/>
      <c r="C82" s="769"/>
      <c r="D82" s="55"/>
      <c r="E82" s="55"/>
      <c r="F82" s="55"/>
    </row>
    <row r="83" spans="1:6" ht="11" customHeight="1">
      <c r="A83" s="138" t="s">
        <v>1911</v>
      </c>
      <c r="B83" s="201"/>
      <c r="C83" s="202"/>
      <c r="D83" s="55"/>
      <c r="E83" s="55"/>
      <c r="F83" s="55"/>
    </row>
    <row r="84" spans="1:6" ht="11" customHeight="1">
      <c r="A84" s="103"/>
      <c r="B84" s="104"/>
      <c r="C84" s="90"/>
      <c r="D84" s="55"/>
      <c r="E84" s="55"/>
      <c r="F84" s="55"/>
    </row>
    <row r="85" spans="1:6" ht="11" customHeight="1">
      <c r="A85" s="761" t="s">
        <v>1912</v>
      </c>
      <c r="B85" s="1312" t="s">
        <v>1913</v>
      </c>
      <c r="C85" s="769"/>
      <c r="D85" s="55"/>
      <c r="E85" s="55"/>
      <c r="F85" s="55"/>
    </row>
    <row r="86" spans="1:6" ht="11" customHeight="1">
      <c r="A86" s="138" t="s">
        <v>1914</v>
      </c>
      <c r="B86" s="201"/>
      <c r="C86" s="202"/>
      <c r="D86" s="55"/>
      <c r="E86" s="55"/>
      <c r="F86" s="55"/>
    </row>
    <row r="87" spans="1:6" ht="11" customHeight="1">
      <c r="A87" s="138" t="s">
        <v>1915</v>
      </c>
      <c r="B87" s="201"/>
      <c r="C87" s="202"/>
      <c r="D87" s="55"/>
      <c r="E87" s="55"/>
      <c r="F87" s="55"/>
    </row>
    <row r="88" spans="1:6" ht="11" customHeight="1">
      <c r="A88" s="138"/>
      <c r="B88" s="201"/>
      <c r="C88" s="202"/>
      <c r="D88" s="55"/>
      <c r="E88" s="55"/>
      <c r="F88" s="55"/>
    </row>
    <row r="89" spans="1:6" ht="11" customHeight="1">
      <c r="A89" s="761" t="s">
        <v>1916</v>
      </c>
      <c r="B89" s="1312" t="s">
        <v>1917</v>
      </c>
      <c r="C89" s="769"/>
      <c r="D89" s="55"/>
      <c r="E89" s="55"/>
      <c r="F89" s="55"/>
    </row>
    <row r="90" spans="1:6" ht="11" customHeight="1">
      <c r="A90" s="138" t="s">
        <v>1918</v>
      </c>
      <c r="B90" s="201"/>
      <c r="C90" s="202"/>
      <c r="D90" s="55"/>
      <c r="E90" s="55"/>
      <c r="F90" s="55"/>
    </row>
    <row r="91" spans="1:6" ht="11" customHeight="1">
      <c r="A91" s="138" t="s">
        <v>1919</v>
      </c>
      <c r="B91" s="201"/>
      <c r="C91" s="202"/>
      <c r="D91" s="55"/>
      <c r="E91" s="55"/>
      <c r="F91" s="55"/>
    </row>
    <row r="92" spans="1:6" ht="11" customHeight="1">
      <c r="A92" s="138" t="s">
        <v>1920</v>
      </c>
      <c r="B92" s="1312"/>
      <c r="C92" s="769"/>
      <c r="D92" s="55"/>
      <c r="E92" s="55"/>
      <c r="F92" s="55"/>
    </row>
    <row r="93" spans="1:6" ht="11" customHeight="1">
      <c r="A93" s="138" t="s">
        <v>1921</v>
      </c>
      <c r="B93" s="201"/>
      <c r="C93" s="202"/>
      <c r="D93" s="55"/>
      <c r="E93" s="55"/>
      <c r="F93" s="55"/>
    </row>
    <row r="94" spans="1:6" ht="11" customHeight="1">
      <c r="A94" s="138" t="s">
        <v>1922</v>
      </c>
      <c r="B94" s="201"/>
      <c r="C94" s="202"/>
      <c r="D94" s="55"/>
      <c r="E94" s="55"/>
      <c r="F94" s="55"/>
    </row>
    <row r="95" spans="1:6" ht="11" customHeight="1">
      <c r="A95" s="138" t="s">
        <v>1923</v>
      </c>
      <c r="B95" s="201"/>
      <c r="C95" s="202"/>
      <c r="D95" s="55"/>
      <c r="E95" s="55"/>
      <c r="F95" s="55"/>
    </row>
    <row r="96" spans="1:6" ht="11" customHeight="1">
      <c r="A96" s="138"/>
      <c r="B96" s="201"/>
      <c r="C96" s="202"/>
      <c r="D96" s="55"/>
      <c r="E96" s="55"/>
      <c r="F96" s="55"/>
    </row>
    <row r="97" spans="1:6" ht="11" customHeight="1">
      <c r="A97" s="761" t="s">
        <v>1924</v>
      </c>
      <c r="B97" s="201" t="s">
        <v>1925</v>
      </c>
      <c r="C97" s="202"/>
      <c r="D97" s="55"/>
      <c r="E97" s="55"/>
      <c r="F97" s="55"/>
    </row>
    <row r="98" spans="1:6" ht="11" customHeight="1">
      <c r="A98" s="138" t="s">
        <v>1926</v>
      </c>
      <c r="B98" s="201"/>
      <c r="C98" s="202"/>
      <c r="D98" s="55"/>
      <c r="E98" s="55"/>
      <c r="F98" s="55"/>
    </row>
    <row r="99" spans="1:6" ht="11" customHeight="1">
      <c r="A99" s="138" t="s">
        <v>1927</v>
      </c>
      <c r="B99" s="1312"/>
      <c r="C99" s="769"/>
      <c r="D99" s="55"/>
      <c r="E99" s="55"/>
      <c r="F99" s="55"/>
    </row>
    <row r="100" spans="1:6" ht="11" customHeight="1">
      <c r="A100" s="138" t="s">
        <v>1928</v>
      </c>
      <c r="B100" s="201"/>
      <c r="C100" s="202"/>
      <c r="D100" s="55"/>
      <c r="E100" s="55"/>
      <c r="F100" s="55"/>
    </row>
    <row r="101" spans="1:6" ht="11" customHeight="1">
      <c r="A101" s="138" t="s">
        <v>1929</v>
      </c>
      <c r="B101" s="201"/>
      <c r="C101" s="202"/>
      <c r="D101" s="55"/>
      <c r="E101" s="55"/>
      <c r="F101" s="55"/>
    </row>
    <row r="102" spans="1:6" ht="11" customHeight="1">
      <c r="A102" s="138" t="s">
        <v>1930</v>
      </c>
      <c r="B102" s="1312"/>
      <c r="C102" s="769"/>
      <c r="D102" s="55"/>
      <c r="E102" s="55"/>
      <c r="F102" s="55"/>
    </row>
    <row r="103" spans="1:6" ht="11" customHeight="1">
      <c r="A103" s="138" t="s">
        <v>1931</v>
      </c>
      <c r="B103" s="201"/>
      <c r="C103" s="202"/>
      <c r="D103" s="55"/>
      <c r="E103" s="55"/>
      <c r="F103" s="55"/>
    </row>
    <row r="104" spans="1:6" ht="11" customHeight="1">
      <c r="A104" s="138"/>
      <c r="B104" s="201"/>
      <c r="C104" s="202"/>
      <c r="D104" s="55"/>
      <c r="E104" s="55"/>
      <c r="F104" s="55"/>
    </row>
    <row r="105" spans="1:6" ht="11" customHeight="1">
      <c r="A105" s="761" t="s">
        <v>1932</v>
      </c>
      <c r="B105" s="201" t="s">
        <v>1933</v>
      </c>
      <c r="C105" s="202"/>
      <c r="D105" s="55"/>
      <c r="E105" s="55"/>
      <c r="F105" s="55"/>
    </row>
    <row r="106" spans="1:6" ht="11" customHeight="1">
      <c r="A106" s="138" t="s">
        <v>1934</v>
      </c>
      <c r="B106" s="201"/>
      <c r="C106" s="202"/>
      <c r="D106" s="55"/>
      <c r="E106" s="55"/>
      <c r="F106" s="55"/>
    </row>
    <row r="107" spans="1:6" ht="11" customHeight="1">
      <c r="A107" s="138"/>
      <c r="B107" s="201"/>
      <c r="C107" s="202"/>
      <c r="D107" s="55"/>
      <c r="E107" s="55"/>
      <c r="F107" s="55"/>
    </row>
    <row r="108" spans="1:6" ht="11" customHeight="1">
      <c r="A108" s="761" t="s">
        <v>1935</v>
      </c>
      <c r="B108" s="201" t="s">
        <v>1936</v>
      </c>
      <c r="C108" s="202"/>
      <c r="D108" s="55"/>
      <c r="E108" s="55"/>
      <c r="F108" s="55"/>
    </row>
    <row r="109" spans="1:6" ht="11" customHeight="1">
      <c r="A109" s="138" t="s">
        <v>1937</v>
      </c>
      <c r="B109" s="201"/>
      <c r="C109" s="202"/>
      <c r="D109" s="55"/>
      <c r="E109" s="55"/>
      <c r="F109" s="55"/>
    </row>
    <row r="110" spans="1:6" ht="11" customHeight="1">
      <c r="A110" s="138" t="s">
        <v>1938</v>
      </c>
      <c r="B110" s="201"/>
      <c r="C110" s="202"/>
      <c r="D110" s="55"/>
      <c r="E110" s="55"/>
      <c r="F110" s="55"/>
    </row>
    <row r="111" spans="1:6" ht="11" customHeight="1">
      <c r="A111" s="138" t="s">
        <v>1939</v>
      </c>
      <c r="B111" s="201"/>
      <c r="C111" s="202"/>
      <c r="D111" s="55"/>
      <c r="E111" s="55"/>
      <c r="F111" s="55"/>
    </row>
    <row r="112" spans="1:6" ht="11" customHeight="1">
      <c r="A112" s="138" t="s">
        <v>1940</v>
      </c>
      <c r="B112" s="201"/>
      <c r="C112" s="202"/>
      <c r="D112" s="55"/>
      <c r="E112" s="55"/>
      <c r="F112" s="55"/>
    </row>
    <row r="113" spans="1:6" ht="11" customHeight="1">
      <c r="A113" s="138" t="s">
        <v>1941</v>
      </c>
      <c r="B113" s="201"/>
      <c r="C113" s="202"/>
      <c r="D113" s="55"/>
      <c r="E113" s="55"/>
      <c r="F113" s="55"/>
    </row>
    <row r="114" spans="1:6" ht="11" customHeight="1">
      <c r="A114" s="138"/>
      <c r="B114" s="201"/>
      <c r="C114" s="202"/>
      <c r="D114" s="55"/>
      <c r="E114" s="55"/>
      <c r="F114" s="55"/>
    </row>
    <row r="115" spans="1:6" ht="11" customHeight="1">
      <c r="A115" s="761" t="s">
        <v>1942</v>
      </c>
      <c r="B115" s="201" t="s">
        <v>1943</v>
      </c>
      <c r="C115" s="202"/>
      <c r="D115" s="55"/>
      <c r="E115" s="55"/>
      <c r="F115" s="55"/>
    </row>
    <row r="116" spans="1:6" ht="11" customHeight="1">
      <c r="A116" s="138" t="s">
        <v>1944</v>
      </c>
      <c r="B116" s="201"/>
      <c r="C116" s="202"/>
      <c r="D116" s="55"/>
      <c r="E116" s="55"/>
      <c r="F116" s="55"/>
    </row>
    <row r="117" spans="1:6" ht="11" customHeight="1">
      <c r="A117" s="138"/>
      <c r="B117" s="201"/>
      <c r="C117" s="202"/>
      <c r="D117" s="55"/>
      <c r="E117" s="55"/>
      <c r="F117" s="55"/>
    </row>
    <row r="118" spans="1:6" ht="11" customHeight="1">
      <c r="A118" s="761" t="s">
        <v>1945</v>
      </c>
      <c r="B118" s="201" t="s">
        <v>1946</v>
      </c>
      <c r="C118" s="202"/>
      <c r="D118" s="55"/>
      <c r="E118" s="55"/>
      <c r="F118" s="55"/>
    </row>
    <row r="119" spans="1:6" ht="11" customHeight="1">
      <c r="A119" s="138" t="s">
        <v>2385</v>
      </c>
      <c r="B119" s="201"/>
      <c r="C119" s="202"/>
      <c r="D119" s="55"/>
      <c r="E119" s="55"/>
      <c r="F119" s="55"/>
    </row>
    <row r="120" spans="1:6" ht="11" customHeight="1">
      <c r="A120" s="138" t="s">
        <v>2386</v>
      </c>
      <c r="B120" s="201"/>
      <c r="C120" s="202"/>
      <c r="D120" s="55"/>
      <c r="E120" s="55"/>
      <c r="F120" s="55"/>
    </row>
    <row r="121" spans="1:6" ht="11" customHeight="1">
      <c r="A121" s="138"/>
      <c r="B121" s="201"/>
      <c r="C121" s="202"/>
      <c r="D121" s="55"/>
      <c r="E121" s="55"/>
      <c r="F121" s="55"/>
    </row>
    <row r="122" spans="1:6" ht="11" customHeight="1">
      <c r="A122" s="138"/>
      <c r="B122" s="201" t="s">
        <v>2387</v>
      </c>
      <c r="C122" s="202"/>
      <c r="D122" s="55"/>
      <c r="E122" s="55"/>
      <c r="F122" s="55"/>
    </row>
    <row r="123" spans="1:6" ht="11" customHeight="1">
      <c r="A123" s="138" t="s">
        <v>2388</v>
      </c>
      <c r="B123" s="201"/>
      <c r="C123" s="202"/>
      <c r="D123" s="55"/>
      <c r="E123" s="55"/>
      <c r="F123" s="55"/>
    </row>
    <row r="124" spans="1:6" ht="11" customHeight="1">
      <c r="A124" s="138" t="s">
        <v>2389</v>
      </c>
      <c r="B124" s="201"/>
      <c r="C124" s="202"/>
      <c r="D124" s="55"/>
      <c r="E124" s="55"/>
      <c r="F124" s="55"/>
    </row>
    <row r="125" spans="1:6" ht="11" customHeight="1">
      <c r="A125" s="138" t="s">
        <v>2390</v>
      </c>
      <c r="B125" s="201"/>
      <c r="C125" s="202"/>
      <c r="D125" s="55"/>
      <c r="E125" s="55"/>
      <c r="F125" s="55"/>
    </row>
    <row r="126" spans="1:6" ht="11" customHeight="1">
      <c r="A126" s="138" t="s">
        <v>2391</v>
      </c>
      <c r="B126" s="201"/>
      <c r="C126" s="202"/>
      <c r="D126" s="55"/>
      <c r="E126" s="55"/>
      <c r="F126" s="55"/>
    </row>
    <row r="127" spans="1:6" ht="11" customHeight="1">
      <c r="A127" s="138"/>
      <c r="B127" s="201"/>
      <c r="C127" s="202"/>
      <c r="D127" s="55"/>
      <c r="E127" s="55"/>
      <c r="F127" s="55"/>
    </row>
    <row r="128" spans="1:6" ht="11" customHeight="1">
      <c r="A128" s="138"/>
      <c r="B128" s="201" t="s">
        <v>2392</v>
      </c>
      <c r="C128" s="202"/>
      <c r="D128" s="55"/>
      <c r="E128" s="55"/>
      <c r="F128" s="55"/>
    </row>
    <row r="129" spans="1:6" ht="11" customHeight="1">
      <c r="A129" s="138" t="s">
        <v>568</v>
      </c>
      <c r="B129" s="201"/>
      <c r="C129" s="202"/>
      <c r="D129" s="55"/>
      <c r="E129" s="55"/>
      <c r="F129" s="55"/>
    </row>
    <row r="130" spans="1:6" ht="11" customHeight="1">
      <c r="A130" s="138" t="s">
        <v>569</v>
      </c>
      <c r="B130" s="201"/>
      <c r="C130" s="202"/>
      <c r="D130" s="55"/>
      <c r="E130" s="55"/>
      <c r="F130" s="55"/>
    </row>
    <row r="131" spans="1:6" ht="11" customHeight="1">
      <c r="A131" s="1763"/>
      <c r="B131" s="1935"/>
      <c r="C131" s="202"/>
      <c r="D131" s="55"/>
      <c r="E131" s="55"/>
      <c r="F131" s="55"/>
    </row>
    <row r="132" spans="1:6" ht="11" customHeight="1">
      <c r="A132" s="3637" t="s">
        <v>3517</v>
      </c>
      <c r="B132" s="3638"/>
      <c r="C132" s="1313"/>
      <c r="D132" s="55"/>
      <c r="E132" s="55"/>
      <c r="F132" s="55"/>
    </row>
    <row r="133" spans="1:6" ht="11" customHeight="1">
      <c r="A133" s="3641" t="s">
        <v>2494</v>
      </c>
      <c r="B133" s="3638"/>
      <c r="C133" s="1313"/>
      <c r="D133" s="55"/>
      <c r="E133" s="55"/>
      <c r="F133" s="55"/>
    </row>
    <row r="134" spans="1:6">
      <c r="A134" s="1396"/>
      <c r="B134" s="1315"/>
      <c r="C134" s="1313"/>
      <c r="D134" s="55"/>
      <c r="E134" s="55"/>
      <c r="F134" s="55"/>
    </row>
    <row r="135" spans="1:6" s="3239" customFormat="1" ht="38.5" customHeight="1">
      <c r="A135" s="3639" t="s">
        <v>3620</v>
      </c>
      <c r="B135" s="3640"/>
      <c r="C135" s="3242"/>
      <c r="D135" s="3238"/>
      <c r="E135" s="3238"/>
      <c r="F135" s="3238"/>
    </row>
    <row r="136" spans="1:6" ht="13" customHeight="1">
      <c r="A136" s="1314"/>
      <c r="B136" s="1315"/>
      <c r="C136" s="1313"/>
      <c r="D136" s="55"/>
      <c r="E136" s="55"/>
      <c r="F136" s="55"/>
    </row>
    <row r="137" spans="1:6" ht="7" customHeight="1">
      <c r="A137" s="1314"/>
      <c r="B137" s="1315"/>
      <c r="C137" s="1313"/>
      <c r="D137" s="55"/>
      <c r="E137" s="55"/>
      <c r="F137" s="55"/>
    </row>
    <row r="138" spans="1:6" ht="1.5" customHeight="1">
      <c r="A138" s="1316"/>
      <c r="B138" s="1317"/>
      <c r="C138" s="1313"/>
      <c r="D138" s="55"/>
      <c r="E138" s="55"/>
      <c r="F138" s="55"/>
    </row>
    <row r="139" spans="1:6" ht="10.5">
      <c r="A139" s="159" t="s">
        <v>2662</v>
      </c>
      <c r="B139" s="111"/>
      <c r="C139" s="74"/>
    </row>
  </sheetData>
  <customSheetViews>
    <customSheetView guid="{CED32266-454C-4882-8DB4-02038533D7CA}" showPageBreaks="1" view="pageBreakPreview">
      <rowBreaks count="1" manualBreakCount="1">
        <brk id="75" max="16383" man="1"/>
      </rowBreaks>
      <pageMargins left="0.5" right="0.5" top="0.5" bottom="0.5" header="0.3" footer="0.3"/>
      <printOptions horizontalCentered="1"/>
      <pageSetup orientation="portrait" r:id="rId1"/>
    </customSheetView>
    <customSheetView guid="{785AB79B-FCC5-4328-97AE-CA0022E835E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2"/>
      <headerFooter alignWithMargins="0"/>
    </customSheetView>
    <customSheetView guid="{5A727A5D-BF44-4335-A246-11154DE1EF1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3"/>
      <headerFooter alignWithMargins="0"/>
    </customSheetView>
    <customSheetView guid="{4199E9C9-F722-4E0F-954F-1B24567CBCA2}"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4"/>
      <headerFooter alignWithMargins="0"/>
    </customSheetView>
    <customSheetView guid="{494A8C19-2F1C-4B6E-A878-D879D2D7079D}"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5"/>
      <headerFooter alignWithMargins="0"/>
    </customSheetView>
    <customSheetView guid="{1074830C-1147-4CE3-BD9F-2572CEE59AE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6"/>
      <headerFooter alignWithMargins="0"/>
    </customSheetView>
    <customSheetView guid="{C0E4D60A-5D51-4D0A-8339-E19D67BA1FD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7"/>
      <headerFooter alignWithMargins="0"/>
    </customSheetView>
    <customSheetView guid="{EB5A193B-9693-4793-A7E2-BFF09C25801B}"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8"/>
      <headerFooter alignWithMargins="0"/>
    </customSheetView>
  </customSheetViews>
  <mergeCells count="4">
    <mergeCell ref="A132:B132"/>
    <mergeCell ref="A135:B135"/>
    <mergeCell ref="A133:B133"/>
    <mergeCell ref="A71:B71"/>
  </mergeCells>
  <phoneticPr fontId="0" type="noConversion"/>
  <printOptions horizontalCentered="1" verticalCentered="1"/>
  <pageMargins left="0.25" right="0.25" top="0.25" bottom="0.25" header="0.1" footer="0.1"/>
  <pageSetup scale="95" fitToHeight="0" orientation="portrait" r:id="rId9"/>
  <headerFooter alignWithMargins="0"/>
  <rowBreaks count="1" manualBreakCount="1">
    <brk id="69" max="16383" man="1"/>
  </rowBreaks>
  <customProperties>
    <customPr name="_pios_id" r:id="rId10"/>
    <customPr name="EpmWorksheetKeyString_GUID" r:id="rId11"/>
  </customPropertie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315"/>
  <sheetViews>
    <sheetView view="pageBreakPreview" topLeftCell="A170" zoomScaleNormal="100" zoomScaleSheetLayoutView="100" workbookViewId="0">
      <selection activeCell="A177" sqref="A177:XFD177"/>
    </sheetView>
  </sheetViews>
  <sheetFormatPr defaultRowHeight="10"/>
  <cols>
    <col min="1" max="1" width="5" style="46" customWidth="1"/>
    <col min="2" max="2" width="6.33203125" style="46" customWidth="1"/>
    <col min="3" max="3" width="5" style="46" customWidth="1"/>
    <col min="4" max="4" width="8.77734375" style="46"/>
    <col min="5" max="5" width="71.44140625" style="46" customWidth="1"/>
    <col min="6" max="7" width="14.88671875" style="46" customWidth="1"/>
    <col min="8" max="8" width="6.77734375" style="46" customWidth="1"/>
    <col min="9" max="9" width="58.77734375" customWidth="1"/>
    <col min="10" max="10" width="48.109375" bestFit="1" customWidth="1"/>
    <col min="11" max="11" width="37.33203125" bestFit="1" customWidth="1"/>
    <col min="12" max="12" width="11.77734375" customWidth="1"/>
  </cols>
  <sheetData>
    <row r="1" spans="1:12" ht="11.5">
      <c r="A1" s="3103" t="s">
        <v>2901</v>
      </c>
      <c r="B1" s="3251"/>
      <c r="C1" s="3252"/>
      <c r="D1" s="3252"/>
      <c r="E1" s="3253"/>
      <c r="F1" s="3251"/>
      <c r="G1" s="3251"/>
      <c r="H1" s="2532">
        <v>77</v>
      </c>
      <c r="I1" s="541"/>
      <c r="K1" s="230" t="s">
        <v>2769</v>
      </c>
      <c r="L1" s="230" t="s">
        <v>2770</v>
      </c>
    </row>
    <row r="2" spans="1:12" ht="11.5">
      <c r="A2" s="3254"/>
      <c r="B2" s="3255"/>
      <c r="C2" s="3255"/>
      <c r="D2" s="3255"/>
      <c r="E2" s="3255"/>
      <c r="F2" s="3255"/>
      <c r="G2" s="3255"/>
      <c r="H2" s="3256"/>
      <c r="I2" s="429"/>
    </row>
    <row r="3" spans="1:12" ht="11.5">
      <c r="A3" s="3647" t="s">
        <v>3595</v>
      </c>
      <c r="B3" s="3645"/>
      <c r="C3" s="3645"/>
      <c r="D3" s="3645"/>
      <c r="E3" s="3645"/>
      <c r="F3" s="3645"/>
      <c r="G3" s="3645"/>
      <c r="H3" s="3648"/>
      <c r="I3" s="427"/>
    </row>
    <row r="4" spans="1:12" ht="11.5">
      <c r="A4" s="3257"/>
      <c r="B4" s="3258"/>
      <c r="C4" s="3258"/>
      <c r="D4" s="3258"/>
      <c r="E4" s="3258"/>
      <c r="F4" s="3258"/>
      <c r="G4" s="3258"/>
      <c r="H4" s="3259"/>
      <c r="I4" s="429"/>
    </row>
    <row r="5" spans="1:12" ht="11.5">
      <c r="A5" s="3260" t="s">
        <v>311</v>
      </c>
      <c r="B5" s="3261" t="s">
        <v>335</v>
      </c>
      <c r="C5" s="3262" t="s">
        <v>570</v>
      </c>
      <c r="D5" s="3262"/>
      <c r="E5" s="3262"/>
      <c r="F5" s="3261" t="s">
        <v>1766</v>
      </c>
      <c r="G5" s="3261" t="s">
        <v>1332</v>
      </c>
      <c r="H5" s="3263" t="s">
        <v>311</v>
      </c>
      <c r="I5" s="508"/>
    </row>
    <row r="6" spans="1:12" ht="11.5">
      <c r="A6" s="2037" t="s">
        <v>316</v>
      </c>
      <c r="B6" s="3264" t="s">
        <v>338</v>
      </c>
      <c r="C6" s="3202"/>
      <c r="D6" s="3202"/>
      <c r="E6" s="3202"/>
      <c r="F6" s="3264" t="s">
        <v>571</v>
      </c>
      <c r="G6" s="3264" t="s">
        <v>571</v>
      </c>
      <c r="H6" s="2599" t="s">
        <v>316</v>
      </c>
      <c r="I6" s="508"/>
    </row>
    <row r="7" spans="1:12" ht="12" thickBot="1">
      <c r="A7" s="3265"/>
      <c r="B7" s="3266"/>
      <c r="C7" s="3267" t="s">
        <v>321</v>
      </c>
      <c r="D7" s="3267"/>
      <c r="E7" s="3267"/>
      <c r="F7" s="3268" t="s">
        <v>322</v>
      </c>
      <c r="G7" s="3268" t="s">
        <v>323</v>
      </c>
      <c r="H7" s="3269"/>
      <c r="I7" s="429"/>
    </row>
    <row r="8" spans="1:12" ht="11.5">
      <c r="A8" s="3270">
        <v>1</v>
      </c>
      <c r="B8" s="3271"/>
      <c r="C8" s="3272">
        <v>1</v>
      </c>
      <c r="D8" s="3258" t="s">
        <v>572</v>
      </c>
      <c r="E8" s="3258"/>
      <c r="F8" s="1318">
        <v>19335</v>
      </c>
      <c r="G8" s="831"/>
      <c r="H8" s="3273">
        <v>1</v>
      </c>
      <c r="I8" s="508"/>
    </row>
    <row r="9" spans="1:12" ht="11.5">
      <c r="A9" s="3023"/>
      <c r="B9" s="3274"/>
      <c r="C9" s="3275">
        <v>2</v>
      </c>
      <c r="D9" s="202" t="s">
        <v>573</v>
      </c>
      <c r="E9" s="204"/>
      <c r="F9" s="1319"/>
      <c r="G9" s="889"/>
      <c r="H9" s="3276"/>
      <c r="I9" s="508"/>
    </row>
    <row r="10" spans="1:12" ht="11.5">
      <c r="A10" s="3270">
        <v>2</v>
      </c>
      <c r="B10" s="3271"/>
      <c r="C10" s="3272"/>
      <c r="D10" s="3277" t="s">
        <v>574</v>
      </c>
      <c r="E10" s="3278" t="s">
        <v>575</v>
      </c>
      <c r="F10" s="3279">
        <v>7246107</v>
      </c>
      <c r="G10" s="3280" t="s">
        <v>576</v>
      </c>
      <c r="H10" s="3273">
        <v>2</v>
      </c>
      <c r="I10" s="508"/>
    </row>
    <row r="11" spans="1:12" ht="11.5">
      <c r="A11" s="3270">
        <v>3</v>
      </c>
      <c r="B11" s="3271"/>
      <c r="C11" s="3272"/>
      <c r="D11" s="3277" t="s">
        <v>577</v>
      </c>
      <c r="E11" s="3278" t="s">
        <v>578</v>
      </c>
      <c r="F11" s="3279">
        <v>11673661</v>
      </c>
      <c r="G11" s="3280" t="s">
        <v>576</v>
      </c>
      <c r="H11" s="3273">
        <v>3</v>
      </c>
      <c r="I11" s="508"/>
    </row>
    <row r="12" spans="1:12" ht="11.5">
      <c r="A12" s="3270">
        <v>4</v>
      </c>
      <c r="B12" s="3271"/>
      <c r="C12" s="3272"/>
      <c r="D12" s="3277" t="s">
        <v>579</v>
      </c>
      <c r="E12" s="3278" t="s">
        <v>580</v>
      </c>
      <c r="F12" s="3279">
        <v>39664871</v>
      </c>
      <c r="G12" s="3281"/>
      <c r="H12" s="3273">
        <v>4</v>
      </c>
      <c r="I12" s="508"/>
      <c r="J12" s="239"/>
      <c r="K12" s="230"/>
      <c r="L12" s="239"/>
    </row>
    <row r="13" spans="1:12" ht="15.5">
      <c r="A13" s="3270">
        <v>5</v>
      </c>
      <c r="B13" s="3271"/>
      <c r="C13" s="3272"/>
      <c r="D13" s="3277" t="s">
        <v>581</v>
      </c>
      <c r="E13" s="3278" t="s">
        <v>582</v>
      </c>
      <c r="F13" s="3279">
        <v>58584639</v>
      </c>
      <c r="G13" s="3281"/>
      <c r="H13" s="3273">
        <v>5</v>
      </c>
      <c r="I13" s="508"/>
      <c r="J13" s="239"/>
      <c r="K13" s="240" t="s">
        <v>2782</v>
      </c>
      <c r="L13" s="239" t="b">
        <f>IF(SUM(F10:F12)=F13,TRUE,FALSE)</f>
        <v>1</v>
      </c>
    </row>
    <row r="14" spans="1:12" ht="11.5">
      <c r="A14" s="3270">
        <v>6</v>
      </c>
      <c r="B14" s="3271"/>
      <c r="C14" s="3272"/>
      <c r="D14" s="3277" t="s">
        <v>583</v>
      </c>
      <c r="E14" s="3278" t="s">
        <v>584</v>
      </c>
      <c r="F14" s="3279"/>
      <c r="G14" s="3281"/>
      <c r="H14" s="3273">
        <v>6</v>
      </c>
      <c r="I14" s="508"/>
      <c r="J14" s="239"/>
      <c r="K14" s="230"/>
      <c r="L14" s="239"/>
    </row>
    <row r="15" spans="1:12" ht="15.5">
      <c r="A15" s="3270">
        <v>7</v>
      </c>
      <c r="B15" s="3271"/>
      <c r="C15" s="3272"/>
      <c r="D15" s="3277" t="s">
        <v>585</v>
      </c>
      <c r="E15" s="3278" t="s">
        <v>586</v>
      </c>
      <c r="F15" s="3279">
        <v>58584639</v>
      </c>
      <c r="G15" s="3281"/>
      <c r="H15" s="3273">
        <v>7</v>
      </c>
      <c r="I15" s="508"/>
      <c r="J15" s="239"/>
      <c r="K15" s="240" t="s">
        <v>2783</v>
      </c>
      <c r="L15" s="239" t="b">
        <f>IF(SUM(F13:F14)=F15,TRUE,FALSE)</f>
        <v>1</v>
      </c>
    </row>
    <row r="16" spans="1:12" ht="11.5">
      <c r="A16" s="3023"/>
      <c r="B16" s="3274"/>
      <c r="C16" s="3275">
        <v>3</v>
      </c>
      <c r="D16" s="3203" t="s">
        <v>587</v>
      </c>
      <c r="E16" s="204"/>
      <c r="F16" s="870"/>
      <c r="G16" s="889"/>
      <c r="H16" s="3276"/>
      <c r="I16" s="508"/>
      <c r="J16" s="239"/>
      <c r="K16" s="230"/>
      <c r="L16" s="239"/>
    </row>
    <row r="17" spans="1:12" ht="11.5">
      <c r="A17" s="3023"/>
      <c r="B17" s="3274"/>
      <c r="C17" s="3275"/>
      <c r="D17" s="3203" t="s">
        <v>588</v>
      </c>
      <c r="E17" s="204"/>
      <c r="F17" s="870"/>
      <c r="G17" s="889"/>
      <c r="H17" s="3276"/>
      <c r="I17" s="508"/>
      <c r="J17" s="239"/>
      <c r="K17" s="230"/>
      <c r="L17" s="239"/>
    </row>
    <row r="18" spans="1:12" ht="11.5">
      <c r="A18" s="3270">
        <v>8</v>
      </c>
      <c r="B18" s="3271"/>
      <c r="C18" s="3272"/>
      <c r="D18" s="3277" t="s">
        <v>589</v>
      </c>
      <c r="E18" s="3278" t="s">
        <v>575</v>
      </c>
      <c r="F18" s="3279">
        <v>16535016</v>
      </c>
      <c r="G18" s="3280" t="s">
        <v>576</v>
      </c>
      <c r="H18" s="3273">
        <v>8</v>
      </c>
      <c r="I18" s="508"/>
      <c r="J18" s="239"/>
      <c r="K18" s="230"/>
      <c r="L18" s="239"/>
    </row>
    <row r="19" spans="1:12" ht="11.5">
      <c r="A19" s="3270">
        <v>9</v>
      </c>
      <c r="B19" s="3271"/>
      <c r="C19" s="3272"/>
      <c r="D19" s="3277" t="s">
        <v>590</v>
      </c>
      <c r="E19" s="3278" t="s">
        <v>578</v>
      </c>
      <c r="F19" s="3279">
        <v>17926855</v>
      </c>
      <c r="G19" s="3280" t="s">
        <v>576</v>
      </c>
      <c r="H19" s="3273">
        <v>9</v>
      </c>
      <c r="I19" s="508"/>
      <c r="J19" s="239"/>
      <c r="K19" s="230"/>
      <c r="L19" s="239"/>
    </row>
    <row r="20" spans="1:12" ht="11.5">
      <c r="A20" s="3270">
        <v>10</v>
      </c>
      <c r="B20" s="3271"/>
      <c r="C20" s="3272"/>
      <c r="D20" s="3277" t="s">
        <v>591</v>
      </c>
      <c r="E20" s="3278" t="s">
        <v>580</v>
      </c>
      <c r="F20" s="3279">
        <v>93379441</v>
      </c>
      <c r="G20" s="3281"/>
      <c r="H20" s="3273">
        <v>10</v>
      </c>
      <c r="I20" s="508"/>
      <c r="J20" s="239"/>
      <c r="K20" s="230"/>
      <c r="L20" s="239"/>
    </row>
    <row r="21" spans="1:12" ht="15.5">
      <c r="A21" s="3270">
        <v>11</v>
      </c>
      <c r="B21" s="3271"/>
      <c r="C21" s="3272"/>
      <c r="D21" s="3277" t="s">
        <v>592</v>
      </c>
      <c r="E21" s="3278" t="s">
        <v>593</v>
      </c>
      <c r="F21" s="3279">
        <v>127841312</v>
      </c>
      <c r="G21" s="3281"/>
      <c r="H21" s="3273">
        <v>11</v>
      </c>
      <c r="I21" s="508"/>
      <c r="J21" s="239"/>
      <c r="K21" s="240" t="s">
        <v>2784</v>
      </c>
      <c r="L21" s="239" t="b">
        <f>IF(SUM(F18:F20)=F21,TRUE,FALSE)</f>
        <v>1</v>
      </c>
    </row>
    <row r="22" spans="1:12" ht="11.5">
      <c r="A22" s="3270">
        <v>12</v>
      </c>
      <c r="B22" s="3271"/>
      <c r="C22" s="3272"/>
      <c r="D22" s="3277" t="s">
        <v>594</v>
      </c>
      <c r="E22" s="3278" t="s">
        <v>595</v>
      </c>
      <c r="F22" s="3279">
        <v>5109943</v>
      </c>
      <c r="G22" s="3280" t="s">
        <v>576</v>
      </c>
      <c r="H22" s="3273">
        <v>12</v>
      </c>
      <c r="I22" s="508"/>
      <c r="J22" s="239" t="s">
        <v>2785</v>
      </c>
      <c r="K22" s="230"/>
      <c r="L22" s="239"/>
    </row>
    <row r="23" spans="1:12" ht="11.5">
      <c r="A23" s="3270">
        <v>13</v>
      </c>
      <c r="B23" s="3271"/>
      <c r="C23" s="3272"/>
      <c r="D23" s="3277" t="s">
        <v>596</v>
      </c>
      <c r="E23" s="3278" t="s">
        <v>597</v>
      </c>
      <c r="F23" s="3279">
        <v>9223177</v>
      </c>
      <c r="G23" s="3281"/>
      <c r="H23" s="3273">
        <v>13</v>
      </c>
      <c r="I23" s="508"/>
      <c r="J23" s="239" t="s">
        <v>2786</v>
      </c>
      <c r="K23" s="230"/>
      <c r="L23" s="239"/>
    </row>
    <row r="24" spans="1:12" ht="15.5">
      <c r="A24" s="3270">
        <v>14</v>
      </c>
      <c r="B24" s="3271"/>
      <c r="C24" s="3272"/>
      <c r="D24" s="3277" t="s">
        <v>598</v>
      </c>
      <c r="E24" s="3278" t="s">
        <v>599</v>
      </c>
      <c r="F24" s="3279">
        <v>142174432</v>
      </c>
      <c r="G24" s="3281"/>
      <c r="H24" s="3273">
        <v>14</v>
      </c>
      <c r="I24" s="508"/>
      <c r="J24" s="239"/>
      <c r="K24" s="240" t="s">
        <v>2787</v>
      </c>
      <c r="L24" s="239" t="b">
        <f>IF(SUM(F21:F23)=F24,TRUE,FALSE)</f>
        <v>1</v>
      </c>
    </row>
    <row r="25" spans="1:12" ht="11.5">
      <c r="A25" s="3023"/>
      <c r="B25" s="3274"/>
      <c r="C25" s="3275">
        <v>4</v>
      </c>
      <c r="D25" s="3203" t="s">
        <v>600</v>
      </c>
      <c r="E25" s="204"/>
      <c r="F25" s="870"/>
      <c r="G25" s="889"/>
      <c r="H25" s="3276"/>
      <c r="I25" s="508"/>
    </row>
    <row r="26" spans="1:12" ht="11.5">
      <c r="A26" s="3023"/>
      <c r="B26" s="3274"/>
      <c r="C26" s="3275"/>
      <c r="D26" s="3202" t="s">
        <v>601</v>
      </c>
      <c r="E26" s="204" t="s">
        <v>602</v>
      </c>
      <c r="F26" s="870"/>
      <c r="G26" s="889"/>
      <c r="H26" s="3276"/>
      <c r="I26" s="508"/>
    </row>
    <row r="27" spans="1:12" ht="11.5">
      <c r="A27" s="3270">
        <v>15</v>
      </c>
      <c r="B27" s="3271"/>
      <c r="C27" s="3272"/>
      <c r="D27" s="3277" t="s">
        <v>603</v>
      </c>
      <c r="E27" s="3278" t="s">
        <v>604</v>
      </c>
      <c r="F27" s="3282"/>
      <c r="G27" s="3280" t="s">
        <v>576</v>
      </c>
      <c r="H27" s="3273">
        <v>15</v>
      </c>
      <c r="I27" s="508"/>
    </row>
    <row r="28" spans="1:12" ht="11.5">
      <c r="A28" s="3270">
        <v>16</v>
      </c>
      <c r="B28" s="3271"/>
      <c r="C28" s="3272"/>
      <c r="D28" s="3277" t="s">
        <v>605</v>
      </c>
      <c r="E28" s="3278" t="s">
        <v>606</v>
      </c>
      <c r="F28" s="3279">
        <v>7143</v>
      </c>
      <c r="G28" s="3280" t="s">
        <v>576</v>
      </c>
      <c r="H28" s="3273">
        <v>16</v>
      </c>
      <c r="I28" s="508"/>
    </row>
    <row r="29" spans="1:12" ht="11.5">
      <c r="A29" s="3270">
        <v>17</v>
      </c>
      <c r="B29" s="3271"/>
      <c r="C29" s="3272"/>
      <c r="D29" s="3277" t="s">
        <v>607</v>
      </c>
      <c r="E29" s="3278" t="s">
        <v>608</v>
      </c>
      <c r="F29" s="3279">
        <v>62108</v>
      </c>
      <c r="G29" s="3280" t="s">
        <v>576</v>
      </c>
      <c r="H29" s="3273">
        <v>17</v>
      </c>
      <c r="I29" s="508"/>
    </row>
    <row r="30" spans="1:12" ht="11.5">
      <c r="A30" s="3270">
        <v>18</v>
      </c>
      <c r="B30" s="3271"/>
      <c r="C30" s="3272"/>
      <c r="D30" s="3277" t="s">
        <v>609</v>
      </c>
      <c r="E30" s="3278" t="s">
        <v>610</v>
      </c>
      <c r="F30" s="3279">
        <v>127280</v>
      </c>
      <c r="G30" s="3280" t="s">
        <v>576</v>
      </c>
      <c r="H30" s="3273">
        <v>18</v>
      </c>
      <c r="I30" s="508"/>
    </row>
    <row r="31" spans="1:12" ht="11.5">
      <c r="A31" s="3270">
        <v>19</v>
      </c>
      <c r="B31" s="3271"/>
      <c r="C31" s="3272"/>
      <c r="D31" s="3277" t="s">
        <v>611</v>
      </c>
      <c r="E31" s="3278" t="s">
        <v>612</v>
      </c>
      <c r="F31" s="3279">
        <v>54082</v>
      </c>
      <c r="G31" s="3280" t="s">
        <v>576</v>
      </c>
      <c r="H31" s="3273">
        <v>19</v>
      </c>
      <c r="I31" s="508"/>
    </row>
    <row r="32" spans="1:12" ht="11.5">
      <c r="A32" s="3270">
        <v>20</v>
      </c>
      <c r="B32" s="3271"/>
      <c r="C32" s="3272"/>
      <c r="D32" s="3277" t="s">
        <v>613</v>
      </c>
      <c r="E32" s="3278" t="s">
        <v>614</v>
      </c>
      <c r="F32" s="3279">
        <v>79790</v>
      </c>
      <c r="G32" s="3280" t="s">
        <v>576</v>
      </c>
      <c r="H32" s="3273">
        <v>20</v>
      </c>
      <c r="I32" s="508"/>
    </row>
    <row r="33" spans="1:12" ht="11.5">
      <c r="A33" s="3270">
        <v>21</v>
      </c>
      <c r="B33" s="3271"/>
      <c r="C33" s="3272"/>
      <c r="D33" s="3277" t="s">
        <v>615</v>
      </c>
      <c r="E33" s="3278" t="s">
        <v>616</v>
      </c>
      <c r="F33" s="3279">
        <v>25384</v>
      </c>
      <c r="G33" s="3280" t="s">
        <v>576</v>
      </c>
      <c r="H33" s="3273">
        <v>21</v>
      </c>
      <c r="I33" s="508"/>
    </row>
    <row r="34" spans="1:12" ht="11.5">
      <c r="A34" s="3270">
        <v>22</v>
      </c>
      <c r="B34" s="3271"/>
      <c r="C34" s="3272"/>
      <c r="D34" s="3277" t="s">
        <v>617</v>
      </c>
      <c r="E34" s="3278" t="s">
        <v>618</v>
      </c>
      <c r="F34" s="3279">
        <v>8559</v>
      </c>
      <c r="G34" s="3280" t="s">
        <v>576</v>
      </c>
      <c r="H34" s="3273">
        <v>22</v>
      </c>
      <c r="I34" s="508"/>
    </row>
    <row r="35" spans="1:12" ht="11.5">
      <c r="A35" s="3270">
        <v>23</v>
      </c>
      <c r="B35" s="3271"/>
      <c r="C35" s="3272"/>
      <c r="D35" s="3277" t="s">
        <v>619</v>
      </c>
      <c r="E35" s="3278" t="s">
        <v>620</v>
      </c>
      <c r="F35" s="3279">
        <v>1876</v>
      </c>
      <c r="G35" s="3280" t="s">
        <v>576</v>
      </c>
      <c r="H35" s="3273">
        <v>23</v>
      </c>
      <c r="I35" s="508"/>
    </row>
    <row r="36" spans="1:12" ht="11.5">
      <c r="A36" s="3270">
        <v>24</v>
      </c>
      <c r="B36" s="3271"/>
      <c r="C36" s="3272"/>
      <c r="D36" s="3277" t="s">
        <v>621</v>
      </c>
      <c r="E36" s="3278" t="s">
        <v>622</v>
      </c>
      <c r="F36" s="3279">
        <v>2561</v>
      </c>
      <c r="G36" s="3280" t="s">
        <v>576</v>
      </c>
      <c r="H36" s="3273">
        <v>24</v>
      </c>
      <c r="I36" s="508"/>
    </row>
    <row r="37" spans="1:12" ht="11.5">
      <c r="A37" s="3270">
        <v>25</v>
      </c>
      <c r="B37" s="3271"/>
      <c r="C37" s="3272"/>
      <c r="D37" s="3277" t="s">
        <v>623</v>
      </c>
      <c r="E37" s="3278" t="s">
        <v>624</v>
      </c>
      <c r="F37" s="3279">
        <v>180609</v>
      </c>
      <c r="G37" s="3280" t="s">
        <v>576</v>
      </c>
      <c r="H37" s="3273">
        <v>25</v>
      </c>
      <c r="I37" s="508"/>
    </row>
    <row r="38" spans="1:12" ht="11.5">
      <c r="A38" s="3270">
        <v>26</v>
      </c>
      <c r="B38" s="3271"/>
      <c r="C38" s="3272"/>
      <c r="D38" s="3277" t="s">
        <v>625</v>
      </c>
      <c r="E38" s="3278" t="s">
        <v>626</v>
      </c>
      <c r="F38" s="3279">
        <v>25761</v>
      </c>
      <c r="G38" s="3280" t="s">
        <v>576</v>
      </c>
      <c r="H38" s="3273">
        <v>26</v>
      </c>
      <c r="I38" s="508"/>
    </row>
    <row r="39" spans="1:12" ht="11.5">
      <c r="A39" s="3270">
        <v>27</v>
      </c>
      <c r="B39" s="3271"/>
      <c r="C39" s="3272"/>
      <c r="D39" s="3277" t="s">
        <v>627</v>
      </c>
      <c r="E39" s="3278" t="s">
        <v>628</v>
      </c>
      <c r="F39" s="3279">
        <v>122</v>
      </c>
      <c r="G39" s="3280" t="s">
        <v>576</v>
      </c>
      <c r="H39" s="3273">
        <v>27</v>
      </c>
      <c r="I39" s="508"/>
    </row>
    <row r="40" spans="1:12" ht="11.5">
      <c r="A40" s="3270">
        <v>28</v>
      </c>
      <c r="B40" s="3271"/>
      <c r="C40" s="3272"/>
      <c r="D40" s="3277" t="s">
        <v>629</v>
      </c>
      <c r="E40" s="3278" t="s">
        <v>630</v>
      </c>
      <c r="F40" s="3279">
        <v>22139</v>
      </c>
      <c r="G40" s="3280" t="s">
        <v>576</v>
      </c>
      <c r="H40" s="3273">
        <v>28</v>
      </c>
      <c r="I40" s="508"/>
    </row>
    <row r="41" spans="1:12" ht="11.5">
      <c r="A41" s="3270">
        <v>29</v>
      </c>
      <c r="B41" s="3271"/>
      <c r="C41" s="3272"/>
      <c r="D41" s="3277" t="s">
        <v>631</v>
      </c>
      <c r="E41" s="3278" t="s">
        <v>632</v>
      </c>
      <c r="F41" s="3279">
        <v>37057</v>
      </c>
      <c r="G41" s="3280" t="s">
        <v>576</v>
      </c>
      <c r="H41" s="3273">
        <v>29</v>
      </c>
      <c r="I41" s="508"/>
    </row>
    <row r="42" spans="1:12" ht="16" thickBot="1">
      <c r="A42" s="3270">
        <v>30</v>
      </c>
      <c r="B42" s="3271"/>
      <c r="C42" s="3272"/>
      <c r="D42" s="3277" t="s">
        <v>633</v>
      </c>
      <c r="E42" s="3278" t="s">
        <v>634</v>
      </c>
      <c r="F42" s="999">
        <v>634471</v>
      </c>
      <c r="G42" s="1321" t="s">
        <v>576</v>
      </c>
      <c r="H42" s="3273">
        <v>30</v>
      </c>
      <c r="I42" s="508"/>
      <c r="K42" s="240" t="s">
        <v>2788</v>
      </c>
      <c r="L42" s="239" t="b">
        <f>IF(SUM(F27:F41)=F42,TRUE,FALSE)</f>
        <v>1</v>
      </c>
    </row>
    <row r="43" spans="1:12" ht="11.5">
      <c r="A43" s="3283"/>
      <c r="B43" s="3255"/>
      <c r="C43" s="3255"/>
      <c r="D43" s="3255"/>
      <c r="E43" s="3255"/>
      <c r="F43" s="3255"/>
      <c r="G43" s="3255"/>
      <c r="H43" s="3284"/>
      <c r="I43" s="508"/>
    </row>
    <row r="44" spans="1:12" ht="11.5">
      <c r="A44" s="3022"/>
      <c r="B44" s="202"/>
      <c r="C44" s="202"/>
      <c r="D44" s="202"/>
      <c r="E44" s="202"/>
      <c r="F44" s="202"/>
      <c r="G44" s="202"/>
      <c r="H44" s="3285"/>
      <c r="I44" s="429"/>
    </row>
    <row r="45" spans="1:12" ht="11.5">
      <c r="A45" s="3022"/>
      <c r="B45" s="202"/>
      <c r="C45" s="202"/>
      <c r="D45" s="202"/>
      <c r="E45" s="202"/>
      <c r="F45" s="202"/>
      <c r="G45" s="202"/>
      <c r="H45" s="3285"/>
      <c r="I45" s="429"/>
    </row>
    <row r="46" spans="1:12" ht="11.5">
      <c r="A46" s="3022"/>
      <c r="B46" s="202"/>
      <c r="C46" s="202"/>
      <c r="D46" s="202"/>
      <c r="E46" s="202"/>
      <c r="F46" s="202"/>
      <c r="G46" s="202"/>
      <c r="H46" s="3285"/>
      <c r="I46" s="429"/>
    </row>
    <row r="47" spans="1:12" ht="11.5">
      <c r="A47" s="3022"/>
      <c r="B47" s="202"/>
      <c r="C47" s="202"/>
      <c r="D47" s="202"/>
      <c r="E47" s="202"/>
      <c r="F47" s="202"/>
      <c r="G47" s="202"/>
      <c r="H47" s="3285"/>
      <c r="I47" s="429"/>
    </row>
    <row r="48" spans="1:12" ht="11.5">
      <c r="A48" s="3022"/>
      <c r="B48" s="202"/>
      <c r="C48" s="202"/>
      <c r="D48" s="202"/>
      <c r="E48" s="202"/>
      <c r="F48" s="202"/>
      <c r="G48" s="202"/>
      <c r="H48" s="3285"/>
      <c r="I48" s="429"/>
    </row>
    <row r="49" spans="1:9" ht="11.5">
      <c r="A49" s="3022"/>
      <c r="B49" s="202"/>
      <c r="C49" s="202"/>
      <c r="D49" s="202"/>
      <c r="E49" s="202"/>
      <c r="F49" s="202"/>
      <c r="G49" s="202"/>
      <c r="H49" s="3285"/>
      <c r="I49" s="429"/>
    </row>
    <row r="50" spans="1:9" ht="11.5">
      <c r="A50" s="3022"/>
      <c r="B50" s="202"/>
      <c r="C50" s="202"/>
      <c r="D50" s="202"/>
      <c r="E50" s="202"/>
      <c r="F50" s="202"/>
      <c r="G50" s="202"/>
      <c r="H50" s="3285"/>
      <c r="I50" s="429"/>
    </row>
    <row r="51" spans="1:9" ht="11.5">
      <c r="A51" s="3022"/>
      <c r="B51" s="202"/>
      <c r="C51" s="202"/>
      <c r="D51" s="202"/>
      <c r="E51" s="202"/>
      <c r="F51" s="202"/>
      <c r="G51" s="202"/>
      <c r="H51" s="3285"/>
      <c r="I51" s="429"/>
    </row>
    <row r="52" spans="1:9" ht="11.5">
      <c r="A52" s="3022"/>
      <c r="B52" s="202"/>
      <c r="C52" s="202"/>
      <c r="D52" s="202"/>
      <c r="E52" s="202"/>
      <c r="F52" s="202"/>
      <c r="G52" s="202"/>
      <c r="H52" s="3285"/>
      <c r="I52" s="429"/>
    </row>
    <row r="53" spans="1:9" ht="11.5">
      <c r="A53" s="3022"/>
      <c r="B53" s="202"/>
      <c r="C53" s="202"/>
      <c r="D53" s="202"/>
      <c r="E53" s="202"/>
      <c r="F53" s="202"/>
      <c r="G53" s="202"/>
      <c r="H53" s="3285"/>
      <c r="I53" s="429"/>
    </row>
    <row r="54" spans="1:9" ht="11.5">
      <c r="A54" s="3022"/>
      <c r="B54" s="202"/>
      <c r="C54" s="202"/>
      <c r="D54" s="202"/>
      <c r="E54" s="202"/>
      <c r="F54" s="202"/>
      <c r="G54" s="202"/>
      <c r="H54" s="3285"/>
      <c r="I54" s="429"/>
    </row>
    <row r="55" spans="1:9" ht="11.5">
      <c r="A55" s="3022"/>
      <c r="B55" s="202"/>
      <c r="C55" s="202"/>
      <c r="D55" s="202"/>
      <c r="E55" s="202"/>
      <c r="F55" s="202"/>
      <c r="G55" s="202"/>
      <c r="H55" s="3285"/>
      <c r="I55" s="429"/>
    </row>
    <row r="56" spans="1:9" ht="11.5">
      <c r="A56" s="3022"/>
      <c r="B56" s="202"/>
      <c r="C56" s="202"/>
      <c r="D56" s="202"/>
      <c r="E56" s="202"/>
      <c r="F56" s="202"/>
      <c r="G56" s="202"/>
      <c r="H56" s="3285"/>
      <c r="I56" s="429"/>
    </row>
    <row r="57" spans="1:9" ht="11.5">
      <c r="A57" s="3022"/>
      <c r="B57" s="202"/>
      <c r="C57" s="202"/>
      <c r="D57" s="202"/>
      <c r="E57" s="202"/>
      <c r="F57" s="202"/>
      <c r="G57" s="202"/>
      <c r="H57" s="3285"/>
      <c r="I57" s="429"/>
    </row>
    <row r="58" spans="1:9" ht="11.5">
      <c r="A58" s="3022"/>
      <c r="B58" s="202"/>
      <c r="C58" s="202"/>
      <c r="D58" s="202"/>
      <c r="E58" s="202"/>
      <c r="F58" s="202"/>
      <c r="G58" s="202"/>
      <c r="H58" s="3285"/>
      <c r="I58" s="429"/>
    </row>
    <row r="59" spans="1:9" ht="11.5">
      <c r="A59" s="3022"/>
      <c r="B59" s="202"/>
      <c r="C59" s="202"/>
      <c r="D59" s="202"/>
      <c r="E59" s="202"/>
      <c r="F59" s="202"/>
      <c r="G59" s="202"/>
      <c r="H59" s="3285"/>
      <c r="I59" s="429"/>
    </row>
    <row r="60" spans="1:9" ht="11.5">
      <c r="A60" s="3022"/>
      <c r="B60" s="202"/>
      <c r="C60" s="202"/>
      <c r="D60" s="202"/>
      <c r="E60" s="202"/>
      <c r="F60" s="202"/>
      <c r="G60" s="202"/>
      <c r="H60" s="3285"/>
      <c r="I60" s="429"/>
    </row>
    <row r="61" spans="1:9" ht="11.5">
      <c r="A61" s="3022"/>
      <c r="B61" s="202"/>
      <c r="C61" s="202"/>
      <c r="D61" s="202"/>
      <c r="E61" s="202"/>
      <c r="F61" s="202"/>
      <c r="G61" s="202"/>
      <c r="H61" s="3285"/>
      <c r="I61" s="429"/>
    </row>
    <row r="62" spans="1:9" ht="11.5">
      <c r="A62" s="3022"/>
      <c r="B62" s="202"/>
      <c r="C62" s="202"/>
      <c r="D62" s="202"/>
      <c r="E62" s="202"/>
      <c r="F62" s="202"/>
      <c r="G62" s="202"/>
      <c r="H62" s="3285"/>
      <c r="I62" s="429"/>
    </row>
    <row r="63" spans="1:9" ht="11.5">
      <c r="A63" s="3257"/>
      <c r="B63" s="3258"/>
      <c r="C63" s="3258"/>
      <c r="D63" s="3258"/>
      <c r="E63" s="3258"/>
      <c r="F63" s="3258"/>
      <c r="G63" s="3258"/>
      <c r="H63" s="3259"/>
      <c r="I63" s="429"/>
    </row>
    <row r="64" spans="1:9" ht="11.5">
      <c r="A64" s="3286"/>
      <c r="B64" s="2757"/>
      <c r="C64" s="2757"/>
      <c r="D64" s="2757"/>
      <c r="E64" s="2757"/>
      <c r="F64" s="2757"/>
      <c r="G64" s="2757"/>
      <c r="H64" s="3287" t="s">
        <v>1979</v>
      </c>
      <c r="I64" s="463"/>
    </row>
    <row r="65" spans="1:9" ht="11.5">
      <c r="A65" s="1322">
        <v>78</v>
      </c>
      <c r="B65" s="598"/>
      <c r="C65" s="1323"/>
      <c r="D65" s="1323"/>
      <c r="E65" s="1324"/>
      <c r="F65" s="1323"/>
      <c r="G65" s="598"/>
      <c r="H65" s="1325" t="s">
        <v>3042</v>
      </c>
      <c r="I65" s="463"/>
    </row>
    <row r="66" spans="1:9" ht="11.5">
      <c r="A66" s="843"/>
      <c r="B66" s="60"/>
      <c r="C66" s="60"/>
      <c r="D66" s="60"/>
      <c r="E66" s="60"/>
      <c r="F66" s="60"/>
      <c r="G66" s="60"/>
      <c r="H66" s="844"/>
      <c r="I66" s="429"/>
    </row>
    <row r="67" spans="1:9" ht="11.5">
      <c r="A67" s="3644" t="s">
        <v>3596</v>
      </c>
      <c r="B67" s="3645"/>
      <c r="C67" s="3645"/>
      <c r="D67" s="3645"/>
      <c r="E67" s="3645"/>
      <c r="F67" s="3645"/>
      <c r="G67" s="3645"/>
      <c r="H67" s="3646"/>
      <c r="I67" s="427"/>
    </row>
    <row r="68" spans="1:9" ht="11.5">
      <c r="A68" s="188"/>
      <c r="B68" s="61"/>
      <c r="C68" s="61"/>
      <c r="D68" s="61"/>
      <c r="E68" s="61"/>
      <c r="F68" s="61"/>
      <c r="G68" s="61"/>
      <c r="H68" s="185"/>
      <c r="I68" s="429"/>
    </row>
    <row r="69" spans="1:9" ht="11.5">
      <c r="A69" s="821" t="s">
        <v>311</v>
      </c>
      <c r="B69" s="819" t="s">
        <v>335</v>
      </c>
      <c r="C69" s="59" t="s">
        <v>570</v>
      </c>
      <c r="D69" s="59"/>
      <c r="E69" s="59"/>
      <c r="F69" s="819" t="s">
        <v>1766</v>
      </c>
      <c r="G69" s="819" t="s">
        <v>1332</v>
      </c>
      <c r="H69" s="820" t="s">
        <v>311</v>
      </c>
      <c r="I69" s="508"/>
    </row>
    <row r="70" spans="1:9" ht="11.5">
      <c r="A70" s="787" t="s">
        <v>316</v>
      </c>
      <c r="B70" s="777" t="s">
        <v>338</v>
      </c>
      <c r="C70" s="785"/>
      <c r="D70" s="785"/>
      <c r="E70" s="785"/>
      <c r="F70" s="777" t="s">
        <v>571</v>
      </c>
      <c r="G70" s="777" t="s">
        <v>571</v>
      </c>
      <c r="H70" s="779" t="s">
        <v>316</v>
      </c>
      <c r="I70" s="508"/>
    </row>
    <row r="71" spans="1:9" ht="12" thickBot="1">
      <c r="A71" s="824"/>
      <c r="B71" s="209"/>
      <c r="C71" s="774" t="s">
        <v>321</v>
      </c>
      <c r="D71" s="774"/>
      <c r="E71" s="774"/>
      <c r="F71" s="854" t="s">
        <v>322</v>
      </c>
      <c r="G71" s="854" t="s">
        <v>323</v>
      </c>
      <c r="H71" s="826"/>
      <c r="I71" s="429"/>
    </row>
    <row r="72" spans="1:9" ht="11.5">
      <c r="A72" s="786"/>
      <c r="B72" s="775"/>
      <c r="C72" s="202"/>
      <c r="D72" s="202" t="s">
        <v>635</v>
      </c>
      <c r="E72" s="204" t="s">
        <v>636</v>
      </c>
      <c r="F72" s="855"/>
      <c r="G72" s="884"/>
      <c r="H72" s="201"/>
      <c r="I72" s="429"/>
    </row>
    <row r="73" spans="1:9" ht="11.5">
      <c r="A73" s="827">
        <v>31</v>
      </c>
      <c r="B73" s="209"/>
      <c r="C73" s="61"/>
      <c r="D73" s="61" t="s">
        <v>637</v>
      </c>
      <c r="E73" s="203" t="s">
        <v>604</v>
      </c>
      <c r="F73" s="858"/>
      <c r="G73" s="1320" t="s">
        <v>576</v>
      </c>
      <c r="H73" s="827">
        <v>31</v>
      </c>
      <c r="I73" s="429"/>
    </row>
    <row r="74" spans="1:9" ht="11.5">
      <c r="A74" s="827">
        <v>32</v>
      </c>
      <c r="B74" s="209"/>
      <c r="C74" s="61"/>
      <c r="D74" s="61" t="s">
        <v>638</v>
      </c>
      <c r="E74" s="203" t="s">
        <v>606</v>
      </c>
      <c r="F74" s="985">
        <v>6970</v>
      </c>
      <c r="G74" s="1320" t="s">
        <v>576</v>
      </c>
      <c r="H74" s="827">
        <v>32</v>
      </c>
      <c r="I74" s="429"/>
    </row>
    <row r="75" spans="1:9" ht="11.5">
      <c r="A75" s="827">
        <v>33</v>
      </c>
      <c r="B75" s="209"/>
      <c r="C75" s="61"/>
      <c r="D75" s="61" t="s">
        <v>639</v>
      </c>
      <c r="E75" s="203" t="s">
        <v>608</v>
      </c>
      <c r="F75" s="985">
        <v>60953</v>
      </c>
      <c r="G75" s="1320" t="s">
        <v>576</v>
      </c>
      <c r="H75" s="827">
        <v>33</v>
      </c>
      <c r="I75" s="429"/>
    </row>
    <row r="76" spans="1:9" ht="11.5">
      <c r="A76" s="827">
        <v>34</v>
      </c>
      <c r="B76" s="209"/>
      <c r="C76" s="61"/>
      <c r="D76" s="61" t="s">
        <v>640</v>
      </c>
      <c r="E76" s="203" t="s">
        <v>610</v>
      </c>
      <c r="F76" s="985">
        <v>125548</v>
      </c>
      <c r="G76" s="1320" t="s">
        <v>576</v>
      </c>
      <c r="H76" s="827">
        <v>34</v>
      </c>
      <c r="I76" s="429"/>
    </row>
    <row r="77" spans="1:9" ht="11.5">
      <c r="A77" s="827">
        <v>35</v>
      </c>
      <c r="B77" s="209"/>
      <c r="C77" s="61"/>
      <c r="D77" s="61" t="s">
        <v>641</v>
      </c>
      <c r="E77" s="203" t="s">
        <v>612</v>
      </c>
      <c r="F77" s="985">
        <v>49279</v>
      </c>
      <c r="G77" s="1320" t="s">
        <v>576</v>
      </c>
      <c r="H77" s="827">
        <v>35</v>
      </c>
      <c r="I77" s="429"/>
    </row>
    <row r="78" spans="1:9" ht="11.5">
      <c r="A78" s="827">
        <v>36</v>
      </c>
      <c r="B78" s="209"/>
      <c r="C78" s="61"/>
      <c r="D78" s="61" t="s">
        <v>642</v>
      </c>
      <c r="E78" s="203" t="s">
        <v>614</v>
      </c>
      <c r="F78" s="985">
        <v>80559</v>
      </c>
      <c r="G78" s="1320" t="s">
        <v>576</v>
      </c>
      <c r="H78" s="827">
        <v>36</v>
      </c>
      <c r="I78" s="429"/>
    </row>
    <row r="79" spans="1:9" ht="11.5">
      <c r="A79" s="827">
        <v>37</v>
      </c>
      <c r="B79" s="209"/>
      <c r="C79" s="61"/>
      <c r="D79" s="61" t="s">
        <v>643</v>
      </c>
      <c r="E79" s="203" t="s">
        <v>616</v>
      </c>
      <c r="F79" s="985">
        <v>26565</v>
      </c>
      <c r="G79" s="1320" t="s">
        <v>576</v>
      </c>
      <c r="H79" s="827">
        <v>37</v>
      </c>
      <c r="I79" s="429"/>
    </row>
    <row r="80" spans="1:9" ht="11.5">
      <c r="A80" s="827">
        <v>38</v>
      </c>
      <c r="B80" s="209"/>
      <c r="C80" s="61"/>
      <c r="D80" s="61" t="s">
        <v>644</v>
      </c>
      <c r="E80" s="203" t="s">
        <v>618</v>
      </c>
      <c r="F80" s="985">
        <v>8921</v>
      </c>
      <c r="G80" s="1320" t="s">
        <v>576</v>
      </c>
      <c r="H80" s="827">
        <v>38</v>
      </c>
      <c r="I80" s="429"/>
    </row>
    <row r="81" spans="1:12" ht="11.5">
      <c r="A81" s="827">
        <v>39</v>
      </c>
      <c r="B81" s="209"/>
      <c r="C81" s="61"/>
      <c r="D81" s="61" t="s">
        <v>645</v>
      </c>
      <c r="E81" s="203" t="s">
        <v>620</v>
      </c>
      <c r="F81" s="985">
        <v>1857</v>
      </c>
      <c r="G81" s="1320" t="s">
        <v>576</v>
      </c>
      <c r="H81" s="827">
        <v>39</v>
      </c>
      <c r="I81" s="429"/>
    </row>
    <row r="82" spans="1:12" ht="11.5">
      <c r="A82" s="827">
        <v>40</v>
      </c>
      <c r="B82" s="209"/>
      <c r="C82" s="61"/>
      <c r="D82" s="61" t="s">
        <v>646</v>
      </c>
      <c r="E82" s="203" t="s">
        <v>622</v>
      </c>
      <c r="F82" s="985">
        <v>2103</v>
      </c>
      <c r="G82" s="1320" t="s">
        <v>576</v>
      </c>
      <c r="H82" s="827">
        <v>40</v>
      </c>
      <c r="I82" s="429"/>
    </row>
    <row r="83" spans="1:12" ht="11.5">
      <c r="A83" s="827">
        <v>41</v>
      </c>
      <c r="B83" s="209"/>
      <c r="C83" s="61"/>
      <c r="D83" s="61" t="s">
        <v>647</v>
      </c>
      <c r="E83" s="203" t="s">
        <v>624</v>
      </c>
      <c r="F83" s="985">
        <v>25828</v>
      </c>
      <c r="G83" s="1320" t="s">
        <v>576</v>
      </c>
      <c r="H83" s="827">
        <v>41</v>
      </c>
      <c r="I83" s="429"/>
    </row>
    <row r="84" spans="1:12" ht="11.5">
      <c r="A84" s="827">
        <v>42</v>
      </c>
      <c r="B84" s="209"/>
      <c r="C84" s="61"/>
      <c r="D84" s="61" t="s">
        <v>648</v>
      </c>
      <c r="E84" s="203" t="s">
        <v>626</v>
      </c>
      <c r="F84" s="985">
        <v>20226</v>
      </c>
      <c r="G84" s="1320" t="s">
        <v>576</v>
      </c>
      <c r="H84" s="827">
        <v>42</v>
      </c>
      <c r="I84" s="429"/>
    </row>
    <row r="85" spans="1:12" ht="11.5">
      <c r="A85" s="827">
        <v>43</v>
      </c>
      <c r="B85" s="209"/>
      <c r="C85" s="61"/>
      <c r="D85" s="61" t="s">
        <v>1607</v>
      </c>
      <c r="E85" s="203" t="s">
        <v>628</v>
      </c>
      <c r="F85" s="985">
        <v>127</v>
      </c>
      <c r="G85" s="1320" t="s">
        <v>576</v>
      </c>
      <c r="H85" s="827">
        <v>43</v>
      </c>
      <c r="I85" s="429"/>
    </row>
    <row r="86" spans="1:12" ht="11.5">
      <c r="A86" s="827">
        <v>44</v>
      </c>
      <c r="B86" s="209"/>
      <c r="C86" s="61"/>
      <c r="D86" s="61" t="s">
        <v>1608</v>
      </c>
      <c r="E86" s="203" t="s">
        <v>630</v>
      </c>
      <c r="F86" s="985">
        <v>23172</v>
      </c>
      <c r="G86" s="1320" t="s">
        <v>576</v>
      </c>
      <c r="H86" s="827">
        <v>44</v>
      </c>
      <c r="I86" s="429"/>
    </row>
    <row r="87" spans="1:12" ht="11.5">
      <c r="A87" s="827">
        <v>45</v>
      </c>
      <c r="B87" s="209"/>
      <c r="C87" s="61"/>
      <c r="D87" s="61" t="s">
        <v>1609</v>
      </c>
      <c r="E87" s="203" t="s">
        <v>632</v>
      </c>
      <c r="F87" s="985">
        <v>156</v>
      </c>
      <c r="G87" s="1320" t="s">
        <v>576</v>
      </c>
      <c r="H87" s="827">
        <v>45</v>
      </c>
      <c r="I87" s="429"/>
    </row>
    <row r="88" spans="1:12" ht="15.5">
      <c r="A88" s="827">
        <v>46</v>
      </c>
      <c r="B88" s="209"/>
      <c r="C88" s="61"/>
      <c r="D88" s="61" t="s">
        <v>1610</v>
      </c>
      <c r="E88" s="203" t="s">
        <v>1611</v>
      </c>
      <c r="F88" s="985">
        <v>432264</v>
      </c>
      <c r="G88" s="1320" t="s">
        <v>576</v>
      </c>
      <c r="H88" s="827">
        <v>46</v>
      </c>
      <c r="I88" s="429"/>
      <c r="K88" s="240" t="s">
        <v>2789</v>
      </c>
      <c r="L88" s="239" t="b">
        <f>IF(SUM(F73:F87)=F88,TRUE,FALSE)</f>
        <v>1</v>
      </c>
    </row>
    <row r="89" spans="1:12" ht="11.5">
      <c r="A89" s="787"/>
      <c r="B89" s="777"/>
      <c r="C89" s="202"/>
      <c r="D89" s="202" t="s">
        <v>1612</v>
      </c>
      <c r="E89" s="204" t="s">
        <v>1613</v>
      </c>
      <c r="F89" s="870"/>
      <c r="G89" s="889"/>
      <c r="H89" s="787"/>
      <c r="I89" s="429"/>
    </row>
    <row r="90" spans="1:12" ht="11.5">
      <c r="A90" s="827" t="s">
        <v>1173</v>
      </c>
      <c r="B90" s="854"/>
      <c r="C90" s="61"/>
      <c r="D90" s="61" t="s">
        <v>1614</v>
      </c>
      <c r="E90" s="203" t="s">
        <v>604</v>
      </c>
      <c r="F90" s="858"/>
      <c r="G90" s="1320" t="s">
        <v>576</v>
      </c>
      <c r="H90" s="827" t="s">
        <v>1173</v>
      </c>
      <c r="I90" s="429"/>
    </row>
    <row r="91" spans="1:12" ht="11.5">
      <c r="A91" s="827" t="s">
        <v>1176</v>
      </c>
      <c r="B91" s="854"/>
      <c r="C91" s="61"/>
      <c r="D91" s="61" t="s">
        <v>1615</v>
      </c>
      <c r="E91" s="203" t="s">
        <v>606</v>
      </c>
      <c r="F91" s="985">
        <v>7896</v>
      </c>
      <c r="G91" s="1320" t="s">
        <v>576</v>
      </c>
      <c r="H91" s="827" t="s">
        <v>1176</v>
      </c>
      <c r="I91" s="429"/>
    </row>
    <row r="92" spans="1:12" ht="11.5">
      <c r="A92" s="827" t="s">
        <v>1179</v>
      </c>
      <c r="B92" s="209"/>
      <c r="C92" s="61"/>
      <c r="D92" s="61" t="s">
        <v>1616</v>
      </c>
      <c r="E92" s="203" t="s">
        <v>608</v>
      </c>
      <c r="F92" s="985">
        <v>52764</v>
      </c>
      <c r="G92" s="1320" t="s">
        <v>576</v>
      </c>
      <c r="H92" s="827" t="s">
        <v>1179</v>
      </c>
      <c r="I92" s="429"/>
    </row>
    <row r="93" spans="1:12" ht="11.5">
      <c r="A93" s="827" t="s">
        <v>2176</v>
      </c>
      <c r="B93" s="209"/>
      <c r="C93" s="61"/>
      <c r="D93" s="61" t="s">
        <v>1617</v>
      </c>
      <c r="E93" s="203" t="s">
        <v>610</v>
      </c>
      <c r="F93" s="985">
        <v>45532</v>
      </c>
      <c r="G93" s="1320" t="s">
        <v>576</v>
      </c>
      <c r="H93" s="827" t="s">
        <v>2176</v>
      </c>
      <c r="I93" s="429"/>
    </row>
    <row r="94" spans="1:12" ht="11.5">
      <c r="A94" s="827" t="s">
        <v>2180</v>
      </c>
      <c r="B94" s="209"/>
      <c r="C94" s="61"/>
      <c r="D94" s="61" t="s">
        <v>1618</v>
      </c>
      <c r="E94" s="203" t="s">
        <v>612</v>
      </c>
      <c r="F94" s="985">
        <v>14567</v>
      </c>
      <c r="G94" s="1320" t="s">
        <v>576</v>
      </c>
      <c r="H94" s="827" t="s">
        <v>2180</v>
      </c>
      <c r="I94" s="429"/>
    </row>
    <row r="95" spans="1:12" ht="11.5">
      <c r="A95" s="827" t="s">
        <v>2183</v>
      </c>
      <c r="B95" s="209"/>
      <c r="C95" s="61"/>
      <c r="D95" s="61" t="s">
        <v>1619</v>
      </c>
      <c r="E95" s="203" t="s">
        <v>614</v>
      </c>
      <c r="F95" s="985">
        <v>310014</v>
      </c>
      <c r="G95" s="1320" t="s">
        <v>576</v>
      </c>
      <c r="H95" s="827" t="s">
        <v>2183</v>
      </c>
      <c r="I95" s="429"/>
    </row>
    <row r="96" spans="1:12" ht="11.5">
      <c r="A96" s="827" t="s">
        <v>1620</v>
      </c>
      <c r="B96" s="209"/>
      <c r="C96" s="61"/>
      <c r="D96" s="61" t="s">
        <v>1621</v>
      </c>
      <c r="E96" s="203" t="s">
        <v>616</v>
      </c>
      <c r="F96" s="985">
        <v>16199</v>
      </c>
      <c r="G96" s="1320" t="s">
        <v>576</v>
      </c>
      <c r="H96" s="827" t="s">
        <v>1620</v>
      </c>
      <c r="I96" s="429"/>
    </row>
    <row r="97" spans="1:12" ht="11.5">
      <c r="A97" s="827" t="s">
        <v>1622</v>
      </c>
      <c r="B97" s="209"/>
      <c r="C97" s="61"/>
      <c r="D97" s="61" t="s">
        <v>1623</v>
      </c>
      <c r="E97" s="203" t="s">
        <v>618</v>
      </c>
      <c r="F97" s="985">
        <v>45855</v>
      </c>
      <c r="G97" s="1320" t="s">
        <v>576</v>
      </c>
      <c r="H97" s="827" t="s">
        <v>1622</v>
      </c>
      <c r="I97" s="429"/>
    </row>
    <row r="98" spans="1:12" ht="11.5">
      <c r="A98" s="827" t="s">
        <v>1624</v>
      </c>
      <c r="B98" s="209"/>
      <c r="C98" s="61"/>
      <c r="D98" s="61" t="s">
        <v>1625</v>
      </c>
      <c r="E98" s="203" t="s">
        <v>620</v>
      </c>
      <c r="F98" s="985">
        <v>2210</v>
      </c>
      <c r="G98" s="1320" t="s">
        <v>576</v>
      </c>
      <c r="H98" s="827" t="s">
        <v>1624</v>
      </c>
      <c r="I98" s="429"/>
    </row>
    <row r="99" spans="1:12" ht="11.5">
      <c r="A99" s="827" t="s">
        <v>1626</v>
      </c>
      <c r="B99" s="209"/>
      <c r="C99" s="61"/>
      <c r="D99" s="61" t="s">
        <v>1627</v>
      </c>
      <c r="E99" s="203" t="s">
        <v>622</v>
      </c>
      <c r="F99" s="985">
        <v>616</v>
      </c>
      <c r="G99" s="1320" t="s">
        <v>576</v>
      </c>
      <c r="H99" s="827" t="s">
        <v>1626</v>
      </c>
      <c r="I99" s="429"/>
    </row>
    <row r="100" spans="1:12" ht="11.5">
      <c r="A100" s="827" t="s">
        <v>1628</v>
      </c>
      <c r="B100" s="209"/>
      <c r="C100" s="61"/>
      <c r="D100" s="61" t="s">
        <v>1629</v>
      </c>
      <c r="E100" s="203" t="s">
        <v>624</v>
      </c>
      <c r="F100" s="985">
        <v>487289</v>
      </c>
      <c r="G100" s="1320" t="s">
        <v>576</v>
      </c>
      <c r="H100" s="827" t="s">
        <v>1628</v>
      </c>
      <c r="I100" s="429"/>
    </row>
    <row r="101" spans="1:12" ht="11.5">
      <c r="A101" s="827" t="s">
        <v>39</v>
      </c>
      <c r="B101" s="209"/>
      <c r="C101" s="61"/>
      <c r="D101" s="61" t="s">
        <v>1630</v>
      </c>
      <c r="E101" s="203" t="s">
        <v>626</v>
      </c>
      <c r="F101" s="985">
        <v>146975</v>
      </c>
      <c r="G101" s="1320" t="s">
        <v>576</v>
      </c>
      <c r="H101" s="827" t="s">
        <v>39</v>
      </c>
      <c r="I101" s="429"/>
    </row>
    <row r="102" spans="1:12" ht="11.5">
      <c r="A102" s="827" t="s">
        <v>1631</v>
      </c>
      <c r="B102" s="209"/>
      <c r="C102" s="61"/>
      <c r="D102" s="61" t="s">
        <v>1632</v>
      </c>
      <c r="E102" s="203" t="s">
        <v>628</v>
      </c>
      <c r="F102" s="985">
        <v>248</v>
      </c>
      <c r="G102" s="1320" t="s">
        <v>576</v>
      </c>
      <c r="H102" s="827" t="s">
        <v>1631</v>
      </c>
      <c r="I102" s="429"/>
    </row>
    <row r="103" spans="1:12" ht="11.5">
      <c r="A103" s="827" t="s">
        <v>47</v>
      </c>
      <c r="B103" s="209"/>
      <c r="C103" s="61"/>
      <c r="D103" s="61" t="s">
        <v>1633</v>
      </c>
      <c r="E103" s="203" t="s">
        <v>630</v>
      </c>
      <c r="F103" s="985">
        <v>25445</v>
      </c>
      <c r="G103" s="1320" t="s">
        <v>576</v>
      </c>
      <c r="H103" s="827" t="s">
        <v>47</v>
      </c>
      <c r="I103" s="429"/>
    </row>
    <row r="104" spans="1:12" ht="11.5">
      <c r="A104" s="827" t="s">
        <v>1634</v>
      </c>
      <c r="B104" s="209"/>
      <c r="C104" s="61"/>
      <c r="D104" s="61" t="s">
        <v>1635</v>
      </c>
      <c r="E104" s="203" t="s">
        <v>1636</v>
      </c>
      <c r="F104" s="985">
        <v>79257</v>
      </c>
      <c r="G104" s="1320" t="s">
        <v>576</v>
      </c>
      <c r="H104" s="827" t="s">
        <v>1634</v>
      </c>
      <c r="I104" s="429"/>
    </row>
    <row r="105" spans="1:12" ht="11.5">
      <c r="A105" s="827" t="s">
        <v>1076</v>
      </c>
      <c r="B105" s="209"/>
      <c r="C105" s="61"/>
      <c r="D105" s="61" t="s">
        <v>1077</v>
      </c>
      <c r="E105" s="203" t="s">
        <v>1078</v>
      </c>
      <c r="F105" s="985">
        <v>228127</v>
      </c>
      <c r="G105" s="1320" t="s">
        <v>576</v>
      </c>
      <c r="H105" s="827" t="s">
        <v>1076</v>
      </c>
      <c r="I105" s="429"/>
    </row>
    <row r="106" spans="1:12" ht="11.5">
      <c r="A106" s="827" t="s">
        <v>1079</v>
      </c>
      <c r="B106" s="209"/>
      <c r="C106" s="61"/>
      <c r="D106" s="61" t="s">
        <v>1080</v>
      </c>
      <c r="E106" s="203" t="s">
        <v>632</v>
      </c>
      <c r="F106" s="985">
        <v>6825</v>
      </c>
      <c r="G106" s="1320" t="s">
        <v>576</v>
      </c>
      <c r="H106" s="827" t="s">
        <v>1079</v>
      </c>
      <c r="I106" s="429"/>
    </row>
    <row r="107" spans="1:12" ht="16" thickBot="1">
      <c r="A107" s="827" t="s">
        <v>1081</v>
      </c>
      <c r="B107" s="209"/>
      <c r="C107" s="61"/>
      <c r="D107" s="61" t="s">
        <v>1082</v>
      </c>
      <c r="E107" s="203" t="s">
        <v>1083</v>
      </c>
      <c r="F107" s="999">
        <v>1469819</v>
      </c>
      <c r="G107" s="1321" t="s">
        <v>576</v>
      </c>
      <c r="H107" s="827" t="s">
        <v>1081</v>
      </c>
      <c r="I107" s="429"/>
      <c r="K107" s="240" t="s">
        <v>2790</v>
      </c>
      <c r="L107" s="239" t="b">
        <f>IF(SUM(F90:F106)=F107,TRUE,FALSE)</f>
        <v>1</v>
      </c>
    </row>
    <row r="108" spans="1:12" ht="11.5">
      <c r="A108" s="761"/>
      <c r="B108" s="202"/>
      <c r="C108" s="202"/>
      <c r="D108" s="202"/>
      <c r="E108" s="202"/>
      <c r="F108" s="202"/>
      <c r="G108" s="785"/>
      <c r="H108" s="201"/>
      <c r="I108" s="429"/>
    </row>
    <row r="109" spans="1:12" ht="11.5">
      <c r="A109" s="2032"/>
      <c r="B109" s="202"/>
      <c r="C109" s="202"/>
      <c r="D109" s="202"/>
      <c r="E109" s="202"/>
      <c r="F109" s="202"/>
      <c r="G109" s="1888"/>
      <c r="H109" s="1935"/>
      <c r="I109" s="429"/>
    </row>
    <row r="110" spans="1:12" ht="11.5">
      <c r="A110" s="2032"/>
      <c r="B110" s="202"/>
      <c r="C110" s="202"/>
      <c r="D110" s="202"/>
      <c r="E110" s="202"/>
      <c r="F110" s="202"/>
      <c r="G110" s="1888"/>
      <c r="H110" s="1935"/>
      <c r="I110" s="429"/>
    </row>
    <row r="111" spans="1:12" ht="11.5">
      <c r="A111" s="2032"/>
      <c r="B111" s="202"/>
      <c r="C111" s="202"/>
      <c r="D111" s="202"/>
      <c r="E111" s="202"/>
      <c r="F111" s="202"/>
      <c r="G111" s="1888"/>
      <c r="H111" s="1935"/>
      <c r="I111" s="429"/>
    </row>
    <row r="112" spans="1:12" ht="11.5">
      <c r="A112" s="2032"/>
      <c r="B112" s="202"/>
      <c r="C112" s="202"/>
      <c r="D112" s="202"/>
      <c r="E112" s="202"/>
      <c r="F112" s="202"/>
      <c r="G112" s="1888"/>
      <c r="H112" s="1935"/>
      <c r="I112" s="429"/>
    </row>
    <row r="113" spans="1:9" ht="11.5">
      <c r="A113" s="2032"/>
      <c r="B113" s="202"/>
      <c r="C113" s="202"/>
      <c r="D113" s="202"/>
      <c r="E113" s="202"/>
      <c r="F113" s="202"/>
      <c r="G113" s="1888"/>
      <c r="H113" s="1935"/>
      <c r="I113" s="429"/>
    </row>
    <row r="114" spans="1:9" ht="11.5">
      <c r="A114" s="2032"/>
      <c r="B114" s="202"/>
      <c r="C114" s="202"/>
      <c r="D114" s="202"/>
      <c r="E114" s="202"/>
      <c r="F114" s="202"/>
      <c r="G114" s="1888"/>
      <c r="H114" s="1935"/>
      <c r="I114" s="429"/>
    </row>
    <row r="115" spans="1:9" ht="11.5">
      <c r="A115" s="2032"/>
      <c r="B115" s="202"/>
      <c r="C115" s="202"/>
      <c r="D115" s="202"/>
      <c r="E115" s="202"/>
      <c r="F115" s="202"/>
      <c r="G115" s="1888"/>
      <c r="H115" s="1935"/>
      <c r="I115" s="429"/>
    </row>
    <row r="116" spans="1:9" ht="11.5">
      <c r="A116" s="2032"/>
      <c r="B116" s="202"/>
      <c r="C116" s="202"/>
      <c r="D116" s="202"/>
      <c r="E116" s="202"/>
      <c r="F116" s="202"/>
      <c r="G116" s="1888"/>
      <c r="H116" s="1935"/>
      <c r="I116" s="429"/>
    </row>
    <row r="117" spans="1:9" ht="11.5">
      <c r="A117" s="2032"/>
      <c r="B117" s="202"/>
      <c r="C117" s="202"/>
      <c r="D117" s="202"/>
      <c r="E117" s="202"/>
      <c r="F117" s="202"/>
      <c r="G117" s="1888"/>
      <c r="H117" s="1935"/>
      <c r="I117" s="429"/>
    </row>
    <row r="118" spans="1:9" ht="11.5">
      <c r="A118" s="2032"/>
      <c r="B118" s="202"/>
      <c r="C118" s="202"/>
      <c r="D118" s="202"/>
      <c r="E118" s="202"/>
      <c r="F118" s="202"/>
      <c r="G118" s="1888"/>
      <c r="H118" s="1935"/>
      <c r="I118" s="429"/>
    </row>
    <row r="119" spans="1:9" ht="11.5">
      <c r="A119" s="2032"/>
      <c r="B119" s="202"/>
      <c r="C119" s="202"/>
      <c r="D119" s="202"/>
      <c r="E119" s="202"/>
      <c r="F119" s="202"/>
      <c r="G119" s="1888"/>
      <c r="H119" s="1935"/>
      <c r="I119" s="429"/>
    </row>
    <row r="120" spans="1:9" ht="11.5">
      <c r="A120" s="2032"/>
      <c r="B120" s="202"/>
      <c r="C120" s="202"/>
      <c r="D120" s="202"/>
      <c r="E120" s="202"/>
      <c r="F120" s="202"/>
      <c r="G120" s="1888"/>
      <c r="H120" s="1935"/>
      <c r="I120" s="429"/>
    </row>
    <row r="121" spans="1:9" ht="11.5">
      <c r="A121" s="761"/>
      <c r="B121" s="202"/>
      <c r="C121" s="202"/>
      <c r="D121" s="202"/>
      <c r="E121" s="202"/>
      <c r="F121" s="202"/>
      <c r="G121" s="785"/>
      <c r="H121" s="201"/>
      <c r="I121" s="429"/>
    </row>
    <row r="122" spans="1:9" ht="11.5">
      <c r="A122" s="761"/>
      <c r="B122" s="202"/>
      <c r="C122" s="202"/>
      <c r="D122" s="202"/>
      <c r="E122" s="202"/>
      <c r="F122" s="202"/>
      <c r="G122" s="785"/>
      <c r="H122" s="201"/>
      <c r="I122" s="429"/>
    </row>
    <row r="123" spans="1:9" ht="11.5">
      <c r="A123" s="761"/>
      <c r="B123" s="202"/>
      <c r="C123" s="202"/>
      <c r="D123" s="202"/>
      <c r="E123" s="202"/>
      <c r="F123" s="202"/>
      <c r="G123" s="785"/>
      <c r="H123" s="201"/>
      <c r="I123" s="429"/>
    </row>
    <row r="124" spans="1:9" ht="11.5">
      <c r="A124" s="761"/>
      <c r="B124" s="202"/>
      <c r="C124" s="202"/>
      <c r="D124" s="202"/>
      <c r="E124" s="202"/>
      <c r="F124" s="202"/>
      <c r="G124" s="785"/>
      <c r="H124" s="201"/>
      <c r="I124" s="429"/>
    </row>
    <row r="125" spans="1:9" ht="11.5">
      <c r="A125" s="761"/>
      <c r="B125" s="202"/>
      <c r="C125" s="202"/>
      <c r="D125" s="202"/>
      <c r="E125" s="202"/>
      <c r="F125" s="202"/>
      <c r="G125" s="785"/>
      <c r="H125" s="201"/>
      <c r="I125" s="429"/>
    </row>
    <row r="126" spans="1:9" ht="11.5">
      <c r="A126" s="761"/>
      <c r="B126" s="202"/>
      <c r="C126" s="202"/>
      <c r="D126" s="202"/>
      <c r="E126" s="202"/>
      <c r="F126" s="202"/>
      <c r="G126" s="785"/>
      <c r="H126" s="201"/>
      <c r="I126" s="429"/>
    </row>
    <row r="127" spans="1:9" ht="11.5">
      <c r="A127" s="761"/>
      <c r="B127" s="202"/>
      <c r="C127" s="202"/>
      <c r="D127" s="202"/>
      <c r="E127" s="202"/>
      <c r="F127" s="202"/>
      <c r="G127" s="785"/>
      <c r="H127" s="201"/>
      <c r="I127" s="429"/>
    </row>
    <row r="128" spans="1:9" ht="11.5">
      <c r="A128" s="763"/>
      <c r="B128" s="187"/>
      <c r="C128" s="187"/>
      <c r="D128" s="187"/>
      <c r="E128" s="187"/>
      <c r="F128" s="187"/>
      <c r="G128" s="1326"/>
      <c r="H128" s="189"/>
      <c r="I128" s="429"/>
    </row>
    <row r="129" spans="1:9" ht="11.5">
      <c r="A129" s="540" t="s">
        <v>1955</v>
      </c>
      <c r="B129" s="149"/>
      <c r="C129" s="149"/>
      <c r="D129" s="149"/>
      <c r="E129" s="149"/>
      <c r="F129" s="149"/>
      <c r="G129" s="149"/>
      <c r="H129" s="151"/>
      <c r="I129" s="411"/>
    </row>
    <row r="130" spans="1:9" ht="11.5">
      <c r="A130" s="906" t="s">
        <v>2901</v>
      </c>
      <c r="B130" s="125"/>
      <c r="C130" s="125"/>
      <c r="D130" s="125"/>
      <c r="E130" s="572"/>
      <c r="F130" s="125"/>
      <c r="G130" s="125"/>
      <c r="H130" s="542">
        <v>79</v>
      </c>
      <c r="I130" s="541"/>
    </row>
    <row r="131" spans="1:9" ht="11.5">
      <c r="A131" s="756"/>
      <c r="B131" s="202"/>
      <c r="C131" s="202"/>
      <c r="D131" s="202"/>
      <c r="E131" s="202"/>
      <c r="F131" s="202"/>
      <c r="G131" s="202"/>
      <c r="H131" s="201"/>
      <c r="I131" s="429"/>
    </row>
    <row r="132" spans="1:9" ht="11.5">
      <c r="A132" s="3644" t="s">
        <v>3596</v>
      </c>
      <c r="B132" s="3645"/>
      <c r="C132" s="3645"/>
      <c r="D132" s="3645"/>
      <c r="E132" s="3645"/>
      <c r="F132" s="3645"/>
      <c r="G132" s="3645"/>
      <c r="H132" s="3646"/>
      <c r="I132" s="427"/>
    </row>
    <row r="133" spans="1:9" ht="11.5">
      <c r="A133" s="188"/>
      <c r="B133" s="61"/>
      <c r="C133" s="61"/>
      <c r="D133" s="61"/>
      <c r="E133" s="61"/>
      <c r="F133" s="61"/>
      <c r="G133" s="61"/>
      <c r="H133" s="185"/>
      <c r="I133" s="429"/>
    </row>
    <row r="134" spans="1:9" ht="11.5">
      <c r="A134" s="821" t="s">
        <v>311</v>
      </c>
      <c r="B134" s="819" t="s">
        <v>335</v>
      </c>
      <c r="C134" s="59" t="s">
        <v>570</v>
      </c>
      <c r="D134" s="59"/>
      <c r="E134" s="59"/>
      <c r="F134" s="819" t="s">
        <v>1766</v>
      </c>
      <c r="G134" s="819" t="s">
        <v>1332</v>
      </c>
      <c r="H134" s="820" t="s">
        <v>311</v>
      </c>
      <c r="I134" s="508"/>
    </row>
    <row r="135" spans="1:9" ht="11.5">
      <c r="A135" s="787" t="s">
        <v>316</v>
      </c>
      <c r="B135" s="777" t="s">
        <v>338</v>
      </c>
      <c r="C135" s="785"/>
      <c r="D135" s="785"/>
      <c r="E135" s="785"/>
      <c r="F135" s="777" t="s">
        <v>571</v>
      </c>
      <c r="G135" s="777" t="s">
        <v>571</v>
      </c>
      <c r="H135" s="779" t="s">
        <v>316</v>
      </c>
      <c r="I135" s="508"/>
    </row>
    <row r="136" spans="1:9" ht="12" thickBot="1">
      <c r="A136" s="824"/>
      <c r="B136" s="209"/>
      <c r="C136" s="774" t="s">
        <v>321</v>
      </c>
      <c r="D136" s="774"/>
      <c r="E136" s="774"/>
      <c r="F136" s="854" t="s">
        <v>322</v>
      </c>
      <c r="G136" s="854" t="s">
        <v>323</v>
      </c>
      <c r="H136" s="826"/>
      <c r="I136" s="429"/>
    </row>
    <row r="137" spans="1:9" ht="11.5">
      <c r="A137" s="786"/>
      <c r="B137" s="775"/>
      <c r="C137" s="202"/>
      <c r="D137" s="202" t="s">
        <v>1084</v>
      </c>
      <c r="E137" s="202" t="s">
        <v>1085</v>
      </c>
      <c r="F137" s="855"/>
      <c r="G137" s="856"/>
      <c r="H137" s="776"/>
      <c r="I137" s="429"/>
    </row>
    <row r="138" spans="1:9" ht="11.5">
      <c r="A138" s="827">
        <v>65</v>
      </c>
      <c r="B138" s="209"/>
      <c r="C138" s="61"/>
      <c r="D138" s="61" t="s">
        <v>1086</v>
      </c>
      <c r="E138" s="61" t="s">
        <v>604</v>
      </c>
      <c r="F138" s="858"/>
      <c r="G138" s="1320" t="s">
        <v>576</v>
      </c>
      <c r="H138" s="827">
        <v>65</v>
      </c>
      <c r="I138" s="429"/>
    </row>
    <row r="139" spans="1:9" ht="11.5">
      <c r="A139" s="827">
        <v>66</v>
      </c>
      <c r="B139" s="209"/>
      <c r="C139" s="61"/>
      <c r="D139" s="61" t="s">
        <v>1087</v>
      </c>
      <c r="E139" s="61" t="s">
        <v>606</v>
      </c>
      <c r="F139" s="985">
        <v>6664</v>
      </c>
      <c r="G139" s="1320" t="s">
        <v>576</v>
      </c>
      <c r="H139" s="827">
        <v>66</v>
      </c>
      <c r="I139" s="429"/>
    </row>
    <row r="140" spans="1:9" ht="11.5">
      <c r="A140" s="827">
        <v>67</v>
      </c>
      <c r="B140" s="209"/>
      <c r="C140" s="61"/>
      <c r="D140" s="61" t="s">
        <v>1088</v>
      </c>
      <c r="E140" s="61" t="s">
        <v>608</v>
      </c>
      <c r="F140" s="985">
        <v>34913</v>
      </c>
      <c r="G140" s="1320" t="s">
        <v>576</v>
      </c>
      <c r="H140" s="827">
        <v>67</v>
      </c>
      <c r="I140" s="429"/>
    </row>
    <row r="141" spans="1:9" ht="11.5">
      <c r="A141" s="827">
        <v>68</v>
      </c>
      <c r="B141" s="209"/>
      <c r="C141" s="61"/>
      <c r="D141" s="61" t="s">
        <v>1089</v>
      </c>
      <c r="E141" s="61" t="s">
        <v>610</v>
      </c>
      <c r="F141" s="985">
        <v>47454</v>
      </c>
      <c r="G141" s="1320" t="s">
        <v>576</v>
      </c>
      <c r="H141" s="827">
        <v>68</v>
      </c>
      <c r="I141" s="429"/>
    </row>
    <row r="142" spans="1:9" ht="11.5">
      <c r="A142" s="827">
        <v>69</v>
      </c>
      <c r="B142" s="209"/>
      <c r="C142" s="61"/>
      <c r="D142" s="61" t="s">
        <v>1090</v>
      </c>
      <c r="E142" s="61" t="s">
        <v>612</v>
      </c>
      <c r="F142" s="985">
        <v>14932</v>
      </c>
      <c r="G142" s="1320" t="s">
        <v>576</v>
      </c>
      <c r="H142" s="827">
        <v>69</v>
      </c>
      <c r="I142" s="429"/>
    </row>
    <row r="143" spans="1:9" ht="11.5">
      <c r="A143" s="827">
        <v>70</v>
      </c>
      <c r="B143" s="209"/>
      <c r="C143" s="61"/>
      <c r="D143" s="61" t="s">
        <v>1091</v>
      </c>
      <c r="E143" s="61" t="s">
        <v>614</v>
      </c>
      <c r="F143" s="985">
        <v>314896</v>
      </c>
      <c r="G143" s="1320" t="s">
        <v>576</v>
      </c>
      <c r="H143" s="827">
        <v>70</v>
      </c>
      <c r="I143" s="429"/>
    </row>
    <row r="144" spans="1:9" ht="11.5">
      <c r="A144" s="827">
        <v>71</v>
      </c>
      <c r="B144" s="209"/>
      <c r="C144" s="61"/>
      <c r="D144" s="61" t="s">
        <v>1092</v>
      </c>
      <c r="E144" s="61" t="s">
        <v>616</v>
      </c>
      <c r="F144" s="985">
        <v>16684</v>
      </c>
      <c r="G144" s="1320" t="s">
        <v>576</v>
      </c>
      <c r="H144" s="827">
        <v>71</v>
      </c>
      <c r="I144" s="429"/>
    </row>
    <row r="145" spans="1:12" ht="11.5">
      <c r="A145" s="827">
        <v>72</v>
      </c>
      <c r="B145" s="209"/>
      <c r="C145" s="61"/>
      <c r="D145" s="61" t="s">
        <v>1093</v>
      </c>
      <c r="E145" s="61" t="s">
        <v>618</v>
      </c>
      <c r="F145" s="985">
        <v>47311</v>
      </c>
      <c r="G145" s="1320" t="s">
        <v>576</v>
      </c>
      <c r="H145" s="827">
        <v>72</v>
      </c>
      <c r="I145" s="429"/>
    </row>
    <row r="146" spans="1:12" ht="11.5">
      <c r="A146" s="827">
        <v>73</v>
      </c>
      <c r="B146" s="209"/>
      <c r="C146" s="61"/>
      <c r="D146" s="61" t="s">
        <v>1094</v>
      </c>
      <c r="E146" s="61" t="s">
        <v>620</v>
      </c>
      <c r="F146" s="985">
        <v>2076</v>
      </c>
      <c r="G146" s="1320" t="s">
        <v>576</v>
      </c>
      <c r="H146" s="827">
        <v>73</v>
      </c>
      <c r="I146" s="429"/>
    </row>
    <row r="147" spans="1:12" ht="11.5">
      <c r="A147" s="827">
        <v>74</v>
      </c>
      <c r="B147" s="209"/>
      <c r="C147" s="61"/>
      <c r="D147" s="61" t="s">
        <v>1095</v>
      </c>
      <c r="E147" s="61" t="s">
        <v>622</v>
      </c>
      <c r="F147" s="985">
        <v>697</v>
      </c>
      <c r="G147" s="1320" t="s">
        <v>576</v>
      </c>
      <c r="H147" s="827">
        <v>74</v>
      </c>
      <c r="I147" s="429"/>
    </row>
    <row r="148" spans="1:12" ht="11.5">
      <c r="A148" s="827">
        <v>75</v>
      </c>
      <c r="B148" s="209"/>
      <c r="C148" s="61"/>
      <c r="D148" s="61" t="s">
        <v>1096</v>
      </c>
      <c r="E148" s="61" t="s">
        <v>624</v>
      </c>
      <c r="F148" s="985">
        <v>65374</v>
      </c>
      <c r="G148" s="1320" t="s">
        <v>576</v>
      </c>
      <c r="H148" s="827">
        <v>75</v>
      </c>
      <c r="I148" s="429"/>
    </row>
    <row r="149" spans="1:12" ht="11.5">
      <c r="A149" s="827">
        <v>76</v>
      </c>
      <c r="B149" s="209"/>
      <c r="C149" s="61"/>
      <c r="D149" s="61" t="s">
        <v>1097</v>
      </c>
      <c r="E149" s="61" t="s">
        <v>626</v>
      </c>
      <c r="F149" s="985">
        <v>109512</v>
      </c>
      <c r="G149" s="1320" t="s">
        <v>576</v>
      </c>
      <c r="H149" s="827">
        <v>76</v>
      </c>
      <c r="I149" s="429"/>
    </row>
    <row r="150" spans="1:12" ht="11.5">
      <c r="A150" s="827">
        <v>77</v>
      </c>
      <c r="B150" s="209"/>
      <c r="C150" s="61"/>
      <c r="D150" s="61" t="s">
        <v>1098</v>
      </c>
      <c r="E150" s="61" t="s">
        <v>628</v>
      </c>
      <c r="F150" s="985">
        <v>267</v>
      </c>
      <c r="G150" s="1320" t="s">
        <v>576</v>
      </c>
      <c r="H150" s="827">
        <v>77</v>
      </c>
      <c r="I150" s="429"/>
    </row>
    <row r="151" spans="1:12" ht="11.5">
      <c r="A151" s="827">
        <v>78</v>
      </c>
      <c r="B151" s="209"/>
      <c r="C151" s="61"/>
      <c r="D151" s="61" t="s">
        <v>1099</v>
      </c>
      <c r="E151" s="61" t="s">
        <v>630</v>
      </c>
      <c r="F151" s="985">
        <v>28052</v>
      </c>
      <c r="G151" s="1320" t="s">
        <v>576</v>
      </c>
      <c r="H151" s="827">
        <v>78</v>
      </c>
      <c r="I151" s="429"/>
    </row>
    <row r="152" spans="1:12" ht="11.5">
      <c r="A152" s="827">
        <v>79</v>
      </c>
      <c r="B152" s="209"/>
      <c r="C152" s="61"/>
      <c r="D152" s="61" t="s">
        <v>1100</v>
      </c>
      <c r="E152" s="61" t="s">
        <v>1636</v>
      </c>
      <c r="F152" s="985">
        <v>86890</v>
      </c>
      <c r="G152" s="1320" t="s">
        <v>576</v>
      </c>
      <c r="H152" s="827">
        <v>79</v>
      </c>
      <c r="I152" s="429"/>
    </row>
    <row r="153" spans="1:12" ht="11.5">
      <c r="A153" s="827">
        <v>80</v>
      </c>
      <c r="B153" s="209"/>
      <c r="C153" s="61"/>
      <c r="D153" s="61" t="s">
        <v>1101</v>
      </c>
      <c r="E153" s="61" t="s">
        <v>1078</v>
      </c>
      <c r="F153" s="985">
        <v>237971</v>
      </c>
      <c r="G153" s="1320" t="s">
        <v>576</v>
      </c>
      <c r="H153" s="827">
        <v>80</v>
      </c>
      <c r="I153" s="429"/>
    </row>
    <row r="154" spans="1:12" ht="11.5">
      <c r="A154" s="827">
        <v>81</v>
      </c>
      <c r="B154" s="209"/>
      <c r="C154" s="61"/>
      <c r="D154" s="61" t="s">
        <v>1102</v>
      </c>
      <c r="E154" s="61" t="s">
        <v>632</v>
      </c>
      <c r="F154" s="985">
        <v>7210</v>
      </c>
      <c r="G154" s="1320" t="s">
        <v>576</v>
      </c>
      <c r="H154" s="827">
        <v>81</v>
      </c>
      <c r="I154" s="429"/>
    </row>
    <row r="155" spans="1:12" ht="15.5">
      <c r="A155" s="827">
        <v>82</v>
      </c>
      <c r="B155" s="209"/>
      <c r="C155" s="61"/>
      <c r="D155" s="61" t="s">
        <v>1103</v>
      </c>
      <c r="E155" s="61" t="s">
        <v>1104</v>
      </c>
      <c r="F155" s="985">
        <v>1020903</v>
      </c>
      <c r="G155" s="1320" t="s">
        <v>576</v>
      </c>
      <c r="H155" s="827">
        <v>82</v>
      </c>
      <c r="I155" s="429"/>
      <c r="K155" s="240" t="s">
        <v>2791</v>
      </c>
      <c r="L155" s="239" t="b">
        <f>IF(SUM(F138:F154)=F155,TRUE,FALSE)</f>
        <v>1</v>
      </c>
    </row>
    <row r="156" spans="1:12" ht="11.5">
      <c r="A156" s="827">
        <v>83</v>
      </c>
      <c r="B156" s="209"/>
      <c r="C156" s="61"/>
      <c r="D156" s="61" t="s">
        <v>1105</v>
      </c>
      <c r="E156" s="61" t="s">
        <v>1106</v>
      </c>
      <c r="F156" s="985">
        <v>36605</v>
      </c>
      <c r="G156" s="1320" t="s">
        <v>576</v>
      </c>
      <c r="H156" s="827">
        <v>83</v>
      </c>
      <c r="I156" s="429"/>
    </row>
    <row r="157" spans="1:12" ht="11.5">
      <c r="A157" s="827">
        <v>84</v>
      </c>
      <c r="B157" s="209"/>
      <c r="C157" s="61"/>
      <c r="D157" s="61" t="s">
        <v>1107</v>
      </c>
      <c r="E157" s="61" t="s">
        <v>1108</v>
      </c>
      <c r="F157" s="858"/>
      <c r="G157" s="1320" t="s">
        <v>576</v>
      </c>
      <c r="H157" s="827">
        <v>84</v>
      </c>
      <c r="I157" s="429"/>
    </row>
    <row r="158" spans="1:12" ht="11.5">
      <c r="A158" s="786"/>
      <c r="B158" s="775"/>
      <c r="C158" s="202"/>
      <c r="D158" s="202" t="s">
        <v>1109</v>
      </c>
      <c r="E158" s="202" t="s">
        <v>1110</v>
      </c>
      <c r="F158" s="870"/>
      <c r="G158" s="871"/>
      <c r="H158" s="786"/>
      <c r="I158" s="429"/>
    </row>
    <row r="159" spans="1:12" ht="11.5">
      <c r="A159" s="827">
        <v>85</v>
      </c>
      <c r="B159" s="209"/>
      <c r="C159" s="61"/>
      <c r="D159" s="61" t="s">
        <v>1111</v>
      </c>
      <c r="E159" s="61" t="s">
        <v>575</v>
      </c>
      <c r="F159" s="985">
        <v>697463</v>
      </c>
      <c r="G159" s="1320" t="s">
        <v>576</v>
      </c>
      <c r="H159" s="827">
        <v>85</v>
      </c>
      <c r="I159" s="429"/>
    </row>
    <row r="160" spans="1:12" ht="11.5">
      <c r="A160" s="827">
        <v>86</v>
      </c>
      <c r="B160" s="209"/>
      <c r="C160" s="61"/>
      <c r="D160" s="61" t="s">
        <v>1112</v>
      </c>
      <c r="E160" s="61" t="s">
        <v>578</v>
      </c>
      <c r="F160" s="985">
        <v>157218</v>
      </c>
      <c r="G160" s="1320" t="s">
        <v>576</v>
      </c>
      <c r="H160" s="827">
        <v>86</v>
      </c>
      <c r="I160" s="429"/>
    </row>
    <row r="161" spans="1:12" ht="11.5">
      <c r="A161" s="827">
        <v>87</v>
      </c>
      <c r="B161" s="209"/>
      <c r="C161" s="61"/>
      <c r="D161" s="61" t="s">
        <v>1113</v>
      </c>
      <c r="E161" s="61" t="s">
        <v>580</v>
      </c>
      <c r="F161" s="985">
        <v>2739381</v>
      </c>
      <c r="G161" s="1320" t="s">
        <v>576</v>
      </c>
      <c r="H161" s="827">
        <v>87</v>
      </c>
      <c r="I161" s="429"/>
    </row>
    <row r="162" spans="1:12" ht="15.5">
      <c r="A162" s="827">
        <v>88</v>
      </c>
      <c r="B162" s="209"/>
      <c r="C162" s="61"/>
      <c r="D162" s="61" t="s">
        <v>1114</v>
      </c>
      <c r="E162" s="61" t="s">
        <v>1115</v>
      </c>
      <c r="F162" s="985">
        <v>3594062</v>
      </c>
      <c r="G162" s="1320" t="s">
        <v>576</v>
      </c>
      <c r="H162" s="827">
        <v>88</v>
      </c>
      <c r="I162" s="429"/>
      <c r="J162" s="241">
        <f>F157+F156+F155+F105+F86+F40</f>
        <v>1330946</v>
      </c>
      <c r="K162" s="240" t="s">
        <v>2792</v>
      </c>
      <c r="L162" s="239" t="b">
        <f>IF(SUM(F159:F161)=F162,TRUE,FALSE)</f>
        <v>1</v>
      </c>
    </row>
    <row r="163" spans="1:12" ht="31.5" thickBot="1">
      <c r="A163" s="827">
        <v>89</v>
      </c>
      <c r="B163" s="209"/>
      <c r="C163" s="61"/>
      <c r="D163" s="61" t="s">
        <v>1116</v>
      </c>
      <c r="E163" s="61" t="s">
        <v>1117</v>
      </c>
      <c r="F163" s="999">
        <v>1625</v>
      </c>
      <c r="G163" s="1321" t="s">
        <v>576</v>
      </c>
      <c r="H163" s="827">
        <v>89</v>
      </c>
      <c r="I163" s="429"/>
      <c r="J163" s="241">
        <f>F162-J162</f>
        <v>2263116</v>
      </c>
      <c r="K163" s="242" t="s">
        <v>2793</v>
      </c>
      <c r="L163" s="241" t="b">
        <f>IF((SUM(F42+F88+F107+F155+F156+F157))=F162,TRUE, FALSE)</f>
        <v>1</v>
      </c>
    </row>
    <row r="164" spans="1:12" ht="11.5">
      <c r="A164" s="843"/>
      <c r="B164" s="60"/>
      <c r="C164" s="60"/>
      <c r="D164" s="60"/>
      <c r="E164" s="60"/>
      <c r="F164" s="60"/>
      <c r="G164" s="60"/>
      <c r="H164" s="844"/>
      <c r="I164" s="429"/>
    </row>
    <row r="165" spans="1:12" ht="11.5">
      <c r="A165" s="138"/>
      <c r="B165" s="202" t="s">
        <v>3593</v>
      </c>
      <c r="C165" s="202"/>
      <c r="D165" s="202"/>
      <c r="E165" s="202"/>
      <c r="F165" s="202"/>
      <c r="G165" s="202"/>
      <c r="H165" s="201"/>
      <c r="I165" s="429"/>
    </row>
    <row r="166" spans="1:12" ht="11.5">
      <c r="A166" s="138"/>
      <c r="C166" s="202"/>
      <c r="D166" s="202"/>
      <c r="E166" s="202"/>
      <c r="F166" s="202"/>
      <c r="G166" s="202"/>
      <c r="H166" s="201"/>
      <c r="I166" s="429"/>
    </row>
    <row r="167" spans="1:12" ht="11.5">
      <c r="A167" s="138"/>
      <c r="B167" s="202" t="s">
        <v>3255</v>
      </c>
      <c r="D167" s="202"/>
      <c r="E167" s="202"/>
      <c r="F167" s="202"/>
      <c r="G167" s="202"/>
      <c r="H167" s="201"/>
      <c r="I167" s="429"/>
    </row>
    <row r="168" spans="1:12" ht="11.5">
      <c r="A168" s="138"/>
      <c r="B168" s="46" t="s">
        <v>3256</v>
      </c>
      <c r="C168" s="202"/>
      <c r="D168" s="202"/>
      <c r="E168" s="202"/>
      <c r="F168" s="202"/>
      <c r="G168" s="202"/>
      <c r="H168" s="201"/>
      <c r="I168" s="429"/>
    </row>
    <row r="169" spans="1:12" ht="11.5">
      <c r="A169" s="138"/>
      <c r="B169" s="202" t="s">
        <v>3257</v>
      </c>
      <c r="C169" s="202"/>
      <c r="D169" s="202"/>
      <c r="E169" s="202"/>
      <c r="F169" s="202"/>
      <c r="G169" s="202"/>
      <c r="H169" s="201"/>
      <c r="I169" s="429"/>
    </row>
    <row r="170" spans="1:12" ht="11.5">
      <c r="A170" s="138"/>
      <c r="B170" s="202"/>
      <c r="C170" s="202"/>
      <c r="D170" s="202"/>
      <c r="E170" s="202"/>
      <c r="F170" s="202"/>
      <c r="G170" s="202"/>
      <c r="H170" s="201"/>
      <c r="I170" s="429"/>
    </row>
    <row r="171" spans="1:12" ht="11.5">
      <c r="A171" s="138"/>
      <c r="B171" s="202"/>
      <c r="C171" s="202"/>
      <c r="D171" s="202"/>
      <c r="E171" s="202"/>
      <c r="F171" s="202"/>
      <c r="G171" s="202"/>
      <c r="H171" s="201"/>
      <c r="I171" s="429"/>
    </row>
    <row r="172" spans="1:12" ht="11.5">
      <c r="A172" s="2035"/>
      <c r="B172" s="202"/>
      <c r="C172" s="202"/>
      <c r="D172" s="202"/>
      <c r="E172" s="202"/>
      <c r="F172" s="202"/>
      <c r="G172" s="202"/>
      <c r="H172" s="1935"/>
      <c r="I172" s="429"/>
    </row>
    <row r="173" spans="1:12" ht="11.5">
      <c r="A173" s="2035"/>
      <c r="B173" s="202"/>
      <c r="C173" s="202"/>
      <c r="D173" s="202"/>
      <c r="E173" s="202"/>
      <c r="F173" s="202"/>
      <c r="G173" s="202"/>
      <c r="H173" s="1935"/>
      <c r="I173" s="429"/>
    </row>
    <row r="174" spans="1:12" ht="11.5">
      <c r="A174" s="2035"/>
      <c r="B174" s="202"/>
      <c r="C174" s="202"/>
      <c r="D174" s="202"/>
      <c r="E174" s="202"/>
      <c r="F174" s="202"/>
      <c r="G174" s="202"/>
      <c r="H174" s="1935"/>
      <c r="I174" s="429"/>
    </row>
    <row r="175" spans="1:12" ht="11.5">
      <c r="A175" s="2035"/>
      <c r="B175" s="202"/>
      <c r="C175" s="202"/>
      <c r="D175" s="202"/>
      <c r="E175" s="202"/>
      <c r="F175" s="202"/>
      <c r="G175" s="202"/>
      <c r="H175" s="1935"/>
      <c r="I175" s="429"/>
    </row>
    <row r="176" spans="1:12" ht="11.5">
      <c r="A176" s="2035"/>
      <c r="B176" s="202"/>
      <c r="C176" s="202"/>
      <c r="D176" s="202"/>
      <c r="E176" s="202"/>
      <c r="F176" s="202"/>
      <c r="G176" s="202"/>
      <c r="H176" s="1935"/>
      <c r="I176" s="429"/>
    </row>
    <row r="177" spans="1:9" ht="11.5">
      <c r="A177" s="3022"/>
      <c r="B177" s="202"/>
      <c r="C177" s="202"/>
      <c r="D177" s="202"/>
      <c r="E177" s="202"/>
      <c r="F177" s="202"/>
      <c r="G177" s="202"/>
      <c r="H177" s="3285"/>
      <c r="I177" s="429"/>
    </row>
    <row r="178" spans="1:9" ht="11.5">
      <c r="A178" s="2035"/>
      <c r="B178" s="202"/>
      <c r="C178" s="202"/>
      <c r="D178" s="202"/>
      <c r="E178" s="202"/>
      <c r="F178" s="202"/>
      <c r="G178" s="202"/>
      <c r="H178" s="1935"/>
      <c r="I178" s="429"/>
    </row>
    <row r="179" spans="1:9" ht="11.5">
      <c r="A179" s="2035"/>
      <c r="B179" s="202"/>
      <c r="C179" s="202"/>
      <c r="D179" s="202"/>
      <c r="E179" s="202"/>
      <c r="F179" s="202"/>
      <c r="G179" s="202"/>
      <c r="H179" s="1935"/>
      <c r="I179" s="429"/>
    </row>
    <row r="180" spans="1:9" ht="11.5">
      <c r="A180" s="2035"/>
      <c r="B180" s="202"/>
      <c r="C180" s="202"/>
      <c r="D180" s="202"/>
      <c r="E180" s="202"/>
      <c r="F180" s="202"/>
      <c r="G180" s="202"/>
      <c r="H180" s="1935"/>
      <c r="I180" s="429"/>
    </row>
    <row r="181" spans="1:9" ht="11.5">
      <c r="A181" s="2035"/>
      <c r="B181" s="202"/>
      <c r="C181" s="202"/>
      <c r="D181" s="202"/>
      <c r="E181" s="202"/>
      <c r="F181" s="202"/>
      <c r="G181" s="202"/>
      <c r="H181" s="1935"/>
      <c r="I181" s="429"/>
    </row>
    <row r="182" spans="1:9" ht="11.5">
      <c r="A182" s="2035"/>
      <c r="B182" s="202"/>
      <c r="C182" s="202"/>
      <c r="D182" s="202"/>
      <c r="E182" s="202"/>
      <c r="F182" s="202"/>
      <c r="G182" s="202"/>
      <c r="H182" s="1935"/>
      <c r="I182" s="429"/>
    </row>
    <row r="183" spans="1:9" ht="11.5">
      <c r="A183" s="2035"/>
      <c r="B183" s="202"/>
      <c r="C183" s="202"/>
      <c r="D183" s="202"/>
      <c r="E183" s="202"/>
      <c r="F183" s="202"/>
      <c r="G183" s="202"/>
      <c r="H183" s="1935"/>
      <c r="I183" s="429"/>
    </row>
    <row r="184" spans="1:9" ht="11.5">
      <c r="A184" s="138"/>
      <c r="B184" s="202"/>
      <c r="C184" s="202"/>
      <c r="D184" s="202"/>
      <c r="E184" s="202"/>
      <c r="F184" s="202"/>
      <c r="G184" s="202"/>
      <c r="H184" s="201"/>
      <c r="I184" s="429"/>
    </row>
    <row r="185" spans="1:9" ht="11.5">
      <c r="A185" s="138"/>
      <c r="B185" s="202"/>
      <c r="C185" s="202"/>
      <c r="D185" s="202"/>
      <c r="E185" s="202"/>
      <c r="F185" s="202"/>
      <c r="G185" s="202"/>
      <c r="H185" s="201"/>
      <c r="I185" s="429"/>
    </row>
    <row r="186" spans="1:9" ht="11.5">
      <c r="A186" s="138"/>
      <c r="B186" s="202"/>
      <c r="C186" s="202"/>
      <c r="D186" s="202"/>
      <c r="E186" s="202"/>
      <c r="F186" s="202"/>
      <c r="G186" s="202"/>
      <c r="H186" s="201"/>
      <c r="I186" s="429"/>
    </row>
    <row r="187" spans="1:9" ht="11.5">
      <c r="A187" s="138"/>
      <c r="B187" s="202"/>
      <c r="C187" s="202"/>
      <c r="D187" s="202"/>
      <c r="E187" s="202"/>
      <c r="F187" s="202"/>
      <c r="G187" s="202"/>
      <c r="H187" s="201"/>
      <c r="I187" s="429"/>
    </row>
    <row r="188" spans="1:9" ht="11.5">
      <c r="A188" s="138"/>
      <c r="B188" s="202"/>
      <c r="C188" s="202"/>
      <c r="D188" s="202"/>
      <c r="E188" s="202"/>
      <c r="F188" s="202"/>
      <c r="G188" s="202"/>
      <c r="H188" s="201"/>
      <c r="I188" s="429"/>
    </row>
    <row r="189" spans="1:9" ht="11.5">
      <c r="A189" s="138"/>
      <c r="B189" s="202"/>
      <c r="C189" s="202"/>
      <c r="D189" s="202"/>
      <c r="E189" s="202"/>
      <c r="F189" s="202"/>
      <c r="G189" s="202"/>
      <c r="H189" s="201"/>
      <c r="I189" s="429"/>
    </row>
    <row r="190" spans="1:9" ht="11.5">
      <c r="A190" s="138"/>
      <c r="B190" s="202"/>
      <c r="C190" s="202"/>
      <c r="D190" s="202"/>
      <c r="E190" s="202"/>
      <c r="F190" s="202"/>
      <c r="G190" s="202"/>
      <c r="H190" s="201"/>
      <c r="I190" s="429"/>
    </row>
    <row r="191" spans="1:9" ht="11.5">
      <c r="A191" s="756"/>
      <c r="B191" s="202"/>
      <c r="C191" s="202"/>
      <c r="D191" s="202"/>
      <c r="E191" s="202"/>
      <c r="F191" s="202"/>
      <c r="G191" s="202"/>
      <c r="H191" s="201"/>
      <c r="I191" s="429"/>
    </row>
    <row r="192" spans="1:9" ht="11.5">
      <c r="A192" s="148"/>
      <c r="B192" s="149"/>
      <c r="C192" s="149"/>
      <c r="D192" s="149"/>
      <c r="E192" s="149"/>
      <c r="F192" s="149"/>
      <c r="G192" s="149"/>
      <c r="H192" s="127" t="s">
        <v>1979</v>
      </c>
      <c r="I192" s="463"/>
    </row>
    <row r="193" spans="1:12" ht="11.5">
      <c r="A193" s="540">
        <v>80</v>
      </c>
      <c r="B193" s="125"/>
      <c r="C193" s="149"/>
      <c r="D193" s="149"/>
      <c r="E193" s="1327"/>
      <c r="F193" s="149"/>
      <c r="G193" s="1328"/>
      <c r="H193" s="127" t="s">
        <v>3042</v>
      </c>
      <c r="I193" s="463"/>
    </row>
    <row r="194" spans="1:12" ht="11.5">
      <c r="A194" s="756"/>
      <c r="B194" s="202"/>
      <c r="C194" s="202"/>
      <c r="D194" s="202"/>
      <c r="E194" s="202"/>
      <c r="F194" s="202"/>
      <c r="G194" s="202"/>
      <c r="H194" s="201"/>
      <c r="I194" s="429"/>
      <c r="J194" s="17"/>
    </row>
    <row r="195" spans="1:12" ht="11.5">
      <c r="A195" s="3644" t="s">
        <v>3596</v>
      </c>
      <c r="B195" s="3645"/>
      <c r="C195" s="3645"/>
      <c r="D195" s="3645"/>
      <c r="E195" s="3645"/>
      <c r="F195" s="3645"/>
      <c r="G195" s="3645"/>
      <c r="H195" s="3646"/>
      <c r="I195" s="427"/>
      <c r="J195" s="17"/>
    </row>
    <row r="196" spans="1:12" ht="11.5">
      <c r="A196" s="188"/>
      <c r="B196" s="61"/>
      <c r="C196" s="61"/>
      <c r="D196" s="61"/>
      <c r="E196" s="61"/>
      <c r="F196" s="61"/>
      <c r="G196" s="61"/>
      <c r="H196" s="185"/>
      <c r="I196" s="429"/>
      <c r="J196" s="17"/>
    </row>
    <row r="197" spans="1:12" ht="11.5">
      <c r="A197" s="821" t="s">
        <v>311</v>
      </c>
      <c r="B197" s="819" t="s">
        <v>335</v>
      </c>
      <c r="C197" s="59" t="s">
        <v>570</v>
      </c>
      <c r="D197" s="59"/>
      <c r="E197" s="59"/>
      <c r="F197" s="819" t="s">
        <v>1766</v>
      </c>
      <c r="G197" s="819" t="s">
        <v>1332</v>
      </c>
      <c r="H197" s="820" t="s">
        <v>311</v>
      </c>
      <c r="I197" s="508"/>
    </row>
    <row r="198" spans="1:12" ht="11.5">
      <c r="A198" s="787" t="s">
        <v>316</v>
      </c>
      <c r="B198" s="777" t="s">
        <v>338</v>
      </c>
      <c r="C198" s="785"/>
      <c r="D198" s="785"/>
      <c r="E198" s="785"/>
      <c r="F198" s="777" t="s">
        <v>571</v>
      </c>
      <c r="G198" s="777" t="s">
        <v>571</v>
      </c>
      <c r="H198" s="779" t="s">
        <v>316</v>
      </c>
      <c r="I198" s="508"/>
    </row>
    <row r="199" spans="1:12" ht="12" thickBot="1">
      <c r="A199" s="824"/>
      <c r="B199" s="209"/>
      <c r="C199" s="774" t="s">
        <v>321</v>
      </c>
      <c r="D199" s="774"/>
      <c r="E199" s="774"/>
      <c r="F199" s="854" t="s">
        <v>322</v>
      </c>
      <c r="G199" s="854" t="s">
        <v>323</v>
      </c>
      <c r="H199" s="826"/>
      <c r="I199" s="429"/>
    </row>
    <row r="200" spans="1:12" ht="11.5">
      <c r="A200" s="787"/>
      <c r="B200" s="775"/>
      <c r="C200" s="915" t="s">
        <v>517</v>
      </c>
      <c r="D200" s="202" t="s">
        <v>1118</v>
      </c>
      <c r="E200" s="204"/>
      <c r="F200" s="855"/>
      <c r="G200" s="856"/>
      <c r="H200" s="779"/>
      <c r="I200" s="429"/>
    </row>
    <row r="201" spans="1:12" ht="11.5">
      <c r="A201" s="1095">
        <v>98</v>
      </c>
      <c r="B201" s="1097"/>
      <c r="C201" s="1098"/>
      <c r="D201" s="206" t="s">
        <v>1119</v>
      </c>
      <c r="E201" s="1330" t="s">
        <v>1120</v>
      </c>
      <c r="F201" s="1331">
        <v>24845285</v>
      </c>
      <c r="G201" s="1332"/>
      <c r="H201" s="1144">
        <v>98</v>
      </c>
      <c r="I201" s="429"/>
    </row>
    <row r="202" spans="1:12" ht="11.5">
      <c r="A202" s="787"/>
      <c r="B202" s="775"/>
      <c r="C202" s="822"/>
      <c r="D202" s="202" t="s">
        <v>1121</v>
      </c>
      <c r="E202" s="204" t="s">
        <v>1122</v>
      </c>
      <c r="F202" s="1319"/>
      <c r="G202" s="871"/>
      <c r="H202" s="779"/>
      <c r="I202" s="429"/>
    </row>
    <row r="203" spans="1:12" ht="11.5">
      <c r="A203" s="827">
        <v>99</v>
      </c>
      <c r="B203" s="209"/>
      <c r="C203" s="825"/>
      <c r="D203" s="61" t="s">
        <v>1123</v>
      </c>
      <c r="E203" s="203" t="s">
        <v>575</v>
      </c>
      <c r="F203" s="985">
        <v>58840092</v>
      </c>
      <c r="G203" s="1320" t="s">
        <v>576</v>
      </c>
      <c r="H203" s="832">
        <v>99</v>
      </c>
      <c r="I203" s="429"/>
    </row>
    <row r="204" spans="1:12" ht="11.5">
      <c r="A204" s="1095">
        <f>A203+1</f>
        <v>100</v>
      </c>
      <c r="B204" s="1097"/>
      <c r="C204" s="1098"/>
      <c r="D204" s="206" t="s">
        <v>1124</v>
      </c>
      <c r="E204" s="1330" t="s">
        <v>578</v>
      </c>
      <c r="F204" s="1331">
        <v>12415250</v>
      </c>
      <c r="G204" s="1320" t="s">
        <v>576</v>
      </c>
      <c r="H204" s="1144">
        <f>H203+1</f>
        <v>100</v>
      </c>
      <c r="I204" s="429"/>
    </row>
    <row r="205" spans="1:12" ht="11.5">
      <c r="A205" s="1095">
        <f>A204+1</f>
        <v>101</v>
      </c>
      <c r="B205" s="1097"/>
      <c r="C205" s="1098"/>
      <c r="D205" s="206" t="s">
        <v>1125</v>
      </c>
      <c r="E205" s="1330" t="s">
        <v>580</v>
      </c>
      <c r="F205" s="1331">
        <v>246570726</v>
      </c>
      <c r="G205" s="1320" t="s">
        <v>576</v>
      </c>
      <c r="H205" s="1144">
        <f>H204+1</f>
        <v>101</v>
      </c>
      <c r="I205" s="429"/>
    </row>
    <row r="206" spans="1:12" ht="11.5">
      <c r="A206" s="1095">
        <f>A205+1</f>
        <v>102</v>
      </c>
      <c r="B206" s="1097"/>
      <c r="C206" s="1098"/>
      <c r="D206" s="206" t="s">
        <v>1126</v>
      </c>
      <c r="E206" s="1330" t="s">
        <v>1127</v>
      </c>
      <c r="F206" s="1331"/>
      <c r="G206" s="1332"/>
      <c r="H206" s="1144">
        <f>H205+1</f>
        <v>102</v>
      </c>
      <c r="I206" s="429"/>
    </row>
    <row r="207" spans="1:12" ht="11.5">
      <c r="A207" s="1095">
        <f>A206+1</f>
        <v>103</v>
      </c>
      <c r="B207" s="1097"/>
      <c r="C207" s="1098"/>
      <c r="D207" s="206" t="s">
        <v>1128</v>
      </c>
      <c r="E207" s="1330" t="s">
        <v>1129</v>
      </c>
      <c r="F207" s="1331">
        <v>2199271</v>
      </c>
      <c r="G207" s="1320" t="s">
        <v>576</v>
      </c>
      <c r="H207" s="1144">
        <f>H206+1</f>
        <v>103</v>
      </c>
      <c r="I207" s="429"/>
    </row>
    <row r="208" spans="1:12" ht="15.5">
      <c r="A208" s="1095">
        <f>A207+1</f>
        <v>104</v>
      </c>
      <c r="B208" s="1097"/>
      <c r="C208" s="1098"/>
      <c r="D208" s="206" t="s">
        <v>1130</v>
      </c>
      <c r="E208" s="1330" t="s">
        <v>2076</v>
      </c>
      <c r="F208" s="1331">
        <v>344870624</v>
      </c>
      <c r="G208" s="1332"/>
      <c r="H208" s="1144">
        <f>H207+1</f>
        <v>104</v>
      </c>
      <c r="I208" s="429"/>
      <c r="J208" s="239"/>
      <c r="K208" s="240" t="s">
        <v>2794</v>
      </c>
      <c r="L208" s="239" t="b">
        <f>IF(SUM(F201:F207)=F208,TRUE,FALSE)</f>
        <v>1</v>
      </c>
    </row>
    <row r="209" spans="1:12" ht="11.5">
      <c r="A209" s="787"/>
      <c r="B209" s="775"/>
      <c r="C209" s="915" t="s">
        <v>266</v>
      </c>
      <c r="D209" s="202" t="s">
        <v>2077</v>
      </c>
      <c r="E209" s="204"/>
      <c r="F209" s="1319"/>
      <c r="G209" s="871"/>
      <c r="H209" s="779"/>
      <c r="I209" s="429"/>
      <c r="J209" s="239"/>
      <c r="K209" s="230"/>
      <c r="L209" s="239"/>
    </row>
    <row r="210" spans="1:12" ht="11.5">
      <c r="A210" s="827">
        <v>105</v>
      </c>
      <c r="B210" s="209"/>
      <c r="C210" s="825"/>
      <c r="D210" s="61" t="s">
        <v>2078</v>
      </c>
      <c r="E210" s="203" t="s">
        <v>2079</v>
      </c>
      <c r="F210" s="985">
        <v>291901</v>
      </c>
      <c r="G210" s="1320" t="s">
        <v>576</v>
      </c>
      <c r="H210" s="832">
        <v>105</v>
      </c>
      <c r="I210" s="429"/>
      <c r="J210" s="239" t="s">
        <v>2795</v>
      </c>
      <c r="K210" s="230"/>
      <c r="L210" s="239"/>
    </row>
    <row r="211" spans="1:12" ht="11.5">
      <c r="A211" s="827">
        <f>A210+1</f>
        <v>106</v>
      </c>
      <c r="B211" s="209"/>
      <c r="C211" s="825"/>
      <c r="D211" s="61" t="s">
        <v>2080</v>
      </c>
      <c r="E211" s="203" t="s">
        <v>1129</v>
      </c>
      <c r="F211" s="985">
        <v>982</v>
      </c>
      <c r="G211" s="1320" t="s">
        <v>576</v>
      </c>
      <c r="H211" s="832">
        <f>H210+1</f>
        <v>106</v>
      </c>
      <c r="I211" s="429"/>
      <c r="J211" s="239" t="s">
        <v>2796</v>
      </c>
      <c r="K211" s="230"/>
      <c r="L211" s="239"/>
    </row>
    <row r="212" spans="1:12" ht="15.5">
      <c r="A212" s="827">
        <f>A211+1</f>
        <v>107</v>
      </c>
      <c r="B212" s="209"/>
      <c r="C212" s="825"/>
      <c r="D212" s="61" t="s">
        <v>2081</v>
      </c>
      <c r="E212" s="203" t="s">
        <v>2082</v>
      </c>
      <c r="F212" s="985">
        <v>292883</v>
      </c>
      <c r="G212" s="1320" t="s">
        <v>576</v>
      </c>
      <c r="H212" s="832">
        <f>H211+1</f>
        <v>107</v>
      </c>
      <c r="I212" s="429"/>
      <c r="J212" s="239"/>
      <c r="K212" s="240" t="s">
        <v>2797</v>
      </c>
      <c r="L212" s="239" t="b">
        <f>IF(SUM(F210:F211)=F212,TRUE,FALSE)</f>
        <v>1</v>
      </c>
    </row>
    <row r="213" spans="1:12" ht="11.5">
      <c r="A213" s="787"/>
      <c r="B213" s="775"/>
      <c r="C213" s="785" t="s">
        <v>267</v>
      </c>
      <c r="D213" s="202" t="s">
        <v>2083</v>
      </c>
      <c r="E213" s="204"/>
      <c r="F213" s="1319"/>
      <c r="G213" s="889"/>
      <c r="H213" s="779"/>
      <c r="I213" s="429"/>
      <c r="J213" s="239"/>
      <c r="K213" s="230"/>
      <c r="L213" s="239"/>
    </row>
    <row r="214" spans="1:12" ht="11.5">
      <c r="A214" s="827">
        <v>108</v>
      </c>
      <c r="B214" s="209"/>
      <c r="C214" s="61"/>
      <c r="D214" s="61" t="s">
        <v>2084</v>
      </c>
      <c r="E214" s="203" t="s">
        <v>2085</v>
      </c>
      <c r="F214" s="985">
        <v>164056102</v>
      </c>
      <c r="G214" s="1320" t="s">
        <v>576</v>
      </c>
      <c r="H214" s="832">
        <v>108</v>
      </c>
      <c r="I214" s="429"/>
      <c r="J214" s="239" t="s">
        <v>2798</v>
      </c>
      <c r="K214" s="230"/>
      <c r="L214" s="239"/>
    </row>
    <row r="215" spans="1:12" ht="11.5">
      <c r="A215" s="827">
        <f t="shared" ref="A215:A220" si="0">A214+1</f>
        <v>109</v>
      </c>
      <c r="B215" s="209"/>
      <c r="C215" s="61"/>
      <c r="D215" s="61" t="s">
        <v>2086</v>
      </c>
      <c r="E215" s="203" t="s">
        <v>2087</v>
      </c>
      <c r="F215" s="985"/>
      <c r="G215" s="1320" t="s">
        <v>576</v>
      </c>
      <c r="H215" s="832">
        <f t="shared" ref="H215:H220" si="1">H214+1</f>
        <v>109</v>
      </c>
      <c r="I215" s="429"/>
      <c r="J215" s="239"/>
      <c r="K215" s="230"/>
      <c r="L215" s="239"/>
    </row>
    <row r="216" spans="1:12" ht="15.5">
      <c r="A216" s="827">
        <f t="shared" si="0"/>
        <v>110</v>
      </c>
      <c r="B216" s="209"/>
      <c r="C216" s="61"/>
      <c r="D216" s="61" t="s">
        <v>2088</v>
      </c>
      <c r="E216" s="203" t="s">
        <v>2089</v>
      </c>
      <c r="F216" s="985">
        <v>164056102</v>
      </c>
      <c r="G216" s="1320" t="s">
        <v>576</v>
      </c>
      <c r="H216" s="832">
        <f t="shared" si="1"/>
        <v>110</v>
      </c>
      <c r="I216" s="429"/>
      <c r="J216" s="239" t="s">
        <v>2799</v>
      </c>
      <c r="K216" s="240" t="s">
        <v>2800</v>
      </c>
      <c r="L216" s="239" t="b">
        <f>IF(SUM(F214:F215)=F216,TRUE,FALSE)</f>
        <v>1</v>
      </c>
    </row>
    <row r="217" spans="1:12" ht="11.5">
      <c r="A217" s="827">
        <f t="shared" si="0"/>
        <v>111</v>
      </c>
      <c r="B217" s="209"/>
      <c r="C217" s="61"/>
      <c r="D217" s="61" t="s">
        <v>2090</v>
      </c>
      <c r="E217" s="203" t="s">
        <v>2091</v>
      </c>
      <c r="F217" s="985">
        <v>363645</v>
      </c>
      <c r="G217" s="1320" t="s">
        <v>576</v>
      </c>
      <c r="H217" s="832">
        <f t="shared" si="1"/>
        <v>111</v>
      </c>
      <c r="I217" s="429"/>
      <c r="J217" s="239" t="s">
        <v>2796</v>
      </c>
      <c r="K217" s="230"/>
      <c r="L217" s="239"/>
    </row>
    <row r="218" spans="1:12" ht="11.5">
      <c r="A218" s="827">
        <f t="shared" si="0"/>
        <v>112</v>
      </c>
      <c r="B218" s="209"/>
      <c r="C218" s="61"/>
      <c r="D218" s="61" t="s">
        <v>2092</v>
      </c>
      <c r="E218" s="203" t="s">
        <v>2093</v>
      </c>
      <c r="F218" s="985"/>
      <c r="G218" s="1320" t="s">
        <v>576</v>
      </c>
      <c r="H218" s="832">
        <f t="shared" si="1"/>
        <v>112</v>
      </c>
      <c r="I218" s="429"/>
      <c r="J218" s="239"/>
      <c r="K218" s="230"/>
      <c r="L218" s="239"/>
    </row>
    <row r="219" spans="1:12" ht="15.5">
      <c r="A219" s="827">
        <f t="shared" si="0"/>
        <v>113</v>
      </c>
      <c r="B219" s="209"/>
      <c r="C219" s="61"/>
      <c r="D219" s="61" t="s">
        <v>2094</v>
      </c>
      <c r="E219" s="203" t="s">
        <v>2095</v>
      </c>
      <c r="F219" s="985">
        <v>363645</v>
      </c>
      <c r="G219" s="1320" t="s">
        <v>576</v>
      </c>
      <c r="H219" s="832">
        <f t="shared" si="1"/>
        <v>113</v>
      </c>
      <c r="I219" s="429"/>
      <c r="J219" s="241"/>
      <c r="K219" s="240" t="s">
        <v>2801</v>
      </c>
      <c r="L219" s="239" t="b">
        <f>IF(SUM(F217:F218)=F219,TRUE,FALSE)</f>
        <v>1</v>
      </c>
    </row>
    <row r="220" spans="1:12" ht="15.5">
      <c r="A220" s="827">
        <f t="shared" si="0"/>
        <v>114</v>
      </c>
      <c r="B220" s="209"/>
      <c r="C220" s="61"/>
      <c r="D220" s="61" t="s">
        <v>2096</v>
      </c>
      <c r="E220" s="203" t="s">
        <v>2097</v>
      </c>
      <c r="F220" s="985">
        <v>164419747</v>
      </c>
      <c r="G220" s="1320" t="s">
        <v>576</v>
      </c>
      <c r="H220" s="832">
        <f t="shared" si="1"/>
        <v>114</v>
      </c>
      <c r="I220" s="429"/>
      <c r="J220" s="239"/>
      <c r="K220" s="240" t="s">
        <v>2802</v>
      </c>
      <c r="L220" s="239" t="b">
        <f>IF(SUM(F216+F219)=F220,TRUE,FALSE)</f>
        <v>1</v>
      </c>
    </row>
    <row r="221" spans="1:12" ht="11.5">
      <c r="A221" s="787"/>
      <c r="B221" s="775"/>
      <c r="C221" s="785" t="s">
        <v>268</v>
      </c>
      <c r="D221" s="202" t="s">
        <v>2098</v>
      </c>
      <c r="E221" s="204"/>
      <c r="F221" s="1319"/>
      <c r="G221" s="889"/>
      <c r="H221" s="779"/>
      <c r="I221" s="429"/>
      <c r="J221" s="239"/>
      <c r="K221" s="230"/>
      <c r="L221" s="239"/>
    </row>
    <row r="222" spans="1:12" ht="11.5">
      <c r="A222" s="827">
        <v>115</v>
      </c>
      <c r="B222" s="209"/>
      <c r="C222" s="61"/>
      <c r="D222" s="61" t="s">
        <v>2099</v>
      </c>
      <c r="E222" s="203" t="s">
        <v>2100</v>
      </c>
      <c r="F222" s="985">
        <v>3118074</v>
      </c>
      <c r="G222" s="1320" t="s">
        <v>576</v>
      </c>
      <c r="H222" s="832">
        <v>115</v>
      </c>
      <c r="I222" s="429"/>
      <c r="J222" s="239"/>
      <c r="K222" s="230"/>
      <c r="L222" s="239"/>
    </row>
    <row r="223" spans="1:12" ht="11.5">
      <c r="A223" s="827">
        <f>A222+1</f>
        <v>116</v>
      </c>
      <c r="B223" s="209"/>
      <c r="C223" s="61"/>
      <c r="D223" s="61" t="s">
        <v>2101</v>
      </c>
      <c r="E223" s="203" t="s">
        <v>2102</v>
      </c>
      <c r="F223" s="985">
        <v>559807</v>
      </c>
      <c r="G223" s="1320" t="s">
        <v>576</v>
      </c>
      <c r="H223" s="832">
        <f>H222+1</f>
        <v>116</v>
      </c>
      <c r="I223" s="429"/>
      <c r="J223" s="239" t="s">
        <v>2803</v>
      </c>
      <c r="K223" s="230"/>
      <c r="L223" s="239"/>
    </row>
    <row r="224" spans="1:12" ht="11.5">
      <c r="A224" s="1783">
        <f>A223+1</f>
        <v>117</v>
      </c>
      <c r="B224" s="1784"/>
      <c r="C224" s="1785">
        <v>10</v>
      </c>
      <c r="D224" s="1390" t="s">
        <v>2103</v>
      </c>
      <c r="E224" s="1786"/>
      <c r="F224" s="1787">
        <v>1537196</v>
      </c>
      <c r="G224" s="1788"/>
      <c r="H224" s="1789">
        <f>H223+1</f>
        <v>117</v>
      </c>
      <c r="I224" s="429"/>
    </row>
    <row r="225" spans="1:12" ht="11.5">
      <c r="A225" s="787"/>
      <c r="B225" s="775"/>
      <c r="C225" s="785" t="s">
        <v>270</v>
      </c>
      <c r="D225" s="202" t="s">
        <v>2104</v>
      </c>
      <c r="E225" s="204"/>
      <c r="F225" s="1319"/>
      <c r="G225" s="889"/>
      <c r="H225" s="779"/>
      <c r="I225" s="429"/>
    </row>
    <row r="226" spans="1:12" ht="11.5">
      <c r="A226" s="827">
        <v>118</v>
      </c>
      <c r="B226" s="209"/>
      <c r="C226" s="61"/>
      <c r="D226" s="61" t="s">
        <v>2105</v>
      </c>
      <c r="E226" s="203" t="s">
        <v>2106</v>
      </c>
      <c r="F226" s="985">
        <v>484998</v>
      </c>
      <c r="G226" s="1320" t="s">
        <v>576</v>
      </c>
      <c r="H226" s="832">
        <v>118</v>
      </c>
      <c r="I226" s="429"/>
    </row>
    <row r="227" spans="1:12" ht="11.5">
      <c r="A227" s="827">
        <f>A226+1</f>
        <v>119</v>
      </c>
      <c r="B227" s="209"/>
      <c r="C227" s="61"/>
      <c r="D227" s="61" t="s">
        <v>2107</v>
      </c>
      <c r="E227" s="203" t="s">
        <v>2108</v>
      </c>
      <c r="F227" s="985"/>
      <c r="G227" s="1320" t="s">
        <v>576</v>
      </c>
      <c r="H227" s="832">
        <f>H226+1</f>
        <v>119</v>
      </c>
      <c r="I227" s="429"/>
    </row>
    <row r="228" spans="1:12" ht="11.5">
      <c r="A228" s="787"/>
      <c r="B228" s="775"/>
      <c r="C228" s="785" t="s">
        <v>271</v>
      </c>
      <c r="D228" s="202" t="s">
        <v>2109</v>
      </c>
      <c r="E228" s="204"/>
      <c r="F228" s="1319"/>
      <c r="G228" s="889"/>
      <c r="H228" s="779"/>
      <c r="I228" s="429"/>
    </row>
    <row r="229" spans="1:12" ht="11.5">
      <c r="A229" s="827">
        <v>120</v>
      </c>
      <c r="B229" s="209"/>
      <c r="C229" s="61"/>
      <c r="D229" s="61" t="s">
        <v>1649</v>
      </c>
      <c r="E229" s="203" t="s">
        <v>575</v>
      </c>
      <c r="F229" s="985">
        <v>1029329</v>
      </c>
      <c r="G229" s="1320" t="s">
        <v>576</v>
      </c>
      <c r="H229" s="832">
        <v>120</v>
      </c>
      <c r="I229" s="429"/>
    </row>
    <row r="230" spans="1:12" ht="11.5">
      <c r="A230" s="827">
        <f>A229+1</f>
        <v>121</v>
      </c>
      <c r="B230" s="209"/>
      <c r="C230" s="61"/>
      <c r="D230" s="61" t="s">
        <v>1650</v>
      </c>
      <c r="E230" s="203" t="s">
        <v>578</v>
      </c>
      <c r="F230" s="985">
        <v>3212064</v>
      </c>
      <c r="G230" s="1320" t="s">
        <v>576</v>
      </c>
      <c r="H230" s="832">
        <f>H229+1</f>
        <v>121</v>
      </c>
      <c r="I230" s="429"/>
    </row>
    <row r="231" spans="1:12" ht="11.5">
      <c r="A231" s="827">
        <f>A230+1</f>
        <v>122</v>
      </c>
      <c r="B231" s="209"/>
      <c r="C231" s="61"/>
      <c r="D231" s="61" t="s">
        <v>1651</v>
      </c>
      <c r="E231" s="203" t="s">
        <v>580</v>
      </c>
      <c r="F231" s="985">
        <v>5562522</v>
      </c>
      <c r="G231" s="1320" t="s">
        <v>576</v>
      </c>
      <c r="H231" s="832">
        <f>H230+1</f>
        <v>122</v>
      </c>
      <c r="I231" s="429"/>
    </row>
    <row r="232" spans="1:12" ht="11.5">
      <c r="A232" s="827">
        <f>A231+1</f>
        <v>123</v>
      </c>
      <c r="B232" s="209"/>
      <c r="C232" s="853" t="s">
        <v>272</v>
      </c>
      <c r="D232" s="61" t="s">
        <v>1652</v>
      </c>
      <c r="E232" s="203"/>
      <c r="F232" s="985">
        <v>7079320</v>
      </c>
      <c r="G232" s="1320" t="s">
        <v>576</v>
      </c>
      <c r="H232" s="832">
        <f>H231+1</f>
        <v>123</v>
      </c>
      <c r="I232" s="429"/>
      <c r="J232" s="239" t="s">
        <v>2804</v>
      </c>
      <c r="K232" s="230"/>
      <c r="L232" s="239"/>
    </row>
    <row r="233" spans="1:12" ht="11.5">
      <c r="A233" s="827">
        <v>124</v>
      </c>
      <c r="B233" s="209"/>
      <c r="C233" s="853">
        <v>14</v>
      </c>
      <c r="D233" s="61" t="s">
        <v>1653</v>
      </c>
      <c r="E233" s="203"/>
      <c r="F233" s="985">
        <v>1712363</v>
      </c>
      <c r="G233" s="1320" t="s">
        <v>576</v>
      </c>
      <c r="H233" s="832">
        <v>124</v>
      </c>
      <c r="I233" s="429"/>
      <c r="J233" s="239" t="s">
        <v>2805</v>
      </c>
      <c r="K233" s="230"/>
      <c r="L233" s="239"/>
    </row>
    <row r="234" spans="1:12" ht="11.5">
      <c r="A234" s="827">
        <v>125</v>
      </c>
      <c r="B234" s="209"/>
      <c r="C234" s="853" t="s">
        <v>274</v>
      </c>
      <c r="D234" s="61" t="s">
        <v>1654</v>
      </c>
      <c r="E234" s="203"/>
      <c r="F234" s="985">
        <v>301017</v>
      </c>
      <c r="G234" s="1320" t="s">
        <v>576</v>
      </c>
      <c r="H234" s="832">
        <v>125</v>
      </c>
      <c r="I234" s="429"/>
      <c r="J234" s="239" t="s">
        <v>2806</v>
      </c>
      <c r="K234" s="230"/>
      <c r="L234" s="239"/>
    </row>
    <row r="235" spans="1:12" ht="11.5">
      <c r="A235" s="787"/>
      <c r="B235" s="775"/>
      <c r="C235" s="785" t="s">
        <v>275</v>
      </c>
      <c r="D235" s="202" t="s">
        <v>1655</v>
      </c>
      <c r="E235" s="204"/>
      <c r="F235" s="1319"/>
      <c r="G235" s="889"/>
      <c r="H235" s="779"/>
      <c r="I235" s="429"/>
      <c r="J235" s="239"/>
      <c r="K235" s="230"/>
      <c r="L235" s="239"/>
    </row>
    <row r="236" spans="1:12" ht="11.5">
      <c r="A236" s="827">
        <v>126</v>
      </c>
      <c r="B236" s="209"/>
      <c r="C236" s="61"/>
      <c r="D236" s="61" t="s">
        <v>1656</v>
      </c>
      <c r="E236" s="203" t="s">
        <v>1657</v>
      </c>
      <c r="F236" s="985">
        <v>15689735</v>
      </c>
      <c r="G236" s="1320" t="s">
        <v>576</v>
      </c>
      <c r="H236" s="832">
        <v>126</v>
      </c>
      <c r="I236" s="429"/>
      <c r="J236" s="239" t="s">
        <v>2807</v>
      </c>
      <c r="K236" s="230"/>
      <c r="L236" s="239"/>
    </row>
    <row r="237" spans="1:12" ht="11.5">
      <c r="A237" s="827">
        <f>A236+1</f>
        <v>127</v>
      </c>
      <c r="B237" s="209"/>
      <c r="C237" s="61"/>
      <c r="D237" s="61" t="s">
        <v>1658</v>
      </c>
      <c r="E237" s="203" t="s">
        <v>1659</v>
      </c>
      <c r="F237" s="985"/>
      <c r="G237" s="1320" t="s">
        <v>576</v>
      </c>
      <c r="H237" s="832">
        <f>H236+1</f>
        <v>127</v>
      </c>
      <c r="I237" s="429"/>
      <c r="J237" s="239"/>
      <c r="K237" s="230"/>
      <c r="L237" s="239"/>
    </row>
    <row r="238" spans="1:12" ht="11.5">
      <c r="A238" s="827">
        <f>A237+1</f>
        <v>128</v>
      </c>
      <c r="B238" s="209"/>
      <c r="C238" s="61"/>
      <c r="D238" s="61" t="s">
        <v>1660</v>
      </c>
      <c r="E238" s="203" t="s">
        <v>1661</v>
      </c>
      <c r="F238" s="985"/>
      <c r="G238" s="1320" t="s">
        <v>576</v>
      </c>
      <c r="H238" s="832">
        <f>H237+1</f>
        <v>128</v>
      </c>
      <c r="I238" s="429"/>
      <c r="J238" s="239"/>
      <c r="K238" s="230"/>
      <c r="L238" s="239"/>
    </row>
    <row r="239" spans="1:12" ht="15.5">
      <c r="A239" s="827">
        <f>A238+1</f>
        <v>129</v>
      </c>
      <c r="B239" s="209"/>
      <c r="C239" s="61"/>
      <c r="D239" s="61" t="s">
        <v>1662</v>
      </c>
      <c r="E239" s="203" t="s">
        <v>1663</v>
      </c>
      <c r="F239" s="985">
        <v>15689735</v>
      </c>
      <c r="G239" s="1320" t="s">
        <v>576</v>
      </c>
      <c r="H239" s="832">
        <f>H238+1</f>
        <v>129</v>
      </c>
      <c r="I239" s="429"/>
      <c r="J239" s="239"/>
      <c r="K239" s="240" t="s">
        <v>2808</v>
      </c>
      <c r="L239" s="239" t="b">
        <f>IF(SUM(F236:F238)=F239,TRUE,FALSE)</f>
        <v>1</v>
      </c>
    </row>
    <row r="240" spans="1:12" ht="11.5">
      <c r="A240" s="787"/>
      <c r="B240" s="775"/>
      <c r="C240" s="785" t="s">
        <v>276</v>
      </c>
      <c r="D240" s="202" t="s">
        <v>1664</v>
      </c>
      <c r="E240" s="204"/>
      <c r="F240" s="1319"/>
      <c r="G240" s="889"/>
      <c r="H240" s="779"/>
      <c r="I240" s="429"/>
      <c r="J240" s="239"/>
      <c r="K240" s="230"/>
      <c r="L240" s="239"/>
    </row>
    <row r="241" spans="1:12" ht="11.5">
      <c r="A241" s="827">
        <v>130</v>
      </c>
      <c r="B241" s="209"/>
      <c r="C241" s="61"/>
      <c r="D241" s="61" t="s">
        <v>1665</v>
      </c>
      <c r="E241" s="203" t="s">
        <v>1666</v>
      </c>
      <c r="F241" s="985">
        <v>25683</v>
      </c>
      <c r="G241" s="1320" t="s">
        <v>576</v>
      </c>
      <c r="H241" s="832">
        <v>130</v>
      </c>
      <c r="I241" s="429"/>
      <c r="J241" s="239" t="s">
        <v>2809</v>
      </c>
      <c r="K241" s="230"/>
      <c r="L241" s="239"/>
    </row>
    <row r="242" spans="1:12" ht="11.5">
      <c r="A242" s="827">
        <f>A241+1</f>
        <v>131</v>
      </c>
      <c r="B242" s="209"/>
      <c r="C242" s="61"/>
      <c r="D242" s="61" t="s">
        <v>1667</v>
      </c>
      <c r="E242" s="203" t="s">
        <v>1668</v>
      </c>
      <c r="F242" s="985">
        <v>251</v>
      </c>
      <c r="G242" s="1320" t="s">
        <v>576</v>
      </c>
      <c r="H242" s="832">
        <f>H241+1</f>
        <v>131</v>
      </c>
      <c r="I242" s="429"/>
      <c r="J242" s="239" t="s">
        <v>2809</v>
      </c>
      <c r="K242" s="230"/>
      <c r="L242" s="239"/>
    </row>
    <row r="243" spans="1:12" ht="11.5">
      <c r="A243" s="827">
        <f>A242+1</f>
        <v>132</v>
      </c>
      <c r="B243" s="209"/>
      <c r="C243" s="61"/>
      <c r="D243" s="61" t="s">
        <v>1669</v>
      </c>
      <c r="E243" s="203" t="s">
        <v>1670</v>
      </c>
      <c r="F243" s="1319"/>
      <c r="G243" s="1334" t="s">
        <v>576</v>
      </c>
      <c r="H243" s="832">
        <f>H242+1</f>
        <v>132</v>
      </c>
      <c r="I243" s="429"/>
      <c r="J243" s="239" t="s">
        <v>2809</v>
      </c>
      <c r="K243" s="230"/>
      <c r="L243" s="239"/>
    </row>
    <row r="244" spans="1:12" ht="15.5">
      <c r="A244" s="827">
        <f>A243+1</f>
        <v>133</v>
      </c>
      <c r="B244" s="209"/>
      <c r="C244" s="61"/>
      <c r="D244" s="61" t="s">
        <v>1671</v>
      </c>
      <c r="E244" s="61" t="s">
        <v>1672</v>
      </c>
      <c r="F244" s="1335">
        <v>25934</v>
      </c>
      <c r="G244" s="1336" t="s">
        <v>576</v>
      </c>
      <c r="H244" s="764">
        <f>H243+1</f>
        <v>133</v>
      </c>
      <c r="I244" s="429"/>
      <c r="J244" s="239"/>
      <c r="K244" s="240" t="s">
        <v>2810</v>
      </c>
      <c r="L244" s="239" t="b">
        <f>IF(SUM(F241:F243)=F244,TRUE,FALSE)</f>
        <v>1</v>
      </c>
    </row>
    <row r="245" spans="1:12" ht="12" thickBot="1">
      <c r="A245" s="827">
        <f>A244+1</f>
        <v>134</v>
      </c>
      <c r="B245" s="209"/>
      <c r="C245" s="61"/>
      <c r="D245" s="3642" t="s">
        <v>2493</v>
      </c>
      <c r="E245" s="3643"/>
      <c r="F245" s="876">
        <v>4.4800000000000004</v>
      </c>
      <c r="G245" s="1321" t="s">
        <v>576</v>
      </c>
      <c r="H245" s="832">
        <f>H244+1</f>
        <v>134</v>
      </c>
      <c r="I245" s="429"/>
      <c r="J245" s="239" t="s">
        <v>2811</v>
      </c>
      <c r="K245" s="230"/>
      <c r="L245" s="239"/>
    </row>
    <row r="246" spans="1:12" ht="11.5">
      <c r="A246" s="138"/>
      <c r="B246" s="202"/>
      <c r="C246" s="202"/>
      <c r="D246" s="202"/>
      <c r="E246" s="202"/>
      <c r="F246" s="202"/>
      <c r="G246" s="202"/>
      <c r="H246" s="201"/>
      <c r="I246" s="429"/>
    </row>
    <row r="247" spans="1:12" ht="11.5">
      <c r="A247" s="2035"/>
      <c r="B247" s="202"/>
      <c r="C247" s="202"/>
      <c r="D247" s="202"/>
      <c r="E247" s="202"/>
      <c r="F247" s="202"/>
      <c r="G247" s="202"/>
      <c r="H247" s="1935"/>
      <c r="I247" s="429"/>
    </row>
    <row r="248" spans="1:12" ht="11.5">
      <c r="A248" s="2035"/>
      <c r="B248" s="202"/>
      <c r="C248" s="202"/>
      <c r="D248" s="202"/>
      <c r="E248" s="202"/>
      <c r="F248" s="202"/>
      <c r="G248" s="202"/>
      <c r="H248" s="1935"/>
      <c r="I248" s="429"/>
    </row>
    <row r="249" spans="1:12" ht="11.5">
      <c r="A249" s="2035"/>
      <c r="B249" s="202"/>
      <c r="C249" s="202"/>
      <c r="D249" s="202"/>
      <c r="E249" s="202"/>
      <c r="F249" s="202"/>
      <c r="G249" s="202"/>
      <c r="H249" s="1935"/>
      <c r="I249" s="429"/>
    </row>
    <row r="250" spans="1:12" ht="11.5">
      <c r="A250" s="2035"/>
      <c r="B250" s="202"/>
      <c r="C250" s="202"/>
      <c r="D250" s="202"/>
      <c r="E250" s="202"/>
      <c r="F250" s="202"/>
      <c r="G250" s="202"/>
      <c r="H250" s="1935"/>
      <c r="I250" s="429"/>
    </row>
    <row r="251" spans="1:12" ht="11.5">
      <c r="A251" s="2035"/>
      <c r="B251" s="202"/>
      <c r="C251" s="202"/>
      <c r="D251" s="202"/>
      <c r="E251" s="202"/>
      <c r="F251" s="202"/>
      <c r="G251" s="202"/>
      <c r="H251" s="1935"/>
      <c r="I251" s="429"/>
    </row>
    <row r="252" spans="1:12" ht="11.5">
      <c r="A252" s="2035"/>
      <c r="B252" s="202"/>
      <c r="C252" s="202"/>
      <c r="D252" s="202"/>
      <c r="E252" s="202"/>
      <c r="F252" s="202"/>
      <c r="G252" s="202"/>
      <c r="H252" s="1935"/>
      <c r="I252" s="429"/>
    </row>
    <row r="253" spans="1:12" ht="11.5">
      <c r="A253" s="138"/>
      <c r="B253" s="202"/>
      <c r="C253" s="202"/>
      <c r="D253" s="202"/>
      <c r="E253" s="202"/>
      <c r="F253" s="202"/>
      <c r="G253" s="202"/>
      <c r="H253" s="201"/>
      <c r="I253" s="429"/>
    </row>
    <row r="254" spans="1:12" ht="11.5">
      <c r="A254" s="756"/>
      <c r="B254" s="202"/>
      <c r="C254" s="202"/>
      <c r="D254" s="202"/>
      <c r="E254" s="202"/>
      <c r="F254" s="202"/>
      <c r="G254" s="202"/>
      <c r="H254" s="201"/>
      <c r="I254" s="429"/>
    </row>
    <row r="255" spans="1:12" ht="11.5">
      <c r="A255" s="540" t="s">
        <v>1955</v>
      </c>
      <c r="B255" s="149"/>
      <c r="C255" s="149"/>
      <c r="D255" s="149"/>
      <c r="E255" s="149"/>
      <c r="F255" s="569"/>
      <c r="G255" s="569"/>
      <c r="H255" s="151"/>
      <c r="I255" s="411"/>
    </row>
    <row r="256" spans="1:12" ht="11.5">
      <c r="I256" s="419"/>
    </row>
    <row r="257" spans="9:9" ht="11.5">
      <c r="I257" s="419"/>
    </row>
    <row r="258" spans="9:9" ht="11.5">
      <c r="I258" s="419"/>
    </row>
    <row r="259" spans="9:9" ht="11.5">
      <c r="I259" s="419"/>
    </row>
    <row r="260" spans="9:9" ht="11.5">
      <c r="I260" s="419"/>
    </row>
    <row r="261" spans="9:9" ht="11.5">
      <c r="I261" s="419"/>
    </row>
    <row r="262" spans="9:9" ht="11.5">
      <c r="I262" s="419"/>
    </row>
    <row r="263" spans="9:9" ht="11.5">
      <c r="I263" s="419"/>
    </row>
    <row r="264" spans="9:9" ht="11.5">
      <c r="I264" s="419"/>
    </row>
    <row r="265" spans="9:9" ht="11.5">
      <c r="I265" s="419"/>
    </row>
    <row r="266" spans="9:9" ht="11.5">
      <c r="I266" s="419"/>
    </row>
    <row r="267" spans="9:9" ht="11.5">
      <c r="I267" s="419"/>
    </row>
    <row r="268" spans="9:9" ht="11.5">
      <c r="I268" s="419"/>
    </row>
    <row r="269" spans="9:9" ht="11.5">
      <c r="I269" s="419"/>
    </row>
    <row r="270" spans="9:9" ht="11.5">
      <c r="I270" s="419"/>
    </row>
    <row r="271" spans="9:9" ht="11.5">
      <c r="I271" s="419"/>
    </row>
    <row r="272" spans="9:9" ht="11.5">
      <c r="I272" s="419"/>
    </row>
    <row r="273" spans="9:9" ht="11.5">
      <c r="I273" s="419"/>
    </row>
    <row r="274" spans="9:9" ht="11.5">
      <c r="I274" s="419"/>
    </row>
    <row r="275" spans="9:9" ht="11.5">
      <c r="I275" s="419"/>
    </row>
    <row r="276" spans="9:9" ht="11.5">
      <c r="I276" s="419"/>
    </row>
    <row r="277" spans="9:9" ht="11.5">
      <c r="I277" s="419"/>
    </row>
    <row r="278" spans="9:9" ht="11.5">
      <c r="I278" s="419"/>
    </row>
    <row r="279" spans="9:9" ht="11.5">
      <c r="I279" s="419"/>
    </row>
    <row r="280" spans="9:9" ht="11.5">
      <c r="I280" s="419"/>
    </row>
    <row r="281" spans="9:9" ht="11.5">
      <c r="I281" s="419"/>
    </row>
    <row r="282" spans="9:9" ht="11.5">
      <c r="I282" s="419"/>
    </row>
    <row r="283" spans="9:9" ht="11.5">
      <c r="I283" s="419"/>
    </row>
    <row r="284" spans="9:9" ht="11.5">
      <c r="I284" s="419"/>
    </row>
    <row r="285" spans="9:9" ht="11.5">
      <c r="I285" s="419"/>
    </row>
    <row r="286" spans="9:9" ht="11.5">
      <c r="I286" s="419"/>
    </row>
    <row r="287" spans="9:9" ht="11.5">
      <c r="I287" s="419"/>
    </row>
    <row r="288" spans="9:9" ht="11.5">
      <c r="I288" s="419"/>
    </row>
    <row r="289" spans="9:9" ht="11.5">
      <c r="I289" s="419"/>
    </row>
    <row r="290" spans="9:9" ht="11.5">
      <c r="I290" s="419"/>
    </row>
    <row r="291" spans="9:9" ht="11.5">
      <c r="I291" s="419"/>
    </row>
    <row r="292" spans="9:9" ht="11.5">
      <c r="I292" s="419"/>
    </row>
    <row r="293" spans="9:9" ht="11.5">
      <c r="I293" s="419"/>
    </row>
    <row r="294" spans="9:9" ht="11.5">
      <c r="I294" s="419"/>
    </row>
    <row r="295" spans="9:9" ht="11.5">
      <c r="I295" s="419"/>
    </row>
    <row r="296" spans="9:9" ht="11.5">
      <c r="I296" s="419"/>
    </row>
    <row r="297" spans="9:9" ht="11.5">
      <c r="I297" s="419"/>
    </row>
    <row r="298" spans="9:9" ht="11.5">
      <c r="I298" s="419"/>
    </row>
    <row r="299" spans="9:9" ht="11.5">
      <c r="I299" s="419"/>
    </row>
    <row r="300" spans="9:9" ht="11.5">
      <c r="I300" s="419"/>
    </row>
    <row r="301" spans="9:9" ht="11.5">
      <c r="I301" s="419"/>
    </row>
    <row r="302" spans="9:9" ht="11.5">
      <c r="I302" s="419"/>
    </row>
    <row r="303" spans="9:9" ht="11.5">
      <c r="I303" s="419"/>
    </row>
    <row r="304" spans="9:9" ht="11.5">
      <c r="I304" s="419"/>
    </row>
    <row r="305" spans="9:9" ht="11.5">
      <c r="I305" s="419"/>
    </row>
    <row r="306" spans="9:9" ht="11.5">
      <c r="I306" s="419"/>
    </row>
    <row r="307" spans="9:9" ht="11.5">
      <c r="I307" s="419"/>
    </row>
    <row r="308" spans="9:9" ht="11.5">
      <c r="I308" s="419"/>
    </row>
    <row r="309" spans="9:9" ht="11.5">
      <c r="I309" s="419"/>
    </row>
    <row r="310" spans="9:9" ht="11.5">
      <c r="I310" s="419"/>
    </row>
    <row r="311" spans="9:9" ht="11.5">
      <c r="I311" s="419"/>
    </row>
    <row r="312" spans="9:9" ht="11.5">
      <c r="I312" s="419"/>
    </row>
    <row r="313" spans="9:9" ht="11.5">
      <c r="I313" s="419"/>
    </row>
    <row r="314" spans="9:9" ht="11.5">
      <c r="I314" s="419"/>
    </row>
    <row r="315" spans="9:9" ht="11.5">
      <c r="I315" s="419"/>
    </row>
  </sheetData>
  <customSheetViews>
    <customSheetView guid="{CED32266-454C-4882-8DB4-02038533D7CA}" scale="70" showPageBreaks="1" view="pageBreakPreview">
      <rowBreaks count="3" manualBreakCount="3">
        <brk id="59" max="16383" man="1"/>
        <brk id="114" max="16383" man="1"/>
        <brk id="167" max="16383" man="1"/>
      </rowBreaks>
      <pageMargins left="0.5" right="0.5" top="0.5" bottom="0.5" header="0.3" footer="0.3"/>
      <printOptions horizontalCentered="1"/>
      <pageSetup fitToWidth="0" fitToHeight="0" orientation="portrait" r:id="rId1"/>
    </customSheetView>
    <customSheetView guid="{785AB79B-FCC5-4328-97AE-CA0022E835E7}" scale="60" showPageBreaks="1" view="pageBreakPreview">
      <selection activeCell="H168" sqref="H168"/>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2"/>
      <headerFooter alignWithMargins="0"/>
    </customSheetView>
    <customSheetView guid="{5A727A5D-BF44-4335-A246-11154DE1EF1F}" scale="70" showPageBreaks="1" view="pageBreakPreview" topLeftCell="A171">
      <selection activeCell="F191" sqref="F191"/>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3"/>
      <headerFooter alignWithMargins="0"/>
    </customSheetView>
    <customSheetView guid="{4199E9C9-F722-4E0F-954F-1B24567CBCA2}"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4"/>
      <headerFooter alignWithMargins="0"/>
    </customSheetView>
    <customSheetView guid="{494A8C19-2F1C-4B6E-A878-D879D2D7079D}"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5"/>
      <headerFooter alignWithMargins="0"/>
    </customSheetView>
    <customSheetView guid="{1074830C-1147-4CE3-BD9F-2572CEE59AEF}"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6"/>
      <headerFooter alignWithMargins="0"/>
    </customSheetView>
    <customSheetView guid="{C0E4D60A-5D51-4D0A-8339-E19D67BA1FD7}"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7"/>
      <headerFooter alignWithMargins="0"/>
    </customSheetView>
    <customSheetView guid="{EB5A193B-9693-4793-A7E2-BFF09C25801B}"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8"/>
      <headerFooter alignWithMargins="0"/>
    </customSheetView>
  </customSheetViews>
  <mergeCells count="5">
    <mergeCell ref="D245:E245"/>
    <mergeCell ref="A67:H67"/>
    <mergeCell ref="A3:H3"/>
    <mergeCell ref="A132:H132"/>
    <mergeCell ref="A195:H195"/>
  </mergeCells>
  <phoneticPr fontId="0" type="noConversion"/>
  <printOptions horizontalCentered="1" verticalCentered="1"/>
  <pageMargins left="0.25" right="0.25" top="0.25" bottom="0.25" header="0.1" footer="0.1"/>
  <pageSetup scale="98" fitToWidth="0" fitToHeight="0" orientation="portrait" r:id="rId9"/>
  <headerFooter alignWithMargins="0"/>
  <rowBreaks count="3" manualBreakCount="3">
    <brk id="64" max="16383" man="1"/>
    <brk id="129" max="16383" man="1"/>
    <brk id="192" max="16383" man="1"/>
  </rowBreaks>
  <customProperties>
    <customPr name="_pios_id" r:id="rId10"/>
    <customPr name="EpmWorksheetKeyString_GUID" r:id="rId11"/>
  </customProperties>
  <legacyDrawing r:id="rId1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71"/>
  <sheetViews>
    <sheetView zoomScale="90" zoomScaleNormal="90" workbookViewId="0">
      <selection sqref="A1:E56"/>
    </sheetView>
  </sheetViews>
  <sheetFormatPr defaultColWidth="8.77734375" defaultRowHeight="10.5"/>
  <cols>
    <col min="1" max="1" width="7.21875" style="215" customWidth="1"/>
    <col min="2" max="2" width="6.6640625" style="215" customWidth="1"/>
    <col min="3" max="3" width="3.109375" style="215" customWidth="1"/>
    <col min="4" max="4" width="100" style="215" customWidth="1"/>
    <col min="5" max="5" width="11.77734375" style="215" customWidth="1"/>
    <col min="6" max="16" width="9.33203125" style="215" hidden="1" customWidth="1"/>
    <col min="17" max="18" width="8.77734375" style="215"/>
    <col min="19" max="19" width="3.33203125" style="215" customWidth="1"/>
    <col min="20" max="16384" width="8.77734375" style="215"/>
  </cols>
  <sheetData>
    <row r="1" spans="1:13" ht="11.5">
      <c r="A1" s="2759" t="s">
        <v>2901</v>
      </c>
      <c r="B1" s="3192"/>
      <c r="C1" s="3192"/>
      <c r="D1" s="3192"/>
      <c r="E1" s="3193">
        <v>81</v>
      </c>
      <c r="I1" s="216"/>
      <c r="L1" s="216"/>
      <c r="M1" s="216"/>
    </row>
    <row r="2" spans="1:13" ht="46.5" customHeight="1">
      <c r="A2" s="3194"/>
      <c r="B2" s="3191"/>
      <c r="C2" s="3191"/>
      <c r="D2" s="3191"/>
      <c r="E2" s="3195"/>
    </row>
    <row r="3" spans="1:13">
      <c r="A3" s="3196"/>
      <c r="B3" s="218"/>
      <c r="C3" s="218"/>
      <c r="D3" s="218"/>
      <c r="E3" s="3197"/>
    </row>
    <row r="4" spans="1:13">
      <c r="A4" s="3196"/>
      <c r="B4" s="218"/>
      <c r="C4" s="218"/>
      <c r="D4" s="218"/>
      <c r="E4" s="3197"/>
    </row>
    <row r="5" spans="1:13">
      <c r="A5" s="3196"/>
      <c r="B5" s="218"/>
      <c r="C5" s="218"/>
      <c r="D5" s="218"/>
      <c r="E5" s="3197"/>
    </row>
    <row r="6" spans="1:13" ht="28" customHeight="1">
      <c r="A6" s="3652" t="s">
        <v>2676</v>
      </c>
      <c r="B6" s="3653"/>
      <c r="C6" s="3653"/>
      <c r="D6" s="3653"/>
      <c r="E6" s="3654"/>
    </row>
    <row r="7" spans="1:13">
      <c r="A7" s="3196"/>
      <c r="B7" s="218"/>
      <c r="C7" s="218"/>
      <c r="D7" s="219"/>
      <c r="E7" s="3197"/>
    </row>
    <row r="8" spans="1:13" ht="30" customHeight="1">
      <c r="A8" s="3655" t="s">
        <v>3582</v>
      </c>
      <c r="B8" s="3656"/>
      <c r="C8" s="3656"/>
      <c r="D8" s="3656"/>
      <c r="E8" s="3657"/>
    </row>
    <row r="9" spans="1:13">
      <c r="A9" s="3196" t="s">
        <v>706</v>
      </c>
      <c r="B9" s="218"/>
      <c r="C9" s="218"/>
      <c r="D9" s="218"/>
      <c r="E9" s="3197"/>
    </row>
    <row r="10" spans="1:13">
      <c r="A10" s="3196" t="s">
        <v>706</v>
      </c>
      <c r="B10" s="218"/>
      <c r="C10" s="218"/>
      <c r="D10" s="218"/>
      <c r="E10" s="3197"/>
    </row>
    <row r="11" spans="1:13">
      <c r="A11" s="3196" t="s">
        <v>706</v>
      </c>
      <c r="B11" s="218"/>
      <c r="C11" s="218"/>
      <c r="D11" s="218"/>
      <c r="E11" s="3197"/>
    </row>
    <row r="12" spans="1:13">
      <c r="A12" s="3196" t="s">
        <v>706</v>
      </c>
      <c r="B12" s="218"/>
      <c r="C12" s="218"/>
      <c r="D12" s="218"/>
      <c r="E12" s="3197"/>
    </row>
    <row r="13" spans="1:13">
      <c r="A13" s="3196" t="s">
        <v>706</v>
      </c>
      <c r="B13" s="218"/>
      <c r="C13" s="218"/>
      <c r="D13" s="218"/>
      <c r="E13" s="3197"/>
    </row>
    <row r="14" spans="1:13">
      <c r="A14" s="3196" t="s">
        <v>706</v>
      </c>
      <c r="B14" s="218"/>
      <c r="C14" s="218"/>
      <c r="D14" s="218"/>
      <c r="E14" s="3197"/>
    </row>
    <row r="15" spans="1:13">
      <c r="A15" s="3196" t="s">
        <v>706</v>
      </c>
      <c r="B15" s="218"/>
      <c r="C15" s="218"/>
      <c r="D15" s="218"/>
      <c r="E15" s="3197"/>
    </row>
    <row r="16" spans="1:13" ht="18">
      <c r="A16" s="3649" t="s">
        <v>707</v>
      </c>
      <c r="B16" s="3650"/>
      <c r="C16" s="3650"/>
      <c r="D16" s="3650"/>
      <c r="E16" s="3651"/>
    </row>
    <row r="17" spans="1:5">
      <c r="A17" s="3196"/>
      <c r="B17" s="218"/>
      <c r="C17" s="218"/>
      <c r="D17" s="219" t="s">
        <v>706</v>
      </c>
      <c r="E17" s="3197"/>
    </row>
    <row r="18" spans="1:5" ht="18">
      <c r="A18" s="3649" t="s">
        <v>708</v>
      </c>
      <c r="B18" s="3650"/>
      <c r="C18" s="3650"/>
      <c r="D18" s="3650"/>
      <c r="E18" s="3651"/>
    </row>
    <row r="19" spans="1:5">
      <c r="A19" s="3196"/>
      <c r="B19" s="218"/>
      <c r="C19" s="218"/>
      <c r="D19" s="219" t="s">
        <v>706</v>
      </c>
      <c r="E19" s="3197"/>
    </row>
    <row r="20" spans="1:5" ht="18">
      <c r="A20" s="3649" t="s">
        <v>709</v>
      </c>
      <c r="B20" s="3650"/>
      <c r="C20" s="3650"/>
      <c r="D20" s="3650"/>
      <c r="E20" s="3651"/>
    </row>
    <row r="21" spans="1:5">
      <c r="A21" s="3196"/>
      <c r="B21" s="218"/>
      <c r="C21" s="218"/>
      <c r="D21" s="219" t="s">
        <v>706</v>
      </c>
      <c r="E21" s="3197"/>
    </row>
    <row r="22" spans="1:5" ht="18">
      <c r="A22" s="3649" t="s">
        <v>3360</v>
      </c>
      <c r="B22" s="3650"/>
      <c r="C22" s="3650"/>
      <c r="D22" s="3650"/>
      <c r="E22" s="3651"/>
    </row>
    <row r="23" spans="1:5">
      <c r="A23" s="3196" t="s">
        <v>706</v>
      </c>
      <c r="B23" s="218"/>
      <c r="C23" s="218"/>
      <c r="D23" s="218"/>
      <c r="E23" s="3197"/>
    </row>
    <row r="24" spans="1:5">
      <c r="A24" s="3196" t="s">
        <v>706</v>
      </c>
      <c r="B24" s="218"/>
      <c r="C24" s="218"/>
      <c r="D24" s="218"/>
      <c r="E24" s="3197"/>
    </row>
    <row r="25" spans="1:5">
      <c r="A25" s="3196" t="s">
        <v>706</v>
      </c>
      <c r="B25" s="218"/>
      <c r="C25" s="218"/>
      <c r="D25" s="218"/>
      <c r="E25" s="3197"/>
    </row>
    <row r="26" spans="1:5">
      <c r="A26" s="3196" t="s">
        <v>706</v>
      </c>
      <c r="B26" s="218"/>
      <c r="C26" s="218"/>
      <c r="D26" s="218"/>
      <c r="E26" s="3197"/>
    </row>
    <row r="27" spans="1:5">
      <c r="A27" s="3196"/>
      <c r="B27" s="218"/>
      <c r="C27" s="218"/>
      <c r="D27" s="218"/>
      <c r="E27" s="3197"/>
    </row>
    <row r="28" spans="1:5">
      <c r="A28" s="3196"/>
      <c r="B28" s="218"/>
      <c r="C28" s="218"/>
      <c r="D28" s="218"/>
      <c r="E28" s="3197"/>
    </row>
    <row r="29" spans="1:5">
      <c r="A29" s="3196"/>
      <c r="B29" s="218"/>
      <c r="C29" s="218"/>
      <c r="D29" s="218"/>
      <c r="E29" s="3197"/>
    </row>
    <row r="30" spans="1:5">
      <c r="A30" s="3196"/>
      <c r="B30" s="218"/>
      <c r="C30" s="218"/>
      <c r="D30" s="218"/>
      <c r="E30" s="3197"/>
    </row>
    <row r="31" spans="1:5">
      <c r="A31" s="3196"/>
      <c r="B31" s="218"/>
      <c r="C31" s="218"/>
      <c r="D31" s="218"/>
      <c r="E31" s="3197"/>
    </row>
    <row r="32" spans="1:5">
      <c r="A32" s="3196"/>
      <c r="B32" s="218"/>
      <c r="C32" s="218"/>
      <c r="D32" s="218"/>
      <c r="E32" s="3197"/>
    </row>
    <row r="33" spans="1:5">
      <c r="A33" s="3196"/>
      <c r="B33" s="218"/>
      <c r="C33" s="218"/>
      <c r="D33" s="218"/>
      <c r="E33" s="3197"/>
    </row>
    <row r="34" spans="1:5">
      <c r="A34" s="3196"/>
      <c r="B34" s="218"/>
      <c r="C34" s="218"/>
      <c r="D34" s="218"/>
      <c r="E34" s="3197"/>
    </row>
    <row r="35" spans="1:5">
      <c r="A35" s="3196"/>
      <c r="B35" s="218"/>
      <c r="C35" s="218"/>
      <c r="D35" s="218"/>
      <c r="E35" s="3197"/>
    </row>
    <row r="36" spans="1:5">
      <c r="A36" s="3196"/>
      <c r="B36" s="218"/>
      <c r="C36" s="218"/>
      <c r="D36" s="218"/>
      <c r="E36" s="3197"/>
    </row>
    <row r="37" spans="1:5">
      <c r="A37" s="3196"/>
      <c r="B37" s="218"/>
      <c r="C37" s="218"/>
      <c r="D37" s="218"/>
      <c r="E37" s="3197"/>
    </row>
    <row r="38" spans="1:5">
      <c r="A38" s="3196"/>
      <c r="B38" s="218"/>
      <c r="C38" s="218"/>
      <c r="D38" s="218"/>
      <c r="E38" s="3197"/>
    </row>
    <row r="39" spans="1:5">
      <c r="A39" s="3196"/>
      <c r="B39" s="218"/>
      <c r="C39" s="218"/>
      <c r="D39" s="218"/>
      <c r="E39" s="3197"/>
    </row>
    <row r="40" spans="1:5">
      <c r="A40" s="3196"/>
      <c r="B40" s="218"/>
      <c r="C40" s="218"/>
      <c r="D40" s="218"/>
      <c r="E40" s="3197"/>
    </row>
    <row r="41" spans="1:5">
      <c r="A41" s="3196"/>
      <c r="B41" s="218"/>
      <c r="C41" s="218"/>
      <c r="D41" s="218"/>
      <c r="E41" s="3197"/>
    </row>
    <row r="42" spans="1:5">
      <c r="A42" s="3196"/>
      <c r="B42" s="218"/>
      <c r="C42" s="218"/>
      <c r="D42" s="218"/>
      <c r="E42" s="3197"/>
    </row>
    <row r="43" spans="1:5">
      <c r="A43" s="3196"/>
      <c r="B43" s="218"/>
      <c r="C43" s="218"/>
      <c r="D43" s="218"/>
      <c r="E43" s="3197"/>
    </row>
    <row r="44" spans="1:5">
      <c r="A44" s="3196"/>
      <c r="B44" s="218"/>
      <c r="C44" s="218"/>
      <c r="D44" s="218"/>
      <c r="E44" s="3197"/>
    </row>
    <row r="45" spans="1:5">
      <c r="A45" s="3196"/>
      <c r="B45" s="218"/>
      <c r="C45" s="218"/>
      <c r="D45" s="218"/>
      <c r="E45" s="3197"/>
    </row>
    <row r="46" spans="1:5">
      <c r="A46" s="3196"/>
      <c r="B46" s="218"/>
      <c r="C46" s="218"/>
      <c r="D46" s="218"/>
      <c r="E46" s="3197"/>
    </row>
    <row r="47" spans="1:5">
      <c r="A47" s="3196"/>
      <c r="B47" s="218"/>
      <c r="C47" s="218"/>
      <c r="D47" s="218"/>
      <c r="E47" s="3197"/>
    </row>
    <row r="48" spans="1:5">
      <c r="A48" s="3196"/>
      <c r="B48" s="218"/>
      <c r="C48" s="218"/>
      <c r="D48" s="218"/>
      <c r="E48" s="3197"/>
    </row>
    <row r="49" spans="1:5">
      <c r="A49" s="3196"/>
      <c r="B49" s="218"/>
      <c r="C49" s="218"/>
      <c r="D49" s="218"/>
      <c r="E49" s="3197"/>
    </row>
    <row r="50" spans="1:5">
      <c r="A50" s="3196"/>
      <c r="B50" s="218"/>
      <c r="C50" s="218"/>
      <c r="D50" s="218"/>
      <c r="E50" s="3197"/>
    </row>
    <row r="51" spans="1:5">
      <c r="A51" s="3196"/>
      <c r="B51" s="218"/>
      <c r="C51" s="218"/>
      <c r="D51" s="218"/>
      <c r="E51" s="3197"/>
    </row>
    <row r="52" spans="1:5">
      <c r="A52" s="3196"/>
      <c r="B52" s="218"/>
      <c r="C52" s="218"/>
      <c r="D52" s="218"/>
      <c r="E52" s="3197"/>
    </row>
    <row r="53" spans="1:5">
      <c r="A53" s="3196"/>
      <c r="B53" s="218"/>
      <c r="C53" s="218"/>
      <c r="D53" s="218"/>
      <c r="E53" s="3197"/>
    </row>
    <row r="54" spans="1:5">
      <c r="A54" s="3196"/>
      <c r="B54" s="218"/>
      <c r="C54" s="218"/>
      <c r="D54" s="218"/>
      <c r="E54" s="3197"/>
    </row>
    <row r="55" spans="1:5" ht="50.25" customHeight="1">
      <c r="A55" s="3198"/>
      <c r="B55" s="217"/>
      <c r="C55" s="217"/>
      <c r="D55" s="217"/>
      <c r="E55" s="3199"/>
    </row>
    <row r="56" spans="1:5" ht="11.5">
      <c r="A56" s="3200" t="s">
        <v>2600</v>
      </c>
      <c r="B56" s="3201"/>
      <c r="C56" s="3201"/>
      <c r="D56" s="217"/>
      <c r="E56" s="3199"/>
    </row>
    <row r="71" spans="9:13">
      <c r="I71" s="215">
        <v>38</v>
      </c>
      <c r="L71" s="216">
        <v>117</v>
      </c>
      <c r="M71" s="216">
        <v>118</v>
      </c>
    </row>
  </sheetData>
  <customSheetViews>
    <customSheetView guid="{CED32266-454C-4882-8DB4-02038533D7CA}" scale="90" showPageBreaks="1" hiddenColumns="1">
      <pageMargins left="0.7" right="0.7" top="0.75" bottom="0.75" header="0.3" footer="0.3"/>
      <pageSetup orientation="portrait" r:id="rId1"/>
    </customSheetView>
    <customSheetView guid="{785AB79B-FCC5-4328-97AE-CA0022E835E7}" scale="90" hiddenColumns="1">
      <selection activeCell="D35" sqref="D35"/>
      <pageMargins left="0.7" right="0.7" top="0.75" bottom="0.75" header="0.3" footer="0.3"/>
      <pageSetup orientation="portrait" r:id="rId2"/>
    </customSheetView>
    <customSheetView guid="{5A727A5D-BF44-4335-A246-11154DE1EF1F}" scale="90" hiddenColumns="1">
      <pageMargins left="0.7" right="0.7" top="0.75" bottom="0.75" header="0.3" footer="0.3"/>
      <pageSetup orientation="portrait" r:id="rId3"/>
    </customSheetView>
    <customSheetView guid="{4199E9C9-F722-4E0F-954F-1B24567CBCA2}" scale="90" hiddenColumns="1">
      <selection activeCell="D35" sqref="D35"/>
      <pageMargins left="0.7" right="0.7" top="0.75" bottom="0.75" header="0.3" footer="0.3"/>
      <pageSetup orientation="portrait" r:id="rId4"/>
    </customSheetView>
    <customSheetView guid="{494A8C19-2F1C-4B6E-A878-D879D2D7079D}" scale="90" hiddenColumns="1">
      <selection activeCell="D35" sqref="D35"/>
      <pageMargins left="0.7" right="0.7" top="0.75" bottom="0.75" header="0.3" footer="0.3"/>
      <pageSetup orientation="portrait" r:id="rId5"/>
    </customSheetView>
    <customSheetView guid="{1074830C-1147-4CE3-BD9F-2572CEE59AEF}" scale="90" hiddenColumns="1">
      <selection activeCell="D35" sqref="D35"/>
      <pageMargins left="0.7" right="0.7" top="0.75" bottom="0.75" header="0.3" footer="0.3"/>
      <pageSetup orientation="portrait" r:id="rId6"/>
    </customSheetView>
    <customSheetView guid="{C0E4D60A-5D51-4D0A-8339-E19D67BA1FD7}" scale="90" hiddenColumns="1">
      <selection activeCell="D35" sqref="D35"/>
      <pageMargins left="0.7" right="0.7" top="0.75" bottom="0.75" header="0.3" footer="0.3"/>
      <pageSetup orientation="portrait" r:id="rId7"/>
    </customSheetView>
    <customSheetView guid="{EB5A193B-9693-4793-A7E2-BFF09C25801B}" scale="90" hiddenColumns="1">
      <selection activeCell="D35" sqref="D35"/>
      <pageMargins left="0.7" right="0.7" top="0.75" bottom="0.75" header="0.3" footer="0.3"/>
      <pageSetup orientation="portrait" r:id="rId8"/>
    </customSheetView>
  </customSheetViews>
  <mergeCells count="6">
    <mergeCell ref="A22:E22"/>
    <mergeCell ref="A6:E6"/>
    <mergeCell ref="A8:E8"/>
    <mergeCell ref="A16:E16"/>
    <mergeCell ref="A18:E18"/>
    <mergeCell ref="A20:E20"/>
  </mergeCell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5515E-85CE-4D9E-BA81-CC6C63735028}">
  <dimension ref="A1:B48"/>
  <sheetViews>
    <sheetView workbookViewId="0">
      <selection activeCell="A10" sqref="A10"/>
    </sheetView>
  </sheetViews>
  <sheetFormatPr defaultRowHeight="10"/>
  <cols>
    <col min="1" max="1" width="107.33203125" bestFit="1" customWidth="1"/>
    <col min="2" max="2" width="5.109375" customWidth="1"/>
  </cols>
  <sheetData>
    <row r="1" spans="1:2" ht="10.5">
      <c r="A1" s="2071"/>
      <c r="B1" s="2101" t="s">
        <v>3042</v>
      </c>
    </row>
    <row r="2" spans="1:2">
      <c r="A2" s="2097"/>
      <c r="B2" s="2154"/>
    </row>
    <row r="3" spans="1:2" ht="13">
      <c r="A3" s="2155" t="s">
        <v>1354</v>
      </c>
      <c r="B3" s="1938"/>
    </row>
    <row r="4" spans="1:2">
      <c r="A4" s="2035"/>
      <c r="B4" s="2033"/>
    </row>
    <row r="5" spans="1:2">
      <c r="A5" s="3377" t="s">
        <v>3376</v>
      </c>
      <c r="B5" s="3378"/>
    </row>
    <row r="6" spans="1:2">
      <c r="A6" s="2035" t="s">
        <v>3389</v>
      </c>
      <c r="B6" s="2033"/>
    </row>
    <row r="7" spans="1:2">
      <c r="A7" s="2035" t="s">
        <v>3187</v>
      </c>
      <c r="B7" s="2033"/>
    </row>
    <row r="8" spans="1:2">
      <c r="A8" s="2035"/>
      <c r="B8" s="2033"/>
    </row>
    <row r="9" spans="1:2">
      <c r="A9" s="2034" t="s">
        <v>3583</v>
      </c>
      <c r="B9" s="2033"/>
    </row>
    <row r="10" spans="1:2">
      <c r="A10" s="2035"/>
      <c r="B10" s="2033"/>
    </row>
    <row r="11" spans="1:2">
      <c r="A11" s="2031" t="s">
        <v>1356</v>
      </c>
      <c r="B11" s="1938"/>
    </row>
    <row r="12" spans="1:2">
      <c r="A12" s="2035"/>
      <c r="B12" s="2033"/>
    </row>
    <row r="13" spans="1:2" ht="11.5">
      <c r="A13" s="2156" t="s">
        <v>408</v>
      </c>
      <c r="B13" s="2033"/>
    </row>
    <row r="14" spans="1:2">
      <c r="A14" s="2051"/>
      <c r="B14" s="2033"/>
    </row>
    <row r="15" spans="1:2" ht="23.15" customHeight="1">
      <c r="A15" s="3375" t="s">
        <v>2484</v>
      </c>
      <c r="B15" s="3376"/>
    </row>
    <row r="16" spans="1:2">
      <c r="A16" s="2157"/>
      <c r="B16" s="2033"/>
    </row>
    <row r="17" spans="1:2" ht="172.5" customHeight="1">
      <c r="A17" s="3375" t="s">
        <v>2485</v>
      </c>
      <c r="B17" s="3376"/>
    </row>
    <row r="18" spans="1:2">
      <c r="A18" s="2158"/>
      <c r="B18" s="2033"/>
    </row>
    <row r="19" spans="1:2">
      <c r="A19" s="2158"/>
      <c r="B19" s="2033"/>
    </row>
    <row r="20" spans="1:2">
      <c r="A20" s="2158"/>
      <c r="B20" s="2033"/>
    </row>
    <row r="21" spans="1:2">
      <c r="A21" s="2158"/>
      <c r="B21" s="2033"/>
    </row>
    <row r="22" spans="1:2">
      <c r="A22" s="2158"/>
      <c r="B22" s="2033"/>
    </row>
    <row r="23" spans="1:2">
      <c r="A23" s="2158"/>
      <c r="B23" s="2033"/>
    </row>
    <row r="24" spans="1:2">
      <c r="A24" s="2158"/>
      <c r="B24" s="2033"/>
    </row>
    <row r="25" spans="1:2">
      <c r="A25" s="2158"/>
      <c r="B25" s="2033"/>
    </row>
    <row r="26" spans="1:2">
      <c r="A26" s="2158"/>
      <c r="B26" s="2033"/>
    </row>
    <row r="27" spans="1:2">
      <c r="A27" s="2158"/>
      <c r="B27" s="2033"/>
    </row>
    <row r="28" spans="1:2">
      <c r="A28" s="2158"/>
      <c r="B28" s="2033"/>
    </row>
    <row r="29" spans="1:2">
      <c r="A29" s="2158"/>
      <c r="B29" s="2033"/>
    </row>
    <row r="30" spans="1:2">
      <c r="A30" s="2035"/>
      <c r="B30" s="2033"/>
    </row>
    <row r="31" spans="1:2">
      <c r="A31" s="2035"/>
      <c r="B31" s="2033"/>
    </row>
    <row r="32" spans="1:2">
      <c r="A32" s="2035"/>
      <c r="B32" s="2033"/>
    </row>
    <row r="33" spans="1:2">
      <c r="A33" s="2035"/>
      <c r="B33" s="2033"/>
    </row>
    <row r="34" spans="1:2">
      <c r="A34" s="2035"/>
      <c r="B34" s="2033"/>
    </row>
    <row r="35" spans="1:2">
      <c r="A35" s="2035"/>
      <c r="B35" s="2033"/>
    </row>
    <row r="36" spans="1:2">
      <c r="A36" s="2035"/>
      <c r="B36" s="2033"/>
    </row>
    <row r="37" spans="1:2">
      <c r="A37" s="2035"/>
      <c r="B37" s="2033"/>
    </row>
    <row r="38" spans="1:2">
      <c r="A38" s="2035"/>
      <c r="B38" s="2033"/>
    </row>
    <row r="39" spans="1:2">
      <c r="A39" s="2035"/>
      <c r="B39" s="2033"/>
    </row>
    <row r="40" spans="1:2">
      <c r="A40" s="2035"/>
      <c r="B40" s="2033"/>
    </row>
    <row r="41" spans="1:2">
      <c r="A41" s="2035"/>
      <c r="B41" s="2033"/>
    </row>
    <row r="42" spans="1:2">
      <c r="A42" s="2035"/>
      <c r="B42" s="2033"/>
    </row>
    <row r="43" spans="1:2">
      <c r="A43" s="2035"/>
      <c r="B43" s="2033"/>
    </row>
    <row r="44" spans="1:2">
      <c r="A44" s="2035"/>
      <c r="B44" s="2033"/>
    </row>
    <row r="45" spans="1:2">
      <c r="A45" s="2035"/>
      <c r="B45" s="2033"/>
    </row>
    <row r="46" spans="1:2">
      <c r="A46" s="2035"/>
      <c r="B46" s="2033"/>
    </row>
    <row r="47" spans="1:2">
      <c r="A47" s="2067"/>
      <c r="B47" s="1890"/>
    </row>
    <row r="48" spans="1:2" ht="10.5">
      <c r="A48" s="2067"/>
      <c r="B48" s="111" t="s">
        <v>1353</v>
      </c>
    </row>
  </sheetData>
  <customSheetViews>
    <customSheetView guid="{CED32266-454C-4882-8DB4-02038533D7CA}" showPageBreaks="1" printArea="1">
      <selection activeCell="A7" sqref="A7"/>
      <pageMargins left="0.5" right="0.5" top="0.5" bottom="0.5" header="0.3" footer="0.3"/>
      <printOptions horizontalCentered="1"/>
      <pageSetup fitToWidth="0" fitToHeight="0" orientation="portrait" r:id="rId1"/>
    </customSheetView>
  </customSheetViews>
  <mergeCells count="3">
    <mergeCell ref="A17:B17"/>
    <mergeCell ref="A5:B5"/>
    <mergeCell ref="A15:B15"/>
  </mergeCells>
  <printOptions horizontalCentered="1" verticalCentered="1"/>
  <pageMargins left="0.25" right="0.25" top="0.25" bottom="0.25" header="0.1" footer="0.1"/>
  <pageSetup scale="112" fitToWidth="0" fitToHeight="0" orientation="portrait" r:id="rId2"/>
  <headerFooter alignWithMargins="0"/>
  <customProperties>
    <customPr name="EpmWorksheetKeyString_GUID" r:id="rId3"/>
  </customPropertie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68"/>
  <sheetViews>
    <sheetView view="pageBreakPreview" topLeftCell="A13" zoomScale="80" zoomScaleNormal="100" zoomScaleSheetLayoutView="80" workbookViewId="0">
      <selection activeCell="E59" sqref="E59"/>
    </sheetView>
  </sheetViews>
  <sheetFormatPr defaultRowHeight="10"/>
  <cols>
    <col min="1" max="1" width="3.77734375" customWidth="1"/>
    <col min="2" max="2" width="5.77734375" customWidth="1"/>
    <col min="3" max="3" width="4.44140625" bestFit="1" customWidth="1"/>
    <col min="4" max="4" width="43.44140625" customWidth="1"/>
    <col min="5" max="6" width="23.77734375" customWidth="1"/>
    <col min="7" max="7" width="22.77734375" customWidth="1"/>
    <col min="8" max="8" width="5.33203125" customWidth="1"/>
    <col min="9" max="9" width="5.77734375" customWidth="1"/>
    <col min="10" max="10" width="6" customWidth="1"/>
    <col min="11" max="12" width="29" customWidth="1"/>
    <col min="13" max="13" width="28.88671875" customWidth="1"/>
    <col min="14" max="14" width="28.44140625" customWidth="1"/>
    <col min="15" max="15" width="5.44140625" customWidth="1"/>
  </cols>
  <sheetData>
    <row r="1" spans="1:16" ht="10.5">
      <c r="A1" s="1811">
        <v>82</v>
      </c>
      <c r="B1" s="789"/>
      <c r="C1" s="789"/>
      <c r="D1" s="137"/>
      <c r="E1" s="137"/>
      <c r="F1" s="100"/>
      <c r="G1" s="109"/>
      <c r="H1" s="127" t="s">
        <v>3042</v>
      </c>
      <c r="I1" s="1758" t="s">
        <v>2901</v>
      </c>
      <c r="J1" s="137"/>
      <c r="K1" s="137"/>
      <c r="L1" s="137"/>
      <c r="M1" s="137"/>
      <c r="N1" s="137"/>
      <c r="O1" s="1337">
        <v>83</v>
      </c>
      <c r="P1" s="46"/>
    </row>
    <row r="2" spans="1:16" ht="10.5">
      <c r="A2" s="101" t="s">
        <v>2733</v>
      </c>
      <c r="B2" s="59"/>
      <c r="C2" s="59"/>
      <c r="D2" s="59"/>
      <c r="E2" s="59"/>
      <c r="F2" s="59"/>
      <c r="G2" s="59"/>
      <c r="H2" s="183"/>
      <c r="I2" s="3665" t="s">
        <v>3594</v>
      </c>
      <c r="J2" s="3666"/>
      <c r="K2" s="3666"/>
      <c r="L2" s="3666"/>
      <c r="M2" s="3666"/>
      <c r="N2" s="3666"/>
      <c r="O2" s="3667"/>
    </row>
    <row r="3" spans="1:16">
      <c r="A3" s="1816" t="s">
        <v>334</v>
      </c>
      <c r="B3" s="567"/>
      <c r="C3" s="567"/>
      <c r="D3" s="567"/>
      <c r="E3" s="567"/>
      <c r="F3" s="567"/>
      <c r="G3" s="567"/>
      <c r="H3" s="568"/>
      <c r="I3" s="1816" t="s">
        <v>334</v>
      </c>
      <c r="J3" s="567"/>
      <c r="K3" s="567"/>
      <c r="L3" s="567"/>
      <c r="M3" s="567"/>
      <c r="N3" s="567"/>
      <c r="O3" s="568"/>
    </row>
    <row r="4" spans="1:16">
      <c r="A4" s="188"/>
      <c r="B4" s="61"/>
      <c r="C4" s="61"/>
      <c r="D4" s="61"/>
      <c r="E4" s="61"/>
      <c r="F4" s="61"/>
      <c r="G4" s="61"/>
      <c r="H4" s="185"/>
      <c r="I4" s="188"/>
      <c r="J4" s="61"/>
      <c r="K4" s="61"/>
      <c r="L4" s="61"/>
      <c r="M4" s="61"/>
      <c r="N4" s="61"/>
      <c r="O4" s="185"/>
    </row>
    <row r="5" spans="1:16">
      <c r="A5" s="815"/>
      <c r="B5" s="816"/>
      <c r="C5" s="817"/>
      <c r="D5" s="818"/>
      <c r="E5" s="819"/>
      <c r="F5" s="819" t="s">
        <v>964</v>
      </c>
      <c r="G5" s="819" t="s">
        <v>964</v>
      </c>
      <c r="H5" s="820"/>
      <c r="I5" s="821"/>
      <c r="J5" s="816"/>
      <c r="K5" s="204"/>
      <c r="L5" s="204"/>
      <c r="M5" s="204"/>
      <c r="N5" s="204"/>
      <c r="O5" s="201"/>
    </row>
    <row r="6" spans="1:16">
      <c r="A6" s="1817"/>
      <c r="B6" s="1399"/>
      <c r="C6" s="1778"/>
      <c r="D6" s="204"/>
      <c r="E6" s="1346" t="s">
        <v>920</v>
      </c>
      <c r="F6" s="1346" t="s">
        <v>965</v>
      </c>
      <c r="G6" s="1346" t="s">
        <v>966</v>
      </c>
      <c r="H6" s="1759"/>
      <c r="I6" s="1832"/>
      <c r="J6" s="1399"/>
      <c r="K6" s="204"/>
      <c r="L6" s="204"/>
      <c r="M6" s="204"/>
      <c r="N6" s="204"/>
      <c r="O6" s="201"/>
    </row>
    <row r="7" spans="1:16">
      <c r="A7" s="1818" t="s">
        <v>311</v>
      </c>
      <c r="B7" s="1819" t="s">
        <v>335</v>
      </c>
      <c r="C7" s="1820"/>
      <c r="D7" s="204"/>
      <c r="E7" s="1346" t="s">
        <v>967</v>
      </c>
      <c r="F7" s="1346" t="s">
        <v>968</v>
      </c>
      <c r="G7" s="1346" t="s">
        <v>969</v>
      </c>
      <c r="H7" s="1821" t="s">
        <v>311</v>
      </c>
      <c r="I7" s="1818" t="s">
        <v>311</v>
      </c>
      <c r="J7" s="1819" t="s">
        <v>335</v>
      </c>
      <c r="K7" s="778" t="s">
        <v>970</v>
      </c>
      <c r="L7" s="778" t="s">
        <v>971</v>
      </c>
      <c r="M7" s="778" t="s">
        <v>972</v>
      </c>
      <c r="N7" s="778" t="s">
        <v>920</v>
      </c>
      <c r="O7" s="1821" t="s">
        <v>311</v>
      </c>
    </row>
    <row r="8" spans="1:16">
      <c r="A8" s="1818" t="s">
        <v>316</v>
      </c>
      <c r="B8" s="1819" t="s">
        <v>316</v>
      </c>
      <c r="C8" s="1822"/>
      <c r="D8" s="778" t="s">
        <v>336</v>
      </c>
      <c r="E8" s="1819" t="s">
        <v>339</v>
      </c>
      <c r="F8" s="1346" t="s">
        <v>973</v>
      </c>
      <c r="G8" s="1346" t="s">
        <v>974</v>
      </c>
      <c r="H8" s="1821" t="s">
        <v>316</v>
      </c>
      <c r="I8" s="1818" t="s">
        <v>316</v>
      </c>
      <c r="J8" s="1819" t="s">
        <v>316</v>
      </c>
      <c r="K8" s="778" t="s">
        <v>975</v>
      </c>
      <c r="L8" s="778" t="s">
        <v>975</v>
      </c>
      <c r="M8" s="778" t="s">
        <v>975</v>
      </c>
      <c r="N8" s="778" t="s">
        <v>976</v>
      </c>
      <c r="O8" s="1821" t="s">
        <v>316</v>
      </c>
    </row>
    <row r="9" spans="1:16" ht="10.5" thickBot="1">
      <c r="A9" s="824"/>
      <c r="B9" s="209"/>
      <c r="C9" s="825"/>
      <c r="D9" s="726" t="s">
        <v>321</v>
      </c>
      <c r="E9" s="3001" t="s">
        <v>322</v>
      </c>
      <c r="F9" s="628" t="s">
        <v>323</v>
      </c>
      <c r="G9" s="628" t="s">
        <v>324</v>
      </c>
      <c r="H9" s="826"/>
      <c r="I9" s="824"/>
      <c r="J9" s="209"/>
      <c r="K9" s="882" t="s">
        <v>325</v>
      </c>
      <c r="L9" s="882" t="s">
        <v>326</v>
      </c>
      <c r="M9" s="882" t="s">
        <v>178</v>
      </c>
      <c r="N9" s="2223" t="s">
        <v>179</v>
      </c>
      <c r="O9" s="764"/>
    </row>
    <row r="10" spans="1:16" ht="11.5" customHeight="1">
      <c r="A10" s="827">
        <v>1</v>
      </c>
      <c r="B10" s="209"/>
      <c r="C10" s="828" t="s">
        <v>977</v>
      </c>
      <c r="D10" s="203" t="s">
        <v>978</v>
      </c>
      <c r="E10" s="3002">
        <v>16</v>
      </c>
      <c r="F10" s="830"/>
      <c r="G10" s="831"/>
      <c r="H10" s="832">
        <v>1</v>
      </c>
      <c r="I10" s="827">
        <v>1</v>
      </c>
      <c r="J10" s="209"/>
      <c r="K10" s="1338"/>
      <c r="L10" s="830"/>
      <c r="M10" s="830"/>
      <c r="N10" s="3003">
        <v>16</v>
      </c>
      <c r="O10" s="832">
        <v>1</v>
      </c>
    </row>
    <row r="11" spans="1:16" ht="11.5" customHeight="1">
      <c r="A11" s="827">
        <v>2</v>
      </c>
      <c r="B11" s="209"/>
      <c r="C11" s="828">
        <v>-3</v>
      </c>
      <c r="D11" s="203" t="s">
        <v>979</v>
      </c>
      <c r="E11" s="858"/>
      <c r="F11" s="209"/>
      <c r="G11" s="836"/>
      <c r="H11" s="832">
        <v>2</v>
      </c>
      <c r="I11" s="827">
        <v>2</v>
      </c>
      <c r="J11" s="209"/>
      <c r="K11" s="858"/>
      <c r="L11" s="209"/>
      <c r="M11" s="209"/>
      <c r="N11" s="836"/>
      <c r="O11" s="832">
        <v>2</v>
      </c>
    </row>
    <row r="12" spans="1:16" ht="11.5" customHeight="1">
      <c r="A12" s="827">
        <v>3</v>
      </c>
      <c r="B12" s="209"/>
      <c r="C12" s="828">
        <f t="shared" ref="C12:C17" si="0">C11-1</f>
        <v>-4</v>
      </c>
      <c r="D12" s="203" t="s">
        <v>980</v>
      </c>
      <c r="E12" s="858"/>
      <c r="F12" s="209"/>
      <c r="G12" s="836"/>
      <c r="H12" s="832">
        <v>3</v>
      </c>
      <c r="I12" s="827">
        <v>3</v>
      </c>
      <c r="J12" s="209"/>
      <c r="K12" s="858"/>
      <c r="L12" s="209"/>
      <c r="M12" s="209"/>
      <c r="N12" s="836"/>
      <c r="O12" s="832">
        <v>3</v>
      </c>
    </row>
    <row r="13" spans="1:16" ht="11.5" customHeight="1">
      <c r="A13" s="827">
        <v>4</v>
      </c>
      <c r="B13" s="209"/>
      <c r="C13" s="828">
        <f t="shared" si="0"/>
        <v>-5</v>
      </c>
      <c r="D13" s="203" t="s">
        <v>981</v>
      </c>
      <c r="E13" s="858"/>
      <c r="F13" s="209"/>
      <c r="G13" s="836"/>
      <c r="H13" s="832">
        <v>4</v>
      </c>
      <c r="I13" s="827">
        <v>4</v>
      </c>
      <c r="J13" s="209"/>
      <c r="K13" s="858"/>
      <c r="L13" s="209"/>
      <c r="M13" s="209"/>
      <c r="N13" s="836"/>
      <c r="O13" s="832">
        <v>4</v>
      </c>
    </row>
    <row r="14" spans="1:16" ht="11.5" customHeight="1">
      <c r="A14" s="827">
        <v>5</v>
      </c>
      <c r="B14" s="209"/>
      <c r="C14" s="828">
        <f t="shared" si="0"/>
        <v>-6</v>
      </c>
      <c r="D14" s="203" t="s">
        <v>982</v>
      </c>
      <c r="E14" s="858"/>
      <c r="F14" s="209"/>
      <c r="G14" s="836"/>
      <c r="H14" s="832">
        <v>5</v>
      </c>
      <c r="I14" s="827">
        <v>5</v>
      </c>
      <c r="J14" s="209"/>
      <c r="K14" s="858"/>
      <c r="L14" s="209"/>
      <c r="M14" s="209"/>
      <c r="N14" s="836"/>
      <c r="O14" s="832">
        <v>5</v>
      </c>
    </row>
    <row r="15" spans="1:16" ht="11.5" customHeight="1">
      <c r="A15" s="827">
        <v>6</v>
      </c>
      <c r="B15" s="209"/>
      <c r="C15" s="828">
        <f t="shared" si="0"/>
        <v>-7</v>
      </c>
      <c r="D15" s="203" t="s">
        <v>983</v>
      </c>
      <c r="E15" s="858"/>
      <c r="F15" s="209"/>
      <c r="G15" s="836"/>
      <c r="H15" s="832">
        <v>6</v>
      </c>
      <c r="I15" s="827">
        <v>6</v>
      </c>
      <c r="J15" s="209"/>
      <c r="K15" s="858"/>
      <c r="L15" s="209"/>
      <c r="M15" s="209"/>
      <c r="N15" s="836"/>
      <c r="O15" s="832">
        <v>6</v>
      </c>
    </row>
    <row r="16" spans="1:16" ht="11.5" customHeight="1">
      <c r="A16" s="827">
        <v>7</v>
      </c>
      <c r="B16" s="209"/>
      <c r="C16" s="828">
        <f t="shared" si="0"/>
        <v>-8</v>
      </c>
      <c r="D16" s="203" t="s">
        <v>984</v>
      </c>
      <c r="E16" s="858"/>
      <c r="F16" s="209"/>
      <c r="G16" s="836"/>
      <c r="H16" s="832">
        <v>7</v>
      </c>
      <c r="I16" s="827">
        <v>7</v>
      </c>
      <c r="J16" s="209"/>
      <c r="K16" s="858"/>
      <c r="L16" s="209"/>
      <c r="M16" s="209"/>
      <c r="N16" s="836"/>
      <c r="O16" s="832">
        <v>7</v>
      </c>
    </row>
    <row r="17" spans="1:15" ht="11.5" customHeight="1">
      <c r="A17" s="827">
        <v>8</v>
      </c>
      <c r="B17" s="209"/>
      <c r="C17" s="828">
        <f t="shared" si="0"/>
        <v>-9</v>
      </c>
      <c r="D17" s="203" t="s">
        <v>985</v>
      </c>
      <c r="E17" s="858"/>
      <c r="F17" s="209"/>
      <c r="G17" s="836"/>
      <c r="H17" s="832">
        <v>8</v>
      </c>
      <c r="I17" s="827">
        <v>8</v>
      </c>
      <c r="J17" s="209"/>
      <c r="K17" s="858"/>
      <c r="L17" s="209"/>
      <c r="M17" s="209"/>
      <c r="N17" s="836"/>
      <c r="O17" s="832">
        <v>8</v>
      </c>
    </row>
    <row r="18" spans="1:15" ht="11.5" customHeight="1">
      <c r="A18" s="827">
        <v>9</v>
      </c>
      <c r="B18" s="209"/>
      <c r="C18" s="828">
        <v>-11</v>
      </c>
      <c r="D18" s="203" t="s">
        <v>986</v>
      </c>
      <c r="E18" s="858"/>
      <c r="F18" s="209"/>
      <c r="G18" s="836"/>
      <c r="H18" s="832">
        <v>9</v>
      </c>
      <c r="I18" s="827">
        <v>9</v>
      </c>
      <c r="J18" s="209"/>
      <c r="K18" s="858"/>
      <c r="L18" s="209"/>
      <c r="M18" s="209"/>
      <c r="N18" s="836"/>
      <c r="O18" s="832">
        <v>9</v>
      </c>
    </row>
    <row r="19" spans="1:15" ht="11.5" customHeight="1">
      <c r="A19" s="827">
        <v>10</v>
      </c>
      <c r="B19" s="209"/>
      <c r="C19" s="828">
        <v>-13</v>
      </c>
      <c r="D19" s="203" t="s">
        <v>987</v>
      </c>
      <c r="E19" s="858"/>
      <c r="F19" s="209"/>
      <c r="G19" s="836"/>
      <c r="H19" s="832">
        <v>10</v>
      </c>
      <c r="I19" s="827">
        <v>10</v>
      </c>
      <c r="J19" s="209"/>
      <c r="K19" s="858"/>
      <c r="L19" s="209"/>
      <c r="M19" s="209"/>
      <c r="N19" s="836"/>
      <c r="O19" s="832">
        <v>10</v>
      </c>
    </row>
    <row r="20" spans="1:15" ht="11.5" customHeight="1">
      <c r="A20" s="827">
        <v>11</v>
      </c>
      <c r="B20" s="209"/>
      <c r="C20" s="828">
        <v>-16</v>
      </c>
      <c r="D20" s="203" t="s">
        <v>988</v>
      </c>
      <c r="E20" s="858"/>
      <c r="F20" s="209"/>
      <c r="G20" s="836"/>
      <c r="H20" s="832">
        <v>11</v>
      </c>
      <c r="I20" s="827">
        <v>11</v>
      </c>
      <c r="J20" s="209"/>
      <c r="K20" s="858"/>
      <c r="L20" s="209"/>
      <c r="M20" s="209"/>
      <c r="N20" s="836"/>
      <c r="O20" s="832">
        <v>11</v>
      </c>
    </row>
    <row r="21" spans="1:15" ht="11.5" customHeight="1">
      <c r="A21" s="827">
        <v>12</v>
      </c>
      <c r="B21" s="209"/>
      <c r="C21" s="828">
        <f>C20-1</f>
        <v>-17</v>
      </c>
      <c r="D21" s="203" t="s">
        <v>989</v>
      </c>
      <c r="E21" s="858"/>
      <c r="F21" s="209"/>
      <c r="G21" s="836"/>
      <c r="H21" s="832">
        <v>12</v>
      </c>
      <c r="I21" s="827">
        <v>12</v>
      </c>
      <c r="J21" s="209"/>
      <c r="K21" s="858"/>
      <c r="L21" s="209"/>
      <c r="M21" s="209"/>
      <c r="N21" s="836"/>
      <c r="O21" s="832">
        <v>12</v>
      </c>
    </row>
    <row r="22" spans="1:15" ht="11.5" customHeight="1">
      <c r="A22" s="827">
        <v>13</v>
      </c>
      <c r="B22" s="209"/>
      <c r="C22" s="828">
        <f>C21-1</f>
        <v>-18</v>
      </c>
      <c r="D22" s="203" t="s">
        <v>990</v>
      </c>
      <c r="E22" s="858"/>
      <c r="F22" s="209"/>
      <c r="G22" s="836"/>
      <c r="H22" s="832">
        <v>13</v>
      </c>
      <c r="I22" s="827">
        <v>13</v>
      </c>
      <c r="J22" s="209"/>
      <c r="K22" s="858"/>
      <c r="L22" s="209"/>
      <c r="M22" s="209"/>
      <c r="N22" s="836"/>
      <c r="O22" s="832">
        <v>13</v>
      </c>
    </row>
    <row r="23" spans="1:15" ht="11.5" customHeight="1">
      <c r="A23" s="827">
        <v>14</v>
      </c>
      <c r="B23" s="209"/>
      <c r="C23" s="828">
        <f>C22-1</f>
        <v>-19</v>
      </c>
      <c r="D23" s="203" t="s">
        <v>991</v>
      </c>
      <c r="E23" s="858"/>
      <c r="F23" s="209"/>
      <c r="G23" s="836"/>
      <c r="H23" s="832">
        <v>14</v>
      </c>
      <c r="I23" s="827">
        <v>14</v>
      </c>
      <c r="J23" s="209"/>
      <c r="K23" s="858"/>
      <c r="L23" s="209"/>
      <c r="M23" s="209"/>
      <c r="N23" s="836"/>
      <c r="O23" s="832">
        <v>14</v>
      </c>
    </row>
    <row r="24" spans="1:15" ht="11.5" customHeight="1">
      <c r="A24" s="827">
        <v>15</v>
      </c>
      <c r="B24" s="209"/>
      <c r="C24" s="828">
        <f>C23-1</f>
        <v>-20</v>
      </c>
      <c r="D24" s="203" t="s">
        <v>992</v>
      </c>
      <c r="E24" s="858"/>
      <c r="F24" s="209"/>
      <c r="G24" s="836"/>
      <c r="H24" s="832">
        <v>15</v>
      </c>
      <c r="I24" s="827">
        <v>15</v>
      </c>
      <c r="J24" s="209"/>
      <c r="K24" s="858"/>
      <c r="L24" s="209"/>
      <c r="M24" s="209"/>
      <c r="N24" s="836"/>
      <c r="O24" s="832">
        <v>15</v>
      </c>
    </row>
    <row r="25" spans="1:15" ht="11.5" customHeight="1">
      <c r="A25" s="827">
        <v>16</v>
      </c>
      <c r="B25" s="209"/>
      <c r="C25" s="828">
        <v>-22</v>
      </c>
      <c r="D25" s="203" t="s">
        <v>993</v>
      </c>
      <c r="E25" s="858"/>
      <c r="F25" s="209"/>
      <c r="G25" s="836"/>
      <c r="H25" s="832">
        <v>16</v>
      </c>
      <c r="I25" s="827">
        <v>16</v>
      </c>
      <c r="J25" s="209"/>
      <c r="K25" s="858"/>
      <c r="L25" s="209"/>
      <c r="M25" s="209"/>
      <c r="N25" s="836"/>
      <c r="O25" s="832">
        <v>16</v>
      </c>
    </row>
    <row r="26" spans="1:15" ht="11.5" customHeight="1">
      <c r="A26" s="827">
        <v>17</v>
      </c>
      <c r="B26" s="209"/>
      <c r="C26" s="828">
        <f>C25-1</f>
        <v>-23</v>
      </c>
      <c r="D26" s="203" t="s">
        <v>994</v>
      </c>
      <c r="E26" s="858"/>
      <c r="F26" s="209"/>
      <c r="G26" s="836"/>
      <c r="H26" s="832">
        <v>17</v>
      </c>
      <c r="I26" s="827">
        <v>17</v>
      </c>
      <c r="J26" s="209"/>
      <c r="K26" s="858"/>
      <c r="L26" s="209"/>
      <c r="M26" s="209"/>
      <c r="N26" s="836"/>
      <c r="O26" s="832">
        <v>17</v>
      </c>
    </row>
    <row r="27" spans="1:15" ht="11.5" customHeight="1">
      <c r="A27" s="827">
        <v>18</v>
      </c>
      <c r="B27" s="209"/>
      <c r="C27" s="828">
        <f>C26-1</f>
        <v>-24</v>
      </c>
      <c r="D27" s="203" t="s">
        <v>995</v>
      </c>
      <c r="E27" s="858"/>
      <c r="F27" s="209"/>
      <c r="G27" s="836"/>
      <c r="H27" s="832">
        <v>18</v>
      </c>
      <c r="I27" s="827">
        <v>18</v>
      </c>
      <c r="J27" s="209"/>
      <c r="K27" s="858"/>
      <c r="L27" s="209"/>
      <c r="M27" s="209"/>
      <c r="N27" s="836"/>
      <c r="O27" s="832">
        <v>18</v>
      </c>
    </row>
    <row r="28" spans="1:15" ht="11.5" customHeight="1">
      <c r="A28" s="827">
        <v>19</v>
      </c>
      <c r="B28" s="209"/>
      <c r="C28" s="828">
        <f>C27-1</f>
        <v>-25</v>
      </c>
      <c r="D28" s="203" t="s">
        <v>996</v>
      </c>
      <c r="E28" s="858"/>
      <c r="F28" s="209"/>
      <c r="G28" s="836"/>
      <c r="H28" s="832">
        <v>19</v>
      </c>
      <c r="I28" s="827">
        <v>19</v>
      </c>
      <c r="J28" s="209"/>
      <c r="K28" s="858"/>
      <c r="L28" s="209"/>
      <c r="M28" s="209"/>
      <c r="N28" s="836"/>
      <c r="O28" s="832">
        <v>19</v>
      </c>
    </row>
    <row r="29" spans="1:15" ht="11.5" customHeight="1">
      <c r="A29" s="827">
        <v>20</v>
      </c>
      <c r="B29" s="209"/>
      <c r="C29" s="828">
        <f>C28-1</f>
        <v>-26</v>
      </c>
      <c r="D29" s="203" t="s">
        <v>997</v>
      </c>
      <c r="E29" s="857">
        <v>172255</v>
      </c>
      <c r="F29" s="209"/>
      <c r="G29" s="836"/>
      <c r="H29" s="832">
        <v>20</v>
      </c>
      <c r="I29" s="827">
        <v>20</v>
      </c>
      <c r="J29" s="209"/>
      <c r="K29" s="857">
        <v>279</v>
      </c>
      <c r="L29" s="1339"/>
      <c r="M29" s="1339">
        <v>279</v>
      </c>
      <c r="N29" s="872">
        <v>172534</v>
      </c>
      <c r="O29" s="832">
        <v>20</v>
      </c>
    </row>
    <row r="30" spans="1:15" ht="11.5" customHeight="1">
      <c r="A30" s="827">
        <v>21</v>
      </c>
      <c r="B30" s="209"/>
      <c r="C30" s="828">
        <f>C29-1</f>
        <v>-27</v>
      </c>
      <c r="D30" s="203" t="s">
        <v>998</v>
      </c>
      <c r="E30" s="857">
        <v>1231966</v>
      </c>
      <c r="F30" s="209"/>
      <c r="G30" s="836"/>
      <c r="H30" s="832">
        <v>21</v>
      </c>
      <c r="I30" s="827">
        <v>21</v>
      </c>
      <c r="J30" s="209"/>
      <c r="K30" s="857">
        <v>20200</v>
      </c>
      <c r="L30" s="1339"/>
      <c r="M30" s="1339">
        <v>20200</v>
      </c>
      <c r="N30" s="872">
        <v>1252166</v>
      </c>
      <c r="O30" s="832">
        <v>21</v>
      </c>
    </row>
    <row r="31" spans="1:15" ht="11.5" customHeight="1">
      <c r="A31" s="827">
        <v>22</v>
      </c>
      <c r="B31" s="209"/>
      <c r="C31" s="828">
        <v>-29</v>
      </c>
      <c r="D31" s="203" t="s">
        <v>999</v>
      </c>
      <c r="E31" s="858"/>
      <c r="F31" s="209"/>
      <c r="G31" s="836"/>
      <c r="H31" s="832">
        <v>22</v>
      </c>
      <c r="I31" s="827">
        <v>22</v>
      </c>
      <c r="J31" s="209"/>
      <c r="K31" s="858"/>
      <c r="L31" s="209"/>
      <c r="M31" s="209"/>
      <c r="N31" s="836"/>
      <c r="O31" s="832">
        <v>22</v>
      </c>
    </row>
    <row r="32" spans="1:15" ht="11.5" customHeight="1">
      <c r="A32" s="827">
        <v>23</v>
      </c>
      <c r="B32" s="209"/>
      <c r="C32" s="828">
        <v>-31</v>
      </c>
      <c r="D32" s="203" t="s">
        <v>1000</v>
      </c>
      <c r="E32" s="858"/>
      <c r="F32" s="209"/>
      <c r="G32" s="836"/>
      <c r="H32" s="832">
        <v>23</v>
      </c>
      <c r="I32" s="827">
        <v>23</v>
      </c>
      <c r="J32" s="209"/>
      <c r="K32" s="858"/>
      <c r="L32" s="209"/>
      <c r="M32" s="209"/>
      <c r="N32" s="836"/>
      <c r="O32" s="832">
        <v>23</v>
      </c>
    </row>
    <row r="33" spans="1:15" ht="11.5" customHeight="1">
      <c r="A33" s="827">
        <v>24</v>
      </c>
      <c r="B33" s="209"/>
      <c r="C33" s="828">
        <v>-35</v>
      </c>
      <c r="D33" s="203" t="s">
        <v>1001</v>
      </c>
      <c r="E33" s="858"/>
      <c r="F33" s="209"/>
      <c r="G33" s="836"/>
      <c r="H33" s="832">
        <v>24</v>
      </c>
      <c r="I33" s="827">
        <v>24</v>
      </c>
      <c r="J33" s="209"/>
      <c r="K33" s="858"/>
      <c r="L33" s="209"/>
      <c r="M33" s="209"/>
      <c r="N33" s="836"/>
      <c r="O33" s="832">
        <v>24</v>
      </c>
    </row>
    <row r="34" spans="1:15" ht="11.5" customHeight="1">
      <c r="A34" s="827">
        <v>25</v>
      </c>
      <c r="B34" s="209"/>
      <c r="C34" s="828">
        <v>-37</v>
      </c>
      <c r="D34" s="203" t="s">
        <v>1002</v>
      </c>
      <c r="E34" s="858"/>
      <c r="F34" s="209"/>
      <c r="G34" s="836"/>
      <c r="H34" s="832">
        <v>25</v>
      </c>
      <c r="I34" s="827">
        <v>25</v>
      </c>
      <c r="J34" s="209"/>
      <c r="K34" s="858"/>
      <c r="L34" s="209"/>
      <c r="M34" s="209"/>
      <c r="N34" s="836"/>
      <c r="O34" s="832">
        <v>25</v>
      </c>
    </row>
    <row r="35" spans="1:15" ht="11.5" customHeight="1">
      <c r="A35" s="827">
        <v>26</v>
      </c>
      <c r="B35" s="209"/>
      <c r="C35" s="828">
        <v>-39</v>
      </c>
      <c r="D35" s="203" t="s">
        <v>1003</v>
      </c>
      <c r="E35" s="858"/>
      <c r="F35" s="209"/>
      <c r="G35" s="836"/>
      <c r="H35" s="832">
        <v>26</v>
      </c>
      <c r="I35" s="827">
        <v>26</v>
      </c>
      <c r="J35" s="209"/>
      <c r="K35" s="858"/>
      <c r="L35" s="209"/>
      <c r="M35" s="209"/>
      <c r="N35" s="836"/>
      <c r="O35" s="832">
        <v>26</v>
      </c>
    </row>
    <row r="36" spans="1:15" ht="11.5" customHeight="1">
      <c r="A36" s="827">
        <v>27</v>
      </c>
      <c r="B36" s="209"/>
      <c r="C36" s="828" t="s">
        <v>1004</v>
      </c>
      <c r="D36" s="203" t="s">
        <v>1005</v>
      </c>
      <c r="E36" s="858"/>
      <c r="F36" s="209"/>
      <c r="G36" s="836"/>
      <c r="H36" s="832">
        <v>27</v>
      </c>
      <c r="I36" s="827">
        <v>27</v>
      </c>
      <c r="J36" s="209"/>
      <c r="K36" s="858"/>
      <c r="L36" s="209"/>
      <c r="M36" s="209"/>
      <c r="N36" s="836"/>
      <c r="O36" s="832">
        <v>27</v>
      </c>
    </row>
    <row r="37" spans="1:15" ht="11.5" customHeight="1">
      <c r="A37" s="827">
        <v>28</v>
      </c>
      <c r="B37" s="209"/>
      <c r="C37" s="828">
        <v>-45</v>
      </c>
      <c r="D37" s="203" t="s">
        <v>1006</v>
      </c>
      <c r="E37" s="858"/>
      <c r="F37" s="209"/>
      <c r="G37" s="836"/>
      <c r="H37" s="832">
        <v>28</v>
      </c>
      <c r="I37" s="827">
        <v>28</v>
      </c>
      <c r="J37" s="209"/>
      <c r="K37" s="858"/>
      <c r="L37" s="209"/>
      <c r="M37" s="209"/>
      <c r="N37" s="836"/>
      <c r="O37" s="832">
        <v>28</v>
      </c>
    </row>
    <row r="38" spans="1:15" ht="11.5" customHeight="1">
      <c r="A38" s="827">
        <v>29</v>
      </c>
      <c r="B38" s="209"/>
      <c r="C38" s="828"/>
      <c r="D38" s="203" t="s">
        <v>1007</v>
      </c>
      <c r="E38" s="858"/>
      <c r="F38" s="209"/>
      <c r="G38" s="836"/>
      <c r="H38" s="832">
        <v>29</v>
      </c>
      <c r="I38" s="827">
        <v>29</v>
      </c>
      <c r="J38" s="209"/>
      <c r="K38" s="858"/>
      <c r="L38" s="1339"/>
      <c r="M38" s="1339"/>
      <c r="N38" s="872"/>
      <c r="O38" s="832">
        <v>29</v>
      </c>
    </row>
    <row r="39" spans="1:15" ht="11.5" customHeight="1">
      <c r="A39" s="827">
        <v>30</v>
      </c>
      <c r="B39" s="209"/>
      <c r="C39" s="838"/>
      <c r="D39" s="203" t="s">
        <v>1008</v>
      </c>
      <c r="E39" s="857">
        <v>1404237</v>
      </c>
      <c r="F39" s="1339"/>
      <c r="G39" s="872"/>
      <c r="H39" s="832">
        <v>30</v>
      </c>
      <c r="I39" s="827">
        <v>30</v>
      </c>
      <c r="J39" s="209"/>
      <c r="K39" s="857">
        <v>20479</v>
      </c>
      <c r="L39" s="1339"/>
      <c r="M39" s="1339">
        <v>20479</v>
      </c>
      <c r="N39" s="872">
        <v>1424716</v>
      </c>
      <c r="O39" s="832">
        <v>30</v>
      </c>
    </row>
    <row r="40" spans="1:15" ht="11.5" customHeight="1">
      <c r="A40" s="827">
        <v>31</v>
      </c>
      <c r="B40" s="209"/>
      <c r="C40" s="828">
        <v>-52</v>
      </c>
      <c r="D40" s="203" t="s">
        <v>1009</v>
      </c>
      <c r="E40" s="857">
        <v>227574</v>
      </c>
      <c r="F40" s="1339"/>
      <c r="G40" s="872"/>
      <c r="H40" s="832">
        <v>31</v>
      </c>
      <c r="I40" s="827">
        <v>31</v>
      </c>
      <c r="J40" s="209"/>
      <c r="K40" s="857">
        <v>71372</v>
      </c>
      <c r="L40" s="1339">
        <v>30704</v>
      </c>
      <c r="M40" s="1339">
        <v>40668</v>
      </c>
      <c r="N40" s="872">
        <v>268242</v>
      </c>
      <c r="O40" s="832">
        <v>31</v>
      </c>
    </row>
    <row r="41" spans="1:15" ht="11.5" customHeight="1">
      <c r="A41" s="827">
        <v>32</v>
      </c>
      <c r="B41" s="209"/>
      <c r="C41" s="828">
        <f t="shared" ref="C41:C47" si="1">C40-1</f>
        <v>-53</v>
      </c>
      <c r="D41" s="203" t="s">
        <v>1010</v>
      </c>
      <c r="E41" s="857"/>
      <c r="F41" s="1339"/>
      <c r="G41" s="872"/>
      <c r="H41" s="832">
        <v>32</v>
      </c>
      <c r="I41" s="827">
        <v>32</v>
      </c>
      <c r="J41" s="209"/>
      <c r="K41" s="857"/>
      <c r="L41" s="1339"/>
      <c r="M41" s="1339"/>
      <c r="N41" s="872"/>
      <c r="O41" s="832">
        <v>32</v>
      </c>
    </row>
    <row r="42" spans="1:15" ht="11.5" customHeight="1">
      <c r="A42" s="827">
        <v>33</v>
      </c>
      <c r="B42" s="209"/>
      <c r="C42" s="828">
        <f t="shared" si="1"/>
        <v>-54</v>
      </c>
      <c r="D42" s="203" t="s">
        <v>1011</v>
      </c>
      <c r="E42" s="857"/>
      <c r="F42" s="1339"/>
      <c r="G42" s="872"/>
      <c r="H42" s="832">
        <v>33</v>
      </c>
      <c r="I42" s="827">
        <v>33</v>
      </c>
      <c r="J42" s="209"/>
      <c r="K42" s="857"/>
      <c r="L42" s="1339"/>
      <c r="M42" s="1339"/>
      <c r="N42" s="872"/>
      <c r="O42" s="832">
        <v>33</v>
      </c>
    </row>
    <row r="43" spans="1:15" ht="11.5" customHeight="1">
      <c r="A43" s="827">
        <v>34</v>
      </c>
      <c r="B43" s="209"/>
      <c r="C43" s="828">
        <f t="shared" si="1"/>
        <v>-55</v>
      </c>
      <c r="D43" s="203" t="s">
        <v>1012</v>
      </c>
      <c r="E43" s="857"/>
      <c r="F43" s="1339"/>
      <c r="G43" s="872"/>
      <c r="H43" s="832">
        <v>34</v>
      </c>
      <c r="I43" s="827">
        <v>34</v>
      </c>
      <c r="J43" s="209"/>
      <c r="K43" s="857"/>
      <c r="L43" s="1339"/>
      <c r="M43" s="1339"/>
      <c r="N43" s="872"/>
      <c r="O43" s="832">
        <v>34</v>
      </c>
    </row>
    <row r="44" spans="1:15" ht="11.5" customHeight="1">
      <c r="A44" s="827">
        <v>35</v>
      </c>
      <c r="B44" s="209"/>
      <c r="C44" s="828">
        <f t="shared" si="1"/>
        <v>-56</v>
      </c>
      <c r="D44" s="203" t="s">
        <v>1013</v>
      </c>
      <c r="E44" s="857"/>
      <c r="F44" s="1339"/>
      <c r="G44" s="872"/>
      <c r="H44" s="832">
        <v>35</v>
      </c>
      <c r="I44" s="827">
        <v>35</v>
      </c>
      <c r="J44" s="209"/>
      <c r="K44" s="857"/>
      <c r="L44" s="1339"/>
      <c r="M44" s="1339"/>
      <c r="N44" s="872"/>
      <c r="O44" s="832">
        <v>35</v>
      </c>
    </row>
    <row r="45" spans="1:15" ht="11.5" customHeight="1">
      <c r="A45" s="827">
        <v>36</v>
      </c>
      <c r="B45" s="209"/>
      <c r="C45" s="828">
        <f t="shared" si="1"/>
        <v>-57</v>
      </c>
      <c r="D45" s="203" t="s">
        <v>1014</v>
      </c>
      <c r="E45" s="857"/>
      <c r="F45" s="1339"/>
      <c r="G45" s="872"/>
      <c r="H45" s="832">
        <v>36</v>
      </c>
      <c r="I45" s="827">
        <v>36</v>
      </c>
      <c r="J45" s="209"/>
      <c r="K45" s="857"/>
      <c r="L45" s="1339"/>
      <c r="M45" s="1339"/>
      <c r="N45" s="872"/>
      <c r="O45" s="832">
        <v>36</v>
      </c>
    </row>
    <row r="46" spans="1:15" ht="11.5" customHeight="1">
      <c r="A46" s="827">
        <v>37</v>
      </c>
      <c r="B46" s="209"/>
      <c r="C46" s="828">
        <f t="shared" si="1"/>
        <v>-58</v>
      </c>
      <c r="D46" s="203" t="s">
        <v>1015</v>
      </c>
      <c r="E46" s="857">
        <v>2757</v>
      </c>
      <c r="F46" s="1339"/>
      <c r="G46" s="872"/>
      <c r="H46" s="832">
        <v>37</v>
      </c>
      <c r="I46" s="827">
        <v>37</v>
      </c>
      <c r="J46" s="209"/>
      <c r="K46" s="857"/>
      <c r="L46" s="1339">
        <v>53</v>
      </c>
      <c r="M46" s="1339">
        <v>-53</v>
      </c>
      <c r="N46" s="872">
        <v>2704</v>
      </c>
      <c r="O46" s="832">
        <v>37</v>
      </c>
    </row>
    <row r="47" spans="1:15" ht="11.5" customHeight="1">
      <c r="A47" s="827">
        <v>38</v>
      </c>
      <c r="B47" s="209"/>
      <c r="C47" s="828">
        <f t="shared" si="1"/>
        <v>-59</v>
      </c>
      <c r="D47" s="203" t="s">
        <v>1016</v>
      </c>
      <c r="E47" s="857">
        <v>95273</v>
      </c>
      <c r="F47" s="1339"/>
      <c r="G47" s="872"/>
      <c r="H47" s="832">
        <v>38</v>
      </c>
      <c r="I47" s="827">
        <v>38</v>
      </c>
      <c r="J47" s="209"/>
      <c r="K47" s="857">
        <v>5341</v>
      </c>
      <c r="L47" s="1339"/>
      <c r="M47" s="1339">
        <v>5341</v>
      </c>
      <c r="N47" s="872">
        <v>100614</v>
      </c>
      <c r="O47" s="832">
        <v>38</v>
      </c>
    </row>
    <row r="48" spans="1:15" ht="11.5" customHeight="1">
      <c r="A48" s="827">
        <v>39</v>
      </c>
      <c r="B48" s="209"/>
      <c r="C48" s="828"/>
      <c r="D48" s="203" t="s">
        <v>1017</v>
      </c>
      <c r="E48" s="857">
        <v>325604</v>
      </c>
      <c r="F48" s="1339"/>
      <c r="G48" s="872"/>
      <c r="H48" s="832">
        <v>39</v>
      </c>
      <c r="I48" s="827">
        <v>39</v>
      </c>
      <c r="J48" s="209"/>
      <c r="K48" s="857">
        <v>76713</v>
      </c>
      <c r="L48" s="1339">
        <v>30757</v>
      </c>
      <c r="M48" s="1339">
        <v>45956</v>
      </c>
      <c r="N48" s="872">
        <v>371560</v>
      </c>
      <c r="O48" s="832">
        <v>39</v>
      </c>
    </row>
    <row r="49" spans="1:15" ht="11.5" customHeight="1">
      <c r="A49" s="827">
        <v>40</v>
      </c>
      <c r="B49" s="209"/>
      <c r="C49" s="828">
        <v>-76</v>
      </c>
      <c r="D49" s="203" t="s">
        <v>1018</v>
      </c>
      <c r="E49" s="857"/>
      <c r="F49" s="1339"/>
      <c r="G49" s="872"/>
      <c r="H49" s="832">
        <v>40</v>
      </c>
      <c r="I49" s="827">
        <v>40</v>
      </c>
      <c r="J49" s="209"/>
      <c r="K49" s="857"/>
      <c r="L49" s="1339"/>
      <c r="M49" s="1339"/>
      <c r="N49" s="872"/>
      <c r="O49" s="832">
        <v>40</v>
      </c>
    </row>
    <row r="50" spans="1:15" ht="11.5" customHeight="1">
      <c r="A50" s="827">
        <v>41</v>
      </c>
      <c r="B50" s="209"/>
      <c r="C50" s="828">
        <v>-80</v>
      </c>
      <c r="D50" s="203" t="s">
        <v>1019</v>
      </c>
      <c r="E50" s="857"/>
      <c r="F50" s="1339"/>
      <c r="G50" s="872"/>
      <c r="H50" s="832">
        <v>41</v>
      </c>
      <c r="I50" s="827">
        <v>41</v>
      </c>
      <c r="J50" s="209"/>
      <c r="K50" s="857"/>
      <c r="L50" s="1339"/>
      <c r="M50" s="1339"/>
      <c r="N50" s="872"/>
      <c r="O50" s="832">
        <v>41</v>
      </c>
    </row>
    <row r="51" spans="1:15" ht="11.5" customHeight="1">
      <c r="A51" s="827">
        <v>42</v>
      </c>
      <c r="B51" s="209"/>
      <c r="C51" s="828">
        <v>-90</v>
      </c>
      <c r="D51" s="203" t="s">
        <v>1020</v>
      </c>
      <c r="E51" s="857">
        <v>76781</v>
      </c>
      <c r="F51" s="1339"/>
      <c r="G51" s="872"/>
      <c r="H51" s="832">
        <v>42</v>
      </c>
      <c r="I51" s="827">
        <v>42</v>
      </c>
      <c r="J51" s="209"/>
      <c r="K51" s="857">
        <v>-56750</v>
      </c>
      <c r="L51" s="1339"/>
      <c r="M51" s="1339">
        <v>-56750</v>
      </c>
      <c r="N51" s="872">
        <v>20031</v>
      </c>
      <c r="O51" s="832">
        <v>42</v>
      </c>
    </row>
    <row r="52" spans="1:15" ht="11.5" customHeight="1" thickBot="1">
      <c r="A52" s="827">
        <v>43</v>
      </c>
      <c r="B52" s="209"/>
      <c r="C52" s="839"/>
      <c r="D52" s="203" t="s">
        <v>1021</v>
      </c>
      <c r="E52" s="890">
        <v>1806622</v>
      </c>
      <c r="F52" s="1340"/>
      <c r="G52" s="1341"/>
      <c r="H52" s="832">
        <v>43</v>
      </c>
      <c r="I52" s="827">
        <v>43</v>
      </c>
      <c r="J52" s="209"/>
      <c r="K52" s="890">
        <v>40442</v>
      </c>
      <c r="L52" s="1340">
        <v>30757</v>
      </c>
      <c r="M52" s="1340">
        <v>9685</v>
      </c>
      <c r="N52" s="1341">
        <v>1816307</v>
      </c>
      <c r="O52" s="832">
        <v>43</v>
      </c>
    </row>
    <row r="53" spans="1:15" ht="11.5" customHeight="1">
      <c r="A53" s="1806"/>
      <c r="B53" s="202"/>
      <c r="C53" s="690"/>
      <c r="D53" s="202"/>
      <c r="E53" s="1765"/>
      <c r="F53" s="1765"/>
      <c r="G53" s="1765"/>
      <c r="H53" s="1812"/>
      <c r="I53" s="1806"/>
      <c r="J53" s="202"/>
      <c r="K53" s="1765"/>
      <c r="L53" s="1765"/>
      <c r="M53" s="1765"/>
      <c r="N53" s="1765"/>
      <c r="O53" s="1812"/>
    </row>
    <row r="54" spans="1:15" ht="11.5" customHeight="1">
      <c r="A54" s="3658" t="s">
        <v>332</v>
      </c>
      <c r="B54" s="3659"/>
      <c r="C54" s="3659"/>
      <c r="D54" s="3659"/>
      <c r="E54" s="3659"/>
      <c r="F54" s="3659"/>
      <c r="G54" s="3659"/>
      <c r="H54" s="3660"/>
      <c r="I54" s="1806"/>
      <c r="J54" s="202"/>
      <c r="K54" s="1765"/>
      <c r="L54" s="1765"/>
      <c r="M54" s="1765"/>
      <c r="N54" s="1765"/>
      <c r="O54" s="1812"/>
    </row>
    <row r="55" spans="1:15" ht="11.5" customHeight="1">
      <c r="A55" s="3661" t="s">
        <v>334</v>
      </c>
      <c r="B55" s="3662"/>
      <c r="C55" s="3662"/>
      <c r="D55" s="3662"/>
      <c r="E55" s="3662"/>
      <c r="F55" s="3662"/>
      <c r="G55" s="3662"/>
      <c r="H55" s="3663"/>
      <c r="I55" s="1806"/>
      <c r="J55" s="202"/>
      <c r="K55" s="1765"/>
      <c r="L55" s="1765"/>
      <c r="M55" s="1765"/>
      <c r="N55" s="1765"/>
      <c r="O55" s="1812"/>
    </row>
    <row r="56" spans="1:15" ht="11.5" customHeight="1">
      <c r="A56" s="1823"/>
      <c r="B56" s="1824"/>
      <c r="C56" s="1824"/>
      <c r="D56" s="1824"/>
      <c r="E56" s="1824"/>
      <c r="F56" s="1824"/>
      <c r="G56" s="1824"/>
      <c r="H56" s="1825"/>
      <c r="I56" s="1806"/>
      <c r="J56" s="202"/>
      <c r="K56" s="1765"/>
      <c r="L56" s="1765"/>
      <c r="M56" s="1765"/>
      <c r="N56" s="1765"/>
      <c r="O56" s="1812"/>
    </row>
    <row r="57" spans="1:15" ht="11.5" customHeight="1">
      <c r="A57" s="1826"/>
      <c r="B57" s="1827" t="s">
        <v>3560</v>
      </c>
      <c r="C57" s="1828"/>
      <c r="D57" s="1827"/>
      <c r="E57" s="1827"/>
      <c r="F57" s="1827"/>
      <c r="G57" s="1827"/>
      <c r="H57" s="1829"/>
      <c r="I57" s="1806"/>
      <c r="J57" s="202"/>
      <c r="K57" s="1765"/>
      <c r="L57" s="1765"/>
      <c r="M57" s="1765"/>
      <c r="N57" s="1765"/>
      <c r="O57" s="1812"/>
    </row>
    <row r="58" spans="1:15" ht="11.5" customHeight="1">
      <c r="A58" s="1826"/>
      <c r="B58" s="1827" t="s">
        <v>3561</v>
      </c>
      <c r="C58" s="1828"/>
      <c r="D58" s="1827"/>
      <c r="E58" s="1827"/>
      <c r="F58" s="1827"/>
      <c r="G58" s="1827"/>
      <c r="H58" s="1829"/>
      <c r="I58" s="1806"/>
      <c r="J58" s="202"/>
      <c r="K58" s="1765"/>
      <c r="L58" s="1765"/>
      <c r="M58" s="1765"/>
      <c r="N58" s="1765"/>
      <c r="O58" s="1812"/>
    </row>
    <row r="59" spans="1:15" ht="23.5" customHeight="1">
      <c r="A59" s="1826"/>
      <c r="B59" s="1827"/>
      <c r="C59" s="1828"/>
      <c r="D59" s="1827"/>
      <c r="E59" s="1807" t="s">
        <v>3562</v>
      </c>
      <c r="F59" s="1808" t="s">
        <v>3563</v>
      </c>
      <c r="G59" s="1807" t="s">
        <v>3564</v>
      </c>
      <c r="H59" s="1829"/>
      <c r="I59" s="1806"/>
      <c r="J59" s="202"/>
      <c r="K59" s="1765"/>
      <c r="L59" s="1765"/>
      <c r="M59" s="1765"/>
      <c r="N59" s="1765"/>
      <c r="O59" s="1812"/>
    </row>
    <row r="60" spans="1:15" ht="11.5" customHeight="1">
      <c r="A60" s="1826"/>
      <c r="B60" s="1827"/>
      <c r="C60" s="1828"/>
      <c r="D60" s="1827" t="s">
        <v>3565</v>
      </c>
      <c r="E60" s="1830">
        <v>96650</v>
      </c>
      <c r="F60" s="1830">
        <v>9000</v>
      </c>
      <c r="G60" s="1830">
        <f>E60+F60</f>
        <v>105650</v>
      </c>
      <c r="H60" s="1829"/>
      <c r="I60" s="1806"/>
      <c r="J60" s="202"/>
      <c r="K60" s="1765"/>
      <c r="L60" s="1765"/>
      <c r="M60" s="1765"/>
      <c r="N60" s="1765"/>
      <c r="O60" s="1812"/>
    </row>
    <row r="61" spans="1:15" ht="11.5" customHeight="1">
      <c r="A61" s="1826"/>
      <c r="B61" s="1827"/>
      <c r="C61" s="1828"/>
      <c r="D61" s="1827" t="s">
        <v>3566</v>
      </c>
      <c r="E61" s="1830">
        <v>17974</v>
      </c>
      <c r="F61" s="1830">
        <v>2894</v>
      </c>
      <c r="G61" s="1830">
        <f>E61+F61</f>
        <v>20868</v>
      </c>
      <c r="H61" s="1829"/>
      <c r="I61" s="1806"/>
      <c r="J61" s="202"/>
      <c r="K61" s="1765"/>
      <c r="L61" s="1765"/>
      <c r="M61" s="1765"/>
      <c r="N61" s="1765"/>
      <c r="O61" s="1812"/>
    </row>
    <row r="62" spans="1:15" ht="11.5" customHeight="1">
      <c r="A62" s="1826"/>
      <c r="B62" s="1827"/>
      <c r="C62" s="1828"/>
      <c r="D62" s="1827"/>
      <c r="E62" s="1827"/>
      <c r="F62" s="1827"/>
      <c r="G62" s="1827"/>
      <c r="H62" s="1829"/>
      <c r="I62" s="1806"/>
      <c r="J62" s="202"/>
      <c r="K62" s="1765"/>
      <c r="L62" s="1765"/>
      <c r="M62" s="1765"/>
      <c r="N62" s="1765"/>
      <c r="O62" s="1812"/>
    </row>
    <row r="63" spans="1:15" ht="11.5" customHeight="1">
      <c r="A63" s="1826"/>
      <c r="B63" s="3664" t="s">
        <v>3568</v>
      </c>
      <c r="C63" s="3664"/>
      <c r="D63" s="3664"/>
      <c r="E63" s="3664"/>
      <c r="F63" s="3664"/>
      <c r="G63" s="3664"/>
      <c r="H63" s="1829"/>
      <c r="I63" s="1806"/>
      <c r="J63" s="202"/>
      <c r="K63" s="1765"/>
      <c r="L63" s="1765"/>
      <c r="M63" s="1765"/>
      <c r="N63" s="1765"/>
      <c r="O63" s="1812"/>
    </row>
    <row r="64" spans="1:15" ht="2.5" customHeight="1">
      <c r="A64" s="1826"/>
      <c r="B64" s="3664"/>
      <c r="C64" s="3664"/>
      <c r="D64" s="3664"/>
      <c r="E64" s="3664"/>
      <c r="F64" s="3664"/>
      <c r="G64" s="3664"/>
      <c r="H64" s="1829"/>
      <c r="I64" s="1763"/>
      <c r="J64" s="202"/>
      <c r="K64" s="202"/>
      <c r="L64" s="202"/>
      <c r="M64" s="202"/>
      <c r="N64" s="202"/>
      <c r="O64" s="1812"/>
    </row>
    <row r="65" spans="1:15" ht="11.5">
      <c r="A65" s="1826"/>
      <c r="B65" s="1831"/>
      <c r="C65" s="1831"/>
      <c r="D65" s="1831"/>
      <c r="E65" s="1831"/>
      <c r="F65" s="1831"/>
      <c r="G65" s="1831"/>
      <c r="H65" s="1829"/>
      <c r="I65" s="1763"/>
      <c r="J65" s="202"/>
      <c r="K65" s="202"/>
      <c r="L65" s="202"/>
      <c r="M65" s="202"/>
      <c r="N65" s="202"/>
      <c r="O65" s="1812"/>
    </row>
    <row r="66" spans="1:15" ht="11.5">
      <c r="A66" s="1826"/>
      <c r="B66" s="1827" t="s">
        <v>3567</v>
      </c>
      <c r="C66" s="1828"/>
      <c r="D66" s="1827"/>
      <c r="E66" s="1827"/>
      <c r="F66" s="1827"/>
      <c r="G66" s="1827"/>
      <c r="H66" s="1829"/>
      <c r="I66" s="1763"/>
      <c r="J66" s="202"/>
      <c r="K66" s="202"/>
      <c r="L66" s="202"/>
      <c r="M66" s="202"/>
      <c r="N66" s="202"/>
      <c r="O66" s="1812"/>
    </row>
    <row r="67" spans="1:15">
      <c r="A67" s="188"/>
      <c r="B67" s="61"/>
      <c r="C67" s="687"/>
      <c r="D67" s="61"/>
      <c r="E67" s="61"/>
      <c r="F67" s="61"/>
      <c r="G67" s="61"/>
      <c r="H67" s="185"/>
      <c r="I67" s="1763"/>
      <c r="J67" s="61"/>
      <c r="K67" s="61"/>
      <c r="L67" s="61"/>
      <c r="M67" s="61"/>
      <c r="N67" s="61"/>
      <c r="O67" s="185"/>
    </row>
    <row r="68" spans="1:15" ht="10.5">
      <c r="A68" s="1733"/>
      <c r="B68" s="187"/>
      <c r="C68" s="723"/>
      <c r="D68" s="187"/>
      <c r="E68" s="187"/>
      <c r="F68" s="187"/>
      <c r="G68" s="187"/>
      <c r="H68" s="111" t="s">
        <v>2600</v>
      </c>
      <c r="I68" s="1810" t="s">
        <v>2673</v>
      </c>
      <c r="J68" s="164"/>
      <c r="K68" s="164"/>
      <c r="L68" s="164"/>
      <c r="M68" s="164"/>
      <c r="N68" s="164"/>
      <c r="O68" s="208"/>
    </row>
  </sheetData>
  <customSheetViews>
    <customSheetView guid="{CED32266-454C-4882-8DB4-02038533D7CA}" showPageBreaks="1">
      <selection activeCell="I1" sqref="I1"/>
      <colBreaks count="1" manualBreakCount="1">
        <brk id="8" max="1048575" man="1"/>
      </colBreaks>
      <pageMargins left="0.7" right="0.7" top="0.75" bottom="0.75" header="0.3" footer="0.3"/>
      <pageSetup orientation="portrait" horizontalDpi="1200" verticalDpi="1200" r:id="rId1"/>
    </customSheetView>
    <customSheetView guid="{785AB79B-FCC5-4328-97AE-CA0022E835E7}">
      <selection activeCell="F32" sqref="F32"/>
      <colBreaks count="1" manualBreakCount="1">
        <brk id="8" max="1048575" man="1"/>
      </colBreaks>
      <pageMargins left="0.7" right="0.7" top="0.75" bottom="0.75" header="0.3" footer="0.3"/>
      <pageSetup orientation="portrait" horizontalDpi="1200" verticalDpi="1200" r:id="rId2"/>
    </customSheetView>
    <customSheetView guid="{5A727A5D-BF44-4335-A246-11154DE1EF1F}">
      <selection activeCell="F32" sqref="F32"/>
      <colBreaks count="1" manualBreakCount="1">
        <brk id="8" max="1048575" man="1"/>
      </colBreaks>
      <pageMargins left="0.7" right="0.7" top="0.75" bottom="0.75" header="0.3" footer="0.3"/>
      <pageSetup orientation="portrait" horizontalDpi="1200" verticalDpi="1200" r:id="rId3"/>
    </customSheetView>
    <customSheetView guid="{4199E9C9-F722-4E0F-954F-1B24567CBCA2}">
      <selection activeCell="F32" sqref="F32"/>
      <colBreaks count="1" manualBreakCount="1">
        <brk id="8" max="1048575" man="1"/>
      </colBreaks>
      <pageMargins left="0.7" right="0.7" top="0.75" bottom="0.75" header="0.3" footer="0.3"/>
      <pageSetup orientation="portrait" horizontalDpi="1200" verticalDpi="1200" r:id="rId4"/>
    </customSheetView>
    <customSheetView guid="{494A8C19-2F1C-4B6E-A878-D879D2D7079D}">
      <selection activeCell="F32" sqref="F32"/>
      <colBreaks count="1" manualBreakCount="1">
        <brk id="8" max="1048575" man="1"/>
      </colBreaks>
      <pageMargins left="0.7" right="0.7" top="0.75" bottom="0.75" header="0.3" footer="0.3"/>
      <pageSetup orientation="portrait" horizontalDpi="1200" verticalDpi="1200" r:id="rId5"/>
    </customSheetView>
    <customSheetView guid="{1074830C-1147-4CE3-BD9F-2572CEE59AEF}">
      <colBreaks count="1" manualBreakCount="1">
        <brk id="8" max="1048575" man="1"/>
      </colBreaks>
      <pageMargins left="0.7" right="0.7" top="0.75" bottom="0.75" header="0.3" footer="0.3"/>
      <pageSetup orientation="portrait" horizontalDpi="1200" verticalDpi="1200" r:id="rId6"/>
    </customSheetView>
    <customSheetView guid="{C0E4D60A-5D51-4D0A-8339-E19D67BA1FD7}" topLeftCell="A29">
      <selection activeCell="F32" sqref="F32"/>
      <colBreaks count="1" manualBreakCount="1">
        <brk id="8" max="1048575" man="1"/>
      </colBreaks>
      <pageMargins left="0.7" right="0.7" top="0.75" bottom="0.75" header="0.3" footer="0.3"/>
      <pageSetup orientation="portrait" horizontalDpi="1200" verticalDpi="1200" r:id="rId7"/>
    </customSheetView>
    <customSheetView guid="{EB5A193B-9693-4793-A7E2-BFF09C25801B}">
      <selection activeCell="F32" sqref="F32"/>
      <colBreaks count="1" manualBreakCount="1">
        <brk id="8" max="1048575" man="1"/>
      </colBreaks>
      <pageMargins left="0.7" right="0.7" top="0.75" bottom="0.75" header="0.3" footer="0.3"/>
      <pageSetup orientation="portrait" horizontalDpi="1200" verticalDpi="1200" r:id="rId8"/>
    </customSheetView>
  </customSheetViews>
  <mergeCells count="4">
    <mergeCell ref="A54:H54"/>
    <mergeCell ref="A55:H55"/>
    <mergeCell ref="B63:G64"/>
    <mergeCell ref="I2:O2"/>
  </mergeCells>
  <printOptions horizontalCentered="1" verticalCentered="1"/>
  <pageMargins left="0.25" right="0.25" top="0.25" bottom="0.25" header="0.1" footer="0.1"/>
  <pageSetup scale="95" orientation="portrait" r:id="rId9"/>
  <headerFooter alignWithMargins="0"/>
  <colBreaks count="1" manualBreakCount="1">
    <brk id="8" max="1048575" man="1"/>
  </colBreaks>
  <customProperties>
    <customPr name="_pios_id" r:id="rId10"/>
    <customPr name="EpmWorksheetKeyString_GUID" r:id="rId11"/>
  </customProperties>
  <legacyDrawing r:id="rId1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83"/>
  <sheetViews>
    <sheetView view="pageBreakPreview" topLeftCell="A46" zoomScale="115" zoomScaleNormal="100" zoomScaleSheetLayoutView="115" workbookViewId="0">
      <selection activeCell="E54" sqref="E54:E55"/>
    </sheetView>
  </sheetViews>
  <sheetFormatPr defaultRowHeight="10"/>
  <cols>
    <col min="1" max="1" width="5.109375" customWidth="1"/>
    <col min="2" max="2" width="4.33203125" customWidth="1"/>
    <col min="3" max="3" width="36.5546875" customWidth="1"/>
    <col min="4" max="4" width="17.6640625" customWidth="1"/>
    <col min="5" max="5" width="13.77734375" customWidth="1"/>
    <col min="6" max="6" width="10.6640625" customWidth="1"/>
    <col min="7" max="7" width="21.33203125" customWidth="1"/>
    <col min="8" max="8" width="16.5546875" customWidth="1"/>
    <col min="9" max="9" width="12.21875" customWidth="1"/>
    <col min="10" max="10" width="6.6640625" customWidth="1"/>
  </cols>
  <sheetData>
    <row r="1" spans="1:10" ht="10.5">
      <c r="A1" s="107">
        <v>84</v>
      </c>
      <c r="B1" s="789"/>
      <c r="C1" s="789"/>
      <c r="D1" s="137"/>
      <c r="E1" s="137"/>
      <c r="F1" s="100"/>
      <c r="G1" s="137"/>
      <c r="H1" s="109"/>
      <c r="I1" s="160"/>
      <c r="J1" s="127" t="s">
        <v>3042</v>
      </c>
    </row>
    <row r="2" spans="1:10" ht="10.5">
      <c r="A2" s="101" t="s">
        <v>2734</v>
      </c>
      <c r="B2" s="33"/>
      <c r="C2" s="33"/>
      <c r="D2" s="33"/>
      <c r="E2" s="33"/>
      <c r="F2" s="33"/>
      <c r="G2" s="33"/>
      <c r="H2" s="33"/>
      <c r="I2" s="33"/>
      <c r="J2" s="175"/>
    </row>
    <row r="3" spans="1:10">
      <c r="A3" s="1343" t="s">
        <v>334</v>
      </c>
      <c r="B3" s="567"/>
      <c r="C3" s="567"/>
      <c r="D3" s="567"/>
      <c r="E3" s="567"/>
      <c r="F3" s="567"/>
      <c r="G3" s="567"/>
      <c r="H3" s="567"/>
      <c r="I3" s="567"/>
      <c r="J3" s="568"/>
    </row>
    <row r="4" spans="1:10">
      <c r="A4" s="718"/>
      <c r="B4" s="137"/>
      <c r="C4" s="137"/>
      <c r="D4" s="137"/>
      <c r="E4" s="137"/>
      <c r="F4" s="137"/>
      <c r="G4" s="137"/>
      <c r="H4" s="137"/>
      <c r="I4" s="137"/>
      <c r="J4" s="758"/>
    </row>
    <row r="5" spans="1:10">
      <c r="A5" s="907" t="s">
        <v>416</v>
      </c>
      <c r="B5" s="202" t="s">
        <v>1023</v>
      </c>
      <c r="C5" s="202"/>
      <c r="D5" s="202"/>
      <c r="E5" s="202"/>
      <c r="F5" s="202"/>
      <c r="G5" s="202"/>
      <c r="H5" s="202"/>
      <c r="I5" s="202"/>
      <c r="J5" s="201"/>
    </row>
    <row r="6" spans="1:10">
      <c r="A6" s="1342"/>
      <c r="B6" s="202" t="s">
        <v>1024</v>
      </c>
      <c r="C6" s="202"/>
      <c r="D6" s="202"/>
      <c r="E6" s="202"/>
      <c r="F6" s="202"/>
      <c r="G6" s="202"/>
      <c r="H6" s="202"/>
      <c r="I6" s="202"/>
      <c r="J6" s="201"/>
    </row>
    <row r="7" spans="1:10">
      <c r="A7" s="1342"/>
      <c r="B7" s="202" t="s">
        <v>1025</v>
      </c>
      <c r="C7" s="202"/>
      <c r="D7" s="202"/>
      <c r="E7" s="202"/>
      <c r="F7" s="202"/>
      <c r="G7" s="202"/>
      <c r="H7" s="202"/>
      <c r="I7" s="202"/>
      <c r="J7" s="201"/>
    </row>
    <row r="8" spans="1:10">
      <c r="A8" s="1342"/>
      <c r="B8" s="202" t="s">
        <v>1026</v>
      </c>
      <c r="C8" s="202"/>
      <c r="D8" s="202"/>
      <c r="E8" s="202"/>
      <c r="F8" s="202"/>
      <c r="G8" s="202"/>
      <c r="H8" s="202"/>
      <c r="I8" s="202"/>
      <c r="J8" s="201"/>
    </row>
    <row r="9" spans="1:10">
      <c r="A9" s="1342"/>
      <c r="B9" s="202" t="s">
        <v>1027</v>
      </c>
      <c r="C9" s="202"/>
      <c r="D9" s="202"/>
      <c r="E9" s="202"/>
      <c r="F9" s="202"/>
      <c r="G9" s="202"/>
      <c r="H9" s="202"/>
      <c r="I9" s="202"/>
      <c r="J9" s="201"/>
    </row>
    <row r="10" spans="1:10">
      <c r="A10" s="1342"/>
      <c r="B10" s="202" t="s">
        <v>1028</v>
      </c>
      <c r="C10" s="202"/>
      <c r="D10" s="202"/>
      <c r="E10" s="202"/>
      <c r="F10" s="202"/>
      <c r="G10" s="202"/>
      <c r="H10" s="202"/>
      <c r="I10" s="202"/>
      <c r="J10" s="201"/>
    </row>
    <row r="11" spans="1:10">
      <c r="A11" s="1342"/>
      <c r="B11" s="202" t="s">
        <v>1029</v>
      </c>
      <c r="C11" s="202"/>
      <c r="D11" s="202"/>
      <c r="E11" s="202"/>
      <c r="F11" s="202"/>
      <c r="G11" s="202"/>
      <c r="H11" s="202"/>
      <c r="I11" s="202"/>
      <c r="J11" s="201"/>
    </row>
    <row r="12" spans="1:10">
      <c r="A12" s="1342"/>
      <c r="B12" s="202" t="s">
        <v>1030</v>
      </c>
      <c r="C12" s="202"/>
      <c r="D12" s="202"/>
      <c r="E12" s="202"/>
      <c r="F12" s="202"/>
      <c r="G12" s="202"/>
      <c r="H12" s="202"/>
      <c r="I12" s="202"/>
      <c r="J12" s="201"/>
    </row>
    <row r="13" spans="1:10">
      <c r="A13" s="1342"/>
      <c r="B13" s="202" t="s">
        <v>1031</v>
      </c>
      <c r="C13" s="202"/>
      <c r="D13" s="202"/>
      <c r="E13" s="202"/>
      <c r="F13" s="202"/>
      <c r="G13" s="202"/>
      <c r="H13" s="202"/>
      <c r="I13" s="202"/>
      <c r="J13" s="201"/>
    </row>
    <row r="14" spans="1:10">
      <c r="A14" s="1342"/>
      <c r="B14" s="202" t="s">
        <v>1032</v>
      </c>
      <c r="C14" s="202"/>
      <c r="D14" s="202"/>
      <c r="E14" s="202"/>
      <c r="F14" s="202"/>
      <c r="G14" s="202"/>
      <c r="H14" s="202"/>
      <c r="I14" s="202"/>
      <c r="J14" s="201"/>
    </row>
    <row r="15" spans="1:10">
      <c r="A15" s="1342"/>
      <c r="B15" s="202" t="s">
        <v>81</v>
      </c>
      <c r="C15" s="202"/>
      <c r="D15" s="202"/>
      <c r="E15" s="202"/>
      <c r="F15" s="202"/>
      <c r="G15" s="202"/>
      <c r="H15" s="202"/>
      <c r="I15" s="202"/>
      <c r="J15" s="201"/>
    </row>
    <row r="16" spans="1:10">
      <c r="A16" s="1342"/>
      <c r="B16" s="202"/>
      <c r="C16" s="202"/>
      <c r="D16" s="202"/>
      <c r="E16" s="202"/>
      <c r="F16" s="202"/>
      <c r="G16" s="202"/>
      <c r="H16" s="202"/>
      <c r="I16" s="202"/>
      <c r="J16" s="201"/>
    </row>
    <row r="17" spans="1:10">
      <c r="A17" s="907" t="s">
        <v>417</v>
      </c>
      <c r="B17" s="202" t="s">
        <v>82</v>
      </c>
      <c r="C17" s="202"/>
      <c r="D17" s="202"/>
      <c r="E17" s="202"/>
      <c r="F17" s="202"/>
      <c r="G17" s="202"/>
      <c r="H17" s="202"/>
      <c r="I17" s="202"/>
      <c r="J17" s="201"/>
    </row>
    <row r="18" spans="1:10">
      <c r="A18" s="1342"/>
      <c r="B18" s="202" t="s">
        <v>83</v>
      </c>
      <c r="C18" s="202"/>
      <c r="D18" s="202"/>
      <c r="E18" s="202"/>
      <c r="F18" s="202"/>
      <c r="G18" s="202"/>
      <c r="H18" s="202"/>
      <c r="I18" s="202"/>
      <c r="J18" s="201"/>
    </row>
    <row r="19" spans="1:10">
      <c r="A19" s="1344"/>
      <c r="B19" s="847"/>
      <c r="C19" s="847"/>
      <c r="D19" s="847"/>
      <c r="E19" s="847"/>
      <c r="F19" s="847"/>
      <c r="G19" s="847"/>
      <c r="H19" s="847"/>
      <c r="I19" s="847"/>
      <c r="J19" s="848"/>
    </row>
    <row r="20" spans="1:10">
      <c r="A20" s="907" t="s">
        <v>418</v>
      </c>
      <c r="B20" s="202" t="s">
        <v>84</v>
      </c>
      <c r="C20" s="202"/>
      <c r="D20" s="202"/>
      <c r="E20" s="202"/>
      <c r="F20" s="202"/>
      <c r="G20" s="202"/>
      <c r="H20" s="202"/>
      <c r="I20" s="202"/>
      <c r="J20" s="201"/>
    </row>
    <row r="21" spans="1:10">
      <c r="A21" s="1342"/>
      <c r="B21" s="202" t="s">
        <v>85</v>
      </c>
      <c r="C21" s="202"/>
      <c r="D21" s="202"/>
      <c r="E21" s="202"/>
      <c r="F21" s="202"/>
      <c r="G21" s="202"/>
      <c r="H21" s="202"/>
      <c r="I21" s="202"/>
      <c r="J21" s="201"/>
    </row>
    <row r="22" spans="1:10">
      <c r="A22" s="1342"/>
      <c r="B22" s="202"/>
      <c r="C22" s="202"/>
      <c r="D22" s="202"/>
      <c r="E22" s="202"/>
      <c r="F22" s="202"/>
      <c r="G22" s="202"/>
      <c r="H22" s="202"/>
      <c r="I22" s="202"/>
      <c r="J22" s="201"/>
    </row>
    <row r="23" spans="1:10">
      <c r="A23" s="907" t="s">
        <v>419</v>
      </c>
      <c r="B23" s="202" t="s">
        <v>86</v>
      </c>
      <c r="C23" s="202"/>
      <c r="D23" s="202"/>
      <c r="E23" s="202"/>
      <c r="F23" s="202"/>
      <c r="G23" s="202"/>
      <c r="H23" s="202"/>
      <c r="I23" s="202"/>
      <c r="J23" s="201"/>
    </row>
    <row r="24" spans="1:10">
      <c r="A24" s="1342"/>
      <c r="B24" s="202" t="s">
        <v>87</v>
      </c>
      <c r="C24" s="202"/>
      <c r="D24" s="202"/>
      <c r="E24" s="202"/>
      <c r="F24" s="202"/>
      <c r="G24" s="202"/>
      <c r="H24" s="202"/>
      <c r="I24" s="202"/>
      <c r="J24" s="201"/>
    </row>
    <row r="25" spans="1:10">
      <c r="A25" s="1342"/>
      <c r="B25" s="202"/>
      <c r="C25" s="202"/>
      <c r="D25" s="202"/>
      <c r="E25" s="202"/>
      <c r="F25" s="202"/>
      <c r="G25" s="202"/>
      <c r="H25" s="202"/>
      <c r="I25" s="202"/>
      <c r="J25" s="201"/>
    </row>
    <row r="26" spans="1:10">
      <c r="A26" s="907" t="s">
        <v>421</v>
      </c>
      <c r="B26" s="202" t="s">
        <v>88</v>
      </c>
      <c r="C26" s="202"/>
      <c r="D26" s="202"/>
      <c r="E26" s="202"/>
      <c r="F26" s="202"/>
      <c r="G26" s="202"/>
      <c r="H26" s="202"/>
      <c r="I26" s="202"/>
      <c r="J26" s="201"/>
    </row>
    <row r="27" spans="1:10">
      <c r="A27" s="1342"/>
      <c r="B27" s="202" t="s">
        <v>89</v>
      </c>
      <c r="C27" s="202"/>
      <c r="D27" s="202"/>
      <c r="E27" s="202"/>
      <c r="F27" s="202"/>
      <c r="G27" s="202"/>
      <c r="H27" s="202"/>
      <c r="I27" s="202"/>
      <c r="J27" s="201"/>
    </row>
    <row r="28" spans="1:10">
      <c r="A28" s="210"/>
      <c r="B28" s="187"/>
      <c r="C28" s="187"/>
      <c r="D28" s="187"/>
      <c r="E28" s="187"/>
      <c r="F28" s="187"/>
      <c r="G28" s="187"/>
      <c r="H28" s="187"/>
      <c r="I28" s="187"/>
      <c r="J28" s="189"/>
    </row>
    <row r="29" spans="1:10">
      <c r="A29" s="1345"/>
      <c r="B29" s="785"/>
      <c r="C29" s="785"/>
      <c r="D29" s="880" t="s">
        <v>90</v>
      </c>
      <c r="E29" s="774"/>
      <c r="F29" s="881"/>
      <c r="G29" s="880" t="s">
        <v>91</v>
      </c>
      <c r="H29" s="774"/>
      <c r="I29" s="881"/>
      <c r="J29" s="760"/>
    </row>
    <row r="30" spans="1:10">
      <c r="A30" s="787"/>
      <c r="B30" s="785"/>
      <c r="C30" s="785"/>
      <c r="D30" s="850" t="s">
        <v>92</v>
      </c>
      <c r="E30" s="852"/>
      <c r="F30" s="777" t="s">
        <v>93</v>
      </c>
      <c r="G30" s="850" t="s">
        <v>92</v>
      </c>
      <c r="H30" s="852"/>
      <c r="I30" s="777" t="s">
        <v>93</v>
      </c>
      <c r="J30" s="779"/>
    </row>
    <row r="31" spans="1:10">
      <c r="A31" s="787"/>
      <c r="B31" s="785"/>
      <c r="C31" s="785"/>
      <c r="D31" s="777" t="s">
        <v>94</v>
      </c>
      <c r="E31" s="777" t="s">
        <v>95</v>
      </c>
      <c r="F31" s="777" t="s">
        <v>96</v>
      </c>
      <c r="G31" s="777"/>
      <c r="H31" s="777"/>
      <c r="I31" s="777" t="s">
        <v>96</v>
      </c>
      <c r="J31" s="779"/>
    </row>
    <row r="32" spans="1:10">
      <c r="A32" s="622" t="s">
        <v>311</v>
      </c>
      <c r="B32" s="823"/>
      <c r="C32" s="785" t="s">
        <v>336</v>
      </c>
      <c r="D32" s="777" t="s">
        <v>97</v>
      </c>
      <c r="E32" s="777" t="s">
        <v>98</v>
      </c>
      <c r="F32" s="777" t="s">
        <v>99</v>
      </c>
      <c r="G32" s="777" t="s">
        <v>97</v>
      </c>
      <c r="H32" s="777" t="s">
        <v>98</v>
      </c>
      <c r="I32" s="777" t="s">
        <v>99</v>
      </c>
      <c r="J32" s="625" t="s">
        <v>311</v>
      </c>
    </row>
    <row r="33" spans="1:10">
      <c r="A33" s="622" t="s">
        <v>316</v>
      </c>
      <c r="B33" s="823"/>
      <c r="C33" s="785"/>
      <c r="D33" s="777" t="s">
        <v>339</v>
      </c>
      <c r="E33" s="777" t="s">
        <v>339</v>
      </c>
      <c r="F33" s="777" t="s">
        <v>100</v>
      </c>
      <c r="G33" s="777" t="s">
        <v>339</v>
      </c>
      <c r="H33" s="777" t="s">
        <v>339</v>
      </c>
      <c r="I33" s="777" t="s">
        <v>100</v>
      </c>
      <c r="J33" s="625" t="s">
        <v>316</v>
      </c>
    </row>
    <row r="34" spans="1:10" ht="10.5" thickBot="1">
      <c r="A34" s="824"/>
      <c r="B34" s="61"/>
      <c r="C34" s="853" t="s">
        <v>321</v>
      </c>
      <c r="D34" s="854" t="s">
        <v>322</v>
      </c>
      <c r="E34" s="854" t="s">
        <v>323</v>
      </c>
      <c r="F34" s="854" t="s">
        <v>324</v>
      </c>
      <c r="G34" s="1346" t="s">
        <v>325</v>
      </c>
      <c r="H34" s="1346" t="s">
        <v>326</v>
      </c>
      <c r="I34" s="854" t="s">
        <v>178</v>
      </c>
      <c r="J34" s="826"/>
    </row>
    <row r="35" spans="1:10">
      <c r="A35" s="786"/>
      <c r="B35" s="202"/>
      <c r="C35" s="785" t="s">
        <v>101</v>
      </c>
      <c r="D35" s="855"/>
      <c r="E35" s="856"/>
      <c r="F35" s="1347"/>
      <c r="G35" s="1348"/>
      <c r="H35" s="1349"/>
      <c r="I35" s="204"/>
      <c r="J35" s="776"/>
    </row>
    <row r="36" spans="1:10">
      <c r="A36" s="827">
        <v>1</v>
      </c>
      <c r="B36" s="687">
        <v>-3</v>
      </c>
      <c r="C36" s="203" t="s">
        <v>979</v>
      </c>
      <c r="D36" s="858"/>
      <c r="E36" s="859"/>
      <c r="F36" s="61"/>
      <c r="G36" s="1350"/>
      <c r="H36" s="919"/>
      <c r="I36" s="203"/>
      <c r="J36" s="832">
        <v>1</v>
      </c>
    </row>
    <row r="37" spans="1:10">
      <c r="A37" s="827">
        <v>2</v>
      </c>
      <c r="B37" s="687">
        <f t="shared" ref="B37:B42" si="0">B36-1</f>
        <v>-4</v>
      </c>
      <c r="C37" s="203" t="s">
        <v>980</v>
      </c>
      <c r="D37" s="858"/>
      <c r="E37" s="859"/>
      <c r="F37" s="61"/>
      <c r="G37" s="1350"/>
      <c r="H37" s="919"/>
      <c r="I37" s="203"/>
      <c r="J37" s="832">
        <v>2</v>
      </c>
    </row>
    <row r="38" spans="1:10">
      <c r="A38" s="827">
        <v>3</v>
      </c>
      <c r="B38" s="687">
        <f t="shared" si="0"/>
        <v>-5</v>
      </c>
      <c r="C38" s="203" t="s">
        <v>981</v>
      </c>
      <c r="D38" s="858"/>
      <c r="E38" s="859"/>
      <c r="F38" s="61"/>
      <c r="G38" s="1350"/>
      <c r="H38" s="919"/>
      <c r="I38" s="203"/>
      <c r="J38" s="832">
        <v>3</v>
      </c>
    </row>
    <row r="39" spans="1:10">
      <c r="A39" s="827">
        <v>4</v>
      </c>
      <c r="B39" s="687">
        <f t="shared" si="0"/>
        <v>-6</v>
      </c>
      <c r="C39" s="203" t="s">
        <v>982</v>
      </c>
      <c r="D39" s="858"/>
      <c r="E39" s="859"/>
      <c r="F39" s="61"/>
      <c r="G39" s="1350"/>
      <c r="H39" s="919"/>
      <c r="I39" s="203"/>
      <c r="J39" s="832">
        <v>4</v>
      </c>
    </row>
    <row r="40" spans="1:10">
      <c r="A40" s="827">
        <v>5</v>
      </c>
      <c r="B40" s="687">
        <f t="shared" si="0"/>
        <v>-7</v>
      </c>
      <c r="C40" s="203" t="s">
        <v>983</v>
      </c>
      <c r="D40" s="858"/>
      <c r="E40" s="859"/>
      <c r="F40" s="61"/>
      <c r="G40" s="1350"/>
      <c r="H40" s="919"/>
      <c r="I40" s="203"/>
      <c r="J40" s="832">
        <v>5</v>
      </c>
    </row>
    <row r="41" spans="1:10">
      <c r="A41" s="827">
        <v>6</v>
      </c>
      <c r="B41" s="687">
        <f t="shared" si="0"/>
        <v>-8</v>
      </c>
      <c r="C41" s="203" t="s">
        <v>984</v>
      </c>
      <c r="D41" s="858"/>
      <c r="E41" s="859"/>
      <c r="F41" s="61"/>
      <c r="G41" s="1350"/>
      <c r="H41" s="919"/>
      <c r="I41" s="203"/>
      <c r="J41" s="832">
        <v>6</v>
      </c>
    </row>
    <row r="42" spans="1:10">
      <c r="A42" s="827">
        <v>7</v>
      </c>
      <c r="B42" s="687">
        <f t="shared" si="0"/>
        <v>-9</v>
      </c>
      <c r="C42" s="203" t="s">
        <v>985</v>
      </c>
      <c r="D42" s="858"/>
      <c r="E42" s="859"/>
      <c r="F42" s="61"/>
      <c r="G42" s="1350"/>
      <c r="H42" s="919"/>
      <c r="I42" s="203"/>
      <c r="J42" s="832">
        <v>7</v>
      </c>
    </row>
    <row r="43" spans="1:10">
      <c r="A43" s="827">
        <v>8</v>
      </c>
      <c r="B43" s="687">
        <v>-11</v>
      </c>
      <c r="C43" s="203" t="s">
        <v>986</v>
      </c>
      <c r="D43" s="858"/>
      <c r="E43" s="859"/>
      <c r="F43" s="61"/>
      <c r="G43" s="1350"/>
      <c r="H43" s="919"/>
      <c r="I43" s="203"/>
      <c r="J43" s="832">
        <v>8</v>
      </c>
    </row>
    <row r="44" spans="1:10">
      <c r="A44" s="827">
        <v>9</v>
      </c>
      <c r="B44" s="687">
        <v>-13</v>
      </c>
      <c r="C44" s="203" t="s">
        <v>987</v>
      </c>
      <c r="D44" s="858"/>
      <c r="E44" s="859"/>
      <c r="F44" s="61"/>
      <c r="G44" s="1350"/>
      <c r="H44" s="919"/>
      <c r="I44" s="203"/>
      <c r="J44" s="832">
        <v>9</v>
      </c>
    </row>
    <row r="45" spans="1:10">
      <c r="A45" s="827">
        <v>10</v>
      </c>
      <c r="B45" s="687">
        <v>-16</v>
      </c>
      <c r="C45" s="203" t="s">
        <v>988</v>
      </c>
      <c r="D45" s="858"/>
      <c r="E45" s="859"/>
      <c r="F45" s="61"/>
      <c r="G45" s="1350"/>
      <c r="H45" s="919"/>
      <c r="I45" s="203"/>
      <c r="J45" s="832">
        <v>10</v>
      </c>
    </row>
    <row r="46" spans="1:10">
      <c r="A46" s="827">
        <v>11</v>
      </c>
      <c r="B46" s="687">
        <f>B45-1</f>
        <v>-17</v>
      </c>
      <c r="C46" s="203" t="s">
        <v>989</v>
      </c>
      <c r="D46" s="858"/>
      <c r="E46" s="859"/>
      <c r="F46" s="61"/>
      <c r="G46" s="1350"/>
      <c r="H46" s="919"/>
      <c r="I46" s="203"/>
      <c r="J46" s="832">
        <v>11</v>
      </c>
    </row>
    <row r="47" spans="1:10">
      <c r="A47" s="827">
        <v>12</v>
      </c>
      <c r="B47" s="687">
        <f>B46-1</f>
        <v>-18</v>
      </c>
      <c r="C47" s="203" t="s">
        <v>990</v>
      </c>
      <c r="D47" s="858"/>
      <c r="E47" s="859"/>
      <c r="F47" s="61"/>
      <c r="G47" s="1350"/>
      <c r="H47" s="919"/>
      <c r="I47" s="203"/>
      <c r="J47" s="832">
        <v>12</v>
      </c>
    </row>
    <row r="48" spans="1:10">
      <c r="A48" s="827">
        <v>13</v>
      </c>
      <c r="B48" s="687">
        <f>B47-1</f>
        <v>-19</v>
      </c>
      <c r="C48" s="203" t="s">
        <v>991</v>
      </c>
      <c r="D48" s="858"/>
      <c r="E48" s="859"/>
      <c r="F48" s="61"/>
      <c r="G48" s="1350"/>
      <c r="H48" s="919"/>
      <c r="I48" s="203"/>
      <c r="J48" s="832">
        <v>13</v>
      </c>
    </row>
    <row r="49" spans="1:10">
      <c r="A49" s="827">
        <v>14</v>
      </c>
      <c r="B49" s="687">
        <f>B48-1</f>
        <v>-20</v>
      </c>
      <c r="C49" s="203" t="s">
        <v>992</v>
      </c>
      <c r="D49" s="858"/>
      <c r="E49" s="859"/>
      <c r="F49" s="61"/>
      <c r="G49" s="1351" t="s">
        <v>3515</v>
      </c>
      <c r="H49" s="1352"/>
      <c r="I49" s="1353"/>
      <c r="J49" s="832">
        <v>14</v>
      </c>
    </row>
    <row r="50" spans="1:10">
      <c r="A50" s="827">
        <v>15</v>
      </c>
      <c r="B50" s="687">
        <v>-22</v>
      </c>
      <c r="C50" s="203" t="s">
        <v>993</v>
      </c>
      <c r="D50" s="858"/>
      <c r="E50" s="859"/>
      <c r="F50" s="61"/>
      <c r="G50" s="1350"/>
      <c r="H50" s="919"/>
      <c r="I50" s="203"/>
      <c r="J50" s="832">
        <v>15</v>
      </c>
    </row>
    <row r="51" spans="1:10">
      <c r="A51" s="827">
        <v>16</v>
      </c>
      <c r="B51" s="687">
        <f>B50-1</f>
        <v>-23</v>
      </c>
      <c r="C51" s="203" t="s">
        <v>994</v>
      </c>
      <c r="D51" s="858"/>
      <c r="E51" s="859"/>
      <c r="F51" s="61"/>
      <c r="G51" s="1350"/>
      <c r="H51" s="919"/>
      <c r="I51" s="203"/>
      <c r="J51" s="832">
        <v>16</v>
      </c>
    </row>
    <row r="52" spans="1:10">
      <c r="A52" s="827">
        <v>17</v>
      </c>
      <c r="B52" s="687">
        <f>B51-1</f>
        <v>-24</v>
      </c>
      <c r="C52" s="203" t="s">
        <v>995</v>
      </c>
      <c r="D52" s="858"/>
      <c r="E52" s="859"/>
      <c r="F52" s="61"/>
      <c r="G52" s="1350"/>
      <c r="H52" s="919"/>
      <c r="I52" s="203"/>
      <c r="J52" s="832">
        <v>17</v>
      </c>
    </row>
    <row r="53" spans="1:10">
      <c r="A53" s="827">
        <v>18</v>
      </c>
      <c r="B53" s="687">
        <f>B52-1</f>
        <v>-25</v>
      </c>
      <c r="C53" s="203" t="s">
        <v>996</v>
      </c>
      <c r="D53" s="858"/>
      <c r="E53" s="859"/>
      <c r="F53" s="61"/>
      <c r="G53" s="1350"/>
      <c r="H53" s="919"/>
      <c r="I53" s="203"/>
      <c r="J53" s="832">
        <v>18</v>
      </c>
    </row>
    <row r="54" spans="1:10">
      <c r="A54" s="827">
        <v>19</v>
      </c>
      <c r="B54" s="687">
        <f>B53-1</f>
        <v>-26</v>
      </c>
      <c r="C54" s="203" t="s">
        <v>997</v>
      </c>
      <c r="D54" s="1354">
        <v>172255</v>
      </c>
      <c r="E54" s="1355">
        <v>172534</v>
      </c>
      <c r="F54" s="1356">
        <v>5.0299999999999997E-2</v>
      </c>
      <c r="G54" s="1350"/>
      <c r="H54" s="919"/>
      <c r="I54" s="203"/>
      <c r="J54" s="832">
        <v>19</v>
      </c>
    </row>
    <row r="55" spans="1:10">
      <c r="A55" s="827">
        <v>20</v>
      </c>
      <c r="B55" s="687">
        <f>B54-1</f>
        <v>-27</v>
      </c>
      <c r="C55" s="203" t="s">
        <v>998</v>
      </c>
      <c r="D55" s="1354">
        <v>1231966</v>
      </c>
      <c r="E55" s="1355">
        <v>1243179</v>
      </c>
      <c r="F55" s="1356">
        <v>0.05</v>
      </c>
      <c r="G55" s="1350"/>
      <c r="H55" s="919"/>
      <c r="I55" s="203"/>
      <c r="J55" s="832">
        <v>20</v>
      </c>
    </row>
    <row r="56" spans="1:10">
      <c r="A56" s="827">
        <v>21</v>
      </c>
      <c r="B56" s="687">
        <v>-29</v>
      </c>
      <c r="C56" s="203" t="s">
        <v>999</v>
      </c>
      <c r="D56" s="858"/>
      <c r="E56" s="859"/>
      <c r="F56" s="61"/>
      <c r="G56" s="1350"/>
      <c r="H56" s="919"/>
      <c r="I56" s="203"/>
      <c r="J56" s="832">
        <v>21</v>
      </c>
    </row>
    <row r="57" spans="1:10">
      <c r="A57" s="827">
        <v>22</v>
      </c>
      <c r="B57" s="687">
        <v>-31</v>
      </c>
      <c r="C57" s="203" t="s">
        <v>1000</v>
      </c>
      <c r="D57" s="858"/>
      <c r="E57" s="859"/>
      <c r="F57" s="61"/>
      <c r="G57" s="1350"/>
      <c r="H57" s="919"/>
      <c r="I57" s="203"/>
      <c r="J57" s="832">
        <v>22</v>
      </c>
    </row>
    <row r="58" spans="1:10">
      <c r="A58" s="827">
        <v>23</v>
      </c>
      <c r="B58" s="687">
        <v>-35</v>
      </c>
      <c r="C58" s="203" t="s">
        <v>1001</v>
      </c>
      <c r="D58" s="858"/>
      <c r="E58" s="859"/>
      <c r="F58" s="61"/>
      <c r="G58" s="1350"/>
      <c r="H58" s="919"/>
      <c r="I58" s="203"/>
      <c r="J58" s="832">
        <v>23</v>
      </c>
    </row>
    <row r="59" spans="1:10">
      <c r="A59" s="827">
        <v>24</v>
      </c>
      <c r="B59" s="687">
        <v>-37</v>
      </c>
      <c r="C59" s="203" t="s">
        <v>1002</v>
      </c>
      <c r="D59" s="858"/>
      <c r="E59" s="859"/>
      <c r="F59" s="61"/>
      <c r="G59" s="1350"/>
      <c r="H59" s="919"/>
      <c r="I59" s="203"/>
      <c r="J59" s="832">
        <v>24</v>
      </c>
    </row>
    <row r="60" spans="1:10">
      <c r="A60" s="827">
        <v>25</v>
      </c>
      <c r="B60" s="687">
        <v>-39</v>
      </c>
      <c r="C60" s="203" t="s">
        <v>1003</v>
      </c>
      <c r="D60" s="858"/>
      <c r="E60" s="859"/>
      <c r="F60" s="61"/>
      <c r="G60" s="1350"/>
      <c r="H60" s="919"/>
      <c r="I60" s="203"/>
      <c r="J60" s="832">
        <v>25</v>
      </c>
    </row>
    <row r="61" spans="1:10">
      <c r="A61" s="827">
        <v>26</v>
      </c>
      <c r="B61" s="687">
        <v>-44</v>
      </c>
      <c r="C61" s="203" t="s">
        <v>1005</v>
      </c>
      <c r="D61" s="858"/>
      <c r="E61" s="859"/>
      <c r="F61" s="61"/>
      <c r="G61" s="1350"/>
      <c r="H61" s="919"/>
      <c r="I61" s="203"/>
      <c r="J61" s="832">
        <v>26</v>
      </c>
    </row>
    <row r="62" spans="1:10">
      <c r="A62" s="827">
        <v>27</v>
      </c>
      <c r="B62" s="687">
        <v>-45</v>
      </c>
      <c r="C62" s="203" t="s">
        <v>1006</v>
      </c>
      <c r="D62" s="858"/>
      <c r="E62" s="859"/>
      <c r="F62" s="61"/>
      <c r="G62" s="1350"/>
      <c r="H62" s="919"/>
      <c r="I62" s="203"/>
      <c r="J62" s="832">
        <v>27</v>
      </c>
    </row>
    <row r="63" spans="1:10">
      <c r="A63" s="827">
        <v>28</v>
      </c>
      <c r="B63" s="687"/>
      <c r="C63" s="203" t="s">
        <v>102</v>
      </c>
      <c r="D63" s="858"/>
      <c r="E63" s="859"/>
      <c r="F63" s="61"/>
      <c r="G63" s="1350"/>
      <c r="H63" s="919"/>
      <c r="I63" s="203"/>
      <c r="J63" s="832">
        <v>28</v>
      </c>
    </row>
    <row r="64" spans="1:10">
      <c r="A64" s="827">
        <v>29</v>
      </c>
      <c r="B64" s="687"/>
      <c r="C64" s="203" t="s">
        <v>103</v>
      </c>
      <c r="D64" s="858"/>
      <c r="E64" s="859"/>
      <c r="F64" s="61"/>
      <c r="G64" s="1350"/>
      <c r="H64" s="919"/>
      <c r="I64" s="203"/>
      <c r="J64" s="832">
        <v>29</v>
      </c>
    </row>
    <row r="65" spans="1:10" ht="10.5" thickBot="1">
      <c r="A65" s="863">
        <v>30</v>
      </c>
      <c r="B65" s="864"/>
      <c r="C65" s="3019" t="s">
        <v>3599</v>
      </c>
      <c r="D65" s="1357">
        <v>1404221</v>
      </c>
      <c r="E65" s="1358">
        <v>1415713</v>
      </c>
      <c r="F65" s="1359">
        <v>0.05</v>
      </c>
      <c r="G65" s="1360"/>
      <c r="H65" s="1361"/>
      <c r="I65" s="868"/>
      <c r="J65" s="869">
        <v>30</v>
      </c>
    </row>
    <row r="66" spans="1:10" ht="10.5" thickTop="1">
      <c r="A66" s="786"/>
      <c r="B66" s="690"/>
      <c r="C66" s="785" t="s">
        <v>105</v>
      </c>
      <c r="D66" s="1790"/>
      <c r="E66" s="1791"/>
      <c r="F66" s="1792"/>
      <c r="G66" s="1363"/>
      <c r="H66" s="1364"/>
      <c r="I66" s="204"/>
      <c r="J66" s="776"/>
    </row>
    <row r="67" spans="1:10">
      <c r="A67" s="827">
        <v>31</v>
      </c>
      <c r="B67" s="828">
        <v>-52</v>
      </c>
      <c r="C67" s="203" t="s">
        <v>1009</v>
      </c>
      <c r="D67" s="3004">
        <v>227574</v>
      </c>
      <c r="E67" s="3005">
        <v>200047</v>
      </c>
      <c r="F67" s="3006">
        <v>5.4800000000000001E-2</v>
      </c>
      <c r="G67" s="1350"/>
      <c r="H67" s="918"/>
      <c r="I67" s="203"/>
      <c r="J67" s="832">
        <v>31</v>
      </c>
    </row>
    <row r="68" spans="1:10">
      <c r="A68" s="827">
        <v>32</v>
      </c>
      <c r="B68" s="828">
        <f t="shared" ref="B68:B74" si="1">B67-1</f>
        <v>-53</v>
      </c>
      <c r="C68" s="203" t="s">
        <v>1010</v>
      </c>
      <c r="D68" s="858"/>
      <c r="E68" s="836"/>
      <c r="F68" s="825"/>
      <c r="G68" s="1350"/>
      <c r="H68" s="918"/>
      <c r="I68" s="203"/>
      <c r="J68" s="832">
        <v>32</v>
      </c>
    </row>
    <row r="69" spans="1:10">
      <c r="A69" s="827">
        <v>33</v>
      </c>
      <c r="B69" s="828">
        <f t="shared" si="1"/>
        <v>-54</v>
      </c>
      <c r="C69" s="203" t="s">
        <v>1011</v>
      </c>
      <c r="D69" s="858"/>
      <c r="E69" s="836"/>
      <c r="F69" s="825"/>
      <c r="G69" s="1350"/>
      <c r="H69" s="918"/>
      <c r="I69" s="203"/>
      <c r="J69" s="832">
        <v>33</v>
      </c>
    </row>
    <row r="70" spans="1:10">
      <c r="A70" s="827">
        <v>34</v>
      </c>
      <c r="B70" s="828">
        <f t="shared" si="1"/>
        <v>-55</v>
      </c>
      <c r="C70" s="203" t="s">
        <v>1012</v>
      </c>
      <c r="D70" s="858"/>
      <c r="E70" s="836"/>
      <c r="F70" s="825"/>
      <c r="G70" s="1350"/>
      <c r="H70" s="918"/>
      <c r="I70" s="203"/>
      <c r="J70" s="832">
        <v>34</v>
      </c>
    </row>
    <row r="71" spans="1:10">
      <c r="A71" s="827">
        <v>35</v>
      </c>
      <c r="B71" s="828">
        <f t="shared" si="1"/>
        <v>-56</v>
      </c>
      <c r="C71" s="203" t="s">
        <v>1013</v>
      </c>
      <c r="D71" s="858"/>
      <c r="E71" s="836"/>
      <c r="F71" s="825"/>
      <c r="G71" s="1350"/>
      <c r="H71" s="918"/>
      <c r="I71" s="203"/>
      <c r="J71" s="832">
        <v>35</v>
      </c>
    </row>
    <row r="72" spans="1:10">
      <c r="A72" s="827">
        <v>36</v>
      </c>
      <c r="B72" s="828">
        <f t="shared" si="1"/>
        <v>-57</v>
      </c>
      <c r="C72" s="203" t="s">
        <v>1014</v>
      </c>
      <c r="D72" s="858"/>
      <c r="E72" s="836"/>
      <c r="F72" s="825"/>
      <c r="G72" s="1350"/>
      <c r="H72" s="918"/>
      <c r="I72" s="203"/>
      <c r="J72" s="832">
        <v>36</v>
      </c>
    </row>
    <row r="73" spans="1:10">
      <c r="A73" s="827">
        <v>37</v>
      </c>
      <c r="B73" s="828">
        <f t="shared" si="1"/>
        <v>-58</v>
      </c>
      <c r="C73" s="203" t="s">
        <v>1015</v>
      </c>
      <c r="D73" s="1354">
        <v>2757</v>
      </c>
      <c r="E73" s="1362">
        <v>2704</v>
      </c>
      <c r="F73" s="1356">
        <v>8.4400000000000003E-2</v>
      </c>
      <c r="G73" s="1350"/>
      <c r="H73" s="918"/>
      <c r="I73" s="203"/>
      <c r="J73" s="832">
        <v>37</v>
      </c>
    </row>
    <row r="74" spans="1:10">
      <c r="A74" s="827">
        <v>38</v>
      </c>
      <c r="B74" s="828">
        <f t="shared" si="1"/>
        <v>-59</v>
      </c>
      <c r="C74" s="203" t="s">
        <v>106</v>
      </c>
      <c r="D74" s="1354">
        <v>95273</v>
      </c>
      <c r="E74" s="1362">
        <v>96432</v>
      </c>
      <c r="F74" s="1356">
        <v>7.8399999999999997E-2</v>
      </c>
      <c r="G74" s="1350"/>
      <c r="H74" s="918"/>
      <c r="I74" s="203"/>
      <c r="J74" s="832">
        <v>38</v>
      </c>
    </row>
    <row r="75" spans="1:10" ht="10.5" thickBot="1">
      <c r="A75" s="863">
        <v>39</v>
      </c>
      <c r="B75" s="864"/>
      <c r="C75" s="3011" t="s">
        <v>3600</v>
      </c>
      <c r="D75" s="1357">
        <v>325604</v>
      </c>
      <c r="E75" s="1365">
        <v>299183</v>
      </c>
      <c r="F75" s="1359">
        <v>6.2700000000000006E-2</v>
      </c>
      <c r="G75" s="1360"/>
      <c r="H75" s="1366"/>
      <c r="I75" s="868"/>
      <c r="J75" s="869">
        <v>39</v>
      </c>
    </row>
    <row r="76" spans="1:10" ht="11" thickTop="1" thickBot="1">
      <c r="A76" s="827">
        <v>40</v>
      </c>
      <c r="B76" s="687"/>
      <c r="C76" s="853" t="s">
        <v>1021</v>
      </c>
      <c r="D76" s="1367">
        <v>1729825</v>
      </c>
      <c r="E76" s="1368">
        <v>1714896</v>
      </c>
      <c r="F76" s="1369" t="s">
        <v>108</v>
      </c>
      <c r="G76" s="1370"/>
      <c r="H76" s="921"/>
      <c r="I76" s="882" t="s">
        <v>108</v>
      </c>
      <c r="J76" s="832">
        <v>40</v>
      </c>
    </row>
    <row r="77" spans="1:10">
      <c r="A77" s="907"/>
      <c r="B77" s="690"/>
      <c r="C77" s="1035"/>
      <c r="D77" s="1740"/>
      <c r="E77" s="1741"/>
      <c r="F77" s="1742"/>
      <c r="G77" s="202"/>
      <c r="H77" s="202"/>
      <c r="I77" s="1035"/>
      <c r="J77" s="1036"/>
    </row>
    <row r="78" spans="1:10" ht="10.5">
      <c r="A78" s="3668" t="s">
        <v>332</v>
      </c>
      <c r="B78" s="3398"/>
      <c r="C78" s="3398"/>
      <c r="D78" s="3398"/>
      <c r="E78" s="3398"/>
      <c r="F78" s="3398"/>
      <c r="G78" s="3398"/>
      <c r="H78" s="3398"/>
      <c r="I78" s="3398"/>
      <c r="J78" s="3669"/>
    </row>
    <row r="79" spans="1:10">
      <c r="A79" s="907"/>
      <c r="B79" s="690"/>
      <c r="C79" s="1035"/>
      <c r="D79" s="1740"/>
      <c r="E79" s="1741"/>
      <c r="F79" s="1742"/>
      <c r="G79" s="202"/>
      <c r="H79" s="202"/>
      <c r="I79" s="1035"/>
      <c r="J79" s="1036"/>
    </row>
    <row r="80" spans="1:10">
      <c r="A80" s="907"/>
      <c r="B80" s="3670" t="s">
        <v>3538</v>
      </c>
      <c r="C80" s="3670"/>
      <c r="D80" s="3670"/>
      <c r="E80" s="3670"/>
      <c r="F80" s="3670"/>
      <c r="G80" s="3670"/>
      <c r="H80" s="3670"/>
      <c r="I80" s="3670"/>
      <c r="J80" s="1036"/>
    </row>
    <row r="81" spans="1:10">
      <c r="A81" s="1806"/>
      <c r="B81" s="1805" t="s">
        <v>3569</v>
      </c>
      <c r="C81" s="1805"/>
      <c r="D81" s="1805"/>
      <c r="E81" s="1805"/>
      <c r="F81" s="1805"/>
      <c r="G81" s="1805"/>
      <c r="H81" s="1805"/>
      <c r="I81" s="1805"/>
      <c r="J81" s="1803"/>
    </row>
    <row r="82" spans="1:10">
      <c r="A82" s="907"/>
      <c r="B82" s="690"/>
      <c r="C82" s="1035"/>
      <c r="D82" s="1740"/>
      <c r="E82" s="1741"/>
      <c r="F82" s="1742"/>
      <c r="G82" s="202"/>
      <c r="H82" s="202"/>
      <c r="I82" s="1035"/>
      <c r="J82" s="1036"/>
    </row>
    <row r="83" spans="1:10" ht="13" customHeight="1">
      <c r="A83" s="1026"/>
      <c r="B83" s="711"/>
      <c r="C83" s="149"/>
      <c r="D83" s="149"/>
      <c r="E83" s="149"/>
      <c r="F83" s="149"/>
      <c r="G83" s="149"/>
      <c r="H83" s="149"/>
      <c r="I83" s="149"/>
      <c r="J83" s="1743" t="s">
        <v>2600</v>
      </c>
    </row>
  </sheetData>
  <customSheetViews>
    <customSheetView guid="{CED32266-454C-4882-8DB4-02038533D7CA}" showPageBreaks="1" fitToPage="1">
      <selection activeCell="R47" sqref="R47"/>
      <pageMargins left="0.7" right="0.7" top="0.75" bottom="0.75" header="0.3" footer="0.3"/>
      <pageSetup scale="10" orientation="portrait" horizontalDpi="1200" verticalDpi="1200" r:id="rId1"/>
    </customSheetView>
    <customSheetView guid="{785AB79B-FCC5-4328-97AE-CA0022E835E7}" fitToPage="1">
      <selection activeCell="T30" sqref="T30"/>
      <pageMargins left="0.7" right="0.7" top="0.75" bottom="0.75" header="0.3" footer="0.3"/>
      <pageSetup scale="86" orientation="portrait" horizontalDpi="1200" verticalDpi="1200" r:id="rId2"/>
    </customSheetView>
    <customSheetView guid="{5A727A5D-BF44-4335-A246-11154DE1EF1F}" fitToPage="1">
      <selection activeCell="L24" sqref="L24"/>
      <pageMargins left="0.7" right="0.7" top="0.75" bottom="0.75" header="0.3" footer="0.3"/>
      <pageSetup scale="86" orientation="portrait" horizontalDpi="1200" verticalDpi="1200" r:id="rId3"/>
    </customSheetView>
    <customSheetView guid="{4199E9C9-F722-4E0F-954F-1B24567CBCA2}" fitToPage="1">
      <selection activeCell="T30" sqref="T30"/>
      <pageMargins left="0.7" right="0.7" top="0.75" bottom="0.75" header="0.3" footer="0.3"/>
      <pageSetup scale="86" orientation="portrait" horizontalDpi="1200" verticalDpi="1200" r:id="rId4"/>
    </customSheetView>
    <customSheetView guid="{494A8C19-2F1C-4B6E-A878-D879D2D7079D}" fitToPage="1">
      <selection activeCell="T30" sqref="T30"/>
      <pageMargins left="0.7" right="0.7" top="0.75" bottom="0.75" header="0.3" footer="0.3"/>
      <pageSetup scale="86" orientation="portrait" horizontalDpi="1200" verticalDpi="1200" r:id="rId5"/>
    </customSheetView>
    <customSheetView guid="{1074830C-1147-4CE3-BD9F-2572CEE59AEF}" fitToPage="1">
      <selection activeCell="T30" sqref="T30"/>
      <pageMargins left="0.7" right="0.7" top="0.75" bottom="0.75" header="0.3" footer="0.3"/>
      <pageSetup scale="86" orientation="portrait" horizontalDpi="1200" verticalDpi="1200" r:id="rId6"/>
    </customSheetView>
    <customSheetView guid="{C0E4D60A-5D51-4D0A-8339-E19D67BA1FD7}" fitToPage="1">
      <selection activeCell="T30" sqref="T30"/>
      <pageMargins left="0.7" right="0.7" top="0.75" bottom="0.75" header="0.3" footer="0.3"/>
      <pageSetup scale="86" orientation="portrait" horizontalDpi="1200" verticalDpi="1200" r:id="rId7"/>
    </customSheetView>
    <customSheetView guid="{EB5A193B-9693-4793-A7E2-BFF09C25801B}" fitToPage="1">
      <selection activeCell="T30" sqref="T30"/>
      <pageMargins left="0.7" right="0.7" top="0.75" bottom="0.75" header="0.3" footer="0.3"/>
      <pageSetup scale="86" orientation="portrait" horizontalDpi="1200" verticalDpi="1200" r:id="rId8"/>
    </customSheetView>
  </customSheetViews>
  <mergeCells count="2">
    <mergeCell ref="A78:J78"/>
    <mergeCell ref="B80:I80"/>
  </mergeCells>
  <printOptions horizontalCentered="1" verticalCentered="1"/>
  <pageMargins left="0.25" right="0.25" top="0.25" bottom="0.25" header="0.1" footer="0.1"/>
  <pageSetup scale="89" orientation="portrait" r:id="rId9"/>
  <headerFooter alignWithMargins="0"/>
  <customProperties>
    <customPr name="_pios_id" r:id="rId10"/>
    <customPr name="EpmWorksheetKeyString_GUID" r:id="rId11"/>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75"/>
  <sheetViews>
    <sheetView view="pageBreakPreview" topLeftCell="A43" zoomScaleNormal="100" zoomScaleSheetLayoutView="100" workbookViewId="0">
      <selection activeCell="D67" sqref="D67"/>
    </sheetView>
  </sheetViews>
  <sheetFormatPr defaultRowHeight="10"/>
  <cols>
    <col min="1" max="1" width="6.33203125" customWidth="1"/>
    <col min="2" max="2" width="6.109375" customWidth="1"/>
    <col min="3" max="3" width="4.44140625" bestFit="1" customWidth="1"/>
    <col min="4" max="4" width="35.77734375" customWidth="1"/>
    <col min="5" max="10" width="16" customWidth="1"/>
    <col min="11" max="11" width="5.77734375" customWidth="1"/>
  </cols>
  <sheetData>
    <row r="1" spans="1:11" ht="10.5">
      <c r="A1" s="1091" t="s">
        <v>2901</v>
      </c>
      <c r="B1" s="137"/>
      <c r="C1" s="137"/>
      <c r="D1" s="137"/>
      <c r="E1" s="137"/>
      <c r="F1" s="137"/>
      <c r="G1" s="137"/>
      <c r="H1" s="137"/>
      <c r="I1" s="137"/>
      <c r="J1" s="137"/>
      <c r="K1" s="1337">
        <v>85</v>
      </c>
    </row>
    <row r="2" spans="1:11" ht="10.5">
      <c r="A2" s="101" t="s">
        <v>2735</v>
      </c>
      <c r="B2" s="56"/>
      <c r="C2" s="56"/>
      <c r="D2" s="33"/>
      <c r="E2" s="33"/>
      <c r="F2" s="33"/>
      <c r="G2" s="33"/>
      <c r="H2" s="33"/>
      <c r="I2" s="33"/>
      <c r="J2" s="33"/>
      <c r="K2" s="175"/>
    </row>
    <row r="3" spans="1:11">
      <c r="A3" s="566" t="s">
        <v>334</v>
      </c>
      <c r="B3" s="567"/>
      <c r="C3" s="567"/>
      <c r="D3" s="567"/>
      <c r="E3" s="567"/>
      <c r="F3" s="567"/>
      <c r="G3" s="567"/>
      <c r="H3" s="567"/>
      <c r="I3" s="567"/>
      <c r="J3" s="567"/>
      <c r="K3" s="568"/>
    </row>
    <row r="4" spans="1:11">
      <c r="A4" s="788"/>
      <c r="B4" s="1371"/>
      <c r="C4" s="1371"/>
      <c r="D4" s="137"/>
      <c r="E4" s="137"/>
      <c r="F4" s="137"/>
      <c r="G4" s="137"/>
      <c r="H4" s="137"/>
      <c r="I4" s="137"/>
      <c r="J4" s="137"/>
      <c r="K4" s="758"/>
    </row>
    <row r="5" spans="1:11">
      <c r="A5" s="761" t="s">
        <v>416</v>
      </c>
      <c r="B5" s="690" t="s">
        <v>475</v>
      </c>
      <c r="C5" s="690"/>
      <c r="D5" s="202"/>
      <c r="E5" s="202"/>
      <c r="F5" s="202"/>
      <c r="G5" s="202"/>
      <c r="H5" s="202"/>
      <c r="I5" s="202"/>
      <c r="J5" s="202"/>
      <c r="K5" s="201"/>
    </row>
    <row r="6" spans="1:11">
      <c r="A6" s="768"/>
      <c r="B6" s="769" t="s">
        <v>476</v>
      </c>
      <c r="C6" s="690"/>
      <c r="D6" s="202"/>
      <c r="E6" s="202"/>
      <c r="F6" s="202"/>
      <c r="G6" s="202"/>
      <c r="H6" s="202"/>
      <c r="I6" s="202"/>
      <c r="J6" s="202"/>
      <c r="K6" s="201"/>
    </row>
    <row r="7" spans="1:11">
      <c r="A7" s="768"/>
      <c r="B7" s="769" t="s">
        <v>477</v>
      </c>
      <c r="C7" s="690"/>
      <c r="D7" s="202"/>
      <c r="E7" s="202"/>
      <c r="F7" s="202"/>
      <c r="G7" s="202"/>
      <c r="H7" s="202"/>
      <c r="I7" s="202"/>
      <c r="J7" s="202"/>
      <c r="K7" s="201"/>
    </row>
    <row r="8" spans="1:11">
      <c r="A8" s="768"/>
      <c r="B8" s="769" t="s">
        <v>478</v>
      </c>
      <c r="C8" s="690"/>
      <c r="D8" s="202"/>
      <c r="E8" s="202"/>
      <c r="F8" s="202"/>
      <c r="G8" s="202"/>
      <c r="H8" s="202"/>
      <c r="I8" s="202"/>
      <c r="J8" s="202"/>
      <c r="K8" s="201"/>
    </row>
    <row r="9" spans="1:11">
      <c r="A9" s="768"/>
      <c r="B9" s="769" t="s">
        <v>2528</v>
      </c>
      <c r="C9" s="690"/>
      <c r="D9" s="202"/>
      <c r="E9" s="202"/>
      <c r="F9" s="202"/>
      <c r="G9" s="202"/>
      <c r="H9" s="202"/>
      <c r="I9" s="202"/>
      <c r="J9" s="202"/>
      <c r="K9" s="201"/>
    </row>
    <row r="10" spans="1:11">
      <c r="A10" s="761"/>
      <c r="B10" s="690"/>
      <c r="C10" s="690"/>
      <c r="D10" s="202"/>
      <c r="E10" s="202"/>
      <c r="F10" s="202"/>
      <c r="G10" s="202"/>
      <c r="H10" s="202"/>
      <c r="I10" s="202"/>
      <c r="J10" s="202"/>
      <c r="K10" s="201"/>
    </row>
    <row r="11" spans="1:11">
      <c r="A11" s="761" t="s">
        <v>417</v>
      </c>
      <c r="B11" s="690" t="s">
        <v>479</v>
      </c>
      <c r="C11" s="690"/>
      <c r="D11" s="202"/>
      <c r="E11" s="202"/>
      <c r="F11" s="202"/>
      <c r="G11" s="202"/>
      <c r="H11" s="202"/>
      <c r="I11" s="202"/>
      <c r="J11" s="202"/>
      <c r="K11" s="201"/>
    </row>
    <row r="12" spans="1:11">
      <c r="A12" s="761"/>
      <c r="B12" s="690"/>
      <c r="C12" s="690"/>
      <c r="D12" s="202"/>
      <c r="E12" s="202"/>
      <c r="F12" s="202"/>
      <c r="G12" s="202"/>
      <c r="H12" s="202"/>
      <c r="I12" s="202"/>
      <c r="J12" s="202"/>
      <c r="K12" s="201"/>
    </row>
    <row r="13" spans="1:11">
      <c r="A13" s="761" t="s">
        <v>418</v>
      </c>
      <c r="B13" s="690" t="s">
        <v>480</v>
      </c>
      <c r="C13" s="690"/>
      <c r="D13" s="202"/>
      <c r="E13" s="202"/>
      <c r="F13" s="202"/>
      <c r="G13" s="202"/>
      <c r="H13" s="202"/>
      <c r="I13" s="202"/>
      <c r="J13" s="202"/>
      <c r="K13" s="201"/>
    </row>
    <row r="14" spans="1:11">
      <c r="A14" s="761"/>
      <c r="B14" s="690"/>
      <c r="C14" s="690"/>
      <c r="D14" s="202"/>
      <c r="E14" s="202"/>
      <c r="F14" s="202"/>
      <c r="G14" s="202"/>
      <c r="H14" s="202"/>
      <c r="I14" s="202"/>
      <c r="J14" s="202"/>
      <c r="K14" s="201"/>
    </row>
    <row r="15" spans="1:11">
      <c r="A15" s="761" t="s">
        <v>419</v>
      </c>
      <c r="B15" s="690" t="s">
        <v>481</v>
      </c>
      <c r="C15" s="690"/>
      <c r="D15" s="202"/>
      <c r="E15" s="202"/>
      <c r="F15" s="202"/>
      <c r="G15" s="202"/>
      <c r="H15" s="202"/>
      <c r="I15" s="202"/>
      <c r="J15" s="202"/>
      <c r="K15" s="201"/>
    </row>
    <row r="16" spans="1:11">
      <c r="A16" s="768"/>
      <c r="B16" s="769" t="s">
        <v>482</v>
      </c>
      <c r="C16" s="690"/>
      <c r="D16" s="202"/>
      <c r="E16" s="202"/>
      <c r="F16" s="202"/>
      <c r="G16" s="202"/>
      <c r="H16" s="202"/>
      <c r="I16" s="202"/>
      <c r="J16" s="202"/>
      <c r="K16" s="201"/>
    </row>
    <row r="17" spans="1:11">
      <c r="A17" s="761"/>
      <c r="B17" s="690"/>
      <c r="C17" s="690"/>
      <c r="D17" s="202"/>
      <c r="E17" s="202"/>
      <c r="F17" s="202"/>
      <c r="G17" s="202"/>
      <c r="H17" s="202"/>
      <c r="I17" s="202"/>
      <c r="J17" s="202"/>
      <c r="K17" s="201"/>
    </row>
    <row r="18" spans="1:11">
      <c r="A18" s="761" t="s">
        <v>421</v>
      </c>
      <c r="B18" s="690" t="s">
        <v>483</v>
      </c>
      <c r="C18" s="690"/>
      <c r="D18" s="202"/>
      <c r="E18" s="202"/>
      <c r="F18" s="202"/>
      <c r="G18" s="202"/>
      <c r="H18" s="202"/>
      <c r="I18" s="202"/>
      <c r="J18" s="202"/>
      <c r="K18" s="201"/>
    </row>
    <row r="19" spans="1:11">
      <c r="A19" s="763"/>
      <c r="B19" s="723"/>
      <c r="C19" s="723"/>
      <c r="D19" s="187"/>
      <c r="E19" s="187"/>
      <c r="F19" s="187"/>
      <c r="G19" s="187"/>
      <c r="H19" s="187"/>
      <c r="I19" s="187"/>
      <c r="J19" s="187"/>
      <c r="K19" s="189"/>
    </row>
    <row r="20" spans="1:11">
      <c r="A20" s="787"/>
      <c r="B20" s="580"/>
      <c r="C20" s="690"/>
      <c r="D20" s="204"/>
      <c r="E20" s="775"/>
      <c r="F20" s="1085" t="s">
        <v>484</v>
      </c>
      <c r="G20" s="1372"/>
      <c r="H20" s="1085" t="s">
        <v>485</v>
      </c>
      <c r="I20" s="1372"/>
      <c r="J20" s="204"/>
      <c r="K20" s="779"/>
    </row>
    <row r="21" spans="1:11">
      <c r="A21" s="787"/>
      <c r="B21" s="580"/>
      <c r="C21" s="690"/>
      <c r="D21" s="204"/>
      <c r="E21" s="777" t="s">
        <v>393</v>
      </c>
      <c r="F21" s="880" t="s">
        <v>486</v>
      </c>
      <c r="G21" s="881"/>
      <c r="H21" s="880" t="s">
        <v>486</v>
      </c>
      <c r="I21" s="881"/>
      <c r="J21" s="778" t="s">
        <v>393</v>
      </c>
      <c r="K21" s="779"/>
    </row>
    <row r="22" spans="1:11">
      <c r="A22" s="787" t="s">
        <v>311</v>
      </c>
      <c r="B22" s="580" t="s">
        <v>335</v>
      </c>
      <c r="C22" s="690"/>
      <c r="D22" s="204"/>
      <c r="E22" s="777" t="s">
        <v>487</v>
      </c>
      <c r="F22" s="777" t="s">
        <v>488</v>
      </c>
      <c r="G22" s="777"/>
      <c r="H22" s="777"/>
      <c r="I22" s="777"/>
      <c r="J22" s="778" t="s">
        <v>930</v>
      </c>
      <c r="K22" s="779" t="s">
        <v>311</v>
      </c>
    </row>
    <row r="23" spans="1:11">
      <c r="A23" s="787" t="s">
        <v>316</v>
      </c>
      <c r="B23" s="580" t="s">
        <v>338</v>
      </c>
      <c r="C23" s="690"/>
      <c r="D23" s="778" t="s">
        <v>336</v>
      </c>
      <c r="E23" s="777" t="s">
        <v>925</v>
      </c>
      <c r="F23" s="777" t="s">
        <v>489</v>
      </c>
      <c r="G23" s="777" t="s">
        <v>490</v>
      </c>
      <c r="H23" s="777" t="s">
        <v>491</v>
      </c>
      <c r="I23" s="777" t="s">
        <v>490</v>
      </c>
      <c r="J23" s="778" t="s">
        <v>492</v>
      </c>
      <c r="K23" s="779" t="s">
        <v>316</v>
      </c>
    </row>
    <row r="24" spans="1:11">
      <c r="A24" s="786"/>
      <c r="B24" s="775"/>
      <c r="C24" s="202"/>
      <c r="D24" s="204"/>
      <c r="E24" s="777" t="s">
        <v>339</v>
      </c>
      <c r="F24" s="777" t="s">
        <v>698</v>
      </c>
      <c r="G24" s="777" t="s">
        <v>493</v>
      </c>
      <c r="H24" s="777"/>
      <c r="I24" s="777" t="s">
        <v>494</v>
      </c>
      <c r="J24" s="778" t="s">
        <v>495</v>
      </c>
      <c r="K24" s="776"/>
    </row>
    <row r="25" spans="1:11" ht="10.5" thickBot="1">
      <c r="A25" s="824"/>
      <c r="B25" s="209"/>
      <c r="C25" s="61"/>
      <c r="D25" s="882" t="s">
        <v>321</v>
      </c>
      <c r="E25" s="854" t="s">
        <v>322</v>
      </c>
      <c r="F25" s="854" t="s">
        <v>323</v>
      </c>
      <c r="G25" s="854" t="s">
        <v>324</v>
      </c>
      <c r="H25" s="854" t="s">
        <v>325</v>
      </c>
      <c r="I25" s="854" t="s">
        <v>326</v>
      </c>
      <c r="J25" s="854" t="s">
        <v>178</v>
      </c>
      <c r="K25" s="826"/>
    </row>
    <row r="26" spans="1:11" ht="12.65" customHeight="1">
      <c r="A26" s="786"/>
      <c r="B26" s="204"/>
      <c r="C26" s="202"/>
      <c r="D26" s="778" t="s">
        <v>101</v>
      </c>
      <c r="E26" s="855"/>
      <c r="F26" s="883"/>
      <c r="G26" s="883"/>
      <c r="H26" s="883"/>
      <c r="I26" s="883"/>
      <c r="J26" s="884"/>
      <c r="K26" s="776"/>
    </row>
    <row r="27" spans="1:11" ht="12.65" customHeight="1">
      <c r="A27" s="827">
        <v>1</v>
      </c>
      <c r="B27" s="203"/>
      <c r="C27" s="687">
        <v>-3</v>
      </c>
      <c r="D27" s="203" t="s">
        <v>979</v>
      </c>
      <c r="E27" s="858"/>
      <c r="F27" s="203"/>
      <c r="G27" s="203"/>
      <c r="H27" s="203"/>
      <c r="I27" s="203"/>
      <c r="J27" s="859"/>
      <c r="K27" s="832">
        <v>1</v>
      </c>
    </row>
    <row r="28" spans="1:11" ht="12.65" customHeight="1">
      <c r="A28" s="827">
        <v>2</v>
      </c>
      <c r="B28" s="203"/>
      <c r="C28" s="687">
        <f t="shared" ref="C28:C33" si="0">C27-1</f>
        <v>-4</v>
      </c>
      <c r="D28" s="203" t="s">
        <v>980</v>
      </c>
      <c r="E28" s="858"/>
      <c r="F28" s="203"/>
      <c r="G28" s="203"/>
      <c r="H28" s="203"/>
      <c r="I28" s="203"/>
      <c r="J28" s="859"/>
      <c r="K28" s="832">
        <v>2</v>
      </c>
    </row>
    <row r="29" spans="1:11" ht="12.65" customHeight="1">
      <c r="A29" s="827">
        <v>3</v>
      </c>
      <c r="B29" s="203"/>
      <c r="C29" s="687">
        <f t="shared" si="0"/>
        <v>-5</v>
      </c>
      <c r="D29" s="203" t="s">
        <v>981</v>
      </c>
      <c r="E29" s="858"/>
      <c r="F29" s="203"/>
      <c r="G29" s="203"/>
      <c r="H29" s="203"/>
      <c r="I29" s="203"/>
      <c r="J29" s="859"/>
      <c r="K29" s="832">
        <v>3</v>
      </c>
    </row>
    <row r="30" spans="1:11" ht="12.65" customHeight="1">
      <c r="A30" s="827">
        <v>4</v>
      </c>
      <c r="B30" s="203"/>
      <c r="C30" s="687">
        <f t="shared" si="0"/>
        <v>-6</v>
      </c>
      <c r="D30" s="203" t="s">
        <v>982</v>
      </c>
      <c r="E30" s="858"/>
      <c r="F30" s="203"/>
      <c r="G30" s="203"/>
      <c r="H30" s="203"/>
      <c r="I30" s="203"/>
      <c r="J30" s="859"/>
      <c r="K30" s="832">
        <v>4</v>
      </c>
    </row>
    <row r="31" spans="1:11" ht="12.65" customHeight="1">
      <c r="A31" s="827">
        <v>5</v>
      </c>
      <c r="B31" s="203"/>
      <c r="C31" s="687">
        <f t="shared" si="0"/>
        <v>-7</v>
      </c>
      <c r="D31" s="203" t="s">
        <v>983</v>
      </c>
      <c r="E31" s="858"/>
      <c r="F31" s="203"/>
      <c r="G31" s="203"/>
      <c r="H31" s="203"/>
      <c r="I31" s="203"/>
      <c r="J31" s="859"/>
      <c r="K31" s="832">
        <v>5</v>
      </c>
    </row>
    <row r="32" spans="1:11" ht="12.65" customHeight="1">
      <c r="A32" s="827">
        <v>6</v>
      </c>
      <c r="B32" s="203"/>
      <c r="C32" s="687">
        <f t="shared" si="0"/>
        <v>-8</v>
      </c>
      <c r="D32" s="203" t="s">
        <v>984</v>
      </c>
      <c r="E32" s="858"/>
      <c r="F32" s="203"/>
      <c r="G32" s="203"/>
      <c r="H32" s="203"/>
      <c r="I32" s="203"/>
      <c r="J32" s="859"/>
      <c r="K32" s="832">
        <v>6</v>
      </c>
    </row>
    <row r="33" spans="1:11" ht="12.65" customHeight="1">
      <c r="A33" s="827">
        <v>7</v>
      </c>
      <c r="B33" s="203"/>
      <c r="C33" s="687">
        <f t="shared" si="0"/>
        <v>-9</v>
      </c>
      <c r="D33" s="203" t="s">
        <v>985</v>
      </c>
      <c r="E33" s="858"/>
      <c r="F33" s="203"/>
      <c r="G33" s="203"/>
      <c r="H33" s="203"/>
      <c r="I33" s="203"/>
      <c r="J33" s="859"/>
      <c r="K33" s="832">
        <v>7</v>
      </c>
    </row>
    <row r="34" spans="1:11" ht="12.65" customHeight="1">
      <c r="A34" s="827">
        <v>8</v>
      </c>
      <c r="B34" s="203"/>
      <c r="C34" s="687">
        <v>-11</v>
      </c>
      <c r="D34" s="203" t="s">
        <v>986</v>
      </c>
      <c r="E34" s="858"/>
      <c r="F34" s="203"/>
      <c r="G34" s="203"/>
      <c r="H34" s="203"/>
      <c r="I34" s="203"/>
      <c r="J34" s="859"/>
      <c r="K34" s="832">
        <v>8</v>
      </c>
    </row>
    <row r="35" spans="1:11" ht="12.65" customHeight="1">
      <c r="A35" s="827">
        <v>9</v>
      </c>
      <c r="B35" s="203"/>
      <c r="C35" s="687">
        <v>-13</v>
      </c>
      <c r="D35" s="203" t="s">
        <v>987</v>
      </c>
      <c r="E35" s="858"/>
      <c r="F35" s="203"/>
      <c r="G35" s="203"/>
      <c r="H35" s="203"/>
      <c r="I35" s="203"/>
      <c r="J35" s="859"/>
      <c r="K35" s="832">
        <v>9</v>
      </c>
    </row>
    <row r="36" spans="1:11" ht="12.65" customHeight="1">
      <c r="A36" s="827">
        <v>10</v>
      </c>
      <c r="B36" s="203"/>
      <c r="C36" s="687">
        <v>-16</v>
      </c>
      <c r="D36" s="203" t="s">
        <v>988</v>
      </c>
      <c r="E36" s="858"/>
      <c r="F36" s="203"/>
      <c r="G36" s="203"/>
      <c r="H36" s="203"/>
      <c r="I36" s="203"/>
      <c r="J36" s="859"/>
      <c r="K36" s="832">
        <v>10</v>
      </c>
    </row>
    <row r="37" spans="1:11" ht="12.65" customHeight="1">
      <c r="A37" s="827">
        <v>11</v>
      </c>
      <c r="B37" s="203"/>
      <c r="C37" s="687">
        <f>C36-1</f>
        <v>-17</v>
      </c>
      <c r="D37" s="203" t="s">
        <v>989</v>
      </c>
      <c r="E37" s="858"/>
      <c r="F37" s="203"/>
      <c r="G37" s="203"/>
      <c r="H37" s="203"/>
      <c r="I37" s="203"/>
      <c r="J37" s="859"/>
      <c r="K37" s="832">
        <v>11</v>
      </c>
    </row>
    <row r="38" spans="1:11" ht="12.65" customHeight="1">
      <c r="A38" s="827">
        <v>12</v>
      </c>
      <c r="B38" s="203"/>
      <c r="C38" s="687">
        <f>C37-1</f>
        <v>-18</v>
      </c>
      <c r="D38" s="203" t="s">
        <v>990</v>
      </c>
      <c r="E38" s="858"/>
      <c r="F38" s="203"/>
      <c r="G38" s="203"/>
      <c r="H38" s="203"/>
      <c r="I38" s="203"/>
      <c r="J38" s="859"/>
      <c r="K38" s="832">
        <v>12</v>
      </c>
    </row>
    <row r="39" spans="1:11" ht="12.65" customHeight="1">
      <c r="A39" s="827">
        <v>13</v>
      </c>
      <c r="B39" s="203"/>
      <c r="C39" s="687">
        <f>C38-1</f>
        <v>-19</v>
      </c>
      <c r="D39" s="203" t="s">
        <v>991</v>
      </c>
      <c r="E39" s="858"/>
      <c r="F39" s="203"/>
      <c r="G39" s="203"/>
      <c r="H39" s="203"/>
      <c r="I39" s="203"/>
      <c r="J39" s="859"/>
      <c r="K39" s="832">
        <v>13</v>
      </c>
    </row>
    <row r="40" spans="1:11" ht="12.65" customHeight="1">
      <c r="A40" s="827">
        <v>14</v>
      </c>
      <c r="B40" s="203"/>
      <c r="C40" s="687">
        <f>C39-1</f>
        <v>-20</v>
      </c>
      <c r="D40" s="203" t="s">
        <v>992</v>
      </c>
      <c r="E40" s="858"/>
      <c r="F40" s="203"/>
      <c r="G40" s="203"/>
      <c r="H40" s="203"/>
      <c r="I40" s="203"/>
      <c r="J40" s="859"/>
      <c r="K40" s="832">
        <v>14</v>
      </c>
    </row>
    <row r="41" spans="1:11" ht="12.65" customHeight="1">
      <c r="A41" s="827">
        <v>15</v>
      </c>
      <c r="B41" s="203"/>
      <c r="C41" s="687">
        <v>-22</v>
      </c>
      <c r="D41" s="203" t="s">
        <v>993</v>
      </c>
      <c r="E41" s="858"/>
      <c r="F41" s="203"/>
      <c r="G41" s="203"/>
      <c r="H41" s="203"/>
      <c r="I41" s="203"/>
      <c r="J41" s="859"/>
      <c r="K41" s="832">
        <v>15</v>
      </c>
    </row>
    <row r="42" spans="1:11" ht="12.65" customHeight="1">
      <c r="A42" s="827">
        <v>16</v>
      </c>
      <c r="B42" s="203"/>
      <c r="C42" s="687">
        <f>C41-1</f>
        <v>-23</v>
      </c>
      <c r="D42" s="203" t="s">
        <v>994</v>
      </c>
      <c r="E42" s="858"/>
      <c r="F42" s="203"/>
      <c r="G42" s="203"/>
      <c r="H42" s="203"/>
      <c r="I42" s="203"/>
      <c r="J42" s="859"/>
      <c r="K42" s="832">
        <v>16</v>
      </c>
    </row>
    <row r="43" spans="1:11" ht="12.65" customHeight="1">
      <c r="A43" s="827">
        <v>17</v>
      </c>
      <c r="B43" s="203"/>
      <c r="C43" s="687">
        <f>C42-1</f>
        <v>-24</v>
      </c>
      <c r="D43" s="203" t="s">
        <v>995</v>
      </c>
      <c r="E43" s="858"/>
      <c r="F43" s="203"/>
      <c r="G43" s="203"/>
      <c r="H43" s="203"/>
      <c r="I43" s="203"/>
      <c r="J43" s="859"/>
      <c r="K43" s="832">
        <v>17</v>
      </c>
    </row>
    <row r="44" spans="1:11" ht="12.65" customHeight="1">
      <c r="A44" s="827">
        <v>18</v>
      </c>
      <c r="B44" s="203"/>
      <c r="C44" s="687">
        <f>C43-1</f>
        <v>-25</v>
      </c>
      <c r="D44" s="203" t="s">
        <v>996</v>
      </c>
      <c r="E44" s="858"/>
      <c r="F44" s="203"/>
      <c r="G44" s="203"/>
      <c r="H44" s="203"/>
      <c r="I44" s="203"/>
      <c r="J44" s="859"/>
      <c r="K44" s="832">
        <v>18</v>
      </c>
    </row>
    <row r="45" spans="1:11" ht="12.65" customHeight="1">
      <c r="A45" s="827">
        <v>19</v>
      </c>
      <c r="B45" s="203"/>
      <c r="C45" s="687">
        <f>C44-1</f>
        <v>-26</v>
      </c>
      <c r="D45" s="203" t="s">
        <v>997</v>
      </c>
      <c r="E45" s="1373">
        <v>30839</v>
      </c>
      <c r="F45" s="1374">
        <v>9667</v>
      </c>
      <c r="G45" s="1374"/>
      <c r="H45" s="1374"/>
      <c r="I45" s="1374"/>
      <c r="J45" s="1375">
        <f>SUM(E45:G45)-(SUM(H45:I45))</f>
        <v>40506</v>
      </c>
      <c r="K45" s="832">
        <v>19</v>
      </c>
    </row>
    <row r="46" spans="1:11" ht="12.65" customHeight="1">
      <c r="A46" s="827">
        <v>20</v>
      </c>
      <c r="B46" s="203"/>
      <c r="C46" s="687">
        <f>C45-1</f>
        <v>-27</v>
      </c>
      <c r="D46" s="203" t="s">
        <v>998</v>
      </c>
      <c r="E46" s="1376">
        <v>175574</v>
      </c>
      <c r="F46" s="1374">
        <v>65528</v>
      </c>
      <c r="G46" s="1374"/>
      <c r="H46" s="1374"/>
      <c r="I46" s="1374"/>
      <c r="J46" s="1375">
        <f t="shared" ref="J46" si="1">SUM(E46:G46)-(SUM(H46:I46))</f>
        <v>241102</v>
      </c>
      <c r="K46" s="832">
        <v>20</v>
      </c>
    </row>
    <row r="47" spans="1:11" ht="12.65" customHeight="1">
      <c r="A47" s="827">
        <v>21</v>
      </c>
      <c r="B47" s="203"/>
      <c r="C47" s="687">
        <v>-29</v>
      </c>
      <c r="D47" s="203" t="s">
        <v>999</v>
      </c>
      <c r="E47" s="858"/>
      <c r="F47" s="203"/>
      <c r="G47" s="203"/>
      <c r="H47" s="203"/>
      <c r="I47" s="203"/>
      <c r="J47" s="859"/>
      <c r="K47" s="832">
        <v>21</v>
      </c>
    </row>
    <row r="48" spans="1:11" ht="12.65" customHeight="1">
      <c r="A48" s="827">
        <v>22</v>
      </c>
      <c r="B48" s="203"/>
      <c r="C48" s="687">
        <v>-31</v>
      </c>
      <c r="D48" s="203" t="s">
        <v>1000</v>
      </c>
      <c r="E48" s="858"/>
      <c r="F48" s="203"/>
      <c r="G48" s="203"/>
      <c r="H48" s="203"/>
      <c r="I48" s="203"/>
      <c r="J48" s="859"/>
      <c r="K48" s="832">
        <v>22</v>
      </c>
    </row>
    <row r="49" spans="1:11" ht="12.65" customHeight="1">
      <c r="A49" s="827">
        <v>23</v>
      </c>
      <c r="B49" s="203"/>
      <c r="C49" s="687">
        <v>-35</v>
      </c>
      <c r="D49" s="203" t="s">
        <v>1001</v>
      </c>
      <c r="E49" s="858"/>
      <c r="F49" s="203"/>
      <c r="G49" s="203"/>
      <c r="H49" s="203"/>
      <c r="I49" s="203"/>
      <c r="J49" s="859"/>
      <c r="K49" s="832">
        <v>23</v>
      </c>
    </row>
    <row r="50" spans="1:11" ht="12.65" customHeight="1">
      <c r="A50" s="827">
        <v>24</v>
      </c>
      <c r="B50" s="203"/>
      <c r="C50" s="687">
        <v>-37</v>
      </c>
      <c r="D50" s="203" t="s">
        <v>1002</v>
      </c>
      <c r="E50" s="858"/>
      <c r="F50" s="203"/>
      <c r="G50" s="203"/>
      <c r="H50" s="203"/>
      <c r="I50" s="203"/>
      <c r="J50" s="859"/>
      <c r="K50" s="832">
        <v>24</v>
      </c>
    </row>
    <row r="51" spans="1:11" ht="12.65" customHeight="1">
      <c r="A51" s="827">
        <v>25</v>
      </c>
      <c r="B51" s="203"/>
      <c r="C51" s="687">
        <v>-39</v>
      </c>
      <c r="D51" s="203" t="s">
        <v>1151</v>
      </c>
      <c r="E51" s="858"/>
      <c r="F51" s="203"/>
      <c r="G51" s="203"/>
      <c r="H51" s="203"/>
      <c r="I51" s="203"/>
      <c r="J51" s="859"/>
      <c r="K51" s="832">
        <v>25</v>
      </c>
    </row>
    <row r="52" spans="1:11" ht="12.65" customHeight="1">
      <c r="A52" s="827">
        <v>26</v>
      </c>
      <c r="B52" s="203"/>
      <c r="C52" s="687">
        <v>-44</v>
      </c>
      <c r="D52" s="203" t="s">
        <v>1005</v>
      </c>
      <c r="E52" s="858"/>
      <c r="F52" s="203"/>
      <c r="G52" s="203"/>
      <c r="H52" s="203"/>
      <c r="I52" s="203"/>
      <c r="J52" s="859"/>
      <c r="K52" s="832">
        <v>26</v>
      </c>
    </row>
    <row r="53" spans="1:11" ht="12.65" customHeight="1">
      <c r="A53" s="827">
        <v>27</v>
      </c>
      <c r="B53" s="203"/>
      <c r="C53" s="687">
        <v>-45</v>
      </c>
      <c r="D53" s="203" t="s">
        <v>1006</v>
      </c>
      <c r="E53" s="858"/>
      <c r="F53" s="203"/>
      <c r="G53" s="203"/>
      <c r="H53" s="203"/>
      <c r="I53" s="203"/>
      <c r="J53" s="859"/>
      <c r="K53" s="832">
        <v>27</v>
      </c>
    </row>
    <row r="54" spans="1:11" ht="12.65" customHeight="1">
      <c r="A54" s="827">
        <v>28</v>
      </c>
      <c r="B54" s="203"/>
      <c r="C54" s="687"/>
      <c r="D54" s="203" t="s">
        <v>102</v>
      </c>
      <c r="E54" s="858"/>
      <c r="F54" s="203"/>
      <c r="G54" s="203"/>
      <c r="H54" s="203"/>
      <c r="I54" s="203"/>
      <c r="J54" s="859"/>
      <c r="K54" s="832">
        <v>28</v>
      </c>
    </row>
    <row r="55" spans="1:11" ht="12.65" customHeight="1">
      <c r="A55" s="827">
        <v>29</v>
      </c>
      <c r="B55" s="203"/>
      <c r="C55" s="687"/>
      <c r="D55" s="203" t="s">
        <v>1152</v>
      </c>
      <c r="E55" s="858"/>
      <c r="F55" s="203"/>
      <c r="G55" s="203"/>
      <c r="H55" s="203"/>
      <c r="I55" s="203"/>
      <c r="J55" s="859"/>
      <c r="K55" s="832">
        <v>29</v>
      </c>
    </row>
    <row r="56" spans="1:11" ht="12.65" customHeight="1" thickBot="1">
      <c r="A56" s="863">
        <v>30</v>
      </c>
      <c r="B56" s="885"/>
      <c r="C56" s="864"/>
      <c r="D56" s="3019" t="s">
        <v>3599</v>
      </c>
      <c r="E56" s="1377">
        <f>SUM(E27:E55)</f>
        <v>206413</v>
      </c>
      <c r="F56" s="1378">
        <f t="shared" ref="F56:J56" si="2">SUM(F27:F55)</f>
        <v>75195</v>
      </c>
      <c r="G56" s="1378"/>
      <c r="H56" s="1378"/>
      <c r="I56" s="1378"/>
      <c r="J56" s="1379">
        <f t="shared" si="2"/>
        <v>281608</v>
      </c>
      <c r="K56" s="869">
        <v>30</v>
      </c>
    </row>
    <row r="57" spans="1:11" ht="12.65" customHeight="1" thickTop="1">
      <c r="A57" s="786"/>
      <c r="B57" s="204"/>
      <c r="C57" s="690"/>
      <c r="D57" s="778" t="s">
        <v>105</v>
      </c>
      <c r="E57" s="870"/>
      <c r="F57" s="204"/>
      <c r="G57" s="204"/>
      <c r="H57" s="204"/>
      <c r="I57" s="204"/>
      <c r="J57" s="889"/>
      <c r="K57" s="776"/>
    </row>
    <row r="58" spans="1:11" ht="12.65" customHeight="1">
      <c r="A58" s="827">
        <v>31</v>
      </c>
      <c r="B58" s="203"/>
      <c r="C58" s="687">
        <v>-52</v>
      </c>
      <c r="D58" s="203" t="s">
        <v>1009</v>
      </c>
      <c r="E58" s="1376">
        <v>39261</v>
      </c>
      <c r="F58" s="1374">
        <v>11459</v>
      </c>
      <c r="G58" s="1374">
        <v>550</v>
      </c>
      <c r="H58" s="1374">
        <v>30024</v>
      </c>
      <c r="I58" s="1374"/>
      <c r="J58" s="1375">
        <f>SUM(E58:G58)-(SUM(H58:I58))</f>
        <v>21246</v>
      </c>
      <c r="K58" s="832">
        <v>31</v>
      </c>
    </row>
    <row r="59" spans="1:11" ht="12.65" customHeight="1">
      <c r="A59" s="827">
        <v>32</v>
      </c>
      <c r="B59" s="203"/>
      <c r="C59" s="687">
        <f t="shared" ref="C59:C65" si="3">C58-1</f>
        <v>-53</v>
      </c>
      <c r="D59" s="203" t="s">
        <v>1010</v>
      </c>
      <c r="E59" s="858"/>
      <c r="F59" s="203"/>
      <c r="G59" s="203"/>
      <c r="H59" s="203"/>
      <c r="I59" s="203"/>
      <c r="J59" s="859"/>
      <c r="K59" s="832">
        <v>32</v>
      </c>
    </row>
    <row r="60" spans="1:11" ht="12.65" customHeight="1">
      <c r="A60" s="827">
        <v>33</v>
      </c>
      <c r="B60" s="203"/>
      <c r="C60" s="828">
        <f t="shared" si="3"/>
        <v>-54</v>
      </c>
      <c r="D60" s="203" t="s">
        <v>1011</v>
      </c>
      <c r="E60" s="858"/>
      <c r="F60" s="203"/>
      <c r="G60" s="203"/>
      <c r="H60" s="203"/>
      <c r="I60" s="203"/>
      <c r="J60" s="859"/>
      <c r="K60" s="832">
        <v>33</v>
      </c>
    </row>
    <row r="61" spans="1:11" ht="12.65" customHeight="1">
      <c r="A61" s="827">
        <v>34</v>
      </c>
      <c r="B61" s="203"/>
      <c r="C61" s="687">
        <f t="shared" si="3"/>
        <v>-55</v>
      </c>
      <c r="D61" s="203" t="s">
        <v>1012</v>
      </c>
      <c r="E61" s="858"/>
      <c r="F61" s="203"/>
      <c r="G61" s="203"/>
      <c r="H61" s="203"/>
      <c r="I61" s="203"/>
      <c r="J61" s="859"/>
      <c r="K61" s="832">
        <v>34</v>
      </c>
    </row>
    <row r="62" spans="1:11" ht="12.65" customHeight="1">
      <c r="A62" s="827">
        <v>35</v>
      </c>
      <c r="B62" s="203"/>
      <c r="C62" s="687">
        <f t="shared" si="3"/>
        <v>-56</v>
      </c>
      <c r="D62" s="203" t="s">
        <v>1013</v>
      </c>
      <c r="E62" s="858"/>
      <c r="F62" s="203"/>
      <c r="G62" s="203"/>
      <c r="H62" s="203"/>
      <c r="I62" s="203"/>
      <c r="J62" s="859"/>
      <c r="K62" s="832">
        <v>35</v>
      </c>
    </row>
    <row r="63" spans="1:11" ht="12.65" customHeight="1">
      <c r="A63" s="827">
        <v>36</v>
      </c>
      <c r="B63" s="203"/>
      <c r="C63" s="687">
        <f t="shared" si="3"/>
        <v>-57</v>
      </c>
      <c r="D63" s="203" t="s">
        <v>1014</v>
      </c>
      <c r="E63" s="858"/>
      <c r="F63" s="203"/>
      <c r="G63" s="203"/>
      <c r="H63" s="203"/>
      <c r="I63" s="203"/>
      <c r="J63" s="859"/>
      <c r="K63" s="832">
        <v>36</v>
      </c>
    </row>
    <row r="64" spans="1:11" ht="12.65" customHeight="1">
      <c r="A64" s="827">
        <v>37</v>
      </c>
      <c r="B64" s="203"/>
      <c r="C64" s="687">
        <f t="shared" si="3"/>
        <v>-58</v>
      </c>
      <c r="D64" s="203" t="s">
        <v>1015</v>
      </c>
      <c r="E64" s="1376">
        <v>763</v>
      </c>
      <c r="F64" s="1374">
        <v>229</v>
      </c>
      <c r="G64" s="1374"/>
      <c r="H64" s="1374">
        <v>53</v>
      </c>
      <c r="I64" s="1374"/>
      <c r="J64" s="1375">
        <f t="shared" ref="J64:J65" si="4">SUM(E64:G64)-(SUM(H64:I64))</f>
        <v>939</v>
      </c>
      <c r="K64" s="832">
        <v>37</v>
      </c>
    </row>
    <row r="65" spans="1:11" ht="12.65" customHeight="1">
      <c r="A65" s="827">
        <v>38</v>
      </c>
      <c r="B65" s="203"/>
      <c r="C65" s="687">
        <f t="shared" si="3"/>
        <v>-59</v>
      </c>
      <c r="D65" s="203" t="s">
        <v>1153</v>
      </c>
      <c r="E65" s="1376">
        <v>11847</v>
      </c>
      <c r="F65" s="1374">
        <v>7560</v>
      </c>
      <c r="G65" s="1374"/>
      <c r="H65" s="1380"/>
      <c r="I65" s="1374"/>
      <c r="J65" s="1375">
        <f t="shared" si="4"/>
        <v>19407</v>
      </c>
      <c r="K65" s="832">
        <v>38</v>
      </c>
    </row>
    <row r="66" spans="1:11" ht="12.65" customHeight="1">
      <c r="A66" s="827">
        <v>39</v>
      </c>
      <c r="B66" s="203"/>
      <c r="C66" s="687"/>
      <c r="D66" s="203" t="s">
        <v>1152</v>
      </c>
      <c r="E66" s="858"/>
      <c r="F66" s="203"/>
      <c r="G66" s="203"/>
      <c r="H66" s="203"/>
      <c r="I66" s="203"/>
      <c r="J66" s="859"/>
      <c r="K66" s="832">
        <v>39</v>
      </c>
    </row>
    <row r="67" spans="1:11" ht="12.65" customHeight="1" thickBot="1">
      <c r="A67" s="863">
        <v>40</v>
      </c>
      <c r="B67" s="885"/>
      <c r="C67" s="864"/>
      <c r="D67" s="3019" t="s">
        <v>3600</v>
      </c>
      <c r="E67" s="1377">
        <f>SUM(E58:E66)</f>
        <v>51871</v>
      </c>
      <c r="F67" s="1378">
        <f t="shared" ref="F67:J67" si="5">SUM(F58:F66)</f>
        <v>19248</v>
      </c>
      <c r="G67" s="1378">
        <f t="shared" si="5"/>
        <v>550</v>
      </c>
      <c r="H67" s="1378">
        <f t="shared" si="5"/>
        <v>30077</v>
      </c>
      <c r="I67" s="1378"/>
      <c r="J67" s="1379">
        <f t="shared" si="5"/>
        <v>41592</v>
      </c>
      <c r="K67" s="869">
        <v>40</v>
      </c>
    </row>
    <row r="68" spans="1:11" ht="12.65" customHeight="1" thickTop="1" thickBot="1">
      <c r="A68" s="827">
        <v>41</v>
      </c>
      <c r="B68" s="203"/>
      <c r="C68" s="687"/>
      <c r="D68" s="882" t="s">
        <v>1021</v>
      </c>
      <c r="E68" s="1381">
        <f>SUM(E56,E67)</f>
        <v>258284</v>
      </c>
      <c r="F68" s="1382">
        <f t="shared" ref="F68:J68" si="6">SUM(F56,F67)</f>
        <v>94443</v>
      </c>
      <c r="G68" s="1382">
        <f t="shared" si="6"/>
        <v>550</v>
      </c>
      <c r="H68" s="1382">
        <f t="shared" si="6"/>
        <v>30077</v>
      </c>
      <c r="I68" s="1382"/>
      <c r="J68" s="1383">
        <f t="shared" si="6"/>
        <v>323200</v>
      </c>
      <c r="K68" s="832">
        <v>41</v>
      </c>
    </row>
    <row r="69" spans="1:11" ht="12.65" customHeight="1">
      <c r="A69" s="1806"/>
      <c r="B69" s="202"/>
      <c r="C69" s="690"/>
      <c r="D69" s="1804"/>
      <c r="E69" s="1809"/>
      <c r="F69" s="1809"/>
      <c r="G69" s="1809"/>
      <c r="H69" s="1809"/>
      <c r="I69" s="1809"/>
      <c r="J69" s="1809"/>
      <c r="K69" s="1803"/>
    </row>
    <row r="70" spans="1:11" ht="12.65" customHeight="1">
      <c r="A70" s="3671" t="s">
        <v>332</v>
      </c>
      <c r="B70" s="3398"/>
      <c r="C70" s="3398"/>
      <c r="D70" s="3398"/>
      <c r="E70" s="3398"/>
      <c r="F70" s="3398"/>
      <c r="G70" s="3398"/>
      <c r="H70" s="3398"/>
      <c r="I70" s="3398"/>
      <c r="J70" s="3398"/>
      <c r="K70" s="1803"/>
    </row>
    <row r="71" spans="1:11" ht="12.65" customHeight="1">
      <c r="A71" s="1806"/>
      <c r="B71" s="690"/>
      <c r="C71" s="1804"/>
      <c r="D71" s="1740"/>
      <c r="E71" s="1741"/>
      <c r="F71" s="1742"/>
      <c r="G71" s="202"/>
      <c r="H71" s="202"/>
      <c r="I71" s="1804"/>
      <c r="J71" s="1804"/>
      <c r="K71" s="1803"/>
    </row>
    <row r="72" spans="1:11" ht="12.65" customHeight="1">
      <c r="A72" s="1806"/>
      <c r="B72" s="3670" t="s">
        <v>3538</v>
      </c>
      <c r="C72" s="3670"/>
      <c r="D72" s="3670"/>
      <c r="E72" s="3670"/>
      <c r="F72" s="3670"/>
      <c r="G72" s="3670"/>
      <c r="H72" s="3670"/>
      <c r="I72" s="3670"/>
      <c r="J72" s="1804"/>
      <c r="K72" s="1803"/>
    </row>
    <row r="73" spans="1:11" ht="12.5" customHeight="1">
      <c r="A73" s="1806"/>
      <c r="B73" s="1805" t="s">
        <v>3569</v>
      </c>
      <c r="C73" s="1805"/>
      <c r="D73" s="1805"/>
      <c r="E73" s="1805"/>
      <c r="F73" s="1805"/>
      <c r="G73" s="1805"/>
      <c r="H73" s="1805"/>
      <c r="I73" s="1805"/>
      <c r="J73" s="1804"/>
      <c r="K73" s="201"/>
    </row>
    <row r="74" spans="1:11" ht="12.5" customHeight="1">
      <c r="A74" s="1806"/>
      <c r="B74" s="1805"/>
      <c r="C74" s="1805"/>
      <c r="D74" s="1805"/>
      <c r="E74" s="1805"/>
      <c r="F74" s="1805"/>
      <c r="G74" s="1805"/>
      <c r="H74" s="1805"/>
      <c r="I74" s="1805"/>
      <c r="J74" s="1804"/>
      <c r="K74" s="201"/>
    </row>
    <row r="75" spans="1:11" ht="12.5" customHeight="1">
      <c r="A75" s="1810" t="s">
        <v>2600</v>
      </c>
      <c r="B75" s="569"/>
      <c r="C75" s="569"/>
      <c r="D75" s="569"/>
      <c r="E75" s="569"/>
      <c r="F75" s="569"/>
      <c r="G75" s="569"/>
      <c r="H75" s="569"/>
      <c r="I75" s="569"/>
      <c r="J75" s="569"/>
      <c r="K75" s="151"/>
    </row>
  </sheetData>
  <customSheetViews>
    <customSheetView guid="{CED32266-454C-4882-8DB4-02038533D7CA}" showPageBreaks="1" fitToPage="1">
      <pageMargins left="0.7" right="0.7" top="0.75" bottom="0.75" header="0.3" footer="0.3"/>
      <pageSetup scale="10" orientation="portrait" horizontalDpi="1200" verticalDpi="1200" r:id="rId1"/>
    </customSheetView>
    <customSheetView guid="{785AB79B-FCC5-4328-97AE-CA0022E835E7}" fitToPage="1">
      <selection activeCell="V32" sqref="V32"/>
      <pageMargins left="0.7" right="0.7" top="0.75" bottom="0.75" header="0.3" footer="0.3"/>
      <pageSetup scale="95" orientation="portrait" horizontalDpi="1200" verticalDpi="1200" r:id="rId2"/>
    </customSheetView>
    <customSheetView guid="{5A727A5D-BF44-4335-A246-11154DE1EF1F}" fitToPage="1">
      <selection activeCell="V32" sqref="V32"/>
      <pageMargins left="0.7" right="0.7" top="0.75" bottom="0.75" header="0.3" footer="0.3"/>
      <pageSetup scale="95" orientation="portrait" horizontalDpi="1200" verticalDpi="1200" r:id="rId3"/>
    </customSheetView>
    <customSheetView guid="{4199E9C9-F722-4E0F-954F-1B24567CBCA2}" fitToPage="1">
      <selection activeCell="V32" sqref="V32"/>
      <pageMargins left="0.7" right="0.7" top="0.75" bottom="0.75" header="0.3" footer="0.3"/>
      <pageSetup scale="95" orientation="portrait" horizontalDpi="1200" verticalDpi="1200" r:id="rId4"/>
    </customSheetView>
    <customSheetView guid="{494A8C19-2F1C-4B6E-A878-D879D2D7079D}" fitToPage="1">
      <selection activeCell="V32" sqref="V32"/>
      <pageMargins left="0.7" right="0.7" top="0.75" bottom="0.75" header="0.3" footer="0.3"/>
      <pageSetup scale="95" orientation="portrait" horizontalDpi="1200" verticalDpi="1200" r:id="rId5"/>
    </customSheetView>
    <customSheetView guid="{1074830C-1147-4CE3-BD9F-2572CEE59AEF}" fitToPage="1">
      <selection activeCell="V32" sqref="V32"/>
      <pageMargins left="0.7" right="0.7" top="0.75" bottom="0.75" header="0.3" footer="0.3"/>
      <pageSetup scale="95" orientation="portrait" horizontalDpi="1200" verticalDpi="1200" r:id="rId6"/>
    </customSheetView>
    <customSheetView guid="{C0E4D60A-5D51-4D0A-8339-E19D67BA1FD7}" fitToPage="1">
      <selection activeCell="V32" sqref="V32"/>
      <pageMargins left="0.7" right="0.7" top="0.75" bottom="0.75" header="0.3" footer="0.3"/>
      <pageSetup scale="95" orientation="portrait" horizontalDpi="1200" verticalDpi="1200" r:id="rId7"/>
    </customSheetView>
    <customSheetView guid="{EB5A193B-9693-4793-A7E2-BFF09C25801B}" fitToPage="1">
      <selection activeCell="V32" sqref="V32"/>
      <pageMargins left="0.7" right="0.7" top="0.75" bottom="0.75" header="0.3" footer="0.3"/>
      <pageSetup scale="95" orientation="portrait" horizontalDpi="1200" verticalDpi="1200" r:id="rId8"/>
    </customSheetView>
  </customSheetViews>
  <mergeCells count="2">
    <mergeCell ref="A70:J70"/>
    <mergeCell ref="B72:I72"/>
  </mergeCells>
  <printOptions horizontalCentered="1" verticalCentered="1"/>
  <pageMargins left="0.25" right="0.25" top="0.25" bottom="0.25" header="0.1" footer="0.1"/>
  <pageSetup scale="82" orientation="portrait" r:id="rId9"/>
  <headerFooter alignWithMargins="0"/>
  <colBreaks count="1" manualBreakCount="1">
    <brk id="11" max="69" man="1"/>
  </colBreaks>
  <customProperties>
    <customPr name="_pios_id" r:id="rId10"/>
    <customPr name="EpmWorksheetKeyString_GUID" r:id="rId11"/>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73"/>
  <sheetViews>
    <sheetView view="pageBreakPreview" zoomScale="115" zoomScaleNormal="100" zoomScaleSheetLayoutView="115" workbookViewId="0">
      <selection activeCell="E43" sqref="E43"/>
    </sheetView>
  </sheetViews>
  <sheetFormatPr defaultColWidth="8.77734375" defaultRowHeight="10"/>
  <cols>
    <col min="1" max="1" width="5.44140625" style="46" customWidth="1"/>
    <col min="2" max="2" width="6.21875" style="46" customWidth="1"/>
    <col min="3" max="3" width="4.44140625" style="46" customWidth="1"/>
    <col min="4" max="4" width="31.33203125" style="46" customWidth="1"/>
    <col min="5" max="5" width="19.21875" style="46" customWidth="1"/>
    <col min="6" max="8" width="19" style="46" customWidth="1"/>
    <col min="9" max="9" width="5.6640625" style="46" customWidth="1"/>
    <col min="10" max="16384" width="8.77734375" style="46"/>
  </cols>
  <sheetData>
    <row r="1" spans="1:9" ht="10.5">
      <c r="A1" s="1833">
        <v>86</v>
      </c>
      <c r="B1" s="1834"/>
      <c r="C1" s="1834"/>
      <c r="D1" s="1834"/>
      <c r="E1" s="1834"/>
      <c r="F1" s="1835"/>
      <c r="G1" s="1834"/>
      <c r="H1" s="1834"/>
      <c r="I1" s="1836" t="s">
        <v>3042</v>
      </c>
    </row>
    <row r="2" spans="1:9" ht="10.5">
      <c r="A2" s="1837" t="s">
        <v>2736</v>
      </c>
      <c r="B2" s="59"/>
      <c r="C2" s="59"/>
      <c r="D2" s="59"/>
      <c r="E2" s="59"/>
      <c r="F2" s="59"/>
      <c r="G2" s="59"/>
      <c r="H2" s="59"/>
      <c r="I2" s="183"/>
    </row>
    <row r="3" spans="1:9">
      <c r="A3" s="1816" t="s">
        <v>334</v>
      </c>
      <c r="B3" s="567"/>
      <c r="C3" s="567"/>
      <c r="D3" s="567"/>
      <c r="E3" s="567"/>
      <c r="F3" s="567"/>
      <c r="G3" s="567"/>
      <c r="H3" s="567"/>
      <c r="I3" s="568"/>
    </row>
    <row r="4" spans="1:9">
      <c r="A4" s="1763"/>
      <c r="B4" s="202"/>
      <c r="C4" s="202"/>
      <c r="D4" s="202"/>
      <c r="E4" s="202"/>
      <c r="F4" s="202"/>
      <c r="G4" s="202"/>
      <c r="H4" s="202"/>
      <c r="I4" s="201"/>
    </row>
    <row r="5" spans="1:9">
      <c r="A5" s="1806" t="s">
        <v>416</v>
      </c>
      <c r="B5" s="202" t="s">
        <v>293</v>
      </c>
      <c r="C5" s="202"/>
      <c r="D5" s="202"/>
      <c r="E5" s="202"/>
      <c r="F5" s="202"/>
      <c r="G5" s="202"/>
      <c r="H5" s="202"/>
      <c r="I5" s="201"/>
    </row>
    <row r="6" spans="1:9">
      <c r="A6" s="1763" t="s">
        <v>294</v>
      </c>
      <c r="B6" s="202"/>
      <c r="C6" s="202"/>
      <c r="D6" s="202"/>
      <c r="E6" s="202"/>
      <c r="F6" s="202"/>
      <c r="G6" s="202"/>
      <c r="H6" s="202"/>
      <c r="I6" s="201"/>
    </row>
    <row r="7" spans="1:9">
      <c r="A7" s="1763"/>
      <c r="B7" s="202"/>
      <c r="C7" s="202"/>
      <c r="D7" s="202"/>
      <c r="E7" s="202"/>
      <c r="F7" s="202"/>
      <c r="G7" s="202"/>
      <c r="H7" s="202"/>
      <c r="I7" s="201"/>
    </row>
    <row r="8" spans="1:9">
      <c r="A8" s="1806" t="s">
        <v>417</v>
      </c>
      <c r="B8" s="202" t="s">
        <v>295</v>
      </c>
      <c r="C8" s="202"/>
      <c r="D8" s="202"/>
      <c r="E8" s="202"/>
      <c r="F8" s="202"/>
      <c r="G8" s="202"/>
      <c r="H8" s="202"/>
      <c r="I8" s="201"/>
    </row>
    <row r="9" spans="1:9">
      <c r="A9" s="1763" t="s">
        <v>296</v>
      </c>
      <c r="B9" s="202"/>
      <c r="C9" s="202"/>
      <c r="D9" s="202"/>
      <c r="E9" s="202"/>
      <c r="F9" s="202"/>
      <c r="G9" s="202"/>
      <c r="H9" s="202"/>
      <c r="I9" s="201"/>
    </row>
    <row r="10" spans="1:9">
      <c r="A10" s="1763" t="s">
        <v>297</v>
      </c>
      <c r="B10" s="202"/>
      <c r="C10" s="202"/>
      <c r="D10" s="202"/>
      <c r="E10" s="202"/>
      <c r="F10" s="202"/>
      <c r="G10" s="202"/>
      <c r="H10" s="202"/>
      <c r="I10" s="201"/>
    </row>
    <row r="11" spans="1:9">
      <c r="A11" s="1763"/>
      <c r="B11" s="202"/>
      <c r="C11" s="202"/>
      <c r="D11" s="202"/>
      <c r="E11" s="202"/>
      <c r="F11" s="202"/>
      <c r="G11" s="202"/>
      <c r="H11" s="202"/>
      <c r="I11" s="201"/>
    </row>
    <row r="12" spans="1:9">
      <c r="A12" s="1806" t="s">
        <v>418</v>
      </c>
      <c r="B12" s="202" t="s">
        <v>298</v>
      </c>
      <c r="C12" s="202"/>
      <c r="D12" s="202"/>
      <c r="E12" s="202"/>
      <c r="F12" s="202"/>
      <c r="G12" s="202"/>
      <c r="H12" s="202"/>
      <c r="I12" s="201"/>
    </row>
    <row r="13" spans="1:9">
      <c r="A13" s="1763" t="s">
        <v>299</v>
      </c>
      <c r="B13" s="202"/>
      <c r="C13" s="202"/>
      <c r="D13" s="202"/>
      <c r="E13" s="202"/>
      <c r="F13" s="202"/>
      <c r="G13" s="202"/>
      <c r="H13" s="202"/>
      <c r="I13" s="201"/>
    </row>
    <row r="14" spans="1:9">
      <c r="A14" s="1763" t="s">
        <v>1234</v>
      </c>
      <c r="B14" s="202"/>
      <c r="C14" s="202"/>
      <c r="D14" s="202"/>
      <c r="E14" s="202"/>
      <c r="F14" s="202"/>
      <c r="G14" s="202"/>
      <c r="H14" s="202"/>
      <c r="I14" s="201"/>
    </row>
    <row r="15" spans="1:9">
      <c r="A15" s="1763"/>
      <c r="B15" s="202"/>
      <c r="C15" s="202"/>
      <c r="D15" s="202"/>
      <c r="E15" s="202"/>
      <c r="F15" s="202"/>
      <c r="G15" s="202"/>
      <c r="H15" s="202"/>
      <c r="I15" s="201"/>
    </row>
    <row r="16" spans="1:9">
      <c r="A16" s="1806" t="s">
        <v>419</v>
      </c>
      <c r="B16" s="202" t="s">
        <v>1235</v>
      </c>
      <c r="C16" s="202"/>
      <c r="D16" s="202"/>
      <c r="E16" s="202"/>
      <c r="F16" s="202"/>
      <c r="G16" s="202"/>
      <c r="H16" s="202"/>
      <c r="I16" s="201"/>
    </row>
    <row r="17" spans="1:9">
      <c r="A17" s="1763" t="s">
        <v>1236</v>
      </c>
      <c r="B17" s="202"/>
      <c r="C17" s="202"/>
      <c r="D17" s="202"/>
      <c r="E17" s="202"/>
      <c r="F17" s="202"/>
      <c r="G17" s="202"/>
      <c r="H17" s="202"/>
      <c r="I17" s="201"/>
    </row>
    <row r="18" spans="1:9">
      <c r="A18" s="1763" t="s">
        <v>1237</v>
      </c>
      <c r="B18" s="202"/>
      <c r="C18" s="202"/>
      <c r="D18" s="202"/>
      <c r="E18" s="202"/>
      <c r="F18" s="202"/>
      <c r="G18" s="202"/>
      <c r="H18" s="202"/>
      <c r="I18" s="201"/>
    </row>
    <row r="19" spans="1:9">
      <c r="A19" s="1763" t="s">
        <v>1238</v>
      </c>
      <c r="B19" s="202"/>
      <c r="C19" s="202"/>
      <c r="D19" s="202"/>
      <c r="E19" s="202"/>
      <c r="F19" s="202"/>
      <c r="G19" s="202"/>
      <c r="H19" s="202"/>
      <c r="I19" s="201"/>
    </row>
    <row r="20" spans="1:9">
      <c r="A20" s="1838"/>
      <c r="B20" s="61"/>
      <c r="C20" s="61"/>
      <c r="D20" s="61"/>
      <c r="E20" s="61"/>
      <c r="F20" s="61"/>
      <c r="G20" s="61"/>
      <c r="H20" s="61"/>
      <c r="I20" s="1839"/>
    </row>
    <row r="21" spans="1:9">
      <c r="A21" s="1832" t="s">
        <v>311</v>
      </c>
      <c r="B21" s="1346" t="s">
        <v>335</v>
      </c>
      <c r="C21" s="1840"/>
      <c r="D21" s="778" t="s">
        <v>336</v>
      </c>
      <c r="E21" s="1346" t="s">
        <v>1239</v>
      </c>
      <c r="F21" s="1346" t="s">
        <v>1240</v>
      </c>
      <c r="G21" s="1346" t="s">
        <v>1241</v>
      </c>
      <c r="H21" s="1346" t="s">
        <v>1242</v>
      </c>
      <c r="I21" s="1841" t="s">
        <v>311</v>
      </c>
    </row>
    <row r="22" spans="1:9">
      <c r="A22" s="1842" t="s">
        <v>316</v>
      </c>
      <c r="B22" s="1346" t="s">
        <v>338</v>
      </c>
      <c r="C22" s="1840"/>
      <c r="D22" s="778"/>
      <c r="E22" s="1346"/>
      <c r="F22" s="1346" t="s">
        <v>1243</v>
      </c>
      <c r="G22" s="1346" t="s">
        <v>1244</v>
      </c>
      <c r="H22" s="1346" t="s">
        <v>1245</v>
      </c>
      <c r="I22" s="1841" t="s">
        <v>316</v>
      </c>
    </row>
    <row r="23" spans="1:9" ht="10.5" thickBot="1">
      <c r="A23" s="1843"/>
      <c r="B23" s="209"/>
      <c r="C23" s="825"/>
      <c r="D23" s="882" t="s">
        <v>321</v>
      </c>
      <c r="E23" s="854" t="s">
        <v>322</v>
      </c>
      <c r="F23" s="854" t="s">
        <v>323</v>
      </c>
      <c r="G23" s="854" t="s">
        <v>324</v>
      </c>
      <c r="H23" s="854" t="s">
        <v>325</v>
      </c>
      <c r="I23" s="1844"/>
    </row>
    <row r="24" spans="1:9">
      <c r="A24" s="1845">
        <v>1</v>
      </c>
      <c r="B24" s="209"/>
      <c r="C24" s="828" t="s">
        <v>977</v>
      </c>
      <c r="D24" s="203" t="s">
        <v>978</v>
      </c>
      <c r="E24" s="1402">
        <v>16</v>
      </c>
      <c r="F24" s="830"/>
      <c r="G24" s="830"/>
      <c r="H24" s="831"/>
      <c r="I24" s="1846">
        <v>1</v>
      </c>
    </row>
    <row r="25" spans="1:9">
      <c r="A25" s="1845">
        <v>2</v>
      </c>
      <c r="B25" s="209"/>
      <c r="C25" s="828">
        <v>-3</v>
      </c>
      <c r="D25" s="203" t="s">
        <v>979</v>
      </c>
      <c r="E25" s="858"/>
      <c r="F25" s="209"/>
      <c r="G25" s="209"/>
      <c r="H25" s="836"/>
      <c r="I25" s="832">
        <v>2</v>
      </c>
    </row>
    <row r="26" spans="1:9">
      <c r="A26" s="1845">
        <v>3</v>
      </c>
      <c r="B26" s="209"/>
      <c r="C26" s="828">
        <f t="shared" ref="C26:C31" si="0">C25-1</f>
        <v>-4</v>
      </c>
      <c r="D26" s="203" t="s">
        <v>980</v>
      </c>
      <c r="E26" s="858"/>
      <c r="F26" s="209"/>
      <c r="G26" s="209"/>
      <c r="H26" s="836"/>
      <c r="I26" s="1846">
        <v>3</v>
      </c>
    </row>
    <row r="27" spans="1:9">
      <c r="A27" s="1845">
        <v>4</v>
      </c>
      <c r="B27" s="209"/>
      <c r="C27" s="828">
        <f t="shared" si="0"/>
        <v>-5</v>
      </c>
      <c r="D27" s="203" t="s">
        <v>981</v>
      </c>
      <c r="E27" s="858"/>
      <c r="F27" s="209"/>
      <c r="G27" s="209"/>
      <c r="H27" s="836"/>
      <c r="I27" s="1846">
        <v>4</v>
      </c>
    </row>
    <row r="28" spans="1:9">
      <c r="A28" s="1845">
        <v>5</v>
      </c>
      <c r="B28" s="209"/>
      <c r="C28" s="828">
        <f t="shared" si="0"/>
        <v>-6</v>
      </c>
      <c r="D28" s="203" t="s">
        <v>982</v>
      </c>
      <c r="E28" s="858"/>
      <c r="F28" s="209"/>
      <c r="G28" s="209"/>
      <c r="H28" s="836"/>
      <c r="I28" s="1846">
        <v>5</v>
      </c>
    </row>
    <row r="29" spans="1:9">
      <c r="A29" s="1845">
        <v>6</v>
      </c>
      <c r="B29" s="209"/>
      <c r="C29" s="828">
        <f t="shared" si="0"/>
        <v>-7</v>
      </c>
      <c r="D29" s="203" t="s">
        <v>983</v>
      </c>
      <c r="E29" s="858"/>
      <c r="F29" s="209"/>
      <c r="G29" s="209"/>
      <c r="H29" s="836"/>
      <c r="I29" s="1846">
        <v>6</v>
      </c>
    </row>
    <row r="30" spans="1:9">
      <c r="A30" s="1845">
        <v>7</v>
      </c>
      <c r="B30" s="209"/>
      <c r="C30" s="828">
        <f t="shared" si="0"/>
        <v>-8</v>
      </c>
      <c r="D30" s="203" t="s">
        <v>984</v>
      </c>
      <c r="E30" s="858"/>
      <c r="F30" s="209"/>
      <c r="G30" s="209"/>
      <c r="H30" s="836"/>
      <c r="I30" s="1846">
        <v>7</v>
      </c>
    </row>
    <row r="31" spans="1:9">
      <c r="A31" s="1845">
        <v>8</v>
      </c>
      <c r="B31" s="209"/>
      <c r="C31" s="828">
        <f t="shared" si="0"/>
        <v>-9</v>
      </c>
      <c r="D31" s="203" t="s">
        <v>985</v>
      </c>
      <c r="E31" s="858"/>
      <c r="F31" s="209"/>
      <c r="G31" s="209"/>
      <c r="H31" s="836"/>
      <c r="I31" s="1846">
        <v>8</v>
      </c>
    </row>
    <row r="32" spans="1:9">
      <c r="A32" s="1845">
        <v>9</v>
      </c>
      <c r="B32" s="209"/>
      <c r="C32" s="828">
        <v>-11</v>
      </c>
      <c r="D32" s="203" t="s">
        <v>986</v>
      </c>
      <c r="E32" s="858"/>
      <c r="F32" s="209"/>
      <c r="G32" s="209"/>
      <c r="H32" s="836"/>
      <c r="I32" s="1846">
        <v>9</v>
      </c>
    </row>
    <row r="33" spans="1:9">
      <c r="A33" s="1845">
        <v>10</v>
      </c>
      <c r="B33" s="209"/>
      <c r="C33" s="828">
        <v>-13</v>
      </c>
      <c r="D33" s="203" t="s">
        <v>987</v>
      </c>
      <c r="E33" s="858"/>
      <c r="F33" s="209"/>
      <c r="G33" s="209"/>
      <c r="H33" s="836"/>
      <c r="I33" s="1846">
        <v>10</v>
      </c>
    </row>
    <row r="34" spans="1:9">
      <c r="A34" s="1845">
        <v>11</v>
      </c>
      <c r="B34" s="209"/>
      <c r="C34" s="828">
        <v>-16</v>
      </c>
      <c r="D34" s="203" t="s">
        <v>988</v>
      </c>
      <c r="E34" s="858"/>
      <c r="F34" s="209"/>
      <c r="G34" s="209"/>
      <c r="H34" s="836"/>
      <c r="I34" s="1846">
        <v>11</v>
      </c>
    </row>
    <row r="35" spans="1:9">
      <c r="A35" s="1845">
        <v>12</v>
      </c>
      <c r="B35" s="209"/>
      <c r="C35" s="828">
        <f>C34-1</f>
        <v>-17</v>
      </c>
      <c r="D35" s="203" t="s">
        <v>989</v>
      </c>
      <c r="E35" s="858"/>
      <c r="F35" s="209"/>
      <c r="G35" s="209"/>
      <c r="H35" s="836"/>
      <c r="I35" s="1846">
        <v>12</v>
      </c>
    </row>
    <row r="36" spans="1:9">
      <c r="A36" s="1845">
        <v>13</v>
      </c>
      <c r="B36" s="209"/>
      <c r="C36" s="828">
        <f>C35-1</f>
        <v>-18</v>
      </c>
      <c r="D36" s="203" t="s">
        <v>990</v>
      </c>
      <c r="E36" s="858"/>
      <c r="F36" s="209"/>
      <c r="G36" s="209"/>
      <c r="H36" s="836"/>
      <c r="I36" s="1846">
        <v>13</v>
      </c>
    </row>
    <row r="37" spans="1:9">
      <c r="A37" s="1845">
        <v>14</v>
      </c>
      <c r="B37" s="209"/>
      <c r="C37" s="828">
        <f>C36-1</f>
        <v>-19</v>
      </c>
      <c r="D37" s="203" t="s">
        <v>991</v>
      </c>
      <c r="E37" s="858"/>
      <c r="F37" s="209"/>
      <c r="G37" s="209"/>
      <c r="H37" s="836"/>
      <c r="I37" s="1846">
        <v>14</v>
      </c>
    </row>
    <row r="38" spans="1:9">
      <c r="A38" s="1845">
        <v>15</v>
      </c>
      <c r="B38" s="209"/>
      <c r="C38" s="828">
        <f>C37-1</f>
        <v>-20</v>
      </c>
      <c r="D38" s="203" t="s">
        <v>992</v>
      </c>
      <c r="E38" s="858"/>
      <c r="F38" s="209"/>
      <c r="G38" s="209"/>
      <c r="H38" s="836"/>
      <c r="I38" s="1846">
        <v>15</v>
      </c>
    </row>
    <row r="39" spans="1:9">
      <c r="A39" s="1845">
        <v>16</v>
      </c>
      <c r="B39" s="209"/>
      <c r="C39" s="828">
        <v>-22</v>
      </c>
      <c r="D39" s="203" t="s">
        <v>993</v>
      </c>
      <c r="E39" s="858"/>
      <c r="F39" s="209"/>
      <c r="G39" s="209"/>
      <c r="H39" s="836"/>
      <c r="I39" s="1846">
        <v>16</v>
      </c>
    </row>
    <row r="40" spans="1:9">
      <c r="A40" s="1845">
        <v>17</v>
      </c>
      <c r="B40" s="209"/>
      <c r="C40" s="828">
        <f>C39-1</f>
        <v>-23</v>
      </c>
      <c r="D40" s="203" t="s">
        <v>994</v>
      </c>
      <c r="E40" s="858"/>
      <c r="F40" s="209"/>
      <c r="G40" s="209"/>
      <c r="H40" s="836"/>
      <c r="I40" s="1846">
        <v>17</v>
      </c>
    </row>
    <row r="41" spans="1:9">
      <c r="A41" s="1845">
        <v>18</v>
      </c>
      <c r="B41" s="209"/>
      <c r="C41" s="828">
        <f>C40-1</f>
        <v>-24</v>
      </c>
      <c r="D41" s="203" t="s">
        <v>995</v>
      </c>
      <c r="E41" s="858"/>
      <c r="F41" s="209"/>
      <c r="G41" s="209"/>
      <c r="H41" s="836"/>
      <c r="I41" s="1846">
        <v>18</v>
      </c>
    </row>
    <row r="42" spans="1:9">
      <c r="A42" s="1845">
        <v>19</v>
      </c>
      <c r="B42" s="209"/>
      <c r="C42" s="828">
        <f>C41-1</f>
        <v>-25</v>
      </c>
      <c r="D42" s="203" t="s">
        <v>996</v>
      </c>
      <c r="E42" s="858"/>
      <c r="F42" s="209"/>
      <c r="G42" s="209"/>
      <c r="H42" s="836"/>
      <c r="I42" s="1846">
        <v>19</v>
      </c>
    </row>
    <row r="43" spans="1:9">
      <c r="A43" s="1845">
        <v>20</v>
      </c>
      <c r="B43" s="209"/>
      <c r="C43" s="828">
        <f>C42-1</f>
        <v>-26</v>
      </c>
      <c r="D43" s="203" t="s">
        <v>997</v>
      </c>
      <c r="E43" s="857">
        <v>172534</v>
      </c>
      <c r="F43" s="209"/>
      <c r="G43" s="209"/>
      <c r="H43" s="836"/>
      <c r="I43" s="1846">
        <v>20</v>
      </c>
    </row>
    <row r="44" spans="1:9">
      <c r="A44" s="1845">
        <v>21</v>
      </c>
      <c r="B44" s="209"/>
      <c r="C44" s="828">
        <f>C43-1</f>
        <v>-27</v>
      </c>
      <c r="D44" s="203" t="s">
        <v>998</v>
      </c>
      <c r="E44" s="857">
        <v>1252166</v>
      </c>
      <c r="F44" s="209"/>
      <c r="G44" s="209"/>
      <c r="H44" s="836"/>
      <c r="I44" s="1846">
        <v>21</v>
      </c>
    </row>
    <row r="45" spans="1:9">
      <c r="A45" s="1845">
        <v>22</v>
      </c>
      <c r="B45" s="209"/>
      <c r="C45" s="828">
        <v>-29</v>
      </c>
      <c r="D45" s="203" t="s">
        <v>999</v>
      </c>
      <c r="E45" s="858"/>
      <c r="F45" s="209"/>
      <c r="G45" s="209"/>
      <c r="H45" s="836"/>
      <c r="I45" s="1846">
        <v>22</v>
      </c>
    </row>
    <row r="46" spans="1:9">
      <c r="A46" s="1845">
        <v>23</v>
      </c>
      <c r="B46" s="209"/>
      <c r="C46" s="828">
        <v>-31</v>
      </c>
      <c r="D46" s="203" t="s">
        <v>1000</v>
      </c>
      <c r="E46" s="858"/>
      <c r="F46" s="209"/>
      <c r="G46" s="209"/>
      <c r="H46" s="836"/>
      <c r="I46" s="1846">
        <v>23</v>
      </c>
    </row>
    <row r="47" spans="1:9">
      <c r="A47" s="1845">
        <v>24</v>
      </c>
      <c r="B47" s="209"/>
      <c r="C47" s="828">
        <v>-35</v>
      </c>
      <c r="D47" s="203" t="s">
        <v>1001</v>
      </c>
      <c r="E47" s="858"/>
      <c r="F47" s="209"/>
      <c r="G47" s="209"/>
      <c r="H47" s="836"/>
      <c r="I47" s="1846">
        <v>24</v>
      </c>
    </row>
    <row r="48" spans="1:9">
      <c r="A48" s="1845">
        <v>25</v>
      </c>
      <c r="B48" s="209"/>
      <c r="C48" s="828">
        <v>-37</v>
      </c>
      <c r="D48" s="203" t="s">
        <v>1002</v>
      </c>
      <c r="E48" s="858"/>
      <c r="F48" s="209"/>
      <c r="G48" s="209"/>
      <c r="H48" s="836"/>
      <c r="I48" s="1846">
        <v>25</v>
      </c>
    </row>
    <row r="49" spans="1:9">
      <c r="A49" s="1845">
        <v>26</v>
      </c>
      <c r="B49" s="209"/>
      <c r="C49" s="828">
        <v>-39</v>
      </c>
      <c r="D49" s="203" t="s">
        <v>1003</v>
      </c>
      <c r="E49" s="858"/>
      <c r="F49" s="209"/>
      <c r="G49" s="209"/>
      <c r="H49" s="836"/>
      <c r="I49" s="1846">
        <v>26</v>
      </c>
    </row>
    <row r="50" spans="1:9">
      <c r="A50" s="1845">
        <v>27</v>
      </c>
      <c r="B50" s="209"/>
      <c r="C50" s="828" t="s">
        <v>1004</v>
      </c>
      <c r="D50" s="203" t="s">
        <v>1005</v>
      </c>
      <c r="E50" s="858"/>
      <c r="F50" s="209"/>
      <c r="G50" s="209"/>
      <c r="H50" s="836"/>
      <c r="I50" s="1846">
        <v>27</v>
      </c>
    </row>
    <row r="51" spans="1:9">
      <c r="A51" s="1845">
        <v>28</v>
      </c>
      <c r="B51" s="209"/>
      <c r="C51" s="828">
        <v>-45</v>
      </c>
      <c r="D51" s="203" t="s">
        <v>1006</v>
      </c>
      <c r="E51" s="858"/>
      <c r="F51" s="209"/>
      <c r="G51" s="209"/>
      <c r="H51" s="836"/>
      <c r="I51" s="1846">
        <v>28</v>
      </c>
    </row>
    <row r="52" spans="1:9">
      <c r="A52" s="1845">
        <v>29</v>
      </c>
      <c r="B52" s="209"/>
      <c r="C52" s="828"/>
      <c r="D52" s="203" t="s">
        <v>1246</v>
      </c>
      <c r="E52" s="858"/>
      <c r="F52" s="209"/>
      <c r="G52" s="209"/>
      <c r="H52" s="836"/>
      <c r="I52" s="1846">
        <v>29</v>
      </c>
    </row>
    <row r="53" spans="1:9">
      <c r="A53" s="1845">
        <v>30</v>
      </c>
      <c r="B53" s="209"/>
      <c r="C53" s="828"/>
      <c r="D53" s="203" t="s">
        <v>1247</v>
      </c>
      <c r="E53" s="858"/>
      <c r="F53" s="209"/>
      <c r="G53" s="209"/>
      <c r="H53" s="836"/>
      <c r="I53" s="1846">
        <v>30</v>
      </c>
    </row>
    <row r="54" spans="1:9">
      <c r="A54" s="1845">
        <v>31</v>
      </c>
      <c r="B54" s="209"/>
      <c r="C54" s="838"/>
      <c r="D54" s="203" t="s">
        <v>3597</v>
      </c>
      <c r="E54" s="857">
        <v>1424716</v>
      </c>
      <c r="F54" s="209"/>
      <c r="G54" s="209"/>
      <c r="H54" s="836"/>
      <c r="I54" s="1846">
        <v>31</v>
      </c>
    </row>
    <row r="55" spans="1:9">
      <c r="A55" s="1845">
        <v>32</v>
      </c>
      <c r="B55" s="209"/>
      <c r="C55" s="828">
        <v>-52</v>
      </c>
      <c r="D55" s="203" t="s">
        <v>1009</v>
      </c>
      <c r="E55" s="857">
        <v>268242</v>
      </c>
      <c r="F55" s="209"/>
      <c r="G55" s="209"/>
      <c r="H55" s="836"/>
      <c r="I55" s="1846">
        <v>32</v>
      </c>
    </row>
    <row r="56" spans="1:9">
      <c r="A56" s="1845">
        <v>33</v>
      </c>
      <c r="B56" s="209"/>
      <c r="C56" s="828">
        <f t="shared" ref="C56:C62" si="1">C55-1</f>
        <v>-53</v>
      </c>
      <c r="D56" s="203" t="s">
        <v>1010</v>
      </c>
      <c r="E56" s="858"/>
      <c r="F56" s="209"/>
      <c r="G56" s="209"/>
      <c r="H56" s="836"/>
      <c r="I56" s="1846">
        <v>33</v>
      </c>
    </row>
    <row r="57" spans="1:9">
      <c r="A57" s="1845">
        <v>34</v>
      </c>
      <c r="B57" s="209"/>
      <c r="C57" s="828">
        <f t="shared" si="1"/>
        <v>-54</v>
      </c>
      <c r="D57" s="203" t="s">
        <v>1011</v>
      </c>
      <c r="E57" s="858"/>
      <c r="F57" s="209"/>
      <c r="G57" s="209"/>
      <c r="H57" s="836"/>
      <c r="I57" s="1846">
        <v>34</v>
      </c>
    </row>
    <row r="58" spans="1:9">
      <c r="A58" s="1845">
        <v>35</v>
      </c>
      <c r="B58" s="209"/>
      <c r="C58" s="828">
        <f t="shared" si="1"/>
        <v>-55</v>
      </c>
      <c r="D58" s="203" t="s">
        <v>1012</v>
      </c>
      <c r="E58" s="858"/>
      <c r="F58" s="209"/>
      <c r="G58" s="209"/>
      <c r="H58" s="836"/>
      <c r="I58" s="1846">
        <v>35</v>
      </c>
    </row>
    <row r="59" spans="1:9">
      <c r="A59" s="1845">
        <v>36</v>
      </c>
      <c r="B59" s="209"/>
      <c r="C59" s="828">
        <f t="shared" si="1"/>
        <v>-56</v>
      </c>
      <c r="D59" s="203" t="s">
        <v>1013</v>
      </c>
      <c r="E59" s="858"/>
      <c r="F59" s="209"/>
      <c r="G59" s="209"/>
      <c r="H59" s="836"/>
      <c r="I59" s="1846">
        <v>36</v>
      </c>
    </row>
    <row r="60" spans="1:9">
      <c r="A60" s="1845">
        <v>37</v>
      </c>
      <c r="B60" s="209"/>
      <c r="C60" s="828">
        <f t="shared" si="1"/>
        <v>-57</v>
      </c>
      <c r="D60" s="203" t="s">
        <v>1014</v>
      </c>
      <c r="E60" s="858"/>
      <c r="F60" s="209"/>
      <c r="G60" s="209"/>
      <c r="H60" s="836"/>
      <c r="I60" s="1846">
        <v>37</v>
      </c>
    </row>
    <row r="61" spans="1:9">
      <c r="A61" s="1845">
        <v>38</v>
      </c>
      <c r="B61" s="209"/>
      <c r="C61" s="828">
        <f t="shared" si="1"/>
        <v>-58</v>
      </c>
      <c r="D61" s="203" t="s">
        <v>1015</v>
      </c>
      <c r="E61" s="857">
        <v>2704</v>
      </c>
      <c r="F61" s="209"/>
      <c r="G61" s="209"/>
      <c r="H61" s="836"/>
      <c r="I61" s="1846">
        <v>38</v>
      </c>
    </row>
    <row r="62" spans="1:9">
      <c r="A62" s="1845">
        <v>39</v>
      </c>
      <c r="B62" s="209"/>
      <c r="C62" s="828">
        <f t="shared" si="1"/>
        <v>-59</v>
      </c>
      <c r="D62" s="203" t="s">
        <v>106</v>
      </c>
      <c r="E62" s="857">
        <v>100614</v>
      </c>
      <c r="F62" s="209"/>
      <c r="G62" s="209"/>
      <c r="H62" s="836"/>
      <c r="I62" s="1846">
        <v>39</v>
      </c>
    </row>
    <row r="63" spans="1:9">
      <c r="A63" s="1845">
        <v>40</v>
      </c>
      <c r="B63" s="209"/>
      <c r="C63" s="828"/>
      <c r="D63" s="203" t="s">
        <v>3598</v>
      </c>
      <c r="E63" s="857">
        <v>371560</v>
      </c>
      <c r="F63" s="209"/>
      <c r="G63" s="209"/>
      <c r="H63" s="836"/>
      <c r="I63" s="1846">
        <v>40</v>
      </c>
    </row>
    <row r="64" spans="1:9">
      <c r="A64" s="1845">
        <v>41</v>
      </c>
      <c r="B64" s="209"/>
      <c r="C64" s="828">
        <v>-76</v>
      </c>
      <c r="D64" s="203" t="s">
        <v>1018</v>
      </c>
      <c r="E64" s="857"/>
      <c r="F64" s="209"/>
      <c r="G64" s="209"/>
      <c r="H64" s="836"/>
      <c r="I64" s="1846">
        <v>41</v>
      </c>
    </row>
    <row r="65" spans="1:10">
      <c r="A65" s="1845">
        <v>42</v>
      </c>
      <c r="B65" s="209"/>
      <c r="C65" s="828">
        <v>-80</v>
      </c>
      <c r="D65" s="203" t="s">
        <v>1019</v>
      </c>
      <c r="E65" s="858"/>
      <c r="F65" s="209"/>
      <c r="G65" s="209"/>
      <c r="H65" s="836"/>
      <c r="I65" s="1846">
        <v>42</v>
      </c>
    </row>
    <row r="66" spans="1:10">
      <c r="A66" s="1845">
        <v>43</v>
      </c>
      <c r="B66" s="209"/>
      <c r="C66" s="828">
        <v>-90</v>
      </c>
      <c r="D66" s="203" t="s">
        <v>1020</v>
      </c>
      <c r="E66" s="857">
        <v>20031</v>
      </c>
      <c r="F66" s="209"/>
      <c r="G66" s="209"/>
      <c r="H66" s="836"/>
      <c r="I66" s="1846">
        <v>43</v>
      </c>
    </row>
    <row r="67" spans="1:10" ht="10.5" thickBot="1">
      <c r="A67" s="1845">
        <v>44</v>
      </c>
      <c r="B67" s="209"/>
      <c r="C67" s="839"/>
      <c r="D67" s="203" t="s">
        <v>3601</v>
      </c>
      <c r="E67" s="890">
        <v>1816307</v>
      </c>
      <c r="F67" s="1403"/>
      <c r="G67" s="1403"/>
      <c r="H67" s="877"/>
      <c r="I67" s="1846">
        <v>44</v>
      </c>
    </row>
    <row r="68" spans="1:10">
      <c r="A68" s="1838"/>
      <c r="B68" s="61"/>
      <c r="C68" s="687"/>
      <c r="D68" s="61"/>
      <c r="E68" s="61"/>
      <c r="F68" s="61"/>
      <c r="G68" s="61"/>
      <c r="H68" s="61"/>
      <c r="I68" s="1839"/>
    </row>
    <row r="69" spans="1:10">
      <c r="A69" s="756"/>
      <c r="B69" s="202"/>
      <c r="C69" s="690"/>
      <c r="D69" s="202"/>
      <c r="E69" s="202"/>
      <c r="F69" s="202"/>
      <c r="G69" s="202"/>
      <c r="H69" s="202"/>
      <c r="I69" s="1847"/>
    </row>
    <row r="70" spans="1:10" ht="10.5">
      <c r="A70" s="3437" t="s">
        <v>332</v>
      </c>
      <c r="B70" s="3398"/>
      <c r="C70" s="3398"/>
      <c r="D70" s="3398"/>
      <c r="E70" s="3398"/>
      <c r="F70" s="3398"/>
      <c r="G70" s="3398"/>
      <c r="H70" s="3398"/>
      <c r="I70" s="3480"/>
      <c r="J70" s="1715"/>
    </row>
    <row r="71" spans="1:10">
      <c r="A71" s="1814"/>
      <c r="B71" s="690"/>
      <c r="C71" s="1813"/>
      <c r="D71" s="1740"/>
      <c r="E71" s="1741"/>
      <c r="F71" s="1742"/>
      <c r="G71" s="202"/>
      <c r="H71" s="202"/>
      <c r="I71" s="1848"/>
      <c r="J71" s="1804"/>
    </row>
    <row r="72" spans="1:10">
      <c r="A72" s="1814"/>
      <c r="B72" s="1815" t="s">
        <v>3569</v>
      </c>
      <c r="C72" s="1815"/>
      <c r="D72" s="1815"/>
      <c r="E72" s="1815"/>
      <c r="F72" s="1815"/>
      <c r="G72" s="1815"/>
      <c r="H72" s="1815"/>
      <c r="I72" s="1849"/>
      <c r="J72" s="1804"/>
    </row>
    <row r="73" spans="1:10" ht="10.5">
      <c r="A73" s="1739"/>
      <c r="B73" s="1850"/>
      <c r="C73" s="1850"/>
      <c r="D73" s="1850"/>
      <c r="E73" s="1850"/>
      <c r="F73" s="1850"/>
      <c r="G73" s="1850"/>
      <c r="H73" s="1850"/>
      <c r="I73" s="1851" t="s">
        <v>2600</v>
      </c>
    </row>
  </sheetData>
  <customSheetViews>
    <customSheetView guid="{CED32266-454C-4882-8DB4-02038533D7CA}" showPageBreaks="1" fitToPage="1">
      <pageMargins left="0.7" right="0.7" top="0.75" bottom="0.75" header="0.3" footer="0.3"/>
      <pageSetup scale="37" orientation="portrait" horizontalDpi="1200" verticalDpi="1200" r:id="rId1"/>
    </customSheetView>
    <customSheetView guid="{785AB79B-FCC5-4328-97AE-CA0022E835E7}" fitToPage="1">
      <selection activeCell="E67" sqref="E67"/>
      <pageMargins left="0.7" right="0.7" top="0.75" bottom="0.75" header="0.3" footer="0.3"/>
      <pageSetup scale="97" orientation="portrait" horizontalDpi="1200" verticalDpi="1200" r:id="rId2"/>
    </customSheetView>
    <customSheetView guid="{5A727A5D-BF44-4335-A246-11154DE1EF1F}" fitToPage="1">
      <selection activeCell="E67" sqref="E67"/>
      <pageMargins left="0.7" right="0.7" top="0.75" bottom="0.75" header="0.3" footer="0.3"/>
      <pageSetup scale="97" orientation="portrait" horizontalDpi="1200" verticalDpi="1200" r:id="rId3"/>
    </customSheetView>
    <customSheetView guid="{4199E9C9-F722-4E0F-954F-1B24567CBCA2}" fitToPage="1">
      <selection activeCell="E67" sqref="E67"/>
      <pageMargins left="0.7" right="0.7" top="0.75" bottom="0.75" header="0.3" footer="0.3"/>
      <pageSetup scale="97" orientation="portrait" horizontalDpi="1200" verticalDpi="1200" r:id="rId4"/>
    </customSheetView>
    <customSheetView guid="{494A8C19-2F1C-4B6E-A878-D879D2D7079D}" fitToPage="1">
      <selection activeCell="E67" sqref="E67"/>
      <pageMargins left="0.7" right="0.7" top="0.75" bottom="0.75" header="0.3" footer="0.3"/>
      <pageSetup scale="97" orientation="portrait" horizontalDpi="1200" verticalDpi="1200" r:id="rId5"/>
    </customSheetView>
    <customSheetView guid="{1074830C-1147-4CE3-BD9F-2572CEE59AEF}" fitToPage="1">
      <selection activeCell="P33" sqref="P33"/>
      <pageMargins left="0.7" right="0.7" top="0.75" bottom="0.75" header="0.3" footer="0.3"/>
      <pageSetup scale="97" orientation="portrait" horizontalDpi="1200" verticalDpi="1200" r:id="rId6"/>
    </customSheetView>
    <customSheetView guid="{C0E4D60A-5D51-4D0A-8339-E19D67BA1FD7}" fitToPage="1">
      <selection activeCell="E67" sqref="E67"/>
      <pageMargins left="0.7" right="0.7" top="0.75" bottom="0.75" header="0.3" footer="0.3"/>
      <pageSetup scale="97" orientation="portrait" horizontalDpi="1200" verticalDpi="1200" r:id="rId7"/>
    </customSheetView>
    <customSheetView guid="{EB5A193B-9693-4793-A7E2-BFF09C25801B}" fitToPage="1">
      <selection activeCell="E67" sqref="E67"/>
      <pageMargins left="0.7" right="0.7" top="0.75" bottom="0.75" header="0.3" footer="0.3"/>
      <pageSetup scale="97" orientation="portrait" horizontalDpi="1200" verticalDpi="1200" r:id="rId8"/>
    </customSheetView>
  </customSheetViews>
  <mergeCells count="1">
    <mergeCell ref="A70:I70"/>
  </mergeCell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322"/>
  <sheetViews>
    <sheetView view="pageBreakPreview" topLeftCell="A242" zoomScale="115" zoomScaleNormal="100" zoomScaleSheetLayoutView="115" workbookViewId="0">
      <selection activeCell="M249" sqref="M249"/>
    </sheetView>
  </sheetViews>
  <sheetFormatPr defaultColWidth="8.77734375" defaultRowHeight="10"/>
  <cols>
    <col min="1" max="1" width="3" style="46" customWidth="1"/>
    <col min="2" max="2" width="5.44140625" style="46" customWidth="1"/>
    <col min="3" max="3" width="6.44140625" style="46" customWidth="1"/>
    <col min="4" max="4" width="4.33203125" style="46" customWidth="1"/>
    <col min="5" max="5" width="45.109375" style="46" customWidth="1"/>
    <col min="6" max="6" width="14.109375" style="46" customWidth="1"/>
    <col min="7" max="7" width="15.6640625" style="46" customWidth="1"/>
    <col min="8" max="8" width="15.109375" style="46" customWidth="1"/>
    <col min="9" max="9" width="16" style="46" customWidth="1"/>
    <col min="10" max="10" width="16.5546875" style="46" customWidth="1"/>
    <col min="11" max="11" width="16.77734375" style="46" customWidth="1"/>
    <col min="12" max="12" width="15.77734375" style="46" customWidth="1"/>
    <col min="13" max="13" width="7.77734375" style="46" customWidth="1"/>
    <col min="14" max="14" width="3" style="46" customWidth="1"/>
    <col min="15" max="16384" width="8.77734375" style="46"/>
  </cols>
  <sheetData>
    <row r="1" spans="1:14" ht="13" customHeight="1">
      <c r="A1" s="3603" t="s">
        <v>3426</v>
      </c>
      <c r="B1" s="177" t="s">
        <v>2515</v>
      </c>
      <c r="C1" s="1039"/>
      <c r="D1" s="1039"/>
      <c r="E1" s="1039"/>
      <c r="F1" s="1039"/>
      <c r="G1" s="1039"/>
      <c r="H1" s="1039"/>
      <c r="I1" s="1039"/>
      <c r="J1" s="1039"/>
      <c r="K1" s="1039"/>
      <c r="L1" s="1039"/>
      <c r="M1" s="1040"/>
      <c r="N1" s="3687" t="s">
        <v>3603</v>
      </c>
    </row>
    <row r="2" spans="1:14" ht="13" customHeight="1">
      <c r="A2" s="3604"/>
      <c r="B2" s="923" t="s">
        <v>334</v>
      </c>
      <c r="C2" s="731"/>
      <c r="D2" s="731"/>
      <c r="E2" s="731"/>
      <c r="F2" s="731"/>
      <c r="G2" s="731"/>
      <c r="H2" s="731"/>
      <c r="I2" s="731"/>
      <c r="J2" s="731"/>
      <c r="K2" s="731"/>
      <c r="L2" s="731"/>
      <c r="M2" s="924"/>
      <c r="N2" s="3684"/>
    </row>
    <row r="3" spans="1:14" ht="13" customHeight="1">
      <c r="A3" s="3604"/>
      <c r="B3" s="799"/>
      <c r="C3" s="459"/>
      <c r="D3" s="459"/>
      <c r="E3" s="459"/>
      <c r="F3" s="459"/>
      <c r="G3" s="459"/>
      <c r="H3" s="459"/>
      <c r="I3" s="459"/>
      <c r="J3" s="459"/>
      <c r="K3" s="459"/>
      <c r="L3" s="459"/>
      <c r="M3" s="734"/>
      <c r="N3" s="3684"/>
    </row>
    <row r="4" spans="1:14" ht="13" customHeight="1">
      <c r="A4" s="3604"/>
      <c r="B4" s="95" t="s">
        <v>1322</v>
      </c>
      <c r="C4" s="459"/>
      <c r="D4" s="459"/>
      <c r="E4" s="459"/>
      <c r="F4" s="459"/>
      <c r="G4" s="459"/>
      <c r="H4" s="459"/>
      <c r="I4" s="459"/>
      <c r="J4" s="459"/>
      <c r="K4" s="459"/>
      <c r="L4" s="459"/>
      <c r="M4" s="734"/>
      <c r="N4" s="3684"/>
    </row>
    <row r="5" spans="1:14" ht="13" customHeight="1">
      <c r="A5" s="3604"/>
      <c r="B5" s="95" t="s">
        <v>1323</v>
      </c>
      <c r="C5" s="459"/>
      <c r="D5" s="459"/>
      <c r="E5" s="459"/>
      <c r="F5" s="459"/>
      <c r="G5" s="459"/>
      <c r="H5" s="459"/>
      <c r="I5" s="459"/>
      <c r="J5" s="459"/>
      <c r="K5" s="459"/>
      <c r="L5" s="459"/>
      <c r="M5" s="734"/>
      <c r="N5" s="3684"/>
    </row>
    <row r="6" spans="1:14" ht="13" customHeight="1">
      <c r="A6" s="3604"/>
      <c r="B6" s="738"/>
      <c r="C6" s="530"/>
      <c r="D6" s="530"/>
      <c r="E6" s="530"/>
      <c r="F6" s="530"/>
      <c r="G6" s="530"/>
      <c r="H6" s="530"/>
      <c r="I6" s="530"/>
      <c r="J6" s="530"/>
      <c r="K6" s="530"/>
      <c r="L6" s="530"/>
      <c r="M6" s="740"/>
      <c r="N6" s="3684"/>
    </row>
    <row r="7" spans="1:14" ht="13" customHeight="1">
      <c r="A7" s="3604"/>
      <c r="B7" s="800"/>
      <c r="C7" s="800"/>
      <c r="D7" s="933"/>
      <c r="E7" s="926"/>
      <c r="F7" s="800"/>
      <c r="G7" s="800"/>
      <c r="H7" s="800"/>
      <c r="I7" s="800"/>
      <c r="J7" s="800"/>
      <c r="K7" s="800"/>
      <c r="L7" s="800"/>
      <c r="M7" s="800"/>
      <c r="N7" s="3684"/>
    </row>
    <row r="8" spans="1:14" ht="13" customHeight="1">
      <c r="A8" s="3604"/>
      <c r="B8" s="800"/>
      <c r="C8" s="800"/>
      <c r="D8" s="933"/>
      <c r="E8" s="926"/>
      <c r="F8" s="800"/>
      <c r="G8" s="800" t="s">
        <v>1324</v>
      </c>
      <c r="H8" s="800"/>
      <c r="I8" s="800"/>
      <c r="J8" s="800" t="s">
        <v>1325</v>
      </c>
      <c r="K8" s="800"/>
      <c r="L8" s="800"/>
      <c r="M8" s="800"/>
      <c r="N8" s="3684"/>
    </row>
    <row r="9" spans="1:14" ht="13" customHeight="1">
      <c r="A9" s="3604"/>
      <c r="B9" s="800" t="s">
        <v>311</v>
      </c>
      <c r="C9" s="800" t="s">
        <v>335</v>
      </c>
      <c r="D9" s="933"/>
      <c r="E9" s="926" t="s">
        <v>1326</v>
      </c>
      <c r="F9" s="800" t="s">
        <v>1327</v>
      </c>
      <c r="G9" s="800" t="s">
        <v>1328</v>
      </c>
      <c r="H9" s="800" t="s">
        <v>1329</v>
      </c>
      <c r="I9" s="800" t="s">
        <v>1330</v>
      </c>
      <c r="J9" s="800" t="s">
        <v>1331</v>
      </c>
      <c r="K9" s="800" t="s">
        <v>1332</v>
      </c>
      <c r="L9" s="800" t="s">
        <v>1325</v>
      </c>
      <c r="M9" s="800" t="s">
        <v>311</v>
      </c>
      <c r="N9" s="3684"/>
    </row>
    <row r="10" spans="1:14" ht="13" customHeight="1">
      <c r="A10" s="3604"/>
      <c r="B10" s="800" t="s">
        <v>316</v>
      </c>
      <c r="C10" s="800" t="s">
        <v>338</v>
      </c>
      <c r="D10" s="933"/>
      <c r="E10" s="926"/>
      <c r="F10" s="800" t="s">
        <v>1333</v>
      </c>
      <c r="G10" s="800" t="s">
        <v>1334</v>
      </c>
      <c r="H10" s="800" t="s">
        <v>1335</v>
      </c>
      <c r="I10" s="800"/>
      <c r="J10" s="800" t="s">
        <v>1336</v>
      </c>
      <c r="K10" s="800"/>
      <c r="L10" s="800"/>
      <c r="M10" s="800" t="s">
        <v>316</v>
      </c>
      <c r="N10" s="3684"/>
    </row>
    <row r="11" spans="1:14" ht="13" customHeight="1" thickBot="1">
      <c r="A11" s="3604"/>
      <c r="B11" s="737"/>
      <c r="C11" s="737"/>
      <c r="D11" s="738"/>
      <c r="E11" s="1223" t="s">
        <v>321</v>
      </c>
      <c r="F11" s="804" t="s">
        <v>322</v>
      </c>
      <c r="G11" s="804" t="s">
        <v>323</v>
      </c>
      <c r="H11" s="804" t="s">
        <v>324</v>
      </c>
      <c r="I11" s="804" t="s">
        <v>325</v>
      </c>
      <c r="J11" s="804" t="s">
        <v>326</v>
      </c>
      <c r="K11" s="804" t="s">
        <v>178</v>
      </c>
      <c r="L11" s="804" t="s">
        <v>179</v>
      </c>
      <c r="M11" s="737"/>
      <c r="N11" s="3684"/>
    </row>
    <row r="12" spans="1:14" ht="13" customHeight="1">
      <c r="A12" s="3604"/>
      <c r="B12" s="750"/>
      <c r="C12" s="750"/>
      <c r="D12" s="459" t="s">
        <v>1337</v>
      </c>
      <c r="E12" s="459"/>
      <c r="F12" s="1224"/>
      <c r="G12" s="1225"/>
      <c r="H12" s="1225"/>
      <c r="I12" s="1225"/>
      <c r="J12" s="1225"/>
      <c r="K12" s="1225"/>
      <c r="L12" s="1226"/>
      <c r="M12" s="750"/>
      <c r="N12" s="3684"/>
    </row>
    <row r="13" spans="1:14" ht="13" customHeight="1">
      <c r="A13" s="3604"/>
      <c r="B13" s="750"/>
      <c r="C13" s="750"/>
      <c r="D13" s="459" t="s">
        <v>1338</v>
      </c>
      <c r="E13" s="459"/>
      <c r="F13" s="1227"/>
      <c r="G13" s="750"/>
      <c r="H13" s="750"/>
      <c r="I13" s="750"/>
      <c r="J13" s="750"/>
      <c r="K13" s="750"/>
      <c r="L13" s="1228"/>
      <c r="M13" s="750"/>
      <c r="N13" s="3684"/>
    </row>
    <row r="14" spans="1:14" ht="13" customHeight="1">
      <c r="A14" s="3604"/>
      <c r="B14" s="804">
        <v>1</v>
      </c>
      <c r="C14" s="737"/>
      <c r="D14" s="530"/>
      <c r="E14" s="530" t="s">
        <v>1339</v>
      </c>
      <c r="F14" s="1404"/>
      <c r="G14" s="1405"/>
      <c r="H14" s="1405"/>
      <c r="I14" s="1405"/>
      <c r="J14" s="1405"/>
      <c r="K14" s="1405"/>
      <c r="L14" s="1406"/>
      <c r="M14" s="804">
        <v>1</v>
      </c>
      <c r="N14" s="3684"/>
    </row>
    <row r="15" spans="1:14" ht="13" customHeight="1">
      <c r="A15" s="3604"/>
      <c r="B15" s="804">
        <v>2</v>
      </c>
      <c r="C15" s="737"/>
      <c r="D15" s="530"/>
      <c r="E15" s="530" t="s">
        <v>2288</v>
      </c>
      <c r="F15" s="1404"/>
      <c r="G15" s="1405"/>
      <c r="H15" s="1405"/>
      <c r="I15" s="1405"/>
      <c r="J15" s="1405"/>
      <c r="K15" s="1405"/>
      <c r="L15" s="1406"/>
      <c r="M15" s="804">
        <v>2</v>
      </c>
      <c r="N15" s="3684"/>
    </row>
    <row r="16" spans="1:14" ht="13" customHeight="1">
      <c r="A16" s="3604"/>
      <c r="B16" s="804">
        <v>3</v>
      </c>
      <c r="C16" s="737"/>
      <c r="D16" s="530"/>
      <c r="E16" s="530" t="s">
        <v>2289</v>
      </c>
      <c r="F16" s="1404"/>
      <c r="G16" s="1405">
        <v>3</v>
      </c>
      <c r="H16" s="1405">
        <v>173</v>
      </c>
      <c r="I16" s="1405">
        <v>15</v>
      </c>
      <c r="J16" s="1405">
        <f>SUM(F16:I16)</f>
        <v>191</v>
      </c>
      <c r="K16" s="1405"/>
      <c r="L16" s="1406">
        <f>SUM(J16:K16)</f>
        <v>191</v>
      </c>
      <c r="M16" s="804">
        <v>3</v>
      </c>
      <c r="N16" s="3684"/>
    </row>
    <row r="17" spans="1:14" ht="13" customHeight="1">
      <c r="A17" s="3604"/>
      <c r="B17" s="804">
        <v>4</v>
      </c>
      <c r="C17" s="737"/>
      <c r="D17" s="530"/>
      <c r="E17" s="530" t="s">
        <v>2290</v>
      </c>
      <c r="F17" s="1404"/>
      <c r="G17" s="1405"/>
      <c r="H17" s="1405"/>
      <c r="I17" s="1405"/>
      <c r="J17" s="1405"/>
      <c r="K17" s="1405"/>
      <c r="L17" s="1406"/>
      <c r="M17" s="804">
        <v>4</v>
      </c>
      <c r="N17" s="3684"/>
    </row>
    <row r="18" spans="1:14" ht="13" customHeight="1">
      <c r="A18" s="3604"/>
      <c r="B18" s="804">
        <v>5</v>
      </c>
      <c r="C18" s="737"/>
      <c r="D18" s="530"/>
      <c r="E18" s="530" t="s">
        <v>490</v>
      </c>
      <c r="F18" s="1404"/>
      <c r="G18" s="1405"/>
      <c r="H18" s="1405"/>
      <c r="I18" s="1405"/>
      <c r="J18" s="1405"/>
      <c r="K18" s="1405"/>
      <c r="L18" s="1406"/>
      <c r="M18" s="804">
        <v>5</v>
      </c>
      <c r="N18" s="194"/>
    </row>
    <row r="19" spans="1:14" ht="13" customHeight="1">
      <c r="A19" s="3604"/>
      <c r="B19" s="750"/>
      <c r="C19" s="750"/>
      <c r="D19" s="459" t="s">
        <v>2291</v>
      </c>
      <c r="E19" s="459"/>
      <c r="F19" s="1407"/>
      <c r="G19" s="1408"/>
      <c r="H19" s="1408"/>
      <c r="I19" s="1408"/>
      <c r="J19" s="1408"/>
      <c r="K19" s="1408"/>
      <c r="L19" s="1409"/>
      <c r="M19" s="750"/>
      <c r="N19" s="194"/>
    </row>
    <row r="20" spans="1:14" ht="13" customHeight="1">
      <c r="A20" s="3604"/>
      <c r="B20" s="804">
        <v>6</v>
      </c>
      <c r="C20" s="737"/>
      <c r="D20" s="530"/>
      <c r="E20" s="530" t="s">
        <v>2292</v>
      </c>
      <c r="F20" s="1404"/>
      <c r="G20" s="1405"/>
      <c r="H20" s="1405"/>
      <c r="I20" s="1405"/>
      <c r="J20" s="1405"/>
      <c r="K20" s="1405"/>
      <c r="L20" s="1406"/>
      <c r="M20" s="804">
        <v>6</v>
      </c>
      <c r="N20" s="194"/>
    </row>
    <row r="21" spans="1:14" ht="13" customHeight="1">
      <c r="A21" s="3604"/>
      <c r="B21" s="804">
        <v>7</v>
      </c>
      <c r="C21" s="737"/>
      <c r="D21" s="530"/>
      <c r="E21" s="530" t="s">
        <v>2293</v>
      </c>
      <c r="F21" s="1404"/>
      <c r="G21" s="1405"/>
      <c r="H21" s="1405"/>
      <c r="I21" s="1405"/>
      <c r="J21" s="1405"/>
      <c r="K21" s="1405"/>
      <c r="L21" s="1406"/>
      <c r="M21" s="804">
        <v>7</v>
      </c>
      <c r="N21" s="194"/>
    </row>
    <row r="22" spans="1:14" ht="13" customHeight="1">
      <c r="A22" s="3604"/>
      <c r="B22" s="804">
        <v>8</v>
      </c>
      <c r="C22" s="737"/>
      <c r="D22" s="530"/>
      <c r="E22" s="530" t="s">
        <v>2294</v>
      </c>
      <c r="F22" s="1404"/>
      <c r="G22" s="1405"/>
      <c r="H22" s="1405"/>
      <c r="I22" s="1405"/>
      <c r="J22" s="1405"/>
      <c r="K22" s="1405"/>
      <c r="L22" s="1406"/>
      <c r="M22" s="804">
        <v>8</v>
      </c>
      <c r="N22" s="194"/>
    </row>
    <row r="23" spans="1:14" ht="13" customHeight="1">
      <c r="A23" s="3604"/>
      <c r="B23" s="804">
        <v>9</v>
      </c>
      <c r="C23" s="737"/>
      <c r="D23" s="530"/>
      <c r="E23" s="530" t="s">
        <v>2295</v>
      </c>
      <c r="F23" s="1404"/>
      <c r="G23" s="1405"/>
      <c r="H23" s="1405"/>
      <c r="I23" s="1405"/>
      <c r="J23" s="1405"/>
      <c r="K23" s="1405"/>
      <c r="L23" s="1406"/>
      <c r="M23" s="804">
        <v>9</v>
      </c>
      <c r="N23" s="194"/>
    </row>
    <row r="24" spans="1:14" ht="13" customHeight="1">
      <c r="A24" s="3604"/>
      <c r="B24" s="804">
        <v>10</v>
      </c>
      <c r="C24" s="737"/>
      <c r="D24" s="530"/>
      <c r="E24" s="530" t="s">
        <v>2296</v>
      </c>
      <c r="F24" s="1404"/>
      <c r="G24" s="1405"/>
      <c r="H24" s="1405"/>
      <c r="I24" s="1405"/>
      <c r="J24" s="1405"/>
      <c r="K24" s="1405"/>
      <c r="L24" s="1406"/>
      <c r="M24" s="804">
        <v>10</v>
      </c>
      <c r="N24" s="194"/>
    </row>
    <row r="25" spans="1:14" ht="13" customHeight="1">
      <c r="A25" s="3604"/>
      <c r="B25" s="804">
        <v>11</v>
      </c>
      <c r="C25" s="737"/>
      <c r="D25" s="530"/>
      <c r="E25" s="530" t="s">
        <v>2297</v>
      </c>
      <c r="F25" s="1404"/>
      <c r="G25" s="1405"/>
      <c r="H25" s="1405"/>
      <c r="I25" s="1405"/>
      <c r="J25" s="1405"/>
      <c r="K25" s="1405"/>
      <c r="L25" s="1406"/>
      <c r="M25" s="804">
        <v>11</v>
      </c>
      <c r="N25" s="194"/>
    </row>
    <row r="26" spans="1:14" ht="13" customHeight="1">
      <c r="A26" s="3604"/>
      <c r="B26" s="804">
        <v>12</v>
      </c>
      <c r="C26" s="737"/>
      <c r="D26" s="530"/>
      <c r="E26" s="530" t="s">
        <v>2298</v>
      </c>
      <c r="F26" s="1404"/>
      <c r="G26" s="1405"/>
      <c r="H26" s="1405"/>
      <c r="I26" s="1405"/>
      <c r="J26" s="1405"/>
      <c r="K26" s="1405"/>
      <c r="L26" s="1406"/>
      <c r="M26" s="804">
        <v>12</v>
      </c>
      <c r="N26" s="194"/>
    </row>
    <row r="27" spans="1:14" ht="13" customHeight="1">
      <c r="A27" s="3604"/>
      <c r="B27" s="804">
        <v>13</v>
      </c>
      <c r="C27" s="737"/>
      <c r="D27" s="530"/>
      <c r="E27" s="530" t="s">
        <v>2299</v>
      </c>
      <c r="F27" s="1404"/>
      <c r="G27" s="1405"/>
      <c r="H27" s="1405"/>
      <c r="I27" s="1405"/>
      <c r="J27" s="1405"/>
      <c r="K27" s="1405"/>
      <c r="L27" s="1406"/>
      <c r="M27" s="804">
        <v>13</v>
      </c>
      <c r="N27" s="194"/>
    </row>
    <row r="28" spans="1:14" ht="13" customHeight="1">
      <c r="A28" s="3604"/>
      <c r="B28" s="804">
        <v>14</v>
      </c>
      <c r="C28" s="737"/>
      <c r="D28" s="530"/>
      <c r="E28" s="530" t="s">
        <v>2300</v>
      </c>
      <c r="F28" s="1404"/>
      <c r="G28" s="1405"/>
      <c r="H28" s="1405"/>
      <c r="I28" s="1405"/>
      <c r="J28" s="1405"/>
      <c r="K28" s="1405"/>
      <c r="L28" s="1406"/>
      <c r="M28" s="804">
        <v>14</v>
      </c>
      <c r="N28" s="194"/>
    </row>
    <row r="29" spans="1:14" ht="13" customHeight="1">
      <c r="A29" s="3604"/>
      <c r="B29" s="804">
        <v>15</v>
      </c>
      <c r="C29" s="737"/>
      <c r="D29" s="530"/>
      <c r="E29" s="530" t="s">
        <v>2301</v>
      </c>
      <c r="F29" s="1404"/>
      <c r="G29" s="1405"/>
      <c r="H29" s="1405"/>
      <c r="I29" s="1405"/>
      <c r="J29" s="1405"/>
      <c r="K29" s="1405"/>
      <c r="L29" s="1406"/>
      <c r="M29" s="804">
        <v>15</v>
      </c>
      <c r="N29" s="194"/>
    </row>
    <row r="30" spans="1:14" ht="13" customHeight="1">
      <c r="A30" s="3604"/>
      <c r="B30" s="804">
        <v>16</v>
      </c>
      <c r="C30" s="737"/>
      <c r="D30" s="530"/>
      <c r="E30" s="530" t="s">
        <v>2302</v>
      </c>
      <c r="F30" s="1404"/>
      <c r="G30" s="1405"/>
      <c r="H30" s="1405"/>
      <c r="I30" s="1405"/>
      <c r="J30" s="1405"/>
      <c r="K30" s="1405"/>
      <c r="L30" s="1406"/>
      <c r="M30" s="804">
        <v>16</v>
      </c>
      <c r="N30" s="194"/>
    </row>
    <row r="31" spans="1:14" ht="13" customHeight="1">
      <c r="A31" s="3604"/>
      <c r="B31" s="804">
        <v>17</v>
      </c>
      <c r="C31" s="737"/>
      <c r="D31" s="530"/>
      <c r="E31" s="530" t="s">
        <v>2303</v>
      </c>
      <c r="F31" s="1404"/>
      <c r="G31" s="1405"/>
      <c r="H31" s="1405"/>
      <c r="I31" s="1405"/>
      <c r="J31" s="1405"/>
      <c r="K31" s="1405"/>
      <c r="L31" s="1406"/>
      <c r="M31" s="804">
        <v>17</v>
      </c>
      <c r="N31" s="194"/>
    </row>
    <row r="32" spans="1:14" ht="13" customHeight="1">
      <c r="A32" s="3604"/>
      <c r="B32" s="804">
        <v>18</v>
      </c>
      <c r="C32" s="737"/>
      <c r="D32" s="530"/>
      <c r="E32" s="530" t="s">
        <v>2304</v>
      </c>
      <c r="F32" s="1404"/>
      <c r="G32" s="1405"/>
      <c r="H32" s="1405"/>
      <c r="I32" s="1405"/>
      <c r="J32" s="1405"/>
      <c r="K32" s="1405"/>
      <c r="L32" s="1406"/>
      <c r="M32" s="804">
        <v>18</v>
      </c>
      <c r="N32" s="194"/>
    </row>
    <row r="33" spans="1:14" ht="13" customHeight="1">
      <c r="A33" s="3604"/>
      <c r="B33" s="804">
        <v>19</v>
      </c>
      <c r="C33" s="737"/>
      <c r="D33" s="530"/>
      <c r="E33" s="530" t="s">
        <v>2305</v>
      </c>
      <c r="F33" s="1404"/>
      <c r="G33" s="1405"/>
      <c r="H33" s="1405"/>
      <c r="I33" s="1405"/>
      <c r="J33" s="1405"/>
      <c r="K33" s="1405"/>
      <c r="L33" s="1406"/>
      <c r="M33" s="804">
        <v>19</v>
      </c>
      <c r="N33" s="194"/>
    </row>
    <row r="34" spans="1:14" ht="13" customHeight="1">
      <c r="A34" s="3604"/>
      <c r="B34" s="804">
        <v>20</v>
      </c>
      <c r="C34" s="737"/>
      <c r="D34" s="530"/>
      <c r="E34" s="530" t="s">
        <v>2306</v>
      </c>
      <c r="F34" s="1404"/>
      <c r="G34" s="1405"/>
      <c r="H34" s="1405"/>
      <c r="I34" s="1405"/>
      <c r="J34" s="1405"/>
      <c r="K34" s="1405"/>
      <c r="L34" s="1406"/>
      <c r="M34" s="804">
        <v>20</v>
      </c>
      <c r="N34" s="194"/>
    </row>
    <row r="35" spans="1:14" ht="13" customHeight="1">
      <c r="A35" s="3604"/>
      <c r="B35" s="804">
        <v>21</v>
      </c>
      <c r="C35" s="737"/>
      <c r="D35" s="530"/>
      <c r="E35" s="530" t="s">
        <v>2307</v>
      </c>
      <c r="F35" s="1404"/>
      <c r="G35" s="1405"/>
      <c r="H35" s="1405"/>
      <c r="I35" s="1405"/>
      <c r="J35" s="1405"/>
      <c r="K35" s="1405"/>
      <c r="L35" s="1406"/>
      <c r="M35" s="804">
        <v>21</v>
      </c>
      <c r="N35" s="194"/>
    </row>
    <row r="36" spans="1:14" ht="13" customHeight="1">
      <c r="A36" s="3604"/>
      <c r="B36" s="804">
        <v>22</v>
      </c>
      <c r="C36" s="737"/>
      <c r="D36" s="530"/>
      <c r="E36" s="530" t="s">
        <v>2308</v>
      </c>
      <c r="F36" s="1404"/>
      <c r="G36" s="1405"/>
      <c r="H36" s="1405"/>
      <c r="I36" s="1405"/>
      <c r="J36" s="1405"/>
      <c r="K36" s="1405"/>
      <c r="L36" s="1406"/>
      <c r="M36" s="804">
        <v>22</v>
      </c>
      <c r="N36" s="194"/>
    </row>
    <row r="37" spans="1:14" ht="13" customHeight="1">
      <c r="A37" s="3604"/>
      <c r="B37" s="804">
        <v>23</v>
      </c>
      <c r="C37" s="737"/>
      <c r="D37" s="530"/>
      <c r="E37" s="530" t="s">
        <v>997</v>
      </c>
      <c r="F37" s="1404"/>
      <c r="G37" s="1405">
        <v>22</v>
      </c>
      <c r="H37" s="1405"/>
      <c r="I37" s="1405"/>
      <c r="J37" s="1405">
        <f>SUM(F37:I37)</f>
        <v>22</v>
      </c>
      <c r="K37" s="1405"/>
      <c r="L37" s="1406">
        <f>SUM(J37:K37)</f>
        <v>22</v>
      </c>
      <c r="M37" s="804">
        <v>23</v>
      </c>
      <c r="N37" s="194"/>
    </row>
    <row r="38" spans="1:14" ht="13" customHeight="1">
      <c r="A38" s="3604"/>
      <c r="B38" s="804">
        <v>24</v>
      </c>
      <c r="C38" s="737"/>
      <c r="D38" s="530"/>
      <c r="E38" s="530" t="s">
        <v>2309</v>
      </c>
      <c r="F38" s="1404"/>
      <c r="G38" s="1405"/>
      <c r="H38" s="1405"/>
      <c r="I38" s="1405"/>
      <c r="J38" s="1405"/>
      <c r="K38" s="1405"/>
      <c r="L38" s="1406"/>
      <c r="M38" s="804">
        <v>24</v>
      </c>
      <c r="N38" s="194"/>
    </row>
    <row r="39" spans="1:14" ht="13" customHeight="1">
      <c r="A39" s="3604"/>
      <c r="B39" s="804">
        <v>25</v>
      </c>
      <c r="C39" s="737"/>
      <c r="D39" s="530"/>
      <c r="E39" s="530" t="s">
        <v>2310</v>
      </c>
      <c r="F39" s="1404"/>
      <c r="G39" s="1405"/>
      <c r="H39" s="1405"/>
      <c r="I39" s="1405"/>
      <c r="J39" s="1405"/>
      <c r="K39" s="1405"/>
      <c r="L39" s="1406"/>
      <c r="M39" s="804">
        <v>25</v>
      </c>
      <c r="N39" s="194"/>
    </row>
    <row r="40" spans="1:14" ht="13" customHeight="1">
      <c r="A40" s="3604"/>
      <c r="B40" s="804">
        <v>26</v>
      </c>
      <c r="C40" s="737"/>
      <c r="D40" s="530"/>
      <c r="E40" s="530" t="s">
        <v>2311</v>
      </c>
      <c r="F40" s="1404"/>
      <c r="G40" s="1405"/>
      <c r="H40" s="1405"/>
      <c r="I40" s="1405"/>
      <c r="J40" s="1405"/>
      <c r="K40" s="1405"/>
      <c r="L40" s="1406"/>
      <c r="M40" s="804">
        <v>26</v>
      </c>
      <c r="N40" s="194"/>
    </row>
    <row r="41" spans="1:14" ht="13" customHeight="1">
      <c r="A41" s="3604"/>
      <c r="B41" s="804">
        <v>27</v>
      </c>
      <c r="C41" s="737"/>
      <c r="D41" s="530"/>
      <c r="E41" s="530" t="s">
        <v>2312</v>
      </c>
      <c r="F41" s="1404"/>
      <c r="G41" s="1405"/>
      <c r="H41" s="1405">
        <v>51</v>
      </c>
      <c r="I41" s="1405"/>
      <c r="J41" s="1405">
        <f>SUM(F41:I41)</f>
        <v>51</v>
      </c>
      <c r="K41" s="1405"/>
      <c r="L41" s="1406">
        <f>SUM(J41:K41)</f>
        <v>51</v>
      </c>
      <c r="M41" s="804">
        <v>27</v>
      </c>
      <c r="N41" s="194"/>
    </row>
    <row r="42" spans="1:14" ht="13" customHeight="1">
      <c r="A42" s="3604"/>
      <c r="B42" s="804">
        <v>28</v>
      </c>
      <c r="C42" s="737"/>
      <c r="D42" s="530"/>
      <c r="E42" s="530" t="s">
        <v>2313</v>
      </c>
      <c r="F42" s="1404"/>
      <c r="G42" s="1405"/>
      <c r="H42" s="1405">
        <v>11</v>
      </c>
      <c r="I42" s="1405"/>
      <c r="J42" s="1405">
        <f>SUM(F42:I42)</f>
        <v>11</v>
      </c>
      <c r="K42" s="1405"/>
      <c r="L42" s="1406">
        <f>SUM(J42:K42)</f>
        <v>11</v>
      </c>
      <c r="M42" s="804">
        <v>28</v>
      </c>
      <c r="N42" s="194"/>
    </row>
    <row r="43" spans="1:14" ht="13" customHeight="1">
      <c r="A43" s="3604"/>
      <c r="B43" s="804">
        <v>29</v>
      </c>
      <c r="C43" s="737"/>
      <c r="D43" s="530"/>
      <c r="E43" s="530" t="s">
        <v>2314</v>
      </c>
      <c r="F43" s="1404"/>
      <c r="G43" s="1405"/>
      <c r="H43" s="1405">
        <v>12</v>
      </c>
      <c r="I43" s="1405"/>
      <c r="J43" s="1405">
        <f>SUM(F43:I43)</f>
        <v>12</v>
      </c>
      <c r="K43" s="1410" t="s">
        <v>658</v>
      </c>
      <c r="L43" s="1406">
        <f>SUM(J43:K43)</f>
        <v>12</v>
      </c>
      <c r="M43" s="804">
        <v>29</v>
      </c>
      <c r="N43" s="3672">
        <v>87</v>
      </c>
    </row>
    <row r="44" spans="1:14" ht="13" customHeight="1" thickBot="1">
      <c r="A44" s="3604"/>
      <c r="B44" s="804">
        <v>30</v>
      </c>
      <c r="C44" s="737"/>
      <c r="D44" s="530"/>
      <c r="E44" s="530" t="s">
        <v>2315</v>
      </c>
      <c r="F44" s="1411"/>
      <c r="G44" s="1412"/>
      <c r="H44" s="1412"/>
      <c r="I44" s="1412"/>
      <c r="J44" s="1412"/>
      <c r="K44" s="1412"/>
      <c r="L44" s="1413"/>
      <c r="M44" s="804">
        <v>30</v>
      </c>
      <c r="N44" s="3672"/>
    </row>
    <row r="45" spans="1:14" ht="13" customHeight="1">
      <c r="A45" s="3606"/>
      <c r="B45" s="1414"/>
      <c r="C45" s="164"/>
      <c r="D45" s="164"/>
      <c r="E45" s="164"/>
      <c r="F45" s="164"/>
      <c r="G45" s="164"/>
      <c r="H45" s="164"/>
      <c r="I45" s="164"/>
      <c r="J45" s="164"/>
      <c r="K45" s="164"/>
      <c r="L45" s="164"/>
      <c r="M45" s="1415"/>
      <c r="N45" s="195"/>
    </row>
    <row r="46" spans="1:14" ht="13" customHeight="1">
      <c r="A46" s="3142"/>
      <c r="B46" s="3143"/>
      <c r="C46" s="3144"/>
      <c r="D46" s="3144"/>
      <c r="E46" s="3144"/>
      <c r="F46" s="3144"/>
      <c r="G46" s="3144"/>
      <c r="H46" s="3144"/>
      <c r="I46" s="3144"/>
      <c r="J46" s="3144"/>
      <c r="K46" s="3144"/>
      <c r="L46" s="3144"/>
      <c r="M46" s="3143"/>
      <c r="N46" s="3145"/>
    </row>
    <row r="47" spans="1:14" ht="13" customHeight="1">
      <c r="A47" s="3146"/>
      <c r="B47" s="3147"/>
      <c r="C47" s="3144"/>
      <c r="D47" s="3144"/>
      <c r="E47" s="3144"/>
      <c r="F47" s="3144"/>
      <c r="G47" s="3144"/>
      <c r="H47" s="3144"/>
      <c r="I47" s="3144"/>
      <c r="J47" s="3144"/>
      <c r="K47" s="3144"/>
      <c r="L47" s="3144"/>
      <c r="M47" s="3148"/>
      <c r="N47" s="3685">
        <v>88</v>
      </c>
    </row>
    <row r="48" spans="1:14" ht="13" customHeight="1">
      <c r="A48" s="1112"/>
      <c r="B48" s="90" t="s">
        <v>2516</v>
      </c>
      <c r="C48" s="567"/>
      <c r="D48" s="567"/>
      <c r="E48" s="567"/>
      <c r="F48" s="567"/>
      <c r="G48" s="567"/>
      <c r="H48" s="567"/>
      <c r="I48" s="567"/>
      <c r="J48" s="567"/>
      <c r="K48" s="567"/>
      <c r="L48" s="567"/>
      <c r="M48" s="567"/>
      <c r="N48" s="3686"/>
    </row>
    <row r="49" spans="1:14" ht="13" customHeight="1">
      <c r="A49" s="1112"/>
      <c r="B49" s="567" t="s">
        <v>334</v>
      </c>
      <c r="C49" s="567"/>
      <c r="D49" s="567"/>
      <c r="E49" s="567"/>
      <c r="F49" s="567"/>
      <c r="G49" s="567"/>
      <c r="H49" s="567"/>
      <c r="I49" s="567"/>
      <c r="J49" s="567"/>
      <c r="K49" s="567"/>
      <c r="L49" s="567"/>
      <c r="M49" s="567"/>
      <c r="N49" s="1112"/>
    </row>
    <row r="50" spans="1:14" ht="13" customHeight="1">
      <c r="A50" s="1112"/>
      <c r="B50" s="61"/>
      <c r="C50" s="61"/>
      <c r="D50" s="61"/>
      <c r="E50" s="61"/>
      <c r="F50" s="61"/>
      <c r="G50" s="61"/>
      <c r="H50" s="61"/>
      <c r="I50" s="61"/>
      <c r="J50" s="61"/>
      <c r="K50" s="61"/>
      <c r="L50" s="61"/>
      <c r="M50" s="61"/>
      <c r="N50" s="1112"/>
    </row>
    <row r="51" spans="1:14" ht="13" customHeight="1">
      <c r="A51" s="1112"/>
      <c r="B51" s="778"/>
      <c r="C51" s="777"/>
      <c r="D51" s="915"/>
      <c r="E51" s="778"/>
      <c r="F51" s="777"/>
      <c r="G51" s="777"/>
      <c r="H51" s="777"/>
      <c r="I51" s="777"/>
      <c r="J51" s="777"/>
      <c r="K51" s="777"/>
      <c r="L51" s="777"/>
      <c r="M51" s="915"/>
      <c r="N51" s="1112"/>
    </row>
    <row r="52" spans="1:14" ht="13" customHeight="1">
      <c r="A52" s="1112"/>
      <c r="B52" s="778"/>
      <c r="C52" s="777"/>
      <c r="D52" s="915"/>
      <c r="E52" s="778"/>
      <c r="F52" s="777"/>
      <c r="G52" s="777" t="s">
        <v>1324</v>
      </c>
      <c r="H52" s="777"/>
      <c r="I52" s="777"/>
      <c r="J52" s="777" t="s">
        <v>1325</v>
      </c>
      <c r="K52" s="777"/>
      <c r="L52" s="777"/>
      <c r="M52" s="915"/>
      <c r="N52" s="1112"/>
    </row>
    <row r="53" spans="1:14" ht="13" customHeight="1">
      <c r="A53" s="1112"/>
      <c r="B53" s="778" t="s">
        <v>311</v>
      </c>
      <c r="C53" s="777" t="s">
        <v>335</v>
      </c>
      <c r="D53" s="915"/>
      <c r="E53" s="778" t="s">
        <v>1326</v>
      </c>
      <c r="F53" s="777" t="s">
        <v>1327</v>
      </c>
      <c r="G53" s="777" t="s">
        <v>1328</v>
      </c>
      <c r="H53" s="777" t="s">
        <v>1329</v>
      </c>
      <c r="I53" s="777" t="s">
        <v>1330</v>
      </c>
      <c r="J53" s="777" t="s">
        <v>1331</v>
      </c>
      <c r="K53" s="777" t="s">
        <v>1332</v>
      </c>
      <c r="L53" s="777" t="s">
        <v>1325</v>
      </c>
      <c r="M53" s="915" t="s">
        <v>311</v>
      </c>
      <c r="N53" s="1112"/>
    </row>
    <row r="54" spans="1:14" ht="13" customHeight="1">
      <c r="A54" s="1112"/>
      <c r="B54" s="778" t="s">
        <v>316</v>
      </c>
      <c r="C54" s="777" t="s">
        <v>338</v>
      </c>
      <c r="D54" s="915"/>
      <c r="E54" s="778"/>
      <c r="F54" s="777" t="s">
        <v>1333</v>
      </c>
      <c r="G54" s="777" t="s">
        <v>1334</v>
      </c>
      <c r="H54" s="777" t="s">
        <v>1335</v>
      </c>
      <c r="I54" s="777"/>
      <c r="J54" s="777" t="s">
        <v>1336</v>
      </c>
      <c r="K54" s="777"/>
      <c r="L54" s="777"/>
      <c r="M54" s="915" t="s">
        <v>316</v>
      </c>
      <c r="N54" s="1112"/>
    </row>
    <row r="55" spans="1:14" ht="13" customHeight="1" thickBot="1">
      <c r="A55" s="1112"/>
      <c r="B55" s="203"/>
      <c r="C55" s="209"/>
      <c r="D55" s="825"/>
      <c r="E55" s="882" t="s">
        <v>321</v>
      </c>
      <c r="F55" s="854" t="s">
        <v>322</v>
      </c>
      <c r="G55" s="854" t="s">
        <v>323</v>
      </c>
      <c r="H55" s="854" t="s">
        <v>324</v>
      </c>
      <c r="I55" s="854" t="s">
        <v>325</v>
      </c>
      <c r="J55" s="854" t="s">
        <v>326</v>
      </c>
      <c r="K55" s="854" t="s">
        <v>178</v>
      </c>
      <c r="L55" s="854" t="s">
        <v>179</v>
      </c>
      <c r="M55" s="825"/>
      <c r="N55" s="1112"/>
    </row>
    <row r="56" spans="1:14" ht="13" customHeight="1">
      <c r="A56" s="1112"/>
      <c r="B56" s="818"/>
      <c r="C56" s="204"/>
      <c r="D56" s="202" t="s">
        <v>2317</v>
      </c>
      <c r="E56" s="202"/>
      <c r="F56" s="855"/>
      <c r="G56" s="984"/>
      <c r="H56" s="984"/>
      <c r="I56" s="984"/>
      <c r="J56" s="984"/>
      <c r="K56" s="984"/>
      <c r="L56" s="856"/>
      <c r="M56" s="822"/>
      <c r="N56" s="1112"/>
    </row>
    <row r="57" spans="1:14" ht="13" customHeight="1">
      <c r="A57" s="1112"/>
      <c r="B57" s="882">
        <v>101</v>
      </c>
      <c r="C57" s="1416"/>
      <c r="D57" s="61"/>
      <c r="E57" s="61" t="s">
        <v>2318</v>
      </c>
      <c r="F57" s="857"/>
      <c r="G57" s="1339"/>
      <c r="H57" s="1339"/>
      <c r="I57" s="1339"/>
      <c r="J57" s="1339"/>
      <c r="K57" s="1339"/>
      <c r="L57" s="872"/>
      <c r="M57" s="838">
        <v>101</v>
      </c>
      <c r="N57" s="1112"/>
    </row>
    <row r="58" spans="1:14" ht="13" customHeight="1">
      <c r="A58" s="1112"/>
      <c r="B58" s="882">
        <f t="shared" ref="B58:B68" si="0">B57+1</f>
        <v>102</v>
      </c>
      <c r="C58" s="1416"/>
      <c r="D58" s="61"/>
      <c r="E58" s="61" t="s">
        <v>2319</v>
      </c>
      <c r="F58" s="857"/>
      <c r="G58" s="1339"/>
      <c r="H58" s="1339">
        <v>17</v>
      </c>
      <c r="I58" s="1339"/>
      <c r="J58" s="1405">
        <f>SUM(F58:I58)</f>
        <v>17</v>
      </c>
      <c r="K58" s="1405"/>
      <c r="L58" s="1406">
        <f>SUM(J58:K58)</f>
        <v>17</v>
      </c>
      <c r="M58" s="838">
        <f t="shared" ref="M58:M68" si="1">M57+1</f>
        <v>102</v>
      </c>
      <c r="N58" s="1112"/>
    </row>
    <row r="59" spans="1:14" ht="13" customHeight="1">
      <c r="A59" s="1112"/>
      <c r="B59" s="882">
        <f t="shared" si="0"/>
        <v>103</v>
      </c>
      <c r="C59" s="1416"/>
      <c r="D59" s="61"/>
      <c r="E59" s="61" t="s">
        <v>2320</v>
      </c>
      <c r="F59" s="857"/>
      <c r="G59" s="1339"/>
      <c r="H59" s="1339">
        <v>6</v>
      </c>
      <c r="I59" s="1339"/>
      <c r="J59" s="1405">
        <f>SUM(F59:I59)</f>
        <v>6</v>
      </c>
      <c r="K59" s="1410" t="s">
        <v>658</v>
      </c>
      <c r="L59" s="1406">
        <f>SUM(J59:K59)</f>
        <v>6</v>
      </c>
      <c r="M59" s="838">
        <f t="shared" si="1"/>
        <v>103</v>
      </c>
      <c r="N59" s="1112"/>
    </row>
    <row r="60" spans="1:14" ht="13" customHeight="1">
      <c r="A60" s="1112"/>
      <c r="B60" s="882">
        <f t="shared" si="0"/>
        <v>104</v>
      </c>
      <c r="C60" s="203"/>
      <c r="D60" s="61"/>
      <c r="E60" s="203" t="s">
        <v>2321</v>
      </c>
      <c r="F60" s="857"/>
      <c r="G60" s="1339"/>
      <c r="H60" s="1339"/>
      <c r="I60" s="1339"/>
      <c r="J60" s="1339"/>
      <c r="K60" s="1410" t="s">
        <v>658</v>
      </c>
      <c r="L60" s="872"/>
      <c r="M60" s="838">
        <f t="shared" si="1"/>
        <v>104</v>
      </c>
      <c r="N60" s="1112"/>
    </row>
    <row r="61" spans="1:14" ht="13" customHeight="1">
      <c r="A61" s="1112"/>
      <c r="B61" s="882">
        <f t="shared" si="0"/>
        <v>105</v>
      </c>
      <c r="C61" s="203"/>
      <c r="D61" s="61"/>
      <c r="E61" s="203" t="s">
        <v>2322</v>
      </c>
      <c r="F61" s="857"/>
      <c r="G61" s="1339"/>
      <c r="H61" s="1339"/>
      <c r="I61" s="1339"/>
      <c r="J61" s="1339"/>
      <c r="K61" s="1410" t="s">
        <v>658</v>
      </c>
      <c r="L61" s="872"/>
      <c r="M61" s="838">
        <f t="shared" si="1"/>
        <v>105</v>
      </c>
      <c r="N61" s="1112"/>
    </row>
    <row r="62" spans="1:14" ht="13" customHeight="1">
      <c r="A62" s="1112"/>
      <c r="B62" s="882">
        <f t="shared" si="0"/>
        <v>106</v>
      </c>
      <c r="C62" s="203"/>
      <c r="D62" s="61"/>
      <c r="E62" s="203" t="s">
        <v>996</v>
      </c>
      <c r="F62" s="857"/>
      <c r="G62" s="1339"/>
      <c r="H62" s="1339">
        <v>6</v>
      </c>
      <c r="I62" s="1339"/>
      <c r="J62" s="1405">
        <f>SUM(F62:I62)</f>
        <v>6</v>
      </c>
      <c r="K62" s="1410" t="s">
        <v>658</v>
      </c>
      <c r="L62" s="1406">
        <f>SUM(J62:K62)</f>
        <v>6</v>
      </c>
      <c r="M62" s="838">
        <f t="shared" si="1"/>
        <v>106</v>
      </c>
      <c r="N62" s="1112"/>
    </row>
    <row r="63" spans="1:14" ht="13" customHeight="1">
      <c r="A63" s="1112"/>
      <c r="B63" s="882">
        <f t="shared" si="0"/>
        <v>107</v>
      </c>
      <c r="C63" s="203"/>
      <c r="D63" s="61"/>
      <c r="E63" s="61" t="s">
        <v>2323</v>
      </c>
      <c r="F63" s="857"/>
      <c r="G63" s="1339"/>
      <c r="H63" s="1339"/>
      <c r="I63" s="1339"/>
      <c r="J63" s="1339"/>
      <c r="K63" s="1410" t="s">
        <v>658</v>
      </c>
      <c r="L63" s="872"/>
      <c r="M63" s="838">
        <f t="shared" si="1"/>
        <v>107</v>
      </c>
      <c r="N63" s="1112"/>
    </row>
    <row r="64" spans="1:14" ht="13" customHeight="1">
      <c r="A64" s="1112"/>
      <c r="B64" s="882">
        <f t="shared" si="0"/>
        <v>108</v>
      </c>
      <c r="C64" s="203"/>
      <c r="D64" s="61"/>
      <c r="E64" s="61" t="s">
        <v>2324</v>
      </c>
      <c r="F64" s="857"/>
      <c r="G64" s="1339"/>
      <c r="H64" s="1339">
        <v>3</v>
      </c>
      <c r="I64" s="1339"/>
      <c r="J64" s="1405">
        <f>SUM(F64:I64)</f>
        <v>3</v>
      </c>
      <c r="K64" s="1410" t="s">
        <v>658</v>
      </c>
      <c r="L64" s="1406">
        <f>SUM(J64:K64)</f>
        <v>3</v>
      </c>
      <c r="M64" s="838">
        <f t="shared" si="1"/>
        <v>108</v>
      </c>
      <c r="N64" s="1112"/>
    </row>
    <row r="65" spans="1:14" ht="13" customHeight="1">
      <c r="A65" s="1112"/>
      <c r="B65" s="882">
        <f t="shared" si="0"/>
        <v>109</v>
      </c>
      <c r="C65" s="203"/>
      <c r="D65" s="61"/>
      <c r="E65" s="61" t="s">
        <v>1002</v>
      </c>
      <c r="F65" s="857"/>
      <c r="G65" s="1339"/>
      <c r="H65" s="1339"/>
      <c r="I65" s="1339"/>
      <c r="J65" s="1339"/>
      <c r="K65" s="1339"/>
      <c r="L65" s="872"/>
      <c r="M65" s="838">
        <f t="shared" si="1"/>
        <v>109</v>
      </c>
      <c r="N65" s="1112"/>
    </row>
    <row r="66" spans="1:14" ht="13" customHeight="1">
      <c r="A66" s="1112"/>
      <c r="B66" s="882">
        <f t="shared" si="0"/>
        <v>110</v>
      </c>
      <c r="C66" s="203"/>
      <c r="D66" s="61"/>
      <c r="E66" s="203" t="s">
        <v>2325</v>
      </c>
      <c r="F66" s="857"/>
      <c r="G66" s="1339">
        <v>4</v>
      </c>
      <c r="H66" s="1339"/>
      <c r="I66" s="1339"/>
      <c r="J66" s="1405">
        <f>SUM(F66:I66)</f>
        <v>4</v>
      </c>
      <c r="K66" s="1405"/>
      <c r="L66" s="1406">
        <f>SUM(J66:K66)</f>
        <v>4</v>
      </c>
      <c r="M66" s="838">
        <f t="shared" si="1"/>
        <v>110</v>
      </c>
      <c r="N66" s="1112"/>
    </row>
    <row r="67" spans="1:14" ht="13" customHeight="1">
      <c r="A67" s="1112"/>
      <c r="B67" s="882">
        <f t="shared" si="0"/>
        <v>111</v>
      </c>
      <c r="C67" s="203"/>
      <c r="D67" s="61"/>
      <c r="E67" s="203" t="s">
        <v>2326</v>
      </c>
      <c r="F67" s="857"/>
      <c r="G67" s="1339"/>
      <c r="H67" s="1339"/>
      <c r="I67" s="1339"/>
      <c r="J67" s="1339"/>
      <c r="K67" s="1339"/>
      <c r="L67" s="872"/>
      <c r="M67" s="838">
        <f t="shared" si="1"/>
        <v>111</v>
      </c>
      <c r="N67" s="1112"/>
    </row>
    <row r="68" spans="1:14" ht="13" customHeight="1">
      <c r="A68" s="1112"/>
      <c r="B68" s="882">
        <f t="shared" si="0"/>
        <v>112</v>
      </c>
      <c r="C68" s="203"/>
      <c r="D68" s="61"/>
      <c r="E68" s="203" t="s">
        <v>2327</v>
      </c>
      <c r="F68" s="1417" t="s">
        <v>658</v>
      </c>
      <c r="G68" s="1410" t="s">
        <v>658</v>
      </c>
      <c r="H68" s="1410" t="s">
        <v>658</v>
      </c>
      <c r="I68" s="1339"/>
      <c r="J68" s="1339"/>
      <c r="K68" s="1339"/>
      <c r="L68" s="872"/>
      <c r="M68" s="838">
        <f t="shared" si="1"/>
        <v>112</v>
      </c>
      <c r="N68" s="1112"/>
    </row>
    <row r="69" spans="1:14" ht="13" customHeight="1">
      <c r="A69" s="1112"/>
      <c r="B69" s="882">
        <v>113</v>
      </c>
      <c r="C69" s="203"/>
      <c r="D69" s="61"/>
      <c r="E69" s="203" t="s">
        <v>2328</v>
      </c>
      <c r="F69" s="1417" t="s">
        <v>658</v>
      </c>
      <c r="G69" s="1410" t="s">
        <v>658</v>
      </c>
      <c r="H69" s="1410" t="s">
        <v>658</v>
      </c>
      <c r="I69" s="1339"/>
      <c r="J69" s="1339"/>
      <c r="K69" s="1339"/>
      <c r="L69" s="872"/>
      <c r="M69" s="838">
        <v>113</v>
      </c>
      <c r="N69" s="1112"/>
    </row>
    <row r="70" spans="1:14" ht="13" customHeight="1">
      <c r="A70" s="1112"/>
      <c r="B70" s="882">
        <f t="shared" ref="B70:B85" si="2">B69+1</f>
        <v>114</v>
      </c>
      <c r="C70" s="203"/>
      <c r="D70" s="61"/>
      <c r="E70" s="61" t="s">
        <v>2329</v>
      </c>
      <c r="F70" s="1417" t="s">
        <v>658</v>
      </c>
      <c r="G70" s="1410" t="s">
        <v>658</v>
      </c>
      <c r="H70" s="1410" t="s">
        <v>658</v>
      </c>
      <c r="I70" s="1339"/>
      <c r="J70" s="1339"/>
      <c r="K70" s="1339"/>
      <c r="L70" s="872"/>
      <c r="M70" s="838">
        <f t="shared" ref="M70:M85" si="3">M69+1</f>
        <v>114</v>
      </c>
      <c r="N70" s="1112"/>
    </row>
    <row r="71" spans="1:14" ht="13" customHeight="1">
      <c r="A71" s="3688" t="s">
        <v>3604</v>
      </c>
      <c r="B71" s="882">
        <f t="shared" si="2"/>
        <v>115</v>
      </c>
      <c r="C71" s="203"/>
      <c r="D71" s="61"/>
      <c r="E71" s="61" t="s">
        <v>2330</v>
      </c>
      <c r="F71" s="1417" t="s">
        <v>658</v>
      </c>
      <c r="G71" s="1410" t="s">
        <v>658</v>
      </c>
      <c r="H71" s="1410" t="s">
        <v>658</v>
      </c>
      <c r="I71" s="1339"/>
      <c r="J71" s="1339"/>
      <c r="K71" s="1339"/>
      <c r="L71" s="872"/>
      <c r="M71" s="838">
        <f t="shared" si="3"/>
        <v>115</v>
      </c>
      <c r="N71" s="1112"/>
    </row>
    <row r="72" spans="1:14" ht="13" customHeight="1">
      <c r="A72" s="3688"/>
      <c r="B72" s="882">
        <f t="shared" si="2"/>
        <v>116</v>
      </c>
      <c r="C72" s="203"/>
      <c r="D72" s="61"/>
      <c r="E72" s="61" t="s">
        <v>2331</v>
      </c>
      <c r="F72" s="1417" t="s">
        <v>658</v>
      </c>
      <c r="G72" s="1410" t="s">
        <v>658</v>
      </c>
      <c r="H72" s="1410" t="s">
        <v>658</v>
      </c>
      <c r="I72" s="1339"/>
      <c r="J72" s="1339"/>
      <c r="K72" s="1339"/>
      <c r="L72" s="872"/>
      <c r="M72" s="838">
        <f t="shared" si="3"/>
        <v>116</v>
      </c>
      <c r="N72" s="1112"/>
    </row>
    <row r="73" spans="1:14" ht="13" customHeight="1">
      <c r="A73" s="3688"/>
      <c r="B73" s="882">
        <f t="shared" si="2"/>
        <v>117</v>
      </c>
      <c r="C73" s="203"/>
      <c r="D73" s="61"/>
      <c r="E73" s="203" t="s">
        <v>2332</v>
      </c>
      <c r="F73" s="1417" t="s">
        <v>658</v>
      </c>
      <c r="G73" s="1410" t="s">
        <v>658</v>
      </c>
      <c r="H73" s="1410" t="s">
        <v>658</v>
      </c>
      <c r="I73" s="1339"/>
      <c r="J73" s="1339"/>
      <c r="K73" s="1339"/>
      <c r="L73" s="872"/>
      <c r="M73" s="838">
        <f t="shared" si="3"/>
        <v>117</v>
      </c>
      <c r="N73" s="1112"/>
    </row>
    <row r="74" spans="1:14" ht="13" customHeight="1">
      <c r="A74" s="3688"/>
      <c r="B74" s="882">
        <f t="shared" si="2"/>
        <v>118</v>
      </c>
      <c r="C74" s="882" t="s">
        <v>516</v>
      </c>
      <c r="D74" s="61"/>
      <c r="E74" s="203" t="s">
        <v>2333</v>
      </c>
      <c r="F74" s="1417" t="s">
        <v>658</v>
      </c>
      <c r="G74" s="1410" t="s">
        <v>658</v>
      </c>
      <c r="H74" s="1339"/>
      <c r="I74" s="1410" t="s">
        <v>658</v>
      </c>
      <c r="J74" s="1339"/>
      <c r="K74" s="1339"/>
      <c r="L74" s="872"/>
      <c r="M74" s="838">
        <f t="shared" si="3"/>
        <v>118</v>
      </c>
      <c r="N74" s="1112"/>
    </row>
    <row r="75" spans="1:14" ht="13" customHeight="1">
      <c r="A75" s="3688"/>
      <c r="B75" s="882">
        <f t="shared" si="2"/>
        <v>119</v>
      </c>
      <c r="C75" s="882" t="s">
        <v>516</v>
      </c>
      <c r="D75" s="61"/>
      <c r="E75" s="203" t="s">
        <v>2334</v>
      </c>
      <c r="F75" s="1417" t="s">
        <v>658</v>
      </c>
      <c r="G75" s="1410" t="s">
        <v>658</v>
      </c>
      <c r="H75" s="1339">
        <v>204</v>
      </c>
      <c r="I75" s="1410" t="s">
        <v>658</v>
      </c>
      <c r="J75" s="1405">
        <f>SUM(F75:I75)</f>
        <v>204</v>
      </c>
      <c r="K75" s="1405"/>
      <c r="L75" s="1406">
        <f>SUM(J75:K75)</f>
        <v>204</v>
      </c>
      <c r="M75" s="838">
        <f t="shared" si="3"/>
        <v>119</v>
      </c>
      <c r="N75" s="1112"/>
    </row>
    <row r="76" spans="1:14" ht="13" customHeight="1">
      <c r="A76" s="3688"/>
      <c r="B76" s="882">
        <f t="shared" si="2"/>
        <v>120</v>
      </c>
      <c r="C76" s="882" t="s">
        <v>516</v>
      </c>
      <c r="D76" s="61"/>
      <c r="E76" s="61" t="s">
        <v>2335</v>
      </c>
      <c r="F76" s="1417" t="s">
        <v>658</v>
      </c>
      <c r="G76" s="1410" t="s">
        <v>658</v>
      </c>
      <c r="H76" s="1339"/>
      <c r="I76" s="1410" t="s">
        <v>658</v>
      </c>
      <c r="J76" s="1339"/>
      <c r="K76" s="1339"/>
      <c r="L76" s="872"/>
      <c r="M76" s="838">
        <f t="shared" si="3"/>
        <v>120</v>
      </c>
      <c r="N76" s="1112"/>
    </row>
    <row r="77" spans="1:14" ht="13" customHeight="1">
      <c r="A77" s="3688"/>
      <c r="B77" s="882">
        <f t="shared" si="2"/>
        <v>121</v>
      </c>
      <c r="C77" s="882" t="s">
        <v>516</v>
      </c>
      <c r="D77" s="61"/>
      <c r="E77" s="61" t="s">
        <v>2336</v>
      </c>
      <c r="F77" s="1417" t="s">
        <v>658</v>
      </c>
      <c r="G77" s="1410" t="s">
        <v>658</v>
      </c>
      <c r="H77" s="1410" t="s">
        <v>2337</v>
      </c>
      <c r="I77" s="1410" t="s">
        <v>658</v>
      </c>
      <c r="J77" s="1410" t="s">
        <v>2337</v>
      </c>
      <c r="K77" s="1410" t="s">
        <v>2337</v>
      </c>
      <c r="L77" s="1418" t="s">
        <v>2337</v>
      </c>
      <c r="M77" s="838">
        <f t="shared" si="3"/>
        <v>121</v>
      </c>
      <c r="N77" s="3672" t="s">
        <v>3387</v>
      </c>
    </row>
    <row r="78" spans="1:14" ht="13" customHeight="1">
      <c r="A78" s="3688"/>
      <c r="B78" s="882">
        <f t="shared" si="2"/>
        <v>122</v>
      </c>
      <c r="C78" s="882" t="s">
        <v>516</v>
      </c>
      <c r="D78" s="61"/>
      <c r="E78" s="61" t="s">
        <v>2338</v>
      </c>
      <c r="F78" s="1417" t="s">
        <v>658</v>
      </c>
      <c r="G78" s="1410" t="s">
        <v>658</v>
      </c>
      <c r="H78" s="1410" t="s">
        <v>2337</v>
      </c>
      <c r="I78" s="1410" t="s">
        <v>658</v>
      </c>
      <c r="J78" s="1410" t="s">
        <v>2337</v>
      </c>
      <c r="K78" s="1410" t="s">
        <v>2337</v>
      </c>
      <c r="L78" s="1418" t="s">
        <v>2337</v>
      </c>
      <c r="M78" s="838">
        <f t="shared" si="3"/>
        <v>122</v>
      </c>
      <c r="N78" s="3672"/>
    </row>
    <row r="79" spans="1:14" ht="13" customHeight="1">
      <c r="A79" s="3688"/>
      <c r="B79" s="882">
        <f t="shared" si="2"/>
        <v>123</v>
      </c>
      <c r="C79" s="882" t="s">
        <v>516</v>
      </c>
      <c r="D79" s="61"/>
      <c r="E79" s="203" t="s">
        <v>2339</v>
      </c>
      <c r="F79" s="1417" t="s">
        <v>658</v>
      </c>
      <c r="G79" s="1410" t="s">
        <v>658</v>
      </c>
      <c r="H79" s="1410" t="s">
        <v>2337</v>
      </c>
      <c r="I79" s="1410" t="s">
        <v>658</v>
      </c>
      <c r="J79" s="1410" t="s">
        <v>2337</v>
      </c>
      <c r="K79" s="1410" t="s">
        <v>2337</v>
      </c>
      <c r="L79" s="1418" t="s">
        <v>2337</v>
      </c>
      <c r="M79" s="838">
        <f t="shared" si="3"/>
        <v>123</v>
      </c>
      <c r="N79" s="3672"/>
    </row>
    <row r="80" spans="1:14" ht="13" customHeight="1">
      <c r="A80" s="3688"/>
      <c r="B80" s="882">
        <f t="shared" si="2"/>
        <v>124</v>
      </c>
      <c r="C80" s="203"/>
      <c r="D80" s="61"/>
      <c r="E80" s="203" t="s">
        <v>2340</v>
      </c>
      <c r="F80" s="1417" t="s">
        <v>658</v>
      </c>
      <c r="G80" s="1410" t="s">
        <v>658</v>
      </c>
      <c r="H80" s="1339"/>
      <c r="I80" s="1410" t="s">
        <v>658</v>
      </c>
      <c r="J80" s="1339"/>
      <c r="K80" s="1339"/>
      <c r="L80" s="872"/>
      <c r="M80" s="838">
        <f t="shared" si="3"/>
        <v>124</v>
      </c>
      <c r="N80" s="3672"/>
    </row>
    <row r="81" spans="1:14" ht="13" customHeight="1">
      <c r="A81" s="3688"/>
      <c r="B81" s="882">
        <f t="shared" si="2"/>
        <v>125</v>
      </c>
      <c r="C81" s="203"/>
      <c r="D81" s="61"/>
      <c r="E81" s="203" t="s">
        <v>2341</v>
      </c>
      <c r="F81" s="1417" t="s">
        <v>658</v>
      </c>
      <c r="G81" s="1410" t="s">
        <v>658</v>
      </c>
      <c r="H81" s="1339"/>
      <c r="I81" s="1410" t="s">
        <v>658</v>
      </c>
      <c r="J81" s="1339"/>
      <c r="K81" s="1339"/>
      <c r="L81" s="872"/>
      <c r="M81" s="838">
        <f t="shared" si="3"/>
        <v>125</v>
      </c>
      <c r="N81" s="3672"/>
    </row>
    <row r="82" spans="1:14" ht="13" customHeight="1">
      <c r="A82" s="3688"/>
      <c r="B82" s="882">
        <f t="shared" si="2"/>
        <v>126</v>
      </c>
      <c r="C82" s="203"/>
      <c r="D82" s="61"/>
      <c r="E82" s="61" t="s">
        <v>2342</v>
      </c>
      <c r="F82" s="1417" t="s">
        <v>658</v>
      </c>
      <c r="G82" s="1410" t="s">
        <v>658</v>
      </c>
      <c r="H82" s="1339"/>
      <c r="I82" s="1410" t="s">
        <v>658</v>
      </c>
      <c r="J82" s="1339"/>
      <c r="K82" s="1339"/>
      <c r="L82" s="872"/>
      <c r="M82" s="838">
        <f t="shared" si="3"/>
        <v>126</v>
      </c>
      <c r="N82" s="3672"/>
    </row>
    <row r="83" spans="1:14" ht="13" customHeight="1">
      <c r="A83" s="3688"/>
      <c r="B83" s="882">
        <f t="shared" si="2"/>
        <v>127</v>
      </c>
      <c r="C83" s="203"/>
      <c r="D83" s="61"/>
      <c r="E83" s="61" t="s">
        <v>2343</v>
      </c>
      <c r="F83" s="1417" t="s">
        <v>658</v>
      </c>
      <c r="G83" s="1410" t="s">
        <v>658</v>
      </c>
      <c r="H83" s="1410" t="s">
        <v>2337</v>
      </c>
      <c r="I83" s="1410" t="s">
        <v>658</v>
      </c>
      <c r="J83" s="1410" t="s">
        <v>2337</v>
      </c>
      <c r="K83" s="1410" t="s">
        <v>2337</v>
      </c>
      <c r="L83" s="1418" t="s">
        <v>2337</v>
      </c>
      <c r="M83" s="838">
        <f t="shared" si="3"/>
        <v>127</v>
      </c>
      <c r="N83" s="3672"/>
    </row>
    <row r="84" spans="1:14" ht="13" customHeight="1">
      <c r="A84" s="3688"/>
      <c r="B84" s="882">
        <f t="shared" si="2"/>
        <v>128</v>
      </c>
      <c r="C84" s="203"/>
      <c r="D84" s="61"/>
      <c r="E84" s="61" t="s">
        <v>2344</v>
      </c>
      <c r="F84" s="1417" t="s">
        <v>658</v>
      </c>
      <c r="G84" s="1410" t="s">
        <v>658</v>
      </c>
      <c r="H84" s="1410" t="s">
        <v>2337</v>
      </c>
      <c r="I84" s="1410" t="s">
        <v>658</v>
      </c>
      <c r="J84" s="1410" t="s">
        <v>2337</v>
      </c>
      <c r="K84" s="1410" t="s">
        <v>2337</v>
      </c>
      <c r="L84" s="1418" t="s">
        <v>2337</v>
      </c>
      <c r="M84" s="838">
        <f t="shared" si="3"/>
        <v>128</v>
      </c>
      <c r="N84" s="3672"/>
    </row>
    <row r="85" spans="1:14" ht="13" customHeight="1">
      <c r="A85" s="3688"/>
      <c r="B85" s="882">
        <f t="shared" si="2"/>
        <v>129</v>
      </c>
      <c r="C85" s="203"/>
      <c r="D85" s="61"/>
      <c r="E85" s="203" t="s">
        <v>2345</v>
      </c>
      <c r="F85" s="1417" t="s">
        <v>658</v>
      </c>
      <c r="G85" s="1410" t="s">
        <v>658</v>
      </c>
      <c r="H85" s="1410" t="s">
        <v>2337</v>
      </c>
      <c r="I85" s="1410" t="s">
        <v>658</v>
      </c>
      <c r="J85" s="1410" t="s">
        <v>2337</v>
      </c>
      <c r="K85" s="1410" t="s">
        <v>2337</v>
      </c>
      <c r="L85" s="1418" t="s">
        <v>2337</v>
      </c>
      <c r="M85" s="838">
        <f t="shared" si="3"/>
        <v>129</v>
      </c>
      <c r="N85" s="3672"/>
    </row>
    <row r="86" spans="1:14" ht="13" customHeight="1">
      <c r="A86" s="3688"/>
      <c r="B86" s="882">
        <f>B85+1</f>
        <v>130</v>
      </c>
      <c r="C86" s="882" t="s">
        <v>516</v>
      </c>
      <c r="D86" s="61"/>
      <c r="E86" s="203" t="s">
        <v>2346</v>
      </c>
      <c r="F86" s="1417" t="s">
        <v>658</v>
      </c>
      <c r="G86" s="1410" t="s">
        <v>658</v>
      </c>
      <c r="H86" s="1339"/>
      <c r="I86" s="1410" t="s">
        <v>658</v>
      </c>
      <c r="J86" s="1339"/>
      <c r="K86" s="1339"/>
      <c r="L86" s="872"/>
      <c r="M86" s="838">
        <f>M85+1</f>
        <v>130</v>
      </c>
      <c r="N86" s="3672"/>
    </row>
    <row r="87" spans="1:14" ht="13" customHeight="1">
      <c r="A87" s="3688"/>
      <c r="B87" s="882">
        <f>B86+1</f>
        <v>131</v>
      </c>
      <c r="C87" s="882" t="s">
        <v>516</v>
      </c>
      <c r="D87" s="61"/>
      <c r="E87" s="203" t="s">
        <v>2347</v>
      </c>
      <c r="F87" s="1417" t="s">
        <v>658</v>
      </c>
      <c r="G87" s="1410" t="s">
        <v>658</v>
      </c>
      <c r="H87" s="1339"/>
      <c r="I87" s="1410" t="s">
        <v>658</v>
      </c>
      <c r="J87" s="1339"/>
      <c r="K87" s="1339"/>
      <c r="L87" s="872"/>
      <c r="M87" s="838">
        <f>M86+1</f>
        <v>131</v>
      </c>
      <c r="N87" s="3672"/>
    </row>
    <row r="88" spans="1:14" ht="13" customHeight="1">
      <c r="A88" s="3688"/>
      <c r="B88" s="882">
        <f>B87+1</f>
        <v>132</v>
      </c>
      <c r="C88" s="882" t="s">
        <v>516</v>
      </c>
      <c r="D88" s="61"/>
      <c r="E88" s="61" t="s">
        <v>2348</v>
      </c>
      <c r="F88" s="1417" t="s">
        <v>658</v>
      </c>
      <c r="G88" s="1410" t="s">
        <v>658</v>
      </c>
      <c r="H88" s="1339"/>
      <c r="I88" s="1410" t="s">
        <v>658</v>
      </c>
      <c r="J88" s="1339"/>
      <c r="K88" s="1339"/>
      <c r="L88" s="872"/>
      <c r="M88" s="838">
        <f>M87+1</f>
        <v>132</v>
      </c>
      <c r="N88" s="3672"/>
    </row>
    <row r="89" spans="1:14" ht="13" customHeight="1" thickBot="1">
      <c r="A89" s="3688"/>
      <c r="B89" s="882">
        <f>B88+1</f>
        <v>133</v>
      </c>
      <c r="C89" s="882" t="s">
        <v>516</v>
      </c>
      <c r="D89" s="61"/>
      <c r="E89" s="61" t="s">
        <v>2349</v>
      </c>
      <c r="F89" s="1419" t="s">
        <v>658</v>
      </c>
      <c r="G89" s="1420" t="s">
        <v>658</v>
      </c>
      <c r="H89" s="1420" t="s">
        <v>2337</v>
      </c>
      <c r="I89" s="1420" t="s">
        <v>658</v>
      </c>
      <c r="J89" s="1420" t="s">
        <v>2337</v>
      </c>
      <c r="K89" s="1420" t="s">
        <v>2337</v>
      </c>
      <c r="L89" s="1421" t="s">
        <v>2337</v>
      </c>
      <c r="M89" s="838">
        <f>M88+1</f>
        <v>133</v>
      </c>
      <c r="N89" s="3672"/>
    </row>
    <row r="90" spans="1:14" ht="15.5" customHeight="1">
      <c r="A90" s="3689"/>
      <c r="B90" s="3140"/>
      <c r="C90" s="2298"/>
      <c r="D90" s="2298"/>
      <c r="E90" s="2298"/>
      <c r="F90" s="2298"/>
      <c r="G90" s="2298"/>
      <c r="H90" s="2298"/>
      <c r="I90" s="2298"/>
      <c r="J90" s="2298"/>
      <c r="K90" s="2298"/>
      <c r="L90" s="2298"/>
      <c r="M90" s="3141"/>
      <c r="N90" s="3673"/>
    </row>
    <row r="91" spans="1:14" ht="13" customHeight="1">
      <c r="A91" s="3149"/>
      <c r="B91" s="3144"/>
      <c r="C91" s="3144"/>
      <c r="D91" s="3144"/>
      <c r="E91" s="3144"/>
      <c r="F91" s="3144"/>
      <c r="G91" s="3144"/>
      <c r="H91" s="3144"/>
      <c r="I91" s="3144"/>
      <c r="J91" s="3144"/>
      <c r="K91" s="3144"/>
      <c r="L91" s="3144"/>
      <c r="M91" s="3144"/>
      <c r="N91" s="3150"/>
    </row>
    <row r="92" spans="1:14" ht="13" customHeight="1">
      <c r="A92" s="3617" t="s">
        <v>3606</v>
      </c>
      <c r="B92" s="3134" t="s">
        <v>2516</v>
      </c>
      <c r="C92" s="3135"/>
      <c r="D92" s="3135"/>
      <c r="E92" s="3135"/>
      <c r="F92" s="3135"/>
      <c r="G92" s="3135"/>
      <c r="H92" s="3135"/>
      <c r="I92" s="3135"/>
      <c r="J92" s="3135"/>
      <c r="K92" s="3135"/>
      <c r="L92" s="3136"/>
      <c r="M92" s="3136"/>
      <c r="N92" s="3679" t="s">
        <v>3605</v>
      </c>
    </row>
    <row r="93" spans="1:14" ht="13" customHeight="1">
      <c r="A93" s="3618"/>
      <c r="B93" s="923" t="s">
        <v>334</v>
      </c>
      <c r="C93" s="731"/>
      <c r="D93" s="731"/>
      <c r="E93" s="731"/>
      <c r="F93" s="731"/>
      <c r="G93" s="731"/>
      <c r="H93" s="731"/>
      <c r="I93" s="731"/>
      <c r="J93" s="731"/>
      <c r="K93" s="731"/>
      <c r="L93" s="533"/>
      <c r="M93" s="731"/>
      <c r="N93" s="3680"/>
    </row>
    <row r="94" spans="1:14" ht="13" customHeight="1">
      <c r="A94" s="3618"/>
      <c r="B94" s="738"/>
      <c r="C94" s="530"/>
      <c r="D94" s="530"/>
      <c r="E94" s="530"/>
      <c r="F94" s="530"/>
      <c r="G94" s="530"/>
      <c r="H94" s="530"/>
      <c r="I94" s="530"/>
      <c r="J94" s="530"/>
      <c r="K94" s="530"/>
      <c r="L94" s="164"/>
      <c r="M94" s="164"/>
      <c r="N94" s="3680"/>
    </row>
    <row r="95" spans="1:14" ht="13" customHeight="1">
      <c r="A95" s="3618"/>
      <c r="B95" s="800"/>
      <c r="C95" s="800"/>
      <c r="D95" s="933"/>
      <c r="E95" s="926"/>
      <c r="F95" s="800"/>
      <c r="G95" s="800"/>
      <c r="H95" s="800"/>
      <c r="I95" s="800"/>
      <c r="J95" s="800"/>
      <c r="K95" s="800"/>
      <c r="L95" s="742"/>
      <c r="M95" s="925"/>
      <c r="N95" s="3680"/>
    </row>
    <row r="96" spans="1:14" ht="13" customHeight="1">
      <c r="A96" s="3618"/>
      <c r="B96" s="800"/>
      <c r="C96" s="800"/>
      <c r="D96" s="933"/>
      <c r="E96" s="926"/>
      <c r="F96" s="800"/>
      <c r="G96" s="800" t="s">
        <v>1324</v>
      </c>
      <c r="H96" s="800"/>
      <c r="I96" s="800"/>
      <c r="J96" s="800" t="s">
        <v>1325</v>
      </c>
      <c r="K96" s="800"/>
      <c r="L96" s="742"/>
      <c r="M96" s="925"/>
      <c r="N96" s="3680"/>
    </row>
    <row r="97" spans="1:14" ht="13" customHeight="1">
      <c r="A97" s="3618"/>
      <c r="B97" s="800" t="s">
        <v>311</v>
      </c>
      <c r="C97" s="800" t="s">
        <v>335</v>
      </c>
      <c r="D97" s="933"/>
      <c r="E97" s="926" t="s">
        <v>1326</v>
      </c>
      <c r="F97" s="800" t="s">
        <v>1327</v>
      </c>
      <c r="G97" s="800" t="s">
        <v>1328</v>
      </c>
      <c r="H97" s="800" t="s">
        <v>1329</v>
      </c>
      <c r="I97" s="800" t="s">
        <v>1330</v>
      </c>
      <c r="J97" s="800" t="s">
        <v>1331</v>
      </c>
      <c r="K97" s="800" t="s">
        <v>1332</v>
      </c>
      <c r="L97" s="742" t="s">
        <v>1325</v>
      </c>
      <c r="M97" s="925" t="s">
        <v>311</v>
      </c>
      <c r="N97" s="3680"/>
    </row>
    <row r="98" spans="1:14" ht="13" customHeight="1">
      <c r="A98" s="3618"/>
      <c r="B98" s="800" t="s">
        <v>316</v>
      </c>
      <c r="C98" s="800" t="s">
        <v>338</v>
      </c>
      <c r="D98" s="933"/>
      <c r="E98" s="926"/>
      <c r="F98" s="800" t="s">
        <v>1333</v>
      </c>
      <c r="G98" s="800" t="s">
        <v>1334</v>
      </c>
      <c r="H98" s="800" t="s">
        <v>1335</v>
      </c>
      <c r="I98" s="800"/>
      <c r="J98" s="800" t="s">
        <v>1336</v>
      </c>
      <c r="K98" s="800"/>
      <c r="L98" s="742"/>
      <c r="M98" s="925" t="s">
        <v>316</v>
      </c>
      <c r="N98" s="3680"/>
    </row>
    <row r="99" spans="1:14" ht="13" customHeight="1" thickBot="1">
      <c r="A99" s="3618"/>
      <c r="B99" s="737"/>
      <c r="C99" s="737"/>
      <c r="D99" s="738"/>
      <c r="E99" s="1223" t="s">
        <v>321</v>
      </c>
      <c r="F99" s="800" t="s">
        <v>322</v>
      </c>
      <c r="G99" s="800" t="s">
        <v>323</v>
      </c>
      <c r="H99" s="800" t="s">
        <v>324</v>
      </c>
      <c r="I99" s="800" t="s">
        <v>325</v>
      </c>
      <c r="J99" s="800" t="s">
        <v>326</v>
      </c>
      <c r="K99" s="800" t="s">
        <v>178</v>
      </c>
      <c r="L99" s="742" t="s">
        <v>179</v>
      </c>
      <c r="M99" s="2434"/>
      <c r="N99" s="3680"/>
    </row>
    <row r="100" spans="1:14" ht="13" customHeight="1">
      <c r="A100" s="3618"/>
      <c r="B100" s="750"/>
      <c r="C100" s="750"/>
      <c r="D100" s="459" t="s">
        <v>2317</v>
      </c>
      <c r="E100" s="459"/>
      <c r="F100" s="1423"/>
      <c r="G100" s="1424"/>
      <c r="H100" s="1424"/>
      <c r="I100" s="1424"/>
      <c r="J100" s="1424"/>
      <c r="K100" s="1424"/>
      <c r="L100" s="1425"/>
      <c r="M100" s="459"/>
      <c r="N100" s="3680"/>
    </row>
    <row r="101" spans="1:14" ht="13" customHeight="1">
      <c r="A101" s="3618"/>
      <c r="B101" s="804">
        <v>134</v>
      </c>
      <c r="C101" s="804" t="s">
        <v>516</v>
      </c>
      <c r="D101" s="530"/>
      <c r="E101" s="530" t="s">
        <v>2350</v>
      </c>
      <c r="F101" s="1426" t="s">
        <v>658</v>
      </c>
      <c r="G101" s="1427" t="s">
        <v>658</v>
      </c>
      <c r="H101" s="1427" t="s">
        <v>2337</v>
      </c>
      <c r="I101" s="1427" t="s">
        <v>658</v>
      </c>
      <c r="J101" s="1427" t="s">
        <v>2337</v>
      </c>
      <c r="K101" s="1427" t="s">
        <v>2337</v>
      </c>
      <c r="L101" s="1428" t="s">
        <v>2337</v>
      </c>
      <c r="M101" s="3139">
        <v>134</v>
      </c>
      <c r="N101" s="3680"/>
    </row>
    <row r="102" spans="1:14" ht="13" customHeight="1">
      <c r="A102" s="3618"/>
      <c r="B102" s="804">
        <f t="shared" ref="B102:B117" si="4">B101+1</f>
        <v>135</v>
      </c>
      <c r="C102" s="804" t="s">
        <v>516</v>
      </c>
      <c r="D102" s="530"/>
      <c r="E102" s="530" t="s">
        <v>2351</v>
      </c>
      <c r="F102" s="1426" t="s">
        <v>658</v>
      </c>
      <c r="G102" s="1427" t="s">
        <v>658</v>
      </c>
      <c r="H102" s="1427" t="s">
        <v>2337</v>
      </c>
      <c r="I102" s="1427" t="s">
        <v>658</v>
      </c>
      <c r="J102" s="1427" t="s">
        <v>2337</v>
      </c>
      <c r="K102" s="1427" t="s">
        <v>2337</v>
      </c>
      <c r="L102" s="1428" t="s">
        <v>2337</v>
      </c>
      <c r="M102" s="3139">
        <f t="shared" ref="M102:M117" si="5">M101+1</f>
        <v>135</v>
      </c>
      <c r="N102" s="3680"/>
    </row>
    <row r="103" spans="1:14" ht="13" customHeight="1">
      <c r="A103" s="3618"/>
      <c r="B103" s="804">
        <f t="shared" si="4"/>
        <v>136</v>
      </c>
      <c r="C103" s="804" t="s">
        <v>516</v>
      </c>
      <c r="D103" s="530"/>
      <c r="E103" s="530" t="s">
        <v>2352</v>
      </c>
      <c r="F103" s="1426" t="s">
        <v>658</v>
      </c>
      <c r="G103" s="1427" t="s">
        <v>658</v>
      </c>
      <c r="H103" s="1427" t="s">
        <v>658</v>
      </c>
      <c r="I103" s="1405"/>
      <c r="J103" s="1405"/>
      <c r="K103" s="1405"/>
      <c r="L103" s="1429"/>
      <c r="M103" s="3139">
        <f t="shared" si="5"/>
        <v>136</v>
      </c>
      <c r="N103" s="3680"/>
    </row>
    <row r="104" spans="1:14" ht="13" customHeight="1">
      <c r="A104" s="3618"/>
      <c r="B104" s="804">
        <f t="shared" si="4"/>
        <v>137</v>
      </c>
      <c r="C104" s="804" t="s">
        <v>516</v>
      </c>
      <c r="D104" s="530"/>
      <c r="E104" s="530" t="s">
        <v>2353</v>
      </c>
      <c r="F104" s="1426" t="s">
        <v>658</v>
      </c>
      <c r="G104" s="1427" t="s">
        <v>658</v>
      </c>
      <c r="H104" s="1427" t="s">
        <v>658</v>
      </c>
      <c r="I104" s="1405"/>
      <c r="J104" s="1405"/>
      <c r="K104" s="1405"/>
      <c r="L104" s="1429"/>
      <c r="M104" s="3139">
        <f t="shared" si="5"/>
        <v>137</v>
      </c>
      <c r="N104" s="3680"/>
    </row>
    <row r="105" spans="1:14" ht="13" customHeight="1">
      <c r="A105" s="3618"/>
      <c r="B105" s="804">
        <f t="shared" si="4"/>
        <v>138</v>
      </c>
      <c r="C105" s="804" t="s">
        <v>516</v>
      </c>
      <c r="D105" s="530"/>
      <c r="E105" s="530" t="s">
        <v>2354</v>
      </c>
      <c r="F105" s="1426" t="s">
        <v>658</v>
      </c>
      <c r="G105" s="1427" t="s">
        <v>658</v>
      </c>
      <c r="H105" s="1427" t="s">
        <v>658</v>
      </c>
      <c r="I105" s="1405">
        <v>75195</v>
      </c>
      <c r="J105" s="1405">
        <f>SUM(F105:I105)</f>
        <v>75195</v>
      </c>
      <c r="K105" s="1405"/>
      <c r="L105" s="1429">
        <f>SUM(J105:K105)</f>
        <v>75195</v>
      </c>
      <c r="M105" s="3139">
        <f t="shared" si="5"/>
        <v>138</v>
      </c>
      <c r="N105" s="3680"/>
    </row>
    <row r="106" spans="1:14" ht="13" customHeight="1">
      <c r="A106" s="3618"/>
      <c r="B106" s="804">
        <f t="shared" si="4"/>
        <v>139</v>
      </c>
      <c r="C106" s="737"/>
      <c r="D106" s="530"/>
      <c r="E106" s="530" t="s">
        <v>2355</v>
      </c>
      <c r="F106" s="1426" t="s">
        <v>658</v>
      </c>
      <c r="G106" s="1427" t="s">
        <v>658</v>
      </c>
      <c r="H106" s="1405"/>
      <c r="I106" s="1427" t="s">
        <v>658</v>
      </c>
      <c r="J106" s="1405"/>
      <c r="K106" s="1405"/>
      <c r="L106" s="1429"/>
      <c r="M106" s="3139">
        <f t="shared" si="5"/>
        <v>139</v>
      </c>
      <c r="N106" s="3680"/>
    </row>
    <row r="107" spans="1:14" ht="13" customHeight="1">
      <c r="A107" s="3618"/>
      <c r="B107" s="804">
        <f t="shared" si="4"/>
        <v>140</v>
      </c>
      <c r="C107" s="737"/>
      <c r="D107" s="530"/>
      <c r="E107" s="530" t="s">
        <v>2356</v>
      </c>
      <c r="F107" s="1426" t="s">
        <v>658</v>
      </c>
      <c r="G107" s="1427" t="s">
        <v>658</v>
      </c>
      <c r="H107" s="1405"/>
      <c r="I107" s="1427" t="s">
        <v>658</v>
      </c>
      <c r="J107" s="1405"/>
      <c r="K107" s="1405"/>
      <c r="L107" s="1429"/>
      <c r="M107" s="3139">
        <f t="shared" si="5"/>
        <v>140</v>
      </c>
      <c r="N107" s="3680"/>
    </row>
    <row r="108" spans="1:14" ht="13" customHeight="1">
      <c r="A108" s="3618"/>
      <c r="B108" s="804">
        <f t="shared" si="4"/>
        <v>141</v>
      </c>
      <c r="C108" s="737"/>
      <c r="D108" s="530"/>
      <c r="E108" s="530" t="s">
        <v>2357</v>
      </c>
      <c r="F108" s="1426" t="s">
        <v>658</v>
      </c>
      <c r="G108" s="1427" t="s">
        <v>658</v>
      </c>
      <c r="H108" s="1405"/>
      <c r="I108" s="1427" t="s">
        <v>658</v>
      </c>
      <c r="J108" s="1405"/>
      <c r="K108" s="1405"/>
      <c r="L108" s="1429"/>
      <c r="M108" s="1223">
        <f t="shared" si="5"/>
        <v>141</v>
      </c>
      <c r="N108" s="194"/>
    </row>
    <row r="109" spans="1:14" ht="13" customHeight="1">
      <c r="A109" s="3618"/>
      <c r="B109" s="804">
        <f t="shared" si="4"/>
        <v>142</v>
      </c>
      <c r="C109" s="737"/>
      <c r="D109" s="530"/>
      <c r="E109" s="530" t="s">
        <v>2358</v>
      </c>
      <c r="F109" s="1426" t="s">
        <v>658</v>
      </c>
      <c r="G109" s="1427" t="s">
        <v>658</v>
      </c>
      <c r="H109" s="1427" t="s">
        <v>2337</v>
      </c>
      <c r="I109" s="1427" t="s">
        <v>658</v>
      </c>
      <c r="J109" s="1427" t="s">
        <v>2337</v>
      </c>
      <c r="K109" s="1427" t="s">
        <v>2337</v>
      </c>
      <c r="L109" s="1428" t="s">
        <v>2337</v>
      </c>
      <c r="M109" s="1223">
        <f t="shared" si="5"/>
        <v>142</v>
      </c>
      <c r="N109" s="194"/>
    </row>
    <row r="110" spans="1:14" ht="13" customHeight="1">
      <c r="A110" s="3618"/>
      <c r="B110" s="804">
        <f t="shared" si="4"/>
        <v>143</v>
      </c>
      <c r="C110" s="737"/>
      <c r="D110" s="530"/>
      <c r="E110" s="530" t="s">
        <v>2359</v>
      </c>
      <c r="F110" s="1426" t="s">
        <v>658</v>
      </c>
      <c r="G110" s="1427" t="s">
        <v>658</v>
      </c>
      <c r="H110" s="1427" t="s">
        <v>2337</v>
      </c>
      <c r="I110" s="1427" t="s">
        <v>658</v>
      </c>
      <c r="J110" s="1427" t="s">
        <v>2337</v>
      </c>
      <c r="K110" s="1427" t="s">
        <v>2337</v>
      </c>
      <c r="L110" s="1428" t="s">
        <v>2337</v>
      </c>
      <c r="M110" s="1223">
        <f t="shared" si="5"/>
        <v>143</v>
      </c>
      <c r="N110" s="194"/>
    </row>
    <row r="111" spans="1:14" ht="13" customHeight="1">
      <c r="A111" s="3618"/>
      <c r="B111" s="804">
        <f t="shared" si="4"/>
        <v>144</v>
      </c>
      <c r="C111" s="737"/>
      <c r="D111" s="530"/>
      <c r="E111" s="530" t="s">
        <v>2360</v>
      </c>
      <c r="F111" s="1426" t="s">
        <v>658</v>
      </c>
      <c r="G111" s="1427" t="s">
        <v>658</v>
      </c>
      <c r="H111" s="1427" t="s">
        <v>2337</v>
      </c>
      <c r="I111" s="1427" t="s">
        <v>658</v>
      </c>
      <c r="J111" s="1427" t="s">
        <v>2337</v>
      </c>
      <c r="K111" s="1427" t="s">
        <v>2337</v>
      </c>
      <c r="L111" s="1428" t="s">
        <v>2337</v>
      </c>
      <c r="M111" s="1223">
        <f t="shared" si="5"/>
        <v>144</v>
      </c>
      <c r="N111" s="194"/>
    </row>
    <row r="112" spans="1:14" ht="13" customHeight="1">
      <c r="A112" s="3618"/>
      <c r="B112" s="804">
        <f t="shared" si="4"/>
        <v>145</v>
      </c>
      <c r="C112" s="737"/>
      <c r="D112" s="530"/>
      <c r="E112" s="530" t="s">
        <v>2361</v>
      </c>
      <c r="F112" s="1430"/>
      <c r="G112" s="1405"/>
      <c r="H112" s="1405"/>
      <c r="I112" s="1405"/>
      <c r="J112" s="1405"/>
      <c r="K112" s="1405"/>
      <c r="L112" s="1429"/>
      <c r="M112" s="1223">
        <f t="shared" si="5"/>
        <v>145</v>
      </c>
      <c r="N112" s="194"/>
    </row>
    <row r="113" spans="1:14" ht="13" customHeight="1">
      <c r="A113" s="3618"/>
      <c r="B113" s="804">
        <f t="shared" si="4"/>
        <v>146</v>
      </c>
      <c r="C113" s="737"/>
      <c r="D113" s="530"/>
      <c r="E113" s="530" t="s">
        <v>2362</v>
      </c>
      <c r="F113" s="1430"/>
      <c r="G113" s="1405"/>
      <c r="H113" s="1405"/>
      <c r="I113" s="1405"/>
      <c r="J113" s="1405"/>
      <c r="K113" s="1405"/>
      <c r="L113" s="1429"/>
      <c r="M113" s="1223">
        <f t="shared" si="5"/>
        <v>146</v>
      </c>
      <c r="N113" s="194"/>
    </row>
    <row r="114" spans="1:14" ht="13" customHeight="1">
      <c r="A114" s="3618"/>
      <c r="B114" s="804">
        <f t="shared" si="4"/>
        <v>147</v>
      </c>
      <c r="C114" s="737"/>
      <c r="D114" s="530"/>
      <c r="E114" s="530" t="s">
        <v>2363</v>
      </c>
      <c r="F114" s="1430"/>
      <c r="G114" s="1405"/>
      <c r="H114" s="1405"/>
      <c r="I114" s="1405"/>
      <c r="J114" s="1405"/>
      <c r="K114" s="1405"/>
      <c r="L114" s="1429"/>
      <c r="M114" s="1223">
        <f t="shared" si="5"/>
        <v>147</v>
      </c>
      <c r="N114" s="194"/>
    </row>
    <row r="115" spans="1:14" ht="13" customHeight="1">
      <c r="A115" s="3618"/>
      <c r="B115" s="804">
        <f t="shared" si="4"/>
        <v>148</v>
      </c>
      <c r="C115" s="737"/>
      <c r="D115" s="530"/>
      <c r="E115" s="530" t="s">
        <v>2364</v>
      </c>
      <c r="F115" s="1430"/>
      <c r="G115" s="1405"/>
      <c r="H115" s="1405"/>
      <c r="I115" s="1405"/>
      <c r="J115" s="1405"/>
      <c r="K115" s="1405"/>
      <c r="L115" s="1429"/>
      <c r="M115" s="1223">
        <f t="shared" si="5"/>
        <v>148</v>
      </c>
      <c r="N115" s="194"/>
    </row>
    <row r="116" spans="1:14" ht="13" customHeight="1">
      <c r="A116" s="3618"/>
      <c r="B116" s="804">
        <f t="shared" si="4"/>
        <v>149</v>
      </c>
      <c r="C116" s="737"/>
      <c r="D116" s="530"/>
      <c r="E116" s="530" t="s">
        <v>2365</v>
      </c>
      <c r="F116" s="1430"/>
      <c r="G116" s="1405"/>
      <c r="H116" s="1405"/>
      <c r="I116" s="1405"/>
      <c r="J116" s="1405"/>
      <c r="K116" s="1405"/>
      <c r="L116" s="1429"/>
      <c r="M116" s="1223">
        <f t="shared" si="5"/>
        <v>149</v>
      </c>
      <c r="N116" s="194"/>
    </row>
    <row r="117" spans="1:14" ht="13" customHeight="1">
      <c r="A117" s="3618"/>
      <c r="B117" s="804">
        <f t="shared" si="4"/>
        <v>150</v>
      </c>
      <c r="C117" s="737"/>
      <c r="D117" s="530"/>
      <c r="E117" s="530" t="s">
        <v>2366</v>
      </c>
      <c r="F117" s="1430"/>
      <c r="G117" s="1405"/>
      <c r="H117" s="1405"/>
      <c r="I117" s="1405"/>
      <c r="J117" s="1405"/>
      <c r="K117" s="1405"/>
      <c r="L117" s="1429"/>
      <c r="M117" s="1223">
        <f t="shared" si="5"/>
        <v>150</v>
      </c>
      <c r="N117" s="194"/>
    </row>
    <row r="118" spans="1:14" ht="13" customHeight="1">
      <c r="A118" s="3618"/>
      <c r="B118" s="804">
        <f>B117+1</f>
        <v>151</v>
      </c>
      <c r="C118" s="737"/>
      <c r="D118" s="530" t="s">
        <v>2367</v>
      </c>
      <c r="E118" s="530"/>
      <c r="F118" s="1430"/>
      <c r="G118" s="1405">
        <f>SUM(G101:G117,G57:G89,G14:G44)</f>
        <v>29</v>
      </c>
      <c r="H118" s="1405">
        <f>SUM(H101:H117,H57:H89,H14:H44)</f>
        <v>483</v>
      </c>
      <c r="I118" s="1405">
        <f>SUM(I101:I117,I57:I89,I14:I44)</f>
        <v>75210</v>
      </c>
      <c r="J118" s="1405">
        <f>SUM(F118:I118)</f>
        <v>75722</v>
      </c>
      <c r="K118" s="1405"/>
      <c r="L118" s="1429">
        <f>SUM(J118:K118)</f>
        <v>75722</v>
      </c>
      <c r="M118" s="1223">
        <f>M117+1</f>
        <v>151</v>
      </c>
      <c r="N118" s="194"/>
    </row>
    <row r="119" spans="1:14" ht="13" customHeight="1">
      <c r="A119" s="3618"/>
      <c r="B119" s="800"/>
      <c r="C119" s="750"/>
      <c r="D119" s="459" t="s">
        <v>105</v>
      </c>
      <c r="E119" s="459"/>
      <c r="F119" s="1431"/>
      <c r="G119" s="1408"/>
      <c r="H119" s="1408"/>
      <c r="I119" s="1408"/>
      <c r="J119" s="1408"/>
      <c r="K119" s="1408"/>
      <c r="L119" s="1432"/>
      <c r="M119" s="926"/>
      <c r="N119" s="194"/>
    </row>
    <row r="120" spans="1:14" ht="13" customHeight="1">
      <c r="A120" s="3618"/>
      <c r="B120" s="800"/>
      <c r="C120" s="750"/>
      <c r="D120" s="459" t="s">
        <v>2368</v>
      </c>
      <c r="E120" s="459"/>
      <c r="F120" s="1431"/>
      <c r="G120" s="1408"/>
      <c r="H120" s="1408"/>
      <c r="I120" s="1408"/>
      <c r="J120" s="1408"/>
      <c r="K120" s="1408"/>
      <c r="L120" s="1432"/>
      <c r="M120" s="926"/>
      <c r="N120" s="194"/>
    </row>
    <row r="121" spans="1:14" ht="13" customHeight="1">
      <c r="A121" s="3618"/>
      <c r="B121" s="804">
        <v>201</v>
      </c>
      <c r="C121" s="737"/>
      <c r="D121" s="530"/>
      <c r="E121" s="530" t="s">
        <v>2369</v>
      </c>
      <c r="F121" s="1430"/>
      <c r="G121" s="1405"/>
      <c r="H121" s="1405"/>
      <c r="I121" s="1405"/>
      <c r="J121" s="1405"/>
      <c r="K121" s="1405"/>
      <c r="L121" s="1429"/>
      <c r="M121" s="1223">
        <v>201</v>
      </c>
      <c r="N121" s="194"/>
    </row>
    <row r="122" spans="1:14" ht="13" customHeight="1">
      <c r="A122" s="3618"/>
      <c r="B122" s="804">
        <f t="shared" ref="B122:B136" si="6">B121+1</f>
        <v>202</v>
      </c>
      <c r="C122" s="804" t="s">
        <v>516</v>
      </c>
      <c r="D122" s="530"/>
      <c r="E122" s="530" t="s">
        <v>2370</v>
      </c>
      <c r="F122" s="1430"/>
      <c r="G122" s="1405">
        <v>781</v>
      </c>
      <c r="H122" s="1405">
        <v>495</v>
      </c>
      <c r="I122" s="1405"/>
      <c r="J122" s="1405">
        <f>SUM(F122:I122)</f>
        <v>1276</v>
      </c>
      <c r="K122" s="1405"/>
      <c r="L122" s="1429">
        <f>SUM(J122:K122)</f>
        <v>1276</v>
      </c>
      <c r="M122" s="1223">
        <f t="shared" ref="M122:M136" si="7">M121+1</f>
        <v>202</v>
      </c>
      <c r="N122" s="194"/>
    </row>
    <row r="123" spans="1:14" ht="13" customHeight="1">
      <c r="A123" s="3618"/>
      <c r="B123" s="804">
        <f t="shared" si="6"/>
        <v>203</v>
      </c>
      <c r="C123" s="804" t="s">
        <v>516</v>
      </c>
      <c r="D123" s="530"/>
      <c r="E123" s="530" t="s">
        <v>2371</v>
      </c>
      <c r="F123" s="1430"/>
      <c r="G123" s="1405"/>
      <c r="H123" s="1405"/>
      <c r="I123" s="1405"/>
      <c r="J123" s="1405"/>
      <c r="K123" s="1405"/>
      <c r="L123" s="1429"/>
      <c r="M123" s="1223">
        <f t="shared" si="7"/>
        <v>203</v>
      </c>
      <c r="N123" s="194"/>
    </row>
    <row r="124" spans="1:14" ht="13" customHeight="1">
      <c r="A124" s="3618"/>
      <c r="B124" s="804">
        <f t="shared" si="6"/>
        <v>204</v>
      </c>
      <c r="C124" s="737"/>
      <c r="D124" s="530"/>
      <c r="E124" s="530" t="s">
        <v>2372</v>
      </c>
      <c r="F124" s="1430"/>
      <c r="G124" s="1405"/>
      <c r="H124" s="1405"/>
      <c r="I124" s="1405"/>
      <c r="J124" s="1405"/>
      <c r="K124" s="1405"/>
      <c r="L124" s="1429"/>
      <c r="M124" s="1223">
        <f t="shared" si="7"/>
        <v>204</v>
      </c>
      <c r="N124" s="194"/>
    </row>
    <row r="125" spans="1:14" ht="13" customHeight="1">
      <c r="A125" s="3618"/>
      <c r="B125" s="804">
        <f t="shared" si="6"/>
        <v>205</v>
      </c>
      <c r="C125" s="737"/>
      <c r="D125" s="530"/>
      <c r="E125" s="530" t="s">
        <v>2373</v>
      </c>
      <c r="F125" s="1426" t="s">
        <v>658</v>
      </c>
      <c r="G125" s="1427" t="s">
        <v>658</v>
      </c>
      <c r="H125" s="1427" t="s">
        <v>658</v>
      </c>
      <c r="I125" s="1405"/>
      <c r="J125" s="1405"/>
      <c r="K125" s="1405"/>
      <c r="L125" s="1429"/>
      <c r="M125" s="1223">
        <f t="shared" si="7"/>
        <v>205</v>
      </c>
      <c r="N125" s="194"/>
    </row>
    <row r="126" spans="1:14" ht="13" customHeight="1">
      <c r="A126" s="3618"/>
      <c r="B126" s="804">
        <f t="shared" si="6"/>
        <v>206</v>
      </c>
      <c r="C126" s="737"/>
      <c r="D126" s="530"/>
      <c r="E126" s="530" t="s">
        <v>2374</v>
      </c>
      <c r="F126" s="1426" t="s">
        <v>658</v>
      </c>
      <c r="G126" s="1427" t="s">
        <v>658</v>
      </c>
      <c r="H126" s="1427" t="s">
        <v>658</v>
      </c>
      <c r="I126" s="1405"/>
      <c r="J126" s="1405"/>
      <c r="K126" s="1405"/>
      <c r="L126" s="1429"/>
      <c r="M126" s="1223">
        <f t="shared" si="7"/>
        <v>206</v>
      </c>
      <c r="N126" s="194"/>
    </row>
    <row r="127" spans="1:14" ht="13" customHeight="1">
      <c r="A127" s="3618"/>
      <c r="B127" s="804">
        <f t="shared" si="6"/>
        <v>207</v>
      </c>
      <c r="C127" s="804" t="s">
        <v>516</v>
      </c>
      <c r="D127" s="530"/>
      <c r="E127" s="530" t="s">
        <v>2375</v>
      </c>
      <c r="F127" s="1426" t="s">
        <v>658</v>
      </c>
      <c r="G127" s="1427" t="s">
        <v>658</v>
      </c>
      <c r="H127" s="1405"/>
      <c r="I127" s="1427" t="s">
        <v>658</v>
      </c>
      <c r="J127" s="1405"/>
      <c r="K127" s="1405"/>
      <c r="L127" s="1429"/>
      <c r="M127" s="1223">
        <f t="shared" si="7"/>
        <v>207</v>
      </c>
      <c r="N127" s="194"/>
    </row>
    <row r="128" spans="1:14" ht="13" customHeight="1">
      <c r="A128" s="3618"/>
      <c r="B128" s="804">
        <f t="shared" si="6"/>
        <v>208</v>
      </c>
      <c r="C128" s="804" t="s">
        <v>516</v>
      </c>
      <c r="D128" s="530"/>
      <c r="E128" s="530" t="s">
        <v>2376</v>
      </c>
      <c r="F128" s="1426" t="s">
        <v>658</v>
      </c>
      <c r="G128" s="1427" t="s">
        <v>658</v>
      </c>
      <c r="H128" s="1427" t="s">
        <v>2337</v>
      </c>
      <c r="I128" s="1427" t="s">
        <v>658</v>
      </c>
      <c r="J128" s="1427" t="s">
        <v>2337</v>
      </c>
      <c r="K128" s="1427" t="s">
        <v>2337</v>
      </c>
      <c r="L128" s="1428" t="s">
        <v>2337</v>
      </c>
      <c r="M128" s="1223">
        <f t="shared" si="7"/>
        <v>208</v>
      </c>
      <c r="N128" s="194"/>
    </row>
    <row r="129" spans="1:14" ht="13" customHeight="1">
      <c r="A129" s="3618"/>
      <c r="B129" s="804">
        <f t="shared" si="6"/>
        <v>209</v>
      </c>
      <c r="C129" s="737"/>
      <c r="D129" s="530"/>
      <c r="E129" s="530" t="s">
        <v>2377</v>
      </c>
      <c r="F129" s="1426" t="s">
        <v>658</v>
      </c>
      <c r="G129" s="1427" t="s">
        <v>658</v>
      </c>
      <c r="H129" s="1405"/>
      <c r="I129" s="1427" t="s">
        <v>658</v>
      </c>
      <c r="J129" s="1405"/>
      <c r="K129" s="1405"/>
      <c r="L129" s="1429"/>
      <c r="M129" s="1223">
        <f t="shared" si="7"/>
        <v>209</v>
      </c>
      <c r="N129" s="194"/>
    </row>
    <row r="130" spans="1:14" ht="13" customHeight="1">
      <c r="A130" s="3618"/>
      <c r="B130" s="804">
        <f t="shared" si="6"/>
        <v>210</v>
      </c>
      <c r="C130" s="737"/>
      <c r="D130" s="530"/>
      <c r="E130" s="530" t="s">
        <v>2378</v>
      </c>
      <c r="F130" s="1426" t="s">
        <v>658</v>
      </c>
      <c r="G130" s="1427" t="s">
        <v>658</v>
      </c>
      <c r="H130" s="1427" t="s">
        <v>2337</v>
      </c>
      <c r="I130" s="1427" t="s">
        <v>658</v>
      </c>
      <c r="J130" s="1427" t="s">
        <v>2337</v>
      </c>
      <c r="K130" s="1427" t="s">
        <v>2337</v>
      </c>
      <c r="L130" s="1428" t="s">
        <v>2337</v>
      </c>
      <c r="M130" s="1223">
        <f t="shared" si="7"/>
        <v>210</v>
      </c>
      <c r="N130" s="194"/>
    </row>
    <row r="131" spans="1:14" ht="13" customHeight="1">
      <c r="A131" s="3618"/>
      <c r="B131" s="804">
        <f t="shared" si="6"/>
        <v>211</v>
      </c>
      <c r="C131" s="804" t="s">
        <v>516</v>
      </c>
      <c r="D131" s="530"/>
      <c r="E131" s="530" t="s">
        <v>2379</v>
      </c>
      <c r="F131" s="1426" t="s">
        <v>658</v>
      </c>
      <c r="G131" s="1427" t="s">
        <v>658</v>
      </c>
      <c r="H131" s="1405"/>
      <c r="I131" s="1427" t="s">
        <v>658</v>
      </c>
      <c r="J131" s="1405"/>
      <c r="K131" s="1405"/>
      <c r="L131" s="1429"/>
      <c r="M131" s="1223">
        <f t="shared" si="7"/>
        <v>211</v>
      </c>
      <c r="N131" s="194"/>
    </row>
    <row r="132" spans="1:14" ht="13" customHeight="1">
      <c r="A132" s="3618"/>
      <c r="B132" s="804">
        <f t="shared" si="6"/>
        <v>212</v>
      </c>
      <c r="C132" s="804" t="s">
        <v>516</v>
      </c>
      <c r="D132" s="530"/>
      <c r="E132" s="530" t="s">
        <v>2380</v>
      </c>
      <c r="F132" s="1426" t="s">
        <v>658</v>
      </c>
      <c r="G132" s="1427" t="s">
        <v>658</v>
      </c>
      <c r="H132" s="1427" t="s">
        <v>2337</v>
      </c>
      <c r="I132" s="1427" t="s">
        <v>658</v>
      </c>
      <c r="J132" s="1427" t="s">
        <v>2337</v>
      </c>
      <c r="K132" s="1427" t="s">
        <v>2337</v>
      </c>
      <c r="L132" s="1428" t="s">
        <v>2337</v>
      </c>
      <c r="M132" s="1223">
        <f t="shared" si="7"/>
        <v>212</v>
      </c>
      <c r="N132" s="194"/>
    </row>
    <row r="133" spans="1:14" ht="13" customHeight="1">
      <c r="A133" s="3618"/>
      <c r="B133" s="804">
        <f t="shared" si="6"/>
        <v>213</v>
      </c>
      <c r="C133" s="804" t="s">
        <v>516</v>
      </c>
      <c r="D133" s="530"/>
      <c r="E133" s="530" t="s">
        <v>1894</v>
      </c>
      <c r="F133" s="1426" t="s">
        <v>658</v>
      </c>
      <c r="G133" s="1427" t="s">
        <v>658</v>
      </c>
      <c r="H133" s="1427" t="s">
        <v>658</v>
      </c>
      <c r="I133" s="1405">
        <v>11460</v>
      </c>
      <c r="J133" s="1405">
        <f>SUM(F133:I133)</f>
        <v>11460</v>
      </c>
      <c r="K133" s="1405"/>
      <c r="L133" s="1429">
        <f>SUM(J133:K133)</f>
        <v>11460</v>
      </c>
      <c r="M133" s="1223">
        <f t="shared" si="7"/>
        <v>213</v>
      </c>
      <c r="N133" s="194"/>
    </row>
    <row r="134" spans="1:14" ht="13" customHeight="1">
      <c r="A134" s="3618"/>
      <c r="B134" s="804">
        <f t="shared" si="6"/>
        <v>214</v>
      </c>
      <c r="C134" s="737"/>
      <c r="D134" s="530"/>
      <c r="E134" s="530" t="s">
        <v>2381</v>
      </c>
      <c r="F134" s="1426" t="s">
        <v>658</v>
      </c>
      <c r="G134" s="1427" t="s">
        <v>658</v>
      </c>
      <c r="H134" s="1405"/>
      <c r="I134" s="1427" t="s">
        <v>658</v>
      </c>
      <c r="J134" s="1405"/>
      <c r="K134" s="1405"/>
      <c r="L134" s="1429"/>
      <c r="M134" s="1223">
        <f t="shared" si="7"/>
        <v>214</v>
      </c>
      <c r="N134" s="194"/>
    </row>
    <row r="135" spans="1:14" ht="13" customHeight="1">
      <c r="A135" s="3618"/>
      <c r="B135" s="1433">
        <f t="shared" si="6"/>
        <v>215</v>
      </c>
      <c r="C135" s="1434"/>
      <c r="D135" s="164"/>
      <c r="E135" s="164" t="s">
        <v>2382</v>
      </c>
      <c r="F135" s="1435" t="s">
        <v>658</v>
      </c>
      <c r="G135" s="1436" t="s">
        <v>658</v>
      </c>
      <c r="H135" s="1436" t="s">
        <v>2337</v>
      </c>
      <c r="I135" s="1436" t="s">
        <v>658</v>
      </c>
      <c r="J135" s="1436" t="s">
        <v>2337</v>
      </c>
      <c r="K135" s="1436" t="s">
        <v>2337</v>
      </c>
      <c r="L135" s="1437" t="s">
        <v>2337</v>
      </c>
      <c r="M135" s="1223">
        <f t="shared" si="7"/>
        <v>215</v>
      </c>
      <c r="N135" s="3672">
        <v>89</v>
      </c>
    </row>
    <row r="136" spans="1:14" ht="13" customHeight="1" thickBot="1">
      <c r="A136" s="3618"/>
      <c r="B136" s="804">
        <f t="shared" si="6"/>
        <v>216</v>
      </c>
      <c r="C136" s="804" t="s">
        <v>516</v>
      </c>
      <c r="D136" s="530"/>
      <c r="E136" s="530" t="s">
        <v>2383</v>
      </c>
      <c r="F136" s="1438" t="s">
        <v>658</v>
      </c>
      <c r="G136" s="1439" t="s">
        <v>658</v>
      </c>
      <c r="H136" s="1439" t="s">
        <v>2337</v>
      </c>
      <c r="I136" s="1439" t="s">
        <v>658</v>
      </c>
      <c r="J136" s="1439" t="s">
        <v>2337</v>
      </c>
      <c r="K136" s="1439" t="s">
        <v>2337</v>
      </c>
      <c r="L136" s="1440" t="s">
        <v>2337</v>
      </c>
      <c r="M136" s="1223">
        <f t="shared" si="7"/>
        <v>216</v>
      </c>
      <c r="N136" s="3672"/>
    </row>
    <row r="137" spans="1:14" ht="13" customHeight="1">
      <c r="A137" s="3678"/>
      <c r="B137" s="3138"/>
      <c r="C137" s="3139"/>
      <c r="D137" s="2434"/>
      <c r="E137" s="2434"/>
      <c r="F137" s="3139"/>
      <c r="G137" s="3139"/>
      <c r="H137" s="3139"/>
      <c r="I137" s="3139"/>
      <c r="J137" s="3139"/>
      <c r="K137" s="3139"/>
      <c r="L137" s="3139"/>
      <c r="M137" s="3131"/>
      <c r="N137" s="195"/>
    </row>
    <row r="138" spans="1:14" ht="13" customHeight="1">
      <c r="A138" s="1219"/>
      <c r="B138" s="925"/>
      <c r="C138" s="925"/>
      <c r="D138" s="459"/>
      <c r="E138" s="459"/>
      <c r="F138" s="925"/>
      <c r="G138" s="925"/>
      <c r="H138" s="925"/>
      <c r="I138" s="925"/>
      <c r="J138" s="925"/>
      <c r="K138" s="925"/>
      <c r="L138" s="925"/>
      <c r="M138" s="925"/>
      <c r="N138" s="1442"/>
    </row>
    <row r="139" spans="1:14" ht="13" customHeight="1">
      <c r="A139" s="3154"/>
      <c r="B139" s="3132" t="s">
        <v>2516</v>
      </c>
      <c r="C139" s="3133"/>
      <c r="D139" s="3133"/>
      <c r="E139" s="3133"/>
      <c r="F139" s="3133"/>
      <c r="G139" s="3133"/>
      <c r="H139" s="3133"/>
      <c r="I139" s="3133"/>
      <c r="J139" s="3133"/>
      <c r="K139" s="3133"/>
      <c r="L139" s="3133"/>
      <c r="M139" s="3137"/>
      <c r="N139" s="3153">
        <v>90</v>
      </c>
    </row>
    <row r="140" spans="1:14" ht="13" customHeight="1">
      <c r="A140" s="1112"/>
      <c r="B140" s="731" t="s">
        <v>334</v>
      </c>
      <c r="C140" s="731"/>
      <c r="D140" s="731"/>
      <c r="E140" s="731"/>
      <c r="F140" s="731"/>
      <c r="G140" s="731"/>
      <c r="H140" s="731"/>
      <c r="I140" s="731"/>
      <c r="J140" s="731"/>
      <c r="K140" s="731"/>
      <c r="L140" s="731"/>
      <c r="M140" s="924"/>
      <c r="N140" s="194"/>
    </row>
    <row r="141" spans="1:14" ht="13" customHeight="1">
      <c r="A141" s="1112"/>
      <c r="B141" s="530"/>
      <c r="C141" s="530"/>
      <c r="D141" s="530"/>
      <c r="E141" s="530"/>
      <c r="F141" s="530"/>
      <c r="G141" s="530"/>
      <c r="H141" s="530"/>
      <c r="I141" s="530"/>
      <c r="J141" s="530"/>
      <c r="K141" s="530"/>
      <c r="L141" s="530"/>
      <c r="M141" s="740"/>
      <c r="N141" s="194"/>
    </row>
    <row r="142" spans="1:14" ht="13" customHeight="1">
      <c r="A142" s="1112"/>
      <c r="B142" s="926"/>
      <c r="C142" s="800"/>
      <c r="D142" s="933"/>
      <c r="E142" s="926"/>
      <c r="F142" s="800"/>
      <c r="G142" s="800"/>
      <c r="H142" s="800"/>
      <c r="I142" s="800"/>
      <c r="J142" s="800"/>
      <c r="K142" s="800"/>
      <c r="L142" s="800"/>
      <c r="M142" s="800"/>
      <c r="N142" s="194"/>
    </row>
    <row r="143" spans="1:14" ht="13" customHeight="1">
      <c r="A143" s="1112"/>
      <c r="B143" s="926"/>
      <c r="C143" s="800"/>
      <c r="D143" s="933"/>
      <c r="E143" s="926"/>
      <c r="F143" s="800"/>
      <c r="G143" s="800" t="s">
        <v>1324</v>
      </c>
      <c r="H143" s="800"/>
      <c r="I143" s="800"/>
      <c r="J143" s="800" t="s">
        <v>1325</v>
      </c>
      <c r="K143" s="800"/>
      <c r="L143" s="800"/>
      <c r="M143" s="800"/>
      <c r="N143" s="194"/>
    </row>
    <row r="144" spans="1:14" ht="13" customHeight="1">
      <c r="A144" s="1112"/>
      <c r="B144" s="926" t="s">
        <v>311</v>
      </c>
      <c r="C144" s="800" t="s">
        <v>335</v>
      </c>
      <c r="D144" s="933"/>
      <c r="E144" s="926" t="s">
        <v>1326</v>
      </c>
      <c r="F144" s="800" t="s">
        <v>1327</v>
      </c>
      <c r="G144" s="800" t="s">
        <v>1328</v>
      </c>
      <c r="H144" s="800" t="s">
        <v>1329</v>
      </c>
      <c r="I144" s="800" t="s">
        <v>1330</v>
      </c>
      <c r="J144" s="800" t="s">
        <v>1331</v>
      </c>
      <c r="K144" s="800" t="s">
        <v>1332</v>
      </c>
      <c r="L144" s="800" t="s">
        <v>1325</v>
      </c>
      <c r="M144" s="800" t="s">
        <v>311</v>
      </c>
      <c r="N144" s="194"/>
    </row>
    <row r="145" spans="1:14" ht="13" customHeight="1">
      <c r="A145" s="1112"/>
      <c r="B145" s="926" t="s">
        <v>316</v>
      </c>
      <c r="C145" s="800" t="s">
        <v>338</v>
      </c>
      <c r="D145" s="933"/>
      <c r="E145" s="926"/>
      <c r="F145" s="800" t="s">
        <v>1333</v>
      </c>
      <c r="G145" s="800" t="s">
        <v>1334</v>
      </c>
      <c r="H145" s="800" t="s">
        <v>1335</v>
      </c>
      <c r="I145" s="800"/>
      <c r="J145" s="800" t="s">
        <v>1336</v>
      </c>
      <c r="K145" s="800"/>
      <c r="L145" s="800"/>
      <c r="M145" s="800" t="s">
        <v>316</v>
      </c>
      <c r="N145" s="194"/>
    </row>
    <row r="146" spans="1:14" ht="13" customHeight="1" thickBot="1">
      <c r="A146" s="1112"/>
      <c r="B146" s="740"/>
      <c r="C146" s="737"/>
      <c r="D146" s="738"/>
      <c r="E146" s="1223" t="s">
        <v>321</v>
      </c>
      <c r="F146" s="804" t="s">
        <v>322</v>
      </c>
      <c r="G146" s="804" t="s">
        <v>323</v>
      </c>
      <c r="H146" s="804" t="s">
        <v>324</v>
      </c>
      <c r="I146" s="804" t="s">
        <v>325</v>
      </c>
      <c r="J146" s="804" t="s">
        <v>326</v>
      </c>
      <c r="K146" s="804" t="s">
        <v>178</v>
      </c>
      <c r="L146" s="804" t="s">
        <v>179</v>
      </c>
      <c r="M146" s="737"/>
      <c r="N146" s="194"/>
    </row>
    <row r="147" spans="1:14" ht="13" customHeight="1">
      <c r="A147" s="1112"/>
      <c r="B147" s="734"/>
      <c r="C147" s="750"/>
      <c r="D147" s="799" t="s">
        <v>2384</v>
      </c>
      <c r="E147" s="734"/>
      <c r="F147" s="1224"/>
      <c r="G147" s="1225"/>
      <c r="H147" s="1225"/>
      <c r="I147" s="1225"/>
      <c r="J147" s="1225"/>
      <c r="K147" s="1225"/>
      <c r="L147" s="1226"/>
      <c r="M147" s="750"/>
      <c r="N147" s="194"/>
    </row>
    <row r="148" spans="1:14" ht="13" customHeight="1">
      <c r="A148" s="1112"/>
      <c r="B148" s="1223">
        <v>217</v>
      </c>
      <c r="C148" s="737"/>
      <c r="D148" s="530"/>
      <c r="E148" s="740" t="s">
        <v>1360</v>
      </c>
      <c r="F148" s="1404"/>
      <c r="G148" s="1443"/>
      <c r="H148" s="1443"/>
      <c r="I148" s="1443"/>
      <c r="J148" s="1443"/>
      <c r="K148" s="1443"/>
      <c r="L148" s="1444"/>
      <c r="M148" s="804">
        <v>217</v>
      </c>
      <c r="N148" s="194"/>
    </row>
    <row r="149" spans="1:14" ht="13" customHeight="1">
      <c r="A149" s="1112"/>
      <c r="B149" s="1223">
        <f>B148+1</f>
        <v>218</v>
      </c>
      <c r="C149" s="737"/>
      <c r="D149" s="530"/>
      <c r="E149" s="740" t="s">
        <v>490</v>
      </c>
      <c r="F149" s="1404"/>
      <c r="G149" s="1443"/>
      <c r="H149" s="1443"/>
      <c r="I149" s="1443"/>
      <c r="J149" s="1443"/>
      <c r="K149" s="1443"/>
      <c r="L149" s="1444"/>
      <c r="M149" s="804">
        <f>M148+1</f>
        <v>218</v>
      </c>
      <c r="N149" s="194"/>
    </row>
    <row r="150" spans="1:14" ht="13" customHeight="1">
      <c r="A150" s="1112"/>
      <c r="B150" s="1223">
        <f>B149+1</f>
        <v>219</v>
      </c>
      <c r="C150" s="737"/>
      <c r="D150" s="530" t="s">
        <v>1361</v>
      </c>
      <c r="E150" s="740"/>
      <c r="F150" s="1404"/>
      <c r="G150" s="1443">
        <f>SUM(G148:G149,G121:G136)</f>
        <v>781</v>
      </c>
      <c r="H150" s="1443">
        <f>SUM(H148:H149,H121:H136)</f>
        <v>495</v>
      </c>
      <c r="I150" s="1443">
        <f>SUM(I148:I149,I121:I136)</f>
        <v>11460</v>
      </c>
      <c r="J150" s="1405">
        <f>SUM(F150:I150)</f>
        <v>12736</v>
      </c>
      <c r="K150" s="1405"/>
      <c r="L150" s="1406">
        <f>SUM(J150:K150)</f>
        <v>12736</v>
      </c>
      <c r="M150" s="804">
        <f>M149+1</f>
        <v>219</v>
      </c>
      <c r="N150" s="194"/>
    </row>
    <row r="151" spans="1:14" ht="13" customHeight="1">
      <c r="A151" s="1112"/>
      <c r="B151" s="926"/>
      <c r="C151" s="750"/>
      <c r="D151" s="459" t="s">
        <v>1362</v>
      </c>
      <c r="E151" s="734"/>
      <c r="F151" s="1407"/>
      <c r="G151" s="1445"/>
      <c r="H151" s="1445"/>
      <c r="I151" s="1445"/>
      <c r="J151" s="1445"/>
      <c r="K151" s="1445"/>
      <c r="L151" s="1446"/>
      <c r="M151" s="800"/>
      <c r="N151" s="194"/>
    </row>
    <row r="152" spans="1:14" ht="13" customHeight="1">
      <c r="A152" s="1112"/>
      <c r="B152" s="1223">
        <v>220</v>
      </c>
      <c r="C152" s="737"/>
      <c r="D152" s="530"/>
      <c r="E152" s="740" t="s">
        <v>2369</v>
      </c>
      <c r="F152" s="1404"/>
      <c r="G152" s="1443"/>
      <c r="H152" s="1443">
        <v>21</v>
      </c>
      <c r="I152" s="1443"/>
      <c r="J152" s="1405">
        <f>SUM(F152:I152)</f>
        <v>21</v>
      </c>
      <c r="K152" s="1447" t="s">
        <v>658</v>
      </c>
      <c r="L152" s="1406">
        <f>SUM(J152:K152)</f>
        <v>21</v>
      </c>
      <c r="M152" s="804">
        <v>220</v>
      </c>
      <c r="N152" s="194"/>
    </row>
    <row r="153" spans="1:14" ht="13" customHeight="1">
      <c r="A153" s="1112"/>
      <c r="B153" s="1223">
        <f t="shared" ref="B153:B168" si="8">B152+1</f>
        <v>221</v>
      </c>
      <c r="C153" s="804" t="s">
        <v>516</v>
      </c>
      <c r="D153" s="530"/>
      <c r="E153" s="740" t="s">
        <v>2370</v>
      </c>
      <c r="F153" s="1404"/>
      <c r="G153" s="1448">
        <v>2</v>
      </c>
      <c r="H153" s="1443"/>
      <c r="I153" s="1443"/>
      <c r="J153" s="1405">
        <f>SUM(F153:I153)</f>
        <v>2</v>
      </c>
      <c r="K153" s="1447" t="s">
        <v>658</v>
      </c>
      <c r="L153" s="1406">
        <f>SUM(J153:K153)</f>
        <v>2</v>
      </c>
      <c r="M153" s="804">
        <f t="shared" ref="M153:M168" si="9">M152+1</f>
        <v>221</v>
      </c>
      <c r="N153" s="194"/>
    </row>
    <row r="154" spans="1:14" ht="13" customHeight="1">
      <c r="A154" s="1112"/>
      <c r="B154" s="1449">
        <f t="shared" si="8"/>
        <v>222</v>
      </c>
      <c r="C154" s="804" t="s">
        <v>516</v>
      </c>
      <c r="D154" s="530"/>
      <c r="E154" s="740" t="s">
        <v>2371</v>
      </c>
      <c r="F154" s="1404"/>
      <c r="G154" s="1443"/>
      <c r="H154" s="1443"/>
      <c r="I154" s="1443"/>
      <c r="J154" s="1443"/>
      <c r="K154" s="1447" t="s">
        <v>658</v>
      </c>
      <c r="L154" s="1444"/>
      <c r="M154" s="804">
        <f t="shared" si="9"/>
        <v>222</v>
      </c>
      <c r="N154" s="194"/>
    </row>
    <row r="155" spans="1:14" ht="13" customHeight="1">
      <c r="A155" s="1112"/>
      <c r="B155" s="1449">
        <f t="shared" si="8"/>
        <v>223</v>
      </c>
      <c r="C155" s="737"/>
      <c r="D155" s="530"/>
      <c r="E155" s="740" t="s">
        <v>2372</v>
      </c>
      <c r="F155" s="1404"/>
      <c r="G155" s="1443"/>
      <c r="H155" s="1443"/>
      <c r="I155" s="1443"/>
      <c r="J155" s="1443"/>
      <c r="K155" s="1447" t="s">
        <v>658</v>
      </c>
      <c r="L155" s="1444"/>
      <c r="M155" s="804">
        <f t="shared" si="9"/>
        <v>223</v>
      </c>
      <c r="N155" s="194"/>
    </row>
    <row r="156" spans="1:14" ht="13" customHeight="1">
      <c r="A156" s="1112"/>
      <c r="B156" s="1449">
        <f t="shared" si="8"/>
        <v>224</v>
      </c>
      <c r="C156" s="737"/>
      <c r="D156" s="530"/>
      <c r="E156" s="740" t="s">
        <v>2373</v>
      </c>
      <c r="F156" s="1450" t="s">
        <v>658</v>
      </c>
      <c r="G156" s="1447" t="s">
        <v>658</v>
      </c>
      <c r="H156" s="1447" t="s">
        <v>658</v>
      </c>
      <c r="I156" s="1443"/>
      <c r="J156" s="1443"/>
      <c r="K156" s="1447" t="s">
        <v>658</v>
      </c>
      <c r="L156" s="1444"/>
      <c r="M156" s="804">
        <f t="shared" si="9"/>
        <v>224</v>
      </c>
      <c r="N156" s="194"/>
    </row>
    <row r="157" spans="1:14" ht="13" customHeight="1">
      <c r="A157" s="790"/>
      <c r="B157" s="1449">
        <f t="shared" si="8"/>
        <v>225</v>
      </c>
      <c r="C157" s="737"/>
      <c r="D157" s="530"/>
      <c r="E157" s="740" t="s">
        <v>2374</v>
      </c>
      <c r="F157" s="1450" t="s">
        <v>658</v>
      </c>
      <c r="G157" s="1447" t="s">
        <v>658</v>
      </c>
      <c r="H157" s="1447" t="s">
        <v>658</v>
      </c>
      <c r="I157" s="1443"/>
      <c r="J157" s="1443"/>
      <c r="K157" s="1447" t="s">
        <v>658</v>
      </c>
      <c r="L157" s="1444"/>
      <c r="M157" s="804">
        <f t="shared" si="9"/>
        <v>225</v>
      </c>
      <c r="N157" s="194"/>
    </row>
    <row r="158" spans="1:14" ht="13" customHeight="1">
      <c r="A158" s="790"/>
      <c r="B158" s="1449">
        <f t="shared" si="8"/>
        <v>226</v>
      </c>
      <c r="C158" s="804" t="s">
        <v>516</v>
      </c>
      <c r="D158" s="530"/>
      <c r="E158" s="740" t="s">
        <v>2375</v>
      </c>
      <c r="F158" s="1450" t="s">
        <v>658</v>
      </c>
      <c r="G158" s="1447" t="s">
        <v>658</v>
      </c>
      <c r="H158" s="1443"/>
      <c r="I158" s="1447" t="s">
        <v>658</v>
      </c>
      <c r="J158" s="1443"/>
      <c r="K158" s="1447" t="s">
        <v>658</v>
      </c>
      <c r="L158" s="1444"/>
      <c r="M158" s="804">
        <f t="shared" si="9"/>
        <v>226</v>
      </c>
      <c r="N158" s="194"/>
    </row>
    <row r="159" spans="1:14" ht="13" customHeight="1">
      <c r="A159" s="1112"/>
      <c r="B159" s="1449">
        <f t="shared" si="8"/>
        <v>227</v>
      </c>
      <c r="C159" s="804" t="s">
        <v>516</v>
      </c>
      <c r="D159" s="530"/>
      <c r="E159" s="740" t="s">
        <v>2376</v>
      </c>
      <c r="F159" s="1450" t="s">
        <v>658</v>
      </c>
      <c r="G159" s="1447" t="s">
        <v>658</v>
      </c>
      <c r="H159" s="1427" t="s">
        <v>2337</v>
      </c>
      <c r="I159" s="1447" t="s">
        <v>658</v>
      </c>
      <c r="J159" s="1427" t="s">
        <v>2337</v>
      </c>
      <c r="K159" s="1447" t="s">
        <v>658</v>
      </c>
      <c r="L159" s="1451" t="s">
        <v>2337</v>
      </c>
      <c r="M159" s="804">
        <f t="shared" si="9"/>
        <v>227</v>
      </c>
      <c r="N159" s="194"/>
    </row>
    <row r="160" spans="1:14" ht="13" customHeight="1">
      <c r="A160" s="1112"/>
      <c r="B160" s="1449">
        <f t="shared" si="8"/>
        <v>228</v>
      </c>
      <c r="C160" s="737"/>
      <c r="D160" s="530"/>
      <c r="E160" s="740" t="s">
        <v>2377</v>
      </c>
      <c r="F160" s="1450" t="s">
        <v>658</v>
      </c>
      <c r="G160" s="1447" t="s">
        <v>658</v>
      </c>
      <c r="H160" s="1443"/>
      <c r="I160" s="1447" t="s">
        <v>658</v>
      </c>
      <c r="J160" s="1443"/>
      <c r="K160" s="1447" t="s">
        <v>658</v>
      </c>
      <c r="L160" s="1444"/>
      <c r="M160" s="804">
        <f t="shared" si="9"/>
        <v>228</v>
      </c>
      <c r="N160" s="194"/>
    </row>
    <row r="161" spans="1:14" ht="13" customHeight="1">
      <c r="A161" s="1112"/>
      <c r="B161" s="1449">
        <f t="shared" si="8"/>
        <v>229</v>
      </c>
      <c r="C161" s="737"/>
      <c r="D161" s="530"/>
      <c r="E161" s="740" t="s">
        <v>2378</v>
      </c>
      <c r="F161" s="1450" t="s">
        <v>658</v>
      </c>
      <c r="G161" s="1447" t="s">
        <v>658</v>
      </c>
      <c r="H161" s="1427" t="s">
        <v>2337</v>
      </c>
      <c r="I161" s="1447" t="s">
        <v>658</v>
      </c>
      <c r="J161" s="1427" t="s">
        <v>2337</v>
      </c>
      <c r="K161" s="1447" t="s">
        <v>658</v>
      </c>
      <c r="L161" s="1451" t="s">
        <v>2337</v>
      </c>
      <c r="M161" s="804">
        <f t="shared" si="9"/>
        <v>229</v>
      </c>
      <c r="N161" s="194"/>
    </row>
    <row r="162" spans="1:14" ht="13" customHeight="1">
      <c r="A162" s="1112"/>
      <c r="B162" s="1449">
        <f t="shared" si="8"/>
        <v>230</v>
      </c>
      <c r="C162" s="804" t="s">
        <v>516</v>
      </c>
      <c r="D162" s="530"/>
      <c r="E162" s="740" t="s">
        <v>2379</v>
      </c>
      <c r="F162" s="1450" t="s">
        <v>658</v>
      </c>
      <c r="G162" s="1447" t="s">
        <v>658</v>
      </c>
      <c r="H162" s="1443"/>
      <c r="I162" s="1447" t="s">
        <v>658</v>
      </c>
      <c r="J162" s="1443"/>
      <c r="K162" s="1447" t="s">
        <v>658</v>
      </c>
      <c r="L162" s="1444"/>
      <c r="M162" s="804">
        <f t="shared" si="9"/>
        <v>230</v>
      </c>
      <c r="N162" s="194"/>
    </row>
    <row r="163" spans="1:14" ht="13" customHeight="1">
      <c r="A163" s="1112"/>
      <c r="B163" s="1449">
        <f t="shared" si="8"/>
        <v>231</v>
      </c>
      <c r="C163" s="804" t="s">
        <v>516</v>
      </c>
      <c r="D163" s="530"/>
      <c r="E163" s="740" t="s">
        <v>2380</v>
      </c>
      <c r="F163" s="1450" t="s">
        <v>658</v>
      </c>
      <c r="G163" s="1447" t="s">
        <v>658</v>
      </c>
      <c r="H163" s="1427" t="s">
        <v>2337</v>
      </c>
      <c r="I163" s="1447" t="s">
        <v>658</v>
      </c>
      <c r="J163" s="1427" t="s">
        <v>2337</v>
      </c>
      <c r="K163" s="1447" t="s">
        <v>658</v>
      </c>
      <c r="L163" s="1451" t="s">
        <v>2337</v>
      </c>
      <c r="M163" s="804">
        <f t="shared" si="9"/>
        <v>231</v>
      </c>
      <c r="N163" s="194"/>
    </row>
    <row r="164" spans="1:14" ht="13" customHeight="1">
      <c r="A164" s="1112"/>
      <c r="B164" s="1449">
        <f t="shared" si="8"/>
        <v>232</v>
      </c>
      <c r="C164" s="804" t="s">
        <v>516</v>
      </c>
      <c r="D164" s="530"/>
      <c r="E164" s="740" t="s">
        <v>1894</v>
      </c>
      <c r="F164" s="1450" t="s">
        <v>658</v>
      </c>
      <c r="G164" s="1447" t="s">
        <v>658</v>
      </c>
      <c r="H164" s="1447" t="s">
        <v>658</v>
      </c>
      <c r="I164" s="1443"/>
      <c r="J164" s="1443"/>
      <c r="K164" s="1447" t="s">
        <v>658</v>
      </c>
      <c r="L164" s="1444"/>
      <c r="M164" s="804">
        <f t="shared" si="9"/>
        <v>232</v>
      </c>
      <c r="N164" s="194"/>
    </row>
    <row r="165" spans="1:14" ht="13" customHeight="1">
      <c r="A165" s="1112"/>
      <c r="B165" s="1449">
        <f t="shared" si="8"/>
        <v>233</v>
      </c>
      <c r="C165" s="737"/>
      <c r="D165" s="530"/>
      <c r="E165" s="740" t="s">
        <v>2381</v>
      </c>
      <c r="F165" s="1450" t="s">
        <v>658</v>
      </c>
      <c r="G165" s="1447" t="s">
        <v>658</v>
      </c>
      <c r="H165" s="1443"/>
      <c r="I165" s="1447" t="s">
        <v>658</v>
      </c>
      <c r="J165" s="1443"/>
      <c r="K165" s="1447" t="s">
        <v>658</v>
      </c>
      <c r="L165" s="1444"/>
      <c r="M165" s="804">
        <f t="shared" si="9"/>
        <v>233</v>
      </c>
      <c r="N165" s="194"/>
    </row>
    <row r="166" spans="1:14" ht="13" customHeight="1">
      <c r="A166" s="3674" t="s">
        <v>3602</v>
      </c>
      <c r="B166" s="1449">
        <f t="shared" si="8"/>
        <v>234</v>
      </c>
      <c r="C166" s="737"/>
      <c r="D166" s="530"/>
      <c r="E166" s="740" t="s">
        <v>2382</v>
      </c>
      <c r="F166" s="1450" t="s">
        <v>658</v>
      </c>
      <c r="G166" s="1447" t="s">
        <v>658</v>
      </c>
      <c r="H166" s="1427" t="s">
        <v>2337</v>
      </c>
      <c r="I166" s="1447" t="s">
        <v>658</v>
      </c>
      <c r="J166" s="1427" t="s">
        <v>2337</v>
      </c>
      <c r="K166" s="1447" t="s">
        <v>658</v>
      </c>
      <c r="L166" s="1451" t="s">
        <v>2337</v>
      </c>
      <c r="M166" s="804">
        <f t="shared" si="9"/>
        <v>234</v>
      </c>
      <c r="N166" s="194"/>
    </row>
    <row r="167" spans="1:14" ht="13" customHeight="1">
      <c r="A167" s="3674"/>
      <c r="B167" s="1449">
        <f t="shared" si="8"/>
        <v>235</v>
      </c>
      <c r="C167" s="804" t="s">
        <v>516</v>
      </c>
      <c r="D167" s="530"/>
      <c r="E167" s="740" t="s">
        <v>2383</v>
      </c>
      <c r="F167" s="1450" t="s">
        <v>658</v>
      </c>
      <c r="G167" s="1447" t="s">
        <v>658</v>
      </c>
      <c r="H167" s="1427" t="s">
        <v>2337</v>
      </c>
      <c r="I167" s="1447" t="s">
        <v>658</v>
      </c>
      <c r="J167" s="1427" t="s">
        <v>2337</v>
      </c>
      <c r="K167" s="1447" t="s">
        <v>658</v>
      </c>
      <c r="L167" s="1451" t="s">
        <v>2337</v>
      </c>
      <c r="M167" s="804">
        <f t="shared" si="9"/>
        <v>235</v>
      </c>
      <c r="N167" s="194"/>
    </row>
    <row r="168" spans="1:14" ht="13" customHeight="1">
      <c r="A168" s="3674"/>
      <c r="B168" s="1449">
        <f t="shared" si="8"/>
        <v>236</v>
      </c>
      <c r="C168" s="737"/>
      <c r="D168" s="530"/>
      <c r="E168" s="740" t="s">
        <v>1360</v>
      </c>
      <c r="F168" s="1404"/>
      <c r="G168" s="1443"/>
      <c r="H168" s="1443"/>
      <c r="I168" s="1443"/>
      <c r="J168" s="1443"/>
      <c r="K168" s="1447" t="s">
        <v>658</v>
      </c>
      <c r="L168" s="1444"/>
      <c r="M168" s="804">
        <f t="shared" si="9"/>
        <v>236</v>
      </c>
      <c r="N168" s="194"/>
    </row>
    <row r="169" spans="1:14" ht="13" customHeight="1">
      <c r="A169" s="3674"/>
      <c r="B169" s="1223">
        <f>B168+1</f>
        <v>237</v>
      </c>
      <c r="C169" s="737"/>
      <c r="D169" s="530"/>
      <c r="E169" s="740" t="s">
        <v>490</v>
      </c>
      <c r="F169" s="1404"/>
      <c r="G169" s="1443"/>
      <c r="H169" s="1443"/>
      <c r="I169" s="1443"/>
      <c r="J169" s="1443"/>
      <c r="K169" s="1447" t="s">
        <v>658</v>
      </c>
      <c r="L169" s="1444"/>
      <c r="M169" s="804">
        <f>M168+1</f>
        <v>237</v>
      </c>
      <c r="N169" s="194"/>
    </row>
    <row r="170" spans="1:14" ht="13" customHeight="1">
      <c r="A170" s="3674"/>
      <c r="B170" s="1223">
        <f>B169+1</f>
        <v>238</v>
      </c>
      <c r="C170" s="737"/>
      <c r="D170" s="530" t="s">
        <v>1363</v>
      </c>
      <c r="E170" s="740"/>
      <c r="F170" s="1404"/>
      <c r="G170" s="1448">
        <f>SUM(G152:G169)</f>
        <v>2</v>
      </c>
      <c r="H170" s="1448">
        <f>SUM(H152:H169)</f>
        <v>21</v>
      </c>
      <c r="I170" s="1443">
        <f>SUM(I152:I169)</f>
        <v>0</v>
      </c>
      <c r="J170" s="1405">
        <f>SUM(F170:I170)</f>
        <v>23</v>
      </c>
      <c r="K170" s="1447" t="s">
        <v>658</v>
      </c>
      <c r="L170" s="1406">
        <f>SUM(J170:K170)</f>
        <v>23</v>
      </c>
      <c r="M170" s="804">
        <f>M169+1</f>
        <v>238</v>
      </c>
      <c r="N170" s="194"/>
    </row>
    <row r="171" spans="1:14" ht="13" customHeight="1">
      <c r="A171" s="3674"/>
      <c r="B171" s="926"/>
      <c r="C171" s="750"/>
      <c r="D171" s="459" t="s">
        <v>1364</v>
      </c>
      <c r="E171" s="734"/>
      <c r="F171" s="1407"/>
      <c r="G171" s="1445"/>
      <c r="H171" s="1445"/>
      <c r="I171" s="1445"/>
      <c r="J171" s="1445"/>
      <c r="K171" s="1445"/>
      <c r="L171" s="1446"/>
      <c r="M171" s="3289"/>
      <c r="N171" s="194"/>
    </row>
    <row r="172" spans="1:14" ht="13" customHeight="1">
      <c r="A172" s="3674"/>
      <c r="B172" s="1223">
        <v>301</v>
      </c>
      <c r="C172" s="737"/>
      <c r="D172" s="530"/>
      <c r="E172" s="740" t="s">
        <v>2369</v>
      </c>
      <c r="F172" s="1404"/>
      <c r="G172" s="1443"/>
      <c r="H172" s="1443"/>
      <c r="I172" s="1443"/>
      <c r="J172" s="1443"/>
      <c r="K172" s="1443"/>
      <c r="L172" s="1444"/>
      <c r="M172" s="3290">
        <v>301</v>
      </c>
      <c r="N172" s="3672" t="s">
        <v>3387</v>
      </c>
    </row>
    <row r="173" spans="1:14" ht="13" customHeight="1">
      <c r="A173" s="3674"/>
      <c r="B173" s="926"/>
      <c r="C173" s="750"/>
      <c r="D173" s="459"/>
      <c r="E173" s="734" t="s">
        <v>1365</v>
      </c>
      <c r="F173" s="1407"/>
      <c r="G173" s="1445"/>
      <c r="H173" s="1445"/>
      <c r="I173" s="1445"/>
      <c r="J173" s="1445"/>
      <c r="K173" s="1445"/>
      <c r="L173" s="1446"/>
      <c r="M173" s="3289"/>
      <c r="N173" s="3672"/>
    </row>
    <row r="174" spans="1:14" ht="13" customHeight="1">
      <c r="A174" s="3674"/>
      <c r="B174" s="1223">
        <v>302</v>
      </c>
      <c r="C174" s="804" t="s">
        <v>516</v>
      </c>
      <c r="D174" s="530"/>
      <c r="E174" s="740" t="s">
        <v>1366</v>
      </c>
      <c r="F174" s="1404"/>
      <c r="G174" s="1443"/>
      <c r="H174" s="1443">
        <v>18</v>
      </c>
      <c r="I174" s="1443"/>
      <c r="J174" s="1405">
        <f>SUM(F174:I174)</f>
        <v>18</v>
      </c>
      <c r="K174" s="1447" t="s">
        <v>658</v>
      </c>
      <c r="L174" s="1406">
        <f>SUM(J174:K174)</f>
        <v>18</v>
      </c>
      <c r="M174" s="3290">
        <v>302</v>
      </c>
      <c r="N174" s="3672"/>
    </row>
    <row r="175" spans="1:14" ht="13" customHeight="1">
      <c r="A175" s="3674"/>
      <c r="B175" s="1223">
        <f t="shared" ref="B175:B184" si="10">B174+1</f>
        <v>303</v>
      </c>
      <c r="C175" s="804" t="s">
        <v>516</v>
      </c>
      <c r="D175" s="530"/>
      <c r="E175" s="740" t="s">
        <v>1367</v>
      </c>
      <c r="F175" s="1404"/>
      <c r="G175" s="1443"/>
      <c r="H175" s="1443"/>
      <c r="I175" s="1443"/>
      <c r="J175" s="1443"/>
      <c r="K175" s="1447" t="s">
        <v>658</v>
      </c>
      <c r="L175" s="1444"/>
      <c r="M175" s="804">
        <f t="shared" ref="M175:M184" si="11">M174+1</f>
        <v>303</v>
      </c>
      <c r="N175" s="3672"/>
    </row>
    <row r="176" spans="1:14" ht="13" customHeight="1">
      <c r="A176" s="3674"/>
      <c r="B176" s="1223">
        <f t="shared" si="10"/>
        <v>304</v>
      </c>
      <c r="C176" s="804" t="s">
        <v>516</v>
      </c>
      <c r="D176" s="530"/>
      <c r="E176" s="740" t="s">
        <v>1368</v>
      </c>
      <c r="F176" s="1404"/>
      <c r="G176" s="1443"/>
      <c r="H176" s="1443"/>
      <c r="I176" s="1443"/>
      <c r="J176" s="1443"/>
      <c r="K176" s="1443"/>
      <c r="L176" s="1444"/>
      <c r="M176" s="804">
        <f t="shared" si="11"/>
        <v>304</v>
      </c>
      <c r="N176" s="3672"/>
    </row>
    <row r="177" spans="1:14" ht="13" customHeight="1">
      <c r="A177" s="3674"/>
      <c r="B177" s="1223">
        <f t="shared" si="10"/>
        <v>305</v>
      </c>
      <c r="C177" s="804" t="s">
        <v>516</v>
      </c>
      <c r="D177" s="530"/>
      <c r="E177" s="740" t="s">
        <v>1369</v>
      </c>
      <c r="F177" s="1404"/>
      <c r="G177" s="1443">
        <v>3</v>
      </c>
      <c r="H177" s="1443">
        <v>4945</v>
      </c>
      <c r="I177" s="1443"/>
      <c r="J177" s="1405">
        <f>SUM(F177:I177)</f>
        <v>4948</v>
      </c>
      <c r="K177" s="1447"/>
      <c r="L177" s="1406">
        <f>SUM(J177:K177)</f>
        <v>4948</v>
      </c>
      <c r="M177" s="804">
        <f t="shared" si="11"/>
        <v>305</v>
      </c>
      <c r="N177" s="3672"/>
    </row>
    <row r="178" spans="1:14" ht="13" customHeight="1">
      <c r="A178" s="3674"/>
      <c r="B178" s="1223">
        <f t="shared" si="10"/>
        <v>306</v>
      </c>
      <c r="C178" s="804" t="s">
        <v>516</v>
      </c>
      <c r="D178" s="530"/>
      <c r="E178" s="740" t="s">
        <v>1370</v>
      </c>
      <c r="F178" s="1404"/>
      <c r="G178" s="1443"/>
      <c r="H178" s="1443"/>
      <c r="I178" s="1443"/>
      <c r="J178" s="1443"/>
      <c r="K178" s="1443"/>
      <c r="L178" s="1444"/>
      <c r="M178" s="804">
        <f t="shared" si="11"/>
        <v>306</v>
      </c>
      <c r="N178" s="3672"/>
    </row>
    <row r="179" spans="1:14" ht="13" customHeight="1">
      <c r="A179" s="3674"/>
      <c r="B179" s="1223">
        <f t="shared" si="10"/>
        <v>307</v>
      </c>
      <c r="C179" s="804" t="s">
        <v>516</v>
      </c>
      <c r="D179" s="530"/>
      <c r="E179" s="740" t="s">
        <v>1371</v>
      </c>
      <c r="F179" s="1404"/>
      <c r="G179" s="1443"/>
      <c r="H179" s="1443">
        <v>3</v>
      </c>
      <c r="I179" s="1443"/>
      <c r="J179" s="1405">
        <f>SUM(F179:I179)</f>
        <v>3</v>
      </c>
      <c r="K179" s="1447"/>
      <c r="L179" s="1406">
        <f>SUM(J179:K179)</f>
        <v>3</v>
      </c>
      <c r="M179" s="804">
        <f t="shared" si="11"/>
        <v>307</v>
      </c>
      <c r="N179" s="3672"/>
    </row>
    <row r="180" spans="1:14" ht="13" customHeight="1">
      <c r="A180" s="3674"/>
      <c r="B180" s="1223">
        <f t="shared" si="10"/>
        <v>308</v>
      </c>
      <c r="C180" s="737"/>
      <c r="D180" s="530"/>
      <c r="E180" s="740" t="s">
        <v>1372</v>
      </c>
      <c r="F180" s="1404"/>
      <c r="G180" s="1443"/>
      <c r="H180" s="1443"/>
      <c r="I180" s="1443"/>
      <c r="J180" s="1443"/>
      <c r="K180" s="1443"/>
      <c r="L180" s="1444"/>
      <c r="M180" s="804">
        <f t="shared" si="11"/>
        <v>308</v>
      </c>
      <c r="N180" s="3672"/>
    </row>
    <row r="181" spans="1:14" ht="13" customHeight="1">
      <c r="A181" s="3674"/>
      <c r="B181" s="1223">
        <f t="shared" si="10"/>
        <v>309</v>
      </c>
      <c r="C181" s="737"/>
      <c r="D181" s="530"/>
      <c r="E181" s="740" t="s">
        <v>2373</v>
      </c>
      <c r="F181" s="1450" t="s">
        <v>658</v>
      </c>
      <c r="G181" s="1447" t="s">
        <v>658</v>
      </c>
      <c r="H181" s="1447" t="s">
        <v>658</v>
      </c>
      <c r="I181" s="1443"/>
      <c r="J181" s="1443"/>
      <c r="K181" s="1443"/>
      <c r="L181" s="1444"/>
      <c r="M181" s="804">
        <f t="shared" si="11"/>
        <v>309</v>
      </c>
      <c r="N181" s="3672"/>
    </row>
    <row r="182" spans="1:14" ht="13" customHeight="1">
      <c r="A182" s="3674"/>
      <c r="B182" s="1223">
        <f t="shared" si="10"/>
        <v>310</v>
      </c>
      <c r="C182" s="737"/>
      <c r="D182" s="530"/>
      <c r="E182" s="740" t="s">
        <v>2374</v>
      </c>
      <c r="F182" s="1450" t="s">
        <v>658</v>
      </c>
      <c r="G182" s="1447" t="s">
        <v>658</v>
      </c>
      <c r="H182" s="1447" t="s">
        <v>658</v>
      </c>
      <c r="I182" s="1443"/>
      <c r="J182" s="1443"/>
      <c r="K182" s="1443"/>
      <c r="L182" s="1444"/>
      <c r="M182" s="804">
        <f t="shared" si="11"/>
        <v>310</v>
      </c>
      <c r="N182" s="3672"/>
    </row>
    <row r="183" spans="1:14" ht="13" customHeight="1">
      <c r="A183" s="3674"/>
      <c r="B183" s="1223">
        <f t="shared" si="10"/>
        <v>311</v>
      </c>
      <c r="C183" s="804" t="s">
        <v>516</v>
      </c>
      <c r="D183" s="530"/>
      <c r="E183" s="740" t="s">
        <v>2375</v>
      </c>
      <c r="F183" s="1450" t="s">
        <v>658</v>
      </c>
      <c r="G183" s="1447" t="s">
        <v>658</v>
      </c>
      <c r="H183" s="1443"/>
      <c r="I183" s="1447" t="s">
        <v>658</v>
      </c>
      <c r="J183" s="1443"/>
      <c r="K183" s="1443"/>
      <c r="L183" s="1444"/>
      <c r="M183" s="804">
        <f t="shared" si="11"/>
        <v>311</v>
      </c>
      <c r="N183" s="3672"/>
    </row>
    <row r="184" spans="1:14" ht="13" customHeight="1" thickBot="1">
      <c r="A184" s="3674"/>
      <c r="B184" s="1223">
        <f t="shared" si="10"/>
        <v>312</v>
      </c>
      <c r="C184" s="804" t="s">
        <v>516</v>
      </c>
      <c r="D184" s="530"/>
      <c r="E184" s="740" t="s">
        <v>2376</v>
      </c>
      <c r="F184" s="1452" t="s">
        <v>658</v>
      </c>
      <c r="G184" s="1453" t="s">
        <v>658</v>
      </c>
      <c r="H184" s="1454" t="s">
        <v>2337</v>
      </c>
      <c r="I184" s="1453" t="s">
        <v>658</v>
      </c>
      <c r="J184" s="1454" t="s">
        <v>2337</v>
      </c>
      <c r="K184" s="1454" t="s">
        <v>2337</v>
      </c>
      <c r="L184" s="1455" t="s">
        <v>2337</v>
      </c>
      <c r="M184" s="804">
        <f t="shared" si="11"/>
        <v>312</v>
      </c>
      <c r="N184" s="3672"/>
    </row>
    <row r="185" spans="1:14" ht="13" customHeight="1">
      <c r="A185" s="3673"/>
      <c r="B185" s="3076"/>
      <c r="C185" s="164"/>
      <c r="D185" s="164"/>
      <c r="E185" s="164"/>
      <c r="F185" s="164"/>
      <c r="G185" s="164"/>
      <c r="H185" s="164"/>
      <c r="I185" s="164"/>
      <c r="J185" s="164"/>
      <c r="K185" s="164"/>
      <c r="L185" s="164"/>
      <c r="M185" s="208"/>
      <c r="N185" s="3673"/>
    </row>
    <row r="186" spans="1:14" ht="13" customHeight="1">
      <c r="A186" s="3150"/>
      <c r="B186" s="3144"/>
      <c r="C186" s="3144"/>
      <c r="D186" s="3144"/>
      <c r="E186" s="3144"/>
      <c r="F186" s="3144"/>
      <c r="G186" s="3144"/>
      <c r="H186" s="3144"/>
      <c r="I186" s="3144"/>
      <c r="J186" s="3144"/>
      <c r="K186" s="3144"/>
      <c r="L186" s="3144"/>
      <c r="M186" s="3144"/>
      <c r="N186" s="3150"/>
    </row>
    <row r="187" spans="1:14" ht="13" customHeight="1">
      <c r="A187" s="3679" t="s">
        <v>3474</v>
      </c>
      <c r="B187" s="3132" t="s">
        <v>2516</v>
      </c>
      <c r="C187" s="3133"/>
      <c r="D187" s="3133"/>
      <c r="E187" s="3133"/>
      <c r="F187" s="3133"/>
      <c r="G187" s="3133"/>
      <c r="H187" s="3133"/>
      <c r="I187" s="3133"/>
      <c r="J187" s="3133"/>
      <c r="K187" s="3133"/>
      <c r="L187" s="3133"/>
      <c r="M187" s="3137"/>
      <c r="N187" s="3683" t="s">
        <v>3605</v>
      </c>
    </row>
    <row r="188" spans="1:14" ht="13" customHeight="1">
      <c r="A188" s="3619"/>
      <c r="B188" s="731" t="s">
        <v>334</v>
      </c>
      <c r="C188" s="731"/>
      <c r="D188" s="731"/>
      <c r="E188" s="731"/>
      <c r="F188" s="731"/>
      <c r="G188" s="731"/>
      <c r="H188" s="731"/>
      <c r="I188" s="731"/>
      <c r="J188" s="731"/>
      <c r="K188" s="731"/>
      <c r="L188" s="731"/>
      <c r="M188" s="924"/>
      <c r="N188" s="3684"/>
    </row>
    <row r="189" spans="1:14" ht="13" customHeight="1">
      <c r="A189" s="3619"/>
      <c r="B189" s="530"/>
      <c r="C189" s="530"/>
      <c r="D189" s="530"/>
      <c r="E189" s="530"/>
      <c r="F189" s="530"/>
      <c r="G189" s="530"/>
      <c r="H189" s="530"/>
      <c r="I189" s="530"/>
      <c r="J189" s="530"/>
      <c r="K189" s="530"/>
      <c r="L189" s="530"/>
      <c r="M189" s="740"/>
      <c r="N189" s="3684"/>
    </row>
    <row r="190" spans="1:14" ht="13" customHeight="1">
      <c r="A190" s="3619"/>
      <c r="B190" s="926"/>
      <c r="C190" s="800"/>
      <c r="D190" s="933"/>
      <c r="E190" s="926"/>
      <c r="F190" s="800"/>
      <c r="G190" s="800"/>
      <c r="H190" s="800"/>
      <c r="I190" s="800"/>
      <c r="J190" s="800"/>
      <c r="K190" s="800"/>
      <c r="L190" s="800"/>
      <c r="M190" s="800"/>
      <c r="N190" s="3684"/>
    </row>
    <row r="191" spans="1:14" ht="13" customHeight="1">
      <c r="A191" s="3619"/>
      <c r="B191" s="926"/>
      <c r="C191" s="800"/>
      <c r="D191" s="933"/>
      <c r="E191" s="926"/>
      <c r="F191" s="800"/>
      <c r="G191" s="800" t="s">
        <v>1324</v>
      </c>
      <c r="H191" s="800"/>
      <c r="I191" s="800"/>
      <c r="J191" s="800" t="s">
        <v>1325</v>
      </c>
      <c r="K191" s="800"/>
      <c r="L191" s="800"/>
      <c r="M191" s="800"/>
      <c r="N191" s="3684"/>
    </row>
    <row r="192" spans="1:14" ht="13" customHeight="1">
      <c r="A192" s="3619"/>
      <c r="B192" s="926" t="s">
        <v>311</v>
      </c>
      <c r="C192" s="800" t="s">
        <v>335</v>
      </c>
      <c r="D192" s="933"/>
      <c r="E192" s="926" t="s">
        <v>1326</v>
      </c>
      <c r="F192" s="800" t="s">
        <v>1327</v>
      </c>
      <c r="G192" s="800" t="s">
        <v>1328</v>
      </c>
      <c r="H192" s="800" t="s">
        <v>1329</v>
      </c>
      <c r="I192" s="800" t="s">
        <v>1330</v>
      </c>
      <c r="J192" s="800" t="s">
        <v>1331</v>
      </c>
      <c r="K192" s="800" t="s">
        <v>1332</v>
      </c>
      <c r="L192" s="800" t="s">
        <v>1325</v>
      </c>
      <c r="M192" s="800" t="s">
        <v>311</v>
      </c>
      <c r="N192" s="3684"/>
    </row>
    <row r="193" spans="1:14" ht="13" customHeight="1">
      <c r="A193" s="3619"/>
      <c r="B193" s="926" t="s">
        <v>316</v>
      </c>
      <c r="C193" s="800" t="s">
        <v>338</v>
      </c>
      <c r="D193" s="933"/>
      <c r="E193" s="926"/>
      <c r="F193" s="800" t="s">
        <v>1333</v>
      </c>
      <c r="G193" s="800" t="s">
        <v>1334</v>
      </c>
      <c r="H193" s="800" t="s">
        <v>1335</v>
      </c>
      <c r="I193" s="800"/>
      <c r="J193" s="800" t="s">
        <v>1336</v>
      </c>
      <c r="K193" s="800"/>
      <c r="L193" s="800"/>
      <c r="M193" s="800" t="s">
        <v>316</v>
      </c>
      <c r="N193" s="3684"/>
    </row>
    <row r="194" spans="1:14" ht="13" customHeight="1" thickBot="1">
      <c r="A194" s="3619"/>
      <c r="B194" s="740"/>
      <c r="C194" s="737"/>
      <c r="D194" s="738"/>
      <c r="E194" s="1223" t="s">
        <v>321</v>
      </c>
      <c r="F194" s="804" t="s">
        <v>322</v>
      </c>
      <c r="G194" s="804" t="s">
        <v>323</v>
      </c>
      <c r="H194" s="804" t="s">
        <v>324</v>
      </c>
      <c r="I194" s="804" t="s">
        <v>325</v>
      </c>
      <c r="J194" s="804" t="s">
        <v>326</v>
      </c>
      <c r="K194" s="804" t="s">
        <v>178</v>
      </c>
      <c r="L194" s="804" t="s">
        <v>179</v>
      </c>
      <c r="M194" s="737"/>
      <c r="N194" s="3684"/>
    </row>
    <row r="195" spans="1:14" ht="13" customHeight="1">
      <c r="A195" s="3619"/>
      <c r="B195" s="734"/>
      <c r="C195" s="750"/>
      <c r="D195" s="799" t="s">
        <v>1373</v>
      </c>
      <c r="E195" s="734"/>
      <c r="F195" s="1456"/>
      <c r="G195" s="1457"/>
      <c r="H195" s="1457"/>
      <c r="I195" s="1457"/>
      <c r="J195" s="1457"/>
      <c r="K195" s="1457"/>
      <c r="L195" s="1458"/>
      <c r="M195" s="750"/>
      <c r="N195" s="3684"/>
    </row>
    <row r="196" spans="1:14" ht="13" customHeight="1">
      <c r="A196" s="3619"/>
      <c r="B196" s="1223">
        <v>313</v>
      </c>
      <c r="C196" s="737"/>
      <c r="D196" s="530"/>
      <c r="E196" s="530" t="s">
        <v>2377</v>
      </c>
      <c r="F196" s="1450" t="s">
        <v>658</v>
      </c>
      <c r="G196" s="1427" t="s">
        <v>658</v>
      </c>
      <c r="H196" s="1405"/>
      <c r="I196" s="1427" t="s">
        <v>658</v>
      </c>
      <c r="J196" s="1405"/>
      <c r="K196" s="1405"/>
      <c r="L196" s="1406"/>
      <c r="M196" s="804">
        <v>313</v>
      </c>
      <c r="N196" s="3684"/>
    </row>
    <row r="197" spans="1:14" ht="13" customHeight="1">
      <c r="A197" s="3619"/>
      <c r="B197" s="1223">
        <f t="shared" ref="B197:B207" si="12">B196+1</f>
        <v>314</v>
      </c>
      <c r="C197" s="737"/>
      <c r="D197" s="530"/>
      <c r="E197" s="530" t="s">
        <v>2378</v>
      </c>
      <c r="F197" s="1450" t="s">
        <v>658</v>
      </c>
      <c r="G197" s="1427" t="s">
        <v>658</v>
      </c>
      <c r="H197" s="1427" t="s">
        <v>2337</v>
      </c>
      <c r="I197" s="1427" t="s">
        <v>658</v>
      </c>
      <c r="J197" s="1427" t="s">
        <v>2337</v>
      </c>
      <c r="K197" s="1427" t="s">
        <v>2337</v>
      </c>
      <c r="L197" s="1451" t="s">
        <v>2337</v>
      </c>
      <c r="M197" s="804">
        <f t="shared" ref="M197:M207" si="13">M196+1</f>
        <v>314</v>
      </c>
      <c r="N197" s="3684"/>
    </row>
    <row r="198" spans="1:14" ht="13" customHeight="1">
      <c r="A198" s="3619"/>
      <c r="B198" s="1223">
        <f t="shared" si="12"/>
        <v>315</v>
      </c>
      <c r="C198" s="737"/>
      <c r="D198" s="530"/>
      <c r="E198" s="530" t="s">
        <v>2379</v>
      </c>
      <c r="F198" s="1450" t="s">
        <v>658</v>
      </c>
      <c r="G198" s="1427" t="s">
        <v>658</v>
      </c>
      <c r="H198" s="1405"/>
      <c r="I198" s="1427" t="s">
        <v>658</v>
      </c>
      <c r="J198" s="1405"/>
      <c r="K198" s="1405"/>
      <c r="L198" s="1406"/>
      <c r="M198" s="804">
        <f t="shared" si="13"/>
        <v>315</v>
      </c>
      <c r="N198" s="3684"/>
    </row>
    <row r="199" spans="1:14" ht="13" customHeight="1">
      <c r="A199" s="3619"/>
      <c r="B199" s="1223">
        <f t="shared" si="12"/>
        <v>316</v>
      </c>
      <c r="C199" s="737"/>
      <c r="D199" s="530"/>
      <c r="E199" s="530" t="s">
        <v>2380</v>
      </c>
      <c r="F199" s="1450" t="s">
        <v>658</v>
      </c>
      <c r="G199" s="1427" t="s">
        <v>658</v>
      </c>
      <c r="H199" s="1427" t="s">
        <v>2337</v>
      </c>
      <c r="I199" s="1427" t="s">
        <v>658</v>
      </c>
      <c r="J199" s="1427" t="s">
        <v>2337</v>
      </c>
      <c r="K199" s="1427" t="s">
        <v>2337</v>
      </c>
      <c r="L199" s="1451" t="s">
        <v>2337</v>
      </c>
      <c r="M199" s="804">
        <f t="shared" si="13"/>
        <v>316</v>
      </c>
      <c r="N199" s="3684"/>
    </row>
    <row r="200" spans="1:14" ht="13" customHeight="1">
      <c r="A200" s="3619"/>
      <c r="B200" s="1223">
        <f t="shared" si="12"/>
        <v>317</v>
      </c>
      <c r="C200" s="737"/>
      <c r="D200" s="530"/>
      <c r="E200" s="530" t="s">
        <v>1894</v>
      </c>
      <c r="F200" s="1450" t="s">
        <v>658</v>
      </c>
      <c r="G200" s="1427" t="s">
        <v>658</v>
      </c>
      <c r="H200" s="1427" t="s">
        <v>658</v>
      </c>
      <c r="I200" s="1405">
        <v>7790</v>
      </c>
      <c r="J200" s="1405">
        <f>SUM(F200:I200)</f>
        <v>7790</v>
      </c>
      <c r="K200" s="1447"/>
      <c r="L200" s="1406">
        <f>SUM(J200:K200)</f>
        <v>7790</v>
      </c>
      <c r="M200" s="804">
        <f t="shared" si="13"/>
        <v>317</v>
      </c>
      <c r="N200" s="3684"/>
    </row>
    <row r="201" spans="1:14" ht="13" customHeight="1">
      <c r="A201" s="3619"/>
      <c r="B201" s="1223">
        <f t="shared" si="12"/>
        <v>318</v>
      </c>
      <c r="C201" s="737"/>
      <c r="D201" s="530"/>
      <c r="E201" s="530" t="s">
        <v>2381</v>
      </c>
      <c r="F201" s="1450" t="s">
        <v>658</v>
      </c>
      <c r="G201" s="1427" t="s">
        <v>658</v>
      </c>
      <c r="H201" s="1405"/>
      <c r="I201" s="1427" t="s">
        <v>658</v>
      </c>
      <c r="J201" s="1405"/>
      <c r="K201" s="1405"/>
      <c r="L201" s="1406"/>
      <c r="M201" s="804">
        <f t="shared" si="13"/>
        <v>318</v>
      </c>
      <c r="N201" s="3684"/>
    </row>
    <row r="202" spans="1:14" ht="13" customHeight="1">
      <c r="A202" s="3619"/>
      <c r="B202" s="1223">
        <f t="shared" si="12"/>
        <v>319</v>
      </c>
      <c r="C202" s="737"/>
      <c r="D202" s="530"/>
      <c r="E202" s="530" t="s">
        <v>2382</v>
      </c>
      <c r="F202" s="1450" t="s">
        <v>658</v>
      </c>
      <c r="G202" s="1427" t="s">
        <v>658</v>
      </c>
      <c r="H202" s="1427" t="s">
        <v>2337</v>
      </c>
      <c r="I202" s="1427" t="s">
        <v>658</v>
      </c>
      <c r="J202" s="1427" t="s">
        <v>2337</v>
      </c>
      <c r="K202" s="1427" t="s">
        <v>2337</v>
      </c>
      <c r="L202" s="1451" t="s">
        <v>2337</v>
      </c>
      <c r="M202" s="804">
        <f t="shared" si="13"/>
        <v>319</v>
      </c>
      <c r="N202" s="3684"/>
    </row>
    <row r="203" spans="1:14" ht="13" customHeight="1">
      <c r="A203" s="3619"/>
      <c r="B203" s="1223">
        <f t="shared" si="12"/>
        <v>320</v>
      </c>
      <c r="C203" s="737"/>
      <c r="D203" s="530"/>
      <c r="E203" s="530" t="s">
        <v>2383</v>
      </c>
      <c r="F203" s="1450" t="s">
        <v>658</v>
      </c>
      <c r="G203" s="1427" t="s">
        <v>658</v>
      </c>
      <c r="H203" s="1427" t="s">
        <v>2337</v>
      </c>
      <c r="I203" s="1427" t="s">
        <v>658</v>
      </c>
      <c r="J203" s="1427" t="s">
        <v>2337</v>
      </c>
      <c r="K203" s="1427" t="s">
        <v>2337</v>
      </c>
      <c r="L203" s="1451" t="s">
        <v>2337</v>
      </c>
      <c r="M203" s="804">
        <f t="shared" si="13"/>
        <v>320</v>
      </c>
      <c r="N203" s="3684"/>
    </row>
    <row r="204" spans="1:14" ht="13" customHeight="1">
      <c r="A204" s="3619"/>
      <c r="B204" s="1223">
        <f t="shared" si="12"/>
        <v>321</v>
      </c>
      <c r="C204" s="737"/>
      <c r="D204" s="530"/>
      <c r="E204" s="530" t="s">
        <v>1360</v>
      </c>
      <c r="F204" s="1404"/>
      <c r="G204" s="1405"/>
      <c r="H204" s="1405"/>
      <c r="I204" s="1405"/>
      <c r="J204" s="1405"/>
      <c r="K204" s="1405"/>
      <c r="L204" s="1406"/>
      <c r="M204" s="804">
        <f t="shared" si="13"/>
        <v>321</v>
      </c>
      <c r="N204" s="194"/>
    </row>
    <row r="205" spans="1:14" ht="13" customHeight="1">
      <c r="A205" s="3619"/>
      <c r="B205" s="1223">
        <f t="shared" si="12"/>
        <v>322</v>
      </c>
      <c r="C205" s="737"/>
      <c r="D205" s="530"/>
      <c r="E205" s="530" t="s">
        <v>490</v>
      </c>
      <c r="F205" s="1404"/>
      <c r="G205" s="1405"/>
      <c r="H205" s="1405"/>
      <c r="I205" s="1405"/>
      <c r="J205" s="1405"/>
      <c r="K205" s="1405"/>
      <c r="L205" s="1406"/>
      <c r="M205" s="804">
        <f t="shared" si="13"/>
        <v>322</v>
      </c>
      <c r="N205" s="194"/>
    </row>
    <row r="206" spans="1:14" ht="13" customHeight="1">
      <c r="A206" s="3619"/>
      <c r="B206" s="1223">
        <f t="shared" si="12"/>
        <v>323</v>
      </c>
      <c r="C206" s="737"/>
      <c r="D206" s="530" t="s">
        <v>1374</v>
      </c>
      <c r="E206" s="530"/>
      <c r="F206" s="1404"/>
      <c r="G206" s="1405">
        <f>SUM(G196:G205,G172:G184)</f>
        <v>3</v>
      </c>
      <c r="H206" s="1405">
        <f>SUM(H196:H205,H172:H184)</f>
        <v>4966</v>
      </c>
      <c r="I206" s="1405">
        <f>SUM(I196:I205,I172:I184)</f>
        <v>7790</v>
      </c>
      <c r="J206" s="1405">
        <f>SUM(F206:I206)</f>
        <v>12759</v>
      </c>
      <c r="K206" s="1447"/>
      <c r="L206" s="1406">
        <f>SUM(J206:K206)</f>
        <v>12759</v>
      </c>
      <c r="M206" s="804">
        <f t="shared" si="13"/>
        <v>323</v>
      </c>
      <c r="N206" s="194"/>
    </row>
    <row r="207" spans="1:14" ht="13" customHeight="1">
      <c r="A207" s="3619"/>
      <c r="B207" s="1223">
        <f t="shared" si="12"/>
        <v>324</v>
      </c>
      <c r="C207" s="737"/>
      <c r="D207" s="530" t="s">
        <v>107</v>
      </c>
      <c r="E207" s="530"/>
      <c r="F207" s="1404"/>
      <c r="G207" s="1405">
        <f>SUM(G206,G170,G150)</f>
        <v>786</v>
      </c>
      <c r="H207" s="1405">
        <f>SUM(H206,H170,H150)</f>
        <v>5482</v>
      </c>
      <c r="I207" s="1405">
        <f>SUM(I206,I170,I150)</f>
        <v>19250</v>
      </c>
      <c r="J207" s="1405">
        <f>SUM(F207:I207)</f>
        <v>25518</v>
      </c>
      <c r="K207" s="1447"/>
      <c r="L207" s="1406">
        <f>SUM(J207:K207)</f>
        <v>25518</v>
      </c>
      <c r="M207" s="804">
        <f t="shared" si="13"/>
        <v>324</v>
      </c>
      <c r="N207" s="194"/>
    </row>
    <row r="208" spans="1:14" ht="13" customHeight="1">
      <c r="A208" s="3619"/>
      <c r="B208" s="926"/>
      <c r="C208" s="750"/>
      <c r="D208" s="459" t="s">
        <v>1375</v>
      </c>
      <c r="E208" s="459"/>
      <c r="F208" s="1407"/>
      <c r="G208" s="1408"/>
      <c r="H208" s="1408"/>
      <c r="I208" s="1408"/>
      <c r="J208" s="1408"/>
      <c r="K208" s="1408"/>
      <c r="L208" s="1409"/>
      <c r="M208" s="800"/>
      <c r="N208" s="194"/>
    </row>
    <row r="209" spans="1:14" ht="13" customHeight="1">
      <c r="A209" s="3619"/>
      <c r="B209" s="926"/>
      <c r="C209" s="750"/>
      <c r="D209" s="459" t="s">
        <v>1376</v>
      </c>
      <c r="E209" s="459"/>
      <c r="F209" s="1407"/>
      <c r="G209" s="1408"/>
      <c r="H209" s="1408"/>
      <c r="I209" s="1408"/>
      <c r="J209" s="1408"/>
      <c r="K209" s="1408"/>
      <c r="L209" s="1409"/>
      <c r="M209" s="800"/>
      <c r="N209" s="194"/>
    </row>
    <row r="210" spans="1:14" ht="13" customHeight="1">
      <c r="A210" s="3619"/>
      <c r="B210" s="1223">
        <v>401</v>
      </c>
      <c r="C210" s="737"/>
      <c r="D210" s="530"/>
      <c r="E210" s="530" t="s">
        <v>2369</v>
      </c>
      <c r="F210" s="1404"/>
      <c r="G210" s="1405">
        <v>1</v>
      </c>
      <c r="H210" s="1405">
        <v>26</v>
      </c>
      <c r="I210" s="1405"/>
      <c r="J210" s="1405">
        <f>SUM(F210:I210)</f>
        <v>27</v>
      </c>
      <c r="K210" s="1447"/>
      <c r="L210" s="1406">
        <f>SUM(J210:K210)</f>
        <v>27</v>
      </c>
      <c r="M210" s="804">
        <v>401</v>
      </c>
      <c r="N210" s="194"/>
    </row>
    <row r="211" spans="1:14" ht="13" customHeight="1">
      <c r="A211" s="3619"/>
      <c r="B211" s="1223">
        <f t="shared" ref="B211:B219" si="14">B210+1</f>
        <v>402</v>
      </c>
      <c r="C211" s="737"/>
      <c r="D211" s="530"/>
      <c r="E211" s="530" t="s">
        <v>1377</v>
      </c>
      <c r="F211" s="1404"/>
      <c r="G211" s="1405"/>
      <c r="H211" s="1405"/>
      <c r="I211" s="1405"/>
      <c r="J211" s="1405"/>
      <c r="K211" s="1405"/>
      <c r="L211" s="1406"/>
      <c r="M211" s="804">
        <f t="shared" ref="M211:M219" si="15">M210+1</f>
        <v>402</v>
      </c>
      <c r="N211" s="194"/>
    </row>
    <row r="212" spans="1:14" ht="13" customHeight="1">
      <c r="A212" s="3619"/>
      <c r="B212" s="1223">
        <f t="shared" si="14"/>
        <v>403</v>
      </c>
      <c r="C212" s="737"/>
      <c r="D212" s="530"/>
      <c r="E212" s="530" t="s">
        <v>1378</v>
      </c>
      <c r="F212" s="1404"/>
      <c r="G212" s="1405"/>
      <c r="H212" s="1405"/>
      <c r="I212" s="1405"/>
      <c r="J212" s="1405"/>
      <c r="K212" s="1405"/>
      <c r="L212" s="1406"/>
      <c r="M212" s="804">
        <f t="shared" si="15"/>
        <v>403</v>
      </c>
      <c r="N212" s="194"/>
    </row>
    <row r="213" spans="1:14" ht="13" customHeight="1">
      <c r="A213" s="3619"/>
      <c r="B213" s="1223">
        <f t="shared" si="14"/>
        <v>404</v>
      </c>
      <c r="C213" s="737"/>
      <c r="D213" s="530"/>
      <c r="E213" s="530" t="s">
        <v>1379</v>
      </c>
      <c r="F213" s="1404"/>
      <c r="G213" s="1405"/>
      <c r="H213" s="1405"/>
      <c r="I213" s="1405"/>
      <c r="J213" s="1405"/>
      <c r="K213" s="1405"/>
      <c r="L213" s="1406"/>
      <c r="M213" s="804">
        <f t="shared" si="15"/>
        <v>404</v>
      </c>
      <c r="N213" s="194"/>
    </row>
    <row r="214" spans="1:14" ht="13" customHeight="1">
      <c r="A214" s="3619"/>
      <c r="B214" s="1223">
        <f t="shared" si="14"/>
        <v>405</v>
      </c>
      <c r="C214" s="737"/>
      <c r="D214" s="530"/>
      <c r="E214" s="530" t="s">
        <v>1380</v>
      </c>
      <c r="F214" s="1404"/>
      <c r="G214" s="1405"/>
      <c r="H214" s="1405"/>
      <c r="I214" s="1405"/>
      <c r="J214" s="1405"/>
      <c r="K214" s="1405"/>
      <c r="L214" s="1406"/>
      <c r="M214" s="804">
        <f t="shared" si="15"/>
        <v>405</v>
      </c>
      <c r="N214" s="194"/>
    </row>
    <row r="215" spans="1:14" ht="13" customHeight="1">
      <c r="A215" s="3619"/>
      <c r="B215" s="1223">
        <f t="shared" si="14"/>
        <v>406</v>
      </c>
      <c r="C215" s="737"/>
      <c r="D215" s="530"/>
      <c r="E215" s="530" t="s">
        <v>1381</v>
      </c>
      <c r="F215" s="1404"/>
      <c r="G215" s="1405"/>
      <c r="H215" s="1405"/>
      <c r="I215" s="1405"/>
      <c r="J215" s="1405"/>
      <c r="K215" s="1405"/>
      <c r="L215" s="1406"/>
      <c r="M215" s="804">
        <f t="shared" si="15"/>
        <v>406</v>
      </c>
      <c r="N215" s="194"/>
    </row>
    <row r="216" spans="1:14" ht="13" customHeight="1">
      <c r="A216" s="3619"/>
      <c r="B216" s="1223">
        <f t="shared" si="14"/>
        <v>407</v>
      </c>
      <c r="C216" s="737"/>
      <c r="D216" s="530"/>
      <c r="E216" s="530" t="s">
        <v>1382</v>
      </c>
      <c r="F216" s="1404"/>
      <c r="G216" s="1405"/>
      <c r="H216" s="1405"/>
      <c r="I216" s="1405"/>
      <c r="J216" s="1405"/>
      <c r="K216" s="1405"/>
      <c r="L216" s="1406"/>
      <c r="M216" s="804">
        <f t="shared" si="15"/>
        <v>407</v>
      </c>
      <c r="N216" s="194"/>
    </row>
    <row r="217" spans="1:14" ht="13" customHeight="1">
      <c r="A217" s="3619"/>
      <c r="B217" s="1223">
        <f t="shared" si="14"/>
        <v>408</v>
      </c>
      <c r="C217" s="737"/>
      <c r="D217" s="530"/>
      <c r="E217" s="530" t="s">
        <v>1383</v>
      </c>
      <c r="F217" s="1404"/>
      <c r="G217" s="1405"/>
      <c r="H217" s="1405"/>
      <c r="I217" s="1405"/>
      <c r="J217" s="1405"/>
      <c r="K217" s="1405"/>
      <c r="L217" s="1406"/>
      <c r="M217" s="804">
        <f t="shared" si="15"/>
        <v>408</v>
      </c>
      <c r="N217" s="194"/>
    </row>
    <row r="218" spans="1:14" ht="13" customHeight="1">
      <c r="A218" s="3619"/>
      <c r="B218" s="1223">
        <f t="shared" si="14"/>
        <v>409</v>
      </c>
      <c r="C218" s="737"/>
      <c r="D218" s="530"/>
      <c r="E218" s="530" t="s">
        <v>1384</v>
      </c>
      <c r="F218" s="1404"/>
      <c r="G218" s="1405"/>
      <c r="H218" s="1405"/>
      <c r="I218" s="1405"/>
      <c r="J218" s="1405"/>
      <c r="K218" s="1405"/>
      <c r="L218" s="1406"/>
      <c r="M218" s="804">
        <f t="shared" si="15"/>
        <v>409</v>
      </c>
      <c r="N218" s="194"/>
    </row>
    <row r="219" spans="1:14" ht="13" customHeight="1">
      <c r="A219" s="3619"/>
      <c r="B219" s="1223">
        <f t="shared" si="14"/>
        <v>410</v>
      </c>
      <c r="C219" s="737"/>
      <c r="D219" s="530"/>
      <c r="E219" s="530" t="s">
        <v>1385</v>
      </c>
      <c r="F219" s="1404"/>
      <c r="G219" s="1405"/>
      <c r="H219" s="1405"/>
      <c r="I219" s="1405"/>
      <c r="J219" s="1405"/>
      <c r="K219" s="1405"/>
      <c r="L219" s="1406"/>
      <c r="M219" s="804">
        <f t="shared" si="15"/>
        <v>410</v>
      </c>
      <c r="N219" s="194"/>
    </row>
    <row r="220" spans="1:14" ht="13" customHeight="1">
      <c r="A220" s="3619"/>
      <c r="B220" s="1223"/>
      <c r="C220" s="737"/>
      <c r="D220" s="530"/>
      <c r="E220" s="530" t="s">
        <v>1386</v>
      </c>
      <c r="F220" s="1404"/>
      <c r="G220" s="1405"/>
      <c r="H220" s="1405"/>
      <c r="I220" s="1405"/>
      <c r="J220" s="1405"/>
      <c r="K220" s="1405"/>
      <c r="L220" s="1406"/>
      <c r="M220" s="804"/>
      <c r="N220" s="194"/>
    </row>
    <row r="221" spans="1:14" ht="13" customHeight="1">
      <c r="A221" s="3619"/>
      <c r="B221" s="1223">
        <v>411</v>
      </c>
      <c r="C221" s="737"/>
      <c r="D221" s="530"/>
      <c r="E221" s="530" t="s">
        <v>1387</v>
      </c>
      <c r="F221" s="1404"/>
      <c r="G221" s="1405"/>
      <c r="H221" s="1405"/>
      <c r="I221" s="1405"/>
      <c r="J221" s="1405"/>
      <c r="K221" s="1405"/>
      <c r="L221" s="1406"/>
      <c r="M221" s="804">
        <v>411</v>
      </c>
      <c r="N221" s="194"/>
    </row>
    <row r="222" spans="1:14" ht="13" customHeight="1">
      <c r="A222" s="3619"/>
      <c r="B222" s="1223">
        <f t="shared" ref="B222:B229" si="16">B221+1</f>
        <v>412</v>
      </c>
      <c r="C222" s="737"/>
      <c r="D222" s="530"/>
      <c r="E222" s="530" t="s">
        <v>1388</v>
      </c>
      <c r="F222" s="1450" t="s">
        <v>658</v>
      </c>
      <c r="G222" s="1427" t="s">
        <v>658</v>
      </c>
      <c r="H222" s="1427" t="s">
        <v>658</v>
      </c>
      <c r="I222" s="1405"/>
      <c r="J222" s="1405"/>
      <c r="K222" s="1405"/>
      <c r="L222" s="1406"/>
      <c r="M222" s="804">
        <f t="shared" ref="M222:M229" si="17">M221+1</f>
        <v>412</v>
      </c>
      <c r="N222" s="194"/>
    </row>
    <row r="223" spans="1:14" ht="13" customHeight="1">
      <c r="A223" s="3619"/>
      <c r="B223" s="1223">
        <f t="shared" si="16"/>
        <v>413</v>
      </c>
      <c r="C223" s="737"/>
      <c r="D223" s="530"/>
      <c r="E223" s="530" t="s">
        <v>1389</v>
      </c>
      <c r="F223" s="1404"/>
      <c r="G223" s="1405"/>
      <c r="H223" s="1405"/>
      <c r="I223" s="1405"/>
      <c r="J223" s="1405"/>
      <c r="K223" s="1405"/>
      <c r="L223" s="1406"/>
      <c r="M223" s="804">
        <f t="shared" si="17"/>
        <v>413</v>
      </c>
      <c r="N223" s="194"/>
    </row>
    <row r="224" spans="1:14" ht="13" customHeight="1">
      <c r="A224" s="3619"/>
      <c r="B224" s="1223">
        <f t="shared" si="16"/>
        <v>414</v>
      </c>
      <c r="C224" s="737"/>
      <c r="D224" s="530"/>
      <c r="E224" s="530" t="s">
        <v>2373</v>
      </c>
      <c r="F224" s="1450" t="s">
        <v>658</v>
      </c>
      <c r="G224" s="1427" t="s">
        <v>658</v>
      </c>
      <c r="H224" s="1427" t="s">
        <v>658</v>
      </c>
      <c r="I224" s="1405"/>
      <c r="J224" s="1405"/>
      <c r="K224" s="1405"/>
      <c r="L224" s="1406"/>
      <c r="M224" s="804">
        <f t="shared" si="17"/>
        <v>414</v>
      </c>
      <c r="N224" s="194"/>
    </row>
    <row r="225" spans="1:14" ht="13" customHeight="1">
      <c r="A225" s="3619"/>
      <c r="B225" s="1223">
        <f t="shared" si="16"/>
        <v>415</v>
      </c>
      <c r="C225" s="737"/>
      <c r="D225" s="530"/>
      <c r="E225" s="530" t="s">
        <v>2374</v>
      </c>
      <c r="F225" s="1450" t="s">
        <v>658</v>
      </c>
      <c r="G225" s="1427" t="s">
        <v>658</v>
      </c>
      <c r="H225" s="1427" t="s">
        <v>658</v>
      </c>
      <c r="I225" s="1405"/>
      <c r="J225" s="1405"/>
      <c r="K225" s="1405"/>
      <c r="L225" s="1406"/>
      <c r="M225" s="804">
        <f t="shared" si="17"/>
        <v>415</v>
      </c>
      <c r="N225" s="194"/>
    </row>
    <row r="226" spans="1:14" ht="13" customHeight="1">
      <c r="A226" s="3619"/>
      <c r="B226" s="1223">
        <f t="shared" si="16"/>
        <v>416</v>
      </c>
      <c r="C226" s="737"/>
      <c r="D226" s="530"/>
      <c r="E226" s="530" t="s">
        <v>2381</v>
      </c>
      <c r="F226" s="1450" t="s">
        <v>658</v>
      </c>
      <c r="G226" s="1427" t="s">
        <v>658</v>
      </c>
      <c r="H226" s="1405"/>
      <c r="I226" s="1427" t="s">
        <v>658</v>
      </c>
      <c r="J226" s="1405"/>
      <c r="K226" s="1405"/>
      <c r="L226" s="1406"/>
      <c r="M226" s="804">
        <f t="shared" si="17"/>
        <v>416</v>
      </c>
      <c r="N226" s="194"/>
    </row>
    <row r="227" spans="1:14" ht="13" customHeight="1">
      <c r="A227" s="3619"/>
      <c r="B227" s="1223">
        <f t="shared" si="16"/>
        <v>417</v>
      </c>
      <c r="C227" s="737"/>
      <c r="D227" s="530"/>
      <c r="E227" s="530" t="s">
        <v>2382</v>
      </c>
      <c r="F227" s="1450" t="s">
        <v>658</v>
      </c>
      <c r="G227" s="1427" t="s">
        <v>658</v>
      </c>
      <c r="H227" s="1427" t="s">
        <v>2337</v>
      </c>
      <c r="I227" s="1427" t="s">
        <v>658</v>
      </c>
      <c r="J227" s="1427" t="s">
        <v>2337</v>
      </c>
      <c r="K227" s="1427" t="s">
        <v>2337</v>
      </c>
      <c r="L227" s="1451" t="s">
        <v>2337</v>
      </c>
      <c r="M227" s="804">
        <f t="shared" si="17"/>
        <v>417</v>
      </c>
      <c r="N227" s="194"/>
    </row>
    <row r="228" spans="1:14" ht="13" customHeight="1">
      <c r="A228" s="3619"/>
      <c r="B228" s="1223">
        <f t="shared" si="16"/>
        <v>418</v>
      </c>
      <c r="C228" s="737"/>
      <c r="D228" s="530"/>
      <c r="E228" s="530" t="s">
        <v>490</v>
      </c>
      <c r="F228" s="1404"/>
      <c r="G228" s="1405"/>
      <c r="H228" s="1405"/>
      <c r="I228" s="1405"/>
      <c r="J228" s="1405"/>
      <c r="K228" s="1405"/>
      <c r="L228" s="1406"/>
      <c r="M228" s="804">
        <f t="shared" si="17"/>
        <v>418</v>
      </c>
      <c r="N228" s="194"/>
    </row>
    <row r="229" spans="1:14" ht="13" customHeight="1">
      <c r="A229" s="3619"/>
      <c r="B229" s="1223">
        <f t="shared" si="16"/>
        <v>419</v>
      </c>
      <c r="C229" s="737"/>
      <c r="D229" s="530" t="s">
        <v>1390</v>
      </c>
      <c r="E229" s="530"/>
      <c r="F229" s="1404"/>
      <c r="G229" s="1405">
        <f>SUM(G210:G228)</f>
        <v>1</v>
      </c>
      <c r="H229" s="1405">
        <f>SUM(H210:H228)</f>
        <v>26</v>
      </c>
      <c r="I229" s="1405"/>
      <c r="J229" s="1405">
        <f>SUM(F229:I229)</f>
        <v>27</v>
      </c>
      <c r="K229" s="1447"/>
      <c r="L229" s="1406">
        <f>SUM(J229:K229)</f>
        <v>27</v>
      </c>
      <c r="M229" s="804">
        <f t="shared" si="17"/>
        <v>419</v>
      </c>
      <c r="N229" s="194"/>
    </row>
    <row r="230" spans="1:14" ht="13" customHeight="1">
      <c r="A230" s="3619"/>
      <c r="B230" s="926"/>
      <c r="C230" s="750"/>
      <c r="D230" s="459" t="s">
        <v>1391</v>
      </c>
      <c r="E230" s="459"/>
      <c r="F230" s="1407"/>
      <c r="G230" s="1408"/>
      <c r="H230" s="1408"/>
      <c r="I230" s="1408"/>
      <c r="J230" s="1408"/>
      <c r="K230" s="1408"/>
      <c r="L230" s="1409"/>
      <c r="M230" s="800"/>
      <c r="N230" s="194"/>
    </row>
    <row r="231" spans="1:14" ht="13" customHeight="1">
      <c r="A231" s="3619"/>
      <c r="B231" s="1223">
        <v>420</v>
      </c>
      <c r="C231" s="737"/>
      <c r="D231" s="530"/>
      <c r="E231" s="530" t="s">
        <v>2369</v>
      </c>
      <c r="F231" s="1404"/>
      <c r="G231" s="1405"/>
      <c r="H231" s="1405">
        <v>1</v>
      </c>
      <c r="I231" s="1405"/>
      <c r="J231" s="1405">
        <f>SUM(F231:I231)</f>
        <v>1</v>
      </c>
      <c r="K231" s="1447"/>
      <c r="L231" s="1406">
        <f>SUM(J231:K231)</f>
        <v>1</v>
      </c>
      <c r="M231" s="804">
        <v>420</v>
      </c>
      <c r="N231" s="3672">
        <v>91</v>
      </c>
    </row>
    <row r="232" spans="1:14" ht="13" customHeight="1" thickBot="1">
      <c r="A232" s="3619"/>
      <c r="B232" s="1223">
        <f>B231+1</f>
        <v>421</v>
      </c>
      <c r="C232" s="737"/>
      <c r="D232" s="530"/>
      <c r="E232" s="530" t="s">
        <v>1392</v>
      </c>
      <c r="F232" s="1411"/>
      <c r="G232" s="1412">
        <v>1</v>
      </c>
      <c r="H232" s="1412"/>
      <c r="I232" s="1412"/>
      <c r="J232" s="1412">
        <f>SUM(F232:I232)</f>
        <v>1</v>
      </c>
      <c r="K232" s="1412"/>
      <c r="L232" s="1413">
        <f>SUM(J232:K232)</f>
        <v>1</v>
      </c>
      <c r="M232" s="804">
        <f>M231+1</f>
        <v>421</v>
      </c>
      <c r="N232" s="3672"/>
    </row>
    <row r="233" spans="1:14" ht="13" customHeight="1">
      <c r="A233" s="3622"/>
      <c r="B233" s="3151"/>
      <c r="C233" s="2298"/>
      <c r="D233" s="2298"/>
      <c r="E233" s="2298"/>
      <c r="F233" s="2298"/>
      <c r="G233" s="2298"/>
      <c r="H233" s="2298"/>
      <c r="I233" s="2298"/>
      <c r="J233" s="2298"/>
      <c r="K233" s="2298"/>
      <c r="L233" s="2298"/>
      <c r="M233" s="3152"/>
      <c r="N233" s="1114"/>
    </row>
    <row r="234" spans="1:14" ht="13" customHeight="1">
      <c r="A234" s="3142"/>
      <c r="B234" s="3143"/>
      <c r="C234" s="3144"/>
      <c r="D234" s="3144"/>
      <c r="E234" s="3144"/>
      <c r="F234" s="3144"/>
      <c r="G234" s="3144"/>
      <c r="H234" s="3144"/>
      <c r="I234" s="3144"/>
      <c r="J234" s="3144"/>
      <c r="K234" s="3144"/>
      <c r="L234" s="3144"/>
      <c r="M234" s="3143"/>
      <c r="N234" s="3145"/>
    </row>
    <row r="235" spans="1:14" ht="13" customHeight="1">
      <c r="A235" s="3155"/>
      <c r="B235" s="3134" t="s">
        <v>2516</v>
      </c>
      <c r="C235" s="3135"/>
      <c r="D235" s="3135"/>
      <c r="E235" s="3135"/>
      <c r="F235" s="3135"/>
      <c r="G235" s="3135"/>
      <c r="H235" s="3135"/>
      <c r="I235" s="3135"/>
      <c r="J235" s="3135"/>
      <c r="K235" s="3135"/>
      <c r="L235" s="3135"/>
      <c r="M235" s="3136"/>
      <c r="N235" s="3685">
        <v>92</v>
      </c>
    </row>
    <row r="236" spans="1:14" ht="13" customHeight="1">
      <c r="A236" s="922"/>
      <c r="B236" s="923" t="s">
        <v>334</v>
      </c>
      <c r="C236" s="731"/>
      <c r="D236" s="731"/>
      <c r="E236" s="731"/>
      <c r="F236" s="731"/>
      <c r="G236" s="731"/>
      <c r="H236" s="731"/>
      <c r="I236" s="731"/>
      <c r="J236" s="731"/>
      <c r="K236" s="731"/>
      <c r="L236" s="731"/>
      <c r="M236" s="731"/>
      <c r="N236" s="3672"/>
    </row>
    <row r="237" spans="1:14" ht="13" customHeight="1">
      <c r="A237" s="922"/>
      <c r="B237" s="738"/>
      <c r="C237" s="530"/>
      <c r="D237" s="530"/>
      <c r="E237" s="530"/>
      <c r="F237" s="530"/>
      <c r="G237" s="530"/>
      <c r="H237" s="530"/>
      <c r="I237" s="530"/>
      <c r="J237" s="530"/>
      <c r="K237" s="530"/>
      <c r="L237" s="530"/>
      <c r="M237" s="740"/>
      <c r="N237" s="194"/>
    </row>
    <row r="238" spans="1:14" ht="13" customHeight="1">
      <c r="A238" s="922"/>
      <c r="B238" s="800"/>
      <c r="C238" s="800"/>
      <c r="D238" s="933"/>
      <c r="E238" s="926"/>
      <c r="F238" s="800"/>
      <c r="G238" s="800"/>
      <c r="H238" s="800"/>
      <c r="I238" s="800"/>
      <c r="J238" s="800"/>
      <c r="K238" s="800"/>
      <c r="L238" s="800"/>
      <c r="M238" s="800"/>
      <c r="N238" s="194"/>
    </row>
    <row r="239" spans="1:14" ht="13" customHeight="1">
      <c r="A239" s="922"/>
      <c r="B239" s="800"/>
      <c r="C239" s="800"/>
      <c r="D239" s="933"/>
      <c r="E239" s="926"/>
      <c r="F239" s="800"/>
      <c r="G239" s="800" t="s">
        <v>1324</v>
      </c>
      <c r="H239" s="800"/>
      <c r="I239" s="800"/>
      <c r="J239" s="800" t="s">
        <v>1325</v>
      </c>
      <c r="K239" s="800"/>
      <c r="L239" s="800"/>
      <c r="M239" s="800"/>
      <c r="N239" s="194"/>
    </row>
    <row r="240" spans="1:14" ht="13" customHeight="1">
      <c r="A240" s="922"/>
      <c r="B240" s="800" t="s">
        <v>311</v>
      </c>
      <c r="C240" s="800" t="s">
        <v>335</v>
      </c>
      <c r="D240" s="933"/>
      <c r="E240" s="926" t="s">
        <v>1326</v>
      </c>
      <c r="F240" s="800" t="s">
        <v>1327</v>
      </c>
      <c r="G240" s="800" t="s">
        <v>1328</v>
      </c>
      <c r="H240" s="800" t="s">
        <v>1329</v>
      </c>
      <c r="I240" s="800" t="s">
        <v>1330</v>
      </c>
      <c r="J240" s="800" t="s">
        <v>1331</v>
      </c>
      <c r="K240" s="800" t="s">
        <v>1332</v>
      </c>
      <c r="L240" s="800" t="s">
        <v>1325</v>
      </c>
      <c r="M240" s="800" t="s">
        <v>311</v>
      </c>
      <c r="N240" s="194"/>
    </row>
    <row r="241" spans="1:14" ht="13" customHeight="1">
      <c r="A241" s="922"/>
      <c r="B241" s="800" t="s">
        <v>316</v>
      </c>
      <c r="C241" s="800" t="s">
        <v>338</v>
      </c>
      <c r="D241" s="933"/>
      <c r="E241" s="926"/>
      <c r="F241" s="800" t="s">
        <v>1333</v>
      </c>
      <c r="G241" s="800" t="s">
        <v>1334</v>
      </c>
      <c r="H241" s="800" t="s">
        <v>1335</v>
      </c>
      <c r="I241" s="800"/>
      <c r="J241" s="800" t="s">
        <v>1336</v>
      </c>
      <c r="K241" s="800"/>
      <c r="L241" s="800"/>
      <c r="M241" s="800" t="s">
        <v>316</v>
      </c>
      <c r="N241" s="194"/>
    </row>
    <row r="242" spans="1:14" ht="13" customHeight="1" thickBot="1">
      <c r="A242" s="922"/>
      <c r="B242" s="737"/>
      <c r="C242" s="737"/>
      <c r="D242" s="738"/>
      <c r="E242" s="1223" t="s">
        <v>321</v>
      </c>
      <c r="F242" s="800" t="s">
        <v>322</v>
      </c>
      <c r="G242" s="800" t="s">
        <v>323</v>
      </c>
      <c r="H242" s="800" t="s">
        <v>324</v>
      </c>
      <c r="I242" s="800" t="s">
        <v>325</v>
      </c>
      <c r="J242" s="800" t="s">
        <v>326</v>
      </c>
      <c r="K242" s="800" t="s">
        <v>178</v>
      </c>
      <c r="L242" s="800" t="s">
        <v>179</v>
      </c>
      <c r="M242" s="737"/>
      <c r="N242" s="194"/>
    </row>
    <row r="243" spans="1:14" ht="13" customHeight="1">
      <c r="A243" s="922"/>
      <c r="B243" s="800"/>
      <c r="C243" s="750"/>
      <c r="D243" s="799" t="s">
        <v>1393</v>
      </c>
      <c r="E243" s="459"/>
      <c r="F243" s="1423"/>
      <c r="G243" s="1424"/>
      <c r="H243" s="1424"/>
      <c r="I243" s="1424"/>
      <c r="J243" s="1424"/>
      <c r="K243" s="1424"/>
      <c r="L243" s="1425"/>
      <c r="M243" s="734"/>
      <c r="N243" s="194"/>
    </row>
    <row r="244" spans="1:14" ht="13" customHeight="1">
      <c r="A244" s="922"/>
      <c r="B244" s="804">
        <v>422</v>
      </c>
      <c r="C244" s="737"/>
      <c r="D244" s="530"/>
      <c r="E244" s="530" t="s">
        <v>1394</v>
      </c>
      <c r="F244" s="1430"/>
      <c r="G244" s="1405"/>
      <c r="H244" s="1405"/>
      <c r="I244" s="1405"/>
      <c r="J244" s="1405"/>
      <c r="K244" s="1405"/>
      <c r="L244" s="1429"/>
      <c r="M244" s="1223">
        <v>422</v>
      </c>
      <c r="N244" s="194"/>
    </row>
    <row r="245" spans="1:14" ht="13" customHeight="1">
      <c r="A245" s="922"/>
      <c r="B245" s="804">
        <f>B244+1</f>
        <v>423</v>
      </c>
      <c r="C245" s="737"/>
      <c r="D245" s="530"/>
      <c r="E245" s="530" t="s">
        <v>1395</v>
      </c>
      <c r="F245" s="1430"/>
      <c r="G245" s="1405"/>
      <c r="H245" s="1405"/>
      <c r="I245" s="1405"/>
      <c r="J245" s="1405"/>
      <c r="K245" s="1405"/>
      <c r="L245" s="1429"/>
      <c r="M245" s="1223">
        <f>M244+1</f>
        <v>423</v>
      </c>
      <c r="N245" s="194"/>
    </row>
    <row r="246" spans="1:14" ht="13" customHeight="1">
      <c r="A246" s="922"/>
      <c r="B246" s="804">
        <f>B245+1</f>
        <v>424</v>
      </c>
      <c r="C246" s="737"/>
      <c r="D246" s="530"/>
      <c r="E246" s="530" t="s">
        <v>1396</v>
      </c>
      <c r="F246" s="1430"/>
      <c r="G246" s="1405"/>
      <c r="H246" s="1405"/>
      <c r="I246" s="1405"/>
      <c r="J246" s="1405"/>
      <c r="K246" s="1405"/>
      <c r="L246" s="1429"/>
      <c r="M246" s="1223">
        <f>M245+1</f>
        <v>424</v>
      </c>
      <c r="N246" s="194"/>
    </row>
    <row r="247" spans="1:14" ht="13" customHeight="1">
      <c r="A247" s="922"/>
      <c r="B247" s="804">
        <f>B246+1</f>
        <v>425</v>
      </c>
      <c r="C247" s="737"/>
      <c r="D247" s="530"/>
      <c r="E247" s="530" t="s">
        <v>1384</v>
      </c>
      <c r="F247" s="1430"/>
      <c r="G247" s="1405"/>
      <c r="H247" s="1405"/>
      <c r="I247" s="1405"/>
      <c r="J247" s="1405"/>
      <c r="K247" s="1405"/>
      <c r="L247" s="1429"/>
      <c r="M247" s="1223">
        <f>M246+1</f>
        <v>425</v>
      </c>
      <c r="N247" s="194"/>
    </row>
    <row r="248" spans="1:14" ht="13" customHeight="1">
      <c r="A248" s="922"/>
      <c r="B248" s="800"/>
      <c r="C248" s="750"/>
      <c r="D248" s="459"/>
      <c r="E248" s="459" t="s">
        <v>1385</v>
      </c>
      <c r="F248" s="1431"/>
      <c r="G248" s="1408"/>
      <c r="H248" s="1408"/>
      <c r="I248" s="1408"/>
      <c r="J248" s="1408"/>
      <c r="K248" s="1408"/>
      <c r="L248" s="1432"/>
      <c r="M248" s="926"/>
      <c r="N248" s="194"/>
    </row>
    <row r="249" spans="1:14" ht="13" customHeight="1">
      <c r="A249" s="922"/>
      <c r="B249" s="804">
        <v>426</v>
      </c>
      <c r="C249" s="737"/>
      <c r="D249" s="530"/>
      <c r="E249" s="530" t="s">
        <v>1386</v>
      </c>
      <c r="F249" s="1430"/>
      <c r="G249" s="1405"/>
      <c r="H249" s="1405"/>
      <c r="I249" s="1405"/>
      <c r="J249" s="1405"/>
      <c r="K249" s="1405"/>
      <c r="L249" s="1429"/>
      <c r="M249" s="1223">
        <v>426</v>
      </c>
      <c r="N249" s="194"/>
    </row>
    <row r="250" spans="1:14" ht="13" customHeight="1">
      <c r="A250" s="922"/>
      <c r="B250" s="804">
        <v>427</v>
      </c>
      <c r="C250" s="737"/>
      <c r="D250" s="530"/>
      <c r="E250" s="530" t="s">
        <v>1387</v>
      </c>
      <c r="F250" s="1430"/>
      <c r="G250" s="1405"/>
      <c r="H250" s="1405"/>
      <c r="I250" s="1405"/>
      <c r="J250" s="1405"/>
      <c r="K250" s="1405"/>
      <c r="L250" s="1429"/>
      <c r="M250" s="1223">
        <v>427</v>
      </c>
      <c r="N250" s="194"/>
    </row>
    <row r="251" spans="1:14" ht="13" customHeight="1">
      <c r="A251" s="922"/>
      <c r="B251" s="804">
        <f t="shared" ref="B251:B258" si="18">B250+1</f>
        <v>428</v>
      </c>
      <c r="C251" s="737"/>
      <c r="D251" s="530"/>
      <c r="E251" s="530" t="s">
        <v>1388</v>
      </c>
      <c r="F251" s="1426" t="s">
        <v>658</v>
      </c>
      <c r="G251" s="1427" t="s">
        <v>658</v>
      </c>
      <c r="H251" s="1427" t="s">
        <v>658</v>
      </c>
      <c r="I251" s="1405"/>
      <c r="J251" s="1405"/>
      <c r="K251" s="1405"/>
      <c r="L251" s="1429"/>
      <c r="M251" s="1223">
        <f t="shared" ref="M251:M258" si="19">M250+1</f>
        <v>428</v>
      </c>
      <c r="N251" s="194"/>
    </row>
    <row r="252" spans="1:14" ht="13" customHeight="1">
      <c r="A252" s="922"/>
      <c r="B252" s="804">
        <f t="shared" si="18"/>
        <v>429</v>
      </c>
      <c r="C252" s="737"/>
      <c r="D252" s="530"/>
      <c r="E252" s="530" t="s">
        <v>1389</v>
      </c>
      <c r="F252" s="1430"/>
      <c r="G252" s="1405"/>
      <c r="H252" s="1405"/>
      <c r="I252" s="1405"/>
      <c r="J252" s="1405"/>
      <c r="K252" s="1405"/>
      <c r="L252" s="1429"/>
      <c r="M252" s="1223">
        <f t="shared" si="19"/>
        <v>429</v>
      </c>
      <c r="N252" s="194"/>
    </row>
    <row r="253" spans="1:14" ht="13" customHeight="1">
      <c r="A253" s="922"/>
      <c r="B253" s="804">
        <f t="shared" si="18"/>
        <v>430</v>
      </c>
      <c r="C253" s="737"/>
      <c r="D253" s="530"/>
      <c r="E253" s="530" t="s">
        <v>2373</v>
      </c>
      <c r="F253" s="1426" t="s">
        <v>658</v>
      </c>
      <c r="G253" s="1427" t="s">
        <v>658</v>
      </c>
      <c r="H253" s="1427" t="s">
        <v>658</v>
      </c>
      <c r="I253" s="1405"/>
      <c r="J253" s="1405"/>
      <c r="K253" s="1405"/>
      <c r="L253" s="1429"/>
      <c r="M253" s="1223">
        <f t="shared" si="19"/>
        <v>430</v>
      </c>
      <c r="N253" s="194"/>
    </row>
    <row r="254" spans="1:14" ht="13" customHeight="1">
      <c r="A254" s="922"/>
      <c r="B254" s="804">
        <f t="shared" si="18"/>
        <v>431</v>
      </c>
      <c r="C254" s="737"/>
      <c r="D254" s="530"/>
      <c r="E254" s="530" t="s">
        <v>2374</v>
      </c>
      <c r="F254" s="1426" t="s">
        <v>658</v>
      </c>
      <c r="G254" s="1427" t="s">
        <v>658</v>
      </c>
      <c r="H254" s="1427" t="s">
        <v>658</v>
      </c>
      <c r="I254" s="1405"/>
      <c r="J254" s="1405"/>
      <c r="K254" s="1405"/>
      <c r="L254" s="1429"/>
      <c r="M254" s="1223">
        <f t="shared" si="19"/>
        <v>431</v>
      </c>
      <c r="N254" s="194"/>
    </row>
    <row r="255" spans="1:14" ht="13" customHeight="1">
      <c r="A255" s="922"/>
      <c r="B255" s="804">
        <f t="shared" si="18"/>
        <v>432</v>
      </c>
      <c r="C255" s="737"/>
      <c r="D255" s="530"/>
      <c r="E255" s="530" t="s">
        <v>2381</v>
      </c>
      <c r="F255" s="1426" t="s">
        <v>658</v>
      </c>
      <c r="G255" s="1427" t="s">
        <v>658</v>
      </c>
      <c r="H255" s="1405"/>
      <c r="I255" s="1427" t="s">
        <v>658</v>
      </c>
      <c r="J255" s="1405"/>
      <c r="K255" s="1405"/>
      <c r="L255" s="1429"/>
      <c r="M255" s="1223">
        <f t="shared" si="19"/>
        <v>432</v>
      </c>
      <c r="N255" s="194"/>
    </row>
    <row r="256" spans="1:14" ht="13" customHeight="1">
      <c r="A256" s="922"/>
      <c r="B256" s="804">
        <f t="shared" si="18"/>
        <v>433</v>
      </c>
      <c r="C256" s="737"/>
      <c r="D256" s="530"/>
      <c r="E256" s="530" t="s">
        <v>2382</v>
      </c>
      <c r="F256" s="1426" t="s">
        <v>658</v>
      </c>
      <c r="G256" s="1427" t="s">
        <v>658</v>
      </c>
      <c r="H256" s="1427" t="s">
        <v>2337</v>
      </c>
      <c r="I256" s="1427" t="s">
        <v>658</v>
      </c>
      <c r="J256" s="1427" t="s">
        <v>2337</v>
      </c>
      <c r="K256" s="1427" t="s">
        <v>2337</v>
      </c>
      <c r="L256" s="1428" t="s">
        <v>2337</v>
      </c>
      <c r="M256" s="1223">
        <f t="shared" si="19"/>
        <v>433</v>
      </c>
      <c r="N256" s="194"/>
    </row>
    <row r="257" spans="1:14" ht="13" customHeight="1">
      <c r="A257" s="922"/>
      <c r="B257" s="804">
        <f t="shared" si="18"/>
        <v>434</v>
      </c>
      <c r="C257" s="737"/>
      <c r="D257" s="530"/>
      <c r="E257" s="530" t="s">
        <v>490</v>
      </c>
      <c r="F257" s="1430"/>
      <c r="G257" s="1405"/>
      <c r="H257" s="1405"/>
      <c r="I257" s="1405"/>
      <c r="J257" s="1405"/>
      <c r="K257" s="1405"/>
      <c r="L257" s="1429"/>
      <c r="M257" s="1223">
        <f t="shared" si="19"/>
        <v>434</v>
      </c>
      <c r="N257" s="194"/>
    </row>
    <row r="258" spans="1:14" ht="13" customHeight="1">
      <c r="A258" s="922"/>
      <c r="B258" s="804">
        <f t="shared" si="18"/>
        <v>435</v>
      </c>
      <c r="C258" s="737"/>
      <c r="D258" s="530" t="s">
        <v>1397</v>
      </c>
      <c r="E258" s="530"/>
      <c r="F258" s="1430"/>
      <c r="G258" s="1405">
        <f>SUM(G244:G257,G231:G232)</f>
        <v>1</v>
      </c>
      <c r="H258" s="1405">
        <f>SUM(H244:H257,H231:H232)</f>
        <v>1</v>
      </c>
      <c r="I258" s="1405"/>
      <c r="J258" s="1405">
        <f>SUM(F258:I258)</f>
        <v>2</v>
      </c>
      <c r="K258" s="1447"/>
      <c r="L258" s="1429">
        <f>SUM(J258:K258)</f>
        <v>2</v>
      </c>
      <c r="M258" s="1223">
        <f t="shared" si="19"/>
        <v>435</v>
      </c>
      <c r="N258" s="194"/>
    </row>
    <row r="259" spans="1:14" ht="13" customHeight="1">
      <c r="A259" s="922"/>
      <c r="B259" s="800"/>
      <c r="C259" s="750"/>
      <c r="D259" s="459" t="s">
        <v>1398</v>
      </c>
      <c r="E259" s="459"/>
      <c r="F259" s="1431"/>
      <c r="G259" s="1408"/>
      <c r="H259" s="1408"/>
      <c r="I259" s="1408"/>
      <c r="J259" s="1408"/>
      <c r="K259" s="1408"/>
      <c r="L259" s="1432"/>
      <c r="M259" s="926"/>
      <c r="N259" s="194"/>
    </row>
    <row r="260" spans="1:14" ht="13" customHeight="1">
      <c r="A260" s="3675" t="s">
        <v>3426</v>
      </c>
      <c r="B260" s="3131">
        <v>501</v>
      </c>
      <c r="C260" s="737"/>
      <c r="D260" s="530"/>
      <c r="E260" s="530" t="s">
        <v>1399</v>
      </c>
      <c r="F260" s="1430"/>
      <c r="G260" s="1405"/>
      <c r="H260" s="1405"/>
      <c r="I260" s="1427" t="s">
        <v>658</v>
      </c>
      <c r="J260" s="1405"/>
      <c r="K260" s="1405"/>
      <c r="L260" s="1429"/>
      <c r="M260" s="1223">
        <v>501</v>
      </c>
      <c r="N260" s="194"/>
    </row>
    <row r="261" spans="1:14" ht="13" customHeight="1">
      <c r="A261" s="3675"/>
      <c r="B261" s="3131">
        <f>B260+1</f>
        <v>502</v>
      </c>
      <c r="C261" s="737"/>
      <c r="D261" s="530"/>
      <c r="E261" s="530" t="s">
        <v>1400</v>
      </c>
      <c r="F261" s="1430"/>
      <c r="G261" s="1405"/>
      <c r="H261" s="1405"/>
      <c r="I261" s="1427" t="s">
        <v>658</v>
      </c>
      <c r="J261" s="1405"/>
      <c r="K261" s="1427" t="s">
        <v>658</v>
      </c>
      <c r="L261" s="1429"/>
      <c r="M261" s="1223">
        <f>M260+1</f>
        <v>502</v>
      </c>
      <c r="N261" s="194"/>
    </row>
    <row r="262" spans="1:14" ht="13" customHeight="1">
      <c r="A262" s="3675"/>
      <c r="B262" s="3131">
        <f>B261+1</f>
        <v>503</v>
      </c>
      <c r="C262" s="737"/>
      <c r="D262" s="530"/>
      <c r="E262" s="530" t="s">
        <v>1401</v>
      </c>
      <c r="F262" s="1430"/>
      <c r="G262" s="1405"/>
      <c r="H262" s="1405"/>
      <c r="I262" s="1427" t="s">
        <v>658</v>
      </c>
      <c r="J262" s="1405"/>
      <c r="K262" s="1427" t="s">
        <v>658</v>
      </c>
      <c r="L262" s="1429"/>
      <c r="M262" s="1223">
        <f>M261+1</f>
        <v>503</v>
      </c>
      <c r="N262" s="194"/>
    </row>
    <row r="263" spans="1:14" ht="13" customHeight="1">
      <c r="A263" s="3675"/>
      <c r="B263" s="3131">
        <f>B262+1</f>
        <v>504</v>
      </c>
      <c r="C263" s="737"/>
      <c r="D263" s="530"/>
      <c r="E263" s="530" t="s">
        <v>1402</v>
      </c>
      <c r="F263" s="1426" t="s">
        <v>658</v>
      </c>
      <c r="G263" s="1427" t="s">
        <v>658</v>
      </c>
      <c r="H263" s="1427" t="s">
        <v>658</v>
      </c>
      <c r="I263" s="1405"/>
      <c r="J263" s="1405"/>
      <c r="K263" s="1405"/>
      <c r="L263" s="1429"/>
      <c r="M263" s="1223">
        <f>M262+1</f>
        <v>504</v>
      </c>
      <c r="N263" s="194"/>
    </row>
    <row r="264" spans="1:14" ht="13" customHeight="1">
      <c r="A264" s="3675"/>
      <c r="B264" s="3131">
        <f>B263+1</f>
        <v>505</v>
      </c>
      <c r="C264" s="737"/>
      <c r="D264" s="530"/>
      <c r="E264" s="530" t="s">
        <v>2373</v>
      </c>
      <c r="F264" s="1426" t="s">
        <v>658</v>
      </c>
      <c r="G264" s="1427" t="s">
        <v>658</v>
      </c>
      <c r="H264" s="1427" t="s">
        <v>658</v>
      </c>
      <c r="I264" s="1405"/>
      <c r="J264" s="1405"/>
      <c r="K264" s="1405"/>
      <c r="L264" s="1429"/>
      <c r="M264" s="1190">
        <f>M263+1</f>
        <v>505</v>
      </c>
      <c r="N264" s="3672" t="s">
        <v>3387</v>
      </c>
    </row>
    <row r="265" spans="1:14" ht="13" customHeight="1">
      <c r="A265" s="3675"/>
      <c r="B265" s="3131">
        <f>B264+1</f>
        <v>506</v>
      </c>
      <c r="C265" s="737"/>
      <c r="D265" s="530" t="s">
        <v>1403</v>
      </c>
      <c r="E265" s="530"/>
      <c r="F265" s="1430"/>
      <c r="G265" s="1405"/>
      <c r="H265" s="1405"/>
      <c r="I265" s="1405"/>
      <c r="J265" s="1405"/>
      <c r="K265" s="1405"/>
      <c r="L265" s="1429"/>
      <c r="M265" s="1190">
        <f>M264+1</f>
        <v>506</v>
      </c>
      <c r="N265" s="3672"/>
    </row>
    <row r="266" spans="1:14" ht="13" customHeight="1">
      <c r="A266" s="3675"/>
      <c r="B266" s="2880"/>
      <c r="C266" s="750"/>
      <c r="D266" s="459" t="s">
        <v>1404</v>
      </c>
      <c r="E266" s="459"/>
      <c r="F266" s="1431"/>
      <c r="G266" s="1408"/>
      <c r="H266" s="1408"/>
      <c r="I266" s="1408"/>
      <c r="J266" s="1408"/>
      <c r="K266" s="1408"/>
      <c r="L266" s="1432"/>
      <c r="M266" s="3130"/>
      <c r="N266" s="3672"/>
    </row>
    <row r="267" spans="1:14" ht="13" customHeight="1">
      <c r="A267" s="3675"/>
      <c r="B267" s="3131">
        <v>507</v>
      </c>
      <c r="C267" s="804" t="s">
        <v>516</v>
      </c>
      <c r="D267" s="530"/>
      <c r="E267" s="530" t="s">
        <v>2369</v>
      </c>
      <c r="F267" s="1430"/>
      <c r="G267" s="1405"/>
      <c r="H267" s="1405">
        <v>246</v>
      </c>
      <c r="I267" s="1405"/>
      <c r="J267" s="1405">
        <f>SUM(F267:I267)</f>
        <v>246</v>
      </c>
      <c r="K267" s="1427" t="s">
        <v>658</v>
      </c>
      <c r="L267" s="1429">
        <f>SUM(J267:K267)</f>
        <v>246</v>
      </c>
      <c r="M267" s="1190">
        <v>507</v>
      </c>
      <c r="N267" s="3672"/>
    </row>
    <row r="268" spans="1:14" ht="13" customHeight="1">
      <c r="A268" s="3675"/>
      <c r="B268" s="3131">
        <f t="shared" ref="B268:B277" si="20">B267+1</f>
        <v>508</v>
      </c>
      <c r="C268" s="804" t="s">
        <v>516</v>
      </c>
      <c r="D268" s="530"/>
      <c r="E268" s="530" t="s">
        <v>1405</v>
      </c>
      <c r="F268" s="1430"/>
      <c r="G268" s="1405"/>
      <c r="H268" s="1405"/>
      <c r="I268" s="1405"/>
      <c r="J268" s="1405"/>
      <c r="K268" s="1427" t="s">
        <v>658</v>
      </c>
      <c r="L268" s="1429"/>
      <c r="M268" s="1190">
        <f t="shared" ref="M268:M277" si="21">M267+1</f>
        <v>508</v>
      </c>
      <c r="N268" s="3672"/>
    </row>
    <row r="269" spans="1:14" ht="13" customHeight="1">
      <c r="A269" s="3675"/>
      <c r="B269" s="3131">
        <f t="shared" si="20"/>
        <v>509</v>
      </c>
      <c r="C269" s="804" t="s">
        <v>516</v>
      </c>
      <c r="D269" s="530"/>
      <c r="E269" s="530" t="s">
        <v>1406</v>
      </c>
      <c r="F269" s="1430"/>
      <c r="G269" s="1405"/>
      <c r="H269" s="1405">
        <v>9</v>
      </c>
      <c r="I269" s="1405"/>
      <c r="J269" s="1405">
        <f>SUM(F269:I269)</f>
        <v>9</v>
      </c>
      <c r="K269" s="1427" t="s">
        <v>658</v>
      </c>
      <c r="L269" s="1429">
        <f>SUM(J269:K269)</f>
        <v>9</v>
      </c>
      <c r="M269" s="1190">
        <f t="shared" si="21"/>
        <v>509</v>
      </c>
      <c r="N269" s="3672"/>
    </row>
    <row r="270" spans="1:14" ht="13" customHeight="1">
      <c r="A270" s="3675"/>
      <c r="B270" s="3131">
        <f t="shared" si="20"/>
        <v>510</v>
      </c>
      <c r="C270" s="804" t="s">
        <v>516</v>
      </c>
      <c r="D270" s="530"/>
      <c r="E270" s="530" t="s">
        <v>1407</v>
      </c>
      <c r="F270" s="1430"/>
      <c r="G270" s="1405"/>
      <c r="H270" s="1405"/>
      <c r="I270" s="1405"/>
      <c r="J270" s="1405"/>
      <c r="K270" s="1427" t="s">
        <v>658</v>
      </c>
      <c r="L270" s="1429"/>
      <c r="M270" s="1190">
        <f t="shared" si="21"/>
        <v>510</v>
      </c>
      <c r="N270" s="3672"/>
    </row>
    <row r="271" spans="1:14" ht="13" customHeight="1">
      <c r="A271" s="3675"/>
      <c r="B271" s="3131">
        <f t="shared" si="20"/>
        <v>511</v>
      </c>
      <c r="C271" s="804" t="s">
        <v>516</v>
      </c>
      <c r="D271" s="530"/>
      <c r="E271" s="530" t="s">
        <v>1388</v>
      </c>
      <c r="F271" s="1426" t="s">
        <v>658</v>
      </c>
      <c r="G271" s="1427" t="s">
        <v>658</v>
      </c>
      <c r="H271" s="1427" t="s">
        <v>658</v>
      </c>
      <c r="I271" s="1405"/>
      <c r="J271" s="1405"/>
      <c r="K271" s="1427" t="s">
        <v>658</v>
      </c>
      <c r="L271" s="1429"/>
      <c r="M271" s="1190">
        <f t="shared" si="21"/>
        <v>511</v>
      </c>
      <c r="N271" s="3672"/>
    </row>
    <row r="272" spans="1:14" ht="13" customHeight="1">
      <c r="A272" s="3675"/>
      <c r="B272" s="3131">
        <f t="shared" si="20"/>
        <v>512</v>
      </c>
      <c r="C272" s="804" t="s">
        <v>516</v>
      </c>
      <c r="D272" s="530"/>
      <c r="E272" s="530" t="s">
        <v>2373</v>
      </c>
      <c r="F272" s="1426" t="s">
        <v>658</v>
      </c>
      <c r="G272" s="1427" t="s">
        <v>658</v>
      </c>
      <c r="H272" s="1427" t="s">
        <v>658</v>
      </c>
      <c r="I272" s="1405"/>
      <c r="J272" s="1405"/>
      <c r="K272" s="1427" t="s">
        <v>658</v>
      </c>
      <c r="L272" s="1429"/>
      <c r="M272" s="1190">
        <f t="shared" si="21"/>
        <v>512</v>
      </c>
      <c r="N272" s="3672"/>
    </row>
    <row r="273" spans="1:14" ht="13" customHeight="1">
      <c r="A273" s="3675"/>
      <c r="B273" s="3131">
        <f t="shared" si="20"/>
        <v>513</v>
      </c>
      <c r="C273" s="804" t="s">
        <v>516</v>
      </c>
      <c r="D273" s="530"/>
      <c r="E273" s="530" t="s">
        <v>1408</v>
      </c>
      <c r="F273" s="1426" t="s">
        <v>658</v>
      </c>
      <c r="G273" s="1427" t="s">
        <v>658</v>
      </c>
      <c r="H273" s="1427" t="s">
        <v>658</v>
      </c>
      <c r="I273" s="1405"/>
      <c r="J273" s="1405"/>
      <c r="K273" s="1427" t="s">
        <v>658</v>
      </c>
      <c r="L273" s="1429"/>
      <c r="M273" s="1190">
        <f t="shared" si="21"/>
        <v>513</v>
      </c>
      <c r="N273" s="3672"/>
    </row>
    <row r="274" spans="1:14" ht="13" customHeight="1">
      <c r="A274" s="3675"/>
      <c r="B274" s="3131">
        <f t="shared" si="20"/>
        <v>514</v>
      </c>
      <c r="C274" s="804" t="s">
        <v>516</v>
      </c>
      <c r="D274" s="530"/>
      <c r="E274" s="530" t="s">
        <v>2381</v>
      </c>
      <c r="F274" s="1426" t="s">
        <v>658</v>
      </c>
      <c r="G274" s="1427" t="s">
        <v>658</v>
      </c>
      <c r="H274" s="1405"/>
      <c r="I274" s="1427" t="s">
        <v>658</v>
      </c>
      <c r="J274" s="1405"/>
      <c r="K274" s="1427" t="s">
        <v>658</v>
      </c>
      <c r="L274" s="1429"/>
      <c r="M274" s="1190">
        <f t="shared" si="21"/>
        <v>514</v>
      </c>
      <c r="N274" s="3672"/>
    </row>
    <row r="275" spans="1:14" ht="13" customHeight="1">
      <c r="A275" s="3675"/>
      <c r="B275" s="3131">
        <f t="shared" si="20"/>
        <v>515</v>
      </c>
      <c r="C275" s="804" t="s">
        <v>516</v>
      </c>
      <c r="D275" s="530"/>
      <c r="E275" s="530" t="s">
        <v>2382</v>
      </c>
      <c r="F275" s="1426" t="s">
        <v>658</v>
      </c>
      <c r="G275" s="1427" t="s">
        <v>658</v>
      </c>
      <c r="H275" s="1427" t="s">
        <v>2337</v>
      </c>
      <c r="I275" s="1427" t="s">
        <v>658</v>
      </c>
      <c r="J275" s="1427" t="s">
        <v>2337</v>
      </c>
      <c r="K275" s="1427" t="s">
        <v>658</v>
      </c>
      <c r="L275" s="1428" t="s">
        <v>2337</v>
      </c>
      <c r="M275" s="1190">
        <f t="shared" si="21"/>
        <v>515</v>
      </c>
      <c r="N275" s="3672"/>
    </row>
    <row r="276" spans="1:14" ht="13" customHeight="1">
      <c r="A276" s="3675"/>
      <c r="B276" s="3131">
        <f t="shared" si="20"/>
        <v>516</v>
      </c>
      <c r="C276" s="804" t="s">
        <v>516</v>
      </c>
      <c r="D276" s="530"/>
      <c r="E276" s="530" t="s">
        <v>490</v>
      </c>
      <c r="F276" s="1430"/>
      <c r="G276" s="1405"/>
      <c r="H276" s="1405"/>
      <c r="I276" s="1405"/>
      <c r="J276" s="1405"/>
      <c r="K276" s="1427" t="s">
        <v>658</v>
      </c>
      <c r="L276" s="1429"/>
      <c r="M276" s="1190">
        <f t="shared" si="21"/>
        <v>516</v>
      </c>
      <c r="N276" s="3672"/>
    </row>
    <row r="277" spans="1:14" ht="13" customHeight="1" thickBot="1">
      <c r="A277" s="3675"/>
      <c r="B277" s="3240">
        <f t="shared" si="20"/>
        <v>517</v>
      </c>
      <c r="C277" s="1433" t="s">
        <v>516</v>
      </c>
      <c r="D277" s="164" t="s">
        <v>1409</v>
      </c>
      <c r="E277" s="164"/>
      <c r="F277" s="1460"/>
      <c r="G277" s="1461"/>
      <c r="H277" s="1461">
        <f>SUM(H267:H276)</f>
        <v>255</v>
      </c>
      <c r="I277" s="1461"/>
      <c r="J277" s="1461">
        <f>SUM(F277:I277)</f>
        <v>255</v>
      </c>
      <c r="K277" s="1439" t="s">
        <v>658</v>
      </c>
      <c r="L277" s="1462">
        <f>SUM(J277:K277)</f>
        <v>255</v>
      </c>
      <c r="M277" s="1441">
        <f t="shared" si="21"/>
        <v>517</v>
      </c>
      <c r="N277" s="3672"/>
    </row>
    <row r="278" spans="1:14" ht="13" customHeight="1">
      <c r="A278" s="3622"/>
      <c r="B278" s="809"/>
      <c r="C278" s="1441"/>
      <c r="D278" s="1459"/>
      <c r="E278" s="164"/>
      <c r="F278" s="1463"/>
      <c r="G278" s="1463"/>
      <c r="H278" s="1463"/>
      <c r="I278" s="1463"/>
      <c r="J278" s="1463"/>
      <c r="K278" s="1464"/>
      <c r="L278" s="1463"/>
      <c r="M278" s="809"/>
      <c r="N278" s="3673"/>
    </row>
    <row r="279" spans="1:14" ht="13" customHeight="1">
      <c r="A279" s="3158"/>
      <c r="B279" s="3017"/>
      <c r="C279" s="925"/>
      <c r="D279" s="1465"/>
      <c r="E279" s="459"/>
      <c r="F279" s="1466"/>
      <c r="G279" s="1466"/>
      <c r="H279" s="1466"/>
      <c r="I279" s="1466"/>
      <c r="J279" s="1466"/>
      <c r="K279" s="1467"/>
      <c r="L279" s="1466"/>
      <c r="M279" s="3017"/>
      <c r="N279" s="3159"/>
    </row>
    <row r="280" spans="1:14" ht="13" customHeight="1">
      <c r="A280" s="3676" t="s">
        <v>3426</v>
      </c>
      <c r="B280" s="2636" t="s">
        <v>2516</v>
      </c>
      <c r="C280" s="3156"/>
      <c r="D280" s="3156"/>
      <c r="E280" s="3156"/>
      <c r="F280" s="3156"/>
      <c r="G280" s="3156"/>
      <c r="H280" s="3156"/>
      <c r="I280" s="3156"/>
      <c r="J280" s="3156"/>
      <c r="K280" s="3156"/>
      <c r="L280" s="3156"/>
      <c r="M280" s="3157"/>
      <c r="N280" s="3681" t="s">
        <v>3605</v>
      </c>
    </row>
    <row r="281" spans="1:14" ht="13" customHeight="1">
      <c r="A281" s="3619"/>
      <c r="B281" s="731" t="s">
        <v>334</v>
      </c>
      <c r="C281" s="731"/>
      <c r="D281" s="731"/>
      <c r="E281" s="731"/>
      <c r="F281" s="731"/>
      <c r="G281" s="731"/>
      <c r="H281" s="731"/>
      <c r="I281" s="731"/>
      <c r="J281" s="731"/>
      <c r="K281" s="731"/>
      <c r="L281" s="731"/>
      <c r="M281" s="924"/>
      <c r="N281" s="3682"/>
    </row>
    <row r="282" spans="1:14" ht="13" customHeight="1">
      <c r="A282" s="3619"/>
      <c r="B282" s="530"/>
      <c r="C282" s="530"/>
      <c r="D282" s="530"/>
      <c r="E282" s="530"/>
      <c r="F282" s="530"/>
      <c r="G282" s="530"/>
      <c r="H282" s="530"/>
      <c r="I282" s="530"/>
      <c r="J282" s="530"/>
      <c r="K282" s="530"/>
      <c r="L282" s="530"/>
      <c r="M282" s="1223"/>
      <c r="N282" s="3682"/>
    </row>
    <row r="283" spans="1:14" ht="13" customHeight="1">
      <c r="A283" s="3619"/>
      <c r="B283" s="926"/>
      <c r="C283" s="800"/>
      <c r="D283" s="933"/>
      <c r="E283" s="926"/>
      <c r="F283" s="800"/>
      <c r="G283" s="800"/>
      <c r="H283" s="800"/>
      <c r="I283" s="800"/>
      <c r="J283" s="800"/>
      <c r="K283" s="800"/>
      <c r="L283" s="800"/>
      <c r="M283" s="800"/>
      <c r="N283" s="3682"/>
    </row>
    <row r="284" spans="1:14" ht="13" customHeight="1">
      <c r="A284" s="3619"/>
      <c r="B284" s="926"/>
      <c r="C284" s="800"/>
      <c r="D284" s="933"/>
      <c r="E284" s="926"/>
      <c r="F284" s="800"/>
      <c r="G284" s="800" t="s">
        <v>1324</v>
      </c>
      <c r="H284" s="800"/>
      <c r="I284" s="800"/>
      <c r="J284" s="800" t="s">
        <v>1325</v>
      </c>
      <c r="K284" s="800"/>
      <c r="L284" s="800"/>
      <c r="M284" s="800"/>
      <c r="N284" s="3682"/>
    </row>
    <row r="285" spans="1:14" ht="13" customHeight="1">
      <c r="A285" s="3619"/>
      <c r="B285" s="926" t="s">
        <v>311</v>
      </c>
      <c r="C285" s="800" t="s">
        <v>335</v>
      </c>
      <c r="D285" s="933"/>
      <c r="E285" s="926" t="s">
        <v>1326</v>
      </c>
      <c r="F285" s="800" t="s">
        <v>1327</v>
      </c>
      <c r="G285" s="800" t="s">
        <v>1328</v>
      </c>
      <c r="H285" s="800" t="s">
        <v>1329</v>
      </c>
      <c r="I285" s="800" t="s">
        <v>1330</v>
      </c>
      <c r="J285" s="800" t="s">
        <v>1331</v>
      </c>
      <c r="K285" s="800" t="s">
        <v>1332</v>
      </c>
      <c r="L285" s="800" t="s">
        <v>1325</v>
      </c>
      <c r="M285" s="800" t="s">
        <v>311</v>
      </c>
      <c r="N285" s="3682"/>
    </row>
    <row r="286" spans="1:14" ht="13" customHeight="1">
      <c r="A286" s="3619"/>
      <c r="B286" s="926" t="s">
        <v>316</v>
      </c>
      <c r="C286" s="800" t="s">
        <v>338</v>
      </c>
      <c r="D286" s="933"/>
      <c r="E286" s="926"/>
      <c r="F286" s="800" t="s">
        <v>1333</v>
      </c>
      <c r="G286" s="800" t="s">
        <v>1334</v>
      </c>
      <c r="H286" s="800" t="s">
        <v>1335</v>
      </c>
      <c r="I286" s="800"/>
      <c r="J286" s="800" t="s">
        <v>1336</v>
      </c>
      <c r="K286" s="800"/>
      <c r="L286" s="800"/>
      <c r="M286" s="800" t="s">
        <v>316</v>
      </c>
      <c r="N286" s="3682"/>
    </row>
    <row r="287" spans="1:14" ht="13" customHeight="1" thickBot="1">
      <c r="A287" s="3619"/>
      <c r="B287" s="740"/>
      <c r="C287" s="737"/>
      <c r="D287" s="738"/>
      <c r="E287" s="1223" t="s">
        <v>321</v>
      </c>
      <c r="F287" s="804" t="s">
        <v>322</v>
      </c>
      <c r="G287" s="804" t="s">
        <v>323</v>
      </c>
      <c r="H287" s="804" t="s">
        <v>324</v>
      </c>
      <c r="I287" s="804" t="s">
        <v>325</v>
      </c>
      <c r="J287" s="804" t="s">
        <v>326</v>
      </c>
      <c r="K287" s="804" t="s">
        <v>178</v>
      </c>
      <c r="L287" s="804" t="s">
        <v>179</v>
      </c>
      <c r="M287" s="804"/>
      <c r="N287" s="3682"/>
    </row>
    <row r="288" spans="1:14" ht="13" customHeight="1">
      <c r="A288" s="3619"/>
      <c r="B288" s="926"/>
      <c r="C288" s="750"/>
      <c r="D288" s="459" t="s">
        <v>1410</v>
      </c>
      <c r="E288" s="459"/>
      <c r="F288" s="1224"/>
      <c r="G288" s="1225"/>
      <c r="H288" s="1225"/>
      <c r="I288" s="1225"/>
      <c r="J288" s="1225"/>
      <c r="K288" s="1225"/>
      <c r="L288" s="1226"/>
      <c r="M288" s="800"/>
      <c r="N288" s="3682"/>
    </row>
    <row r="289" spans="1:14" ht="13" customHeight="1">
      <c r="A289" s="3619"/>
      <c r="B289" s="1223">
        <v>518</v>
      </c>
      <c r="C289" s="737"/>
      <c r="D289" s="530"/>
      <c r="E289" s="530" t="s">
        <v>2369</v>
      </c>
      <c r="F289" s="1404"/>
      <c r="G289" s="1405"/>
      <c r="H289" s="1405"/>
      <c r="I289" s="1405"/>
      <c r="J289" s="1405"/>
      <c r="K289" s="1405"/>
      <c r="L289" s="1406"/>
      <c r="M289" s="804">
        <v>518</v>
      </c>
      <c r="N289" s="3682"/>
    </row>
    <row r="290" spans="1:14" ht="13" customHeight="1">
      <c r="A290" s="3619"/>
      <c r="B290" s="1223">
        <f t="shared" ref="B290:B299" si="22">B289+1</f>
        <v>519</v>
      </c>
      <c r="C290" s="737"/>
      <c r="D290" s="530"/>
      <c r="E290" s="530" t="s">
        <v>1411</v>
      </c>
      <c r="F290" s="1404"/>
      <c r="G290" s="1405"/>
      <c r="H290" s="1405"/>
      <c r="I290" s="1405"/>
      <c r="J290" s="1405"/>
      <c r="K290" s="1405"/>
      <c r="L290" s="1406"/>
      <c r="M290" s="804">
        <f t="shared" ref="M290:M299" si="23">M289+1</f>
        <v>519</v>
      </c>
      <c r="N290" s="3682"/>
    </row>
    <row r="291" spans="1:14" ht="13" customHeight="1">
      <c r="A291" s="3619"/>
      <c r="B291" s="1223">
        <f t="shared" si="22"/>
        <v>520</v>
      </c>
      <c r="C291" s="737"/>
      <c r="D291" s="530"/>
      <c r="E291" s="530" t="s">
        <v>1412</v>
      </c>
      <c r="F291" s="1404"/>
      <c r="G291" s="1405"/>
      <c r="H291" s="1405"/>
      <c r="I291" s="1405"/>
      <c r="J291" s="1405"/>
      <c r="K291" s="1405"/>
      <c r="L291" s="1406"/>
      <c r="M291" s="804">
        <f t="shared" si="23"/>
        <v>520</v>
      </c>
      <c r="N291" s="3682"/>
    </row>
    <row r="292" spans="1:14" ht="13" customHeight="1">
      <c r="A292" s="3619"/>
      <c r="B292" s="1223">
        <f t="shared" si="22"/>
        <v>521</v>
      </c>
      <c r="C292" s="737"/>
      <c r="D292" s="530"/>
      <c r="E292" s="530" t="s">
        <v>1413</v>
      </c>
      <c r="F292" s="1404"/>
      <c r="G292" s="1405"/>
      <c r="H292" s="1405"/>
      <c r="I292" s="1405"/>
      <c r="J292" s="1405"/>
      <c r="K292" s="1405"/>
      <c r="L292" s="1406"/>
      <c r="M292" s="804">
        <f t="shared" si="23"/>
        <v>521</v>
      </c>
      <c r="N292" s="3682"/>
    </row>
    <row r="293" spans="1:14" ht="13" customHeight="1">
      <c r="A293" s="3619"/>
      <c r="B293" s="1223">
        <f t="shared" si="22"/>
        <v>522</v>
      </c>
      <c r="C293" s="737"/>
      <c r="D293" s="530"/>
      <c r="E293" s="530" t="s">
        <v>2373</v>
      </c>
      <c r="F293" s="1450" t="s">
        <v>658</v>
      </c>
      <c r="G293" s="1427" t="s">
        <v>658</v>
      </c>
      <c r="H293" s="1427" t="s">
        <v>658</v>
      </c>
      <c r="I293" s="1405"/>
      <c r="J293" s="1405"/>
      <c r="K293" s="1405"/>
      <c r="L293" s="1406"/>
      <c r="M293" s="804">
        <f t="shared" si="23"/>
        <v>522</v>
      </c>
      <c r="N293" s="3682"/>
    </row>
    <row r="294" spans="1:14" ht="13" customHeight="1">
      <c r="A294" s="3619"/>
      <c r="B294" s="1223">
        <f t="shared" si="22"/>
        <v>523</v>
      </c>
      <c r="C294" s="737"/>
      <c r="D294" s="530"/>
      <c r="E294" s="530" t="s">
        <v>1408</v>
      </c>
      <c r="F294" s="1450" t="s">
        <v>658</v>
      </c>
      <c r="G294" s="1427" t="s">
        <v>658</v>
      </c>
      <c r="H294" s="1427" t="s">
        <v>658</v>
      </c>
      <c r="I294" s="1405"/>
      <c r="J294" s="1405"/>
      <c r="K294" s="1405"/>
      <c r="L294" s="1406"/>
      <c r="M294" s="804">
        <f t="shared" si="23"/>
        <v>523</v>
      </c>
      <c r="N294" s="3682"/>
    </row>
    <row r="295" spans="1:14" ht="13" customHeight="1">
      <c r="A295" s="3619"/>
      <c r="B295" s="1223">
        <f t="shared" si="22"/>
        <v>524</v>
      </c>
      <c r="C295" s="737"/>
      <c r="D295" s="530"/>
      <c r="E295" s="530" t="s">
        <v>2381</v>
      </c>
      <c r="F295" s="1450" t="s">
        <v>658</v>
      </c>
      <c r="G295" s="1427" t="s">
        <v>658</v>
      </c>
      <c r="H295" s="1405"/>
      <c r="I295" s="1427" t="s">
        <v>658</v>
      </c>
      <c r="J295" s="1405"/>
      <c r="K295" s="1405"/>
      <c r="L295" s="1406"/>
      <c r="M295" s="804">
        <f t="shared" si="23"/>
        <v>524</v>
      </c>
      <c r="N295" s="3682"/>
    </row>
    <row r="296" spans="1:14" ht="13" customHeight="1">
      <c r="A296" s="3619"/>
      <c r="B296" s="1223">
        <f t="shared" si="22"/>
        <v>525</v>
      </c>
      <c r="C296" s="737"/>
      <c r="D296" s="530"/>
      <c r="E296" s="530" t="s">
        <v>2382</v>
      </c>
      <c r="F296" s="1450" t="s">
        <v>658</v>
      </c>
      <c r="G296" s="1427" t="s">
        <v>658</v>
      </c>
      <c r="H296" s="1427" t="s">
        <v>2337</v>
      </c>
      <c r="I296" s="1427" t="s">
        <v>658</v>
      </c>
      <c r="J296" s="1427" t="s">
        <v>2337</v>
      </c>
      <c r="K296" s="1427" t="s">
        <v>2337</v>
      </c>
      <c r="L296" s="1451" t="s">
        <v>2337</v>
      </c>
      <c r="M296" s="804">
        <f t="shared" si="23"/>
        <v>525</v>
      </c>
      <c r="N296" s="3682"/>
    </row>
    <row r="297" spans="1:14" ht="13" customHeight="1">
      <c r="A297" s="3619"/>
      <c r="B297" s="1223">
        <f t="shared" si="22"/>
        <v>526</v>
      </c>
      <c r="C297" s="737"/>
      <c r="D297" s="530"/>
      <c r="E297" s="530" t="s">
        <v>490</v>
      </c>
      <c r="F297" s="1404"/>
      <c r="G297" s="1405"/>
      <c r="H297" s="1405"/>
      <c r="I297" s="1405"/>
      <c r="J297" s="1405"/>
      <c r="K297" s="1405"/>
      <c r="L297" s="1406"/>
      <c r="M297" s="804">
        <f t="shared" si="23"/>
        <v>526</v>
      </c>
      <c r="N297" s="194"/>
    </row>
    <row r="298" spans="1:14" ht="13" customHeight="1">
      <c r="A298" s="3619"/>
      <c r="B298" s="1223">
        <f t="shared" si="22"/>
        <v>527</v>
      </c>
      <c r="C298" s="737"/>
      <c r="D298" s="530" t="s">
        <v>1414</v>
      </c>
      <c r="E298" s="530"/>
      <c r="F298" s="1404"/>
      <c r="G298" s="1405"/>
      <c r="H298" s="1405"/>
      <c r="I298" s="1405"/>
      <c r="J298" s="1405"/>
      <c r="K298" s="1405"/>
      <c r="L298" s="1406"/>
      <c r="M298" s="804">
        <f t="shared" si="23"/>
        <v>527</v>
      </c>
      <c r="N298" s="194"/>
    </row>
    <row r="299" spans="1:14" ht="13" customHeight="1">
      <c r="A299" s="3619"/>
      <c r="B299" s="1223">
        <f t="shared" si="22"/>
        <v>528</v>
      </c>
      <c r="C299" s="737"/>
      <c r="D299" s="530" t="s">
        <v>1415</v>
      </c>
      <c r="E299" s="530"/>
      <c r="F299" s="1404"/>
      <c r="G299" s="1405">
        <f>SUM(G258,G277,G229)</f>
        <v>2</v>
      </c>
      <c r="H299" s="1405">
        <f>SUM(H258,H277,H229)</f>
        <v>282</v>
      </c>
      <c r="I299" s="1405"/>
      <c r="J299" s="1405">
        <f>SUM(F299:I299)</f>
        <v>284</v>
      </c>
      <c r="K299" s="1427"/>
      <c r="L299" s="1406">
        <f>SUM(J299:K299)</f>
        <v>284</v>
      </c>
      <c r="M299" s="804">
        <f t="shared" si="23"/>
        <v>528</v>
      </c>
      <c r="N299" s="194"/>
    </row>
    <row r="300" spans="1:14" ht="13" customHeight="1">
      <c r="A300" s="3619"/>
      <c r="B300" s="926"/>
      <c r="C300" s="750"/>
      <c r="D300" s="459" t="s">
        <v>1416</v>
      </c>
      <c r="E300" s="459"/>
      <c r="F300" s="1407"/>
      <c r="G300" s="1408"/>
      <c r="H300" s="1408"/>
      <c r="I300" s="1408"/>
      <c r="J300" s="1408"/>
      <c r="K300" s="1408"/>
      <c r="L300" s="1409"/>
      <c r="M300" s="800"/>
      <c r="N300" s="194"/>
    </row>
    <row r="301" spans="1:14" ht="13" customHeight="1">
      <c r="A301" s="3619"/>
      <c r="B301" s="1223">
        <v>601</v>
      </c>
      <c r="C301" s="737"/>
      <c r="D301" s="530"/>
      <c r="E301" s="530" t="s">
        <v>1417</v>
      </c>
      <c r="F301" s="1404"/>
      <c r="G301" s="1405"/>
      <c r="H301" s="1405"/>
      <c r="I301" s="1405"/>
      <c r="J301" s="1405"/>
      <c r="K301" s="1405"/>
      <c r="L301" s="1406"/>
      <c r="M301" s="804">
        <v>601</v>
      </c>
      <c r="N301" s="194"/>
    </row>
    <row r="302" spans="1:14" ht="13" customHeight="1">
      <c r="A302" s="3619"/>
      <c r="B302" s="1223">
        <f t="shared" ref="B302:B317" si="24">B301+1</f>
        <v>602</v>
      </c>
      <c r="C302" s="737"/>
      <c r="D302" s="530"/>
      <c r="E302" s="530" t="s">
        <v>1418</v>
      </c>
      <c r="F302" s="1404"/>
      <c r="G302" s="1405"/>
      <c r="H302" s="1405"/>
      <c r="I302" s="1405"/>
      <c r="J302" s="1405"/>
      <c r="K302" s="1405"/>
      <c r="L302" s="1406"/>
      <c r="M302" s="804">
        <f t="shared" ref="M302:M317" si="25">M301+1</f>
        <v>602</v>
      </c>
      <c r="N302" s="194"/>
    </row>
    <row r="303" spans="1:14" ht="13" customHeight="1">
      <c r="A303" s="3619"/>
      <c r="B303" s="1223">
        <f t="shared" si="24"/>
        <v>603</v>
      </c>
      <c r="C303" s="737"/>
      <c r="D303" s="530"/>
      <c r="E303" s="530" t="s">
        <v>1419</v>
      </c>
      <c r="F303" s="1404"/>
      <c r="G303" s="1405"/>
      <c r="H303" s="1405">
        <v>944</v>
      </c>
      <c r="I303" s="1405"/>
      <c r="J303" s="1405">
        <f>SUM(F303:I303)</f>
        <v>944</v>
      </c>
      <c r="K303" s="1427"/>
      <c r="L303" s="1406">
        <f>SUM(J303:K303)</f>
        <v>944</v>
      </c>
      <c r="M303" s="804">
        <f t="shared" si="25"/>
        <v>603</v>
      </c>
      <c r="N303" s="194"/>
    </row>
    <row r="304" spans="1:14" ht="13" customHeight="1">
      <c r="A304" s="3619"/>
      <c r="B304" s="1223">
        <f t="shared" si="24"/>
        <v>604</v>
      </c>
      <c r="C304" s="737"/>
      <c r="D304" s="530"/>
      <c r="E304" s="530" t="s">
        <v>1420</v>
      </c>
      <c r="F304" s="1404"/>
      <c r="G304" s="1405"/>
      <c r="H304" s="1405">
        <v>47</v>
      </c>
      <c r="I304" s="1405"/>
      <c r="J304" s="1405">
        <f>SUM(F304:I304)</f>
        <v>47</v>
      </c>
      <c r="K304" s="1427"/>
      <c r="L304" s="1406">
        <f>SUM(J304:K304)</f>
        <v>47</v>
      </c>
      <c r="M304" s="804">
        <f t="shared" si="25"/>
        <v>604</v>
      </c>
      <c r="N304" s="194"/>
    </row>
    <row r="305" spans="1:14" ht="13" customHeight="1">
      <c r="A305" s="3619"/>
      <c r="B305" s="1223">
        <f t="shared" si="24"/>
        <v>605</v>
      </c>
      <c r="C305" s="737"/>
      <c r="D305" s="530"/>
      <c r="E305" s="530" t="s">
        <v>1421</v>
      </c>
      <c r="F305" s="1404"/>
      <c r="G305" s="1405"/>
      <c r="H305" s="1405"/>
      <c r="I305" s="1405"/>
      <c r="J305" s="1405"/>
      <c r="K305" s="1405"/>
      <c r="L305" s="1406"/>
      <c r="M305" s="804">
        <f t="shared" si="25"/>
        <v>605</v>
      </c>
      <c r="N305" s="194"/>
    </row>
    <row r="306" spans="1:14" ht="13" customHeight="1">
      <c r="A306" s="3619"/>
      <c r="B306" s="1223">
        <f t="shared" si="24"/>
        <v>606</v>
      </c>
      <c r="C306" s="737"/>
      <c r="D306" s="530"/>
      <c r="E306" s="530" t="s">
        <v>1422</v>
      </c>
      <c r="F306" s="1404"/>
      <c r="G306" s="1405"/>
      <c r="H306" s="1405"/>
      <c r="I306" s="1405"/>
      <c r="J306" s="1405"/>
      <c r="K306" s="1427" t="s">
        <v>658</v>
      </c>
      <c r="L306" s="1406"/>
      <c r="M306" s="804">
        <f t="shared" si="25"/>
        <v>606</v>
      </c>
      <c r="N306" s="194"/>
    </row>
    <row r="307" spans="1:14" ht="13" customHeight="1">
      <c r="A307" s="3619"/>
      <c r="B307" s="1223">
        <f t="shared" si="24"/>
        <v>607</v>
      </c>
      <c r="C307" s="737"/>
      <c r="D307" s="530"/>
      <c r="E307" s="530" t="s">
        <v>1423</v>
      </c>
      <c r="F307" s="1404"/>
      <c r="G307" s="1405"/>
      <c r="H307" s="1405">
        <v>101</v>
      </c>
      <c r="I307" s="1405"/>
      <c r="J307" s="1405">
        <f>SUM(F307:I307)</f>
        <v>101</v>
      </c>
      <c r="K307" s="1427"/>
      <c r="L307" s="1406">
        <f>SUM(J307:K307)</f>
        <v>101</v>
      </c>
      <c r="M307" s="804">
        <f t="shared" si="25"/>
        <v>607</v>
      </c>
      <c r="N307" s="194"/>
    </row>
    <row r="308" spans="1:14" ht="13" customHeight="1">
      <c r="A308" s="3619"/>
      <c r="B308" s="1223">
        <f t="shared" si="24"/>
        <v>608</v>
      </c>
      <c r="C308" s="737"/>
      <c r="D308" s="530"/>
      <c r="E308" s="530" t="s">
        <v>1424</v>
      </c>
      <c r="F308" s="1404"/>
      <c r="G308" s="1405"/>
      <c r="H308" s="1405">
        <v>15</v>
      </c>
      <c r="I308" s="1405"/>
      <c r="J308" s="1405">
        <f>SUM(F308:I308)</f>
        <v>15</v>
      </c>
      <c r="K308" s="1427"/>
      <c r="L308" s="1406">
        <f>SUM(J308:K308)</f>
        <v>15</v>
      </c>
      <c r="M308" s="804">
        <f t="shared" si="25"/>
        <v>608</v>
      </c>
      <c r="N308" s="194"/>
    </row>
    <row r="309" spans="1:14" ht="13" customHeight="1">
      <c r="A309" s="3619"/>
      <c r="B309" s="1223">
        <f t="shared" si="24"/>
        <v>609</v>
      </c>
      <c r="C309" s="737"/>
      <c r="D309" s="530"/>
      <c r="E309" s="530" t="s">
        <v>1425</v>
      </c>
      <c r="F309" s="1404"/>
      <c r="G309" s="1405"/>
      <c r="H309" s="1405">
        <v>19</v>
      </c>
      <c r="I309" s="1405"/>
      <c r="J309" s="1405">
        <f>SUM(F309:I309)</f>
        <v>19</v>
      </c>
      <c r="K309" s="1427"/>
      <c r="L309" s="1406">
        <f>SUM(J309:K309)</f>
        <v>19</v>
      </c>
      <c r="M309" s="804">
        <f t="shared" si="25"/>
        <v>609</v>
      </c>
      <c r="N309" s="194"/>
    </row>
    <row r="310" spans="1:14" ht="13" customHeight="1">
      <c r="A310" s="3619"/>
      <c r="B310" s="1223">
        <f t="shared" si="24"/>
        <v>610</v>
      </c>
      <c r="C310" s="737"/>
      <c r="D310" s="530"/>
      <c r="E310" s="530" t="s">
        <v>1426</v>
      </c>
      <c r="F310" s="1404"/>
      <c r="G310" s="1405"/>
      <c r="H310" s="1405"/>
      <c r="I310" s="1405"/>
      <c r="J310" s="1405"/>
      <c r="K310" s="1405"/>
      <c r="L310" s="1406"/>
      <c r="M310" s="804">
        <f t="shared" si="25"/>
        <v>610</v>
      </c>
      <c r="N310" s="194"/>
    </row>
    <row r="311" spans="1:14" ht="13" customHeight="1">
      <c r="A311" s="3619"/>
      <c r="B311" s="1223">
        <f t="shared" si="24"/>
        <v>611</v>
      </c>
      <c r="C311" s="737"/>
      <c r="D311" s="530"/>
      <c r="E311" s="530" t="s">
        <v>2373</v>
      </c>
      <c r="F311" s="1450" t="s">
        <v>658</v>
      </c>
      <c r="G311" s="1427" t="s">
        <v>658</v>
      </c>
      <c r="H311" s="1427" t="s">
        <v>658</v>
      </c>
      <c r="I311" s="1405"/>
      <c r="J311" s="1405"/>
      <c r="K311" s="1405"/>
      <c r="L311" s="1406"/>
      <c r="M311" s="804">
        <f t="shared" si="25"/>
        <v>611</v>
      </c>
      <c r="N311" s="194"/>
    </row>
    <row r="312" spans="1:14" ht="13" customHeight="1">
      <c r="A312" s="3619"/>
      <c r="B312" s="1223">
        <f t="shared" si="24"/>
        <v>612</v>
      </c>
      <c r="C312" s="737"/>
      <c r="D312" s="530"/>
      <c r="E312" s="530" t="s">
        <v>1408</v>
      </c>
      <c r="F312" s="1450" t="s">
        <v>658</v>
      </c>
      <c r="G312" s="1427" t="s">
        <v>658</v>
      </c>
      <c r="H312" s="1427" t="s">
        <v>658</v>
      </c>
      <c r="I312" s="1405"/>
      <c r="J312" s="1405"/>
      <c r="K312" s="1405"/>
      <c r="L312" s="1406"/>
      <c r="M312" s="804">
        <f t="shared" si="25"/>
        <v>612</v>
      </c>
      <c r="N312" s="194"/>
    </row>
    <row r="313" spans="1:14" ht="13" customHeight="1">
      <c r="A313" s="3619"/>
      <c r="B313" s="1223">
        <f t="shared" si="24"/>
        <v>613</v>
      </c>
      <c r="C313" s="737"/>
      <c r="D313" s="530"/>
      <c r="E313" s="530" t="s">
        <v>1427</v>
      </c>
      <c r="F313" s="1450" t="s">
        <v>658</v>
      </c>
      <c r="G313" s="1427" t="s">
        <v>658</v>
      </c>
      <c r="H313" s="1427" t="s">
        <v>658</v>
      </c>
      <c r="I313" s="1405"/>
      <c r="J313" s="1405"/>
      <c r="K313" s="1405"/>
      <c r="L313" s="1406"/>
      <c r="M313" s="804">
        <f t="shared" si="25"/>
        <v>613</v>
      </c>
      <c r="N313" s="194"/>
    </row>
    <row r="314" spans="1:14" ht="13" customHeight="1">
      <c r="A314" s="3619"/>
      <c r="B314" s="1223">
        <f t="shared" si="24"/>
        <v>614</v>
      </c>
      <c r="C314" s="737"/>
      <c r="D314" s="530"/>
      <c r="E314" s="530" t="s">
        <v>1428</v>
      </c>
      <c r="F314" s="1450" t="s">
        <v>658</v>
      </c>
      <c r="G314" s="1427" t="s">
        <v>658</v>
      </c>
      <c r="H314" s="1427" t="s">
        <v>658</v>
      </c>
      <c r="I314" s="1405"/>
      <c r="J314" s="1405"/>
      <c r="K314" s="1405"/>
      <c r="L314" s="1406"/>
      <c r="M314" s="804">
        <f t="shared" si="25"/>
        <v>614</v>
      </c>
      <c r="N314" s="194"/>
    </row>
    <row r="315" spans="1:14" ht="13" customHeight="1">
      <c r="A315" s="3619"/>
      <c r="B315" s="1223">
        <f t="shared" si="24"/>
        <v>615</v>
      </c>
      <c r="C315" s="737"/>
      <c r="D315" s="530"/>
      <c r="E315" s="530" t="s">
        <v>1429</v>
      </c>
      <c r="F315" s="1450" t="s">
        <v>658</v>
      </c>
      <c r="G315" s="1427" t="s">
        <v>658</v>
      </c>
      <c r="H315" s="1427" t="s">
        <v>658</v>
      </c>
      <c r="I315" s="1405"/>
      <c r="J315" s="1405"/>
      <c r="K315" s="1405"/>
      <c r="L315" s="1406"/>
      <c r="M315" s="804">
        <f t="shared" si="25"/>
        <v>615</v>
      </c>
      <c r="N315" s="194"/>
    </row>
    <row r="316" spans="1:14" ht="13" customHeight="1">
      <c r="A316" s="3619"/>
      <c r="B316" s="1223">
        <f t="shared" si="24"/>
        <v>616</v>
      </c>
      <c r="C316" s="737"/>
      <c r="D316" s="530"/>
      <c r="E316" s="530" t="s">
        <v>2381</v>
      </c>
      <c r="F316" s="1450" t="s">
        <v>658</v>
      </c>
      <c r="G316" s="1427" t="s">
        <v>658</v>
      </c>
      <c r="H316" s="1405"/>
      <c r="I316" s="1427" t="s">
        <v>658</v>
      </c>
      <c r="J316" s="1405"/>
      <c r="K316" s="1405"/>
      <c r="L316" s="1406"/>
      <c r="M316" s="804">
        <f t="shared" si="25"/>
        <v>616</v>
      </c>
      <c r="N316" s="194"/>
    </row>
    <row r="317" spans="1:14" ht="13" customHeight="1">
      <c r="A317" s="3619"/>
      <c r="B317" s="1223">
        <f t="shared" si="24"/>
        <v>617</v>
      </c>
      <c r="C317" s="737"/>
      <c r="D317" s="530"/>
      <c r="E317" s="530" t="s">
        <v>2382</v>
      </c>
      <c r="F317" s="1450" t="s">
        <v>658</v>
      </c>
      <c r="G317" s="1427" t="s">
        <v>658</v>
      </c>
      <c r="H317" s="1427" t="s">
        <v>2337</v>
      </c>
      <c r="I317" s="1427" t="s">
        <v>658</v>
      </c>
      <c r="J317" s="1427" t="s">
        <v>2337</v>
      </c>
      <c r="K317" s="1427" t="s">
        <v>2337</v>
      </c>
      <c r="L317" s="1451" t="s">
        <v>2337</v>
      </c>
      <c r="M317" s="804">
        <f t="shared" si="25"/>
        <v>617</v>
      </c>
      <c r="N317" s="194"/>
    </row>
    <row r="318" spans="1:14" ht="13" customHeight="1">
      <c r="A318" s="3619"/>
      <c r="B318" s="1223">
        <f>B317+1</f>
        <v>618</v>
      </c>
      <c r="C318" s="737"/>
      <c r="D318" s="530"/>
      <c r="E318" s="530" t="s">
        <v>490</v>
      </c>
      <c r="F318" s="1404"/>
      <c r="G318" s="1405"/>
      <c r="H318" s="1405">
        <v>15627</v>
      </c>
      <c r="I318" s="1405"/>
      <c r="J318" s="1405">
        <f>SUM(F318:I318)</f>
        <v>15627</v>
      </c>
      <c r="K318" s="1427"/>
      <c r="L318" s="1406">
        <f>SUM(J318:K318)</f>
        <v>15627</v>
      </c>
      <c r="M318" s="804">
        <f>M317+1</f>
        <v>618</v>
      </c>
      <c r="N318" s="194"/>
    </row>
    <row r="319" spans="1:14" ht="13" customHeight="1">
      <c r="A319" s="3619"/>
      <c r="B319" s="1223">
        <f>B318+1</f>
        <v>619</v>
      </c>
      <c r="C319" s="737"/>
      <c r="D319" s="530" t="s">
        <v>1430</v>
      </c>
      <c r="E319" s="530"/>
      <c r="F319" s="1404"/>
      <c r="G319" s="1405"/>
      <c r="H319" s="1405">
        <f>SUM(H301:H318)</f>
        <v>16753</v>
      </c>
      <c r="I319" s="1405"/>
      <c r="J319" s="1405">
        <f>SUM(F319:I319)</f>
        <v>16753</v>
      </c>
      <c r="K319" s="1427"/>
      <c r="L319" s="1406">
        <f>SUM(J319:K319)</f>
        <v>16753</v>
      </c>
      <c r="M319" s="804">
        <f>M318+1</f>
        <v>619</v>
      </c>
      <c r="N319" s="3677">
        <v>93</v>
      </c>
    </row>
    <row r="320" spans="1:14" ht="13" customHeight="1" thickBot="1">
      <c r="A320" s="3619"/>
      <c r="B320" s="1223">
        <f>B319+1</f>
        <v>620</v>
      </c>
      <c r="C320" s="804" t="s">
        <v>516</v>
      </c>
      <c r="D320" s="530" t="s">
        <v>1431</v>
      </c>
      <c r="E320" s="530"/>
      <c r="F320" s="1411"/>
      <c r="G320" s="1412">
        <f>SUM(G319,G299,G207,G118)</f>
        <v>817</v>
      </c>
      <c r="H320" s="1412">
        <f>SUM(H319,H299,H207,H118)</f>
        <v>23000</v>
      </c>
      <c r="I320" s="1412">
        <f>SUM(I319,I299,I207,I118)</f>
        <v>94460</v>
      </c>
      <c r="J320" s="1412">
        <f>SUM(F320:I320)</f>
        <v>118277</v>
      </c>
      <c r="K320" s="1412"/>
      <c r="L320" s="1468">
        <f>SUM(J320:K320)</f>
        <v>118277</v>
      </c>
      <c r="M320" s="804">
        <f>M319+1</f>
        <v>620</v>
      </c>
      <c r="N320" s="3677"/>
    </row>
    <row r="321" spans="1:14" ht="13" customHeight="1">
      <c r="A321" s="3622"/>
      <c r="B321" s="3076"/>
      <c r="C321" s="164"/>
      <c r="D321" s="164"/>
      <c r="E321" s="164"/>
      <c r="F321" s="164"/>
      <c r="G321" s="164"/>
      <c r="H321" s="164"/>
      <c r="I321" s="164"/>
      <c r="J321" s="164"/>
      <c r="K321" s="164"/>
      <c r="L321" s="164"/>
      <c r="M321" s="208"/>
      <c r="N321" s="1236"/>
    </row>
    <row r="322" spans="1:14">
      <c r="A322" s="1469"/>
      <c r="B322" s="459"/>
      <c r="C322" s="459"/>
      <c r="D322" s="459"/>
      <c r="E322" s="459"/>
      <c r="F322" s="459"/>
      <c r="G322" s="459"/>
      <c r="H322" s="459"/>
      <c r="I322" s="459"/>
      <c r="J322" s="459"/>
      <c r="K322" s="459"/>
      <c r="L322" s="459"/>
      <c r="M322" s="459"/>
      <c r="N322" s="459"/>
    </row>
  </sheetData>
  <customSheetViews>
    <customSheetView guid="{CED32266-454C-4882-8DB4-02038533D7CA}" showPageBreaks="1">
      <selection activeCell="W8" sqref="W8"/>
      <rowBreaks count="4" manualBreakCount="4">
        <brk id="45" max="16383" man="1"/>
        <brk id="89" max="16383" man="1"/>
        <brk id="136" max="16383" man="1"/>
        <brk id="278" max="16383" man="1"/>
      </rowBreaks>
      <pageMargins left="0.7" right="0.7" top="0.75" bottom="0.75" header="0.3" footer="0.3"/>
      <pageSetup orientation="landscape" horizontalDpi="1200" verticalDpi="1200" r:id="rId1"/>
    </customSheetView>
    <customSheetView guid="{785AB79B-FCC5-4328-97AE-CA0022E835E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2"/>
    </customSheetView>
    <customSheetView guid="{5A727A5D-BF44-4335-A246-11154DE1EF1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3"/>
    </customSheetView>
    <customSheetView guid="{4199E9C9-F722-4E0F-954F-1B24567CBCA2}" topLeftCell="A294">
      <selection activeCell="J320" sqref="J320"/>
      <rowBreaks count="4" manualBreakCount="4">
        <brk id="45" max="16383" man="1"/>
        <brk id="89" max="16383" man="1"/>
        <brk id="136" max="16383" man="1"/>
        <brk id="278" max="16383" man="1"/>
      </rowBreaks>
      <pageMargins left="0.7" right="0.7" top="0.75" bottom="0.75" header="0.3" footer="0.3"/>
      <pageSetup orientation="landscape" horizontalDpi="1200" verticalDpi="1200" r:id="rId4"/>
    </customSheetView>
    <customSheetView guid="{494A8C19-2F1C-4B6E-A878-D879D2D7079D}">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5"/>
    </customSheetView>
    <customSheetView guid="{1074830C-1147-4CE3-BD9F-2572CEE59AE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6"/>
    </customSheetView>
    <customSheetView guid="{C0E4D60A-5D51-4D0A-8339-E19D67BA1FD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7"/>
    </customSheetView>
    <customSheetView guid="{EB5A193B-9693-4793-A7E2-BFF09C25801B}">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8"/>
    </customSheetView>
  </customSheetViews>
  <mergeCells count="20">
    <mergeCell ref="A1:A45"/>
    <mergeCell ref="N47:N48"/>
    <mergeCell ref="N77:N90"/>
    <mergeCell ref="N43:N44"/>
    <mergeCell ref="N1:N17"/>
    <mergeCell ref="A71:A90"/>
    <mergeCell ref="N135:N136"/>
    <mergeCell ref="N172:N185"/>
    <mergeCell ref="A166:A185"/>
    <mergeCell ref="A260:A278"/>
    <mergeCell ref="A280:A321"/>
    <mergeCell ref="N319:N320"/>
    <mergeCell ref="A92:A137"/>
    <mergeCell ref="N92:N107"/>
    <mergeCell ref="N280:N296"/>
    <mergeCell ref="N264:N278"/>
    <mergeCell ref="N187:N203"/>
    <mergeCell ref="N231:N232"/>
    <mergeCell ref="A187:A233"/>
    <mergeCell ref="N235:N236"/>
  </mergeCells>
  <printOptions horizontalCentered="1" verticalCentered="1"/>
  <pageMargins left="0.25" right="0.25" top="0.25" bottom="0.25" header="0.1" footer="0.1"/>
  <pageSetup scale="90" orientation="landscape" r:id="rId9"/>
  <headerFooter alignWithMargins="0"/>
  <rowBreaks count="6" manualBreakCount="6">
    <brk id="46" max="16383" man="1"/>
    <brk id="91" max="16383" man="1"/>
    <brk id="138" max="16383" man="1"/>
    <brk id="186" max="16383" man="1"/>
    <brk id="234" max="16383" man="1"/>
    <brk id="279" max="16383" man="1"/>
  </rowBreaks>
  <customProperties>
    <customPr name="_pios_id" r:id="rId10"/>
    <customPr name="EpmWorksheetKeyString_GUID" r:id="rId11"/>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142"/>
  <sheetViews>
    <sheetView view="pageBreakPreview" zoomScaleNormal="100" zoomScaleSheetLayoutView="100" workbookViewId="0">
      <selection activeCell="M18" sqref="M18"/>
    </sheetView>
  </sheetViews>
  <sheetFormatPr defaultRowHeight="10"/>
  <cols>
    <col min="1" max="1" width="5.109375" customWidth="1"/>
    <col min="2" max="2" width="3.33203125" customWidth="1"/>
    <col min="3" max="11" width="13" customWidth="1"/>
  </cols>
  <sheetData>
    <row r="1" spans="1:12" ht="11" customHeight="1">
      <c r="A1" s="2072">
        <v>94</v>
      </c>
      <c r="B1" s="125"/>
      <c r="C1" s="126"/>
      <c r="D1" s="149"/>
      <c r="E1" s="125"/>
      <c r="F1" s="149"/>
      <c r="G1" s="149"/>
      <c r="H1" s="125"/>
      <c r="I1" s="125" t="s">
        <v>2822</v>
      </c>
      <c r="J1" s="126"/>
      <c r="K1" s="1397"/>
      <c r="L1" s="2073"/>
    </row>
    <row r="2" spans="1:12" ht="11" customHeight="1">
      <c r="A2" s="593" t="s">
        <v>2513</v>
      </c>
      <c r="B2" s="594"/>
      <c r="C2" s="594"/>
      <c r="D2" s="594"/>
      <c r="E2" s="594"/>
      <c r="F2" s="594"/>
      <c r="G2" s="594"/>
      <c r="H2" s="594"/>
      <c r="I2" s="594"/>
      <c r="J2" s="594"/>
      <c r="K2" s="594"/>
      <c r="L2" s="2074"/>
    </row>
    <row r="3" spans="1:12" ht="11" customHeight="1">
      <c r="A3" s="2075"/>
      <c r="B3" s="2076"/>
      <c r="C3" s="2076"/>
      <c r="D3" s="2076"/>
      <c r="E3" s="2077" t="s">
        <v>1957</v>
      </c>
      <c r="F3" s="2077"/>
      <c r="G3" s="2077"/>
      <c r="H3" s="2077"/>
      <c r="I3" s="2076"/>
      <c r="J3" s="2076"/>
      <c r="K3" s="2076"/>
      <c r="L3" s="2078"/>
    </row>
    <row r="4" spans="1:12" ht="11" customHeight="1">
      <c r="A4" s="2059"/>
      <c r="B4" s="2079"/>
      <c r="C4" s="2079"/>
      <c r="D4" s="2080" t="s">
        <v>1958</v>
      </c>
      <c r="E4" s="2081"/>
      <c r="F4" s="2081"/>
      <c r="G4" s="2081"/>
      <c r="H4" s="2081" t="s">
        <v>1959</v>
      </c>
      <c r="I4" s="2079"/>
      <c r="J4" s="2079"/>
      <c r="K4" s="2079"/>
      <c r="L4" s="2082"/>
    </row>
    <row r="5" spans="1:12" ht="11" customHeight="1">
      <c r="A5" s="2059"/>
      <c r="B5" s="2079"/>
      <c r="C5" s="2079"/>
      <c r="D5" s="2080" t="s">
        <v>1960</v>
      </c>
      <c r="E5" s="2080" t="s">
        <v>1961</v>
      </c>
      <c r="F5" s="2080" t="s">
        <v>1959</v>
      </c>
      <c r="G5" s="2080" t="s">
        <v>1959</v>
      </c>
      <c r="H5" s="2080" t="s">
        <v>1962</v>
      </c>
      <c r="I5" s="2080" t="s">
        <v>1959</v>
      </c>
      <c r="J5" s="2080" t="s">
        <v>1959</v>
      </c>
      <c r="K5" s="2079"/>
      <c r="L5" s="2082"/>
    </row>
    <row r="6" spans="1:12" ht="11" customHeight="1">
      <c r="A6" s="2037" t="s">
        <v>311</v>
      </c>
      <c r="B6" s="2080"/>
      <c r="C6" s="2080" t="s">
        <v>379</v>
      </c>
      <c r="D6" s="2080" t="s">
        <v>1963</v>
      </c>
      <c r="E6" s="2080" t="s">
        <v>492</v>
      </c>
      <c r="F6" s="2080" t="s">
        <v>1964</v>
      </c>
      <c r="G6" s="2080" t="s">
        <v>1965</v>
      </c>
      <c r="H6" s="2080" t="s">
        <v>1966</v>
      </c>
      <c r="I6" s="2080" t="s">
        <v>1967</v>
      </c>
      <c r="J6" s="2080" t="s">
        <v>1968</v>
      </c>
      <c r="K6" s="2080" t="s">
        <v>1969</v>
      </c>
      <c r="L6" s="2083" t="s">
        <v>311</v>
      </c>
    </row>
    <row r="7" spans="1:12" ht="11" customHeight="1">
      <c r="A7" s="2037" t="s">
        <v>316</v>
      </c>
      <c r="B7" s="2080"/>
      <c r="C7" s="2080"/>
      <c r="D7" s="2080" t="s">
        <v>1970</v>
      </c>
      <c r="E7" s="2080" t="s">
        <v>1971</v>
      </c>
      <c r="F7" s="2080" t="s">
        <v>1972</v>
      </c>
      <c r="G7" s="2080" t="s">
        <v>1973</v>
      </c>
      <c r="H7" s="2080" t="s">
        <v>1974</v>
      </c>
      <c r="I7" s="2080" t="s">
        <v>1975</v>
      </c>
      <c r="J7" s="2080" t="s">
        <v>1975</v>
      </c>
      <c r="K7" s="2080"/>
      <c r="L7" s="2083" t="s">
        <v>316</v>
      </c>
    </row>
    <row r="8" spans="1:12" ht="11" customHeight="1">
      <c r="A8" s="824"/>
      <c r="B8" s="2084"/>
      <c r="C8" s="2085" t="s">
        <v>321</v>
      </c>
      <c r="D8" s="2085" t="s">
        <v>322</v>
      </c>
      <c r="E8" s="2085" t="s">
        <v>323</v>
      </c>
      <c r="F8" s="2085" t="s">
        <v>324</v>
      </c>
      <c r="G8" s="2085" t="s">
        <v>325</v>
      </c>
      <c r="H8" s="2085" t="s">
        <v>326</v>
      </c>
      <c r="I8" s="2085" t="s">
        <v>178</v>
      </c>
      <c r="J8" s="2085" t="s">
        <v>179</v>
      </c>
      <c r="K8" s="2085" t="s">
        <v>398</v>
      </c>
      <c r="L8" s="2086"/>
    </row>
    <row r="9" spans="1:12" ht="11" customHeight="1">
      <c r="A9" s="2087">
        <v>1</v>
      </c>
      <c r="B9" s="2088"/>
      <c r="C9" s="2089">
        <v>1</v>
      </c>
      <c r="D9" s="2090">
        <v>1</v>
      </c>
      <c r="E9" s="2091">
        <v>7335</v>
      </c>
      <c r="F9" s="2091">
        <v>2306</v>
      </c>
      <c r="G9" s="2088">
        <v>96</v>
      </c>
      <c r="H9" s="2088">
        <v>930</v>
      </c>
      <c r="I9" s="2088"/>
      <c r="J9" s="2088">
        <v>16</v>
      </c>
      <c r="K9" s="2091">
        <v>10683</v>
      </c>
      <c r="L9" s="2092">
        <v>1</v>
      </c>
    </row>
    <row r="10" spans="1:12" ht="11" customHeight="1">
      <c r="A10" s="2087">
        <v>2</v>
      </c>
      <c r="B10" s="2088"/>
      <c r="C10" s="2088"/>
      <c r="D10" s="2088"/>
      <c r="E10" s="2088"/>
      <c r="F10" s="2088"/>
      <c r="G10" s="2088"/>
      <c r="H10" s="2088"/>
      <c r="I10" s="2088"/>
      <c r="J10" s="2088"/>
      <c r="K10" s="2088"/>
      <c r="L10" s="2092">
        <v>2</v>
      </c>
    </row>
    <row r="11" spans="1:12" ht="11" customHeight="1">
      <c r="A11" s="2087">
        <v>3</v>
      </c>
      <c r="B11" s="2088"/>
      <c r="C11" s="2088"/>
      <c r="D11" s="2088"/>
      <c r="E11" s="2088"/>
      <c r="F11" s="2088"/>
      <c r="G11" s="2088"/>
      <c r="H11" s="2088"/>
      <c r="I11" s="2088"/>
      <c r="J11" s="2088"/>
      <c r="K11" s="2088"/>
      <c r="L11" s="2092">
        <v>3</v>
      </c>
    </row>
    <row r="12" spans="1:12" ht="11" customHeight="1">
      <c r="A12" s="2087">
        <v>4</v>
      </c>
      <c r="B12" s="2088"/>
      <c r="C12" s="2088"/>
      <c r="D12" s="2088"/>
      <c r="E12" s="2088"/>
      <c r="F12" s="2088"/>
      <c r="G12" s="2088"/>
      <c r="H12" s="2088"/>
      <c r="I12" s="2088"/>
      <c r="J12" s="2088"/>
      <c r="K12" s="2088"/>
      <c r="L12" s="2092">
        <v>4</v>
      </c>
    </row>
    <row r="13" spans="1:12" ht="11" customHeight="1">
      <c r="A13" s="2087">
        <v>5</v>
      </c>
      <c r="B13" s="2088"/>
      <c r="C13" s="2088"/>
      <c r="D13" s="2088"/>
      <c r="E13" s="2088"/>
      <c r="F13" s="2088"/>
      <c r="G13" s="2088"/>
      <c r="H13" s="2088"/>
      <c r="I13" s="2088"/>
      <c r="J13" s="2088"/>
      <c r="K13" s="2088"/>
      <c r="L13" s="2092">
        <v>5</v>
      </c>
    </row>
    <row r="14" spans="1:12" ht="11" customHeight="1">
      <c r="A14" s="2087">
        <v>6</v>
      </c>
      <c r="B14" s="2088"/>
      <c r="C14" s="2088"/>
      <c r="D14" s="2088"/>
      <c r="E14" s="2088"/>
      <c r="F14" s="2088"/>
      <c r="G14" s="2088"/>
      <c r="H14" s="2088"/>
      <c r="I14" s="2088"/>
      <c r="J14" s="2088"/>
      <c r="K14" s="2088"/>
      <c r="L14" s="2092">
        <v>6</v>
      </c>
    </row>
    <row r="15" spans="1:12" ht="11" customHeight="1">
      <c r="A15" s="2087">
        <v>7</v>
      </c>
      <c r="B15" s="2088"/>
      <c r="C15" s="2088"/>
      <c r="D15" s="2088"/>
      <c r="E15" s="2088"/>
      <c r="F15" s="2088"/>
      <c r="G15" s="2088"/>
      <c r="H15" s="2088"/>
      <c r="I15" s="2088"/>
      <c r="J15" s="2088"/>
      <c r="K15" s="2088"/>
      <c r="L15" s="2092">
        <v>7</v>
      </c>
    </row>
    <row r="16" spans="1:12" ht="11" customHeight="1">
      <c r="A16" s="2087">
        <v>8</v>
      </c>
      <c r="B16" s="2088"/>
      <c r="C16" s="2088"/>
      <c r="D16" s="2088"/>
      <c r="E16" s="2088"/>
      <c r="F16" s="2088"/>
      <c r="G16" s="2088"/>
      <c r="H16" s="2088"/>
      <c r="I16" s="2088"/>
      <c r="J16" s="2088"/>
      <c r="K16" s="2088"/>
      <c r="L16" s="2092">
        <v>8</v>
      </c>
    </row>
    <row r="17" spans="1:12" ht="11" customHeight="1">
      <c r="A17" s="2087">
        <v>9</v>
      </c>
      <c r="B17" s="2088"/>
      <c r="C17" s="2088"/>
      <c r="D17" s="2088"/>
      <c r="E17" s="2088"/>
      <c r="F17" s="2088"/>
      <c r="G17" s="2088"/>
      <c r="H17" s="2088"/>
      <c r="I17" s="2088"/>
      <c r="J17" s="2088"/>
      <c r="K17" s="2088"/>
      <c r="L17" s="2092">
        <v>9</v>
      </c>
    </row>
    <row r="18" spans="1:12" ht="11" customHeight="1">
      <c r="A18" s="2087">
        <v>10</v>
      </c>
      <c r="B18" s="2088"/>
      <c r="C18" s="3690" t="s">
        <v>2812</v>
      </c>
      <c r="D18" s="3691"/>
      <c r="E18" s="2091">
        <v>7335</v>
      </c>
      <c r="F18" s="2091">
        <v>2306</v>
      </c>
      <c r="G18" s="2088">
        <v>96</v>
      </c>
      <c r="H18" s="2088">
        <v>930</v>
      </c>
      <c r="I18" s="2088"/>
      <c r="J18" s="2088">
        <v>16</v>
      </c>
      <c r="K18" s="2091">
        <v>10683</v>
      </c>
      <c r="L18" s="2092">
        <v>10</v>
      </c>
    </row>
    <row r="19" spans="1:12" ht="11" customHeight="1">
      <c r="A19" s="2087">
        <v>11</v>
      </c>
      <c r="B19" s="2088"/>
      <c r="C19" s="2088"/>
      <c r="D19" s="2088"/>
      <c r="E19" s="2088"/>
      <c r="F19" s="2088"/>
      <c r="G19" s="2088"/>
      <c r="H19" s="2088"/>
      <c r="I19" s="2088"/>
      <c r="J19" s="2088"/>
      <c r="K19" s="2088"/>
      <c r="L19" s="2092">
        <v>11</v>
      </c>
    </row>
    <row r="20" spans="1:12" ht="11" customHeight="1">
      <c r="A20" s="2087">
        <v>12</v>
      </c>
      <c r="B20" s="2088"/>
      <c r="C20" s="2088"/>
      <c r="D20" s="2088"/>
      <c r="E20" s="2088"/>
      <c r="F20" s="2088"/>
      <c r="G20" s="2088"/>
      <c r="H20" s="2088"/>
      <c r="I20" s="2088"/>
      <c r="J20" s="2088"/>
      <c r="K20" s="2088"/>
      <c r="L20" s="2092">
        <v>12</v>
      </c>
    </row>
    <row r="21" spans="1:12" ht="11" customHeight="1">
      <c r="A21" s="2087">
        <v>13</v>
      </c>
      <c r="B21" s="2088"/>
      <c r="C21" s="2088"/>
      <c r="D21" s="2088"/>
      <c r="E21" s="2088"/>
      <c r="F21" s="2088"/>
      <c r="G21" s="2088"/>
      <c r="H21" s="2088"/>
      <c r="I21" s="2088"/>
      <c r="J21" s="2088"/>
      <c r="K21" s="2088"/>
      <c r="L21" s="2092">
        <v>13</v>
      </c>
    </row>
    <row r="22" spans="1:12" ht="11" customHeight="1">
      <c r="A22" s="2087">
        <v>14</v>
      </c>
      <c r="B22" s="2088"/>
      <c r="C22" s="2088"/>
      <c r="D22" s="2088"/>
      <c r="E22" s="2088"/>
      <c r="F22" s="2088"/>
      <c r="G22" s="2088"/>
      <c r="H22" s="2088"/>
      <c r="I22" s="2088"/>
      <c r="J22" s="2088"/>
      <c r="K22" s="2088"/>
      <c r="L22" s="2092">
        <v>14</v>
      </c>
    </row>
    <row r="23" spans="1:12" ht="11" customHeight="1">
      <c r="A23" s="2087">
        <v>15</v>
      </c>
      <c r="B23" s="2088"/>
      <c r="C23" s="2089">
        <v>3</v>
      </c>
      <c r="D23" s="2090">
        <v>1</v>
      </c>
      <c r="E23" s="2088">
        <v>9</v>
      </c>
      <c r="F23" s="2088">
        <v>8</v>
      </c>
      <c r="G23" s="2088"/>
      <c r="H23" s="2088">
        <v>1</v>
      </c>
      <c r="I23" s="2088"/>
      <c r="J23" s="2088"/>
      <c r="K23" s="2088">
        <v>18</v>
      </c>
      <c r="L23" s="2092">
        <v>15</v>
      </c>
    </row>
    <row r="24" spans="1:12" ht="11" customHeight="1">
      <c r="A24" s="2087">
        <v>16</v>
      </c>
      <c r="B24" s="2088"/>
      <c r="C24" s="2089" t="s">
        <v>2741</v>
      </c>
      <c r="D24" s="2090">
        <v>1</v>
      </c>
      <c r="E24" s="2088">
        <v>336</v>
      </c>
      <c r="F24" s="2088">
        <v>188</v>
      </c>
      <c r="G24" s="2088"/>
      <c r="H24" s="2088">
        <v>25</v>
      </c>
      <c r="I24" s="2088"/>
      <c r="J24" s="2088">
        <v>1</v>
      </c>
      <c r="K24" s="2088">
        <v>550</v>
      </c>
      <c r="L24" s="2092">
        <v>16</v>
      </c>
    </row>
    <row r="25" spans="1:12" ht="11" customHeight="1">
      <c r="A25" s="2087">
        <v>17</v>
      </c>
      <c r="B25" s="2088"/>
      <c r="C25" s="2088"/>
      <c r="D25" s="2088"/>
      <c r="E25" s="2088"/>
      <c r="F25" s="2088"/>
      <c r="G25" s="2088"/>
      <c r="H25" s="2088"/>
      <c r="I25" s="2088"/>
      <c r="J25" s="2088"/>
      <c r="K25" s="2088"/>
      <c r="L25" s="2092">
        <v>17</v>
      </c>
    </row>
    <row r="26" spans="1:12" ht="11" customHeight="1">
      <c r="A26" s="2087">
        <v>18</v>
      </c>
      <c r="B26" s="2088"/>
      <c r="C26" s="2088"/>
      <c r="D26" s="2088"/>
      <c r="E26" s="2088"/>
      <c r="F26" s="2088"/>
      <c r="G26" s="2088"/>
      <c r="H26" s="2088"/>
      <c r="I26" s="2088"/>
      <c r="J26" s="2088"/>
      <c r="K26" s="2088"/>
      <c r="L26" s="2092">
        <v>18</v>
      </c>
    </row>
    <row r="27" spans="1:12" ht="11" customHeight="1">
      <c r="A27" s="2087">
        <v>19</v>
      </c>
      <c r="B27" s="2088"/>
      <c r="C27" s="3690" t="s">
        <v>2743</v>
      </c>
      <c r="D27" s="3691"/>
      <c r="E27" s="2088">
        <v>345</v>
      </c>
      <c r="F27" s="2088">
        <v>196</v>
      </c>
      <c r="G27" s="2088"/>
      <c r="H27" s="2088">
        <v>26</v>
      </c>
      <c r="I27" s="2088"/>
      <c r="J27" s="2088">
        <v>1</v>
      </c>
      <c r="K27" s="2088">
        <v>568</v>
      </c>
      <c r="L27" s="2092">
        <v>19</v>
      </c>
    </row>
    <row r="28" spans="1:12" ht="11" customHeight="1">
      <c r="A28" s="2087">
        <v>20</v>
      </c>
      <c r="B28" s="2088"/>
      <c r="C28" s="2088"/>
      <c r="D28" s="2088"/>
      <c r="E28" s="2088"/>
      <c r="F28" s="2088"/>
      <c r="G28" s="2088"/>
      <c r="H28" s="2088"/>
      <c r="I28" s="2088"/>
      <c r="J28" s="2088"/>
      <c r="K28" s="2088"/>
      <c r="L28" s="2092">
        <v>20</v>
      </c>
    </row>
    <row r="29" spans="1:12" ht="11" customHeight="1">
      <c r="A29" s="2087">
        <v>21</v>
      </c>
      <c r="B29" s="2088"/>
      <c r="C29" s="2088"/>
      <c r="D29" s="2088"/>
      <c r="E29" s="2088"/>
      <c r="F29" s="2088"/>
      <c r="G29" s="2088"/>
      <c r="H29" s="2088"/>
      <c r="I29" s="2088"/>
      <c r="J29" s="2088"/>
      <c r="K29" s="2088"/>
      <c r="L29" s="2092">
        <v>21</v>
      </c>
    </row>
    <row r="30" spans="1:12" ht="11" customHeight="1">
      <c r="A30" s="2087">
        <v>22</v>
      </c>
      <c r="B30" s="2088"/>
      <c r="C30" s="2088"/>
      <c r="D30" s="2088"/>
      <c r="E30" s="2088"/>
      <c r="F30" s="2088"/>
      <c r="G30" s="2088"/>
      <c r="H30" s="2088"/>
      <c r="I30" s="2088"/>
      <c r="J30" s="2088"/>
      <c r="K30" s="2088"/>
      <c r="L30" s="2092">
        <v>22</v>
      </c>
    </row>
    <row r="31" spans="1:12" ht="11" customHeight="1">
      <c r="A31" s="2087">
        <v>23</v>
      </c>
      <c r="B31" s="2088"/>
      <c r="C31" s="2088"/>
      <c r="D31" s="2088"/>
      <c r="E31" s="2088"/>
      <c r="F31" s="2088"/>
      <c r="G31" s="2088"/>
      <c r="H31" s="2088"/>
      <c r="I31" s="2088"/>
      <c r="J31" s="2088"/>
      <c r="K31" s="2088"/>
      <c r="L31" s="2092">
        <v>23</v>
      </c>
    </row>
    <row r="32" spans="1:12" ht="11" customHeight="1">
      <c r="A32" s="2087">
        <v>24</v>
      </c>
      <c r="B32" s="2088"/>
      <c r="C32" s="2088"/>
      <c r="D32" s="2088"/>
      <c r="E32" s="2088"/>
      <c r="F32" s="2088"/>
      <c r="G32" s="2088"/>
      <c r="H32" s="2088"/>
      <c r="I32" s="2088"/>
      <c r="J32" s="2088"/>
      <c r="K32" s="2088"/>
      <c r="L32" s="2092">
        <v>24</v>
      </c>
    </row>
    <row r="33" spans="1:12" ht="11" customHeight="1">
      <c r="A33" s="2087">
        <v>25</v>
      </c>
      <c r="B33" s="2088"/>
      <c r="C33" s="2088"/>
      <c r="D33" s="2088"/>
      <c r="E33" s="2088"/>
      <c r="F33" s="2088"/>
      <c r="G33" s="2088"/>
      <c r="H33" s="2088"/>
      <c r="I33" s="2088"/>
      <c r="J33" s="2088"/>
      <c r="K33" s="2088"/>
      <c r="L33" s="2092">
        <v>25</v>
      </c>
    </row>
    <row r="34" spans="1:12" ht="11" customHeight="1">
      <c r="A34" s="2087">
        <v>26</v>
      </c>
      <c r="B34" s="2088"/>
      <c r="C34" s="2088"/>
      <c r="D34" s="2088"/>
      <c r="E34" s="2088"/>
      <c r="F34" s="2088"/>
      <c r="G34" s="2088"/>
      <c r="H34" s="2088"/>
      <c r="I34" s="2088"/>
      <c r="J34" s="2088"/>
      <c r="K34" s="2088"/>
      <c r="L34" s="2092">
        <v>26</v>
      </c>
    </row>
    <row r="35" spans="1:12" ht="11" customHeight="1">
      <c r="A35" s="2087">
        <v>27</v>
      </c>
      <c r="B35" s="2088"/>
      <c r="C35" s="2088"/>
      <c r="D35" s="2088"/>
      <c r="E35" s="2088"/>
      <c r="F35" s="2088"/>
      <c r="G35" s="2088"/>
      <c r="H35" s="2088"/>
      <c r="I35" s="2088"/>
      <c r="J35" s="2088"/>
      <c r="K35" s="2088"/>
      <c r="L35" s="2092">
        <v>27</v>
      </c>
    </row>
    <row r="36" spans="1:12" ht="11" customHeight="1">
      <c r="A36" s="2087">
        <v>28</v>
      </c>
      <c r="B36" s="2088"/>
      <c r="C36" s="2088"/>
      <c r="D36" s="2088"/>
      <c r="E36" s="2088"/>
      <c r="F36" s="2088"/>
      <c r="G36" s="2088"/>
      <c r="H36" s="2088"/>
      <c r="I36" s="2088"/>
      <c r="J36" s="2088"/>
      <c r="K36" s="2088"/>
      <c r="L36" s="2092">
        <v>28</v>
      </c>
    </row>
    <row r="37" spans="1:12" ht="11" customHeight="1">
      <c r="A37" s="2087">
        <v>29</v>
      </c>
      <c r="B37" s="2088"/>
      <c r="C37" s="2089">
        <v>5</v>
      </c>
      <c r="D37" s="2090">
        <v>1</v>
      </c>
      <c r="E37" s="2088">
        <v>276</v>
      </c>
      <c r="F37" s="2088">
        <v>92</v>
      </c>
      <c r="G37" s="2088"/>
      <c r="H37" s="2088">
        <v>52</v>
      </c>
      <c r="I37" s="2088"/>
      <c r="J37" s="2088"/>
      <c r="K37" s="2088">
        <v>420</v>
      </c>
      <c r="L37" s="2092">
        <v>29</v>
      </c>
    </row>
    <row r="38" spans="1:12" ht="11" customHeight="1">
      <c r="A38" s="2087">
        <v>30</v>
      </c>
      <c r="B38" s="2088"/>
      <c r="C38" s="2088"/>
      <c r="D38" s="2088"/>
      <c r="E38" s="2088"/>
      <c r="F38" s="2088"/>
      <c r="G38" s="2088"/>
      <c r="H38" s="2088"/>
      <c r="I38" s="2088"/>
      <c r="J38" s="2088"/>
      <c r="K38" s="2088"/>
      <c r="L38" s="2092">
        <v>30</v>
      </c>
    </row>
    <row r="39" spans="1:12" ht="11" customHeight="1">
      <c r="A39" s="2087">
        <v>31</v>
      </c>
      <c r="B39" s="2088"/>
      <c r="C39" s="3690" t="s">
        <v>2823</v>
      </c>
      <c r="D39" s="3691"/>
      <c r="E39" s="2088">
        <v>276</v>
      </c>
      <c r="F39" s="2088">
        <v>92</v>
      </c>
      <c r="G39" s="2088"/>
      <c r="H39" s="2088">
        <v>52</v>
      </c>
      <c r="I39" s="2088"/>
      <c r="J39" s="2088"/>
      <c r="K39" s="2088">
        <v>420</v>
      </c>
      <c r="L39" s="2092">
        <v>31</v>
      </c>
    </row>
    <row r="40" spans="1:12" ht="11" customHeight="1">
      <c r="A40" s="2087">
        <v>32</v>
      </c>
      <c r="B40" s="2088"/>
      <c r="C40" s="2088"/>
      <c r="D40" s="2088"/>
      <c r="E40" s="2088"/>
      <c r="F40" s="2088"/>
      <c r="G40" s="2088"/>
      <c r="H40" s="2088"/>
      <c r="I40" s="2088"/>
      <c r="J40" s="2088"/>
      <c r="K40" s="2088"/>
      <c r="L40" s="2092">
        <v>32</v>
      </c>
    </row>
    <row r="41" spans="1:12" ht="11" customHeight="1">
      <c r="A41" s="2087">
        <v>33</v>
      </c>
      <c r="B41" s="2088"/>
      <c r="C41" s="2088"/>
      <c r="D41" s="2088"/>
      <c r="E41" s="2088"/>
      <c r="F41" s="2088"/>
      <c r="G41" s="2088"/>
      <c r="H41" s="2088"/>
      <c r="I41" s="2088"/>
      <c r="J41" s="2088"/>
      <c r="K41" s="2088"/>
      <c r="L41" s="2092">
        <v>33</v>
      </c>
    </row>
    <row r="42" spans="1:12" ht="11" customHeight="1">
      <c r="A42" s="2087">
        <v>34</v>
      </c>
      <c r="B42" s="2088"/>
      <c r="C42" s="2088"/>
      <c r="D42" s="2088"/>
      <c r="E42" s="2088"/>
      <c r="F42" s="2088"/>
      <c r="G42" s="2088"/>
      <c r="H42" s="2088"/>
      <c r="I42" s="2088"/>
      <c r="J42" s="2088"/>
      <c r="K42" s="2088"/>
      <c r="L42" s="2092">
        <v>34</v>
      </c>
    </row>
    <row r="43" spans="1:12" ht="11" customHeight="1">
      <c r="A43" s="2087">
        <v>35</v>
      </c>
      <c r="B43" s="2088"/>
      <c r="C43" s="2088"/>
      <c r="D43" s="2088"/>
      <c r="E43" s="2088"/>
      <c r="F43" s="2088"/>
      <c r="G43" s="2088"/>
      <c r="H43" s="2088"/>
      <c r="I43" s="2088"/>
      <c r="J43" s="2088"/>
      <c r="K43" s="2088"/>
      <c r="L43" s="2092">
        <v>35</v>
      </c>
    </row>
    <row r="44" spans="1:12" ht="11" customHeight="1">
      <c r="A44" s="2087">
        <v>36</v>
      </c>
      <c r="B44" s="2088"/>
      <c r="C44" s="2088"/>
      <c r="D44" s="2088"/>
      <c r="E44" s="2088"/>
      <c r="F44" s="2088"/>
      <c r="G44" s="2088"/>
      <c r="H44" s="2088"/>
      <c r="I44" s="2088"/>
      <c r="J44" s="2088"/>
      <c r="K44" s="2088"/>
      <c r="L44" s="2092">
        <v>36</v>
      </c>
    </row>
    <row r="45" spans="1:12" ht="11" customHeight="1">
      <c r="A45" s="2087">
        <v>37</v>
      </c>
      <c r="B45" s="2088"/>
      <c r="C45" s="2088"/>
      <c r="D45" s="2088"/>
      <c r="E45" s="2088"/>
      <c r="F45" s="2088"/>
      <c r="G45" s="2088"/>
      <c r="H45" s="2088"/>
      <c r="I45" s="2088"/>
      <c r="J45" s="2088"/>
      <c r="K45" s="2088"/>
      <c r="L45" s="2092">
        <v>37</v>
      </c>
    </row>
    <row r="46" spans="1:12" ht="11" customHeight="1">
      <c r="A46" s="2087">
        <v>38</v>
      </c>
      <c r="B46" s="2088"/>
      <c r="C46" s="2088"/>
      <c r="D46" s="2088"/>
      <c r="E46" s="2088"/>
      <c r="F46" s="2088"/>
      <c r="G46" s="2088"/>
      <c r="H46" s="2088"/>
      <c r="I46" s="2088"/>
      <c r="J46" s="2088"/>
      <c r="K46" s="2088"/>
      <c r="L46" s="2092">
        <v>38</v>
      </c>
    </row>
    <row r="47" spans="1:12" ht="11" customHeight="1">
      <c r="A47" s="2087">
        <v>39</v>
      </c>
      <c r="B47" s="2088"/>
      <c r="C47" s="2088"/>
      <c r="D47" s="2088"/>
      <c r="E47" s="2088"/>
      <c r="F47" s="2088"/>
      <c r="G47" s="2088"/>
      <c r="H47" s="2088"/>
      <c r="I47" s="2088"/>
      <c r="J47" s="2088"/>
      <c r="K47" s="2088"/>
      <c r="L47" s="2092">
        <v>39</v>
      </c>
    </row>
    <row r="48" spans="1:12" ht="11" customHeight="1">
      <c r="A48" s="2087">
        <v>40</v>
      </c>
      <c r="B48" s="2088"/>
      <c r="C48" s="2088"/>
      <c r="D48" s="2088"/>
      <c r="E48" s="2088"/>
      <c r="F48" s="2088"/>
      <c r="G48" s="2088"/>
      <c r="H48" s="2088"/>
      <c r="I48" s="2088"/>
      <c r="J48" s="2088"/>
      <c r="K48" s="2088"/>
      <c r="L48" s="2092">
        <v>40</v>
      </c>
    </row>
    <row r="49" spans="1:12" ht="11" customHeight="1">
      <c r="A49" s="2087">
        <v>41</v>
      </c>
      <c r="B49" s="2088"/>
      <c r="C49" s="2088"/>
      <c r="D49" s="2088"/>
      <c r="E49" s="2088"/>
      <c r="F49" s="2088"/>
      <c r="G49" s="2088"/>
      <c r="H49" s="2088"/>
      <c r="I49" s="2088"/>
      <c r="J49" s="2088"/>
      <c r="K49" s="2088"/>
      <c r="L49" s="2092">
        <v>41</v>
      </c>
    </row>
    <row r="50" spans="1:12" ht="11" customHeight="1">
      <c r="A50" s="2087">
        <v>42</v>
      </c>
      <c r="B50" s="2088"/>
      <c r="C50" s="2088"/>
      <c r="D50" s="2088"/>
      <c r="E50" s="2088"/>
      <c r="F50" s="2088"/>
      <c r="G50" s="2088"/>
      <c r="H50" s="2088"/>
      <c r="I50" s="2088"/>
      <c r="J50" s="2088"/>
      <c r="K50" s="2088"/>
      <c r="L50" s="2092">
        <v>42</v>
      </c>
    </row>
    <row r="51" spans="1:12" ht="11" customHeight="1">
      <c r="A51" s="2087">
        <v>43</v>
      </c>
      <c r="B51" s="2088"/>
      <c r="C51" s="2088"/>
      <c r="D51" s="2088"/>
      <c r="E51" s="2088"/>
      <c r="F51" s="2088"/>
      <c r="G51" s="2088"/>
      <c r="H51" s="2088"/>
      <c r="I51" s="2088"/>
      <c r="J51" s="2088"/>
      <c r="K51" s="2088"/>
      <c r="L51" s="2092">
        <v>43</v>
      </c>
    </row>
    <row r="52" spans="1:12" ht="11" customHeight="1">
      <c r="A52" s="2087">
        <v>44</v>
      </c>
      <c r="B52" s="2088"/>
      <c r="C52" s="2088"/>
      <c r="D52" s="2088"/>
      <c r="E52" s="2088"/>
      <c r="F52" s="2088"/>
      <c r="G52" s="2088"/>
      <c r="H52" s="2088"/>
      <c r="I52" s="2088"/>
      <c r="J52" s="2088"/>
      <c r="K52" s="2088"/>
      <c r="L52" s="2092">
        <v>44</v>
      </c>
    </row>
    <row r="53" spans="1:12" ht="11" customHeight="1">
      <c r="A53" s="2087">
        <v>45</v>
      </c>
      <c r="B53" s="2088"/>
      <c r="C53" s="2088"/>
      <c r="D53" s="2088"/>
      <c r="E53" s="2088"/>
      <c r="F53" s="2088"/>
      <c r="G53" s="2088"/>
      <c r="H53" s="2088"/>
      <c r="I53" s="2088"/>
      <c r="J53" s="2088"/>
      <c r="K53" s="2088"/>
      <c r="L53" s="2092">
        <v>45</v>
      </c>
    </row>
    <row r="54" spans="1:12" ht="11" customHeight="1">
      <c r="A54" s="2087">
        <v>46</v>
      </c>
      <c r="B54" s="2088"/>
      <c r="C54" s="2088"/>
      <c r="D54" s="2088"/>
      <c r="E54" s="2088"/>
      <c r="F54" s="2088"/>
      <c r="G54" s="2088"/>
      <c r="H54" s="2088"/>
      <c r="I54" s="2088"/>
      <c r="J54" s="2088"/>
      <c r="K54" s="2088"/>
      <c r="L54" s="2092">
        <v>46</v>
      </c>
    </row>
    <row r="55" spans="1:12" ht="11" customHeight="1">
      <c r="A55" s="2087">
        <v>47</v>
      </c>
      <c r="B55" s="2088"/>
      <c r="C55" s="2088"/>
      <c r="D55" s="2088"/>
      <c r="E55" s="2088"/>
      <c r="F55" s="2088"/>
      <c r="G55" s="2088"/>
      <c r="H55" s="2088"/>
      <c r="I55" s="2088"/>
      <c r="J55" s="2088"/>
      <c r="K55" s="2088"/>
      <c r="L55" s="2092">
        <v>47</v>
      </c>
    </row>
    <row r="56" spans="1:12" ht="11" customHeight="1">
      <c r="A56" s="2087">
        <v>48</v>
      </c>
      <c r="B56" s="2088"/>
      <c r="C56" s="2088"/>
      <c r="D56" s="2088"/>
      <c r="E56" s="2088"/>
      <c r="F56" s="2088"/>
      <c r="G56" s="2088"/>
      <c r="H56" s="2088"/>
      <c r="I56" s="2088"/>
      <c r="J56" s="2088"/>
      <c r="K56" s="2088"/>
      <c r="L56" s="2092">
        <v>48</v>
      </c>
    </row>
    <row r="57" spans="1:12" ht="11" customHeight="1">
      <c r="A57" s="2087">
        <v>49</v>
      </c>
      <c r="B57" s="2088"/>
      <c r="C57" s="2088"/>
      <c r="D57" s="2088"/>
      <c r="E57" s="2088"/>
      <c r="F57" s="2088"/>
      <c r="G57" s="2088"/>
      <c r="H57" s="2088"/>
      <c r="I57" s="2088"/>
      <c r="J57" s="2088"/>
      <c r="K57" s="2088"/>
      <c r="L57" s="2092">
        <v>49</v>
      </c>
    </row>
    <row r="58" spans="1:12" ht="11" customHeight="1">
      <c r="A58" s="2087">
        <v>50</v>
      </c>
      <c r="B58" s="2088"/>
      <c r="C58" s="2088"/>
      <c r="D58" s="2088"/>
      <c r="E58" s="2088"/>
      <c r="F58" s="2088"/>
      <c r="G58" s="2088"/>
      <c r="H58" s="2088"/>
      <c r="I58" s="2088"/>
      <c r="J58" s="2088"/>
      <c r="K58" s="2088"/>
      <c r="L58" s="2092">
        <v>50</v>
      </c>
    </row>
    <row r="59" spans="1:12" ht="11" customHeight="1">
      <c r="A59" s="2087">
        <v>51</v>
      </c>
      <c r="B59" s="2088"/>
      <c r="C59" s="2088"/>
      <c r="D59" s="2088"/>
      <c r="E59" s="2088"/>
      <c r="F59" s="2088"/>
      <c r="G59" s="2088"/>
      <c r="H59" s="2088"/>
      <c r="I59" s="2088"/>
      <c r="J59" s="2088"/>
      <c r="K59" s="2088"/>
      <c r="L59" s="2092">
        <v>51</v>
      </c>
    </row>
    <row r="60" spans="1:12" ht="11" customHeight="1">
      <c r="A60" s="2087">
        <v>52</v>
      </c>
      <c r="B60" s="2088"/>
      <c r="C60" s="2088"/>
      <c r="D60" s="2088"/>
      <c r="E60" s="2088"/>
      <c r="F60" s="2088"/>
      <c r="G60" s="2088"/>
      <c r="H60" s="2088"/>
      <c r="I60" s="2088"/>
      <c r="J60" s="2088"/>
      <c r="K60" s="2088"/>
      <c r="L60" s="2092">
        <v>52</v>
      </c>
    </row>
    <row r="61" spans="1:12" ht="11" customHeight="1">
      <c r="A61" s="2087">
        <v>53</v>
      </c>
      <c r="B61" s="2088"/>
      <c r="C61" s="2088"/>
      <c r="D61" s="2088"/>
      <c r="E61" s="2088"/>
      <c r="F61" s="2088"/>
      <c r="G61" s="2088"/>
      <c r="H61" s="2088"/>
      <c r="I61" s="2088"/>
      <c r="J61" s="2088"/>
      <c r="K61" s="2088"/>
      <c r="L61" s="2092">
        <v>53</v>
      </c>
    </row>
    <row r="62" spans="1:12" ht="11" customHeight="1">
      <c r="A62" s="2087">
        <v>54</v>
      </c>
      <c r="B62" s="2088"/>
      <c r="C62" s="2088"/>
      <c r="D62" s="2088"/>
      <c r="E62" s="2088"/>
      <c r="F62" s="2088"/>
      <c r="G62" s="2088"/>
      <c r="H62" s="2088"/>
      <c r="I62" s="2088"/>
      <c r="J62" s="2088"/>
      <c r="K62" s="2088"/>
      <c r="L62" s="2092">
        <v>54</v>
      </c>
    </row>
    <row r="63" spans="1:12" ht="11" customHeight="1">
      <c r="A63" s="2087">
        <v>55</v>
      </c>
      <c r="B63" s="2088"/>
      <c r="C63" s="2088"/>
      <c r="D63" s="2088"/>
      <c r="E63" s="2088"/>
      <c r="F63" s="2088"/>
      <c r="G63" s="2088"/>
      <c r="H63" s="2088"/>
      <c r="I63" s="2088"/>
      <c r="J63" s="2088"/>
      <c r="K63" s="2088"/>
      <c r="L63" s="2092">
        <v>55</v>
      </c>
    </row>
    <row r="64" spans="1:12" ht="11" customHeight="1" thickBot="1">
      <c r="A64" s="2087">
        <v>56</v>
      </c>
      <c r="B64" s="2088"/>
      <c r="C64" s="2088"/>
      <c r="D64" s="2088"/>
      <c r="E64" s="2076"/>
      <c r="F64" s="2076"/>
      <c r="G64" s="2076"/>
      <c r="H64" s="2076"/>
      <c r="I64" s="2076"/>
      <c r="J64" s="2076"/>
      <c r="K64" s="2076"/>
      <c r="L64" s="2092">
        <v>56</v>
      </c>
    </row>
    <row r="65" spans="1:12" ht="11" customHeight="1" thickBot="1">
      <c r="A65" s="2093">
        <v>57</v>
      </c>
      <c r="B65" s="2077" t="s">
        <v>1969</v>
      </c>
      <c r="C65" s="2077"/>
      <c r="D65" s="2094"/>
      <c r="E65" s="2068">
        <f>E39+E27+E18</f>
        <v>7956</v>
      </c>
      <c r="F65" s="2069">
        <f t="shared" ref="F65:K65" si="0">F39+F27+F18</f>
        <v>2594</v>
      </c>
      <c r="G65" s="2069">
        <f t="shared" si="0"/>
        <v>96</v>
      </c>
      <c r="H65" s="2069">
        <f t="shared" si="0"/>
        <v>1008</v>
      </c>
      <c r="I65" s="2069"/>
      <c r="J65" s="2070">
        <f t="shared" si="0"/>
        <v>17</v>
      </c>
      <c r="K65" s="1398">
        <f t="shared" si="0"/>
        <v>11671</v>
      </c>
      <c r="L65" s="2095">
        <v>57</v>
      </c>
    </row>
    <row r="66" spans="1:12" ht="11" customHeight="1">
      <c r="A66" s="2096">
        <v>58</v>
      </c>
      <c r="B66" s="2097" t="s">
        <v>1976</v>
      </c>
      <c r="C66" s="1834"/>
      <c r="D66" s="2098"/>
      <c r="E66" s="2065"/>
      <c r="F66" s="2065"/>
      <c r="G66" s="2065"/>
      <c r="H66" s="2065"/>
      <c r="I66" s="2065"/>
      <c r="J66" s="2065"/>
      <c r="K66" s="2065"/>
      <c r="L66" s="2096">
        <v>58</v>
      </c>
    </row>
    <row r="67" spans="1:12" ht="11" customHeight="1">
      <c r="A67" s="2065"/>
      <c r="B67" s="2035" t="s">
        <v>1977</v>
      </c>
      <c r="C67" s="202"/>
      <c r="D67" s="1935"/>
      <c r="E67" s="2065"/>
      <c r="F67" s="2065"/>
      <c r="G67" s="2065"/>
      <c r="H67" s="2065"/>
      <c r="I67" s="2065"/>
      <c r="J67" s="2065"/>
      <c r="K67" s="3007"/>
      <c r="L67" s="2065"/>
    </row>
    <row r="68" spans="1:12" ht="11" customHeight="1">
      <c r="A68" s="2066"/>
      <c r="B68" s="2067" t="s">
        <v>1978</v>
      </c>
      <c r="C68" s="187"/>
      <c r="D68" s="189"/>
      <c r="E68" s="2099"/>
      <c r="F68" s="2099"/>
      <c r="G68" s="2099"/>
      <c r="H68" s="2099"/>
      <c r="I68" s="2099"/>
      <c r="J68" s="2099"/>
      <c r="K68" s="2099"/>
      <c r="L68" s="2099"/>
    </row>
    <row r="69" spans="1:12" ht="11" customHeight="1">
      <c r="A69" s="2035"/>
      <c r="B69" s="202"/>
      <c r="C69" s="202"/>
      <c r="D69" s="202"/>
      <c r="E69" s="202"/>
      <c r="F69" s="202"/>
      <c r="G69" s="202"/>
      <c r="H69" s="202"/>
      <c r="I69" s="202"/>
      <c r="J69" s="202"/>
      <c r="K69" s="202"/>
      <c r="L69" s="1935"/>
    </row>
    <row r="70" spans="1:12" ht="11" customHeight="1">
      <c r="A70" s="2035"/>
      <c r="B70" s="202"/>
      <c r="C70" s="202"/>
      <c r="D70" s="202"/>
      <c r="E70" s="202"/>
      <c r="F70" s="202"/>
      <c r="G70" s="202"/>
      <c r="H70" s="202"/>
      <c r="I70" s="202"/>
      <c r="J70" s="202"/>
      <c r="K70" s="202"/>
      <c r="L70" s="1935"/>
    </row>
    <row r="71" spans="1:12" ht="11" customHeight="1">
      <c r="A71" s="2071"/>
      <c r="B71" s="2100"/>
      <c r="C71" s="2100"/>
      <c r="D71" s="2100"/>
      <c r="E71" s="2100"/>
      <c r="F71" s="2100"/>
      <c r="G71" s="2100"/>
      <c r="H71" s="2100"/>
      <c r="I71" s="2100"/>
      <c r="J71" s="2100"/>
      <c r="K71" s="2100"/>
      <c r="L71" s="2101" t="s">
        <v>2673</v>
      </c>
    </row>
    <row r="72" spans="1:12" ht="11" customHeight="1">
      <c r="A72" s="46"/>
      <c r="B72" s="46"/>
      <c r="C72" s="46"/>
      <c r="D72" s="46"/>
      <c r="E72" s="46"/>
      <c r="F72" s="46"/>
      <c r="G72" s="46"/>
      <c r="H72" s="46"/>
      <c r="I72" s="46"/>
      <c r="J72" s="46"/>
      <c r="K72" s="46"/>
      <c r="L72" s="46"/>
    </row>
    <row r="73" spans="1:12" ht="11" customHeight="1">
      <c r="A73" s="1400" t="s">
        <v>2824</v>
      </c>
      <c r="B73" s="592"/>
      <c r="C73" s="592"/>
      <c r="D73" s="149"/>
      <c r="E73" s="125"/>
      <c r="F73" s="149"/>
      <c r="G73" s="149"/>
      <c r="H73" s="125"/>
      <c r="I73" s="125"/>
      <c r="J73" s="126"/>
      <c r="K73" s="149"/>
      <c r="L73" s="447">
        <v>95</v>
      </c>
    </row>
    <row r="74" spans="1:12" ht="11" customHeight="1">
      <c r="A74" s="1342"/>
      <c r="B74" s="202"/>
      <c r="C74" s="202"/>
      <c r="D74" s="202"/>
      <c r="E74" s="202"/>
      <c r="F74" s="202"/>
      <c r="G74" s="202"/>
      <c r="H74" s="202"/>
      <c r="I74" s="202"/>
      <c r="J74" s="202"/>
      <c r="K74" s="202"/>
      <c r="L74" s="201"/>
    </row>
    <row r="75" spans="1:12" ht="11" customHeight="1">
      <c r="A75" s="103" t="s">
        <v>332</v>
      </c>
      <c r="B75" s="567"/>
      <c r="C75" s="567"/>
      <c r="D75" s="567"/>
      <c r="E75" s="567"/>
      <c r="F75" s="567"/>
      <c r="G75" s="567"/>
      <c r="H75" s="567"/>
      <c r="I75" s="567"/>
      <c r="J75" s="567"/>
      <c r="K75" s="567"/>
      <c r="L75" s="568"/>
    </row>
    <row r="76" spans="1:12" ht="11" customHeight="1">
      <c r="A76" s="103"/>
      <c r="B76" s="567"/>
      <c r="C76" s="567"/>
      <c r="D76" s="567"/>
      <c r="E76" s="567"/>
      <c r="F76" s="567"/>
      <c r="G76" s="567"/>
      <c r="H76" s="567"/>
      <c r="I76" s="567"/>
      <c r="J76" s="567"/>
      <c r="K76" s="567"/>
      <c r="L76" s="568"/>
    </row>
    <row r="77" spans="1:12" ht="11" customHeight="1">
      <c r="A77" s="103"/>
      <c r="B77" s="567"/>
      <c r="C77" s="567"/>
      <c r="D77" s="567"/>
      <c r="E77" s="567"/>
      <c r="F77" s="567"/>
      <c r="G77" s="567"/>
      <c r="H77" s="567"/>
      <c r="I77" s="567"/>
      <c r="J77" s="567"/>
      <c r="K77" s="567"/>
      <c r="L77" s="568"/>
    </row>
    <row r="78" spans="1:12" ht="11" customHeight="1">
      <c r="A78" s="103"/>
      <c r="B78" s="567"/>
      <c r="C78" s="567"/>
      <c r="D78" s="567"/>
      <c r="E78" s="567"/>
      <c r="F78" s="567"/>
      <c r="G78" s="567"/>
      <c r="H78" s="567"/>
      <c r="I78" s="567"/>
      <c r="J78" s="567"/>
      <c r="K78" s="567"/>
      <c r="L78" s="568"/>
    </row>
    <row r="79" spans="1:12" ht="11" customHeight="1">
      <c r="A79" s="103"/>
      <c r="B79" s="567"/>
      <c r="C79" s="567"/>
      <c r="D79" s="567"/>
      <c r="E79" s="567"/>
      <c r="F79" s="567"/>
      <c r="G79" s="567"/>
      <c r="H79" s="567"/>
      <c r="I79" s="567"/>
      <c r="J79" s="567"/>
      <c r="K79" s="567"/>
      <c r="L79" s="568"/>
    </row>
    <row r="80" spans="1:12" ht="11" customHeight="1">
      <c r="A80" s="103"/>
      <c r="B80" s="567"/>
      <c r="C80" s="567"/>
      <c r="D80" s="567"/>
      <c r="E80" s="567"/>
      <c r="F80" s="567"/>
      <c r="G80" s="567"/>
      <c r="H80" s="567"/>
      <c r="I80" s="567"/>
      <c r="J80" s="567"/>
      <c r="K80" s="567"/>
      <c r="L80" s="568"/>
    </row>
    <row r="81" spans="1:12" ht="11" customHeight="1">
      <c r="A81" s="908"/>
      <c r="B81" s="567"/>
      <c r="C81" s="567"/>
      <c r="D81" s="567"/>
      <c r="E81" s="567"/>
      <c r="F81" s="567"/>
      <c r="G81" s="567"/>
      <c r="H81" s="567"/>
      <c r="I81" s="567"/>
      <c r="J81" s="567"/>
      <c r="K81" s="567"/>
      <c r="L81" s="568"/>
    </row>
    <row r="82" spans="1:12" ht="11" customHeight="1">
      <c r="A82" s="908"/>
      <c r="B82" s="567"/>
      <c r="C82" s="567"/>
      <c r="D82" s="567"/>
      <c r="E82" s="567"/>
      <c r="F82" s="567"/>
      <c r="G82" s="567"/>
      <c r="H82" s="567"/>
      <c r="I82" s="567"/>
      <c r="J82" s="567"/>
      <c r="K82" s="567"/>
      <c r="L82" s="568"/>
    </row>
    <row r="83" spans="1:12" ht="11" customHeight="1">
      <c r="A83" s="908"/>
      <c r="B83" s="567"/>
      <c r="C83" s="567"/>
      <c r="D83" s="567"/>
      <c r="E83" s="567"/>
      <c r="F83" s="567"/>
      <c r="G83" s="567"/>
      <c r="H83" s="567"/>
      <c r="I83" s="567"/>
      <c r="J83" s="567"/>
      <c r="K83" s="567"/>
      <c r="L83" s="568"/>
    </row>
    <row r="84" spans="1:12" ht="11" customHeight="1">
      <c r="A84" s="908"/>
      <c r="B84" s="567"/>
      <c r="C84" s="567"/>
      <c r="D84" s="567"/>
      <c r="E84" s="567"/>
      <c r="F84" s="567"/>
      <c r="G84" s="567"/>
      <c r="H84" s="567"/>
      <c r="I84" s="567"/>
      <c r="J84" s="567"/>
      <c r="K84" s="567"/>
      <c r="L84" s="568"/>
    </row>
    <row r="85" spans="1:12" ht="11" customHeight="1">
      <c r="A85" s="908"/>
      <c r="B85" s="567"/>
      <c r="C85" s="567"/>
      <c r="D85" s="567"/>
      <c r="E85" s="567"/>
      <c r="F85" s="567"/>
      <c r="G85" s="567"/>
      <c r="H85" s="567"/>
      <c r="I85" s="567"/>
      <c r="J85" s="567"/>
      <c r="K85" s="567"/>
      <c r="L85" s="568"/>
    </row>
    <row r="86" spans="1:12" ht="11" customHeight="1">
      <c r="A86" s="908"/>
      <c r="B86" s="567"/>
      <c r="C86" s="567"/>
      <c r="D86" s="567"/>
      <c r="E86" s="567"/>
      <c r="F86" s="567"/>
      <c r="G86" s="567"/>
      <c r="H86" s="567"/>
      <c r="I86" s="567"/>
      <c r="J86" s="567"/>
      <c r="K86" s="567"/>
      <c r="L86" s="568"/>
    </row>
    <row r="87" spans="1:12" ht="11" customHeight="1">
      <c r="A87" s="908"/>
      <c r="B87" s="567"/>
      <c r="C87" s="567"/>
      <c r="D87" s="567"/>
      <c r="E87" s="567"/>
      <c r="F87" s="567"/>
      <c r="G87" s="567"/>
      <c r="H87" s="567"/>
      <c r="I87" s="567"/>
      <c r="J87" s="567"/>
      <c r="K87" s="567"/>
      <c r="L87" s="568"/>
    </row>
    <row r="88" spans="1:12" ht="11" customHeight="1">
      <c r="A88" s="908"/>
      <c r="B88" s="567"/>
      <c r="C88" s="567"/>
      <c r="D88" s="567"/>
      <c r="E88" s="567"/>
      <c r="F88" s="567"/>
      <c r="G88" s="567"/>
      <c r="H88" s="567"/>
      <c r="I88" s="567"/>
      <c r="J88" s="567"/>
      <c r="K88" s="567"/>
      <c r="L88" s="568"/>
    </row>
    <row r="89" spans="1:12" ht="11" customHeight="1">
      <c r="A89" s="908"/>
      <c r="B89" s="567"/>
      <c r="C89" s="567"/>
      <c r="D89" s="567"/>
      <c r="E89" s="567"/>
      <c r="F89" s="567"/>
      <c r="G89" s="567"/>
      <c r="H89" s="567"/>
      <c r="I89" s="567"/>
      <c r="J89" s="567"/>
      <c r="K89" s="567"/>
      <c r="L89" s="568"/>
    </row>
    <row r="90" spans="1:12" ht="11" customHeight="1">
      <c r="A90" s="908"/>
      <c r="B90" s="567"/>
      <c r="C90" s="567"/>
      <c r="D90" s="567"/>
      <c r="E90" s="567"/>
      <c r="F90" s="567"/>
      <c r="G90" s="567"/>
      <c r="H90" s="567"/>
      <c r="I90" s="567"/>
      <c r="J90" s="567"/>
      <c r="K90" s="567"/>
      <c r="L90" s="568"/>
    </row>
    <row r="91" spans="1:12" ht="11" customHeight="1">
      <c r="A91" s="908"/>
      <c r="B91" s="567"/>
      <c r="C91" s="567"/>
      <c r="D91" s="567"/>
      <c r="E91" s="567"/>
      <c r="F91" s="567"/>
      <c r="G91" s="567"/>
      <c r="H91" s="567"/>
      <c r="I91" s="567"/>
      <c r="J91" s="567"/>
      <c r="K91" s="567"/>
      <c r="L91" s="568"/>
    </row>
    <row r="92" spans="1:12" ht="11" customHeight="1">
      <c r="A92" s="908"/>
      <c r="B92" s="567"/>
      <c r="C92" s="567"/>
      <c r="D92" s="567"/>
      <c r="E92" s="567"/>
      <c r="F92" s="567"/>
      <c r="G92" s="567"/>
      <c r="H92" s="567"/>
      <c r="I92" s="567"/>
      <c r="J92" s="567"/>
      <c r="K92" s="567"/>
      <c r="L92" s="568"/>
    </row>
    <row r="93" spans="1:12" ht="11" customHeight="1">
      <c r="A93" s="908"/>
      <c r="B93" s="567"/>
      <c r="C93" s="567"/>
      <c r="D93" s="567"/>
      <c r="E93" s="567"/>
      <c r="F93" s="567"/>
      <c r="G93" s="567"/>
      <c r="H93" s="567"/>
      <c r="I93" s="567"/>
      <c r="J93" s="567"/>
      <c r="K93" s="567"/>
      <c r="L93" s="568"/>
    </row>
    <row r="94" spans="1:12" ht="11" customHeight="1">
      <c r="A94" s="908"/>
      <c r="B94" s="567"/>
      <c r="C94" s="567"/>
      <c r="D94" s="567"/>
      <c r="E94" s="567"/>
      <c r="F94" s="567"/>
      <c r="G94" s="567"/>
      <c r="H94" s="567"/>
      <c r="I94" s="567"/>
      <c r="J94" s="567"/>
      <c r="K94" s="567"/>
      <c r="L94" s="568"/>
    </row>
    <row r="95" spans="1:12" ht="11" customHeight="1">
      <c r="A95" s="908"/>
      <c r="B95" s="567"/>
      <c r="C95" s="567"/>
      <c r="D95" s="567"/>
      <c r="E95" s="567"/>
      <c r="F95" s="567"/>
      <c r="G95" s="567"/>
      <c r="H95" s="567"/>
      <c r="I95" s="567"/>
      <c r="J95" s="567"/>
      <c r="K95" s="567"/>
      <c r="L95" s="568"/>
    </row>
    <row r="96" spans="1:12" ht="11" customHeight="1">
      <c r="A96" s="908"/>
      <c r="B96" s="567"/>
      <c r="C96" s="567"/>
      <c r="D96" s="567"/>
      <c r="E96" s="567"/>
      <c r="F96" s="567"/>
      <c r="G96" s="567"/>
      <c r="H96" s="567"/>
      <c r="I96" s="567"/>
      <c r="J96" s="567"/>
      <c r="K96" s="567"/>
      <c r="L96" s="568"/>
    </row>
    <row r="97" spans="1:12" ht="11" customHeight="1">
      <c r="A97" s="908"/>
      <c r="B97" s="567"/>
      <c r="C97" s="567"/>
      <c r="D97" s="567"/>
      <c r="E97" s="567"/>
      <c r="F97" s="567"/>
      <c r="G97" s="567"/>
      <c r="H97" s="567"/>
      <c r="I97" s="567"/>
      <c r="J97" s="567"/>
      <c r="K97" s="567"/>
      <c r="L97" s="568"/>
    </row>
    <row r="98" spans="1:12" ht="11" customHeight="1">
      <c r="A98" s="908"/>
      <c r="B98" s="567"/>
      <c r="C98" s="567"/>
      <c r="D98" s="567"/>
      <c r="E98" s="567"/>
      <c r="F98" s="567"/>
      <c r="G98" s="567"/>
      <c r="H98" s="567"/>
      <c r="I98" s="567"/>
      <c r="J98" s="567"/>
      <c r="K98" s="567"/>
      <c r="L98" s="568"/>
    </row>
    <row r="99" spans="1:12" ht="11" customHeight="1">
      <c r="A99" s="908"/>
      <c r="B99" s="567"/>
      <c r="C99" s="567"/>
      <c r="D99" s="567"/>
      <c r="E99" s="567"/>
      <c r="F99" s="567"/>
      <c r="G99" s="567"/>
      <c r="H99" s="567"/>
      <c r="I99" s="567"/>
      <c r="J99" s="567"/>
      <c r="K99" s="567"/>
      <c r="L99" s="568"/>
    </row>
    <row r="100" spans="1:12" ht="11" customHeight="1">
      <c r="A100" s="908"/>
      <c r="B100" s="567"/>
      <c r="C100" s="567"/>
      <c r="D100" s="567"/>
      <c r="E100" s="567"/>
      <c r="F100" s="567"/>
      <c r="G100" s="567"/>
      <c r="H100" s="567"/>
      <c r="I100" s="567"/>
      <c r="J100" s="567"/>
      <c r="K100" s="567"/>
      <c r="L100" s="568"/>
    </row>
    <row r="101" spans="1:12" ht="11" customHeight="1">
      <c r="A101" s="908"/>
      <c r="B101" s="567"/>
      <c r="C101" s="567"/>
      <c r="D101" s="567"/>
      <c r="E101" s="567"/>
      <c r="F101" s="567"/>
      <c r="G101" s="567"/>
      <c r="H101" s="567"/>
      <c r="I101" s="567"/>
      <c r="J101" s="567"/>
      <c r="K101" s="567"/>
      <c r="L101" s="568"/>
    </row>
    <row r="102" spans="1:12" ht="11" customHeight="1">
      <c r="A102" s="103"/>
      <c r="B102" s="567"/>
      <c r="C102" s="567"/>
      <c r="D102" s="567"/>
      <c r="E102" s="567"/>
      <c r="F102" s="567"/>
      <c r="G102" s="567"/>
      <c r="H102" s="567"/>
      <c r="I102" s="567"/>
      <c r="J102" s="567"/>
      <c r="K102" s="567"/>
      <c r="L102" s="568"/>
    </row>
    <row r="103" spans="1:12" ht="11" customHeight="1">
      <c r="A103" s="103"/>
      <c r="B103" s="567"/>
      <c r="C103" s="567"/>
      <c r="D103" s="567"/>
      <c r="E103" s="567"/>
      <c r="F103" s="567"/>
      <c r="G103" s="567"/>
      <c r="H103" s="567"/>
      <c r="I103" s="567"/>
      <c r="J103" s="567"/>
      <c r="K103" s="567"/>
      <c r="L103" s="568"/>
    </row>
    <row r="104" spans="1:12" ht="11" customHeight="1">
      <c r="A104" s="103"/>
      <c r="B104" s="567"/>
      <c r="C104" s="567"/>
      <c r="D104" s="567"/>
      <c r="E104" s="567"/>
      <c r="F104" s="567"/>
      <c r="G104" s="567"/>
      <c r="H104" s="567"/>
      <c r="I104" s="567"/>
      <c r="J104" s="567"/>
      <c r="K104" s="567"/>
      <c r="L104" s="568"/>
    </row>
    <row r="105" spans="1:12" ht="11" customHeight="1">
      <c r="A105" s="103"/>
      <c r="B105" s="567"/>
      <c r="C105" s="567"/>
      <c r="D105" s="567"/>
      <c r="E105" s="567"/>
      <c r="F105" s="567"/>
      <c r="G105" s="567"/>
      <c r="H105" s="567"/>
      <c r="I105" s="567"/>
      <c r="J105" s="567"/>
      <c r="K105" s="567"/>
      <c r="L105" s="568"/>
    </row>
    <row r="106" spans="1:12" ht="11" customHeight="1">
      <c r="A106" s="103"/>
      <c r="B106" s="567"/>
      <c r="C106" s="567"/>
      <c r="D106" s="567"/>
      <c r="E106" s="567"/>
      <c r="F106" s="567"/>
      <c r="G106" s="567"/>
      <c r="H106" s="567"/>
      <c r="I106" s="567"/>
      <c r="J106" s="567"/>
      <c r="K106" s="567"/>
      <c r="L106" s="568"/>
    </row>
    <row r="107" spans="1:12" ht="11" customHeight="1">
      <c r="A107" s="103"/>
      <c r="B107" s="567"/>
      <c r="C107" s="567"/>
      <c r="D107" s="567"/>
      <c r="E107" s="567"/>
      <c r="F107" s="567"/>
      <c r="G107" s="567"/>
      <c r="H107" s="567"/>
      <c r="I107" s="567"/>
      <c r="J107" s="567"/>
      <c r="K107" s="567"/>
      <c r="L107" s="568"/>
    </row>
    <row r="108" spans="1:12" ht="11" customHeight="1">
      <c r="A108" s="103"/>
      <c r="B108" s="567"/>
      <c r="C108" s="567"/>
      <c r="D108" s="567"/>
      <c r="E108" s="567"/>
      <c r="F108" s="567"/>
      <c r="G108" s="567"/>
      <c r="H108" s="567"/>
      <c r="I108" s="567"/>
      <c r="J108" s="567"/>
      <c r="K108" s="567"/>
      <c r="L108" s="568"/>
    </row>
    <row r="109" spans="1:12" ht="11" customHeight="1">
      <c r="A109" s="103"/>
      <c r="B109" s="567"/>
      <c r="C109" s="567"/>
      <c r="D109" s="567"/>
      <c r="E109" s="567"/>
      <c r="F109" s="567"/>
      <c r="G109" s="567"/>
      <c r="H109" s="567"/>
      <c r="I109" s="567"/>
      <c r="J109" s="567"/>
      <c r="K109" s="567"/>
      <c r="L109" s="568"/>
    </row>
    <row r="110" spans="1:12" ht="11" customHeight="1">
      <c r="A110" s="103"/>
      <c r="B110" s="567"/>
      <c r="C110" s="567"/>
      <c r="D110" s="567"/>
      <c r="E110" s="567"/>
      <c r="F110" s="567"/>
      <c r="G110" s="567"/>
      <c r="H110" s="567"/>
      <c r="I110" s="567"/>
      <c r="J110" s="567"/>
      <c r="K110" s="567"/>
      <c r="L110" s="568"/>
    </row>
    <row r="111" spans="1:12" ht="11" customHeight="1">
      <c r="A111" s="103"/>
      <c r="B111" s="567"/>
      <c r="C111" s="567"/>
      <c r="D111" s="567"/>
      <c r="E111" s="567"/>
      <c r="F111" s="567"/>
      <c r="G111" s="567"/>
      <c r="H111" s="567"/>
      <c r="I111" s="567"/>
      <c r="J111" s="567"/>
      <c r="K111" s="567"/>
      <c r="L111" s="568"/>
    </row>
    <row r="112" spans="1:12" ht="11" customHeight="1">
      <c r="A112" s="103"/>
      <c r="B112" s="567"/>
      <c r="C112" s="567"/>
      <c r="D112" s="567"/>
      <c r="E112" s="567"/>
      <c r="F112" s="567"/>
      <c r="G112" s="567"/>
      <c r="H112" s="567"/>
      <c r="I112" s="567"/>
      <c r="J112" s="567"/>
      <c r="K112" s="567"/>
      <c r="L112" s="568"/>
    </row>
    <row r="113" spans="1:12" ht="11" customHeight="1">
      <c r="A113" s="103"/>
      <c r="B113" s="567"/>
      <c r="C113" s="567"/>
      <c r="D113" s="567"/>
      <c r="E113" s="567"/>
      <c r="F113" s="567"/>
      <c r="G113" s="567"/>
      <c r="H113" s="567"/>
      <c r="I113" s="567"/>
      <c r="J113" s="567"/>
      <c r="K113" s="567"/>
      <c r="L113" s="568"/>
    </row>
    <row r="114" spans="1:12" ht="11" customHeight="1">
      <c r="A114" s="103"/>
      <c r="B114" s="567"/>
      <c r="C114" s="567"/>
      <c r="D114" s="567"/>
      <c r="E114" s="567"/>
      <c r="F114" s="567"/>
      <c r="G114" s="567"/>
      <c r="H114" s="567"/>
      <c r="I114" s="567"/>
      <c r="J114" s="567"/>
      <c r="K114" s="567"/>
      <c r="L114" s="568"/>
    </row>
    <row r="115" spans="1:12" ht="11" customHeight="1">
      <c r="A115" s="103"/>
      <c r="B115" s="567"/>
      <c r="C115" s="567"/>
      <c r="D115" s="567"/>
      <c r="E115" s="567"/>
      <c r="F115" s="567"/>
      <c r="G115" s="567"/>
      <c r="H115" s="567"/>
      <c r="I115" s="567"/>
      <c r="J115" s="567"/>
      <c r="K115" s="567"/>
      <c r="L115" s="568"/>
    </row>
    <row r="116" spans="1:12" ht="11" customHeight="1">
      <c r="A116" s="103"/>
      <c r="B116" s="567"/>
      <c r="C116" s="567"/>
      <c r="D116" s="567"/>
      <c r="E116" s="567"/>
      <c r="F116" s="567"/>
      <c r="G116" s="567"/>
      <c r="H116" s="567"/>
      <c r="I116" s="567"/>
      <c r="J116" s="567"/>
      <c r="K116" s="567"/>
      <c r="L116" s="568"/>
    </row>
    <row r="117" spans="1:12" ht="11" customHeight="1">
      <c r="A117" s="103"/>
      <c r="B117" s="567"/>
      <c r="C117" s="567"/>
      <c r="D117" s="567"/>
      <c r="E117" s="567"/>
      <c r="F117" s="567"/>
      <c r="G117" s="567"/>
      <c r="H117" s="567"/>
      <c r="I117" s="567"/>
      <c r="J117" s="567"/>
      <c r="K117" s="567"/>
      <c r="L117" s="568"/>
    </row>
    <row r="118" spans="1:12" ht="11" customHeight="1">
      <c r="A118" s="103"/>
      <c r="B118" s="567"/>
      <c r="C118" s="567"/>
      <c r="D118" s="567"/>
      <c r="E118" s="567"/>
      <c r="F118" s="567"/>
      <c r="G118" s="567"/>
      <c r="H118" s="567"/>
      <c r="I118" s="567"/>
      <c r="J118" s="567"/>
      <c r="K118" s="567"/>
      <c r="L118" s="568"/>
    </row>
    <row r="119" spans="1:12" ht="11" customHeight="1">
      <c r="A119" s="103"/>
      <c r="B119" s="567"/>
      <c r="C119" s="567"/>
      <c r="D119" s="567"/>
      <c r="E119" s="567"/>
      <c r="F119" s="567"/>
      <c r="G119" s="567"/>
      <c r="H119" s="567"/>
      <c r="I119" s="567"/>
      <c r="J119" s="567"/>
      <c r="K119" s="567"/>
      <c r="L119" s="568"/>
    </row>
    <row r="120" spans="1:12" ht="11" customHeight="1">
      <c r="A120" s="103"/>
      <c r="B120" s="567"/>
      <c r="C120" s="567"/>
      <c r="D120" s="567"/>
      <c r="E120" s="567"/>
      <c r="F120" s="567"/>
      <c r="G120" s="567"/>
      <c r="H120" s="567"/>
      <c r="I120" s="567"/>
      <c r="J120" s="567"/>
      <c r="K120" s="567"/>
      <c r="L120" s="568"/>
    </row>
    <row r="121" spans="1:12" ht="11" customHeight="1">
      <c r="A121" s="103"/>
      <c r="B121" s="567"/>
      <c r="C121" s="567"/>
      <c r="D121" s="567"/>
      <c r="E121" s="567"/>
      <c r="F121" s="567"/>
      <c r="G121" s="567"/>
      <c r="H121" s="567"/>
      <c r="I121" s="567"/>
      <c r="J121" s="567"/>
      <c r="K121" s="567"/>
      <c r="L121" s="568"/>
    </row>
    <row r="122" spans="1:12" ht="11" customHeight="1">
      <c r="A122" s="103"/>
      <c r="B122" s="567"/>
      <c r="C122" s="567"/>
      <c r="D122" s="567"/>
      <c r="E122" s="567"/>
      <c r="F122" s="567"/>
      <c r="G122" s="567"/>
      <c r="H122" s="567"/>
      <c r="I122" s="567"/>
      <c r="J122" s="567"/>
      <c r="K122" s="567"/>
      <c r="L122" s="568"/>
    </row>
    <row r="123" spans="1:12" ht="11" customHeight="1">
      <c r="A123" s="103"/>
      <c r="B123" s="567"/>
      <c r="C123" s="567"/>
      <c r="D123" s="567"/>
      <c r="E123" s="567"/>
      <c r="F123" s="567"/>
      <c r="G123" s="567"/>
      <c r="H123" s="567"/>
      <c r="I123" s="567"/>
      <c r="J123" s="567"/>
      <c r="K123" s="567"/>
      <c r="L123" s="568"/>
    </row>
    <row r="124" spans="1:12" ht="11" customHeight="1">
      <c r="A124" s="103"/>
      <c r="B124" s="567"/>
      <c r="C124" s="567"/>
      <c r="D124" s="567"/>
      <c r="E124" s="567"/>
      <c r="F124" s="567"/>
      <c r="G124" s="567"/>
      <c r="H124" s="567"/>
      <c r="I124" s="567"/>
      <c r="J124" s="567"/>
      <c r="K124" s="567"/>
      <c r="L124" s="568"/>
    </row>
    <row r="125" spans="1:12" ht="11" customHeight="1">
      <c r="A125" s="103"/>
      <c r="B125" s="567"/>
      <c r="C125" s="567"/>
      <c r="D125" s="567"/>
      <c r="E125" s="567"/>
      <c r="F125" s="567"/>
      <c r="G125" s="567"/>
      <c r="H125" s="567"/>
      <c r="I125" s="567"/>
      <c r="J125" s="567"/>
      <c r="K125" s="567"/>
      <c r="L125" s="568"/>
    </row>
    <row r="126" spans="1:12" ht="11" customHeight="1">
      <c r="A126" s="103"/>
      <c r="B126" s="567"/>
      <c r="C126" s="567"/>
      <c r="D126" s="567"/>
      <c r="E126" s="567"/>
      <c r="F126" s="567"/>
      <c r="G126" s="567"/>
      <c r="H126" s="567"/>
      <c r="I126" s="567"/>
      <c r="J126" s="567"/>
      <c r="K126" s="567"/>
      <c r="L126" s="568"/>
    </row>
    <row r="127" spans="1:12" ht="11" customHeight="1">
      <c r="A127" s="103"/>
      <c r="B127" s="567"/>
      <c r="C127" s="567"/>
      <c r="D127" s="567"/>
      <c r="E127" s="567"/>
      <c r="F127" s="567"/>
      <c r="G127" s="567"/>
      <c r="H127" s="567"/>
      <c r="I127" s="567"/>
      <c r="J127" s="567"/>
      <c r="K127" s="567"/>
      <c r="L127" s="568"/>
    </row>
    <row r="128" spans="1:12" ht="11" customHeight="1">
      <c r="A128" s="103"/>
      <c r="B128" s="567"/>
      <c r="C128" s="567"/>
      <c r="D128" s="567"/>
      <c r="E128" s="567"/>
      <c r="F128" s="567"/>
      <c r="G128" s="567"/>
      <c r="H128" s="567"/>
      <c r="I128" s="567"/>
      <c r="J128" s="567"/>
      <c r="K128" s="567"/>
      <c r="L128" s="568"/>
    </row>
    <row r="129" spans="1:12" ht="11" customHeight="1">
      <c r="A129" s="103"/>
      <c r="B129" s="567"/>
      <c r="C129" s="567"/>
      <c r="D129" s="567"/>
      <c r="E129" s="567"/>
      <c r="F129" s="567"/>
      <c r="G129" s="567"/>
      <c r="H129" s="567"/>
      <c r="I129" s="567"/>
      <c r="J129" s="567"/>
      <c r="K129" s="567"/>
      <c r="L129" s="568"/>
    </row>
    <row r="130" spans="1:12" ht="11" customHeight="1">
      <c r="A130" s="103"/>
      <c r="B130" s="567"/>
      <c r="C130" s="567"/>
      <c r="D130" s="567"/>
      <c r="E130" s="567"/>
      <c r="F130" s="567"/>
      <c r="G130" s="567"/>
      <c r="H130" s="567"/>
      <c r="I130" s="567"/>
      <c r="J130" s="567"/>
      <c r="K130" s="567"/>
      <c r="L130" s="568"/>
    </row>
    <row r="131" spans="1:12" ht="11" customHeight="1">
      <c r="A131" s="103"/>
      <c r="B131" s="567"/>
      <c r="C131" s="567"/>
      <c r="D131" s="567"/>
      <c r="E131" s="567"/>
      <c r="F131" s="567"/>
      <c r="G131" s="567"/>
      <c r="H131" s="567"/>
      <c r="I131" s="567"/>
      <c r="J131" s="567"/>
      <c r="K131" s="567"/>
      <c r="L131" s="568"/>
    </row>
    <row r="132" spans="1:12" ht="11" customHeight="1">
      <c r="A132" s="103"/>
      <c r="B132" s="567"/>
      <c r="C132" s="567"/>
      <c r="D132" s="567"/>
      <c r="E132" s="567"/>
      <c r="F132" s="567"/>
      <c r="G132" s="567"/>
      <c r="H132" s="567"/>
      <c r="I132" s="567"/>
      <c r="J132" s="567"/>
      <c r="K132" s="567"/>
      <c r="L132" s="568"/>
    </row>
    <row r="133" spans="1:12" ht="11" customHeight="1">
      <c r="A133" s="138"/>
      <c r="B133" s="202"/>
      <c r="C133" s="202"/>
      <c r="D133" s="202"/>
      <c r="E133" s="202"/>
      <c r="F133" s="202"/>
      <c r="G133" s="202"/>
      <c r="H133" s="202"/>
      <c r="I133" s="202"/>
      <c r="J133" s="202"/>
      <c r="K133" s="202"/>
      <c r="L133" s="201"/>
    </row>
    <row r="134" spans="1:12" ht="11" customHeight="1">
      <c r="A134" s="138"/>
      <c r="B134" s="202"/>
      <c r="C134" s="202"/>
      <c r="D134" s="202"/>
      <c r="E134" s="202"/>
      <c r="F134" s="202"/>
      <c r="G134" s="202"/>
      <c r="H134" s="202"/>
      <c r="I134" s="202"/>
      <c r="J134" s="202"/>
      <c r="K134" s="202"/>
      <c r="L134" s="201"/>
    </row>
    <row r="135" spans="1:12" ht="11" customHeight="1">
      <c r="A135" s="138"/>
      <c r="B135" s="202"/>
      <c r="C135" s="202"/>
      <c r="D135" s="202"/>
      <c r="E135" s="202"/>
      <c r="F135" s="202"/>
      <c r="G135" s="202"/>
      <c r="H135" s="202"/>
      <c r="I135" s="202"/>
      <c r="J135" s="202"/>
      <c r="K135" s="202"/>
      <c r="L135" s="201"/>
    </row>
    <row r="136" spans="1:12" ht="11" customHeight="1">
      <c r="A136" s="138"/>
      <c r="B136" s="202"/>
      <c r="C136" s="202"/>
      <c r="D136" s="202"/>
      <c r="E136" s="202"/>
      <c r="F136" s="202"/>
      <c r="G136" s="202"/>
      <c r="H136" s="202"/>
      <c r="I136" s="202"/>
      <c r="J136" s="202"/>
      <c r="K136" s="202"/>
      <c r="L136" s="201"/>
    </row>
    <row r="137" spans="1:12" ht="11" customHeight="1">
      <c r="A137" s="138"/>
      <c r="B137" s="202"/>
      <c r="C137" s="202"/>
      <c r="D137" s="202"/>
      <c r="E137" s="202"/>
      <c r="F137" s="202"/>
      <c r="G137" s="202"/>
      <c r="H137" s="202"/>
      <c r="I137" s="202"/>
      <c r="J137" s="202"/>
      <c r="K137" s="202"/>
      <c r="L137" s="201"/>
    </row>
    <row r="138" spans="1:12" ht="11" customHeight="1">
      <c r="A138" s="138"/>
      <c r="B138" s="202"/>
      <c r="C138" s="202"/>
      <c r="D138" s="202"/>
      <c r="E138" s="202"/>
      <c r="F138" s="202"/>
      <c r="G138" s="202"/>
      <c r="H138" s="202"/>
      <c r="I138" s="202"/>
      <c r="J138" s="202"/>
      <c r="K138" s="202"/>
      <c r="L138" s="201"/>
    </row>
    <row r="139" spans="1:12" ht="11" customHeight="1">
      <c r="A139" s="138"/>
      <c r="B139" s="202"/>
      <c r="C139" s="202"/>
      <c r="D139" s="202"/>
      <c r="E139" s="202"/>
      <c r="F139" s="202"/>
      <c r="G139" s="202"/>
      <c r="H139" s="202"/>
      <c r="I139" s="202"/>
      <c r="J139" s="202"/>
      <c r="K139" s="202"/>
      <c r="L139" s="201"/>
    </row>
    <row r="140" spans="1:12" ht="11" customHeight="1">
      <c r="A140" s="138"/>
      <c r="B140" s="202"/>
      <c r="C140" s="202"/>
      <c r="D140" s="202"/>
      <c r="E140" s="202"/>
      <c r="F140" s="202"/>
      <c r="G140" s="202"/>
      <c r="H140" s="202"/>
      <c r="I140" s="202"/>
      <c r="J140" s="202"/>
      <c r="K140" s="202"/>
      <c r="L140" s="201"/>
    </row>
    <row r="141" spans="1:12" ht="11" customHeight="1">
      <c r="A141" s="1342"/>
      <c r="B141" s="202"/>
      <c r="C141" s="202"/>
      <c r="D141" s="202"/>
      <c r="E141" s="202"/>
      <c r="F141" s="202"/>
      <c r="G141" s="202"/>
      <c r="H141" s="202"/>
      <c r="I141" s="202"/>
      <c r="J141" s="202"/>
      <c r="K141" s="202"/>
      <c r="L141" s="201"/>
    </row>
    <row r="142" spans="1:12" ht="11" customHeight="1">
      <c r="A142" s="1401" t="s">
        <v>3473</v>
      </c>
      <c r="B142" s="149"/>
      <c r="C142" s="149"/>
      <c r="D142" s="149"/>
      <c r="E142" s="149"/>
      <c r="F142" s="149"/>
      <c r="G142" s="149"/>
      <c r="H142" s="149"/>
      <c r="I142" s="149"/>
      <c r="J142" s="149"/>
      <c r="K142" s="149"/>
      <c r="L142" s="127" t="s">
        <v>2663</v>
      </c>
    </row>
  </sheetData>
  <customSheetViews>
    <customSheetView guid="{CED32266-454C-4882-8DB4-02038533D7CA}" showPageBreaks="1">
      <pageMargins left="0.5" right="0.5" top="0.5" bottom="0.55277777777777781" header="0" footer="0"/>
      <pageSetup orientation="portrait" horizontalDpi="1200" verticalDpi="1200" r:id="rId1"/>
    </customSheetView>
    <customSheetView guid="{785AB79B-FCC5-4328-97AE-CA0022E835E7}">
      <pageMargins left="0.5" right="0.5" top="0.5" bottom="0.55277777777777781" header="0" footer="0"/>
      <pageSetup orientation="portrait" horizontalDpi="1200" verticalDpi="1200" r:id="rId2"/>
    </customSheetView>
    <customSheetView guid="{5A727A5D-BF44-4335-A246-11154DE1EF1F}">
      <pageMargins left="0.5" right="0.5" top="0.5" bottom="0.55277777777777781" header="0" footer="0"/>
      <pageSetup orientation="portrait" horizontalDpi="1200" verticalDpi="1200" r:id="rId3"/>
    </customSheetView>
    <customSheetView guid="{4199E9C9-F722-4E0F-954F-1B24567CBCA2}">
      <pageMargins left="0.5" right="0.5" top="0.5" bottom="0.55277777777777781" header="0" footer="0"/>
      <pageSetup orientation="portrait" horizontalDpi="1200" verticalDpi="1200" r:id="rId4"/>
    </customSheetView>
    <customSheetView guid="{494A8C19-2F1C-4B6E-A878-D879D2D7079D}">
      <pageMargins left="0.5" right="0.5" top="0.5" bottom="0.55277777777777781" header="0" footer="0"/>
      <pageSetup orientation="portrait" horizontalDpi="1200" verticalDpi="1200" r:id="rId5"/>
    </customSheetView>
    <customSheetView guid="{1074830C-1147-4CE3-BD9F-2572CEE59AEF}">
      <pageMargins left="0.5" right="0.5" top="0.5" bottom="0.55277777777777781" header="0" footer="0"/>
      <pageSetup orientation="portrait" horizontalDpi="1200" verticalDpi="1200" r:id="rId6"/>
    </customSheetView>
    <customSheetView guid="{C0E4D60A-5D51-4D0A-8339-E19D67BA1FD7}">
      <pageMargins left="0.5" right="0.5" top="0.5" bottom="0.55277777777777781" header="0" footer="0"/>
      <pageSetup orientation="portrait" horizontalDpi="1200" verticalDpi="1200" r:id="rId7"/>
    </customSheetView>
    <customSheetView guid="{EB5A193B-9693-4793-A7E2-BFF09C25801B}">
      <pageMargins left="0.5" right="0.5" top="0.5" bottom="0.55277777777777781" header="0" footer="0"/>
      <pageSetup orientation="portrait" horizontalDpi="1200" verticalDpi="1200" r:id="rId8"/>
    </customSheetView>
  </customSheetViews>
  <mergeCells count="3">
    <mergeCell ref="C18:D18"/>
    <mergeCell ref="C27:D27"/>
    <mergeCell ref="C39:D39"/>
  </mergeCells>
  <printOptions horizontalCentered="1" verticalCentered="1"/>
  <pageMargins left="0.25" right="0.25" top="0.25" bottom="0.25" header="0.1" footer="0.1"/>
  <pageSetup scale="95" orientation="portrait" r:id="rId9"/>
  <headerFooter alignWithMargins="0"/>
  <rowBreaks count="1" manualBreakCount="1">
    <brk id="71" max="16383" man="1"/>
  </rowBreaks>
  <customProperties>
    <customPr name="_pios_id" r:id="rId10"/>
    <customPr name="EpmWorksheetKeyString_GUID" r:id="rId11"/>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R92"/>
  <sheetViews>
    <sheetView view="pageBreakPreview" zoomScale="115" zoomScaleNormal="100" zoomScaleSheetLayoutView="115" workbookViewId="0">
      <selection activeCell="M108" sqref="M108"/>
    </sheetView>
  </sheetViews>
  <sheetFormatPr defaultColWidth="8.77734375" defaultRowHeight="10"/>
  <cols>
    <col min="1" max="1" width="4.109375" style="46" bestFit="1" customWidth="1"/>
    <col min="2" max="2" width="5" style="46" customWidth="1"/>
    <col min="3" max="3" width="5.33203125" style="46" customWidth="1"/>
    <col min="4" max="4" width="22.44140625" style="46" customWidth="1"/>
    <col min="5" max="5" width="6.109375" style="46" customWidth="1"/>
    <col min="6" max="6" width="11.21875" style="46" customWidth="1"/>
    <col min="7" max="7" width="10.21875" style="46" customWidth="1"/>
    <col min="8" max="8" width="10.44140625" style="46" customWidth="1"/>
    <col min="9" max="9" width="12.109375" style="46" customWidth="1"/>
    <col min="10" max="10" width="13.33203125" style="46" customWidth="1"/>
    <col min="11" max="11" width="13.21875" style="46" customWidth="1"/>
    <col min="12" max="12" width="10.21875" style="46" customWidth="1"/>
    <col min="13" max="13" width="9.109375" style="46" customWidth="1"/>
    <col min="14" max="15" width="11.33203125" style="46" customWidth="1"/>
    <col min="16" max="16" width="10.33203125" style="46" customWidth="1"/>
    <col min="17" max="17" width="5.44140625" style="46" customWidth="1"/>
    <col min="18" max="18" width="2.6640625" style="46" customWidth="1"/>
    <col min="19" max="16384" width="8.77734375" style="46"/>
  </cols>
  <sheetData>
    <row r="1" spans="1:18" ht="11" customHeight="1"/>
    <row r="2" spans="1:18" ht="11" customHeight="1">
      <c r="A2" s="381"/>
      <c r="B2" s="177" t="s">
        <v>2512</v>
      </c>
      <c r="C2" s="1039"/>
      <c r="D2" s="1039"/>
      <c r="E2" s="1039"/>
      <c r="F2" s="1039"/>
      <c r="G2" s="1039"/>
      <c r="H2" s="1039"/>
      <c r="I2" s="1039"/>
      <c r="J2" s="1039"/>
      <c r="K2" s="1039"/>
      <c r="L2" s="1039"/>
      <c r="M2" s="1039"/>
      <c r="N2" s="1039"/>
      <c r="O2" s="1039"/>
      <c r="P2" s="1039"/>
      <c r="Q2" s="1039"/>
      <c r="R2" s="3692">
        <v>96</v>
      </c>
    </row>
    <row r="3" spans="1:18" ht="11" customHeight="1">
      <c r="A3" s="95"/>
      <c r="B3" s="49" t="s">
        <v>2444</v>
      </c>
      <c r="C3" s="731"/>
      <c r="D3" s="731"/>
      <c r="E3" s="731"/>
      <c r="F3" s="731"/>
      <c r="G3" s="731"/>
      <c r="H3" s="731"/>
      <c r="I3" s="731"/>
      <c r="J3" s="731"/>
      <c r="K3" s="731"/>
      <c r="L3" s="731"/>
      <c r="M3" s="731"/>
      <c r="N3" s="731"/>
      <c r="O3" s="731"/>
      <c r="P3" s="731"/>
      <c r="Q3" s="731"/>
      <c r="R3" s="3693"/>
    </row>
    <row r="4" spans="1:18" ht="11" customHeight="1">
      <c r="A4" s="95"/>
      <c r="B4" s="49"/>
      <c r="C4" s="731"/>
      <c r="D4" s="731"/>
      <c r="E4" s="731"/>
      <c r="F4" s="731"/>
      <c r="G4" s="731"/>
      <c r="H4" s="731"/>
      <c r="I4" s="731"/>
      <c r="J4" s="731"/>
      <c r="K4" s="731"/>
      <c r="L4" s="731"/>
      <c r="M4" s="731"/>
      <c r="N4" s="731"/>
      <c r="O4" s="731"/>
      <c r="P4" s="731"/>
      <c r="Q4" s="924"/>
      <c r="R4" s="194"/>
    </row>
    <row r="5" spans="1:18" ht="11" customHeight="1">
      <c r="A5" s="95"/>
      <c r="B5" s="1045"/>
      <c r="C5" s="1045"/>
      <c r="D5" s="744"/>
      <c r="E5" s="936"/>
      <c r="F5" s="1055"/>
      <c r="G5" s="934" t="s">
        <v>2445</v>
      </c>
      <c r="H5" s="729"/>
      <c r="I5" s="729"/>
      <c r="J5" s="729"/>
      <c r="K5" s="1045"/>
      <c r="L5" s="1183" t="s">
        <v>2446</v>
      </c>
      <c r="M5" s="1183"/>
      <c r="N5" s="1183"/>
      <c r="O5" s="1183"/>
      <c r="P5" s="1183"/>
      <c r="Q5" s="1045"/>
      <c r="R5" s="194"/>
    </row>
    <row r="6" spans="1:18" ht="11" customHeight="1">
      <c r="A6" s="95"/>
      <c r="B6" s="800"/>
      <c r="C6" s="800"/>
      <c r="D6" s="459"/>
      <c r="E6" s="734"/>
      <c r="F6" s="800"/>
      <c r="G6" s="1183" t="s">
        <v>2447</v>
      </c>
      <c r="H6" s="1183"/>
      <c r="I6" s="1183"/>
      <c r="J6" s="1183"/>
      <c r="K6" s="800"/>
      <c r="L6" s="800"/>
      <c r="M6" s="800"/>
      <c r="N6" s="800"/>
      <c r="O6" s="800"/>
      <c r="P6" s="800"/>
      <c r="Q6" s="800"/>
      <c r="R6" s="194"/>
    </row>
    <row r="7" spans="1:18" ht="11" customHeight="1">
      <c r="A7" s="95"/>
      <c r="B7" s="800"/>
      <c r="C7" s="800"/>
      <c r="D7" s="459"/>
      <c r="E7" s="734"/>
      <c r="F7" s="800"/>
      <c r="G7" s="800"/>
      <c r="H7" s="800"/>
      <c r="I7" s="800"/>
      <c r="J7" s="800" t="s">
        <v>2448</v>
      </c>
      <c r="K7" s="800" t="s">
        <v>2449</v>
      </c>
      <c r="L7" s="800"/>
      <c r="M7" s="800"/>
      <c r="N7" s="800"/>
      <c r="O7" s="800"/>
      <c r="P7" s="800"/>
      <c r="Q7" s="800"/>
      <c r="R7" s="194"/>
    </row>
    <row r="8" spans="1:18" ht="11" customHeight="1">
      <c r="A8" s="95"/>
      <c r="B8" s="800"/>
      <c r="C8" s="800"/>
      <c r="D8" s="459"/>
      <c r="E8" s="734"/>
      <c r="F8" s="800"/>
      <c r="G8" s="800"/>
      <c r="H8" s="800"/>
      <c r="I8" s="800"/>
      <c r="J8" s="800" t="s">
        <v>2450</v>
      </c>
      <c r="K8" s="800" t="s">
        <v>2451</v>
      </c>
      <c r="L8" s="800"/>
      <c r="M8" s="800"/>
      <c r="N8" s="800"/>
      <c r="O8" s="800"/>
      <c r="P8" s="800"/>
      <c r="Q8" s="800"/>
      <c r="R8" s="194"/>
    </row>
    <row r="9" spans="1:18" ht="11" customHeight="1">
      <c r="A9" s="95"/>
      <c r="B9" s="800"/>
      <c r="C9" s="800"/>
      <c r="D9" s="459"/>
      <c r="E9" s="734"/>
      <c r="F9" s="800"/>
      <c r="G9" s="800"/>
      <c r="H9" s="800"/>
      <c r="I9" s="800" t="s">
        <v>2452</v>
      </c>
      <c r="J9" s="800" t="s">
        <v>2453</v>
      </c>
      <c r="K9" s="800" t="s">
        <v>2454</v>
      </c>
      <c r="L9" s="800"/>
      <c r="M9" s="800"/>
      <c r="N9" s="800"/>
      <c r="O9" s="800" t="s">
        <v>2455</v>
      </c>
      <c r="P9" s="800"/>
      <c r="Q9" s="800"/>
      <c r="R9" s="194"/>
    </row>
    <row r="10" spans="1:18" ht="11" customHeight="1">
      <c r="A10" s="95"/>
      <c r="B10" s="800"/>
      <c r="C10" s="800"/>
      <c r="D10" s="459"/>
      <c r="E10" s="734"/>
      <c r="F10" s="800" t="s">
        <v>2456</v>
      </c>
      <c r="G10" s="800"/>
      <c r="H10" s="800"/>
      <c r="I10" s="800" t="s">
        <v>1033</v>
      </c>
      <c r="J10" s="800" t="s">
        <v>1034</v>
      </c>
      <c r="K10" s="800" t="s">
        <v>1035</v>
      </c>
      <c r="L10" s="800"/>
      <c r="M10" s="800"/>
      <c r="N10" s="800"/>
      <c r="O10" s="800" t="s">
        <v>1036</v>
      </c>
      <c r="P10" s="800"/>
      <c r="Q10" s="800"/>
      <c r="R10" s="194"/>
    </row>
    <row r="11" spans="1:18" ht="11" customHeight="1">
      <c r="A11" s="95"/>
      <c r="B11" s="800"/>
      <c r="C11" s="800"/>
      <c r="D11" s="459"/>
      <c r="E11" s="734"/>
      <c r="F11" s="800" t="s">
        <v>1037</v>
      </c>
      <c r="G11" s="800"/>
      <c r="H11" s="800" t="s">
        <v>1038</v>
      </c>
      <c r="I11" s="800" t="s">
        <v>1039</v>
      </c>
      <c r="J11" s="800" t="s">
        <v>1040</v>
      </c>
      <c r="K11" s="800" t="s">
        <v>1960</v>
      </c>
      <c r="L11" s="800"/>
      <c r="M11" s="800"/>
      <c r="N11" s="800" t="s">
        <v>1041</v>
      </c>
      <c r="O11" s="800" t="s">
        <v>1042</v>
      </c>
      <c r="P11" s="800"/>
      <c r="Q11" s="800"/>
      <c r="R11" s="194"/>
    </row>
    <row r="12" spans="1:18" ht="11" customHeight="1">
      <c r="A12" s="95"/>
      <c r="B12" s="800"/>
      <c r="C12" s="800"/>
      <c r="D12" s="459"/>
      <c r="E12" s="734"/>
      <c r="F12" s="800" t="s">
        <v>1970</v>
      </c>
      <c r="G12" s="800" t="s">
        <v>1038</v>
      </c>
      <c r="H12" s="800" t="s">
        <v>1043</v>
      </c>
      <c r="I12" s="800" t="s">
        <v>1044</v>
      </c>
      <c r="J12" s="800" t="s">
        <v>1045</v>
      </c>
      <c r="K12" s="800" t="s">
        <v>1046</v>
      </c>
      <c r="L12" s="800" t="s">
        <v>1531</v>
      </c>
      <c r="M12" s="800" t="s">
        <v>1047</v>
      </c>
      <c r="N12" s="800" t="s">
        <v>1037</v>
      </c>
      <c r="O12" s="800" t="s">
        <v>1048</v>
      </c>
      <c r="P12" s="800"/>
      <c r="Q12" s="800"/>
      <c r="R12" s="194"/>
    </row>
    <row r="13" spans="1:18" ht="11" customHeight="1">
      <c r="A13" s="95"/>
      <c r="B13" s="800" t="s">
        <v>1049</v>
      </c>
      <c r="C13" s="800" t="s">
        <v>335</v>
      </c>
      <c r="D13" s="459"/>
      <c r="E13" s="734"/>
      <c r="F13" s="800" t="s">
        <v>1050</v>
      </c>
      <c r="G13" s="800" t="s">
        <v>1045</v>
      </c>
      <c r="H13" s="800" t="s">
        <v>1051</v>
      </c>
      <c r="I13" s="800" t="s">
        <v>1052</v>
      </c>
      <c r="J13" s="800" t="s">
        <v>1053</v>
      </c>
      <c r="K13" s="800" t="s">
        <v>1054</v>
      </c>
      <c r="L13" s="800" t="s">
        <v>1055</v>
      </c>
      <c r="M13" s="800" t="s">
        <v>1051</v>
      </c>
      <c r="N13" s="800" t="s">
        <v>1970</v>
      </c>
      <c r="O13" s="800" t="s">
        <v>1056</v>
      </c>
      <c r="P13" s="800" t="s">
        <v>1047</v>
      </c>
      <c r="Q13" s="800" t="s">
        <v>1049</v>
      </c>
      <c r="R13" s="194"/>
    </row>
    <row r="14" spans="1:18" ht="11" customHeight="1">
      <c r="A14" s="95"/>
      <c r="B14" s="800" t="s">
        <v>316</v>
      </c>
      <c r="C14" s="800" t="s">
        <v>338</v>
      </c>
      <c r="D14" s="731" t="s">
        <v>1057</v>
      </c>
      <c r="E14" s="924"/>
      <c r="F14" s="800" t="s">
        <v>339</v>
      </c>
      <c r="G14" s="800" t="s">
        <v>1058</v>
      </c>
      <c r="H14" s="800" t="s">
        <v>1059</v>
      </c>
      <c r="I14" s="800" t="s">
        <v>1060</v>
      </c>
      <c r="J14" s="800" t="s">
        <v>1059</v>
      </c>
      <c r="K14" s="800" t="s">
        <v>2453</v>
      </c>
      <c r="L14" s="800" t="s">
        <v>1061</v>
      </c>
      <c r="M14" s="800" t="s">
        <v>1059</v>
      </c>
      <c r="N14" s="800" t="s">
        <v>1062</v>
      </c>
      <c r="O14" s="800" t="s">
        <v>1063</v>
      </c>
      <c r="P14" s="800" t="s">
        <v>1064</v>
      </c>
      <c r="Q14" s="800" t="s">
        <v>316</v>
      </c>
      <c r="R14" s="194"/>
    </row>
    <row r="15" spans="1:18" ht="11" customHeight="1" thickBot="1">
      <c r="A15" s="95"/>
      <c r="B15" s="804"/>
      <c r="C15" s="804"/>
      <c r="D15" s="735" t="s">
        <v>321</v>
      </c>
      <c r="E15" s="938"/>
      <c r="F15" s="1512" t="s">
        <v>322</v>
      </c>
      <c r="G15" s="1512" t="s">
        <v>323</v>
      </c>
      <c r="H15" s="1512" t="s">
        <v>324</v>
      </c>
      <c r="I15" s="1512" t="s">
        <v>325</v>
      </c>
      <c r="J15" s="1512" t="s">
        <v>326</v>
      </c>
      <c r="K15" s="1512" t="s">
        <v>178</v>
      </c>
      <c r="L15" s="1512" t="s">
        <v>179</v>
      </c>
      <c r="M15" s="1512" t="s">
        <v>398</v>
      </c>
      <c r="N15" s="1512" t="s">
        <v>399</v>
      </c>
      <c r="O15" s="1512" t="s">
        <v>400</v>
      </c>
      <c r="P15" s="1512" t="s">
        <v>401</v>
      </c>
      <c r="Q15" s="804"/>
      <c r="R15" s="194"/>
    </row>
    <row r="16" spans="1:18" ht="11" customHeight="1">
      <c r="A16" s="95"/>
      <c r="B16" s="800"/>
      <c r="C16" s="800"/>
      <c r="D16" s="925" t="s">
        <v>1065</v>
      </c>
      <c r="E16" s="925"/>
      <c r="F16" s="1795"/>
      <c r="G16" s="1796"/>
      <c r="H16" s="1796"/>
      <c r="I16" s="1796"/>
      <c r="J16" s="1796"/>
      <c r="K16" s="1796"/>
      <c r="L16" s="1796"/>
      <c r="M16" s="1796"/>
      <c r="N16" s="1796"/>
      <c r="O16" s="1796" t="s">
        <v>1066</v>
      </c>
      <c r="P16" s="1797"/>
      <c r="Q16" s="926"/>
      <c r="R16" s="194"/>
    </row>
    <row r="17" spans="1:18" ht="11" customHeight="1">
      <c r="A17" s="95"/>
      <c r="B17" s="804">
        <v>1</v>
      </c>
      <c r="C17" s="804"/>
      <c r="D17" s="530" t="s">
        <v>1067</v>
      </c>
      <c r="E17" s="530" t="s">
        <v>1042</v>
      </c>
      <c r="F17" s="1798">
        <v>2737</v>
      </c>
      <c r="G17" s="944">
        <v>21</v>
      </c>
      <c r="H17" s="944"/>
      <c r="I17" s="944"/>
      <c r="J17" s="944"/>
      <c r="K17" s="944">
        <v>541</v>
      </c>
      <c r="L17" s="944">
        <v>2217</v>
      </c>
      <c r="M17" s="944"/>
      <c r="N17" s="944">
        <v>2217</v>
      </c>
      <c r="O17" s="944">
        <v>9635800</v>
      </c>
      <c r="P17" s="1477"/>
      <c r="Q17" s="1223">
        <v>1</v>
      </c>
      <c r="R17" s="194"/>
    </row>
    <row r="18" spans="1:18" ht="11" customHeight="1">
      <c r="A18" s="95"/>
      <c r="B18" s="804">
        <v>2</v>
      </c>
      <c r="C18" s="804"/>
      <c r="D18" s="530" t="s">
        <v>1068</v>
      </c>
      <c r="E18" s="530" t="s">
        <v>1042</v>
      </c>
      <c r="F18" s="1798"/>
      <c r="G18" s="944"/>
      <c r="H18" s="944"/>
      <c r="I18" s="944"/>
      <c r="J18" s="944"/>
      <c r="K18" s="944"/>
      <c r="L18" s="944"/>
      <c r="M18" s="944"/>
      <c r="N18" s="944"/>
      <c r="O18" s="944"/>
      <c r="P18" s="1477"/>
      <c r="Q18" s="1223">
        <v>2</v>
      </c>
      <c r="R18" s="194"/>
    </row>
    <row r="19" spans="1:18" ht="11" customHeight="1">
      <c r="A19" s="95"/>
      <c r="B19" s="804">
        <v>3</v>
      </c>
      <c r="C19" s="804"/>
      <c r="D19" s="530" t="s">
        <v>1069</v>
      </c>
      <c r="E19" s="530" t="s">
        <v>1042</v>
      </c>
      <c r="F19" s="1798">
        <v>475</v>
      </c>
      <c r="G19" s="944">
        <v>214</v>
      </c>
      <c r="H19" s="944"/>
      <c r="I19" s="944"/>
      <c r="J19" s="944"/>
      <c r="K19" s="944">
        <v>85</v>
      </c>
      <c r="L19" s="944">
        <v>604</v>
      </c>
      <c r="M19" s="944"/>
      <c r="N19" s="944">
        <v>604</v>
      </c>
      <c r="O19" s="944">
        <v>1514500</v>
      </c>
      <c r="P19" s="1477">
        <v>12</v>
      </c>
      <c r="Q19" s="1223">
        <v>3</v>
      </c>
      <c r="R19" s="194"/>
    </row>
    <row r="20" spans="1:18" ht="11" customHeight="1">
      <c r="A20" s="922"/>
      <c r="B20" s="804">
        <v>4</v>
      </c>
      <c r="C20" s="804"/>
      <c r="D20" s="530" t="s">
        <v>1070</v>
      </c>
      <c r="E20" s="530" t="s">
        <v>1042</v>
      </c>
      <c r="F20" s="1798"/>
      <c r="G20" s="944"/>
      <c r="H20" s="944"/>
      <c r="I20" s="944"/>
      <c r="J20" s="944"/>
      <c r="K20" s="944"/>
      <c r="L20" s="944"/>
      <c r="M20" s="944"/>
      <c r="N20" s="944"/>
      <c r="O20" s="944"/>
      <c r="P20" s="1477"/>
      <c r="Q20" s="1223">
        <v>4</v>
      </c>
      <c r="R20" s="194"/>
    </row>
    <row r="21" spans="1:18" ht="11" customHeight="1">
      <c r="A21" s="922"/>
      <c r="B21" s="804">
        <v>5</v>
      </c>
      <c r="C21" s="804" t="s">
        <v>516</v>
      </c>
      <c r="D21" s="530" t="s">
        <v>1071</v>
      </c>
      <c r="E21" s="530" t="s">
        <v>1042</v>
      </c>
      <c r="F21" s="1798">
        <v>3212</v>
      </c>
      <c r="G21" s="944">
        <v>235</v>
      </c>
      <c r="H21" s="944"/>
      <c r="I21" s="944"/>
      <c r="J21" s="944"/>
      <c r="K21" s="944">
        <v>626</v>
      </c>
      <c r="L21" s="944">
        <v>2821</v>
      </c>
      <c r="M21" s="944"/>
      <c r="N21" s="944">
        <v>2821</v>
      </c>
      <c r="O21" s="944">
        <v>11150300</v>
      </c>
      <c r="P21" s="1477">
        <v>12</v>
      </c>
      <c r="Q21" s="1223">
        <v>5</v>
      </c>
      <c r="R21" s="194"/>
    </row>
    <row r="22" spans="1:18" ht="11" customHeight="1">
      <c r="A22" s="3709" t="s">
        <v>2600</v>
      </c>
      <c r="B22" s="804">
        <v>6</v>
      </c>
      <c r="C22" s="804" t="s">
        <v>516</v>
      </c>
      <c r="D22" s="530" t="s">
        <v>1072</v>
      </c>
      <c r="E22" s="530"/>
      <c r="F22" s="1798"/>
      <c r="G22" s="944"/>
      <c r="H22" s="944"/>
      <c r="I22" s="944"/>
      <c r="J22" s="944"/>
      <c r="K22" s="944"/>
      <c r="L22" s="944"/>
      <c r="M22" s="944"/>
      <c r="N22" s="944"/>
      <c r="O22" s="944"/>
      <c r="P22" s="1477"/>
      <c r="Q22" s="1223">
        <v>6</v>
      </c>
      <c r="R22" s="194"/>
    </row>
    <row r="23" spans="1:18" ht="11" customHeight="1">
      <c r="A23" s="3709"/>
      <c r="B23" s="804">
        <v>7</v>
      </c>
      <c r="C23" s="804" t="s">
        <v>516</v>
      </c>
      <c r="D23" s="530" t="s">
        <v>1073</v>
      </c>
      <c r="E23" s="530"/>
      <c r="F23" s="1798"/>
      <c r="G23" s="944"/>
      <c r="H23" s="944"/>
      <c r="I23" s="944"/>
      <c r="J23" s="944"/>
      <c r="K23" s="944"/>
      <c r="L23" s="944"/>
      <c r="M23" s="944"/>
      <c r="N23" s="944"/>
      <c r="O23" s="944"/>
      <c r="P23" s="1477"/>
      <c r="Q23" s="1223">
        <v>7</v>
      </c>
      <c r="R23" s="194"/>
    </row>
    <row r="24" spans="1:18" ht="11" customHeight="1">
      <c r="A24" s="3709"/>
      <c r="B24" s="804">
        <v>8</v>
      </c>
      <c r="C24" s="804" t="s">
        <v>516</v>
      </c>
      <c r="D24" s="530" t="s">
        <v>1074</v>
      </c>
      <c r="E24" s="530"/>
      <c r="F24" s="1798">
        <v>3212</v>
      </c>
      <c r="G24" s="944">
        <v>235</v>
      </c>
      <c r="H24" s="944"/>
      <c r="I24" s="944"/>
      <c r="J24" s="944"/>
      <c r="K24" s="944">
        <v>626</v>
      </c>
      <c r="L24" s="944">
        <v>2821</v>
      </c>
      <c r="M24" s="944"/>
      <c r="N24" s="944">
        <v>2821</v>
      </c>
      <c r="O24" s="944">
        <v>11150300</v>
      </c>
      <c r="P24" s="1477">
        <v>12</v>
      </c>
      <c r="Q24" s="1223">
        <v>8</v>
      </c>
      <c r="R24" s="194"/>
    </row>
    <row r="25" spans="1:18" ht="11" customHeight="1">
      <c r="A25" s="3709"/>
      <c r="B25" s="804">
        <v>9</v>
      </c>
      <c r="C25" s="804" t="s">
        <v>516</v>
      </c>
      <c r="D25" s="530" t="s">
        <v>1075</v>
      </c>
      <c r="E25" s="530"/>
      <c r="F25" s="1798">
        <v>5</v>
      </c>
      <c r="G25" s="944"/>
      <c r="H25" s="944"/>
      <c r="I25" s="944"/>
      <c r="J25" s="944"/>
      <c r="K25" s="944">
        <v>1</v>
      </c>
      <c r="L25" s="944">
        <v>4</v>
      </c>
      <c r="M25" s="944"/>
      <c r="N25" s="944">
        <v>4</v>
      </c>
      <c r="O25" s="944"/>
      <c r="P25" s="1477"/>
      <c r="Q25" s="1223">
        <v>9</v>
      </c>
      <c r="R25" s="194"/>
    </row>
    <row r="26" spans="1:18" ht="11" customHeight="1">
      <c r="A26" s="3709"/>
      <c r="B26" s="800"/>
      <c r="C26" s="800"/>
      <c r="D26" s="459" t="s">
        <v>109</v>
      </c>
      <c r="E26" s="459"/>
      <c r="F26" s="1799"/>
      <c r="G26" s="1800"/>
      <c r="H26" s="1800"/>
      <c r="I26" s="1800"/>
      <c r="J26" s="1800"/>
      <c r="K26" s="1800"/>
      <c r="L26" s="1800"/>
      <c r="M26" s="1800"/>
      <c r="N26" s="1800"/>
      <c r="O26" s="1800"/>
      <c r="P26" s="1801"/>
      <c r="Q26" s="926"/>
      <c r="R26" s="194"/>
    </row>
    <row r="27" spans="1:18" ht="11" customHeight="1" thickBot="1">
      <c r="A27" s="3709"/>
      <c r="B27" s="804">
        <v>10</v>
      </c>
      <c r="C27" s="804" t="s">
        <v>516</v>
      </c>
      <c r="D27" s="530" t="s">
        <v>110</v>
      </c>
      <c r="E27" s="530"/>
      <c r="F27" s="1802">
        <v>3217</v>
      </c>
      <c r="G27" s="1482">
        <v>235</v>
      </c>
      <c r="H27" s="1482"/>
      <c r="I27" s="1482"/>
      <c r="J27" s="1482"/>
      <c r="K27" s="1482">
        <v>627</v>
      </c>
      <c r="L27" s="1482">
        <v>2825</v>
      </c>
      <c r="M27" s="1482"/>
      <c r="N27" s="1482">
        <v>2825</v>
      </c>
      <c r="O27" s="1482">
        <v>11150300</v>
      </c>
      <c r="P27" s="1483">
        <v>12</v>
      </c>
      <c r="Q27" s="1223">
        <v>10</v>
      </c>
      <c r="R27" s="194"/>
    </row>
    <row r="28" spans="1:18" ht="11" customHeight="1">
      <c r="A28" s="3709"/>
      <c r="B28" s="1113"/>
      <c r="C28" s="1202"/>
      <c r="D28" s="530"/>
      <c r="E28" s="530"/>
      <c r="F28" s="1190"/>
      <c r="G28" s="1190"/>
      <c r="H28" s="1190"/>
      <c r="I28" s="1190"/>
      <c r="J28" s="1190"/>
      <c r="K28" s="1190"/>
      <c r="L28" s="1190"/>
      <c r="M28" s="1190"/>
      <c r="N28" s="1190"/>
      <c r="O28" s="1190"/>
      <c r="P28" s="1190"/>
      <c r="Q28" s="740"/>
      <c r="R28" s="194"/>
    </row>
    <row r="29" spans="1:18" ht="11" customHeight="1">
      <c r="A29" s="3709"/>
      <c r="B29" s="49" t="s">
        <v>111</v>
      </c>
      <c r="C29" s="731"/>
      <c r="D29" s="731"/>
      <c r="E29" s="731"/>
      <c r="F29" s="731"/>
      <c r="G29" s="731"/>
      <c r="H29" s="731"/>
      <c r="I29" s="731"/>
      <c r="J29" s="731"/>
      <c r="K29" s="731"/>
      <c r="L29" s="731"/>
      <c r="M29" s="731"/>
      <c r="N29" s="731"/>
      <c r="O29" s="731"/>
      <c r="P29" s="731"/>
      <c r="Q29" s="924"/>
      <c r="R29" s="3725" t="s">
        <v>3428</v>
      </c>
    </row>
    <row r="30" spans="1:18" ht="11" customHeight="1">
      <c r="A30" s="3709"/>
      <c r="B30" s="63"/>
      <c r="C30" s="735"/>
      <c r="D30" s="735"/>
      <c r="E30" s="735"/>
      <c r="F30" s="735"/>
      <c r="G30" s="735"/>
      <c r="H30" s="735"/>
      <c r="I30" s="735"/>
      <c r="J30" s="735"/>
      <c r="K30" s="735"/>
      <c r="L30" s="735"/>
      <c r="M30" s="735"/>
      <c r="N30" s="735"/>
      <c r="O30" s="735"/>
      <c r="P30" s="735"/>
      <c r="Q30" s="938"/>
      <c r="R30" s="3725"/>
    </row>
    <row r="31" spans="1:18" ht="11" customHeight="1">
      <c r="A31" s="3709"/>
      <c r="B31" s="800"/>
      <c r="C31" s="1203"/>
      <c r="D31" s="799"/>
      <c r="E31" s="734"/>
      <c r="F31" s="800"/>
      <c r="G31" s="800"/>
      <c r="H31" s="800"/>
      <c r="I31" s="800"/>
      <c r="J31" s="800"/>
      <c r="K31" s="735" t="s">
        <v>112</v>
      </c>
      <c r="L31" s="735"/>
      <c r="M31" s="735"/>
      <c r="N31" s="735"/>
      <c r="O31" s="735"/>
      <c r="P31" s="735"/>
      <c r="Q31" s="750"/>
      <c r="R31" s="3725"/>
    </row>
    <row r="32" spans="1:18" ht="11" customHeight="1">
      <c r="A32" s="3709"/>
      <c r="B32" s="800"/>
      <c r="C32" s="1203"/>
      <c r="D32" s="799"/>
      <c r="E32" s="734"/>
      <c r="F32" s="800"/>
      <c r="G32" s="800" t="s">
        <v>113</v>
      </c>
      <c r="H32" s="800" t="s">
        <v>113</v>
      </c>
      <c r="I32" s="800" t="s">
        <v>113</v>
      </c>
      <c r="J32" s="800" t="s">
        <v>113</v>
      </c>
      <c r="K32" s="800"/>
      <c r="L32" s="800"/>
      <c r="M32" s="800"/>
      <c r="N32" s="800"/>
      <c r="O32" s="800"/>
      <c r="P32" s="800"/>
      <c r="Q32" s="750"/>
      <c r="R32" s="3725"/>
    </row>
    <row r="33" spans="1:18" ht="11" customHeight="1">
      <c r="A33" s="3709"/>
      <c r="B33" s="800"/>
      <c r="C33" s="1203"/>
      <c r="D33" s="799"/>
      <c r="E33" s="734"/>
      <c r="F33" s="800"/>
      <c r="G33" s="1204">
        <v>36526</v>
      </c>
      <c r="H33" s="1204">
        <v>38353</v>
      </c>
      <c r="I33" s="1204">
        <v>40179</v>
      </c>
      <c r="J33" s="1204">
        <v>42005</v>
      </c>
      <c r="K33" s="800"/>
      <c r="L33" s="800"/>
      <c r="M33" s="800"/>
      <c r="N33" s="800"/>
      <c r="O33" s="800"/>
      <c r="P33" s="800"/>
      <c r="Q33" s="750"/>
      <c r="R33" s="3725"/>
    </row>
    <row r="34" spans="1:18" ht="11" customHeight="1">
      <c r="A34" s="3709"/>
      <c r="B34" s="800" t="s">
        <v>311</v>
      </c>
      <c r="C34" s="800" t="s">
        <v>335</v>
      </c>
      <c r="D34" s="799"/>
      <c r="E34" s="734"/>
      <c r="F34" s="800" t="s">
        <v>114</v>
      </c>
      <c r="G34" s="800" t="s">
        <v>1055</v>
      </c>
      <c r="H34" s="800" t="s">
        <v>1055</v>
      </c>
      <c r="I34" s="800" t="s">
        <v>1055</v>
      </c>
      <c r="J34" s="800" t="s">
        <v>1055</v>
      </c>
      <c r="K34" s="800"/>
      <c r="L34" s="800"/>
      <c r="M34" s="800"/>
      <c r="N34" s="800"/>
      <c r="O34" s="800"/>
      <c r="P34" s="800"/>
      <c r="Q34" s="800" t="s">
        <v>1049</v>
      </c>
      <c r="R34" s="3725"/>
    </row>
    <row r="35" spans="1:18" ht="11" customHeight="1">
      <c r="A35" s="3709"/>
      <c r="B35" s="800" t="s">
        <v>316</v>
      </c>
      <c r="C35" s="800" t="s">
        <v>338</v>
      </c>
      <c r="D35" s="923" t="s">
        <v>1057</v>
      </c>
      <c r="E35" s="924"/>
      <c r="F35" s="1204">
        <v>36526</v>
      </c>
      <c r="G35" s="1204">
        <v>38352</v>
      </c>
      <c r="H35" s="1204">
        <v>40178</v>
      </c>
      <c r="I35" s="1204">
        <v>42004</v>
      </c>
      <c r="J35" s="1204">
        <v>43830</v>
      </c>
      <c r="K35" s="800">
        <v>2020</v>
      </c>
      <c r="L35" s="800">
        <v>2021</v>
      </c>
      <c r="M35" s="800">
        <v>2022</v>
      </c>
      <c r="N35" s="800">
        <v>2023</v>
      </c>
      <c r="O35" s="800">
        <v>2024</v>
      </c>
      <c r="P35" s="800" t="s">
        <v>1969</v>
      </c>
      <c r="Q35" s="800" t="s">
        <v>316</v>
      </c>
      <c r="R35" s="3725"/>
    </row>
    <row r="36" spans="1:18" ht="11" customHeight="1" thickBot="1">
      <c r="A36" s="3709"/>
      <c r="B36" s="804"/>
      <c r="C36" s="804"/>
      <c r="D36" s="1190" t="s">
        <v>321</v>
      </c>
      <c r="E36" s="740"/>
      <c r="F36" s="800" t="s">
        <v>322</v>
      </c>
      <c r="G36" s="800" t="s">
        <v>323</v>
      </c>
      <c r="H36" s="800" t="s">
        <v>324</v>
      </c>
      <c r="I36" s="800" t="s">
        <v>325</v>
      </c>
      <c r="J36" s="800" t="s">
        <v>326</v>
      </c>
      <c r="K36" s="800" t="s">
        <v>178</v>
      </c>
      <c r="L36" s="800" t="s">
        <v>179</v>
      </c>
      <c r="M36" s="800" t="s">
        <v>398</v>
      </c>
      <c r="N36" s="800" t="s">
        <v>399</v>
      </c>
      <c r="O36" s="800" t="s">
        <v>400</v>
      </c>
      <c r="P36" s="800" t="s">
        <v>401</v>
      </c>
      <c r="Q36" s="804"/>
      <c r="R36" s="3725"/>
    </row>
    <row r="37" spans="1:18" ht="11" customHeight="1">
      <c r="A37" s="3709"/>
      <c r="B37" s="804">
        <v>11</v>
      </c>
      <c r="C37" s="804" t="s">
        <v>516</v>
      </c>
      <c r="D37" s="530" t="s">
        <v>115</v>
      </c>
      <c r="E37" s="530"/>
      <c r="F37" s="1471"/>
      <c r="G37" s="1472"/>
      <c r="H37" s="1472"/>
      <c r="I37" s="1472"/>
      <c r="J37" s="1473">
        <v>2587</v>
      </c>
      <c r="K37" s="1473">
        <v>234</v>
      </c>
      <c r="L37" s="1473"/>
      <c r="M37" s="1473"/>
      <c r="N37" s="1474"/>
      <c r="O37" s="1474"/>
      <c r="P37" s="1475">
        <v>2821</v>
      </c>
      <c r="Q37" s="1223">
        <v>11</v>
      </c>
      <c r="R37" s="3725"/>
    </row>
    <row r="38" spans="1:18" ht="11" customHeight="1">
      <c r="A38" s="3709"/>
      <c r="B38" s="804">
        <v>12</v>
      </c>
      <c r="C38" s="804" t="s">
        <v>516</v>
      </c>
      <c r="D38" s="530" t="s">
        <v>116</v>
      </c>
      <c r="E38" s="530"/>
      <c r="F38" s="1476"/>
      <c r="G38" s="804"/>
      <c r="H38" s="804"/>
      <c r="I38" s="804"/>
      <c r="J38" s="944"/>
      <c r="K38" s="944"/>
      <c r="L38" s="944"/>
      <c r="M38" s="944"/>
      <c r="N38" s="944"/>
      <c r="O38" s="944"/>
      <c r="P38" s="1477"/>
      <c r="Q38" s="1223">
        <v>12</v>
      </c>
      <c r="R38" s="3725"/>
    </row>
    <row r="39" spans="1:18" ht="11" customHeight="1">
      <c r="A39" s="3709"/>
      <c r="B39" s="804">
        <v>13</v>
      </c>
      <c r="C39" s="804" t="s">
        <v>516</v>
      </c>
      <c r="D39" s="530" t="s">
        <v>1073</v>
      </c>
      <c r="E39" s="530"/>
      <c r="F39" s="1476"/>
      <c r="G39" s="804"/>
      <c r="H39" s="804"/>
      <c r="I39" s="804"/>
      <c r="J39" s="944"/>
      <c r="K39" s="944"/>
      <c r="L39" s="944"/>
      <c r="M39" s="944"/>
      <c r="N39" s="944"/>
      <c r="O39" s="944"/>
      <c r="P39" s="1477"/>
      <c r="Q39" s="1223">
        <v>13</v>
      </c>
      <c r="R39" s="3725"/>
    </row>
    <row r="40" spans="1:18" ht="11" customHeight="1">
      <c r="A40" s="3709"/>
      <c r="B40" s="804">
        <v>14</v>
      </c>
      <c r="C40" s="804" t="s">
        <v>516</v>
      </c>
      <c r="D40" s="530" t="s">
        <v>117</v>
      </c>
      <c r="E40" s="530"/>
      <c r="F40" s="1476"/>
      <c r="G40" s="804"/>
      <c r="H40" s="804"/>
      <c r="I40" s="804"/>
      <c r="J40" s="944">
        <v>2587</v>
      </c>
      <c r="K40" s="944">
        <v>234</v>
      </c>
      <c r="L40" s="944"/>
      <c r="M40" s="944"/>
      <c r="N40" s="944"/>
      <c r="O40" s="944"/>
      <c r="P40" s="1477">
        <v>2821</v>
      </c>
      <c r="Q40" s="1223">
        <v>14</v>
      </c>
      <c r="R40" s="3725"/>
    </row>
    <row r="41" spans="1:18" ht="11" customHeight="1">
      <c r="A41" s="3709"/>
      <c r="B41" s="804">
        <v>15</v>
      </c>
      <c r="C41" s="804" t="s">
        <v>516</v>
      </c>
      <c r="D41" s="530" t="s">
        <v>1075</v>
      </c>
      <c r="E41" s="530"/>
      <c r="F41" s="1476"/>
      <c r="G41" s="804"/>
      <c r="H41" s="804"/>
      <c r="I41" s="804"/>
      <c r="J41" s="944">
        <v>4</v>
      </c>
      <c r="K41" s="944"/>
      <c r="L41" s="944"/>
      <c r="M41" s="944"/>
      <c r="N41" s="944"/>
      <c r="O41" s="944"/>
      <c r="P41" s="1477">
        <v>4</v>
      </c>
      <c r="Q41" s="1223">
        <v>15</v>
      </c>
      <c r="R41" s="3725"/>
    </row>
    <row r="42" spans="1:18" ht="11" customHeight="1">
      <c r="A42" s="3709"/>
      <c r="B42" s="800"/>
      <c r="C42" s="800"/>
      <c r="D42" s="459" t="s">
        <v>109</v>
      </c>
      <c r="E42" s="459"/>
      <c r="F42" s="1478"/>
      <c r="G42" s="800"/>
      <c r="H42" s="800"/>
      <c r="I42" s="800"/>
      <c r="J42" s="1470"/>
      <c r="K42" s="1470"/>
      <c r="L42" s="1470"/>
      <c r="M42" s="1470"/>
      <c r="N42" s="1470"/>
      <c r="O42" s="1470"/>
      <c r="P42" s="1479"/>
      <c r="Q42" s="926"/>
      <c r="R42" s="3725"/>
    </row>
    <row r="43" spans="1:18" ht="11" customHeight="1" thickBot="1">
      <c r="A43" s="3710"/>
      <c r="B43" s="1433">
        <v>16</v>
      </c>
      <c r="C43" s="1433" t="s">
        <v>516</v>
      </c>
      <c r="D43" s="164" t="s">
        <v>118</v>
      </c>
      <c r="E43" s="164"/>
      <c r="F43" s="1480"/>
      <c r="G43" s="1481"/>
      <c r="H43" s="1481"/>
      <c r="I43" s="1481"/>
      <c r="J43" s="1482">
        <v>2591</v>
      </c>
      <c r="K43" s="1482">
        <v>234</v>
      </c>
      <c r="L43" s="1482"/>
      <c r="M43" s="1482"/>
      <c r="N43" s="1482"/>
      <c r="O43" s="1482"/>
      <c r="P43" s="1483">
        <v>2825</v>
      </c>
      <c r="Q43" s="1415">
        <v>16</v>
      </c>
      <c r="R43" s="3598"/>
    </row>
    <row r="44" spans="1:18" ht="11" customHeight="1">
      <c r="A44" s="1484"/>
      <c r="B44" s="459"/>
      <c r="C44" s="459"/>
      <c r="D44" s="459"/>
      <c r="E44" s="459"/>
      <c r="F44" s="459"/>
      <c r="G44" s="459"/>
      <c r="H44" s="459"/>
      <c r="I44" s="459"/>
      <c r="J44" s="459"/>
      <c r="K44" s="459"/>
      <c r="L44" s="459"/>
      <c r="M44" s="459"/>
      <c r="N44" s="459"/>
      <c r="O44" s="459"/>
      <c r="P44" s="459"/>
      <c r="Q44" s="459"/>
      <c r="R44" s="1442"/>
    </row>
    <row r="45" spans="1:18" ht="11" customHeight="1">
      <c r="A45" s="1442"/>
      <c r="B45" s="1220"/>
      <c r="C45" s="459"/>
      <c r="D45" s="459"/>
      <c r="E45" s="459"/>
      <c r="F45" s="459"/>
      <c r="G45" s="459"/>
      <c r="H45" s="459"/>
      <c r="I45" s="459"/>
      <c r="J45" s="459"/>
      <c r="K45" s="459"/>
      <c r="L45" s="459"/>
      <c r="M45" s="459"/>
      <c r="N45" s="459"/>
      <c r="O45" s="459"/>
      <c r="P45" s="459"/>
      <c r="Q45" s="459"/>
      <c r="R45" s="1442"/>
    </row>
    <row r="46" spans="1:18" ht="11" customHeight="1">
      <c r="A46" s="3694" t="s">
        <v>3426</v>
      </c>
      <c r="B46" s="177" t="s">
        <v>2514</v>
      </c>
      <c r="C46" s="1039"/>
      <c r="D46" s="1039"/>
      <c r="E46" s="1039"/>
      <c r="F46" s="1039"/>
      <c r="G46" s="1039"/>
      <c r="H46" s="1039"/>
      <c r="I46" s="1039"/>
      <c r="J46" s="1039"/>
      <c r="K46" s="1039"/>
      <c r="L46" s="1039"/>
      <c r="M46" s="1039"/>
      <c r="N46" s="1039"/>
      <c r="O46" s="1039"/>
      <c r="P46" s="1039"/>
      <c r="Q46" s="1422"/>
      <c r="R46" s="3711" t="s">
        <v>3427</v>
      </c>
    </row>
    <row r="47" spans="1:18" ht="11" customHeight="1">
      <c r="A47" s="3695"/>
      <c r="B47" s="49" t="s">
        <v>2444</v>
      </c>
      <c r="C47" s="731"/>
      <c r="D47" s="731"/>
      <c r="E47" s="731"/>
      <c r="F47" s="731"/>
      <c r="G47" s="731"/>
      <c r="H47" s="731"/>
      <c r="I47" s="731"/>
      <c r="J47" s="731"/>
      <c r="K47" s="731"/>
      <c r="L47" s="731"/>
      <c r="M47" s="731"/>
      <c r="N47" s="731"/>
      <c r="O47" s="731"/>
      <c r="P47" s="731"/>
      <c r="Q47" s="533"/>
      <c r="R47" s="3712"/>
    </row>
    <row r="48" spans="1:18" ht="11" customHeight="1">
      <c r="A48" s="3696"/>
      <c r="B48" s="49"/>
      <c r="C48" s="731"/>
      <c r="D48" s="731"/>
      <c r="E48" s="731"/>
      <c r="F48" s="731"/>
      <c r="G48" s="731"/>
      <c r="H48" s="731"/>
      <c r="I48" s="731"/>
      <c r="J48" s="731"/>
      <c r="K48" s="731"/>
      <c r="L48" s="731"/>
      <c r="M48" s="731"/>
      <c r="N48" s="731"/>
      <c r="O48" s="731"/>
      <c r="P48" s="731"/>
      <c r="Q48" s="533"/>
      <c r="R48" s="3712"/>
    </row>
    <row r="49" spans="1:18" ht="11" customHeight="1">
      <c r="A49" s="3696"/>
      <c r="B49" s="1045"/>
      <c r="C49" s="1045"/>
      <c r="D49" s="744"/>
      <c r="E49" s="936"/>
      <c r="F49" s="1055"/>
      <c r="G49" s="934" t="s">
        <v>2445</v>
      </c>
      <c r="H49" s="729"/>
      <c r="I49" s="729"/>
      <c r="J49" s="729"/>
      <c r="K49" s="1045"/>
      <c r="L49" s="1183" t="s">
        <v>2446</v>
      </c>
      <c r="M49" s="1183"/>
      <c r="N49" s="1183"/>
      <c r="O49" s="1183"/>
      <c r="P49" s="1183"/>
      <c r="Q49" s="1485"/>
      <c r="R49" s="3712"/>
    </row>
    <row r="50" spans="1:18" ht="11" customHeight="1">
      <c r="A50" s="3696"/>
      <c r="B50" s="1486"/>
      <c r="C50" s="1486"/>
      <c r="D50" s="459"/>
      <c r="E50" s="734"/>
      <c r="F50" s="1486"/>
      <c r="G50" s="1183" t="s">
        <v>2447</v>
      </c>
      <c r="H50" s="1183"/>
      <c r="I50" s="1183"/>
      <c r="J50" s="1183"/>
      <c r="K50" s="1486"/>
      <c r="L50" s="1486"/>
      <c r="M50" s="1486"/>
      <c r="N50" s="1486"/>
      <c r="O50" s="1486"/>
      <c r="P50" s="1486"/>
      <c r="Q50" s="1487"/>
      <c r="R50" s="3713"/>
    </row>
    <row r="51" spans="1:18" ht="11" customHeight="1">
      <c r="A51" s="3697"/>
      <c r="B51" s="1488"/>
      <c r="C51" s="1488"/>
      <c r="D51" s="459"/>
      <c r="E51" s="734"/>
      <c r="F51" s="1488"/>
      <c r="G51" s="1488"/>
      <c r="H51" s="1488"/>
      <c r="I51" s="1488"/>
      <c r="J51" s="1488" t="s">
        <v>2448</v>
      </c>
      <c r="K51" s="1488" t="s">
        <v>2449</v>
      </c>
      <c r="L51" s="1488"/>
      <c r="M51" s="1488"/>
      <c r="N51" s="1488"/>
      <c r="O51" s="1488"/>
      <c r="P51" s="1488"/>
      <c r="Q51" s="1489"/>
      <c r="R51" s="3714"/>
    </row>
    <row r="52" spans="1:18" ht="11" customHeight="1">
      <c r="A52" s="3698"/>
      <c r="B52" s="1490"/>
      <c r="C52" s="1490"/>
      <c r="D52" s="459"/>
      <c r="E52" s="734"/>
      <c r="F52" s="1490"/>
      <c r="G52" s="1490"/>
      <c r="H52" s="1490"/>
      <c r="I52" s="1490"/>
      <c r="J52" s="1490" t="s">
        <v>2450</v>
      </c>
      <c r="K52" s="1490" t="s">
        <v>2451</v>
      </c>
      <c r="L52" s="1490"/>
      <c r="M52" s="1490"/>
      <c r="N52" s="1490"/>
      <c r="O52" s="1490"/>
      <c r="P52" s="1490"/>
      <c r="Q52" s="1491"/>
      <c r="R52" s="3715"/>
    </row>
    <row r="53" spans="1:18" ht="11" customHeight="1">
      <c r="A53" s="3699"/>
      <c r="B53" s="1492"/>
      <c r="C53" s="1492"/>
      <c r="D53" s="459"/>
      <c r="E53" s="734"/>
      <c r="F53" s="1492"/>
      <c r="G53" s="1492"/>
      <c r="H53" s="1492"/>
      <c r="I53" s="1492" t="s">
        <v>2452</v>
      </c>
      <c r="J53" s="1492" t="s">
        <v>2453</v>
      </c>
      <c r="K53" s="1492" t="s">
        <v>2454</v>
      </c>
      <c r="L53" s="1492"/>
      <c r="M53" s="1492"/>
      <c r="N53" s="1492"/>
      <c r="O53" s="1492" t="s">
        <v>2455</v>
      </c>
      <c r="P53" s="1492"/>
      <c r="Q53" s="1493"/>
      <c r="R53" s="3716"/>
    </row>
    <row r="54" spans="1:18" ht="11" customHeight="1">
      <c r="A54" s="3700"/>
      <c r="B54" s="1494"/>
      <c r="C54" s="1494"/>
      <c r="D54" s="459"/>
      <c r="E54" s="734"/>
      <c r="F54" s="1494" t="s">
        <v>2456</v>
      </c>
      <c r="G54" s="1494"/>
      <c r="H54" s="1494"/>
      <c r="I54" s="1494" t="s">
        <v>1033</v>
      </c>
      <c r="J54" s="1494" t="s">
        <v>1034</v>
      </c>
      <c r="K54" s="1494" t="s">
        <v>1035</v>
      </c>
      <c r="L54" s="1494"/>
      <c r="M54" s="1494"/>
      <c r="N54" s="1494"/>
      <c r="O54" s="1494" t="s">
        <v>1036</v>
      </c>
      <c r="P54" s="1494"/>
      <c r="Q54" s="1495"/>
      <c r="R54" s="3717"/>
    </row>
    <row r="55" spans="1:18" ht="11" customHeight="1">
      <c r="A55" s="3701"/>
      <c r="B55" s="1496"/>
      <c r="C55" s="1496"/>
      <c r="D55" s="459"/>
      <c r="E55" s="734"/>
      <c r="F55" s="1496" t="s">
        <v>1037</v>
      </c>
      <c r="G55" s="1496"/>
      <c r="H55" s="1496" t="s">
        <v>1038</v>
      </c>
      <c r="I55" s="1496" t="s">
        <v>1039</v>
      </c>
      <c r="J55" s="1496" t="s">
        <v>1040</v>
      </c>
      <c r="K55" s="1496" t="s">
        <v>1960</v>
      </c>
      <c r="L55" s="1496"/>
      <c r="M55" s="1496"/>
      <c r="N55" s="1496" t="s">
        <v>1041</v>
      </c>
      <c r="O55" s="1496" t="s">
        <v>1042</v>
      </c>
      <c r="P55" s="1496"/>
      <c r="Q55" s="1497"/>
      <c r="R55" s="3718"/>
    </row>
    <row r="56" spans="1:18" ht="11" customHeight="1">
      <c r="A56" s="3702"/>
      <c r="B56" s="1498"/>
      <c r="C56" s="1498"/>
      <c r="D56" s="459"/>
      <c r="E56" s="734"/>
      <c r="F56" s="1498" t="s">
        <v>1970</v>
      </c>
      <c r="G56" s="1498" t="s">
        <v>1038</v>
      </c>
      <c r="H56" s="1498" t="s">
        <v>1043</v>
      </c>
      <c r="I56" s="1498" t="s">
        <v>1044</v>
      </c>
      <c r="J56" s="1498" t="s">
        <v>1045</v>
      </c>
      <c r="K56" s="1498" t="s">
        <v>1046</v>
      </c>
      <c r="L56" s="1498" t="s">
        <v>1531</v>
      </c>
      <c r="M56" s="1498" t="s">
        <v>1047</v>
      </c>
      <c r="N56" s="1498" t="s">
        <v>1037</v>
      </c>
      <c r="O56" s="1498" t="s">
        <v>1048</v>
      </c>
      <c r="P56" s="1498"/>
      <c r="Q56" s="1499"/>
      <c r="R56" s="3719"/>
    </row>
    <row r="57" spans="1:18" ht="11" customHeight="1">
      <c r="A57" s="3703"/>
      <c r="B57" s="1500" t="s">
        <v>1049</v>
      </c>
      <c r="C57" s="1500" t="s">
        <v>335</v>
      </c>
      <c r="D57" s="459"/>
      <c r="E57" s="734"/>
      <c r="F57" s="1500" t="s">
        <v>1050</v>
      </c>
      <c r="G57" s="1500" t="s">
        <v>1045</v>
      </c>
      <c r="H57" s="1500" t="s">
        <v>1051</v>
      </c>
      <c r="I57" s="1500" t="s">
        <v>1052</v>
      </c>
      <c r="J57" s="1500" t="s">
        <v>1053</v>
      </c>
      <c r="K57" s="1500" t="s">
        <v>1054</v>
      </c>
      <c r="L57" s="1500" t="s">
        <v>1055</v>
      </c>
      <c r="M57" s="1500" t="s">
        <v>1051</v>
      </c>
      <c r="N57" s="1500" t="s">
        <v>1970</v>
      </c>
      <c r="O57" s="1500" t="s">
        <v>1056</v>
      </c>
      <c r="P57" s="1500" t="s">
        <v>1047</v>
      </c>
      <c r="Q57" s="1501" t="s">
        <v>1049</v>
      </c>
      <c r="R57" s="3720"/>
    </row>
    <row r="58" spans="1:18" ht="11" customHeight="1">
      <c r="A58" s="3704"/>
      <c r="B58" s="1502" t="s">
        <v>316</v>
      </c>
      <c r="C58" s="1502" t="s">
        <v>338</v>
      </c>
      <c r="D58" s="731" t="s">
        <v>1057</v>
      </c>
      <c r="E58" s="924"/>
      <c r="F58" s="1502" t="s">
        <v>339</v>
      </c>
      <c r="G58" s="1502" t="s">
        <v>1058</v>
      </c>
      <c r="H58" s="1502" t="s">
        <v>1059</v>
      </c>
      <c r="I58" s="1502" t="s">
        <v>1060</v>
      </c>
      <c r="J58" s="1502" t="s">
        <v>1059</v>
      </c>
      <c r="K58" s="1502" t="s">
        <v>2453</v>
      </c>
      <c r="L58" s="1502" t="s">
        <v>1061</v>
      </c>
      <c r="M58" s="1502" t="s">
        <v>1059</v>
      </c>
      <c r="N58" s="1502" t="s">
        <v>1062</v>
      </c>
      <c r="O58" s="1502" t="s">
        <v>1063</v>
      </c>
      <c r="P58" s="1502" t="s">
        <v>1064</v>
      </c>
      <c r="Q58" s="1503" t="s">
        <v>316</v>
      </c>
      <c r="R58" s="3721"/>
    </row>
    <row r="59" spans="1:18" ht="11" customHeight="1" thickBot="1">
      <c r="A59" s="3705"/>
      <c r="B59" s="804"/>
      <c r="C59" s="804"/>
      <c r="D59" s="735" t="s">
        <v>321</v>
      </c>
      <c r="E59" s="938"/>
      <c r="F59" s="1504" t="s">
        <v>322</v>
      </c>
      <c r="G59" s="1504" t="s">
        <v>323</v>
      </c>
      <c r="H59" s="1504" t="s">
        <v>324</v>
      </c>
      <c r="I59" s="1504" t="s">
        <v>325</v>
      </c>
      <c r="J59" s="1504" t="s">
        <v>326</v>
      </c>
      <c r="K59" s="1504" t="s">
        <v>178</v>
      </c>
      <c r="L59" s="1504" t="s">
        <v>179</v>
      </c>
      <c r="M59" s="1504" t="s">
        <v>398</v>
      </c>
      <c r="N59" s="1504" t="s">
        <v>399</v>
      </c>
      <c r="O59" s="1504" t="s">
        <v>400</v>
      </c>
      <c r="P59" s="1504" t="s">
        <v>401</v>
      </c>
      <c r="Q59" s="739"/>
      <c r="R59" s="3722"/>
    </row>
    <row r="60" spans="1:18" ht="11" customHeight="1">
      <c r="A60" s="3706"/>
      <c r="B60" s="1505"/>
      <c r="C60" s="1505"/>
      <c r="D60" s="731" t="s">
        <v>120</v>
      </c>
      <c r="E60" s="731"/>
      <c r="F60" s="1423"/>
      <c r="G60" s="1424"/>
      <c r="H60" s="1424"/>
      <c r="I60" s="1424"/>
      <c r="J60" s="1424"/>
      <c r="K60" s="1424"/>
      <c r="L60" s="1424"/>
      <c r="M60" s="1424"/>
      <c r="N60" s="1424"/>
      <c r="O60" s="1424"/>
      <c r="P60" s="1425"/>
      <c r="Q60" s="462"/>
      <c r="R60" s="3723"/>
    </row>
    <row r="61" spans="1:18" ht="11" customHeight="1">
      <c r="A61" s="3707"/>
      <c r="B61" s="1506"/>
      <c r="C61" s="1506"/>
      <c r="D61" s="731" t="s">
        <v>121</v>
      </c>
      <c r="E61" s="731"/>
      <c r="F61" s="1507"/>
      <c r="G61" s="1508"/>
      <c r="H61" s="1508"/>
      <c r="I61" s="1508"/>
      <c r="J61" s="1508"/>
      <c r="K61" s="1508"/>
      <c r="L61" s="1508"/>
      <c r="M61" s="1508"/>
      <c r="N61" s="1508"/>
      <c r="O61" s="1508"/>
      <c r="P61" s="1509"/>
      <c r="Q61" s="462"/>
      <c r="R61" s="3724"/>
    </row>
    <row r="62" spans="1:18" ht="11" customHeight="1">
      <c r="A62" s="3708"/>
      <c r="B62" s="804">
        <v>17</v>
      </c>
      <c r="C62" s="804"/>
      <c r="D62" s="530" t="s">
        <v>122</v>
      </c>
      <c r="E62" s="530"/>
      <c r="F62" s="1476"/>
      <c r="G62" s="804"/>
      <c r="H62" s="804"/>
      <c r="I62" s="804"/>
      <c r="J62" s="804"/>
      <c r="K62" s="804"/>
      <c r="L62" s="804"/>
      <c r="M62" s="804"/>
      <c r="N62" s="804"/>
      <c r="O62" s="804"/>
      <c r="P62" s="1510"/>
      <c r="Q62" s="1511">
        <v>17</v>
      </c>
      <c r="R62" s="3724"/>
    </row>
    <row r="63" spans="1:18" ht="11" customHeight="1">
      <c r="A63" s="3708"/>
      <c r="B63" s="1512"/>
      <c r="C63" s="1512"/>
      <c r="D63" s="459" t="s">
        <v>123</v>
      </c>
      <c r="E63" s="459"/>
      <c r="F63" s="1478"/>
      <c r="G63" s="1512"/>
      <c r="H63" s="1512"/>
      <c r="I63" s="1512"/>
      <c r="J63" s="1512"/>
      <c r="K63" s="1512"/>
      <c r="L63" s="1512"/>
      <c r="M63" s="1512"/>
      <c r="N63" s="1512"/>
      <c r="O63" s="1512"/>
      <c r="P63" s="1513"/>
      <c r="Q63" s="534"/>
      <c r="R63" s="194"/>
    </row>
    <row r="64" spans="1:18" ht="11" customHeight="1">
      <c r="A64" s="3707"/>
      <c r="B64" s="804">
        <v>18</v>
      </c>
      <c r="C64" s="804"/>
      <c r="D64" s="530" t="s">
        <v>124</v>
      </c>
      <c r="E64" s="530"/>
      <c r="F64" s="1476"/>
      <c r="G64" s="804"/>
      <c r="H64" s="804"/>
      <c r="I64" s="804"/>
      <c r="J64" s="804"/>
      <c r="K64" s="804"/>
      <c r="L64" s="804"/>
      <c r="M64" s="804"/>
      <c r="N64" s="804"/>
      <c r="O64" s="804"/>
      <c r="P64" s="1510"/>
      <c r="Q64" s="1511">
        <v>18</v>
      </c>
      <c r="R64" s="194"/>
    </row>
    <row r="65" spans="1:18" ht="11" customHeight="1">
      <c r="A65" s="3707"/>
      <c r="B65" s="804">
        <v>19</v>
      </c>
      <c r="C65" s="804"/>
      <c r="D65" s="530" t="s">
        <v>125</v>
      </c>
      <c r="E65" s="530"/>
      <c r="F65" s="1476"/>
      <c r="G65" s="804"/>
      <c r="H65" s="804"/>
      <c r="I65" s="804"/>
      <c r="J65" s="804"/>
      <c r="K65" s="804"/>
      <c r="L65" s="804"/>
      <c r="M65" s="804"/>
      <c r="N65" s="804"/>
      <c r="O65" s="804"/>
      <c r="P65" s="1510"/>
      <c r="Q65" s="1511">
        <v>19</v>
      </c>
      <c r="R65" s="194"/>
    </row>
    <row r="66" spans="1:18" ht="11" customHeight="1">
      <c r="A66" s="3707"/>
      <c r="B66" s="804">
        <v>20</v>
      </c>
      <c r="C66" s="804"/>
      <c r="D66" s="530" t="s">
        <v>126</v>
      </c>
      <c r="E66" s="530"/>
      <c r="F66" s="1476"/>
      <c r="G66" s="804"/>
      <c r="H66" s="804"/>
      <c r="I66" s="804"/>
      <c r="J66" s="804"/>
      <c r="K66" s="804"/>
      <c r="L66" s="804"/>
      <c r="M66" s="804"/>
      <c r="N66" s="804"/>
      <c r="O66" s="804"/>
      <c r="P66" s="1510"/>
      <c r="Q66" s="1511">
        <v>20</v>
      </c>
      <c r="R66" s="194"/>
    </row>
    <row r="67" spans="1:18" ht="11" customHeight="1">
      <c r="A67" s="1514"/>
      <c r="B67" s="1512"/>
      <c r="C67" s="1512"/>
      <c r="D67" s="459" t="s">
        <v>127</v>
      </c>
      <c r="E67" s="459"/>
      <c r="F67" s="1478"/>
      <c r="G67" s="1512"/>
      <c r="H67" s="1512"/>
      <c r="I67" s="1512"/>
      <c r="J67" s="1512"/>
      <c r="K67" s="1512"/>
      <c r="L67" s="1512"/>
      <c r="M67" s="1512"/>
      <c r="N67" s="1512"/>
      <c r="O67" s="1512"/>
      <c r="P67" s="1513"/>
      <c r="Q67" s="534"/>
      <c r="R67" s="194"/>
    </row>
    <row r="68" spans="1:18" ht="11" customHeight="1">
      <c r="A68" s="1514"/>
      <c r="B68" s="804">
        <v>21</v>
      </c>
      <c r="C68" s="804"/>
      <c r="D68" s="530" t="s">
        <v>128</v>
      </c>
      <c r="E68" s="530"/>
      <c r="F68" s="1476"/>
      <c r="G68" s="804"/>
      <c r="H68" s="804"/>
      <c r="I68" s="804"/>
      <c r="J68" s="804"/>
      <c r="K68" s="804"/>
      <c r="L68" s="804"/>
      <c r="M68" s="804"/>
      <c r="N68" s="804"/>
      <c r="O68" s="804" t="s">
        <v>658</v>
      </c>
      <c r="P68" s="1510"/>
      <c r="Q68" s="1511">
        <v>21</v>
      </c>
      <c r="R68" s="194"/>
    </row>
    <row r="69" spans="1:18" ht="11" customHeight="1">
      <c r="A69" s="1514"/>
      <c r="B69" s="1512"/>
      <c r="C69" s="1512"/>
      <c r="D69" s="459" t="s">
        <v>129</v>
      </c>
      <c r="E69" s="459"/>
      <c r="F69" s="1478"/>
      <c r="G69" s="1512"/>
      <c r="H69" s="1512"/>
      <c r="I69" s="1512"/>
      <c r="J69" s="1512"/>
      <c r="K69" s="1512"/>
      <c r="L69" s="1512"/>
      <c r="M69" s="1512"/>
      <c r="N69" s="1512"/>
      <c r="O69" s="1512"/>
      <c r="P69" s="1513"/>
      <c r="Q69" s="534"/>
      <c r="R69" s="194"/>
    </row>
    <row r="70" spans="1:18" ht="11" customHeight="1">
      <c r="A70" s="1514"/>
      <c r="B70" s="804">
        <v>22</v>
      </c>
      <c r="C70" s="804"/>
      <c r="D70" s="530" t="s">
        <v>130</v>
      </c>
      <c r="E70" s="530"/>
      <c r="F70" s="1476"/>
      <c r="G70" s="804"/>
      <c r="H70" s="804"/>
      <c r="I70" s="804"/>
      <c r="J70" s="804"/>
      <c r="K70" s="804"/>
      <c r="L70" s="804"/>
      <c r="M70" s="804"/>
      <c r="N70" s="804"/>
      <c r="O70" s="804" t="s">
        <v>658</v>
      </c>
      <c r="P70" s="1510"/>
      <c r="Q70" s="1511">
        <v>22</v>
      </c>
      <c r="R70" s="194"/>
    </row>
    <row r="71" spans="1:18" ht="11" customHeight="1">
      <c r="A71" s="1514"/>
      <c r="B71" s="804">
        <v>23</v>
      </c>
      <c r="C71" s="804"/>
      <c r="D71" s="735" t="s">
        <v>131</v>
      </c>
      <c r="E71" s="735"/>
      <c r="F71" s="1476"/>
      <c r="G71" s="804"/>
      <c r="H71" s="804"/>
      <c r="I71" s="804"/>
      <c r="J71" s="804"/>
      <c r="K71" s="804"/>
      <c r="L71" s="804"/>
      <c r="M71" s="804"/>
      <c r="N71" s="804"/>
      <c r="O71" s="804"/>
      <c r="P71" s="1510"/>
      <c r="Q71" s="1511">
        <v>23</v>
      </c>
      <c r="R71" s="194"/>
    </row>
    <row r="72" spans="1:18" ht="11" customHeight="1">
      <c r="A72" s="1515"/>
      <c r="B72" s="1512"/>
      <c r="C72" s="1508"/>
      <c r="D72" s="731" t="s">
        <v>132</v>
      </c>
      <c r="E72" s="731"/>
      <c r="F72" s="1507"/>
      <c r="G72" s="1508"/>
      <c r="H72" s="1508"/>
      <c r="I72" s="1508"/>
      <c r="J72" s="1508"/>
      <c r="K72" s="1508"/>
      <c r="L72" s="1508"/>
      <c r="M72" s="1508"/>
      <c r="N72" s="1508"/>
      <c r="O72" s="1508"/>
      <c r="P72" s="1509"/>
      <c r="Q72" s="534"/>
      <c r="R72" s="194"/>
    </row>
    <row r="73" spans="1:18" ht="11" customHeight="1">
      <c r="A73" s="1515"/>
      <c r="B73" s="1512"/>
      <c r="C73" s="1508"/>
      <c r="D73" s="459" t="s">
        <v>133</v>
      </c>
      <c r="E73" s="459"/>
      <c r="F73" s="1507"/>
      <c r="G73" s="1508"/>
      <c r="H73" s="1508"/>
      <c r="I73" s="1508"/>
      <c r="J73" s="1508"/>
      <c r="K73" s="1508"/>
      <c r="L73" s="1508"/>
      <c r="M73" s="1508"/>
      <c r="N73" s="1508"/>
      <c r="O73" s="1508"/>
      <c r="P73" s="1509"/>
      <c r="Q73" s="534"/>
      <c r="R73" s="194"/>
    </row>
    <row r="74" spans="1:18" ht="11" customHeight="1">
      <c r="A74" s="1515"/>
      <c r="B74" s="804">
        <v>24</v>
      </c>
      <c r="C74" s="737"/>
      <c r="D74" s="530" t="s">
        <v>134</v>
      </c>
      <c r="E74" s="530"/>
      <c r="F74" s="1516"/>
      <c r="G74" s="737"/>
      <c r="H74" s="737"/>
      <c r="I74" s="737"/>
      <c r="J74" s="737"/>
      <c r="K74" s="737"/>
      <c r="L74" s="737"/>
      <c r="M74" s="737"/>
      <c r="N74" s="737"/>
      <c r="O74" s="737"/>
      <c r="P74" s="1517"/>
      <c r="Q74" s="1511">
        <v>24</v>
      </c>
      <c r="R74" s="194"/>
    </row>
    <row r="75" spans="1:18" ht="11" customHeight="1">
      <c r="A75" s="1515"/>
      <c r="B75" s="804">
        <v>25</v>
      </c>
      <c r="C75" s="737"/>
      <c r="D75" s="530" t="s">
        <v>135</v>
      </c>
      <c r="E75" s="530"/>
      <c r="F75" s="1516"/>
      <c r="G75" s="737"/>
      <c r="H75" s="737"/>
      <c r="I75" s="737"/>
      <c r="J75" s="737"/>
      <c r="K75" s="737"/>
      <c r="L75" s="737"/>
      <c r="M75" s="737"/>
      <c r="N75" s="737"/>
      <c r="O75" s="737"/>
      <c r="P75" s="1517"/>
      <c r="Q75" s="1511">
        <v>25</v>
      </c>
      <c r="R75" s="194"/>
    </row>
    <row r="76" spans="1:18" ht="11" customHeight="1">
      <c r="A76" s="1515"/>
      <c r="B76" s="1512"/>
      <c r="C76" s="1508"/>
      <c r="D76" s="459" t="s">
        <v>136</v>
      </c>
      <c r="E76" s="459"/>
      <c r="F76" s="1507"/>
      <c r="G76" s="1508"/>
      <c r="H76" s="1508"/>
      <c r="I76" s="1508"/>
      <c r="J76" s="1508"/>
      <c r="K76" s="1508"/>
      <c r="L76" s="1508"/>
      <c r="M76" s="1508"/>
      <c r="N76" s="1508"/>
      <c r="O76" s="1508"/>
      <c r="P76" s="1509"/>
      <c r="Q76" s="534"/>
      <c r="R76" s="194"/>
    </row>
    <row r="77" spans="1:18" ht="11" customHeight="1">
      <c r="A77" s="1515"/>
      <c r="B77" s="804">
        <v>26</v>
      </c>
      <c r="C77" s="737"/>
      <c r="D77" s="530" t="s">
        <v>1131</v>
      </c>
      <c r="E77" s="530"/>
      <c r="F77" s="1516"/>
      <c r="G77" s="737"/>
      <c r="H77" s="737"/>
      <c r="I77" s="737"/>
      <c r="J77" s="737"/>
      <c r="K77" s="737"/>
      <c r="L77" s="737"/>
      <c r="M77" s="737"/>
      <c r="N77" s="737"/>
      <c r="O77" s="737"/>
      <c r="P77" s="1517"/>
      <c r="Q77" s="1511">
        <v>26</v>
      </c>
      <c r="R77" s="194"/>
    </row>
    <row r="78" spans="1:18" ht="11" customHeight="1">
      <c r="A78" s="1515"/>
      <c r="B78" s="1512"/>
      <c r="C78" s="1508"/>
      <c r="D78" s="459" t="s">
        <v>1132</v>
      </c>
      <c r="E78" s="459"/>
      <c r="F78" s="1507"/>
      <c r="G78" s="1508"/>
      <c r="H78" s="1508"/>
      <c r="I78" s="1508"/>
      <c r="J78" s="1508"/>
      <c r="K78" s="1508"/>
      <c r="L78" s="1508"/>
      <c r="M78" s="1508"/>
      <c r="N78" s="1508"/>
      <c r="O78" s="1508"/>
      <c r="P78" s="1509"/>
      <c r="Q78" s="534"/>
      <c r="R78" s="194"/>
    </row>
    <row r="79" spans="1:18" ht="11" customHeight="1">
      <c r="A79" s="1515"/>
      <c r="B79" s="804">
        <v>27</v>
      </c>
      <c r="C79" s="737"/>
      <c r="D79" s="530" t="s">
        <v>1133</v>
      </c>
      <c r="E79" s="530"/>
      <c r="F79" s="1516"/>
      <c r="G79" s="737"/>
      <c r="H79" s="737"/>
      <c r="I79" s="737"/>
      <c r="J79" s="737"/>
      <c r="K79" s="737"/>
      <c r="L79" s="737"/>
      <c r="M79" s="737"/>
      <c r="N79" s="737"/>
      <c r="O79" s="737"/>
      <c r="P79" s="1517"/>
      <c r="Q79" s="1511">
        <v>27</v>
      </c>
      <c r="R79" s="194"/>
    </row>
    <row r="80" spans="1:18" ht="11" customHeight="1">
      <c r="A80" s="1515"/>
      <c r="B80" s="804">
        <v>28</v>
      </c>
      <c r="C80" s="737"/>
      <c r="D80" s="735" t="s">
        <v>1134</v>
      </c>
      <c r="E80" s="735"/>
      <c r="F80" s="1516"/>
      <c r="G80" s="737"/>
      <c r="H80" s="737"/>
      <c r="I80" s="737"/>
      <c r="J80" s="737"/>
      <c r="K80" s="737"/>
      <c r="L80" s="737"/>
      <c r="M80" s="737"/>
      <c r="N80" s="737"/>
      <c r="O80" s="737"/>
      <c r="P80" s="1517"/>
      <c r="Q80" s="1511">
        <v>28</v>
      </c>
      <c r="R80" s="194"/>
    </row>
    <row r="81" spans="1:18" ht="11" customHeight="1">
      <c r="A81" s="1515"/>
      <c r="B81" s="804">
        <v>29</v>
      </c>
      <c r="C81" s="737"/>
      <c r="D81" s="735" t="s">
        <v>1135</v>
      </c>
      <c r="E81" s="735"/>
      <c r="F81" s="1516"/>
      <c r="G81" s="737"/>
      <c r="H81" s="737"/>
      <c r="I81" s="737"/>
      <c r="J81" s="737"/>
      <c r="K81" s="737"/>
      <c r="L81" s="737"/>
      <c r="M81" s="737"/>
      <c r="N81" s="737"/>
      <c r="O81" s="737"/>
      <c r="P81" s="1517"/>
      <c r="Q81" s="1511">
        <v>29</v>
      </c>
      <c r="R81" s="194"/>
    </row>
    <row r="82" spans="1:18" ht="11" customHeight="1">
      <c r="A82" s="1515"/>
      <c r="B82" s="1512"/>
      <c r="C82" s="1508"/>
      <c r="D82" s="731" t="s">
        <v>1136</v>
      </c>
      <c r="E82" s="731"/>
      <c r="F82" s="1507"/>
      <c r="G82" s="1508"/>
      <c r="H82" s="1508"/>
      <c r="I82" s="1508"/>
      <c r="J82" s="1508"/>
      <c r="K82" s="1508"/>
      <c r="L82" s="1508"/>
      <c r="M82" s="1508"/>
      <c r="N82" s="1508"/>
      <c r="O82" s="1508"/>
      <c r="P82" s="1509"/>
      <c r="Q82" s="534"/>
      <c r="R82" s="194"/>
    </row>
    <row r="83" spans="1:18" ht="11" customHeight="1">
      <c r="A83" s="1515"/>
      <c r="B83" s="804">
        <v>30</v>
      </c>
      <c r="C83" s="737"/>
      <c r="D83" s="530" t="s">
        <v>1137</v>
      </c>
      <c r="E83" s="530"/>
      <c r="F83" s="1516"/>
      <c r="G83" s="737"/>
      <c r="H83" s="737"/>
      <c r="I83" s="737"/>
      <c r="J83" s="737"/>
      <c r="K83" s="737"/>
      <c r="L83" s="737"/>
      <c r="M83" s="737"/>
      <c r="N83" s="737"/>
      <c r="O83" s="804" t="s">
        <v>658</v>
      </c>
      <c r="P83" s="1517"/>
      <c r="Q83" s="1511">
        <v>30</v>
      </c>
      <c r="R83" s="194"/>
    </row>
    <row r="84" spans="1:18" ht="11" customHeight="1">
      <c r="A84" s="1515"/>
      <c r="B84" s="804">
        <v>31</v>
      </c>
      <c r="C84" s="737"/>
      <c r="D84" s="530" t="s">
        <v>1138</v>
      </c>
      <c r="E84" s="530"/>
      <c r="F84" s="1516"/>
      <c r="G84" s="737"/>
      <c r="H84" s="737"/>
      <c r="I84" s="737"/>
      <c r="J84" s="737"/>
      <c r="K84" s="737"/>
      <c r="L84" s="737"/>
      <c r="M84" s="737"/>
      <c r="N84" s="737"/>
      <c r="O84" s="804" t="s">
        <v>658</v>
      </c>
      <c r="P84" s="1517"/>
      <c r="Q84" s="1511">
        <v>31</v>
      </c>
      <c r="R84" s="194"/>
    </row>
    <row r="85" spans="1:18" ht="11" customHeight="1">
      <c r="A85" s="1515"/>
      <c r="B85" s="1512"/>
      <c r="C85" s="1508"/>
      <c r="D85" s="459" t="s">
        <v>1139</v>
      </c>
      <c r="E85" s="459"/>
      <c r="F85" s="1507"/>
      <c r="G85" s="1508"/>
      <c r="H85" s="1508"/>
      <c r="I85" s="1508"/>
      <c r="J85" s="1508"/>
      <c r="K85" s="1508"/>
      <c r="L85" s="1508"/>
      <c r="M85" s="1508"/>
      <c r="N85" s="1508"/>
      <c r="O85" s="1508"/>
      <c r="P85" s="1509"/>
      <c r="Q85" s="534"/>
      <c r="R85" s="194"/>
    </row>
    <row r="86" spans="1:18" ht="11" customHeight="1">
      <c r="A86" s="1515"/>
      <c r="B86" s="804">
        <v>32</v>
      </c>
      <c r="C86" s="737"/>
      <c r="D86" s="530" t="s">
        <v>1140</v>
      </c>
      <c r="E86" s="530"/>
      <c r="F86" s="1516"/>
      <c r="G86" s="737"/>
      <c r="H86" s="737"/>
      <c r="I86" s="737"/>
      <c r="J86" s="737"/>
      <c r="K86" s="737"/>
      <c r="L86" s="737"/>
      <c r="M86" s="737"/>
      <c r="N86" s="737"/>
      <c r="O86" s="804" t="s">
        <v>658</v>
      </c>
      <c r="P86" s="1517"/>
      <c r="Q86" s="1511">
        <v>32</v>
      </c>
      <c r="R86" s="194"/>
    </row>
    <row r="87" spans="1:18" ht="11" customHeight="1">
      <c r="A87" s="1515"/>
      <c r="B87" s="1512"/>
      <c r="C87" s="1508"/>
      <c r="D87" s="459" t="s">
        <v>1141</v>
      </c>
      <c r="E87" s="459"/>
      <c r="F87" s="1507"/>
      <c r="G87" s="1508"/>
      <c r="H87" s="1508"/>
      <c r="I87" s="1508"/>
      <c r="J87" s="1508"/>
      <c r="K87" s="1508"/>
      <c r="L87" s="1508"/>
      <c r="M87" s="1508"/>
      <c r="N87" s="1508"/>
      <c r="O87" s="1508"/>
      <c r="P87" s="1509"/>
      <c r="Q87" s="534"/>
      <c r="R87" s="194"/>
    </row>
    <row r="88" spans="1:18" ht="11" customHeight="1">
      <c r="A88" s="1515"/>
      <c r="B88" s="804">
        <v>33</v>
      </c>
      <c r="C88" s="737"/>
      <c r="D88" s="530" t="s">
        <v>1142</v>
      </c>
      <c r="E88" s="530"/>
      <c r="F88" s="1516"/>
      <c r="G88" s="737"/>
      <c r="H88" s="737"/>
      <c r="I88" s="737"/>
      <c r="J88" s="737"/>
      <c r="K88" s="737"/>
      <c r="L88" s="737"/>
      <c r="M88" s="737"/>
      <c r="N88" s="737"/>
      <c r="O88" s="804" t="s">
        <v>658</v>
      </c>
      <c r="P88" s="1517"/>
      <c r="Q88" s="1511">
        <v>33</v>
      </c>
      <c r="R88" s="194"/>
    </row>
    <row r="89" spans="1:18" ht="11" customHeight="1">
      <c r="A89" s="1515"/>
      <c r="B89" s="1512"/>
      <c r="C89" s="1508"/>
      <c r="D89" s="459" t="s">
        <v>1143</v>
      </c>
      <c r="E89" s="459"/>
      <c r="F89" s="1507"/>
      <c r="G89" s="1508"/>
      <c r="H89" s="1508"/>
      <c r="I89" s="1508"/>
      <c r="J89" s="1508"/>
      <c r="K89" s="1508"/>
      <c r="L89" s="1508"/>
      <c r="M89" s="1508"/>
      <c r="N89" s="1508"/>
      <c r="O89" s="1508"/>
      <c r="P89" s="1509"/>
      <c r="Q89" s="534"/>
      <c r="R89" s="194"/>
    </row>
    <row r="90" spans="1:18" ht="11" customHeight="1">
      <c r="A90" s="1515"/>
      <c r="B90" s="804">
        <v>34</v>
      </c>
      <c r="C90" s="737"/>
      <c r="D90" s="530" t="s">
        <v>1144</v>
      </c>
      <c r="E90" s="530"/>
      <c r="F90" s="1516"/>
      <c r="G90" s="737"/>
      <c r="H90" s="737"/>
      <c r="I90" s="737"/>
      <c r="J90" s="737"/>
      <c r="K90" s="737"/>
      <c r="L90" s="737"/>
      <c r="M90" s="737"/>
      <c r="N90" s="737"/>
      <c r="O90" s="804" t="s">
        <v>658</v>
      </c>
      <c r="P90" s="1517"/>
      <c r="Q90" s="1511">
        <v>34</v>
      </c>
      <c r="R90" s="194"/>
    </row>
    <row r="91" spans="1:18" ht="18" customHeight="1" thickBot="1">
      <c r="A91" s="171"/>
      <c r="B91" s="1433">
        <v>35</v>
      </c>
      <c r="C91" s="1434"/>
      <c r="D91" s="1441" t="s">
        <v>1145</v>
      </c>
      <c r="E91" s="164"/>
      <c r="F91" s="1518"/>
      <c r="G91" s="1519"/>
      <c r="H91" s="1519"/>
      <c r="I91" s="1519"/>
      <c r="J91" s="1519"/>
      <c r="K91" s="1519"/>
      <c r="L91" s="1519"/>
      <c r="M91" s="1519"/>
      <c r="N91" s="1519"/>
      <c r="O91" s="1481" t="s">
        <v>658</v>
      </c>
      <c r="P91" s="1520"/>
      <c r="Q91" s="1521">
        <v>35</v>
      </c>
      <c r="R91" s="3241">
        <v>97</v>
      </c>
    </row>
    <row r="92" spans="1:18">
      <c r="A92" s="459"/>
      <c r="B92" s="1522" t="s">
        <v>181</v>
      </c>
      <c r="C92" s="459"/>
      <c r="D92" s="459"/>
      <c r="E92" s="459"/>
      <c r="F92" s="459"/>
      <c r="G92" s="459"/>
      <c r="H92" s="459"/>
      <c r="I92" s="459"/>
      <c r="J92" s="459"/>
      <c r="K92" s="459"/>
      <c r="L92" s="459"/>
      <c r="M92" s="459"/>
      <c r="N92" s="459"/>
      <c r="O92" s="459"/>
      <c r="P92" s="459"/>
      <c r="Q92" s="459"/>
      <c r="R92" s="1442"/>
    </row>
  </sheetData>
  <customSheetViews>
    <customSheetView guid="{CED32266-454C-4882-8DB4-02038533D7CA}" showPageBreaks="1">
      <selection activeCell="H30" sqref="H30"/>
      <rowBreaks count="1" manualBreakCount="1">
        <brk id="44" max="16383" man="1"/>
      </rowBreaks>
      <pageMargins left="0.7" right="0.7" top="0.75" bottom="0.75" header="0.3" footer="0.3"/>
      <pageSetup orientation="landscape" horizontalDpi="1200" verticalDpi="1200" r:id="rId1"/>
    </customSheetView>
    <customSheetView guid="{785AB79B-FCC5-4328-97AE-CA0022E835E7}">
      <selection activeCell="H30" sqref="H30"/>
      <rowBreaks count="1" manualBreakCount="1">
        <brk id="44" max="16383" man="1"/>
      </rowBreaks>
      <pageMargins left="0.7" right="0.7" top="0.75" bottom="0.75" header="0.3" footer="0.3"/>
      <pageSetup orientation="landscape" horizontalDpi="1200" verticalDpi="1200" r:id="rId2"/>
    </customSheetView>
    <customSheetView guid="{5A727A5D-BF44-4335-A246-11154DE1EF1F}">
      <selection activeCell="H30" sqref="H30"/>
      <rowBreaks count="1" manualBreakCount="1">
        <brk id="44" max="16383" man="1"/>
      </rowBreaks>
      <pageMargins left="0.7" right="0.7" top="0.75" bottom="0.75" header="0.3" footer="0.3"/>
      <pageSetup orientation="landscape" horizontalDpi="1200" verticalDpi="1200" r:id="rId3"/>
    </customSheetView>
    <customSheetView guid="{4199E9C9-F722-4E0F-954F-1B24567CBCA2}">
      <selection activeCell="H30" sqref="H30"/>
      <rowBreaks count="1" manualBreakCount="1">
        <brk id="44" max="16383" man="1"/>
      </rowBreaks>
      <pageMargins left="0.7" right="0.7" top="0.75" bottom="0.75" header="0.3" footer="0.3"/>
      <pageSetup orientation="landscape" horizontalDpi="1200" verticalDpi="1200" r:id="rId4"/>
    </customSheetView>
    <customSheetView guid="{494A8C19-2F1C-4B6E-A878-D879D2D7079D}">
      <selection activeCell="H30" sqref="H30"/>
      <rowBreaks count="1" manualBreakCount="1">
        <brk id="44" max="16383" man="1"/>
      </rowBreaks>
      <pageMargins left="0.7" right="0.7" top="0.75" bottom="0.75" header="0.3" footer="0.3"/>
      <pageSetup orientation="landscape" horizontalDpi="1200" verticalDpi="1200" r:id="rId5"/>
    </customSheetView>
    <customSheetView guid="{1074830C-1147-4CE3-BD9F-2572CEE59AEF}">
      <selection activeCell="H30" sqref="H30"/>
      <rowBreaks count="1" manualBreakCount="1">
        <brk id="44" max="16383" man="1"/>
      </rowBreaks>
      <pageMargins left="0.7" right="0.7" top="0.75" bottom="0.75" header="0.3" footer="0.3"/>
      <pageSetup orientation="landscape" horizontalDpi="1200" verticalDpi="1200" r:id="rId6"/>
    </customSheetView>
    <customSheetView guid="{C0E4D60A-5D51-4D0A-8339-E19D67BA1FD7}">
      <selection activeCell="H30" sqref="H30"/>
      <rowBreaks count="1" manualBreakCount="1">
        <brk id="44" max="16383" man="1"/>
      </rowBreaks>
      <pageMargins left="0.7" right="0.7" top="0.75" bottom="0.75" header="0.3" footer="0.3"/>
      <pageSetup orientation="landscape" horizontalDpi="1200" verticalDpi="1200" r:id="rId7"/>
    </customSheetView>
    <customSheetView guid="{EB5A193B-9693-4793-A7E2-BFF09C25801B}">
      <selection activeCell="H30" sqref="H30"/>
      <rowBreaks count="1" manualBreakCount="1">
        <brk id="44" max="16383" man="1"/>
      </rowBreaks>
      <pageMargins left="0.7" right="0.7" top="0.75" bottom="0.75" header="0.3" footer="0.3"/>
      <pageSetup orientation="landscape" horizontalDpi="1200" verticalDpi="1200" r:id="rId8"/>
    </customSheetView>
  </customSheetViews>
  <mergeCells count="5">
    <mergeCell ref="R2:R3"/>
    <mergeCell ref="A46:A66"/>
    <mergeCell ref="A22:A43"/>
    <mergeCell ref="R46:R62"/>
    <mergeCell ref="R29:R43"/>
  </mergeCells>
  <printOptions horizontalCentered="1" verticalCentered="1"/>
  <pageMargins left="0.25" right="0.25" top="0.25" bottom="0.25" header="0.1" footer="0.1"/>
  <pageSetup scale="98" orientation="landscape" r:id="rId9"/>
  <headerFooter alignWithMargins="0"/>
  <rowBreaks count="1" manualBreakCount="1">
    <brk id="44" max="16383" man="1"/>
  </rowBreaks>
  <customProperties>
    <customPr name="_pios_id" r:id="rId10"/>
    <customPr name="EpmWorksheetKeyString_GUID" r:id="rId11"/>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71"/>
  <sheetViews>
    <sheetView view="pageBreakPreview" topLeftCell="A16" zoomScaleNormal="100" zoomScaleSheetLayoutView="100" workbookViewId="0">
      <selection activeCell="A125" sqref="A125:XFD125"/>
    </sheetView>
  </sheetViews>
  <sheetFormatPr defaultColWidth="9.77734375" defaultRowHeight="10"/>
  <cols>
    <col min="1" max="1" width="5.6640625" style="250" customWidth="1"/>
    <col min="2" max="2" width="5.77734375" style="250" customWidth="1"/>
    <col min="3" max="3" width="35.5546875" style="250" customWidth="1"/>
    <col min="4" max="4" width="14.109375" style="250" customWidth="1"/>
    <col min="5" max="5" width="12.6640625" style="250" customWidth="1"/>
    <col min="6" max="6" width="13.5546875" style="250" customWidth="1"/>
    <col min="7" max="7" width="13.109375" style="250" customWidth="1"/>
    <col min="8" max="9" width="15.6640625" style="250" customWidth="1"/>
    <col min="10" max="10" width="4.77734375" style="314" customWidth="1"/>
    <col min="11" max="11" width="4.77734375" style="250" customWidth="1"/>
    <col min="12" max="12" width="5.77734375" style="250" customWidth="1"/>
    <col min="13" max="13" width="24.6640625" style="250" customWidth="1"/>
    <col min="14" max="14" width="17" style="250" customWidth="1"/>
    <col min="15" max="15" width="14.6640625" style="250" customWidth="1"/>
    <col min="16" max="17" width="14.88671875" style="250" customWidth="1"/>
    <col min="18" max="18" width="19" style="250" customWidth="1"/>
    <col min="19" max="19" width="16.109375" style="250" customWidth="1"/>
    <col min="20" max="20" width="5" style="250" customWidth="1"/>
    <col min="21" max="16384" width="9.77734375" style="196"/>
  </cols>
  <sheetData>
    <row r="1" spans="1:20" ht="15" customHeight="1">
      <c r="A1" s="2119">
        <v>98</v>
      </c>
      <c r="B1" s="2120"/>
      <c r="C1" s="2118"/>
      <c r="D1" s="2121"/>
      <c r="E1" s="2118"/>
      <c r="F1" s="2122"/>
      <c r="G1" s="2122"/>
      <c r="H1" s="2123"/>
      <c r="I1" s="2121"/>
      <c r="J1" s="2101" t="s">
        <v>2822</v>
      </c>
      <c r="K1" s="2132" t="s">
        <v>2901</v>
      </c>
      <c r="L1" s="2133"/>
      <c r="M1" s="2120"/>
      <c r="N1" s="2120"/>
      <c r="O1" s="2120"/>
      <c r="P1" s="2120"/>
      <c r="Q1" s="2133"/>
      <c r="R1" s="2120"/>
      <c r="S1" s="2134"/>
      <c r="T1" s="2135">
        <v>99</v>
      </c>
    </row>
    <row r="2" spans="1:20" ht="15" customHeight="1">
      <c r="A2" s="2124" t="s">
        <v>3518</v>
      </c>
      <c r="B2" s="2125"/>
      <c r="C2" s="2125"/>
      <c r="D2" s="2125"/>
      <c r="E2" s="2125"/>
      <c r="F2" s="2125"/>
      <c r="G2" s="2125"/>
      <c r="H2" s="2125"/>
      <c r="I2" s="2125"/>
      <c r="J2" s="2126"/>
      <c r="K2" s="2124" t="s">
        <v>3518</v>
      </c>
      <c r="L2" s="2125"/>
      <c r="M2" s="2125"/>
      <c r="N2" s="2125"/>
      <c r="O2" s="2125"/>
      <c r="P2" s="2125"/>
      <c r="Q2" s="2125"/>
      <c r="R2" s="2125"/>
      <c r="S2" s="2125"/>
      <c r="T2" s="2136"/>
    </row>
    <row r="3" spans="1:20" ht="15.75" customHeight="1">
      <c r="A3" s="2127"/>
      <c r="B3" s="2112" t="s">
        <v>2531</v>
      </c>
      <c r="C3" s="1809"/>
      <c r="D3" s="1809"/>
      <c r="E3" s="1809"/>
      <c r="F3" s="1809"/>
      <c r="G3" s="1809"/>
      <c r="H3" s="1809"/>
      <c r="I3" s="1809"/>
      <c r="J3" s="2128"/>
      <c r="K3" s="2129" t="s">
        <v>419</v>
      </c>
      <c r="L3" s="2112" t="s">
        <v>2532</v>
      </c>
      <c r="M3" s="1809"/>
      <c r="N3" s="1809"/>
      <c r="O3" s="1809"/>
      <c r="P3" s="1809"/>
      <c r="Q3" s="1809"/>
      <c r="R3" s="1809"/>
      <c r="S3" s="1809"/>
      <c r="T3" s="2137"/>
    </row>
    <row r="4" spans="1:20" ht="11.25" customHeight="1">
      <c r="A4" s="2129" t="s">
        <v>416</v>
      </c>
      <c r="B4" s="2112" t="s">
        <v>1148</v>
      </c>
      <c r="C4" s="1809"/>
      <c r="D4" s="1809"/>
      <c r="E4" s="1809"/>
      <c r="F4" s="1809"/>
      <c r="G4" s="1809"/>
      <c r="H4" s="1809"/>
      <c r="I4" s="1809"/>
      <c r="J4" s="2128"/>
      <c r="K4" s="2130"/>
      <c r="L4" s="2112" t="s">
        <v>2533</v>
      </c>
      <c r="M4" s="1809"/>
      <c r="N4" s="1809"/>
      <c r="O4" s="1809"/>
      <c r="P4" s="1809"/>
      <c r="Q4" s="1809"/>
      <c r="R4" s="1809"/>
      <c r="S4" s="1809"/>
      <c r="T4" s="2137"/>
    </row>
    <row r="5" spans="1:20" ht="11.25" customHeight="1">
      <c r="A5" s="2129" t="s">
        <v>417</v>
      </c>
      <c r="B5" s="2112" t="s">
        <v>2534</v>
      </c>
      <c r="C5" s="1809"/>
      <c r="D5" s="1809"/>
      <c r="E5" s="1809"/>
      <c r="F5" s="1809"/>
      <c r="G5" s="1809"/>
      <c r="H5" s="1809"/>
      <c r="I5" s="1809"/>
      <c r="J5" s="2128"/>
      <c r="K5" s="2130"/>
      <c r="L5" s="2112" t="s">
        <v>2535</v>
      </c>
      <c r="M5" s="1809"/>
      <c r="N5" s="1809"/>
      <c r="O5" s="1809"/>
      <c r="P5" s="1809"/>
      <c r="Q5" s="1809"/>
      <c r="R5" s="1809"/>
      <c r="S5" s="1809"/>
      <c r="T5" s="2137"/>
    </row>
    <row r="6" spans="1:20" ht="11.25" customHeight="1">
      <c r="A6" s="2130"/>
      <c r="B6" s="2112" t="s">
        <v>2536</v>
      </c>
      <c r="C6" s="1809"/>
      <c r="D6" s="1809"/>
      <c r="E6" s="1809"/>
      <c r="F6" s="1809"/>
      <c r="G6" s="1809"/>
      <c r="H6" s="1809"/>
      <c r="I6" s="1809"/>
      <c r="J6" s="2128"/>
      <c r="K6" s="2129" t="s">
        <v>421</v>
      </c>
      <c r="L6" s="2112" t="s">
        <v>2537</v>
      </c>
      <c r="M6" s="1809"/>
      <c r="N6" s="1809"/>
      <c r="O6" s="1809"/>
      <c r="P6" s="1809"/>
      <c r="Q6" s="1809"/>
      <c r="R6" s="1809"/>
      <c r="S6" s="1809"/>
      <c r="T6" s="2137"/>
    </row>
    <row r="7" spans="1:20" ht="11.25" customHeight="1">
      <c r="A7" s="2129" t="s">
        <v>418</v>
      </c>
      <c r="B7" s="2112" t="s">
        <v>2538</v>
      </c>
      <c r="C7" s="1809"/>
      <c r="D7" s="1809"/>
      <c r="E7" s="1809"/>
      <c r="F7" s="1809"/>
      <c r="G7" s="1809"/>
      <c r="H7" s="1809"/>
      <c r="I7" s="1809"/>
      <c r="J7" s="2128"/>
      <c r="K7" s="2127"/>
      <c r="L7" s="2112" t="s">
        <v>2539</v>
      </c>
      <c r="M7" s="1809"/>
      <c r="N7" s="1809"/>
      <c r="O7" s="1809"/>
      <c r="P7" s="1809"/>
      <c r="Q7" s="1809"/>
      <c r="R7" s="1809"/>
      <c r="S7" s="1809"/>
      <c r="T7" s="2137"/>
    </row>
    <row r="8" spans="1:20" ht="11.25" customHeight="1">
      <c r="A8" s="2127"/>
      <c r="B8" s="2112" t="s">
        <v>2540</v>
      </c>
      <c r="C8" s="1809"/>
      <c r="D8" s="1809"/>
      <c r="E8" s="1809"/>
      <c r="F8" s="1809"/>
      <c r="G8" s="1809"/>
      <c r="H8" s="1809"/>
      <c r="I8" s="1809"/>
      <c r="J8" s="2128"/>
      <c r="K8" s="2127"/>
      <c r="L8" s="1809"/>
      <c r="M8" s="1809"/>
      <c r="N8" s="1809"/>
      <c r="O8" s="1809"/>
      <c r="P8" s="1809"/>
      <c r="Q8" s="1809"/>
      <c r="R8" s="1809"/>
      <c r="S8" s="1809"/>
      <c r="T8" s="2137"/>
    </row>
    <row r="9" spans="1:20" ht="10.5" customHeight="1">
      <c r="A9" s="2127"/>
      <c r="B9" s="1809"/>
      <c r="C9" s="1809"/>
      <c r="D9" s="1809"/>
      <c r="E9" s="1809"/>
      <c r="F9" s="1809"/>
      <c r="G9" s="1809"/>
      <c r="H9" s="1809"/>
      <c r="I9" s="1809"/>
      <c r="J9" s="2128"/>
      <c r="K9" s="2127"/>
      <c r="L9" s="1809"/>
      <c r="M9" s="1809"/>
      <c r="N9" s="1809"/>
      <c r="O9" s="1809"/>
      <c r="P9" s="1809"/>
      <c r="Q9" s="1809"/>
      <c r="R9" s="1809"/>
      <c r="S9" s="1809"/>
      <c r="T9" s="2137"/>
    </row>
    <row r="10" spans="1:20" ht="15" customHeight="1">
      <c r="A10" s="254" t="s">
        <v>2541</v>
      </c>
      <c r="B10" s="255"/>
      <c r="C10" s="255"/>
      <c r="D10" s="255"/>
      <c r="E10" s="255"/>
      <c r="F10" s="255"/>
      <c r="G10" s="255"/>
      <c r="H10" s="255"/>
      <c r="I10" s="255"/>
      <c r="J10" s="256"/>
      <c r="K10" s="254" t="s">
        <v>2541</v>
      </c>
      <c r="L10" s="255"/>
      <c r="M10" s="255"/>
      <c r="N10" s="255"/>
      <c r="O10" s="255"/>
      <c r="P10" s="255"/>
      <c r="Q10" s="255"/>
      <c r="R10" s="255"/>
      <c r="S10" s="255"/>
      <c r="T10" s="257"/>
    </row>
    <row r="11" spans="1:20" ht="14.25" customHeight="1">
      <c r="A11" s="318"/>
      <c r="B11" s="319"/>
      <c r="C11" s="319"/>
      <c r="D11" s="1525" t="s">
        <v>2117</v>
      </c>
      <c r="E11" s="1526"/>
      <c r="F11" s="1527" t="s">
        <v>2118</v>
      </c>
      <c r="G11" s="255"/>
      <c r="H11" s="255"/>
      <c r="I11" s="1528"/>
      <c r="J11" s="1529"/>
      <c r="K11" s="318"/>
      <c r="L11" s="319"/>
      <c r="M11" s="1530" t="s">
        <v>2119</v>
      </c>
      <c r="N11" s="1527" t="s">
        <v>2120</v>
      </c>
      <c r="O11" s="255"/>
      <c r="P11" s="255"/>
      <c r="Q11" s="255"/>
      <c r="R11" s="255"/>
      <c r="S11" s="1528"/>
      <c r="T11" s="320"/>
    </row>
    <row r="12" spans="1:20" ht="14.25" customHeight="1">
      <c r="A12" s="321"/>
      <c r="B12" s="259"/>
      <c r="C12" s="259"/>
      <c r="D12" s="1531" t="s">
        <v>2121</v>
      </c>
      <c r="E12" s="1532"/>
      <c r="F12" s="1531" t="s">
        <v>2122</v>
      </c>
      <c r="G12" s="1533"/>
      <c r="H12" s="1533"/>
      <c r="I12" s="1532"/>
      <c r="J12" s="1534"/>
      <c r="K12" s="321"/>
      <c r="L12" s="259"/>
      <c r="M12" s="1535" t="s">
        <v>2123</v>
      </c>
      <c r="N12" s="271"/>
      <c r="O12" s="1809"/>
      <c r="P12" s="1525" t="s">
        <v>2542</v>
      </c>
      <c r="Q12" s="1526"/>
      <c r="R12" s="1536" t="s">
        <v>557</v>
      </c>
      <c r="S12" s="2138" t="s">
        <v>557</v>
      </c>
      <c r="T12" s="322"/>
    </row>
    <row r="13" spans="1:20" ht="4.4000000000000004" customHeight="1">
      <c r="A13" s="321"/>
      <c r="B13" s="259"/>
      <c r="C13" s="259"/>
      <c r="D13" s="319"/>
      <c r="E13" s="319"/>
      <c r="F13" s="319"/>
      <c r="G13" s="319"/>
      <c r="H13" s="319"/>
      <c r="I13" s="319"/>
      <c r="J13" s="1534"/>
      <c r="K13" s="321"/>
      <c r="L13" s="259"/>
      <c r="M13" s="271"/>
      <c r="N13" s="271"/>
      <c r="O13" s="1809"/>
      <c r="P13" s="263"/>
      <c r="Q13" s="271"/>
      <c r="R13" s="271"/>
      <c r="S13" s="1809"/>
      <c r="T13" s="322"/>
    </row>
    <row r="14" spans="1:20" ht="9" customHeight="1">
      <c r="A14" s="321"/>
      <c r="B14" s="259"/>
      <c r="C14" s="259"/>
      <c r="D14" s="259"/>
      <c r="E14" s="259"/>
      <c r="F14" s="259"/>
      <c r="G14" s="259"/>
      <c r="H14" s="259"/>
      <c r="I14" s="1537" t="s">
        <v>2125</v>
      </c>
      <c r="J14" s="1534"/>
      <c r="K14" s="321"/>
      <c r="L14" s="259"/>
      <c r="M14" s="271"/>
      <c r="N14" s="271"/>
      <c r="O14" s="1809"/>
      <c r="P14" s="1531" t="s">
        <v>2127</v>
      </c>
      <c r="Q14" s="1532"/>
      <c r="R14" s="271"/>
      <c r="S14" s="1809"/>
      <c r="T14" s="322"/>
    </row>
    <row r="15" spans="1:20" ht="9" customHeight="1">
      <c r="A15" s="321"/>
      <c r="B15" s="259"/>
      <c r="C15" s="259"/>
      <c r="D15" s="259"/>
      <c r="E15" s="259"/>
      <c r="F15" s="259"/>
      <c r="G15" s="1537" t="s">
        <v>2129</v>
      </c>
      <c r="H15" s="1537" t="s">
        <v>2452</v>
      </c>
      <c r="I15" s="1537" t="s">
        <v>2543</v>
      </c>
      <c r="J15" s="1534"/>
      <c r="K15" s="321"/>
      <c r="L15" s="259"/>
      <c r="M15" s="1537" t="s">
        <v>2544</v>
      </c>
      <c r="N15" s="259"/>
      <c r="O15" s="259"/>
      <c r="P15" s="259"/>
      <c r="Q15" s="259"/>
      <c r="R15" s="259"/>
      <c r="S15" s="259"/>
      <c r="T15" s="322"/>
    </row>
    <row r="16" spans="1:20" ht="9" customHeight="1">
      <c r="A16" s="321"/>
      <c r="B16" s="271"/>
      <c r="C16" s="259"/>
      <c r="D16" s="259"/>
      <c r="E16" s="259"/>
      <c r="F16" s="1537" t="s">
        <v>1038</v>
      </c>
      <c r="G16" s="1537" t="s">
        <v>1039</v>
      </c>
      <c r="H16" s="1537" t="s">
        <v>1033</v>
      </c>
      <c r="I16" s="1537" t="s">
        <v>2545</v>
      </c>
      <c r="J16" s="2128"/>
      <c r="K16" s="321"/>
      <c r="L16" s="259"/>
      <c r="M16" s="1537" t="s">
        <v>2546</v>
      </c>
      <c r="N16" s="259"/>
      <c r="O16" s="259"/>
      <c r="P16" s="259"/>
      <c r="Q16" s="259"/>
      <c r="R16" s="1537" t="s">
        <v>2547</v>
      </c>
      <c r="S16" s="259"/>
      <c r="T16" s="322"/>
    </row>
    <row r="17" spans="1:20" ht="9" customHeight="1">
      <c r="A17" s="258" t="s">
        <v>311</v>
      </c>
      <c r="B17" s="1537" t="s">
        <v>335</v>
      </c>
      <c r="C17" s="1537" t="s">
        <v>2548</v>
      </c>
      <c r="D17" s="1537" t="s">
        <v>2549</v>
      </c>
      <c r="E17" s="1537" t="s">
        <v>2550</v>
      </c>
      <c r="F17" s="1537" t="s">
        <v>1045</v>
      </c>
      <c r="G17" s="1537" t="s">
        <v>2551</v>
      </c>
      <c r="H17" s="1537" t="s">
        <v>1039</v>
      </c>
      <c r="I17" s="1537" t="s">
        <v>2552</v>
      </c>
      <c r="J17" s="1534" t="s">
        <v>311</v>
      </c>
      <c r="K17" s="258" t="s">
        <v>311</v>
      </c>
      <c r="L17" s="1537" t="s">
        <v>335</v>
      </c>
      <c r="M17" s="1537" t="s">
        <v>2134</v>
      </c>
      <c r="N17" s="1537" t="s">
        <v>2062</v>
      </c>
      <c r="O17" s="1537" t="s">
        <v>2553</v>
      </c>
      <c r="P17" s="1537" t="s">
        <v>2549</v>
      </c>
      <c r="Q17" s="1537" t="s">
        <v>456</v>
      </c>
      <c r="R17" s="1537" t="s">
        <v>2554</v>
      </c>
      <c r="S17" s="1537" t="s">
        <v>2555</v>
      </c>
      <c r="T17" s="1534" t="s">
        <v>311</v>
      </c>
    </row>
    <row r="18" spans="1:20" ht="9" customHeight="1">
      <c r="A18" s="258" t="s">
        <v>316</v>
      </c>
      <c r="B18" s="1537" t="s">
        <v>338</v>
      </c>
      <c r="C18" s="259"/>
      <c r="D18" s="1537" t="s">
        <v>2144</v>
      </c>
      <c r="E18" s="259"/>
      <c r="F18" s="1537" t="s">
        <v>1058</v>
      </c>
      <c r="G18" s="1537" t="s">
        <v>1059</v>
      </c>
      <c r="H18" s="1537" t="s">
        <v>2556</v>
      </c>
      <c r="I18" s="1537" t="s">
        <v>2557</v>
      </c>
      <c r="J18" s="1534" t="s">
        <v>316</v>
      </c>
      <c r="K18" s="258" t="s">
        <v>316</v>
      </c>
      <c r="L18" s="1537" t="s">
        <v>338</v>
      </c>
      <c r="M18" s="1537" t="s">
        <v>2558</v>
      </c>
      <c r="N18" s="259"/>
      <c r="O18" s="1537" t="s">
        <v>1059</v>
      </c>
      <c r="P18" s="1537" t="s">
        <v>2144</v>
      </c>
      <c r="Q18" s="259"/>
      <c r="R18" s="1537" t="s">
        <v>2559</v>
      </c>
      <c r="S18" s="259"/>
      <c r="T18" s="1534" t="s">
        <v>316</v>
      </c>
    </row>
    <row r="19" spans="1:20" ht="9" customHeight="1">
      <c r="A19" s="321"/>
      <c r="B19" s="259"/>
      <c r="C19" s="259"/>
      <c r="D19" s="259"/>
      <c r="E19" s="259"/>
      <c r="F19" s="259"/>
      <c r="G19" s="259"/>
      <c r="H19" s="1537" t="s">
        <v>2560</v>
      </c>
      <c r="I19" s="1537" t="s">
        <v>2561</v>
      </c>
      <c r="J19" s="1534"/>
      <c r="K19" s="321"/>
      <c r="L19" s="259"/>
      <c r="M19" s="1537" t="s">
        <v>2453</v>
      </c>
      <c r="N19" s="259"/>
      <c r="O19" s="259"/>
      <c r="P19" s="259"/>
      <c r="Q19" s="259"/>
      <c r="R19" s="1537" t="s">
        <v>2149</v>
      </c>
      <c r="S19" s="259"/>
      <c r="T19" s="322"/>
    </row>
    <row r="20" spans="1:20" ht="9" customHeight="1">
      <c r="A20" s="321"/>
      <c r="B20" s="259"/>
      <c r="C20" s="1537" t="s">
        <v>321</v>
      </c>
      <c r="D20" s="1537" t="s">
        <v>322</v>
      </c>
      <c r="E20" s="1537" t="s">
        <v>323</v>
      </c>
      <c r="F20" s="1537" t="s">
        <v>324</v>
      </c>
      <c r="G20" s="1537" t="s">
        <v>325</v>
      </c>
      <c r="H20" s="1537" t="s">
        <v>326</v>
      </c>
      <c r="I20" s="1537" t="s">
        <v>178</v>
      </c>
      <c r="J20" s="1534"/>
      <c r="K20" s="321"/>
      <c r="L20" s="259"/>
      <c r="M20" s="1537" t="s">
        <v>179</v>
      </c>
      <c r="N20" s="1537" t="s">
        <v>398</v>
      </c>
      <c r="O20" s="1537" t="s">
        <v>399</v>
      </c>
      <c r="P20" s="1537" t="s">
        <v>400</v>
      </c>
      <c r="Q20" s="1537" t="s">
        <v>401</v>
      </c>
      <c r="R20" s="1537" t="s">
        <v>40</v>
      </c>
      <c r="S20" s="1537" t="s">
        <v>2150</v>
      </c>
      <c r="T20" s="322"/>
    </row>
    <row r="21" spans="1:20" ht="4.4000000000000004" customHeight="1" thickBot="1">
      <c r="A21" s="1538"/>
      <c r="B21" s="1539"/>
      <c r="C21" s="1539"/>
      <c r="D21" s="259"/>
      <c r="E21" s="259"/>
      <c r="F21" s="259"/>
      <c r="G21" s="259"/>
      <c r="H21" s="259"/>
      <c r="I21" s="259"/>
      <c r="J21" s="1540"/>
      <c r="K21" s="1538"/>
      <c r="L21" s="1539"/>
      <c r="M21" s="259"/>
      <c r="N21" s="259"/>
      <c r="O21" s="259"/>
      <c r="P21" s="259"/>
      <c r="Q21" s="259"/>
      <c r="R21" s="259"/>
      <c r="S21" s="259"/>
      <c r="T21" s="323"/>
    </row>
    <row r="22" spans="1:20" ht="10.5" customHeight="1">
      <c r="A22" s="258"/>
      <c r="B22" s="259"/>
      <c r="C22" s="1541" t="s">
        <v>1542</v>
      </c>
      <c r="D22" s="260"/>
      <c r="E22" s="261"/>
      <c r="F22" s="261"/>
      <c r="G22" s="261"/>
      <c r="H22" s="261"/>
      <c r="I22" s="262"/>
      <c r="J22" s="2128"/>
      <c r="K22" s="258"/>
      <c r="L22" s="263"/>
      <c r="M22" s="264"/>
      <c r="N22" s="265"/>
      <c r="O22" s="265"/>
      <c r="P22" s="265"/>
      <c r="Q22" s="265"/>
      <c r="R22" s="266"/>
      <c r="S22" s="262"/>
      <c r="T22" s="2128"/>
    </row>
    <row r="23" spans="1:20" ht="10.5" customHeight="1">
      <c r="A23" s="258"/>
      <c r="B23" s="259"/>
      <c r="C23" s="1542" t="s">
        <v>2562</v>
      </c>
      <c r="D23" s="267"/>
      <c r="E23" s="268"/>
      <c r="F23" s="268"/>
      <c r="G23" s="268"/>
      <c r="H23" s="268"/>
      <c r="I23" s="269"/>
      <c r="J23" s="2128"/>
      <c r="K23" s="258"/>
      <c r="L23" s="197"/>
      <c r="M23" s="270"/>
      <c r="N23" s="271"/>
      <c r="O23" s="271"/>
      <c r="P23" s="271"/>
      <c r="Q23" s="271"/>
      <c r="R23" s="272"/>
      <c r="S23" s="269"/>
      <c r="T23" s="2128"/>
    </row>
    <row r="24" spans="1:20" ht="10.5" customHeight="1">
      <c r="A24" s="273" t="s">
        <v>2563</v>
      </c>
      <c r="B24" s="274"/>
      <c r="C24" s="1543" t="s">
        <v>2564</v>
      </c>
      <c r="D24" s="275"/>
      <c r="E24" s="276"/>
      <c r="F24" s="276"/>
      <c r="G24" s="276"/>
      <c r="H24" s="276"/>
      <c r="I24" s="277"/>
      <c r="J24" s="278" t="s">
        <v>2563</v>
      </c>
      <c r="K24" s="273" t="s">
        <v>2563</v>
      </c>
      <c r="L24" s="198"/>
      <c r="M24" s="279"/>
      <c r="N24" s="280"/>
      <c r="O24" s="280"/>
      <c r="P24" s="280"/>
      <c r="Q24" s="2139"/>
      <c r="R24" s="280"/>
      <c r="S24" s="281"/>
      <c r="T24" s="278" t="s">
        <v>2563</v>
      </c>
    </row>
    <row r="25" spans="1:20" ht="10.5" customHeight="1">
      <c r="A25" s="282"/>
      <c r="B25" s="259"/>
      <c r="C25" s="1542" t="s">
        <v>2565</v>
      </c>
      <c r="D25" s="283"/>
      <c r="E25" s="272"/>
      <c r="F25" s="272"/>
      <c r="G25" s="272"/>
      <c r="H25" s="272"/>
      <c r="I25" s="284"/>
      <c r="J25" s="2131"/>
      <c r="K25" s="2140"/>
      <c r="L25" s="197"/>
      <c r="M25" s="285"/>
      <c r="N25" s="286"/>
      <c r="O25" s="286"/>
      <c r="P25" s="286"/>
      <c r="Q25" s="2141"/>
      <c r="R25" s="286"/>
      <c r="S25" s="287"/>
      <c r="T25" s="2105"/>
    </row>
    <row r="26" spans="1:20" ht="10.5" customHeight="1">
      <c r="A26" s="282"/>
      <c r="B26" s="259"/>
      <c r="C26" s="1542" t="s">
        <v>2566</v>
      </c>
      <c r="D26" s="283"/>
      <c r="E26" s="272"/>
      <c r="F26" s="272"/>
      <c r="G26" s="272"/>
      <c r="H26" s="272"/>
      <c r="I26" s="284"/>
      <c r="J26" s="2105"/>
      <c r="K26" s="282"/>
      <c r="L26" s="197"/>
      <c r="M26" s="289"/>
      <c r="N26" s="286"/>
      <c r="O26" s="286"/>
      <c r="P26" s="286"/>
      <c r="Q26" s="2141"/>
      <c r="R26" s="286"/>
      <c r="S26" s="287"/>
      <c r="T26" s="2105"/>
    </row>
    <row r="27" spans="1:20" ht="10.5" customHeight="1">
      <c r="A27" s="273" t="s">
        <v>2154</v>
      </c>
      <c r="B27" s="274"/>
      <c r="C27" s="1543" t="s">
        <v>2567</v>
      </c>
      <c r="D27" s="275"/>
      <c r="E27" s="276"/>
      <c r="F27" s="276"/>
      <c r="G27" s="276"/>
      <c r="H27" s="276"/>
      <c r="I27" s="277"/>
      <c r="J27" s="278" t="s">
        <v>2154</v>
      </c>
      <c r="K27" s="273" t="s">
        <v>2154</v>
      </c>
      <c r="L27" s="198"/>
      <c r="M27" s="279"/>
      <c r="N27" s="280"/>
      <c r="O27" s="280"/>
      <c r="P27" s="280"/>
      <c r="Q27" s="2139"/>
      <c r="R27" s="280"/>
      <c r="S27" s="281"/>
      <c r="T27" s="278" t="s">
        <v>2154</v>
      </c>
    </row>
    <row r="28" spans="1:20" ht="10.5" customHeight="1">
      <c r="A28" s="282"/>
      <c r="B28" s="259"/>
      <c r="C28" s="1542" t="s">
        <v>2568</v>
      </c>
      <c r="D28" s="283"/>
      <c r="E28" s="272"/>
      <c r="F28" s="272"/>
      <c r="G28" s="272"/>
      <c r="H28" s="272"/>
      <c r="I28" s="284"/>
      <c r="J28" s="2105"/>
      <c r="K28" s="282"/>
      <c r="L28" s="197"/>
      <c r="M28" s="289"/>
      <c r="N28" s="286"/>
      <c r="O28" s="290"/>
      <c r="P28" s="286"/>
      <c r="Q28" s="2141"/>
      <c r="R28" s="286"/>
      <c r="S28" s="287"/>
      <c r="T28" s="2105"/>
    </row>
    <row r="29" spans="1:20" ht="10.5" customHeight="1">
      <c r="A29" s="273">
        <v>38</v>
      </c>
      <c r="B29" s="274"/>
      <c r="C29" s="1543" t="s">
        <v>2569</v>
      </c>
      <c r="D29" s="275"/>
      <c r="E29" s="276"/>
      <c r="F29" s="276"/>
      <c r="G29" s="291"/>
      <c r="H29" s="276"/>
      <c r="I29" s="277"/>
      <c r="J29" s="278">
        <v>38</v>
      </c>
      <c r="K29" s="273">
        <v>38</v>
      </c>
      <c r="L29" s="198"/>
      <c r="M29" s="279"/>
      <c r="N29" s="280"/>
      <c r="O29" s="280"/>
      <c r="P29" s="280"/>
      <c r="Q29" s="2139"/>
      <c r="R29" s="280"/>
      <c r="S29" s="281"/>
      <c r="T29" s="278">
        <v>38</v>
      </c>
    </row>
    <row r="30" spans="1:20" ht="10.5" customHeight="1">
      <c r="A30" s="282"/>
      <c r="B30" s="259"/>
      <c r="C30" s="1542" t="s">
        <v>2570</v>
      </c>
      <c r="D30" s="283"/>
      <c r="E30" s="272"/>
      <c r="F30" s="272"/>
      <c r="G30" s="272"/>
      <c r="H30" s="272"/>
      <c r="I30" s="284"/>
      <c r="J30" s="2105"/>
      <c r="K30" s="282"/>
      <c r="L30" s="197"/>
      <c r="M30" s="285"/>
      <c r="N30" s="286"/>
      <c r="O30" s="286"/>
      <c r="P30" s="286"/>
      <c r="Q30" s="2141"/>
      <c r="R30" s="286"/>
      <c r="S30" s="287"/>
      <c r="T30" s="2105"/>
    </row>
    <row r="31" spans="1:20" ht="10.5" customHeight="1">
      <c r="A31" s="273" t="s">
        <v>2161</v>
      </c>
      <c r="B31" s="274"/>
      <c r="C31" s="1543" t="s">
        <v>2571</v>
      </c>
      <c r="D31" s="275"/>
      <c r="E31" s="276"/>
      <c r="F31" s="276"/>
      <c r="G31" s="276"/>
      <c r="H31" s="276"/>
      <c r="I31" s="277"/>
      <c r="J31" s="278" t="s">
        <v>2161</v>
      </c>
      <c r="K31" s="273" t="s">
        <v>2161</v>
      </c>
      <c r="L31" s="198"/>
      <c r="M31" s="279"/>
      <c r="N31" s="280"/>
      <c r="O31" s="280"/>
      <c r="P31" s="280"/>
      <c r="Q31" s="2139"/>
      <c r="R31" s="280"/>
      <c r="S31" s="281"/>
      <c r="T31" s="278" t="s">
        <v>2161</v>
      </c>
    </row>
    <row r="32" spans="1:20" ht="10.5" customHeight="1">
      <c r="A32" s="282"/>
      <c r="B32" s="259"/>
      <c r="C32" s="1542" t="s">
        <v>2572</v>
      </c>
      <c r="D32" s="283"/>
      <c r="E32" s="272"/>
      <c r="F32" s="272"/>
      <c r="G32" s="272"/>
      <c r="H32" s="272"/>
      <c r="I32" s="284"/>
      <c r="J32" s="2105"/>
      <c r="K32" s="282"/>
      <c r="L32" s="197"/>
      <c r="M32" s="285"/>
      <c r="N32" s="286"/>
      <c r="O32" s="286"/>
      <c r="P32" s="286"/>
      <c r="Q32" s="2141"/>
      <c r="R32" s="286"/>
      <c r="S32" s="287"/>
      <c r="T32" s="2105"/>
    </row>
    <row r="33" spans="1:20" ht="10.5" customHeight="1">
      <c r="A33" s="273" t="s">
        <v>2165</v>
      </c>
      <c r="B33" s="274"/>
      <c r="C33" s="1543" t="s">
        <v>2573</v>
      </c>
      <c r="D33" s="275"/>
      <c r="E33" s="276"/>
      <c r="F33" s="276"/>
      <c r="G33" s="276"/>
      <c r="H33" s="276"/>
      <c r="I33" s="277"/>
      <c r="J33" s="278" t="s">
        <v>2165</v>
      </c>
      <c r="K33" s="273" t="s">
        <v>2165</v>
      </c>
      <c r="L33" s="198"/>
      <c r="M33" s="279"/>
      <c r="N33" s="280"/>
      <c r="O33" s="280"/>
      <c r="P33" s="280"/>
      <c r="Q33" s="2139"/>
      <c r="R33" s="280"/>
      <c r="S33" s="281"/>
      <c r="T33" s="278" t="s">
        <v>2165</v>
      </c>
    </row>
    <row r="34" spans="1:20" ht="10.5" customHeight="1">
      <c r="A34" s="282"/>
      <c r="B34" s="259"/>
      <c r="C34" s="1542" t="s">
        <v>2574</v>
      </c>
      <c r="D34" s="283"/>
      <c r="E34" s="272"/>
      <c r="F34" s="272"/>
      <c r="G34" s="272"/>
      <c r="H34" s="272"/>
      <c r="I34" s="284"/>
      <c r="J34" s="2105"/>
      <c r="K34" s="282"/>
      <c r="L34" s="197"/>
      <c r="M34" s="285"/>
      <c r="N34" s="286"/>
      <c r="O34" s="286"/>
      <c r="P34" s="286"/>
      <c r="Q34" s="2141"/>
      <c r="R34" s="286"/>
      <c r="S34" s="287"/>
      <c r="T34" s="2105"/>
    </row>
    <row r="35" spans="1:20" ht="10.5" customHeight="1">
      <c r="A35" s="273" t="s">
        <v>2168</v>
      </c>
      <c r="B35" s="274"/>
      <c r="C35" s="1543" t="s">
        <v>2575</v>
      </c>
      <c r="D35" s="275"/>
      <c r="E35" s="276"/>
      <c r="F35" s="276"/>
      <c r="G35" s="276"/>
      <c r="H35" s="276"/>
      <c r="I35" s="277"/>
      <c r="J35" s="278" t="s">
        <v>2168</v>
      </c>
      <c r="K35" s="273" t="s">
        <v>2168</v>
      </c>
      <c r="L35" s="198"/>
      <c r="M35" s="279"/>
      <c r="N35" s="280"/>
      <c r="O35" s="280"/>
      <c r="P35" s="280"/>
      <c r="Q35" s="2139"/>
      <c r="R35" s="280"/>
      <c r="S35" s="281"/>
      <c r="T35" s="278" t="s">
        <v>2168</v>
      </c>
    </row>
    <row r="36" spans="1:20" ht="10.5" customHeight="1">
      <c r="A36" s="282"/>
      <c r="B36" s="259"/>
      <c r="C36" s="1542" t="s">
        <v>2576</v>
      </c>
      <c r="D36" s="283"/>
      <c r="E36" s="272"/>
      <c r="F36" s="272"/>
      <c r="G36" s="292"/>
      <c r="H36" s="272"/>
      <c r="I36" s="284"/>
      <c r="J36" s="2105"/>
      <c r="K36" s="282"/>
      <c r="L36" s="197"/>
      <c r="M36" s="285"/>
      <c r="N36" s="286"/>
      <c r="O36" s="286"/>
      <c r="P36" s="286"/>
      <c r="Q36" s="2141"/>
      <c r="R36" s="286"/>
      <c r="S36" s="287"/>
      <c r="T36" s="2105"/>
    </row>
    <row r="37" spans="1:20" ht="10.5" customHeight="1">
      <c r="A37" s="273" t="s">
        <v>2171</v>
      </c>
      <c r="B37" s="274"/>
      <c r="C37" s="1543" t="s">
        <v>2577</v>
      </c>
      <c r="D37" s="275"/>
      <c r="E37" s="276"/>
      <c r="F37" s="276"/>
      <c r="G37" s="291"/>
      <c r="H37" s="276"/>
      <c r="I37" s="277"/>
      <c r="J37" s="278" t="s">
        <v>2171</v>
      </c>
      <c r="K37" s="273" t="s">
        <v>2171</v>
      </c>
      <c r="L37" s="198"/>
      <c r="M37" s="279"/>
      <c r="N37" s="280"/>
      <c r="O37" s="280"/>
      <c r="P37" s="280"/>
      <c r="Q37" s="2139"/>
      <c r="R37" s="280"/>
      <c r="S37" s="281"/>
      <c r="T37" s="278" t="s">
        <v>2171</v>
      </c>
    </row>
    <row r="38" spans="1:20" ht="10.5" customHeight="1">
      <c r="A38" s="282"/>
      <c r="B38" s="259"/>
      <c r="C38" s="1542" t="s">
        <v>2578</v>
      </c>
      <c r="D38" s="283"/>
      <c r="E38" s="272"/>
      <c r="F38" s="272"/>
      <c r="G38" s="272"/>
      <c r="H38" s="272"/>
      <c r="I38" s="284"/>
      <c r="J38" s="2105"/>
      <c r="K38" s="282"/>
      <c r="L38" s="197"/>
      <c r="M38" s="285"/>
      <c r="N38" s="286"/>
      <c r="O38" s="286"/>
      <c r="P38" s="286"/>
      <c r="Q38" s="2141"/>
      <c r="R38" s="286"/>
      <c r="S38" s="287"/>
      <c r="T38" s="2105"/>
    </row>
    <row r="39" spans="1:20" ht="10.5" customHeight="1">
      <c r="A39" s="273" t="s">
        <v>1161</v>
      </c>
      <c r="B39" s="274"/>
      <c r="C39" s="1543" t="s">
        <v>2579</v>
      </c>
      <c r="D39" s="275"/>
      <c r="E39" s="276"/>
      <c r="F39" s="276"/>
      <c r="G39" s="276"/>
      <c r="H39" s="276"/>
      <c r="I39" s="277"/>
      <c r="J39" s="278" t="s">
        <v>1161</v>
      </c>
      <c r="K39" s="273" t="s">
        <v>1161</v>
      </c>
      <c r="L39" s="198"/>
      <c r="M39" s="279"/>
      <c r="N39" s="280"/>
      <c r="O39" s="280"/>
      <c r="P39" s="280"/>
      <c r="Q39" s="2139"/>
      <c r="R39" s="280"/>
      <c r="S39" s="281"/>
      <c r="T39" s="278" t="s">
        <v>1161</v>
      </c>
    </row>
    <row r="40" spans="1:20" ht="10.5" customHeight="1">
      <c r="A40" s="282"/>
      <c r="B40" s="259"/>
      <c r="C40" s="1542" t="s">
        <v>2580</v>
      </c>
      <c r="D40" s="283"/>
      <c r="E40" s="272"/>
      <c r="F40" s="272"/>
      <c r="G40" s="272"/>
      <c r="H40" s="272"/>
      <c r="I40" s="284"/>
      <c r="J40" s="2105"/>
      <c r="K40" s="282"/>
      <c r="L40" s="197"/>
      <c r="M40" s="285"/>
      <c r="N40" s="286"/>
      <c r="O40" s="286"/>
      <c r="P40" s="286"/>
      <c r="Q40" s="2141"/>
      <c r="R40" s="286"/>
      <c r="S40" s="287"/>
      <c r="T40" s="2105"/>
    </row>
    <row r="41" spans="1:20" ht="10.5" customHeight="1">
      <c r="A41" s="273" t="s">
        <v>1164</v>
      </c>
      <c r="B41" s="274"/>
      <c r="C41" s="1543" t="s">
        <v>2581</v>
      </c>
      <c r="D41" s="275"/>
      <c r="E41" s="276"/>
      <c r="F41" s="276"/>
      <c r="G41" s="276"/>
      <c r="H41" s="276"/>
      <c r="I41" s="277"/>
      <c r="J41" s="278" t="s">
        <v>1164</v>
      </c>
      <c r="K41" s="273" t="s">
        <v>1164</v>
      </c>
      <c r="L41" s="198"/>
      <c r="M41" s="279"/>
      <c r="N41" s="280"/>
      <c r="O41" s="280"/>
      <c r="P41" s="280"/>
      <c r="Q41" s="2139"/>
      <c r="R41" s="280"/>
      <c r="S41" s="281"/>
      <c r="T41" s="278" t="s">
        <v>1164</v>
      </c>
    </row>
    <row r="42" spans="1:20" ht="10.5" customHeight="1">
      <c r="A42" s="282"/>
      <c r="B42" s="259"/>
      <c r="C42" s="1542" t="s">
        <v>2582</v>
      </c>
      <c r="D42" s="283"/>
      <c r="E42" s="272"/>
      <c r="F42" s="272"/>
      <c r="G42" s="272"/>
      <c r="H42" s="272"/>
      <c r="I42" s="284"/>
      <c r="J42" s="2105"/>
      <c r="K42" s="282"/>
      <c r="L42" s="197"/>
      <c r="M42" s="285"/>
      <c r="N42" s="286"/>
      <c r="O42" s="286"/>
      <c r="P42" s="286"/>
      <c r="Q42" s="2141"/>
      <c r="R42" s="286"/>
      <c r="S42" s="287"/>
      <c r="T42" s="2105"/>
    </row>
    <row r="43" spans="1:20" ht="10.5" customHeight="1">
      <c r="A43" s="273" t="s">
        <v>1167</v>
      </c>
      <c r="B43" s="274"/>
      <c r="C43" s="1543" t="s">
        <v>1168</v>
      </c>
      <c r="D43" s="275"/>
      <c r="E43" s="276"/>
      <c r="F43" s="276"/>
      <c r="G43" s="276"/>
      <c r="H43" s="276"/>
      <c r="I43" s="277"/>
      <c r="J43" s="278" t="s">
        <v>1167</v>
      </c>
      <c r="K43" s="273" t="s">
        <v>1167</v>
      </c>
      <c r="L43" s="198"/>
      <c r="M43" s="279"/>
      <c r="N43" s="280"/>
      <c r="O43" s="280"/>
      <c r="P43" s="280"/>
      <c r="Q43" s="2139"/>
      <c r="R43" s="280"/>
      <c r="S43" s="281"/>
      <c r="T43" s="278" t="s">
        <v>1167</v>
      </c>
    </row>
    <row r="44" spans="1:20" ht="10.5" customHeight="1">
      <c r="A44" s="282"/>
      <c r="B44" s="259"/>
      <c r="C44" s="1542" t="s">
        <v>2583</v>
      </c>
      <c r="D44" s="283"/>
      <c r="E44" s="272"/>
      <c r="F44" s="272"/>
      <c r="G44" s="272"/>
      <c r="H44" s="272"/>
      <c r="I44" s="284"/>
      <c r="J44" s="2105"/>
      <c r="K44" s="282"/>
      <c r="L44" s="197"/>
      <c r="M44" s="285"/>
      <c r="N44" s="290"/>
      <c r="O44" s="286"/>
      <c r="P44" s="286"/>
      <c r="Q44" s="2141"/>
      <c r="R44" s="286"/>
      <c r="S44" s="287"/>
      <c r="T44" s="2105"/>
    </row>
    <row r="45" spans="1:20" ht="10.5" customHeight="1">
      <c r="A45" s="273" t="s">
        <v>1170</v>
      </c>
      <c r="B45" s="274"/>
      <c r="C45" s="1543" t="s">
        <v>2584</v>
      </c>
      <c r="D45" s="275"/>
      <c r="E45" s="276"/>
      <c r="F45" s="276"/>
      <c r="G45" s="276"/>
      <c r="H45" s="276"/>
      <c r="I45" s="277"/>
      <c r="J45" s="278" t="s">
        <v>1170</v>
      </c>
      <c r="K45" s="273" t="s">
        <v>1170</v>
      </c>
      <c r="L45" s="198"/>
      <c r="M45" s="279"/>
      <c r="N45" s="280"/>
      <c r="O45" s="280"/>
      <c r="P45" s="280"/>
      <c r="Q45" s="2139"/>
      <c r="R45" s="280"/>
      <c r="S45" s="281"/>
      <c r="T45" s="278" t="s">
        <v>1170</v>
      </c>
    </row>
    <row r="46" spans="1:20" ht="10.5" customHeight="1">
      <c r="A46" s="282"/>
      <c r="B46" s="259"/>
      <c r="C46" s="1542" t="s">
        <v>2585</v>
      </c>
      <c r="D46" s="283"/>
      <c r="E46" s="272"/>
      <c r="F46" s="272"/>
      <c r="G46" s="272"/>
      <c r="H46" s="272"/>
      <c r="I46" s="284"/>
      <c r="J46" s="2105"/>
      <c r="K46" s="282"/>
      <c r="L46" s="197"/>
      <c r="M46" s="285"/>
      <c r="N46" s="286"/>
      <c r="O46" s="286"/>
      <c r="P46" s="286"/>
      <c r="Q46" s="2141"/>
      <c r="R46" s="286"/>
      <c r="S46" s="287"/>
      <c r="T46" s="2105"/>
    </row>
    <row r="47" spans="1:20" ht="10.5" customHeight="1">
      <c r="A47" s="273" t="s">
        <v>1173</v>
      </c>
      <c r="B47" s="274"/>
      <c r="C47" s="1543" t="s">
        <v>2586</v>
      </c>
      <c r="D47" s="275"/>
      <c r="E47" s="276"/>
      <c r="F47" s="276"/>
      <c r="G47" s="276"/>
      <c r="H47" s="293"/>
      <c r="I47" s="277"/>
      <c r="J47" s="278" t="s">
        <v>1173</v>
      </c>
      <c r="K47" s="273" t="s">
        <v>1173</v>
      </c>
      <c r="L47" s="198"/>
      <c r="M47" s="279"/>
      <c r="N47" s="280"/>
      <c r="O47" s="280"/>
      <c r="P47" s="280"/>
      <c r="Q47" s="2139"/>
      <c r="R47" s="280"/>
      <c r="S47" s="281"/>
      <c r="T47" s="278" t="s">
        <v>1173</v>
      </c>
    </row>
    <row r="48" spans="1:20" ht="10.5" customHeight="1">
      <c r="A48" s="282"/>
      <c r="B48" s="259"/>
      <c r="C48" s="1542" t="s">
        <v>2587</v>
      </c>
      <c r="D48" s="283"/>
      <c r="E48" s="272"/>
      <c r="F48" s="272"/>
      <c r="G48" s="272"/>
      <c r="H48" s="272"/>
      <c r="I48" s="284"/>
      <c r="J48" s="2105"/>
      <c r="K48" s="282"/>
      <c r="L48" s="197"/>
      <c r="M48" s="285"/>
      <c r="N48" s="286"/>
      <c r="O48" s="286"/>
      <c r="P48" s="286"/>
      <c r="Q48" s="2141"/>
      <c r="R48" s="286"/>
      <c r="S48" s="287"/>
      <c r="T48" s="2105"/>
    </row>
    <row r="49" spans="1:20" ht="10.5" customHeight="1">
      <c r="A49" s="273" t="s">
        <v>1176</v>
      </c>
      <c r="B49" s="274"/>
      <c r="C49" s="1543" t="s">
        <v>1177</v>
      </c>
      <c r="D49" s="275"/>
      <c r="E49" s="276"/>
      <c r="F49" s="276"/>
      <c r="G49" s="276"/>
      <c r="H49" s="276"/>
      <c r="I49" s="277"/>
      <c r="J49" s="278" t="s">
        <v>1176</v>
      </c>
      <c r="K49" s="273" t="s">
        <v>1176</v>
      </c>
      <c r="L49" s="198"/>
      <c r="M49" s="279"/>
      <c r="N49" s="280"/>
      <c r="O49" s="280"/>
      <c r="P49" s="280"/>
      <c r="Q49" s="2139"/>
      <c r="R49" s="280"/>
      <c r="S49" s="281"/>
      <c r="T49" s="278" t="s">
        <v>1176</v>
      </c>
    </row>
    <row r="50" spans="1:20" ht="10.5" customHeight="1">
      <c r="A50" s="282"/>
      <c r="B50" s="259"/>
      <c r="C50" s="1542" t="s">
        <v>2588</v>
      </c>
      <c r="D50" s="283"/>
      <c r="E50" s="272"/>
      <c r="F50" s="272"/>
      <c r="G50" s="272"/>
      <c r="H50" s="272"/>
      <c r="I50" s="284"/>
      <c r="J50" s="2105"/>
      <c r="K50" s="282"/>
      <c r="L50" s="197"/>
      <c r="M50" s="285"/>
      <c r="N50" s="286"/>
      <c r="O50" s="286"/>
      <c r="P50" s="286"/>
      <c r="Q50" s="2141"/>
      <c r="R50" s="286"/>
      <c r="S50" s="287"/>
      <c r="T50" s="2105"/>
    </row>
    <row r="51" spans="1:20" ht="10.5" customHeight="1">
      <c r="A51" s="282"/>
      <c r="B51" s="259"/>
      <c r="C51" s="1542" t="s">
        <v>2589</v>
      </c>
      <c r="D51" s="283"/>
      <c r="E51" s="272"/>
      <c r="F51" s="272"/>
      <c r="G51" s="272"/>
      <c r="H51" s="272"/>
      <c r="I51" s="284"/>
      <c r="J51" s="2105"/>
      <c r="K51" s="282"/>
      <c r="L51" s="197"/>
      <c r="M51" s="285"/>
      <c r="N51" s="286"/>
      <c r="O51" s="286"/>
      <c r="P51" s="286"/>
      <c r="Q51" s="2141"/>
      <c r="R51" s="286"/>
      <c r="S51" s="287"/>
      <c r="T51" s="2105"/>
    </row>
    <row r="52" spans="1:20" ht="10.5" customHeight="1">
      <c r="A52" s="273" t="s">
        <v>1179</v>
      </c>
      <c r="B52" s="274"/>
      <c r="C52" s="1543" t="s">
        <v>2590</v>
      </c>
      <c r="D52" s="275"/>
      <c r="E52" s="276"/>
      <c r="F52" s="291"/>
      <c r="G52" s="291"/>
      <c r="H52" s="276"/>
      <c r="I52" s="277"/>
      <c r="J52" s="278" t="s">
        <v>1179</v>
      </c>
      <c r="K52" s="273" t="s">
        <v>1179</v>
      </c>
      <c r="L52" s="198"/>
      <c r="M52" s="279"/>
      <c r="N52" s="280"/>
      <c r="O52" s="280"/>
      <c r="P52" s="280"/>
      <c r="Q52" s="2139"/>
      <c r="R52" s="280"/>
      <c r="S52" s="281"/>
      <c r="T52" s="278" t="s">
        <v>1179</v>
      </c>
    </row>
    <row r="53" spans="1:20" ht="10.5" customHeight="1">
      <c r="A53" s="282"/>
      <c r="B53" s="259"/>
      <c r="C53" s="1542" t="s">
        <v>2591</v>
      </c>
      <c r="D53" s="283"/>
      <c r="E53" s="272"/>
      <c r="F53" s="272"/>
      <c r="G53" s="272"/>
      <c r="H53" s="272"/>
      <c r="I53" s="284"/>
      <c r="J53" s="2105"/>
      <c r="K53" s="282"/>
      <c r="L53" s="197"/>
      <c r="M53" s="285"/>
      <c r="N53" s="286"/>
      <c r="O53" s="286"/>
      <c r="P53" s="286"/>
      <c r="Q53" s="2141"/>
      <c r="R53" s="286"/>
      <c r="S53" s="287"/>
      <c r="T53" s="2105"/>
    </row>
    <row r="54" spans="1:20" ht="10.5" customHeight="1">
      <c r="A54" s="273" t="s">
        <v>2176</v>
      </c>
      <c r="B54" s="274"/>
      <c r="C54" s="1543" t="s">
        <v>2592</v>
      </c>
      <c r="D54" s="275"/>
      <c r="E54" s="276"/>
      <c r="F54" s="276"/>
      <c r="G54" s="276"/>
      <c r="H54" s="276"/>
      <c r="I54" s="277"/>
      <c r="J54" s="278" t="s">
        <v>2176</v>
      </c>
      <c r="K54" s="273" t="s">
        <v>2176</v>
      </c>
      <c r="L54" s="198"/>
      <c r="M54" s="279"/>
      <c r="N54" s="280"/>
      <c r="O54" s="280"/>
      <c r="P54" s="280"/>
      <c r="Q54" s="2139"/>
      <c r="R54" s="280"/>
      <c r="S54" s="281"/>
      <c r="T54" s="278" t="s">
        <v>2176</v>
      </c>
    </row>
    <row r="55" spans="1:20" ht="10.5" customHeight="1">
      <c r="A55" s="282"/>
      <c r="B55" s="259"/>
      <c r="C55" s="1542" t="s">
        <v>2593</v>
      </c>
      <c r="D55" s="283"/>
      <c r="E55" s="272"/>
      <c r="F55" s="272"/>
      <c r="G55" s="272"/>
      <c r="H55" s="272"/>
      <c r="I55" s="284"/>
      <c r="J55" s="2105"/>
      <c r="K55" s="282"/>
      <c r="L55" s="197"/>
      <c r="M55" s="285"/>
      <c r="N55" s="286"/>
      <c r="O55" s="286"/>
      <c r="P55" s="286"/>
      <c r="Q55" s="2141"/>
      <c r="R55" s="286"/>
      <c r="S55" s="287"/>
      <c r="T55" s="2105"/>
    </row>
    <row r="56" spans="1:20" ht="10.5" customHeight="1">
      <c r="A56" s="273" t="s">
        <v>2180</v>
      </c>
      <c r="B56" s="274"/>
      <c r="C56" s="1543" t="s">
        <v>2594</v>
      </c>
      <c r="D56" s="275"/>
      <c r="E56" s="276"/>
      <c r="F56" s="276"/>
      <c r="G56" s="276"/>
      <c r="H56" s="276"/>
      <c r="I56" s="277"/>
      <c r="J56" s="278" t="s">
        <v>2180</v>
      </c>
      <c r="K56" s="273" t="s">
        <v>2180</v>
      </c>
      <c r="L56" s="198"/>
      <c r="M56" s="279"/>
      <c r="N56" s="280"/>
      <c r="O56" s="280"/>
      <c r="P56" s="280"/>
      <c r="Q56" s="2139"/>
      <c r="R56" s="280"/>
      <c r="S56" s="281"/>
      <c r="T56" s="278" t="s">
        <v>2180</v>
      </c>
    </row>
    <row r="57" spans="1:20" ht="10.5" customHeight="1">
      <c r="A57" s="282"/>
      <c r="B57" s="259"/>
      <c r="C57" s="1542" t="s">
        <v>2595</v>
      </c>
      <c r="D57" s="283"/>
      <c r="E57" s="272"/>
      <c r="F57" s="272"/>
      <c r="G57" s="272"/>
      <c r="H57" s="272"/>
      <c r="I57" s="284"/>
      <c r="J57" s="2105"/>
      <c r="K57" s="282"/>
      <c r="L57" s="197"/>
      <c r="M57" s="285"/>
      <c r="N57" s="286"/>
      <c r="O57" s="286"/>
      <c r="P57" s="286"/>
      <c r="Q57" s="2141"/>
      <c r="R57" s="286"/>
      <c r="S57" s="287"/>
      <c r="T57" s="2105"/>
    </row>
    <row r="58" spans="1:20" ht="10.5" customHeight="1">
      <c r="A58" s="273" t="s">
        <v>2183</v>
      </c>
      <c r="B58" s="274"/>
      <c r="C58" s="1543" t="s">
        <v>2596</v>
      </c>
      <c r="D58" s="275"/>
      <c r="E58" s="276"/>
      <c r="F58" s="276"/>
      <c r="G58" s="276"/>
      <c r="H58" s="276"/>
      <c r="I58" s="277"/>
      <c r="J58" s="294" t="s">
        <v>2183</v>
      </c>
      <c r="K58" s="282" t="s">
        <v>2183</v>
      </c>
      <c r="L58" s="197"/>
      <c r="M58" s="279"/>
      <c r="N58" s="280"/>
      <c r="O58" s="280"/>
      <c r="P58" s="280"/>
      <c r="Q58" s="2139"/>
      <c r="R58" s="280"/>
      <c r="S58" s="281"/>
      <c r="T58" s="278" t="s">
        <v>2183</v>
      </c>
    </row>
    <row r="59" spans="1:20">
      <c r="A59" s="273" t="s">
        <v>1620</v>
      </c>
      <c r="B59" s="274"/>
      <c r="C59" s="1544" t="s">
        <v>2597</v>
      </c>
      <c r="D59" s="295"/>
      <c r="E59" s="296"/>
      <c r="F59" s="296"/>
      <c r="G59" s="296"/>
      <c r="H59" s="296"/>
      <c r="I59" s="297"/>
      <c r="J59" s="278" t="s">
        <v>1620</v>
      </c>
      <c r="K59" s="298" t="s">
        <v>1620</v>
      </c>
      <c r="L59" s="199"/>
      <c r="M59" s="299"/>
      <c r="N59" s="280"/>
      <c r="O59" s="280"/>
      <c r="P59" s="280"/>
      <c r="Q59" s="280"/>
      <c r="R59" s="280"/>
      <c r="S59" s="300"/>
      <c r="T59" s="278" t="s">
        <v>1620</v>
      </c>
    </row>
    <row r="60" spans="1:20" ht="13.5" customHeight="1">
      <c r="A60" s="301">
        <v>54</v>
      </c>
      <c r="B60" s="1545"/>
      <c r="C60" s="1546" t="s">
        <v>2598</v>
      </c>
      <c r="D60" s="302"/>
      <c r="E60" s="276"/>
      <c r="F60" s="276"/>
      <c r="G60" s="276"/>
      <c r="H60" s="276"/>
      <c r="I60" s="276"/>
      <c r="J60" s="2109">
        <v>54</v>
      </c>
      <c r="K60" s="282">
        <v>54</v>
      </c>
      <c r="L60" s="197"/>
      <c r="M60" s="304"/>
      <c r="N60" s="305"/>
      <c r="O60" s="2142"/>
      <c r="P60" s="293"/>
      <c r="Q60" s="293"/>
      <c r="R60" s="2142"/>
      <c r="S60" s="306"/>
      <c r="T60" s="278">
        <v>54</v>
      </c>
    </row>
    <row r="61" spans="1:20" ht="10.5" thickBot="1">
      <c r="A61" s="301" t="s">
        <v>1624</v>
      </c>
      <c r="B61" s="1545"/>
      <c r="C61" s="2110" t="s">
        <v>2599</v>
      </c>
      <c r="D61" s="2108"/>
      <c r="E61" s="307"/>
      <c r="F61" s="307"/>
      <c r="G61" s="307"/>
      <c r="H61" s="307"/>
      <c r="I61" s="308"/>
      <c r="J61" s="303" t="s">
        <v>1624</v>
      </c>
      <c r="K61" s="301" t="s">
        <v>1624</v>
      </c>
      <c r="L61" s="2111"/>
      <c r="M61" s="309"/>
      <c r="N61" s="310"/>
      <c r="O61" s="310"/>
      <c r="P61" s="310"/>
      <c r="Q61" s="310"/>
      <c r="R61" s="310"/>
      <c r="S61" s="311"/>
      <c r="T61" s="303" t="s">
        <v>1624</v>
      </c>
    </row>
    <row r="62" spans="1:20">
      <c r="A62" s="2102"/>
      <c r="B62" s="1809"/>
      <c r="C62" s="2103"/>
      <c r="D62" s="2104"/>
      <c r="E62" s="2024"/>
      <c r="F62" s="2024"/>
      <c r="G62" s="2024"/>
      <c r="H62" s="2024"/>
      <c r="I62" s="2024"/>
      <c r="J62" s="2105"/>
      <c r="K62" s="2102"/>
      <c r="L62" s="2106"/>
      <c r="M62" s="2107"/>
      <c r="N62" s="2107"/>
      <c r="O62" s="2107"/>
      <c r="P62" s="2107"/>
      <c r="Q62" s="2107"/>
      <c r="R62" s="2107"/>
      <c r="S62" s="2107"/>
      <c r="T62" s="2105"/>
    </row>
    <row r="63" spans="1:20">
      <c r="A63" s="2102"/>
      <c r="B63" s="1809"/>
      <c r="C63" s="2103"/>
      <c r="D63" s="2104"/>
      <c r="E63" s="2024"/>
      <c r="F63" s="2024"/>
      <c r="G63" s="2024"/>
      <c r="H63" s="2024"/>
      <c r="I63" s="2024"/>
      <c r="J63" s="2105"/>
      <c r="K63" s="2102"/>
      <c r="L63" s="2106"/>
      <c r="M63" s="2107"/>
      <c r="N63" s="2107"/>
      <c r="O63" s="2107"/>
      <c r="P63" s="2107"/>
      <c r="Q63" s="2107"/>
      <c r="R63" s="2107"/>
      <c r="S63" s="2107"/>
      <c r="T63" s="2105"/>
    </row>
    <row r="64" spans="1:20">
      <c r="A64" s="2102"/>
      <c r="B64" s="1809"/>
      <c r="C64" s="2103"/>
      <c r="D64" s="2104"/>
      <c r="E64" s="2024"/>
      <c r="F64" s="2024"/>
      <c r="G64" s="2024"/>
      <c r="H64" s="2024"/>
      <c r="I64" s="2024"/>
      <c r="J64" s="2105"/>
      <c r="K64" s="2102"/>
      <c r="L64" s="2106"/>
      <c r="M64" s="2107"/>
      <c r="N64" s="2107"/>
      <c r="O64" s="2107"/>
      <c r="P64" s="2107"/>
      <c r="Q64" s="2107"/>
      <c r="R64" s="2107"/>
      <c r="S64" s="2107"/>
      <c r="T64" s="2105"/>
    </row>
    <row r="65" spans="1:20">
      <c r="A65" s="2102"/>
      <c r="B65" s="1809"/>
      <c r="C65" s="2103"/>
      <c r="D65" s="2104"/>
      <c r="E65" s="2024"/>
      <c r="F65" s="2024"/>
      <c r="G65" s="2024"/>
      <c r="H65" s="2024"/>
      <c r="I65" s="2024"/>
      <c r="J65" s="2105"/>
      <c r="K65" s="2102"/>
      <c r="L65" s="2106"/>
      <c r="M65" s="2107"/>
      <c r="N65" s="2107"/>
      <c r="O65" s="2107"/>
      <c r="P65" s="2107"/>
      <c r="Q65" s="2107"/>
      <c r="R65" s="2107"/>
      <c r="S65" s="2107"/>
      <c r="T65" s="2105"/>
    </row>
    <row r="66" spans="1:20">
      <c r="A66" s="2102"/>
      <c r="B66" s="1809"/>
      <c r="C66" s="2103"/>
      <c r="D66" s="2104"/>
      <c r="E66" s="2024"/>
      <c r="F66" s="2024"/>
      <c r="G66" s="2024"/>
      <c r="H66" s="2024"/>
      <c r="I66" s="2024"/>
      <c r="J66" s="2105"/>
      <c r="K66" s="2102"/>
      <c r="L66" s="2106"/>
      <c r="M66" s="2107"/>
      <c r="N66" s="2107"/>
      <c r="O66" s="2107"/>
      <c r="P66" s="2107"/>
      <c r="Q66" s="2107"/>
      <c r="R66" s="2107"/>
      <c r="S66" s="2107"/>
      <c r="T66" s="2105"/>
    </row>
    <row r="67" spans="1:20">
      <c r="A67" s="2102"/>
      <c r="B67" s="1809"/>
      <c r="C67" s="2103"/>
      <c r="D67" s="2104"/>
      <c r="E67" s="2024"/>
      <c r="F67" s="2024"/>
      <c r="G67" s="2024"/>
      <c r="H67" s="2024"/>
      <c r="I67" s="2024"/>
      <c r="J67" s="2105"/>
      <c r="K67" s="2102"/>
      <c r="L67" s="2106"/>
      <c r="M67" s="2107"/>
      <c r="N67" s="2107"/>
      <c r="O67" s="2107"/>
      <c r="P67" s="2107"/>
      <c r="Q67" s="2107"/>
      <c r="R67" s="2107"/>
      <c r="S67" s="2107"/>
      <c r="T67" s="2105"/>
    </row>
    <row r="68" spans="1:20">
      <c r="A68" s="2102"/>
      <c r="B68" s="1809"/>
      <c r="C68" s="2103"/>
      <c r="D68" s="2104"/>
      <c r="E68" s="2024"/>
      <c r="F68" s="2024"/>
      <c r="G68" s="2024"/>
      <c r="H68" s="2024"/>
      <c r="I68" s="2024"/>
      <c r="J68" s="2105"/>
      <c r="K68" s="2102"/>
      <c r="L68" s="2106"/>
      <c r="M68" s="2107"/>
      <c r="N68" s="2107"/>
      <c r="O68" s="2107"/>
      <c r="P68" s="2107"/>
      <c r="Q68" s="2107"/>
      <c r="R68" s="2107"/>
      <c r="S68" s="2107"/>
      <c r="T68" s="2105"/>
    </row>
    <row r="69" spans="1:20">
      <c r="A69" s="2102"/>
      <c r="B69" s="1809"/>
      <c r="C69" s="2103"/>
      <c r="D69" s="2104"/>
      <c r="E69" s="2024"/>
      <c r="F69" s="2024"/>
      <c r="G69" s="2024"/>
      <c r="H69" s="2024"/>
      <c r="I69" s="2024"/>
      <c r="J69" s="2105"/>
      <c r="K69" s="2102"/>
      <c r="L69" s="2106"/>
      <c r="M69" s="2107"/>
      <c r="N69" s="2107"/>
      <c r="O69" s="2107"/>
      <c r="P69" s="2107"/>
      <c r="Q69" s="2107"/>
      <c r="R69" s="2107"/>
      <c r="S69" s="2107"/>
      <c r="T69" s="2105"/>
    </row>
    <row r="70" spans="1:20" ht="38.25" customHeight="1">
      <c r="A70" s="2127"/>
      <c r="B70" s="1809"/>
      <c r="C70" s="1809"/>
      <c r="D70" s="1809"/>
      <c r="E70" s="1809"/>
      <c r="F70" s="1809"/>
      <c r="G70" s="1809"/>
      <c r="H70" s="1809"/>
      <c r="I70" s="1809"/>
      <c r="J70" s="2128"/>
      <c r="K70" s="2127"/>
      <c r="L70" s="1809"/>
      <c r="M70" s="1809"/>
      <c r="N70" s="1809"/>
      <c r="O70" s="1809"/>
      <c r="P70" s="1809"/>
      <c r="Q70" s="1809"/>
      <c r="R70" s="1809"/>
      <c r="S70" s="1809"/>
      <c r="T70" s="2143" t="s">
        <v>557</v>
      </c>
    </row>
    <row r="71" spans="1:20" ht="12" customHeight="1">
      <c r="A71" s="2113"/>
      <c r="B71" s="2114"/>
      <c r="C71" s="2114"/>
      <c r="D71" s="2114"/>
      <c r="E71" s="2114"/>
      <c r="F71" s="2114"/>
      <c r="G71" s="2114"/>
      <c r="H71" s="2115"/>
      <c r="I71" s="2114"/>
      <c r="J71" s="2116" t="s">
        <v>2600</v>
      </c>
      <c r="K71" s="2117" t="s">
        <v>2600</v>
      </c>
      <c r="L71" s="2114"/>
      <c r="M71" s="2114"/>
      <c r="N71" s="2114"/>
      <c r="O71" s="2114"/>
      <c r="P71" s="2114"/>
      <c r="Q71" s="2114"/>
      <c r="R71" s="2114"/>
      <c r="S71" s="2114"/>
      <c r="T71" s="2144" t="s">
        <v>557</v>
      </c>
    </row>
  </sheetData>
  <customSheetViews>
    <customSheetView guid="{CED32266-454C-4882-8DB4-02038533D7CA}" showPageBreaks="1">
      <selection activeCell="D17" sqref="D17"/>
      <pageMargins left="0.5" right="0.5" top="0.5" bottom="0.55277777777777781" header="0" footer="0"/>
      <pageSetup orientation="portrait" horizontalDpi="1200" verticalDpi="1200" r:id="rId1"/>
    </customSheetView>
    <customSheetView guid="{785AB79B-FCC5-4328-97AE-CA0022E835E7}">
      <selection activeCell="D17" sqref="D17"/>
      <pageMargins left="0.5" right="0.5" top="0.5" bottom="0.55277777777777781" header="0" footer="0"/>
      <pageSetup orientation="portrait" horizontalDpi="1200" verticalDpi="1200" r:id="rId2"/>
    </customSheetView>
    <customSheetView guid="{5A727A5D-BF44-4335-A246-11154DE1EF1F}">
      <selection activeCell="D17" sqref="D17"/>
      <pageMargins left="0.5" right="0.5" top="0.5" bottom="0.55277777777777781" header="0" footer="0"/>
      <pageSetup orientation="portrait" horizontalDpi="1200" verticalDpi="1200" r:id="rId3"/>
    </customSheetView>
    <customSheetView guid="{4199E9C9-F722-4E0F-954F-1B24567CBCA2}">
      <selection activeCell="D17" sqref="D17"/>
      <pageMargins left="0.5" right="0.5" top="0.5" bottom="0.55277777777777781" header="0" footer="0"/>
      <pageSetup orientation="portrait" horizontalDpi="1200" verticalDpi="1200" r:id="rId4"/>
    </customSheetView>
    <customSheetView guid="{494A8C19-2F1C-4B6E-A878-D879D2D7079D}">
      <selection activeCell="D17" sqref="D17"/>
      <pageMargins left="0.5" right="0.5" top="0.5" bottom="0.55277777777777781" header="0" footer="0"/>
      <pageSetup orientation="portrait" horizontalDpi="1200" verticalDpi="1200" r:id="rId5"/>
    </customSheetView>
    <customSheetView guid="{1074830C-1147-4CE3-BD9F-2572CEE59AEF}">
      <selection activeCell="D17" sqref="D17"/>
      <pageMargins left="0.5" right="0.5" top="0.5" bottom="0.55277777777777781" header="0" footer="0"/>
      <pageSetup orientation="portrait" horizontalDpi="1200" verticalDpi="1200" r:id="rId6"/>
    </customSheetView>
    <customSheetView guid="{C0E4D60A-5D51-4D0A-8339-E19D67BA1FD7}">
      <selection activeCell="D17" sqref="D17"/>
      <pageMargins left="0.5" right="0.5" top="0.5" bottom="0.55277777777777781" header="0" footer="0"/>
      <pageSetup orientation="portrait" horizontalDpi="1200" verticalDpi="1200" r:id="rId7"/>
    </customSheetView>
    <customSheetView guid="{EB5A193B-9693-4793-A7E2-BFF09C25801B}">
      <selection activeCell="D17" sqref="D17"/>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scale="95"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67"/>
  <sheetViews>
    <sheetView view="pageBreakPreview" topLeftCell="H1" zoomScale="115" zoomScaleNormal="100" zoomScaleSheetLayoutView="115" workbookViewId="0">
      <selection activeCell="A125" sqref="A125:XFD125"/>
    </sheetView>
  </sheetViews>
  <sheetFormatPr defaultColWidth="9.77734375" defaultRowHeight="10"/>
  <cols>
    <col min="1" max="1" width="5" style="250" customWidth="1"/>
    <col min="2" max="2" width="6.109375" style="250" bestFit="1" customWidth="1"/>
    <col min="3" max="3" width="35.44140625" style="250" customWidth="1"/>
    <col min="4" max="4" width="12.21875" style="250" customWidth="1"/>
    <col min="5" max="5" width="11.109375" style="250" customWidth="1"/>
    <col min="6" max="6" width="9.6640625" style="250" customWidth="1"/>
    <col min="7" max="7" width="10.33203125" style="250" customWidth="1"/>
    <col min="8" max="8" width="15.109375" style="250" bestFit="1" customWidth="1"/>
    <col min="9" max="9" width="16.33203125" style="250" bestFit="1" customWidth="1"/>
    <col min="10" max="11" width="4.77734375" style="250" customWidth="1"/>
    <col min="12" max="12" width="6.88671875" style="250" customWidth="1"/>
    <col min="13" max="13" width="21.33203125" style="250" customWidth="1"/>
    <col min="14" max="14" width="18.21875" style="250" customWidth="1"/>
    <col min="15" max="15" width="12.5546875" style="250" customWidth="1"/>
    <col min="16" max="16" width="10.5546875" style="250" customWidth="1"/>
    <col min="17" max="17" width="10.33203125" style="250" customWidth="1"/>
    <col min="18" max="18" width="19.21875" style="250" customWidth="1"/>
    <col min="19" max="19" width="17" style="250" customWidth="1"/>
    <col min="20" max="20" width="5.109375" style="250" customWidth="1"/>
    <col min="21" max="16384" width="9.77734375" style="196"/>
  </cols>
  <sheetData>
    <row r="1" spans="1:20" ht="15" customHeight="1">
      <c r="A1" s="1550">
        <v>100</v>
      </c>
      <c r="B1" s="316"/>
      <c r="C1" s="1523"/>
      <c r="D1" s="315"/>
      <c r="E1" s="1523"/>
      <c r="F1" s="315"/>
      <c r="G1" s="315"/>
      <c r="H1" s="316"/>
      <c r="I1" s="315"/>
      <c r="J1" s="127" t="s">
        <v>2822</v>
      </c>
      <c r="K1" s="1091" t="s">
        <v>2901</v>
      </c>
      <c r="L1" s="316"/>
      <c r="M1" s="316"/>
      <c r="N1" s="315"/>
      <c r="O1" s="316"/>
      <c r="P1" s="317"/>
      <c r="Q1" s="315"/>
      <c r="R1" s="1551"/>
      <c r="S1" s="1551"/>
      <c r="T1" s="1552">
        <v>101</v>
      </c>
    </row>
    <row r="2" spans="1:20" ht="15" customHeight="1">
      <c r="A2" s="1553" t="s">
        <v>3518</v>
      </c>
      <c r="B2" s="1554"/>
      <c r="C2" s="1554"/>
      <c r="D2" s="1554"/>
      <c r="E2" s="1554"/>
      <c r="F2" s="1554"/>
      <c r="G2" s="1554"/>
      <c r="H2" s="1554"/>
      <c r="I2" s="1555"/>
      <c r="J2" s="1556"/>
      <c r="K2" s="1553" t="s">
        <v>3519</v>
      </c>
      <c r="L2" s="1554"/>
      <c r="M2" s="1554"/>
      <c r="N2" s="1554"/>
      <c r="O2" s="1554"/>
      <c r="P2" s="1554"/>
      <c r="Q2" s="1554"/>
      <c r="R2" s="1554"/>
      <c r="S2" s="1555"/>
      <c r="T2" s="1557"/>
    </row>
    <row r="3" spans="1:20" ht="12" customHeight="1">
      <c r="A3" s="254" t="s">
        <v>2541</v>
      </c>
      <c r="B3" s="255"/>
      <c r="C3" s="255"/>
      <c r="D3" s="255"/>
      <c r="E3" s="255"/>
      <c r="F3" s="255"/>
      <c r="G3" s="255"/>
      <c r="H3" s="255"/>
      <c r="I3" s="255"/>
      <c r="J3" s="257"/>
      <c r="K3" s="254" t="s">
        <v>2541</v>
      </c>
      <c r="L3" s="255"/>
      <c r="M3" s="255"/>
      <c r="N3" s="255"/>
      <c r="O3" s="255"/>
      <c r="P3" s="255"/>
      <c r="Q3" s="255"/>
      <c r="R3" s="255"/>
      <c r="S3" s="255"/>
      <c r="T3" s="257"/>
    </row>
    <row r="4" spans="1:20" ht="12" customHeight="1">
      <c r="A4" s="318"/>
      <c r="B4" s="319"/>
      <c r="C4" s="319"/>
      <c r="D4" s="1525" t="s">
        <v>2117</v>
      </c>
      <c r="E4" s="1526"/>
      <c r="F4" s="1527" t="s">
        <v>2118</v>
      </c>
      <c r="G4" s="255"/>
      <c r="H4" s="255"/>
      <c r="I4" s="1528"/>
      <c r="J4" s="320"/>
      <c r="K4" s="318"/>
      <c r="L4" s="319"/>
      <c r="M4" s="1530" t="s">
        <v>2119</v>
      </c>
      <c r="N4" s="1527" t="s">
        <v>2120</v>
      </c>
      <c r="O4" s="255"/>
      <c r="P4" s="255"/>
      <c r="Q4" s="255"/>
      <c r="R4" s="255"/>
      <c r="S4" s="1528"/>
      <c r="T4" s="320"/>
    </row>
    <row r="5" spans="1:20" ht="12" customHeight="1">
      <c r="A5" s="321"/>
      <c r="B5" s="259"/>
      <c r="C5" s="259"/>
      <c r="D5" s="1531" t="s">
        <v>2121</v>
      </c>
      <c r="E5" s="1532"/>
      <c r="F5" s="1531" t="s">
        <v>2122</v>
      </c>
      <c r="G5" s="1533"/>
      <c r="H5" s="1533"/>
      <c r="I5" s="1532"/>
      <c r="J5" s="322"/>
      <c r="K5" s="321"/>
      <c r="L5" s="259"/>
      <c r="M5" s="1535" t="s">
        <v>2123</v>
      </c>
      <c r="N5" s="271"/>
      <c r="P5" s="1525" t="s">
        <v>2542</v>
      </c>
      <c r="Q5" s="1526"/>
      <c r="R5" s="1558"/>
      <c r="S5" s="375"/>
      <c r="T5" s="322"/>
    </row>
    <row r="6" spans="1:20" ht="4.4000000000000004" customHeight="1">
      <c r="A6" s="321"/>
      <c r="B6" s="259"/>
      <c r="C6" s="259"/>
      <c r="D6" s="319"/>
      <c r="E6" s="319"/>
      <c r="F6" s="319"/>
      <c r="G6" s="319"/>
      <c r="H6" s="319"/>
      <c r="I6" s="319"/>
      <c r="J6" s="322"/>
      <c r="K6" s="321"/>
      <c r="L6" s="259"/>
      <c r="M6" s="271"/>
      <c r="N6" s="271"/>
      <c r="P6" s="263"/>
      <c r="Q6" s="271"/>
      <c r="R6" s="271"/>
      <c r="T6" s="322"/>
    </row>
    <row r="7" spans="1:20" ht="9" customHeight="1">
      <c r="A7" s="321"/>
      <c r="B7" s="259"/>
      <c r="C7" s="259"/>
      <c r="D7" s="259"/>
      <c r="E7" s="259"/>
      <c r="F7" s="259"/>
      <c r="G7" s="259"/>
      <c r="H7" s="259"/>
      <c r="I7" s="1537" t="s">
        <v>2125</v>
      </c>
      <c r="J7" s="322"/>
      <c r="K7" s="321"/>
      <c r="L7" s="259"/>
      <c r="M7" s="271"/>
      <c r="N7" s="271"/>
      <c r="P7" s="1531" t="s">
        <v>2127</v>
      </c>
      <c r="Q7" s="1532"/>
      <c r="R7" s="271"/>
      <c r="T7" s="322"/>
    </row>
    <row r="8" spans="1:20" ht="9" customHeight="1">
      <c r="A8" s="321"/>
      <c r="B8" s="259"/>
      <c r="C8" s="259"/>
      <c r="D8" s="259"/>
      <c r="E8" s="259"/>
      <c r="F8" s="259"/>
      <c r="G8" s="259"/>
      <c r="H8" s="1537" t="s">
        <v>2452</v>
      </c>
      <c r="I8" s="1537" t="s">
        <v>2543</v>
      </c>
      <c r="J8" s="322"/>
      <c r="K8" s="321"/>
      <c r="L8" s="259"/>
      <c r="M8" s="1537" t="s">
        <v>2544</v>
      </c>
      <c r="N8" s="259"/>
      <c r="O8" s="259"/>
      <c r="P8" s="259"/>
      <c r="Q8" s="259"/>
      <c r="R8" s="259"/>
      <c r="S8" s="259"/>
      <c r="T8" s="322"/>
    </row>
    <row r="9" spans="1:20" ht="9" customHeight="1">
      <c r="A9" s="321"/>
      <c r="B9" s="271"/>
      <c r="C9" s="259"/>
      <c r="D9" s="259"/>
      <c r="E9" s="259"/>
      <c r="F9" s="259"/>
      <c r="G9" s="1537" t="s">
        <v>2601</v>
      </c>
      <c r="H9" s="1537" t="s">
        <v>1033</v>
      </c>
      <c r="I9" s="1537" t="s">
        <v>2545</v>
      </c>
      <c r="J9" s="252"/>
      <c r="K9" s="321"/>
      <c r="L9" s="259"/>
      <c r="M9" s="1537" t="s">
        <v>2546</v>
      </c>
      <c r="N9" s="259"/>
      <c r="O9" s="259"/>
      <c r="P9" s="259"/>
      <c r="Q9" s="259"/>
      <c r="R9" s="1537" t="s">
        <v>2547</v>
      </c>
      <c r="S9" s="259"/>
      <c r="T9" s="322"/>
    </row>
    <row r="10" spans="1:20" ht="9" customHeight="1">
      <c r="A10" s="329" t="s">
        <v>311</v>
      </c>
      <c r="B10" s="1537" t="s">
        <v>335</v>
      </c>
      <c r="C10" s="259"/>
      <c r="D10" s="259"/>
      <c r="E10" s="259"/>
      <c r="F10" s="1537" t="s">
        <v>1038</v>
      </c>
      <c r="G10" s="1537" t="s">
        <v>1042</v>
      </c>
      <c r="H10" s="1537" t="s">
        <v>1039</v>
      </c>
      <c r="I10" s="1537" t="s">
        <v>2552</v>
      </c>
      <c r="J10" s="1534" t="s">
        <v>311</v>
      </c>
      <c r="K10" s="258" t="s">
        <v>311</v>
      </c>
      <c r="L10" s="1537" t="s">
        <v>335</v>
      </c>
      <c r="M10" s="1537" t="s">
        <v>2134</v>
      </c>
      <c r="N10" s="1537" t="s">
        <v>2062</v>
      </c>
      <c r="O10" s="1537" t="s">
        <v>2553</v>
      </c>
      <c r="P10" s="1537" t="s">
        <v>2602</v>
      </c>
      <c r="Q10" s="1537" t="s">
        <v>456</v>
      </c>
      <c r="R10" s="1537" t="s">
        <v>2554</v>
      </c>
      <c r="S10" s="1537" t="s">
        <v>2555</v>
      </c>
      <c r="T10" s="1534" t="s">
        <v>311</v>
      </c>
    </row>
    <row r="11" spans="1:20" ht="9" customHeight="1">
      <c r="A11" s="329" t="s">
        <v>316</v>
      </c>
      <c r="B11" s="1537" t="s">
        <v>338</v>
      </c>
      <c r="C11" s="1537" t="s">
        <v>2548</v>
      </c>
      <c r="D11" s="1537" t="s">
        <v>2602</v>
      </c>
      <c r="E11" s="1537" t="s">
        <v>2550</v>
      </c>
      <c r="F11" s="1537" t="s">
        <v>1045</v>
      </c>
      <c r="G11" s="1537" t="s">
        <v>2551</v>
      </c>
      <c r="H11" s="1537" t="s">
        <v>2556</v>
      </c>
      <c r="I11" s="1537" t="s">
        <v>2557</v>
      </c>
      <c r="J11" s="1534" t="s">
        <v>316</v>
      </c>
      <c r="K11" s="258" t="s">
        <v>316</v>
      </c>
      <c r="L11" s="1537" t="s">
        <v>338</v>
      </c>
      <c r="M11" s="1537" t="s">
        <v>2558</v>
      </c>
      <c r="N11" s="259"/>
      <c r="O11" s="1537" t="s">
        <v>1059</v>
      </c>
      <c r="P11" s="259"/>
      <c r="Q11" s="259"/>
      <c r="R11" s="1537" t="s">
        <v>2559</v>
      </c>
      <c r="S11" s="259"/>
      <c r="T11" s="1534" t="s">
        <v>316</v>
      </c>
    </row>
    <row r="12" spans="1:20" ht="9" customHeight="1">
      <c r="A12" s="329"/>
      <c r="B12" s="259"/>
      <c r="C12" s="259"/>
      <c r="D12" s="259"/>
      <c r="E12" s="259"/>
      <c r="F12" s="1537" t="s">
        <v>1058</v>
      </c>
      <c r="G12" s="1537" t="s">
        <v>1059</v>
      </c>
      <c r="H12" s="1537" t="s">
        <v>2560</v>
      </c>
      <c r="I12" s="1537" t="s">
        <v>2561</v>
      </c>
      <c r="J12" s="322"/>
      <c r="K12" s="321"/>
      <c r="L12" s="259"/>
      <c r="M12" s="1537" t="s">
        <v>2453</v>
      </c>
      <c r="N12" s="259"/>
      <c r="O12" s="259"/>
      <c r="P12" s="259"/>
      <c r="Q12" s="259"/>
      <c r="R12" s="1537" t="s">
        <v>2149</v>
      </c>
      <c r="S12" s="259"/>
      <c r="T12" s="322"/>
    </row>
    <row r="13" spans="1:20" ht="9" customHeight="1">
      <c r="A13" s="329"/>
      <c r="B13" s="259"/>
      <c r="C13" s="1537" t="s">
        <v>321</v>
      </c>
      <c r="D13" s="1537" t="s">
        <v>322</v>
      </c>
      <c r="E13" s="1537" t="s">
        <v>323</v>
      </c>
      <c r="F13" s="1537" t="s">
        <v>324</v>
      </c>
      <c r="G13" s="1537" t="s">
        <v>325</v>
      </c>
      <c r="H13" s="1537" t="s">
        <v>326</v>
      </c>
      <c r="I13" s="1537" t="s">
        <v>178</v>
      </c>
      <c r="J13" s="322"/>
      <c r="K13" s="321"/>
      <c r="L13" s="259"/>
      <c r="M13" s="1537" t="s">
        <v>179</v>
      </c>
      <c r="N13" s="1537"/>
      <c r="O13" s="1537" t="s">
        <v>399</v>
      </c>
      <c r="P13" s="1537" t="s">
        <v>400</v>
      </c>
      <c r="Q13" s="1537" t="s">
        <v>401</v>
      </c>
      <c r="R13" s="1537" t="s">
        <v>40</v>
      </c>
      <c r="S13" s="1537" t="s">
        <v>2150</v>
      </c>
      <c r="T13" s="322"/>
    </row>
    <row r="14" spans="1:20" ht="4.4000000000000004" customHeight="1" thickBot="1">
      <c r="A14" s="1559"/>
      <c r="B14" s="1539"/>
      <c r="C14" s="1539"/>
      <c r="D14" s="259"/>
      <c r="E14" s="259"/>
      <c r="F14" s="259"/>
      <c r="G14" s="259"/>
      <c r="H14" s="259"/>
      <c r="I14" s="259"/>
      <c r="J14" s="323"/>
      <c r="K14" s="1538"/>
      <c r="L14" s="1539"/>
      <c r="M14" s="259"/>
      <c r="N14" s="259"/>
      <c r="O14" s="259"/>
      <c r="P14" s="259"/>
      <c r="Q14" s="259"/>
      <c r="R14" s="259"/>
      <c r="S14" s="259"/>
      <c r="T14" s="323"/>
    </row>
    <row r="15" spans="1:20">
      <c r="A15" s="324"/>
      <c r="C15" s="1541" t="s">
        <v>2192</v>
      </c>
      <c r="D15" s="260"/>
      <c r="E15" s="325"/>
      <c r="F15" s="325"/>
      <c r="G15" s="325"/>
      <c r="H15" s="325"/>
      <c r="I15" s="326"/>
      <c r="J15" s="251"/>
      <c r="K15" s="318"/>
      <c r="M15" s="327"/>
      <c r="N15" s="325"/>
      <c r="O15" s="325"/>
      <c r="P15" s="261"/>
      <c r="Q15" s="325"/>
      <c r="R15" s="325"/>
      <c r="S15" s="326"/>
      <c r="T15" s="328"/>
    </row>
    <row r="16" spans="1:20" ht="13.4" customHeight="1">
      <c r="A16" s="329"/>
      <c r="C16" s="1542" t="s">
        <v>2603</v>
      </c>
      <c r="D16" s="330"/>
      <c r="E16" s="331"/>
      <c r="F16" s="331"/>
      <c r="G16" s="331"/>
      <c r="H16" s="331"/>
      <c r="I16" s="332"/>
      <c r="J16" s="251"/>
      <c r="K16" s="258"/>
      <c r="M16" s="330"/>
      <c r="N16" s="331"/>
      <c r="O16" s="331"/>
      <c r="P16" s="331"/>
      <c r="Q16" s="331"/>
      <c r="R16" s="331"/>
      <c r="S16" s="332"/>
      <c r="T16" s="251"/>
    </row>
    <row r="17" spans="1:20" ht="13.4" customHeight="1">
      <c r="A17" s="333">
        <v>56</v>
      </c>
      <c r="B17" s="312"/>
      <c r="C17" s="1543" t="s">
        <v>2604</v>
      </c>
      <c r="D17" s="334"/>
      <c r="E17" s="335"/>
      <c r="F17" s="335"/>
      <c r="G17" s="335"/>
      <c r="H17" s="335"/>
      <c r="I17" s="336"/>
      <c r="J17" s="278">
        <v>56</v>
      </c>
      <c r="K17" s="273">
        <v>56</v>
      </c>
      <c r="L17" s="312"/>
      <c r="M17" s="337"/>
      <c r="N17" s="338"/>
      <c r="O17" s="338"/>
      <c r="P17" s="293"/>
      <c r="Q17" s="338"/>
      <c r="R17" s="338"/>
      <c r="S17" s="339"/>
      <c r="T17" s="278">
        <v>56</v>
      </c>
    </row>
    <row r="18" spans="1:20" ht="13.4" customHeight="1">
      <c r="A18" s="340"/>
      <c r="C18" s="1542" t="s">
        <v>2605</v>
      </c>
      <c r="D18" s="330"/>
      <c r="E18" s="286"/>
      <c r="F18" s="286"/>
      <c r="G18" s="286"/>
      <c r="H18" s="286"/>
      <c r="I18" s="341"/>
      <c r="J18" s="342"/>
      <c r="K18" s="282"/>
      <c r="M18" s="343"/>
      <c r="N18" s="286"/>
      <c r="O18" s="286"/>
      <c r="P18" s="331"/>
      <c r="Q18" s="286"/>
      <c r="R18" s="286"/>
      <c r="S18" s="341"/>
      <c r="T18" s="342"/>
    </row>
    <row r="19" spans="1:20" ht="13.4" customHeight="1">
      <c r="A19" s="333">
        <v>57</v>
      </c>
      <c r="B19" s="312"/>
      <c r="C19" s="1543" t="s">
        <v>2606</v>
      </c>
      <c r="D19" s="334"/>
      <c r="E19" s="344"/>
      <c r="F19" s="344"/>
      <c r="G19" s="344"/>
      <c r="H19" s="344"/>
      <c r="I19" s="345"/>
      <c r="J19" s="278">
        <v>57</v>
      </c>
      <c r="K19" s="273">
        <v>57</v>
      </c>
      <c r="L19" s="312"/>
      <c r="M19" s="346"/>
      <c r="N19" s="344"/>
      <c r="O19" s="344"/>
      <c r="P19" s="293"/>
      <c r="Q19" s="344"/>
      <c r="R19" s="344"/>
      <c r="S19" s="347"/>
      <c r="T19" s="278">
        <v>57</v>
      </c>
    </row>
    <row r="20" spans="1:20" ht="10.5" thickBot="1">
      <c r="A20" s="333" t="s">
        <v>39</v>
      </c>
      <c r="B20" s="312"/>
      <c r="C20" s="1560" t="s">
        <v>2607</v>
      </c>
      <c r="D20" s="348"/>
      <c r="E20" s="349"/>
      <c r="F20" s="349"/>
      <c r="G20" s="349"/>
      <c r="H20" s="349"/>
      <c r="I20" s="350"/>
      <c r="J20" s="351" t="s">
        <v>39</v>
      </c>
      <c r="K20" s="273" t="s">
        <v>39</v>
      </c>
      <c r="L20" s="352"/>
      <c r="M20" s="348"/>
      <c r="N20" s="349"/>
      <c r="O20" s="349"/>
      <c r="P20" s="349"/>
      <c r="Q20" s="349"/>
      <c r="R20" s="349"/>
      <c r="S20" s="353"/>
      <c r="T20" s="351" t="s">
        <v>39</v>
      </c>
    </row>
    <row r="21" spans="1:20">
      <c r="A21" s="340"/>
      <c r="C21" s="1541" t="s">
        <v>2608</v>
      </c>
      <c r="D21" s="354"/>
      <c r="E21" s="286"/>
      <c r="F21" s="286"/>
      <c r="G21" s="286"/>
      <c r="H21" s="286"/>
      <c r="I21" s="286"/>
      <c r="J21" s="288"/>
      <c r="K21" s="355"/>
      <c r="M21" s="356"/>
      <c r="N21" s="354"/>
      <c r="O21" s="286"/>
      <c r="P21" s="286"/>
      <c r="Q21" s="286"/>
      <c r="R21" s="286"/>
      <c r="S21" s="286"/>
      <c r="T21" s="357"/>
    </row>
    <row r="22" spans="1:20" ht="13.4" customHeight="1">
      <c r="A22" s="340" t="s">
        <v>1631</v>
      </c>
      <c r="C22" s="1561" t="s">
        <v>2609</v>
      </c>
      <c r="D22" s="293"/>
      <c r="E22" s="286"/>
      <c r="F22" s="286"/>
      <c r="G22" s="286"/>
      <c r="H22" s="286"/>
      <c r="I22" s="286"/>
      <c r="J22" s="288" t="s">
        <v>1631</v>
      </c>
      <c r="K22" s="282" t="s">
        <v>1631</v>
      </c>
      <c r="M22" s="356"/>
      <c r="N22" s="354"/>
      <c r="O22" s="286"/>
      <c r="P22" s="286"/>
      <c r="Q22" s="286"/>
      <c r="R22" s="358"/>
      <c r="S22" s="286"/>
      <c r="T22" s="342" t="s">
        <v>1631</v>
      </c>
    </row>
    <row r="23" spans="1:20" ht="13.4" customHeight="1">
      <c r="A23" s="359" t="s">
        <v>47</v>
      </c>
      <c r="B23" s="360"/>
      <c r="C23" s="1562" t="s">
        <v>2610</v>
      </c>
      <c r="D23" s="293"/>
      <c r="E23" s="361"/>
      <c r="F23" s="361"/>
      <c r="G23" s="361"/>
      <c r="H23" s="361"/>
      <c r="I23" s="361"/>
      <c r="J23" s="362" t="s">
        <v>47</v>
      </c>
      <c r="K23" s="363" t="s">
        <v>47</v>
      </c>
      <c r="L23" s="360"/>
      <c r="M23" s="364"/>
      <c r="N23" s="365"/>
      <c r="O23" s="361"/>
      <c r="P23" s="361"/>
      <c r="Q23" s="361"/>
      <c r="R23" s="358"/>
      <c r="S23" s="361"/>
      <c r="T23" s="366" t="s">
        <v>47</v>
      </c>
    </row>
    <row r="24" spans="1:20" ht="13.4" customHeight="1">
      <c r="A24" s="359" t="s">
        <v>1634</v>
      </c>
      <c r="B24" s="360"/>
      <c r="C24" s="1563" t="s">
        <v>2611</v>
      </c>
      <c r="D24" s="367"/>
      <c r="E24" s="361"/>
      <c r="F24" s="361"/>
      <c r="G24" s="361"/>
      <c r="H24" s="361"/>
      <c r="I24" s="361"/>
      <c r="J24" s="362" t="s">
        <v>1634</v>
      </c>
      <c r="K24" s="363" t="s">
        <v>1634</v>
      </c>
      <c r="L24" s="360"/>
      <c r="M24" s="364"/>
      <c r="N24" s="365"/>
      <c r="O24" s="361"/>
      <c r="P24" s="361"/>
      <c r="Q24" s="361"/>
      <c r="R24" s="361"/>
      <c r="S24" s="361"/>
      <c r="T24" s="366" t="s">
        <v>1634</v>
      </c>
    </row>
    <row r="25" spans="1:20" ht="13.4" customHeight="1">
      <c r="A25" s="359">
        <v>62</v>
      </c>
      <c r="B25" s="360"/>
      <c r="C25" s="1563" t="s">
        <v>2612</v>
      </c>
      <c r="D25" s="367"/>
      <c r="E25" s="361"/>
      <c r="F25" s="361"/>
      <c r="G25" s="361"/>
      <c r="H25" s="361"/>
      <c r="I25" s="361"/>
      <c r="J25" s="288" t="s">
        <v>1076</v>
      </c>
      <c r="K25" s="363">
        <v>62</v>
      </c>
      <c r="L25" s="360"/>
      <c r="M25" s="364"/>
      <c r="N25" s="365"/>
      <c r="O25" s="361"/>
      <c r="P25" s="361"/>
      <c r="Q25" s="361"/>
      <c r="R25" s="361"/>
      <c r="S25" s="361"/>
      <c r="T25" s="366">
        <v>62</v>
      </c>
    </row>
    <row r="26" spans="1:20" ht="13.4" customHeight="1">
      <c r="A26" s="359" t="s">
        <v>1079</v>
      </c>
      <c r="B26" s="360"/>
      <c r="C26" s="1563" t="s">
        <v>2613</v>
      </c>
      <c r="D26" s="367"/>
      <c r="E26" s="361"/>
      <c r="F26" s="361"/>
      <c r="G26" s="361"/>
      <c r="H26" s="361"/>
      <c r="I26" s="361"/>
      <c r="J26" s="362" t="s">
        <v>1079</v>
      </c>
      <c r="K26" s="363" t="s">
        <v>1079</v>
      </c>
      <c r="L26" s="360"/>
      <c r="M26" s="364"/>
      <c r="N26" s="365"/>
      <c r="O26" s="361"/>
      <c r="P26" s="361"/>
      <c r="Q26" s="361"/>
      <c r="R26" s="361"/>
      <c r="S26" s="361"/>
      <c r="T26" s="366" t="s">
        <v>1079</v>
      </c>
    </row>
    <row r="27" spans="1:20" ht="13.4" customHeight="1">
      <c r="A27" s="359" t="s">
        <v>1081</v>
      </c>
      <c r="B27" s="360"/>
      <c r="C27" s="1563" t="s">
        <v>2614</v>
      </c>
      <c r="D27" s="367"/>
      <c r="E27" s="361"/>
      <c r="F27" s="361"/>
      <c r="G27" s="361"/>
      <c r="H27" s="361"/>
      <c r="I27" s="361"/>
      <c r="J27" s="362" t="s">
        <v>1081</v>
      </c>
      <c r="K27" s="363" t="s">
        <v>1081</v>
      </c>
      <c r="L27" s="360"/>
      <c r="M27" s="364"/>
      <c r="N27" s="365"/>
      <c r="O27" s="361"/>
      <c r="P27" s="361"/>
      <c r="Q27" s="361"/>
      <c r="R27" s="361"/>
      <c r="S27" s="361"/>
      <c r="T27" s="366" t="s">
        <v>1081</v>
      </c>
    </row>
    <row r="28" spans="1:20" ht="13.4" customHeight="1">
      <c r="A28" s="359" t="s">
        <v>2615</v>
      </c>
      <c r="B28" s="360"/>
      <c r="C28" s="1563" t="s">
        <v>2616</v>
      </c>
      <c r="D28" s="367"/>
      <c r="E28" s="361"/>
      <c r="F28" s="361"/>
      <c r="G28" s="361"/>
      <c r="H28" s="361"/>
      <c r="I28" s="361"/>
      <c r="J28" s="362" t="s">
        <v>2615</v>
      </c>
      <c r="K28" s="363" t="s">
        <v>2615</v>
      </c>
      <c r="L28" s="360"/>
      <c r="M28" s="364"/>
      <c r="N28" s="365"/>
      <c r="O28" s="361"/>
      <c r="P28" s="361"/>
      <c r="Q28" s="361"/>
      <c r="R28" s="361"/>
      <c r="S28" s="361"/>
      <c r="T28" s="366" t="s">
        <v>2615</v>
      </c>
    </row>
    <row r="29" spans="1:20" ht="13.4" customHeight="1">
      <c r="A29" s="359">
        <v>66</v>
      </c>
      <c r="B29" s="360"/>
      <c r="C29" s="1563" t="s">
        <v>3520</v>
      </c>
      <c r="D29" s="367"/>
      <c r="E29" s="361"/>
      <c r="F29" s="361"/>
      <c r="G29" s="361"/>
      <c r="H29" s="361"/>
      <c r="I29" s="361"/>
      <c r="J29" s="362">
        <v>66</v>
      </c>
      <c r="K29" s="363">
        <v>66</v>
      </c>
      <c r="L29" s="360"/>
      <c r="M29" s="364"/>
      <c r="N29" s="365"/>
      <c r="O29" s="365"/>
      <c r="P29" s="361"/>
      <c r="Q29" s="361"/>
      <c r="R29" s="361"/>
      <c r="S29" s="361"/>
      <c r="T29" s="366">
        <v>66</v>
      </c>
    </row>
    <row r="30" spans="1:20" ht="13.4" customHeight="1">
      <c r="A30" s="340"/>
      <c r="C30" s="1542" t="s">
        <v>2617</v>
      </c>
      <c r="D30" s="354"/>
      <c r="E30" s="286"/>
      <c r="F30" s="286"/>
      <c r="G30" s="286"/>
      <c r="H30" s="286"/>
      <c r="I30" s="286"/>
      <c r="J30" s="288"/>
      <c r="K30" s="282"/>
      <c r="M30" s="356"/>
      <c r="N30" s="354"/>
      <c r="O30" s="286"/>
      <c r="P30" s="286"/>
      <c r="Q30" s="286"/>
      <c r="R30" s="286"/>
      <c r="S30" s="286"/>
      <c r="T30" s="342"/>
    </row>
    <row r="31" spans="1:20" ht="13.4" customHeight="1">
      <c r="A31" s="340"/>
      <c r="C31" s="1542" t="s">
        <v>2618</v>
      </c>
      <c r="D31" s="354"/>
      <c r="E31" s="286"/>
      <c r="F31" s="286"/>
      <c r="G31" s="286"/>
      <c r="H31" s="286"/>
      <c r="I31" s="286"/>
      <c r="J31" s="288"/>
      <c r="K31" s="355"/>
      <c r="M31" s="356"/>
      <c r="N31" s="354"/>
      <c r="O31" s="286"/>
      <c r="P31" s="286"/>
      <c r="Q31" s="286"/>
      <c r="R31" s="286"/>
      <c r="S31" s="286"/>
      <c r="T31" s="357"/>
    </row>
    <row r="32" spans="1:20" ht="13.4" customHeight="1">
      <c r="A32" s="340">
        <v>67</v>
      </c>
      <c r="C32" s="1542" t="s">
        <v>2619</v>
      </c>
      <c r="D32" s="367"/>
      <c r="E32" s="286"/>
      <c r="F32" s="286"/>
      <c r="G32" s="286"/>
      <c r="H32" s="286"/>
      <c r="I32" s="286"/>
      <c r="J32" s="288">
        <v>67</v>
      </c>
      <c r="K32" s="282">
        <v>67</v>
      </c>
      <c r="M32" s="356"/>
      <c r="N32" s="356"/>
      <c r="O32" s="354"/>
      <c r="P32" s="286"/>
      <c r="Q32" s="286"/>
      <c r="R32" s="286"/>
      <c r="S32" s="286"/>
      <c r="T32" s="342">
        <v>67</v>
      </c>
    </row>
    <row r="33" spans="1:20" ht="13.4" customHeight="1">
      <c r="A33" s="359" t="s">
        <v>2620</v>
      </c>
      <c r="B33" s="360"/>
      <c r="C33" s="1563" t="s">
        <v>2621</v>
      </c>
      <c r="D33" s="367"/>
      <c r="E33" s="361"/>
      <c r="F33" s="361"/>
      <c r="G33" s="361"/>
      <c r="H33" s="361"/>
      <c r="I33" s="361"/>
      <c r="J33" s="362" t="s">
        <v>2620</v>
      </c>
      <c r="K33" s="363" t="s">
        <v>2620</v>
      </c>
      <c r="L33" s="360"/>
      <c r="M33" s="364"/>
      <c r="N33" s="365"/>
      <c r="O33" s="361"/>
      <c r="P33" s="361"/>
      <c r="Q33" s="361"/>
      <c r="R33" s="361"/>
      <c r="S33" s="361"/>
      <c r="T33" s="366" t="s">
        <v>2620</v>
      </c>
    </row>
    <row r="34" spans="1:20" ht="13.4" customHeight="1">
      <c r="A34" s="359" t="s">
        <v>2622</v>
      </c>
      <c r="B34" s="360"/>
      <c r="C34" s="1562" t="s">
        <v>2623</v>
      </c>
      <c r="D34" s="367"/>
      <c r="E34" s="361"/>
      <c r="F34" s="361"/>
      <c r="G34" s="361"/>
      <c r="H34" s="361"/>
      <c r="I34" s="361"/>
      <c r="J34" s="366" t="s">
        <v>2622</v>
      </c>
      <c r="K34" s="363" t="s">
        <v>2622</v>
      </c>
      <c r="L34" s="368"/>
      <c r="M34" s="364"/>
      <c r="N34" s="365"/>
      <c r="O34" s="361"/>
      <c r="P34" s="361"/>
      <c r="Q34" s="361"/>
      <c r="R34" s="361"/>
      <c r="S34" s="361"/>
      <c r="T34" s="366" t="s">
        <v>2622</v>
      </c>
    </row>
    <row r="35" spans="1:20">
      <c r="A35" s="369" t="s">
        <v>2624</v>
      </c>
      <c r="B35" s="372"/>
      <c r="C35" s="1564" t="s">
        <v>2625</v>
      </c>
      <c r="D35" s="367"/>
      <c r="E35" s="293"/>
      <c r="F35" s="293"/>
      <c r="G35" s="293"/>
      <c r="H35" s="293"/>
      <c r="I35" s="293"/>
      <c r="J35" s="370" t="s">
        <v>2624</v>
      </c>
      <c r="K35" s="371" t="s">
        <v>2624</v>
      </c>
      <c r="L35" s="372"/>
      <c r="M35" s="367"/>
      <c r="N35" s="293"/>
      <c r="O35" s="293"/>
      <c r="P35" s="293"/>
      <c r="Q35" s="293"/>
      <c r="R35" s="293"/>
      <c r="S35" s="293"/>
      <c r="T35" s="373" t="s">
        <v>2624</v>
      </c>
    </row>
    <row r="36" spans="1:20" ht="10.5">
      <c r="A36" s="374" t="s">
        <v>332</v>
      </c>
      <c r="B36" s="375"/>
      <c r="C36" s="375"/>
      <c r="D36" s="375"/>
      <c r="E36" s="375"/>
      <c r="F36" s="375"/>
      <c r="G36" s="375"/>
      <c r="H36" s="375"/>
      <c r="I36" s="375"/>
      <c r="J36" s="376"/>
      <c r="K36" s="374" t="s">
        <v>332</v>
      </c>
      <c r="L36" s="375"/>
      <c r="M36" s="375"/>
      <c r="N36" s="375"/>
      <c r="O36" s="375"/>
      <c r="P36" s="375"/>
      <c r="Q36" s="375"/>
      <c r="R36" s="375"/>
      <c r="S36" s="375"/>
      <c r="T36" s="376"/>
    </row>
    <row r="37" spans="1:20" ht="10.5">
      <c r="A37" s="2145"/>
      <c r="B37" s="375"/>
      <c r="C37" s="375"/>
      <c r="D37" s="375"/>
      <c r="E37" s="375"/>
      <c r="F37" s="375"/>
      <c r="G37" s="375"/>
      <c r="H37" s="375"/>
      <c r="I37" s="375"/>
      <c r="J37" s="2146"/>
      <c r="K37" s="2145"/>
      <c r="L37" s="375"/>
      <c r="M37" s="375"/>
      <c r="N37" s="375"/>
      <c r="O37" s="375"/>
      <c r="P37" s="375"/>
      <c r="Q37" s="375"/>
      <c r="R37" s="375"/>
      <c r="S37" s="375"/>
      <c r="T37" s="2146"/>
    </row>
    <row r="38" spans="1:20" ht="10.5">
      <c r="A38" s="2145"/>
      <c r="B38" s="375"/>
      <c r="C38" s="375"/>
      <c r="D38" s="375"/>
      <c r="E38" s="375"/>
      <c r="F38" s="375"/>
      <c r="G38" s="375"/>
      <c r="H38" s="375"/>
      <c r="I38" s="375"/>
      <c r="J38" s="2146"/>
      <c r="K38" s="2145"/>
      <c r="L38" s="375"/>
      <c r="M38" s="375"/>
      <c r="N38" s="375"/>
      <c r="O38" s="375"/>
      <c r="P38" s="375"/>
      <c r="Q38" s="375"/>
      <c r="R38" s="375"/>
      <c r="S38" s="375"/>
      <c r="T38" s="2146"/>
    </row>
    <row r="39" spans="1:20" ht="10.5">
      <c r="A39" s="2145"/>
      <c r="B39" s="375"/>
      <c r="C39" s="375"/>
      <c r="D39" s="375"/>
      <c r="E39" s="375"/>
      <c r="F39" s="375"/>
      <c r="G39" s="375"/>
      <c r="H39" s="375"/>
      <c r="I39" s="375"/>
      <c r="J39" s="2146"/>
      <c r="K39" s="2145"/>
      <c r="L39" s="375"/>
      <c r="M39" s="375"/>
      <c r="N39" s="375"/>
      <c r="O39" s="375"/>
      <c r="P39" s="375"/>
      <c r="Q39" s="375"/>
      <c r="R39" s="375"/>
      <c r="S39" s="375"/>
      <c r="T39" s="2146"/>
    </row>
    <row r="40" spans="1:20" ht="10.5">
      <c r="A40" s="2145"/>
      <c r="B40" s="375"/>
      <c r="C40" s="375"/>
      <c r="D40" s="375"/>
      <c r="E40" s="375"/>
      <c r="F40" s="375"/>
      <c r="G40" s="375"/>
      <c r="H40" s="375"/>
      <c r="I40" s="375"/>
      <c r="J40" s="2146"/>
      <c r="K40" s="2145"/>
      <c r="L40" s="375"/>
      <c r="M40" s="375"/>
      <c r="N40" s="375"/>
      <c r="O40" s="375"/>
      <c r="P40" s="375"/>
      <c r="Q40" s="375"/>
      <c r="R40" s="375"/>
      <c r="S40" s="375"/>
      <c r="T40" s="2146"/>
    </row>
    <row r="41" spans="1:20" ht="10.5">
      <c r="A41" s="2145"/>
      <c r="B41" s="375"/>
      <c r="C41" s="375"/>
      <c r="D41" s="375"/>
      <c r="E41" s="375"/>
      <c r="F41" s="375"/>
      <c r="G41" s="375"/>
      <c r="H41" s="375"/>
      <c r="I41" s="375"/>
      <c r="J41" s="2146"/>
      <c r="K41" s="2145"/>
      <c r="L41" s="375"/>
      <c r="M41" s="375"/>
      <c r="N41" s="375"/>
      <c r="O41" s="375"/>
      <c r="P41" s="375"/>
      <c r="Q41" s="375"/>
      <c r="R41" s="375"/>
      <c r="S41" s="375"/>
      <c r="T41" s="2146"/>
    </row>
    <row r="42" spans="1:20" ht="10.5">
      <c r="A42" s="2145"/>
      <c r="B42" s="375"/>
      <c r="C42" s="375"/>
      <c r="D42" s="375"/>
      <c r="E42" s="375"/>
      <c r="F42" s="375"/>
      <c r="G42" s="375"/>
      <c r="H42" s="375"/>
      <c r="I42" s="375"/>
      <c r="J42" s="2146"/>
      <c r="K42" s="2145"/>
      <c r="L42" s="375"/>
      <c r="M42" s="375"/>
      <c r="N42" s="375"/>
      <c r="O42" s="375"/>
      <c r="P42" s="375"/>
      <c r="Q42" s="375"/>
      <c r="R42" s="375"/>
      <c r="S42" s="375"/>
      <c r="T42" s="2146"/>
    </row>
    <row r="43" spans="1:20" ht="10.5">
      <c r="A43" s="2145"/>
      <c r="B43" s="375"/>
      <c r="C43" s="375"/>
      <c r="D43" s="375"/>
      <c r="E43" s="375"/>
      <c r="F43" s="375"/>
      <c r="G43" s="375"/>
      <c r="H43" s="375"/>
      <c r="I43" s="375"/>
      <c r="J43" s="2146"/>
      <c r="K43" s="2145"/>
      <c r="L43" s="375"/>
      <c r="M43" s="375"/>
      <c r="N43" s="375"/>
      <c r="O43" s="375"/>
      <c r="P43" s="375"/>
      <c r="Q43" s="375"/>
      <c r="R43" s="375"/>
      <c r="S43" s="375"/>
      <c r="T43" s="2146"/>
    </row>
    <row r="44" spans="1:20" ht="10.5">
      <c r="A44" s="2145"/>
      <c r="B44" s="375"/>
      <c r="C44" s="375"/>
      <c r="D44" s="375"/>
      <c r="E44" s="375"/>
      <c r="F44" s="375"/>
      <c r="G44" s="375"/>
      <c r="H44" s="375"/>
      <c r="I44" s="375"/>
      <c r="J44" s="2146"/>
      <c r="K44" s="2145"/>
      <c r="L44" s="375"/>
      <c r="M44" s="375"/>
      <c r="N44" s="375"/>
      <c r="O44" s="375"/>
      <c r="P44" s="375"/>
      <c r="Q44" s="375"/>
      <c r="R44" s="375"/>
      <c r="S44" s="375"/>
      <c r="T44" s="2146"/>
    </row>
    <row r="45" spans="1:20" ht="10.5">
      <c r="A45" s="2145"/>
      <c r="B45" s="375"/>
      <c r="C45" s="375"/>
      <c r="D45" s="375"/>
      <c r="E45" s="375"/>
      <c r="F45" s="375"/>
      <c r="G45" s="375"/>
      <c r="H45" s="375"/>
      <c r="I45" s="375"/>
      <c r="J45" s="2146"/>
      <c r="K45" s="2145"/>
      <c r="L45" s="375"/>
      <c r="M45" s="375"/>
      <c r="N45" s="375"/>
      <c r="O45" s="375"/>
      <c r="P45" s="375"/>
      <c r="Q45" s="375"/>
      <c r="R45" s="375"/>
      <c r="S45" s="375"/>
      <c r="T45" s="2146"/>
    </row>
    <row r="46" spans="1:20" ht="10.5">
      <c r="A46" s="2145"/>
      <c r="B46" s="375"/>
      <c r="C46" s="375"/>
      <c r="D46" s="375"/>
      <c r="E46" s="375"/>
      <c r="F46" s="375"/>
      <c r="G46" s="375"/>
      <c r="H46" s="375"/>
      <c r="I46" s="375"/>
      <c r="J46" s="2146"/>
      <c r="K46" s="2145"/>
      <c r="L46" s="375"/>
      <c r="M46" s="375"/>
      <c r="N46" s="375"/>
      <c r="O46" s="375"/>
      <c r="P46" s="375"/>
      <c r="Q46" s="375"/>
      <c r="R46" s="375"/>
      <c r="S46" s="375"/>
      <c r="T46" s="2146"/>
    </row>
    <row r="47" spans="1:20" ht="10.5">
      <c r="A47" s="2145"/>
      <c r="B47" s="375"/>
      <c r="C47" s="375"/>
      <c r="D47" s="375"/>
      <c r="E47" s="375"/>
      <c r="F47" s="375"/>
      <c r="G47" s="375"/>
      <c r="H47" s="375"/>
      <c r="I47" s="375"/>
      <c r="J47" s="2146"/>
      <c r="K47" s="2145"/>
      <c r="L47" s="375"/>
      <c r="M47" s="375"/>
      <c r="N47" s="375"/>
      <c r="O47" s="375"/>
      <c r="P47" s="375"/>
      <c r="Q47" s="375"/>
      <c r="R47" s="375"/>
      <c r="S47" s="375"/>
      <c r="T47" s="2146"/>
    </row>
    <row r="48" spans="1:20" ht="10.5">
      <c r="A48" s="2145"/>
      <c r="B48" s="375"/>
      <c r="C48" s="375"/>
      <c r="D48" s="375"/>
      <c r="E48" s="375"/>
      <c r="F48" s="375"/>
      <c r="G48" s="375"/>
      <c r="H48" s="375"/>
      <c r="I48" s="375"/>
      <c r="J48" s="2146"/>
      <c r="K48" s="2145"/>
      <c r="L48" s="375"/>
      <c r="M48" s="375"/>
      <c r="N48" s="375"/>
      <c r="O48" s="375"/>
      <c r="P48" s="375"/>
      <c r="Q48" s="375"/>
      <c r="R48" s="375"/>
      <c r="S48" s="375"/>
      <c r="T48" s="2146"/>
    </row>
    <row r="49" spans="1:20" ht="10.5">
      <c r="A49" s="2145"/>
      <c r="B49" s="375"/>
      <c r="C49" s="375"/>
      <c r="D49" s="375"/>
      <c r="E49" s="375"/>
      <c r="F49" s="375"/>
      <c r="G49" s="375"/>
      <c r="H49" s="375"/>
      <c r="I49" s="375"/>
      <c r="J49" s="2146"/>
      <c r="K49" s="2145"/>
      <c r="L49" s="375"/>
      <c r="M49" s="375"/>
      <c r="N49" s="375"/>
      <c r="O49" s="375"/>
      <c r="P49" s="375"/>
      <c r="Q49" s="375"/>
      <c r="R49" s="375"/>
      <c r="S49" s="375"/>
      <c r="T49" s="2146"/>
    </row>
    <row r="50" spans="1:20" ht="10.5">
      <c r="A50" s="2145"/>
      <c r="B50" s="375"/>
      <c r="C50" s="375"/>
      <c r="D50" s="375"/>
      <c r="E50" s="375"/>
      <c r="F50" s="375"/>
      <c r="G50" s="375"/>
      <c r="H50" s="375"/>
      <c r="I50" s="375"/>
      <c r="J50" s="2146"/>
      <c r="K50" s="2145"/>
      <c r="L50" s="375"/>
      <c r="M50" s="375"/>
      <c r="N50" s="375"/>
      <c r="O50" s="375"/>
      <c r="P50" s="375"/>
      <c r="Q50" s="375"/>
      <c r="R50" s="375"/>
      <c r="S50" s="375"/>
      <c r="T50" s="2146"/>
    </row>
    <row r="51" spans="1:20" ht="10.5">
      <c r="A51" s="2145"/>
      <c r="B51" s="375"/>
      <c r="C51" s="375"/>
      <c r="D51" s="375"/>
      <c r="E51" s="375"/>
      <c r="F51" s="375"/>
      <c r="G51" s="375"/>
      <c r="H51" s="375"/>
      <c r="I51" s="375"/>
      <c r="J51" s="2146"/>
      <c r="K51" s="2145"/>
      <c r="L51" s="375"/>
      <c r="M51" s="375"/>
      <c r="N51" s="375"/>
      <c r="O51" s="375"/>
      <c r="P51" s="375"/>
      <c r="Q51" s="375"/>
      <c r="R51" s="375"/>
      <c r="S51" s="375"/>
      <c r="T51" s="2146"/>
    </row>
    <row r="52" spans="1:20" ht="10.5">
      <c r="A52" s="2145"/>
      <c r="B52" s="375"/>
      <c r="C52" s="375"/>
      <c r="D52" s="375"/>
      <c r="E52" s="375"/>
      <c r="F52" s="375"/>
      <c r="G52" s="375"/>
      <c r="H52" s="375"/>
      <c r="I52" s="375"/>
      <c r="J52" s="2146"/>
      <c r="K52" s="2145"/>
      <c r="L52" s="375"/>
      <c r="M52" s="375"/>
      <c r="N52" s="375"/>
      <c r="O52" s="375"/>
      <c r="P52" s="375"/>
      <c r="Q52" s="375"/>
      <c r="R52" s="375"/>
      <c r="S52" s="375"/>
      <c r="T52" s="2146"/>
    </row>
    <row r="53" spans="1:20" ht="10.5">
      <c r="A53" s="2145"/>
      <c r="B53" s="375"/>
      <c r="C53" s="375"/>
      <c r="D53" s="375"/>
      <c r="E53" s="375"/>
      <c r="F53" s="375"/>
      <c r="G53" s="375"/>
      <c r="H53" s="375"/>
      <c r="I53" s="375"/>
      <c r="J53" s="2146"/>
      <c r="K53" s="2145"/>
      <c r="L53" s="375"/>
      <c r="M53" s="375"/>
      <c r="N53" s="375"/>
      <c r="O53" s="375"/>
      <c r="P53" s="375"/>
      <c r="Q53" s="375"/>
      <c r="R53" s="375"/>
      <c r="S53" s="375"/>
      <c r="T53" s="2146"/>
    </row>
    <row r="54" spans="1:20" ht="10.5">
      <c r="A54" s="2145"/>
      <c r="B54" s="375"/>
      <c r="C54" s="375"/>
      <c r="D54" s="375"/>
      <c r="E54" s="375"/>
      <c r="F54" s="375"/>
      <c r="G54" s="375"/>
      <c r="H54" s="375"/>
      <c r="I54" s="375"/>
      <c r="J54" s="2146"/>
      <c r="K54" s="2145"/>
      <c r="L54" s="375"/>
      <c r="M54" s="375"/>
      <c r="N54" s="375"/>
      <c r="O54" s="375"/>
      <c r="P54" s="375"/>
      <c r="Q54" s="375"/>
      <c r="R54" s="375"/>
      <c r="S54" s="375"/>
      <c r="T54" s="2146"/>
    </row>
    <row r="55" spans="1:20">
      <c r="A55" s="253"/>
      <c r="B55" s="1524"/>
      <c r="J55" s="252"/>
      <c r="K55" s="253"/>
      <c r="T55" s="252"/>
    </row>
    <row r="56" spans="1:20">
      <c r="A56" s="253"/>
      <c r="J56" s="252"/>
      <c r="K56" s="253"/>
      <c r="T56" s="252"/>
    </row>
    <row r="57" spans="1:20">
      <c r="A57" s="2127"/>
      <c r="J57" s="2137"/>
      <c r="K57" s="2127"/>
      <c r="T57" s="2137"/>
    </row>
    <row r="58" spans="1:20">
      <c r="A58" s="2127"/>
      <c r="J58" s="2137"/>
      <c r="K58" s="2127"/>
      <c r="T58" s="2137"/>
    </row>
    <row r="59" spans="1:20">
      <c r="A59" s="2127"/>
      <c r="J59" s="2137"/>
      <c r="K59" s="2127"/>
      <c r="T59" s="2137"/>
    </row>
    <row r="60" spans="1:20">
      <c r="A60" s="2127"/>
      <c r="J60" s="2137"/>
      <c r="K60" s="2127"/>
      <c r="T60" s="2137"/>
    </row>
    <row r="61" spans="1:20">
      <c r="A61" s="2127"/>
      <c r="J61" s="2137"/>
      <c r="K61" s="2127"/>
      <c r="T61" s="2137"/>
    </row>
    <row r="62" spans="1:20" ht="21.75" customHeight="1">
      <c r="A62" s="253"/>
      <c r="J62" s="252"/>
      <c r="K62" s="253"/>
      <c r="T62" s="252"/>
    </row>
    <row r="63" spans="1:20">
      <c r="A63" s="377"/>
      <c r="B63" s="372"/>
      <c r="C63" s="1565"/>
      <c r="D63" s="372"/>
      <c r="E63" s="372"/>
      <c r="F63" s="372"/>
      <c r="G63" s="372"/>
      <c r="H63" s="372"/>
      <c r="I63" s="372"/>
      <c r="J63" s="378"/>
      <c r="K63" s="377"/>
      <c r="L63" s="372"/>
      <c r="M63" s="372"/>
      <c r="N63" s="372"/>
      <c r="O63" s="372"/>
      <c r="P63" s="372"/>
      <c r="Q63" s="372"/>
      <c r="R63" s="372"/>
      <c r="S63" s="372"/>
      <c r="T63" s="378"/>
    </row>
    <row r="64" spans="1:20" ht="10.5">
      <c r="A64" s="313"/>
      <c r="B64" s="312"/>
      <c r="C64" s="312"/>
      <c r="D64" s="312"/>
      <c r="E64" s="312"/>
      <c r="F64" s="312"/>
      <c r="G64" s="312"/>
      <c r="H64" s="1547"/>
      <c r="I64" s="1547"/>
      <c r="J64" s="1548" t="s">
        <v>2600</v>
      </c>
      <c r="K64" s="1549" t="s">
        <v>2600</v>
      </c>
      <c r="L64" s="312"/>
      <c r="M64" s="312"/>
      <c r="N64" s="312"/>
      <c r="O64" s="312"/>
      <c r="P64" s="312"/>
      <c r="Q64" s="312"/>
      <c r="R64" s="312"/>
      <c r="S64" s="312"/>
      <c r="T64" s="379"/>
    </row>
    <row r="67" spans="12:12">
      <c r="L67" s="380"/>
    </row>
  </sheetData>
  <customSheetViews>
    <customSheetView guid="{CED32266-454C-4882-8DB4-02038533D7CA}" showPageBreaks="1" topLeftCell="J1">
      <selection activeCell="U32" sqref="U32"/>
      <pageMargins left="0.5" right="0.5" top="0.5" bottom="0.55277777777777781" header="0" footer="0"/>
      <pageSetup orientation="portrait" horizontalDpi="1200" verticalDpi="1200" r:id="rId1"/>
    </customSheetView>
    <customSheetView guid="{785AB79B-FCC5-4328-97AE-CA0022E835E7}" topLeftCell="J1">
      <selection activeCell="U32" sqref="U32"/>
      <pageMargins left="0.5" right="0.5" top="0.5" bottom="0.55277777777777781" header="0" footer="0"/>
      <pageSetup orientation="portrait" horizontalDpi="1200" verticalDpi="1200" r:id="rId2"/>
    </customSheetView>
    <customSheetView guid="{5A727A5D-BF44-4335-A246-11154DE1EF1F}" topLeftCell="J1">
      <selection activeCell="U32" sqref="U32"/>
      <pageMargins left="0.5" right="0.5" top="0.5" bottom="0.55277777777777781" header="0" footer="0"/>
      <pageSetup orientation="portrait" horizontalDpi="1200" verticalDpi="1200" r:id="rId3"/>
    </customSheetView>
    <customSheetView guid="{4199E9C9-F722-4E0F-954F-1B24567CBCA2}" topLeftCell="J1">
      <selection activeCell="U32" sqref="U32"/>
      <pageMargins left="0.5" right="0.5" top="0.5" bottom="0.55277777777777781" header="0" footer="0"/>
      <pageSetup orientation="portrait" horizontalDpi="1200" verticalDpi="1200" r:id="rId4"/>
    </customSheetView>
    <customSheetView guid="{494A8C19-2F1C-4B6E-A878-D879D2D7079D}" topLeftCell="J1">
      <selection activeCell="U32" sqref="U32"/>
      <pageMargins left="0.5" right="0.5" top="0.5" bottom="0.55277777777777781" header="0" footer="0"/>
      <pageSetup orientation="portrait" horizontalDpi="1200" verticalDpi="1200" r:id="rId5"/>
    </customSheetView>
    <customSheetView guid="{1074830C-1147-4CE3-BD9F-2572CEE59AEF}" topLeftCell="J1">
      <selection activeCell="U32" sqref="U32"/>
      <pageMargins left="0.5" right="0.5" top="0.5" bottom="0.55277777777777781" header="0" footer="0"/>
      <pageSetup orientation="portrait" horizontalDpi="1200" verticalDpi="1200" r:id="rId6"/>
    </customSheetView>
    <customSheetView guid="{C0E4D60A-5D51-4D0A-8339-E19D67BA1FD7}" topLeftCell="J1">
      <selection activeCell="U32" sqref="U32"/>
      <pageMargins left="0.5" right="0.5" top="0.5" bottom="0.55277777777777781" header="0" footer="0"/>
      <pageSetup orientation="portrait" horizontalDpi="1200" verticalDpi="1200" r:id="rId7"/>
    </customSheetView>
    <customSheetView guid="{EB5A193B-9693-4793-A7E2-BFF09C25801B}" topLeftCell="J1">
      <selection activeCell="U32" sqref="U32"/>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scale="103"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68"/>
  <sheetViews>
    <sheetView workbookViewId="0">
      <selection activeCell="A125" sqref="A125:XFD125"/>
    </sheetView>
  </sheetViews>
  <sheetFormatPr defaultRowHeight="10"/>
  <cols>
    <col min="1" max="1" width="5.6640625" customWidth="1"/>
    <col min="2" max="2" width="44.109375" customWidth="1"/>
    <col min="3" max="6" width="16.88671875" customWidth="1"/>
    <col min="7" max="7" width="5" customWidth="1"/>
  </cols>
  <sheetData>
    <row r="1" spans="1:7" ht="11.5">
      <c r="A1" s="591">
        <v>102</v>
      </c>
      <c r="B1" s="160"/>
      <c r="C1" s="160"/>
      <c r="D1" s="160"/>
      <c r="E1" s="100" t="s">
        <v>2822</v>
      </c>
      <c r="F1" s="154"/>
      <c r="G1" s="458"/>
    </row>
    <row r="2" spans="1:7" ht="10.5">
      <c r="A2" s="172" t="s">
        <v>2511</v>
      </c>
      <c r="B2" s="1"/>
      <c r="C2" s="1"/>
      <c r="D2" s="1"/>
      <c r="E2" s="1"/>
      <c r="F2" s="1"/>
      <c r="G2" s="155"/>
    </row>
    <row r="3" spans="1:7">
      <c r="A3" s="249" t="s">
        <v>334</v>
      </c>
      <c r="B3" s="156"/>
      <c r="C3" s="156"/>
      <c r="D3" s="156"/>
      <c r="E3" s="156"/>
      <c r="F3" s="156"/>
      <c r="G3" s="157"/>
    </row>
    <row r="4" spans="1:7">
      <c r="A4" s="73" t="s">
        <v>416</v>
      </c>
      <c r="B4" s="15" t="s">
        <v>2215</v>
      </c>
      <c r="C4" s="15"/>
      <c r="D4" s="15"/>
      <c r="E4" s="15"/>
      <c r="F4" s="15"/>
      <c r="G4" s="71"/>
    </row>
    <row r="5" spans="1:7">
      <c r="A5" s="58" t="s">
        <v>1581</v>
      </c>
      <c r="B5" s="15"/>
      <c r="C5" s="15"/>
      <c r="D5" s="15"/>
      <c r="E5" s="15"/>
      <c r="F5" s="15"/>
      <c r="G5" s="71"/>
    </row>
    <row r="6" spans="1:7">
      <c r="A6" s="58" t="s">
        <v>1582</v>
      </c>
      <c r="B6" s="15"/>
      <c r="C6" s="15"/>
      <c r="D6" s="15"/>
      <c r="E6" s="15"/>
      <c r="F6" s="15"/>
      <c r="G6" s="71"/>
    </row>
    <row r="7" spans="1:7">
      <c r="A7" s="58" t="s">
        <v>1583</v>
      </c>
      <c r="B7" s="15"/>
      <c r="C7" s="15"/>
      <c r="D7" s="15"/>
      <c r="E7" s="15"/>
      <c r="F7" s="15"/>
      <c r="G7" s="71"/>
    </row>
    <row r="8" spans="1:7">
      <c r="A8" s="58" t="s">
        <v>1584</v>
      </c>
      <c r="B8" s="15"/>
      <c r="C8" s="15"/>
      <c r="D8" s="15"/>
      <c r="E8" s="15"/>
      <c r="F8" s="15"/>
      <c r="G8" s="71"/>
    </row>
    <row r="9" spans="1:7">
      <c r="A9" s="58" t="s">
        <v>1585</v>
      </c>
      <c r="B9" s="15"/>
      <c r="C9" s="15"/>
      <c r="D9" s="15"/>
      <c r="E9" s="15"/>
      <c r="F9" s="15"/>
      <c r="G9" s="71"/>
    </row>
    <row r="10" spans="1:7">
      <c r="A10" s="73" t="s">
        <v>417</v>
      </c>
      <c r="B10" s="15" t="s">
        <v>1586</v>
      </c>
      <c r="C10" s="15"/>
      <c r="D10" s="15"/>
      <c r="E10" s="15"/>
      <c r="F10" s="15"/>
      <c r="G10" s="71"/>
    </row>
    <row r="11" spans="1:7">
      <c r="A11" s="58" t="s">
        <v>1587</v>
      </c>
      <c r="B11" s="15"/>
      <c r="C11" s="15"/>
      <c r="D11" s="15"/>
      <c r="E11" s="15"/>
      <c r="F11" s="15"/>
      <c r="G11" s="71"/>
    </row>
    <row r="12" spans="1:7">
      <c r="A12" s="58" t="s">
        <v>1588</v>
      </c>
      <c r="B12" s="15"/>
      <c r="C12" s="15"/>
      <c r="D12" s="15"/>
      <c r="E12" s="15"/>
      <c r="F12" s="15"/>
      <c r="G12" s="71"/>
    </row>
    <row r="13" spans="1:7">
      <c r="A13" s="58" t="s">
        <v>1589</v>
      </c>
      <c r="B13" s="15"/>
      <c r="C13" s="15"/>
      <c r="D13" s="15"/>
      <c r="E13" s="15"/>
      <c r="F13" s="15"/>
      <c r="G13" s="71"/>
    </row>
    <row r="14" spans="1:7">
      <c r="A14" s="58" t="s">
        <v>1590</v>
      </c>
      <c r="B14" s="15"/>
      <c r="C14" s="15"/>
      <c r="D14" s="15"/>
      <c r="E14" s="15"/>
      <c r="F14" s="15"/>
      <c r="G14" s="71"/>
    </row>
    <row r="15" spans="1:7">
      <c r="A15" s="58" t="s">
        <v>1591</v>
      </c>
      <c r="B15" s="15"/>
      <c r="C15" s="15"/>
      <c r="D15" s="15"/>
      <c r="E15" s="15"/>
      <c r="F15" s="15"/>
      <c r="G15" s="71"/>
    </row>
    <row r="16" spans="1:7">
      <c r="A16" s="73" t="s">
        <v>418</v>
      </c>
      <c r="B16" s="15" t="s">
        <v>1592</v>
      </c>
      <c r="C16" s="15"/>
      <c r="D16" s="15"/>
      <c r="E16" s="15"/>
      <c r="F16" s="15"/>
      <c r="G16" s="71"/>
    </row>
    <row r="17" spans="1:7">
      <c r="A17" s="73" t="s">
        <v>419</v>
      </c>
      <c r="B17" s="15" t="s">
        <v>1593</v>
      </c>
      <c r="C17" s="15"/>
      <c r="D17" s="15"/>
      <c r="E17" s="15"/>
      <c r="F17" s="15"/>
      <c r="G17" s="71"/>
    </row>
    <row r="18" spans="1:7">
      <c r="A18" s="73" t="s">
        <v>421</v>
      </c>
      <c r="B18" s="15" t="s">
        <v>1594</v>
      </c>
      <c r="C18" s="15"/>
      <c r="D18" s="15"/>
      <c r="E18" s="15"/>
      <c r="F18" s="15"/>
      <c r="G18" s="71"/>
    </row>
    <row r="19" spans="1:7">
      <c r="A19" s="58" t="s">
        <v>1185</v>
      </c>
      <c r="B19" s="15"/>
      <c r="C19" s="15"/>
      <c r="D19" s="15"/>
      <c r="E19" s="15"/>
      <c r="F19" s="15"/>
      <c r="G19" s="71"/>
    </row>
    <row r="20" spans="1:7">
      <c r="A20" s="58" t="s">
        <v>1186</v>
      </c>
      <c r="B20" s="15"/>
      <c r="C20" s="15"/>
      <c r="D20" s="15"/>
      <c r="E20" s="15"/>
      <c r="F20" s="15"/>
      <c r="G20" s="71"/>
    </row>
    <row r="21" spans="1:7">
      <c r="A21" s="58" t="s">
        <v>1187</v>
      </c>
      <c r="B21" s="15"/>
      <c r="C21" s="15"/>
      <c r="D21" s="15"/>
      <c r="E21" s="15"/>
      <c r="F21" s="15"/>
      <c r="G21" s="71"/>
    </row>
    <row r="22" spans="1:7">
      <c r="A22" s="73" t="s">
        <v>866</v>
      </c>
      <c r="B22" s="15" t="s">
        <v>1188</v>
      </c>
      <c r="C22" s="15"/>
      <c r="D22" s="15"/>
      <c r="E22" s="15"/>
      <c r="F22" s="15"/>
      <c r="G22" s="71"/>
    </row>
    <row r="23" spans="1:7">
      <c r="A23" s="58" t="s">
        <v>1189</v>
      </c>
      <c r="B23" s="15"/>
      <c r="C23" s="15"/>
      <c r="D23" s="15"/>
      <c r="E23" s="15"/>
      <c r="F23" s="15"/>
      <c r="G23" s="71"/>
    </row>
    <row r="24" spans="1:7" ht="10.5">
      <c r="A24" s="382" t="s">
        <v>1190</v>
      </c>
      <c r="B24" s="383"/>
      <c r="C24" s="383"/>
      <c r="D24" s="383"/>
      <c r="E24" s="383"/>
      <c r="F24" s="383"/>
      <c r="G24" s="384"/>
    </row>
    <row r="25" spans="1:7">
      <c r="A25" s="385"/>
      <c r="B25" s="386"/>
      <c r="C25" s="386"/>
      <c r="D25" s="386"/>
      <c r="E25" s="386"/>
      <c r="F25" s="8" t="s">
        <v>1191</v>
      </c>
      <c r="G25" s="387"/>
    </row>
    <row r="26" spans="1:7">
      <c r="A26" s="146" t="s">
        <v>311</v>
      </c>
      <c r="B26" s="7" t="s">
        <v>2131</v>
      </c>
      <c r="C26" s="7" t="s">
        <v>1192</v>
      </c>
      <c r="D26" s="7" t="s">
        <v>1193</v>
      </c>
      <c r="E26" s="7" t="s">
        <v>1325</v>
      </c>
      <c r="F26" s="7" t="s">
        <v>1194</v>
      </c>
      <c r="G26" s="174" t="s">
        <v>311</v>
      </c>
    </row>
    <row r="27" spans="1:7">
      <c r="A27" s="146" t="s">
        <v>316</v>
      </c>
      <c r="B27" s="17"/>
      <c r="C27" s="7" t="s">
        <v>1195</v>
      </c>
      <c r="D27" s="7" t="s">
        <v>1196</v>
      </c>
      <c r="E27" s="7" t="s">
        <v>652</v>
      </c>
      <c r="F27" s="7" t="s">
        <v>1197</v>
      </c>
      <c r="G27" s="174" t="s">
        <v>316</v>
      </c>
    </row>
    <row r="28" spans="1:7" ht="11.5">
      <c r="A28" s="147">
        <v>1</v>
      </c>
      <c r="B28" s="588" t="s">
        <v>3423</v>
      </c>
      <c r="C28" s="589">
        <v>21</v>
      </c>
      <c r="D28" s="589">
        <v>3676.75</v>
      </c>
      <c r="E28" s="589">
        <v>1717.1006999999995</v>
      </c>
      <c r="F28" s="589" t="s">
        <v>3424</v>
      </c>
      <c r="G28" s="389">
        <v>1</v>
      </c>
    </row>
    <row r="29" spans="1:7" ht="11.5">
      <c r="A29" s="147">
        <v>2</v>
      </c>
      <c r="B29" s="588" t="s">
        <v>3425</v>
      </c>
      <c r="C29" s="589">
        <v>214</v>
      </c>
      <c r="D29" s="589">
        <v>32372.887999999999</v>
      </c>
      <c r="E29" s="589">
        <v>17498.073799999962</v>
      </c>
      <c r="F29" s="589" t="s">
        <v>3424</v>
      </c>
      <c r="G29" s="389">
        <v>2</v>
      </c>
    </row>
    <row r="30" spans="1:7">
      <c r="A30" s="147">
        <v>3</v>
      </c>
      <c r="B30" s="388"/>
      <c r="C30" s="388"/>
      <c r="D30" s="388"/>
      <c r="E30" s="388"/>
      <c r="F30" s="388"/>
      <c r="G30" s="389">
        <v>3</v>
      </c>
    </row>
    <row r="31" spans="1:7">
      <c r="A31" s="147">
        <v>4</v>
      </c>
      <c r="B31" s="388"/>
      <c r="C31" s="388"/>
      <c r="D31" s="388"/>
      <c r="E31" s="388"/>
      <c r="F31" s="388"/>
      <c r="G31" s="389">
        <v>4</v>
      </c>
    </row>
    <row r="32" spans="1:7">
      <c r="A32" s="147">
        <v>5</v>
      </c>
      <c r="B32" s="388"/>
      <c r="C32" s="388"/>
      <c r="D32" s="388"/>
      <c r="E32" s="388"/>
      <c r="F32" s="388"/>
      <c r="G32" s="389">
        <v>5</v>
      </c>
    </row>
    <row r="33" spans="1:7">
      <c r="A33" s="147">
        <v>6</v>
      </c>
      <c r="B33" s="388"/>
      <c r="C33" s="388"/>
      <c r="D33" s="388"/>
      <c r="E33" s="388"/>
      <c r="F33" s="388"/>
      <c r="G33" s="389">
        <v>6</v>
      </c>
    </row>
    <row r="34" spans="1:7">
      <c r="A34" s="147">
        <v>7</v>
      </c>
      <c r="B34" s="388"/>
      <c r="C34" s="388"/>
      <c r="D34" s="388"/>
      <c r="E34" s="388"/>
      <c r="F34" s="388"/>
      <c r="G34" s="389">
        <v>7</v>
      </c>
    </row>
    <row r="35" spans="1:7">
      <c r="A35" s="147">
        <v>8</v>
      </c>
      <c r="B35" s="388"/>
      <c r="C35" s="388"/>
      <c r="D35" s="388"/>
      <c r="E35" s="388"/>
      <c r="F35" s="388"/>
      <c r="G35" s="389">
        <v>8</v>
      </c>
    </row>
    <row r="36" spans="1:7">
      <c r="A36" s="147">
        <v>9</v>
      </c>
      <c r="B36" s="388"/>
      <c r="C36" s="388"/>
      <c r="D36" s="388"/>
      <c r="E36" s="388"/>
      <c r="F36" s="388"/>
      <c r="G36" s="389">
        <v>9</v>
      </c>
    </row>
    <row r="37" spans="1:7">
      <c r="A37" s="147">
        <v>10</v>
      </c>
      <c r="B37" s="388"/>
      <c r="C37" s="388"/>
      <c r="D37" s="388"/>
      <c r="E37" s="388"/>
      <c r="F37" s="388"/>
      <c r="G37" s="389">
        <v>10</v>
      </c>
    </row>
    <row r="38" spans="1:7">
      <c r="A38" s="147">
        <v>11</v>
      </c>
      <c r="B38" s="388"/>
      <c r="C38" s="388"/>
      <c r="D38" s="388"/>
      <c r="E38" s="388"/>
      <c r="F38" s="388"/>
      <c r="G38" s="389">
        <v>11</v>
      </c>
    </row>
    <row r="39" spans="1:7">
      <c r="A39" s="147">
        <v>12</v>
      </c>
      <c r="B39" s="388"/>
      <c r="C39" s="388"/>
      <c r="D39" s="388"/>
      <c r="E39" s="388"/>
      <c r="F39" s="388"/>
      <c r="G39" s="389">
        <v>12</v>
      </c>
    </row>
    <row r="40" spans="1:7">
      <c r="A40" s="147">
        <v>13</v>
      </c>
      <c r="B40" s="388"/>
      <c r="C40" s="388"/>
      <c r="D40" s="388"/>
      <c r="E40" s="388"/>
      <c r="F40" s="388"/>
      <c r="G40" s="389">
        <v>13</v>
      </c>
    </row>
    <row r="41" spans="1:7">
      <c r="A41" s="147">
        <v>14</v>
      </c>
      <c r="B41" s="388"/>
      <c r="C41" s="388"/>
      <c r="D41" s="388"/>
      <c r="E41" s="388"/>
      <c r="F41" s="388"/>
      <c r="G41" s="389">
        <v>14</v>
      </c>
    </row>
    <row r="42" spans="1:7">
      <c r="A42" s="147">
        <v>15</v>
      </c>
      <c r="B42" s="388"/>
      <c r="C42" s="388"/>
      <c r="D42" s="388"/>
      <c r="E42" s="388"/>
      <c r="F42" s="388"/>
      <c r="G42" s="389">
        <v>15</v>
      </c>
    </row>
    <row r="43" spans="1:7">
      <c r="A43" s="147">
        <v>16</v>
      </c>
      <c r="B43" s="388"/>
      <c r="C43" s="388"/>
      <c r="D43" s="388"/>
      <c r="E43" s="388"/>
      <c r="F43" s="388"/>
      <c r="G43" s="389">
        <v>16</v>
      </c>
    </row>
    <row r="44" spans="1:7">
      <c r="A44" s="147">
        <v>17</v>
      </c>
      <c r="B44" s="388"/>
      <c r="C44" s="388"/>
      <c r="D44" s="388"/>
      <c r="E44" s="388"/>
      <c r="F44" s="388"/>
      <c r="G44" s="389">
        <v>17</v>
      </c>
    </row>
    <row r="45" spans="1:7">
      <c r="A45" s="147">
        <v>18</v>
      </c>
      <c r="B45" s="388"/>
      <c r="C45" s="388"/>
      <c r="D45" s="388"/>
      <c r="E45" s="388"/>
      <c r="F45" s="388"/>
      <c r="G45" s="389">
        <v>18</v>
      </c>
    </row>
    <row r="46" spans="1:7">
      <c r="A46" s="147">
        <v>19</v>
      </c>
      <c r="B46" s="388"/>
      <c r="C46" s="388"/>
      <c r="D46" s="388"/>
      <c r="E46" s="388"/>
      <c r="F46" s="388"/>
      <c r="G46" s="389">
        <v>19</v>
      </c>
    </row>
    <row r="47" spans="1:7">
      <c r="A47" s="147">
        <v>20</v>
      </c>
      <c r="B47" s="388"/>
      <c r="C47" s="388"/>
      <c r="D47" s="388"/>
      <c r="E47" s="388"/>
      <c r="F47" s="388"/>
      <c r="G47" s="389">
        <v>20</v>
      </c>
    </row>
    <row r="48" spans="1:7">
      <c r="A48" s="147">
        <v>21</v>
      </c>
      <c r="B48" s="388"/>
      <c r="C48" s="388"/>
      <c r="D48" s="388"/>
      <c r="E48" s="388"/>
      <c r="F48" s="388"/>
      <c r="G48" s="389">
        <v>21</v>
      </c>
    </row>
    <row r="49" spans="1:7">
      <c r="A49" s="147">
        <v>22</v>
      </c>
      <c r="B49" s="388"/>
      <c r="C49" s="388"/>
      <c r="D49" s="388"/>
      <c r="E49" s="388"/>
      <c r="F49" s="388"/>
      <c r="G49" s="389">
        <v>22</v>
      </c>
    </row>
    <row r="50" spans="1:7">
      <c r="A50" s="147">
        <v>23</v>
      </c>
      <c r="B50" s="388"/>
      <c r="C50" s="388"/>
      <c r="D50" s="388"/>
      <c r="E50" s="388"/>
      <c r="F50" s="388"/>
      <c r="G50" s="389">
        <v>23</v>
      </c>
    </row>
    <row r="51" spans="1:7">
      <c r="A51" s="147">
        <v>24</v>
      </c>
      <c r="B51" s="388"/>
      <c r="C51" s="388"/>
      <c r="D51" s="388"/>
      <c r="E51" s="388"/>
      <c r="F51" s="388"/>
      <c r="G51" s="389">
        <v>24</v>
      </c>
    </row>
    <row r="52" spans="1:7" ht="11.5">
      <c r="A52" s="147">
        <v>25</v>
      </c>
      <c r="B52" s="590" t="s">
        <v>1969</v>
      </c>
      <c r="C52" s="589">
        <f>SUM(C28:C51)</f>
        <v>235</v>
      </c>
      <c r="D52" s="589">
        <f>SUM(D28:D51)</f>
        <v>36049.637999999999</v>
      </c>
      <c r="E52" s="589">
        <f>SUM(E28:E51)</f>
        <v>19215.174499999961</v>
      </c>
      <c r="F52" s="589" t="s">
        <v>658</v>
      </c>
      <c r="G52" s="389">
        <v>25</v>
      </c>
    </row>
    <row r="53" spans="1:7" ht="10.5">
      <c r="A53" s="390" t="s">
        <v>1198</v>
      </c>
      <c r="B53" s="391"/>
      <c r="C53" s="391"/>
      <c r="D53" s="391"/>
      <c r="E53" s="391"/>
      <c r="F53" s="391"/>
      <c r="G53" s="392"/>
    </row>
    <row r="54" spans="1:7">
      <c r="A54" s="147">
        <v>26</v>
      </c>
      <c r="B54" s="9"/>
      <c r="C54" s="9"/>
      <c r="D54" s="9"/>
      <c r="E54" s="9"/>
      <c r="F54" s="9"/>
      <c r="G54" s="389">
        <v>26</v>
      </c>
    </row>
    <row r="55" spans="1:7">
      <c r="A55" s="147">
        <v>27</v>
      </c>
      <c r="B55" s="9"/>
      <c r="C55" s="9"/>
      <c r="D55" s="9"/>
      <c r="E55" s="9"/>
      <c r="F55" s="9"/>
      <c r="G55" s="389">
        <v>27</v>
      </c>
    </row>
    <row r="56" spans="1:7">
      <c r="A56" s="147">
        <v>28</v>
      </c>
      <c r="B56" s="9"/>
      <c r="C56" s="9"/>
      <c r="D56" s="9"/>
      <c r="E56" s="9"/>
      <c r="F56" s="9"/>
      <c r="G56" s="389">
        <v>28</v>
      </c>
    </row>
    <row r="57" spans="1:7">
      <c r="A57" s="147">
        <v>29</v>
      </c>
      <c r="B57" s="9"/>
      <c r="C57" s="9"/>
      <c r="D57" s="9"/>
      <c r="E57" s="9"/>
      <c r="F57" s="9"/>
      <c r="G57" s="389">
        <v>29</v>
      </c>
    </row>
    <row r="58" spans="1:7">
      <c r="A58" s="147">
        <v>30</v>
      </c>
      <c r="B58" s="9"/>
      <c r="C58" s="9"/>
      <c r="D58" s="9"/>
      <c r="E58" s="9"/>
      <c r="F58" s="9"/>
      <c r="G58" s="389">
        <v>30</v>
      </c>
    </row>
    <row r="59" spans="1:7">
      <c r="A59" s="147">
        <v>31</v>
      </c>
      <c r="B59" s="9"/>
      <c r="C59" s="9"/>
      <c r="D59" s="9"/>
      <c r="E59" s="9"/>
      <c r="F59" s="9"/>
      <c r="G59" s="389">
        <v>31</v>
      </c>
    </row>
    <row r="60" spans="1:7">
      <c r="A60" s="147">
        <v>32</v>
      </c>
      <c r="B60" s="9"/>
      <c r="C60" s="9"/>
      <c r="D60" s="9"/>
      <c r="E60" s="9"/>
      <c r="F60" s="9"/>
      <c r="G60" s="389">
        <v>32</v>
      </c>
    </row>
    <row r="61" spans="1:7">
      <c r="A61" s="147">
        <v>33</v>
      </c>
      <c r="B61" s="9"/>
      <c r="C61" s="9"/>
      <c r="D61" s="9"/>
      <c r="E61" s="9"/>
      <c r="F61" s="9"/>
      <c r="G61" s="389">
        <v>33</v>
      </c>
    </row>
    <row r="62" spans="1:7">
      <c r="A62" s="147">
        <v>34</v>
      </c>
      <c r="B62" s="9"/>
      <c r="C62" s="9"/>
      <c r="D62" s="9"/>
      <c r="E62" s="9"/>
      <c r="F62" s="9"/>
      <c r="G62" s="389">
        <v>34</v>
      </c>
    </row>
    <row r="63" spans="1:7">
      <c r="A63" s="147">
        <v>35</v>
      </c>
      <c r="B63" s="9"/>
      <c r="C63" s="9"/>
      <c r="D63" s="9"/>
      <c r="E63" s="9"/>
      <c r="F63" s="9"/>
      <c r="G63" s="389">
        <v>35</v>
      </c>
    </row>
    <row r="64" spans="1:7">
      <c r="A64" s="147">
        <v>36</v>
      </c>
      <c r="B64" s="9"/>
      <c r="C64" s="9"/>
      <c r="D64" s="9"/>
      <c r="E64" s="9"/>
      <c r="F64" s="9"/>
      <c r="G64" s="389">
        <v>36</v>
      </c>
    </row>
    <row r="65" spans="1:7">
      <c r="A65" s="147">
        <v>37</v>
      </c>
      <c r="B65" s="9"/>
      <c r="C65" s="9"/>
      <c r="D65" s="9"/>
      <c r="E65" s="9"/>
      <c r="F65" s="9"/>
      <c r="G65" s="389">
        <v>37</v>
      </c>
    </row>
    <row r="66" spans="1:7" ht="11.5">
      <c r="A66" s="147">
        <v>38</v>
      </c>
      <c r="B66" s="590" t="s">
        <v>1969</v>
      </c>
      <c r="C66" s="589" t="s">
        <v>658</v>
      </c>
      <c r="D66" s="589" t="s">
        <v>658</v>
      </c>
      <c r="E66" s="589" t="s">
        <v>658</v>
      </c>
      <c r="F66" s="589" t="s">
        <v>658</v>
      </c>
      <c r="G66" s="389">
        <v>38</v>
      </c>
    </row>
    <row r="67" spans="1:7" ht="11.5">
      <c r="A67" s="147">
        <v>39</v>
      </c>
      <c r="B67" s="590" t="s">
        <v>1021</v>
      </c>
      <c r="C67" s="589">
        <f>C52</f>
        <v>235</v>
      </c>
      <c r="D67" s="589">
        <f>D52</f>
        <v>36049.637999999999</v>
      </c>
      <c r="E67" s="589">
        <f>E52</f>
        <v>19215.174499999961</v>
      </c>
      <c r="F67" s="589" t="s">
        <v>658</v>
      </c>
      <c r="G67" s="389">
        <v>39</v>
      </c>
    </row>
    <row r="68" spans="1:7" ht="11.5">
      <c r="A68" s="82"/>
      <c r="B68" s="83"/>
      <c r="C68" s="83"/>
      <c r="D68" s="83"/>
      <c r="E68" s="83"/>
      <c r="F68" s="83"/>
      <c r="G68" s="596" t="s">
        <v>2600</v>
      </c>
    </row>
  </sheetData>
  <customSheetViews>
    <customSheetView guid="{CED32266-454C-4882-8DB4-02038533D7CA}" showPageBreaks="1" fitToPage="1">
      <selection activeCell="I17" sqref="I17"/>
      <pageMargins left="0.7" right="0.7" top="0.75" bottom="0.75" header="0.3" footer="0.3"/>
      <pageSetup scale="10" orientation="portrait" horizontalDpi="1200" verticalDpi="1200" r:id="rId1"/>
    </customSheetView>
    <customSheetView guid="{785AB79B-FCC5-4328-97AE-CA0022E835E7}" fitToPage="1">
      <selection activeCell="I17" sqref="I17"/>
      <pageMargins left="0.7" right="0.7" top="0.75" bottom="0.75" header="0.3" footer="0.3"/>
      <pageSetup scale="97" orientation="portrait" horizontalDpi="1200" verticalDpi="1200" r:id="rId2"/>
    </customSheetView>
    <customSheetView guid="{5A727A5D-BF44-4335-A246-11154DE1EF1F}" fitToPage="1">
      <selection activeCell="I17" sqref="I17"/>
      <pageMargins left="0.7" right="0.7" top="0.75" bottom="0.75" header="0.3" footer="0.3"/>
      <pageSetup scale="97" orientation="portrait" horizontalDpi="1200" verticalDpi="1200" r:id="rId3"/>
    </customSheetView>
    <customSheetView guid="{4199E9C9-F722-4E0F-954F-1B24567CBCA2}" fitToPage="1">
      <selection activeCell="I17" sqref="I17"/>
      <pageMargins left="0.7" right="0.7" top="0.75" bottom="0.75" header="0.3" footer="0.3"/>
      <pageSetup scale="97" orientation="portrait" horizontalDpi="1200" verticalDpi="1200" r:id="rId4"/>
    </customSheetView>
    <customSheetView guid="{494A8C19-2F1C-4B6E-A878-D879D2D7079D}" fitToPage="1">
      <selection activeCell="I17" sqref="I17"/>
      <pageMargins left="0.7" right="0.7" top="0.75" bottom="0.75" header="0.3" footer="0.3"/>
      <pageSetup scale="97" orientation="portrait" horizontalDpi="1200" verticalDpi="1200" r:id="rId5"/>
    </customSheetView>
    <customSheetView guid="{1074830C-1147-4CE3-BD9F-2572CEE59AEF}" fitToPage="1">
      <selection activeCell="I17" sqref="I17"/>
      <pageMargins left="0.7" right="0.7" top="0.75" bottom="0.75" header="0.3" footer="0.3"/>
      <pageSetup scale="97" orientation="portrait" horizontalDpi="1200" verticalDpi="1200" r:id="rId6"/>
    </customSheetView>
    <customSheetView guid="{C0E4D60A-5D51-4D0A-8339-E19D67BA1FD7}" fitToPage="1">
      <selection activeCell="I17" sqref="I17"/>
      <pageMargins left="0.7" right="0.7" top="0.75" bottom="0.75" header="0.3" footer="0.3"/>
      <pageSetup scale="97" orientation="portrait" horizontalDpi="1200" verticalDpi="1200" r:id="rId7"/>
    </customSheetView>
    <customSheetView guid="{EB5A193B-9693-4793-A7E2-BFF09C25801B}" fitToPage="1">
      <selection activeCell="I17" sqref="I17"/>
      <pageMargins left="0.7" right="0.7" top="0.75" bottom="0.75" header="0.3" footer="0.3"/>
      <pageSetup scale="97" orientation="portrait" horizontalDpi="1200" verticalDpi="1200" r:id="rId8"/>
    </customSheetView>
  </customSheetViews>
  <printOptions horizontalCentered="1" verticalCentered="1"/>
  <pageMargins left="0.25" right="0.25" top="0.25" bottom="0.25" header="0.1" footer="0.1"/>
  <pageSetup scale="105" orientation="portrait" r:id="rId9"/>
  <headerFooter alignWithMargins="0"/>
  <customProperties>
    <customPr name="_pios_id" r:id="rId10"/>
    <customPr name="EpmWorksheetKeyString_GUID" r:id="rId1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H119"/>
  <sheetViews>
    <sheetView view="pageBreakPreview" zoomScaleNormal="100" zoomScaleSheetLayoutView="100" workbookViewId="0">
      <selection activeCell="A125" sqref="A125:XFD125"/>
    </sheetView>
  </sheetViews>
  <sheetFormatPr defaultRowHeight="10"/>
  <cols>
    <col min="1" max="1" width="5.33203125" customWidth="1"/>
    <col min="2" max="2" width="13.77734375" customWidth="1"/>
    <col min="3" max="3" width="91.109375" customWidth="1"/>
    <col min="4" max="4" width="8.77734375" customWidth="1"/>
    <col min="5" max="5" width="5.44140625" style="17" customWidth="1"/>
    <col min="6" max="8" width="8.77734375" style="17"/>
  </cols>
  <sheetData>
    <row r="2" spans="1:3" ht="11.5">
      <c r="A2" s="2159" t="s">
        <v>3419</v>
      </c>
      <c r="B2" s="2160"/>
      <c r="C2" s="2161"/>
    </row>
    <row r="3" spans="1:3" ht="11.5">
      <c r="A3" s="2162" t="s">
        <v>1357</v>
      </c>
      <c r="B3" s="2151"/>
      <c r="C3" s="2163"/>
    </row>
    <row r="4" spans="1:3">
      <c r="A4" s="2164"/>
      <c r="B4" s="41"/>
      <c r="C4" s="2165"/>
    </row>
    <row r="5" spans="1:3" ht="11.5">
      <c r="A5" s="2166" t="s">
        <v>1358</v>
      </c>
      <c r="B5" s="429" t="s">
        <v>3367</v>
      </c>
      <c r="C5" s="2029"/>
    </row>
    <row r="6" spans="1:3" ht="11.5">
      <c r="A6" s="2028"/>
      <c r="B6" s="429" t="s">
        <v>3366</v>
      </c>
      <c r="C6" s="2029"/>
    </row>
    <row r="7" spans="1:3" ht="11.5">
      <c r="A7" s="2166" t="s">
        <v>1359</v>
      </c>
      <c r="B7" s="429" t="s">
        <v>409</v>
      </c>
      <c r="C7" s="2029"/>
    </row>
    <row r="8" spans="1:3" ht="11.5">
      <c r="A8" s="2166" t="s">
        <v>410</v>
      </c>
      <c r="B8" s="429" t="s">
        <v>411</v>
      </c>
      <c r="C8" s="2029"/>
    </row>
    <row r="9" spans="1:3">
      <c r="A9" s="105"/>
      <c r="B9" s="23"/>
      <c r="C9" s="2167"/>
    </row>
    <row r="10" spans="1:3" ht="11.5">
      <c r="A10" s="2168" t="s">
        <v>150</v>
      </c>
      <c r="B10" s="2152" t="s">
        <v>412</v>
      </c>
      <c r="C10" s="2169" t="s">
        <v>413</v>
      </c>
    </row>
    <row r="11" spans="1:3" ht="11.5">
      <c r="A11" s="2170"/>
      <c r="B11" s="2153"/>
      <c r="C11" s="2171"/>
    </row>
    <row r="12" spans="1:3" ht="11.5">
      <c r="A12" s="2170"/>
      <c r="B12" s="2153"/>
      <c r="C12" s="2171"/>
    </row>
    <row r="13" spans="1:3" ht="11.5">
      <c r="A13" s="2170"/>
      <c r="B13" s="2153"/>
      <c r="C13" s="2172" t="s">
        <v>3368</v>
      </c>
    </row>
    <row r="14" spans="1:3" ht="11.5">
      <c r="A14" s="2170"/>
      <c r="B14" s="2153"/>
      <c r="C14" s="2171"/>
    </row>
    <row r="15" spans="1:3" ht="11.5">
      <c r="A15" s="2170"/>
      <c r="B15" s="2153"/>
      <c r="C15" s="2171"/>
    </row>
    <row r="16" spans="1:3" ht="11.5">
      <c r="A16" s="2170"/>
      <c r="B16" s="2153"/>
      <c r="C16" s="2171"/>
    </row>
    <row r="17" spans="1:3" ht="11.5">
      <c r="A17" s="2170"/>
      <c r="B17" s="2153"/>
      <c r="C17" s="2171"/>
    </row>
    <row r="18" spans="1:3" ht="11.5">
      <c r="A18" s="2170"/>
      <c r="B18" s="2153"/>
      <c r="C18" s="2171"/>
    </row>
    <row r="19" spans="1:3" ht="11.5">
      <c r="A19" s="2170"/>
      <c r="B19" s="2153"/>
      <c r="C19" s="2171"/>
    </row>
    <row r="20" spans="1:3" ht="11.5">
      <c r="A20" s="2170"/>
      <c r="B20" s="2153"/>
      <c r="C20" s="2171"/>
    </row>
    <row r="21" spans="1:3" ht="11.5">
      <c r="A21" s="2170"/>
      <c r="B21" s="2153"/>
      <c r="C21" s="2171"/>
    </row>
    <row r="22" spans="1:3" ht="11.5">
      <c r="A22" s="2170"/>
      <c r="B22" s="2153"/>
      <c r="C22" s="2171"/>
    </row>
    <row r="23" spans="1:3" ht="11.5">
      <c r="A23" s="2170"/>
      <c r="B23" s="2153"/>
      <c r="C23" s="2171"/>
    </row>
    <row r="24" spans="1:3" ht="11.5">
      <c r="A24" s="2170"/>
      <c r="B24" s="2153"/>
      <c r="C24" s="2171"/>
    </row>
    <row r="25" spans="1:3" ht="11.5">
      <c r="A25" s="2170"/>
      <c r="B25" s="2153"/>
      <c r="C25" s="2171"/>
    </row>
    <row r="26" spans="1:3" ht="11.5">
      <c r="A26" s="2170"/>
      <c r="B26" s="2153"/>
      <c r="C26" s="2171"/>
    </row>
    <row r="27" spans="1:3" ht="11.5">
      <c r="A27" s="2170"/>
      <c r="B27" s="2153"/>
      <c r="C27" s="2171"/>
    </row>
    <row r="28" spans="1:3" ht="11.5">
      <c r="A28" s="2170"/>
      <c r="B28" s="2153"/>
      <c r="C28" s="2171"/>
    </row>
    <row r="29" spans="1:3" ht="11.5">
      <c r="A29" s="2170"/>
      <c r="B29" s="2153"/>
      <c r="C29" s="2171"/>
    </row>
    <row r="30" spans="1:3" ht="11.5">
      <c r="A30" s="2170"/>
      <c r="B30" s="2153"/>
      <c r="C30" s="2171"/>
    </row>
    <row r="31" spans="1:3" ht="11.5">
      <c r="A31" s="2170"/>
      <c r="B31" s="2153"/>
      <c r="C31" s="2171"/>
    </row>
    <row r="32" spans="1:3" ht="11.5">
      <c r="A32" s="2170"/>
      <c r="B32" s="2153"/>
      <c r="C32" s="2171"/>
    </row>
    <row r="33" spans="1:3" ht="11.5">
      <c r="A33" s="2170"/>
      <c r="B33" s="2153"/>
      <c r="C33" s="2171"/>
    </row>
    <row r="34" spans="1:3" ht="11.5">
      <c r="A34" s="2170"/>
      <c r="B34" s="2153"/>
      <c r="C34" s="2171"/>
    </row>
    <row r="35" spans="1:3" ht="11.5">
      <c r="A35" s="2170"/>
      <c r="B35" s="2153"/>
      <c r="C35" s="2171"/>
    </row>
    <row r="36" spans="1:3" ht="11.5">
      <c r="A36" s="2170"/>
      <c r="B36" s="2153"/>
      <c r="C36" s="2171"/>
    </row>
    <row r="37" spans="1:3" ht="11.5">
      <c r="A37" s="2170"/>
      <c r="B37" s="2153"/>
      <c r="C37" s="2171"/>
    </row>
    <row r="38" spans="1:3" ht="11.5">
      <c r="A38" s="2170"/>
      <c r="B38" s="2153"/>
      <c r="C38" s="2171"/>
    </row>
    <row r="39" spans="1:3" ht="11.5">
      <c r="A39" s="2170"/>
      <c r="B39" s="2153"/>
      <c r="C39" s="2171"/>
    </row>
    <row r="40" spans="1:3" ht="11.5">
      <c r="A40" s="2170"/>
      <c r="B40" s="2153"/>
      <c r="C40" s="2171"/>
    </row>
    <row r="41" spans="1:3" ht="11.5">
      <c r="A41" s="2170"/>
      <c r="B41" s="2153"/>
      <c r="C41" s="2171"/>
    </row>
    <row r="42" spans="1:3" ht="11.5">
      <c r="A42" s="2170"/>
      <c r="B42" s="2153"/>
      <c r="C42" s="2171"/>
    </row>
    <row r="43" spans="1:3" ht="11.5">
      <c r="A43" s="2170"/>
      <c r="B43" s="2153"/>
      <c r="C43" s="2171"/>
    </row>
    <row r="44" spans="1:3" ht="11.5">
      <c r="A44" s="2170"/>
      <c r="B44" s="2153"/>
      <c r="C44" s="2171"/>
    </row>
    <row r="45" spans="1:3" ht="11.5">
      <c r="A45" s="2170"/>
      <c r="B45" s="2153"/>
      <c r="C45" s="2171"/>
    </row>
    <row r="46" spans="1:3" ht="11.5">
      <c r="A46" s="2170"/>
      <c r="B46" s="2153"/>
      <c r="C46" s="2171"/>
    </row>
    <row r="47" spans="1:3" ht="11.5">
      <c r="A47" s="2170"/>
      <c r="B47" s="2153"/>
      <c r="C47" s="2171"/>
    </row>
    <row r="48" spans="1:3" ht="11.5">
      <c r="A48" s="2170"/>
      <c r="B48" s="2153"/>
      <c r="C48" s="2171"/>
    </row>
    <row r="49" spans="1:3" ht="11.5">
      <c r="A49" s="2170"/>
      <c r="B49" s="2153"/>
      <c r="C49" s="2171"/>
    </row>
    <row r="50" spans="1:3" ht="11.5">
      <c r="A50" s="2170"/>
      <c r="B50" s="2153"/>
      <c r="C50" s="2171"/>
    </row>
    <row r="51" spans="1:3" ht="11.5">
      <c r="A51" s="2170"/>
      <c r="B51" s="2153"/>
      <c r="C51" s="2171"/>
    </row>
    <row r="52" spans="1:3" ht="11.5">
      <c r="A52" s="2170"/>
      <c r="B52" s="2153"/>
      <c r="C52" s="2171"/>
    </row>
    <row r="53" spans="1:3" ht="11.5">
      <c r="A53" s="2170"/>
      <c r="B53" s="2153"/>
      <c r="C53" s="2171"/>
    </row>
    <row r="54" spans="1:3" ht="11.5">
      <c r="A54" s="2170"/>
      <c r="B54" s="2153"/>
      <c r="C54" s="2171"/>
    </row>
    <row r="55" spans="1:3" ht="11.5">
      <c r="A55" s="2170"/>
      <c r="B55" s="2153"/>
      <c r="C55" s="2171"/>
    </row>
    <row r="56" spans="1:3" ht="11.5">
      <c r="A56" s="2170"/>
      <c r="B56" s="2153"/>
      <c r="C56" s="2171"/>
    </row>
    <row r="57" spans="1:3" ht="11.5">
      <c r="A57" s="2173" t="s">
        <v>1353</v>
      </c>
      <c r="B57" s="2174"/>
      <c r="C57" s="2175"/>
    </row>
    <row r="58" spans="1:3" ht="11.5">
      <c r="A58" s="2150" t="s">
        <v>414</v>
      </c>
      <c r="B58" s="223"/>
      <c r="C58" s="454" t="s">
        <v>3042</v>
      </c>
    </row>
    <row r="59" spans="1:3" ht="11.5">
      <c r="A59" s="417" t="s">
        <v>415</v>
      </c>
      <c r="B59" s="156"/>
      <c r="C59" s="474"/>
    </row>
    <row r="60" spans="1:3">
      <c r="A60" s="393"/>
      <c r="C60" s="81"/>
    </row>
    <row r="61" spans="1:3">
      <c r="A61" s="527"/>
      <c r="B61" s="46" t="s">
        <v>3278</v>
      </c>
      <c r="C61" s="462"/>
    </row>
    <row r="62" spans="1:3">
      <c r="A62" s="527" t="s">
        <v>3279</v>
      </c>
      <c r="B62" s="46"/>
      <c r="C62" s="462"/>
    </row>
    <row r="63" spans="1:3">
      <c r="A63" s="527" t="s">
        <v>3280</v>
      </c>
      <c r="B63" s="46"/>
      <c r="C63" s="462"/>
    </row>
    <row r="64" spans="1:3">
      <c r="A64" s="528" t="s">
        <v>416</v>
      </c>
      <c r="B64" s="46" t="s">
        <v>3281</v>
      </c>
      <c r="C64" s="462"/>
    </row>
    <row r="65" spans="1:3">
      <c r="A65" s="527" t="s">
        <v>3282</v>
      </c>
      <c r="B65" s="46"/>
      <c r="C65" s="462"/>
    </row>
    <row r="66" spans="1:3">
      <c r="A66" s="527" t="s">
        <v>3283</v>
      </c>
      <c r="B66" s="46"/>
      <c r="C66" s="462"/>
    </row>
    <row r="67" spans="1:3">
      <c r="A67" s="527" t="s">
        <v>3284</v>
      </c>
      <c r="B67" s="46"/>
      <c r="C67" s="462"/>
    </row>
    <row r="68" spans="1:3">
      <c r="A68" s="527" t="s">
        <v>3286</v>
      </c>
      <c r="B68" s="46"/>
      <c r="C68" s="462"/>
    </row>
    <row r="69" spans="1:3">
      <c r="A69" s="527" t="s">
        <v>3285</v>
      </c>
      <c r="B69" s="46"/>
      <c r="C69" s="462"/>
    </row>
    <row r="70" spans="1:3">
      <c r="A70" s="528" t="s">
        <v>417</v>
      </c>
      <c r="B70" s="46" t="s">
        <v>3287</v>
      </c>
      <c r="C70" s="462"/>
    </row>
    <row r="71" spans="1:3">
      <c r="A71" s="527" t="s">
        <v>3288</v>
      </c>
      <c r="B71" s="46"/>
      <c r="C71" s="462"/>
    </row>
    <row r="72" spans="1:3">
      <c r="A72" s="527" t="s">
        <v>3289</v>
      </c>
      <c r="B72" s="46"/>
      <c r="C72" s="462"/>
    </row>
    <row r="73" spans="1:3">
      <c r="A73" s="528" t="s">
        <v>418</v>
      </c>
      <c r="B73" s="46" t="s">
        <v>3290</v>
      </c>
      <c r="C73" s="462"/>
    </row>
    <row r="74" spans="1:3">
      <c r="A74" s="527" t="s">
        <v>3291</v>
      </c>
      <c r="B74" s="46"/>
      <c r="C74" s="462"/>
    </row>
    <row r="75" spans="1:3">
      <c r="A75" s="527"/>
      <c r="B75" s="46"/>
      <c r="C75" s="462"/>
    </row>
    <row r="76" spans="1:3">
      <c r="A76" s="527"/>
      <c r="B76" s="46"/>
      <c r="C76" s="462"/>
    </row>
    <row r="77" spans="1:3">
      <c r="A77" s="529"/>
      <c r="B77" s="530"/>
      <c r="C77" s="531"/>
    </row>
    <row r="78" spans="1:3">
      <c r="A78" s="528" t="s">
        <v>416</v>
      </c>
      <c r="B78" s="46" t="s">
        <v>2905</v>
      </c>
      <c r="C78" s="531"/>
    </row>
    <row r="79" spans="1:3">
      <c r="A79" s="527"/>
      <c r="B79" s="530" t="s">
        <v>2906</v>
      </c>
      <c r="C79" s="531"/>
    </row>
    <row r="80" spans="1:3">
      <c r="A80" s="528" t="s">
        <v>417</v>
      </c>
      <c r="B80" s="46" t="s">
        <v>3276</v>
      </c>
      <c r="C80" s="531"/>
    </row>
    <row r="81" spans="1:3">
      <c r="A81" s="528"/>
      <c r="B81" s="537" t="s">
        <v>3277</v>
      </c>
      <c r="C81" s="536"/>
    </row>
    <row r="82" spans="1:3">
      <c r="A82" s="528" t="s">
        <v>418</v>
      </c>
      <c r="B82" s="46" t="s">
        <v>3275</v>
      </c>
      <c r="C82" s="462"/>
    </row>
    <row r="83" spans="1:3">
      <c r="A83" s="527"/>
      <c r="B83" s="46" t="s">
        <v>3274</v>
      </c>
      <c r="C83" s="462"/>
    </row>
    <row r="84" spans="1:3">
      <c r="A84" s="527"/>
      <c r="B84" s="530" t="s">
        <v>3273</v>
      </c>
      <c r="C84" s="531"/>
    </row>
    <row r="85" spans="1:3">
      <c r="A85" s="527"/>
      <c r="B85" s="530" t="s">
        <v>3272</v>
      </c>
      <c r="C85" s="531"/>
    </row>
    <row r="86" spans="1:3">
      <c r="A86" s="527"/>
      <c r="B86" s="530"/>
      <c r="C86" s="531"/>
    </row>
    <row r="87" spans="1:3">
      <c r="A87" s="527"/>
      <c r="B87" s="530"/>
      <c r="C87" s="531"/>
    </row>
    <row r="88" spans="1:3">
      <c r="A88" s="528" t="s">
        <v>419</v>
      </c>
      <c r="B88" s="46" t="s">
        <v>3270</v>
      </c>
      <c r="C88" s="462"/>
    </row>
    <row r="89" spans="1:3">
      <c r="A89" s="527"/>
      <c r="B89" s="459" t="s">
        <v>3269</v>
      </c>
      <c r="C89" s="535"/>
    </row>
    <row r="90" spans="1:3">
      <c r="A90" s="527"/>
      <c r="B90" s="530" t="s">
        <v>3271</v>
      </c>
      <c r="C90" s="531"/>
    </row>
    <row r="91" spans="1:3">
      <c r="A91" s="527"/>
      <c r="B91" s="530"/>
      <c r="C91" s="531"/>
    </row>
    <row r="92" spans="1:3">
      <c r="A92" s="527"/>
      <c r="B92" s="530"/>
      <c r="C92" s="531"/>
    </row>
    <row r="93" spans="1:3">
      <c r="A93" s="527"/>
      <c r="B93" s="530"/>
      <c r="C93" s="531"/>
    </row>
    <row r="94" spans="1:3">
      <c r="A94" s="527"/>
      <c r="B94" s="46"/>
      <c r="C94" s="462"/>
    </row>
    <row r="95" spans="1:3">
      <c r="A95" s="527"/>
      <c r="B95" s="46"/>
      <c r="C95" s="462"/>
    </row>
    <row r="96" spans="1:3" ht="10.5">
      <c r="A96" s="417" t="s">
        <v>420</v>
      </c>
      <c r="B96" s="532"/>
      <c r="C96" s="533"/>
    </row>
    <row r="97" spans="1:3">
      <c r="A97" s="527"/>
      <c r="B97" s="46"/>
      <c r="C97" s="462"/>
    </row>
    <row r="98" spans="1:3">
      <c r="A98" s="528" t="s">
        <v>421</v>
      </c>
      <c r="B98" s="46" t="s">
        <v>3268</v>
      </c>
      <c r="C98" s="462"/>
    </row>
    <row r="99" spans="1:3">
      <c r="A99" s="527"/>
      <c r="B99" s="46" t="s">
        <v>3267</v>
      </c>
      <c r="C99" s="462"/>
    </row>
    <row r="100" spans="1:3">
      <c r="A100" s="527"/>
      <c r="B100" s="46"/>
      <c r="C100" s="462"/>
    </row>
    <row r="101" spans="1:3">
      <c r="A101" s="527"/>
      <c r="B101" s="46" t="s">
        <v>422</v>
      </c>
      <c r="C101" s="462"/>
    </row>
    <row r="102" spans="1:3">
      <c r="A102" s="527"/>
      <c r="B102" s="46"/>
      <c r="C102" s="462"/>
    </row>
    <row r="103" spans="1:3">
      <c r="A103" s="527"/>
      <c r="B103" s="46" t="s">
        <v>423</v>
      </c>
      <c r="C103" s="462"/>
    </row>
    <row r="104" spans="1:3">
      <c r="A104" s="527"/>
      <c r="B104" s="46"/>
      <c r="C104" s="462"/>
    </row>
    <row r="105" spans="1:3">
      <c r="A105" s="527"/>
      <c r="B105" s="46" t="s">
        <v>424</v>
      </c>
      <c r="C105" s="531"/>
    </row>
    <row r="106" spans="1:3">
      <c r="A106" s="527"/>
      <c r="B106" s="46"/>
      <c r="C106" s="534" t="s">
        <v>425</v>
      </c>
    </row>
    <row r="107" spans="1:3">
      <c r="A107" s="527"/>
      <c r="B107" s="46" t="s">
        <v>2907</v>
      </c>
      <c r="C107" s="462"/>
    </row>
    <row r="108" spans="1:3">
      <c r="A108" s="527"/>
      <c r="B108" s="46"/>
      <c r="C108" s="462"/>
    </row>
    <row r="109" spans="1:3">
      <c r="A109" s="527"/>
      <c r="B109" s="46"/>
      <c r="C109" s="462"/>
    </row>
    <row r="110" spans="1:3">
      <c r="A110" s="527"/>
      <c r="B110" s="46"/>
      <c r="C110" s="462"/>
    </row>
    <row r="111" spans="1:3">
      <c r="A111" s="416"/>
      <c r="B111" s="2"/>
      <c r="C111" s="71"/>
    </row>
    <row r="112" spans="1:3">
      <c r="A112" s="416"/>
      <c r="B112" s="2"/>
      <c r="C112" s="71"/>
    </row>
    <row r="113" spans="1:3">
      <c r="A113" s="416"/>
      <c r="B113" s="2"/>
      <c r="C113" s="71"/>
    </row>
    <row r="114" spans="1:3">
      <c r="A114" s="416"/>
      <c r="B114" s="2"/>
      <c r="C114" s="71"/>
    </row>
    <row r="115" spans="1:3">
      <c r="A115" s="416"/>
      <c r="B115" s="2"/>
      <c r="C115" s="71"/>
    </row>
    <row r="116" spans="1:3">
      <c r="A116" s="416"/>
      <c r="B116" s="2"/>
      <c r="C116" s="71"/>
    </row>
    <row r="117" spans="1:3">
      <c r="A117" s="416"/>
      <c r="B117" s="2"/>
      <c r="C117" s="71"/>
    </row>
    <row r="118" spans="1:3">
      <c r="A118" s="145"/>
      <c r="B118" s="5"/>
      <c r="C118" s="173"/>
    </row>
    <row r="119" spans="1:3" ht="11.5">
      <c r="A119" s="72"/>
      <c r="B119" s="70"/>
      <c r="C119" s="450" t="s">
        <v>1353</v>
      </c>
    </row>
  </sheetData>
  <customSheetViews>
    <customSheetView guid="{CED32266-454C-4882-8DB4-02038533D7CA}" showPageBreaks="1" printArea="1" view="pageBreakPreview" topLeftCell="A46">
      <selection activeCell="J93" sqref="J93"/>
      <pageMargins left="0.5" right="0.5" top="0.5" bottom="0.5" header="0.3" footer="0.3"/>
      <printOptions horizontalCentered="1"/>
      <pageSetup orientation="portrait" r:id="rId1"/>
    </customSheetView>
    <customSheetView guid="{785AB79B-FCC5-4328-97AE-CA0022E835E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2"/>
      <headerFooter alignWithMargins="0"/>
    </customSheetView>
    <customSheetView guid="{5A727A5D-BF44-4335-A246-11154DE1EF1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3"/>
      <headerFooter alignWithMargins="0"/>
    </customSheetView>
    <customSheetView guid="{4199E9C9-F722-4E0F-954F-1B24567CBCA2}"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4"/>
      <headerFooter alignWithMargins="0"/>
    </customSheetView>
    <customSheetView guid="{494A8C19-2F1C-4B6E-A878-D879D2D7079D}"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5"/>
      <headerFooter alignWithMargins="0"/>
    </customSheetView>
    <customSheetView guid="{1074830C-1147-4CE3-BD9F-2572CEE59AE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6"/>
      <headerFooter alignWithMargins="0"/>
    </customSheetView>
    <customSheetView guid="{C0E4D60A-5D51-4D0A-8339-E19D67BA1FD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7"/>
      <headerFooter alignWithMargins="0"/>
    </customSheetView>
    <customSheetView guid="{EB5A193B-9693-4793-A7E2-BFF09C25801B}"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scale="114" orientation="portrait" r:id="rId9"/>
  <headerFooter alignWithMargins="0"/>
  <customProperties>
    <customPr name="_pios_id" r:id="rId10"/>
    <customPr name="EpmWorksheetKeyString_GUID" r:id="rId11"/>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37"/>
  <sheetViews>
    <sheetView view="pageBreakPreview" zoomScaleNormal="100" zoomScaleSheetLayoutView="100" workbookViewId="0">
      <selection activeCell="C36" sqref="C36"/>
    </sheetView>
  </sheetViews>
  <sheetFormatPr defaultColWidth="8.77734375" defaultRowHeight="10"/>
  <cols>
    <col min="1" max="1" width="3.44140625" style="46" customWidth="1"/>
    <col min="2" max="2" width="5.44140625" style="46" customWidth="1"/>
    <col min="3" max="3" width="30.109375" style="46" customWidth="1"/>
    <col min="4" max="4" width="27.77734375" style="46" customWidth="1"/>
    <col min="5" max="5" width="34.33203125" style="46" customWidth="1"/>
    <col min="6" max="6" width="27.33203125" style="46" customWidth="1"/>
    <col min="7" max="7" width="27.77734375" style="46" customWidth="1"/>
    <col min="8" max="8" width="6.109375" style="46" customWidth="1"/>
    <col min="9" max="9" width="3.109375" style="46" customWidth="1"/>
    <col min="10" max="16384" width="8.77734375" style="46"/>
  </cols>
  <sheetData>
    <row r="1" spans="1:9" ht="11" customHeight="1">
      <c r="A1" s="3726" t="s">
        <v>3474</v>
      </c>
      <c r="B1" s="597" t="s">
        <v>2509</v>
      </c>
      <c r="C1" s="1039"/>
      <c r="D1" s="1039"/>
      <c r="E1" s="1039"/>
      <c r="F1" s="1039"/>
      <c r="G1" s="1039"/>
      <c r="H1" s="1566"/>
      <c r="I1" s="3726" t="s">
        <v>3427</v>
      </c>
    </row>
    <row r="2" spans="1:9" ht="11" customHeight="1">
      <c r="A2" s="3727"/>
      <c r="B2" s="527"/>
      <c r="C2" s="459"/>
      <c r="D2" s="459"/>
      <c r="E2" s="459"/>
      <c r="F2" s="459"/>
      <c r="G2" s="459"/>
      <c r="H2" s="1567"/>
      <c r="I2" s="3727"/>
    </row>
    <row r="3" spans="1:9" ht="11" customHeight="1">
      <c r="A3" s="3727"/>
      <c r="B3" s="528" t="s">
        <v>416</v>
      </c>
      <c r="C3" s="459" t="s">
        <v>1199</v>
      </c>
      <c r="D3" s="459"/>
      <c r="E3" s="459"/>
      <c r="F3" s="459"/>
      <c r="G3" s="459"/>
      <c r="H3" s="1567"/>
      <c r="I3" s="3727"/>
    </row>
    <row r="4" spans="1:9" ht="11" customHeight="1">
      <c r="A4" s="3727"/>
      <c r="B4" s="1568" t="s">
        <v>1685</v>
      </c>
      <c r="C4" s="459" t="s">
        <v>1200</v>
      </c>
      <c r="D4" s="459"/>
      <c r="E4" s="459"/>
      <c r="F4" s="459"/>
      <c r="G4" s="459"/>
      <c r="H4" s="1567"/>
      <c r="I4" s="3727"/>
    </row>
    <row r="5" spans="1:9" ht="11" customHeight="1">
      <c r="A5" s="3727"/>
      <c r="B5" s="1568" t="s">
        <v>1701</v>
      </c>
      <c r="C5" s="459" t="s">
        <v>1201</v>
      </c>
      <c r="D5" s="459"/>
      <c r="E5" s="459"/>
      <c r="F5" s="459"/>
      <c r="G5" s="459"/>
      <c r="H5" s="1567"/>
      <c r="I5" s="3727"/>
    </row>
    <row r="6" spans="1:9" ht="11" customHeight="1">
      <c r="A6" s="3727"/>
      <c r="B6" s="1568" t="s">
        <v>1202</v>
      </c>
      <c r="C6" s="459" t="s">
        <v>1203</v>
      </c>
      <c r="D6" s="459"/>
      <c r="E6" s="459"/>
      <c r="F6" s="459"/>
      <c r="G6" s="459"/>
      <c r="H6" s="1567"/>
      <c r="I6" s="3727"/>
    </row>
    <row r="7" spans="1:9" ht="11" customHeight="1">
      <c r="A7" s="3727"/>
      <c r="B7" s="1568" t="s">
        <v>1204</v>
      </c>
      <c r="C7" s="459" t="s">
        <v>1205</v>
      </c>
      <c r="D7" s="459"/>
      <c r="E7" s="459"/>
      <c r="F7" s="459"/>
      <c r="G7" s="459"/>
      <c r="H7" s="1567"/>
      <c r="I7" s="3727"/>
    </row>
    <row r="8" spans="1:9" ht="11" customHeight="1">
      <c r="A8" s="3727"/>
      <c r="B8" s="1568" t="s">
        <v>1206</v>
      </c>
      <c r="C8" s="459" t="s">
        <v>1207</v>
      </c>
      <c r="D8" s="459"/>
      <c r="E8" s="459"/>
      <c r="F8" s="459"/>
      <c r="G8" s="459"/>
      <c r="H8" s="1567"/>
      <c r="I8" s="3727"/>
    </row>
    <row r="9" spans="1:9" ht="11" customHeight="1">
      <c r="A9" s="3727"/>
      <c r="B9" s="1568" t="s">
        <v>1208</v>
      </c>
      <c r="C9" s="459" t="s">
        <v>1209</v>
      </c>
      <c r="D9" s="459"/>
      <c r="E9" s="459"/>
      <c r="F9" s="459"/>
      <c r="G9" s="459"/>
      <c r="H9" s="1567"/>
      <c r="I9" s="3727"/>
    </row>
    <row r="10" spans="1:9" ht="11" customHeight="1">
      <c r="A10" s="3727"/>
      <c r="B10" s="527"/>
      <c r="C10" s="459" t="s">
        <v>1210</v>
      </c>
      <c r="D10" s="459"/>
      <c r="E10" s="459"/>
      <c r="F10" s="459"/>
      <c r="G10" s="459"/>
      <c r="H10" s="1567"/>
      <c r="I10" s="3727"/>
    </row>
    <row r="11" spans="1:9" ht="11" customHeight="1">
      <c r="A11" s="3727"/>
      <c r="B11" s="1568"/>
      <c r="C11" s="459" t="s">
        <v>2508</v>
      </c>
      <c r="D11" s="459"/>
      <c r="E11" s="459"/>
      <c r="F11" s="459"/>
      <c r="G11" s="459"/>
      <c r="H11" s="1567"/>
      <c r="I11" s="3727"/>
    </row>
    <row r="12" spans="1:9" ht="11" customHeight="1">
      <c r="A12" s="3727"/>
      <c r="B12" s="528" t="s">
        <v>417</v>
      </c>
      <c r="C12" s="459" t="s">
        <v>2019</v>
      </c>
      <c r="D12" s="459"/>
      <c r="E12" s="459"/>
      <c r="F12" s="459"/>
      <c r="G12" s="459"/>
      <c r="H12" s="1567"/>
      <c r="I12" s="3727"/>
    </row>
    <row r="13" spans="1:9" ht="11" customHeight="1">
      <c r="A13" s="3727"/>
      <c r="B13" s="528" t="s">
        <v>418</v>
      </c>
      <c r="C13" s="459" t="s">
        <v>1213</v>
      </c>
      <c r="D13" s="459"/>
      <c r="E13" s="459"/>
      <c r="F13" s="459"/>
      <c r="G13" s="459"/>
      <c r="H13" s="1567"/>
      <c r="I13" s="3727"/>
    </row>
    <row r="14" spans="1:9" ht="11" customHeight="1">
      <c r="A14" s="3727"/>
      <c r="B14" s="527"/>
      <c r="C14" s="459" t="s">
        <v>1214</v>
      </c>
      <c r="D14" s="459"/>
      <c r="E14" s="459"/>
      <c r="F14" s="459"/>
      <c r="G14" s="459"/>
      <c r="H14" s="1567"/>
      <c r="I14" s="3727"/>
    </row>
    <row r="15" spans="1:9" ht="11" customHeight="1">
      <c r="A15" s="3727"/>
      <c r="B15" s="528" t="s">
        <v>419</v>
      </c>
      <c r="C15" s="459" t="s">
        <v>1215</v>
      </c>
      <c r="D15" s="459"/>
      <c r="E15" s="459"/>
      <c r="F15" s="459"/>
      <c r="G15" s="459"/>
      <c r="H15" s="1567"/>
      <c r="I15" s="3727"/>
    </row>
    <row r="16" spans="1:9" ht="11" customHeight="1">
      <c r="A16" s="3727"/>
      <c r="B16" s="529"/>
      <c r="C16" s="530"/>
      <c r="D16" s="530"/>
      <c r="E16" s="530"/>
      <c r="F16" s="530"/>
      <c r="G16" s="530"/>
      <c r="H16" s="1293"/>
      <c r="I16" s="1569"/>
    </row>
    <row r="17" spans="1:9" ht="11" customHeight="1">
      <c r="A17" s="3727"/>
      <c r="B17" s="417" t="s">
        <v>2510</v>
      </c>
      <c r="C17" s="731"/>
      <c r="D17" s="731"/>
      <c r="E17" s="731"/>
      <c r="F17" s="731"/>
      <c r="G17" s="731"/>
      <c r="H17" s="1567"/>
      <c r="I17" s="1569"/>
    </row>
    <row r="18" spans="1:9" ht="11" customHeight="1">
      <c r="A18" s="3727"/>
      <c r="B18" s="527"/>
      <c r="C18" s="459"/>
      <c r="D18" s="459"/>
      <c r="E18" s="459"/>
      <c r="F18" s="459"/>
      <c r="G18" s="459"/>
      <c r="H18" s="1567"/>
      <c r="I18" s="1569"/>
    </row>
    <row r="19" spans="1:9" ht="11" customHeight="1">
      <c r="A19" s="3727"/>
      <c r="B19" s="527"/>
      <c r="C19" s="459" t="s">
        <v>1217</v>
      </c>
      <c r="D19" s="459"/>
      <c r="E19" s="459"/>
      <c r="F19" s="459"/>
      <c r="G19" s="459"/>
      <c r="H19" s="1567"/>
      <c r="I19" s="1569"/>
    </row>
    <row r="20" spans="1:9" ht="11" customHeight="1">
      <c r="A20" s="3727"/>
      <c r="B20" s="527"/>
      <c r="C20" s="459"/>
      <c r="D20" s="459"/>
      <c r="E20" s="459"/>
      <c r="F20" s="459"/>
      <c r="G20" s="459"/>
      <c r="H20" s="1567"/>
      <c r="I20" s="1569"/>
    </row>
    <row r="21" spans="1:9" ht="11" customHeight="1">
      <c r="A21" s="3727"/>
      <c r="B21" s="1273"/>
      <c r="C21" s="1045"/>
      <c r="D21" s="1045" t="s">
        <v>1218</v>
      </c>
      <c r="E21" s="1045" t="s">
        <v>1219</v>
      </c>
      <c r="F21" s="1045" t="s">
        <v>1220</v>
      </c>
      <c r="G21" s="1054" t="s">
        <v>1221</v>
      </c>
      <c r="H21" s="1570"/>
      <c r="I21" s="1569"/>
    </row>
    <row r="22" spans="1:9" ht="11" customHeight="1">
      <c r="A22" s="3727"/>
      <c r="B22" s="1571" t="s">
        <v>311</v>
      </c>
      <c r="C22" s="1512" t="s">
        <v>1222</v>
      </c>
      <c r="D22" s="1512" t="s">
        <v>1223</v>
      </c>
      <c r="E22" s="1512" t="s">
        <v>1224</v>
      </c>
      <c r="F22" s="1512" t="s">
        <v>1225</v>
      </c>
      <c r="G22" s="1572" t="s">
        <v>1226</v>
      </c>
      <c r="H22" s="1275" t="s">
        <v>311</v>
      </c>
      <c r="I22" s="1569"/>
    </row>
    <row r="23" spans="1:9" ht="11" customHeight="1">
      <c r="A23" s="3727"/>
      <c r="B23" s="1571" t="s">
        <v>316</v>
      </c>
      <c r="C23" s="1512"/>
      <c r="D23" s="1512" t="s">
        <v>1227</v>
      </c>
      <c r="E23" s="1512" t="s">
        <v>1228</v>
      </c>
      <c r="F23" s="1512" t="s">
        <v>1228</v>
      </c>
      <c r="G23" s="1572" t="s">
        <v>1223</v>
      </c>
      <c r="H23" s="1275" t="s">
        <v>316</v>
      </c>
      <c r="I23" s="1569"/>
    </row>
    <row r="24" spans="1:9" ht="11" customHeight="1" thickBot="1">
      <c r="A24" s="3727"/>
      <c r="B24" s="803"/>
      <c r="C24" s="804" t="s">
        <v>321</v>
      </c>
      <c r="D24" s="1504" t="s">
        <v>322</v>
      </c>
      <c r="E24" s="1504" t="s">
        <v>323</v>
      </c>
      <c r="F24" s="1504" t="s">
        <v>324</v>
      </c>
      <c r="G24" s="1572" t="s">
        <v>325</v>
      </c>
      <c r="H24" s="1276"/>
      <c r="I24" s="1569"/>
    </row>
    <row r="25" spans="1:9" ht="11" customHeight="1">
      <c r="A25" s="3727"/>
      <c r="B25" s="1277">
        <v>1</v>
      </c>
      <c r="C25" s="1115" t="s">
        <v>152</v>
      </c>
      <c r="D25" s="1573">
        <v>6836</v>
      </c>
      <c r="E25" s="1472">
        <v>38.020000000000003</v>
      </c>
      <c r="F25" s="1472">
        <v>54.75</v>
      </c>
      <c r="G25" s="1574">
        <v>11</v>
      </c>
      <c r="H25" s="3288">
        <v>1</v>
      </c>
      <c r="I25" s="1569"/>
    </row>
    <row r="26" spans="1:9" ht="11" customHeight="1">
      <c r="A26" s="3727"/>
      <c r="B26" s="1277">
        <v>2</v>
      </c>
      <c r="C26" s="1115" t="s">
        <v>154</v>
      </c>
      <c r="D26" s="1575">
        <v>3088</v>
      </c>
      <c r="E26" s="1046">
        <v>13.42</v>
      </c>
      <c r="F26" s="1046">
        <v>49.2</v>
      </c>
      <c r="G26" s="1576">
        <v>1</v>
      </c>
      <c r="H26" s="3288">
        <v>2</v>
      </c>
      <c r="I26" s="1569"/>
    </row>
    <row r="27" spans="1:9" ht="11" customHeight="1">
      <c r="A27" s="3727"/>
      <c r="B27" s="1277">
        <v>3</v>
      </c>
      <c r="C27" s="1115" t="s">
        <v>156</v>
      </c>
      <c r="D27" s="1575">
        <v>300</v>
      </c>
      <c r="E27" s="1046">
        <v>3.62</v>
      </c>
      <c r="F27" s="1046">
        <v>42.22</v>
      </c>
      <c r="G27" s="1576">
        <v>1</v>
      </c>
      <c r="H27" s="3288">
        <v>3</v>
      </c>
      <c r="I27" s="1569"/>
    </row>
    <row r="28" spans="1:9" ht="11" customHeight="1">
      <c r="A28" s="3727"/>
      <c r="B28" s="1277">
        <v>4</v>
      </c>
      <c r="C28" s="1115" t="s">
        <v>1460</v>
      </c>
      <c r="D28" s="1575">
        <v>54</v>
      </c>
      <c r="E28" s="1046">
        <v>0.4</v>
      </c>
      <c r="F28" s="1046">
        <v>33.43</v>
      </c>
      <c r="G28" s="1576"/>
      <c r="H28" s="3288">
        <v>4</v>
      </c>
      <c r="I28" s="1569"/>
    </row>
    <row r="29" spans="1:9" ht="11" customHeight="1">
      <c r="A29" s="3727"/>
      <c r="B29" s="1277">
        <v>5</v>
      </c>
      <c r="C29" s="1115" t="s">
        <v>1471</v>
      </c>
      <c r="D29" s="1575">
        <v>973</v>
      </c>
      <c r="E29" s="1046" t="s">
        <v>1229</v>
      </c>
      <c r="F29" s="1046" t="s">
        <v>1230</v>
      </c>
      <c r="G29" s="1576" t="s">
        <v>658</v>
      </c>
      <c r="H29" s="3288">
        <v>5</v>
      </c>
      <c r="I29" s="1569"/>
    </row>
    <row r="30" spans="1:9" ht="11" customHeight="1">
      <c r="A30" s="3727"/>
      <c r="B30" s="1277">
        <v>6</v>
      </c>
      <c r="C30" s="1286" t="s">
        <v>1969</v>
      </c>
      <c r="D30" s="1575">
        <v>11251</v>
      </c>
      <c r="E30" s="1046">
        <v>29.43</v>
      </c>
      <c r="F30" s="1046">
        <v>52.61</v>
      </c>
      <c r="G30" s="1576">
        <v>13</v>
      </c>
      <c r="H30" s="3288">
        <v>6</v>
      </c>
      <c r="I30" s="1569"/>
    </row>
    <row r="31" spans="1:9" ht="11" customHeight="1">
      <c r="A31" s="3727"/>
      <c r="B31" s="1277">
        <v>7</v>
      </c>
      <c r="C31" s="1115" t="s">
        <v>1231</v>
      </c>
      <c r="D31" s="1575">
        <v>3478</v>
      </c>
      <c r="E31" s="1046" t="s">
        <v>1229</v>
      </c>
      <c r="F31" s="1046" t="s">
        <v>1230</v>
      </c>
      <c r="G31" s="1576" t="s">
        <v>658</v>
      </c>
      <c r="H31" s="3288">
        <v>7</v>
      </c>
      <c r="I31" s="1569"/>
    </row>
    <row r="32" spans="1:9" ht="11" customHeight="1" thickBot="1">
      <c r="A32" s="3727"/>
      <c r="B32" s="1277">
        <v>8</v>
      </c>
      <c r="C32" s="1115" t="s">
        <v>1232</v>
      </c>
      <c r="D32" s="1577"/>
      <c r="E32" s="1288"/>
      <c r="F32" s="1289"/>
      <c r="G32" s="1578"/>
      <c r="H32" s="3288">
        <v>8</v>
      </c>
      <c r="I32" s="1569"/>
    </row>
    <row r="33" spans="1:9" ht="11" customHeight="1">
      <c r="A33" s="3727"/>
      <c r="B33" s="1087"/>
      <c r="C33" s="2147"/>
      <c r="D33" s="459"/>
      <c r="E33" s="459"/>
      <c r="F33" s="459"/>
      <c r="G33" s="459"/>
      <c r="H33" s="1567"/>
      <c r="I33" s="3729">
        <v>103</v>
      </c>
    </row>
    <row r="34" spans="1:9" ht="11" customHeight="1">
      <c r="A34" s="3728"/>
      <c r="B34" s="2051"/>
      <c r="C34" s="459" t="s">
        <v>1233</v>
      </c>
      <c r="D34" s="459"/>
      <c r="E34" s="459"/>
      <c r="F34" s="459"/>
      <c r="G34" s="459"/>
      <c r="H34" s="1567"/>
      <c r="I34" s="3730"/>
    </row>
    <row r="35" spans="1:9" ht="11" customHeight="1">
      <c r="A35" s="3728"/>
      <c r="B35" s="2051"/>
      <c r="C35" s="459"/>
      <c r="D35" s="459"/>
      <c r="E35" s="459"/>
      <c r="F35" s="459"/>
      <c r="G35" s="459"/>
      <c r="H35" s="1567"/>
      <c r="I35" s="3730"/>
    </row>
    <row r="36" spans="1:9" ht="11" customHeight="1">
      <c r="A36" s="3728"/>
      <c r="B36" s="2051"/>
      <c r="C36" s="459"/>
      <c r="D36" s="459"/>
      <c r="E36" s="459"/>
      <c r="F36" s="459"/>
      <c r="G36" s="459"/>
      <c r="H36" s="1567"/>
      <c r="I36" s="3730"/>
    </row>
    <row r="37" spans="1:9" ht="11" customHeight="1">
      <c r="A37" s="3622"/>
      <c r="B37" s="1292" t="s">
        <v>181</v>
      </c>
      <c r="C37" s="164"/>
      <c r="D37" s="164"/>
      <c r="E37" s="164"/>
      <c r="F37" s="164"/>
      <c r="G37" s="164"/>
      <c r="H37" s="1579"/>
      <c r="I37" s="3731"/>
    </row>
  </sheetData>
  <customSheetViews>
    <customSheetView guid="{CED32266-454C-4882-8DB4-02038533D7CA}" showPageBreaks="1" fitToPage="1">
      <selection activeCell="M18" sqref="M18"/>
      <pageMargins left="0.7" right="0.7" top="0.75" bottom="0.75" header="0.3" footer="0.3"/>
      <pageSetup orientation="landscape" horizontalDpi="1200" verticalDpi="1200" r:id="rId1"/>
    </customSheetView>
    <customSheetView guid="{785AB79B-FCC5-4328-97AE-CA0022E835E7}" fitToPage="1">
      <selection activeCell="M18" sqref="M18"/>
      <pageMargins left="0.7" right="0.7" top="0.75" bottom="0.75" header="0.3" footer="0.3"/>
      <pageSetup orientation="landscape" horizontalDpi="1200" verticalDpi="1200" r:id="rId2"/>
    </customSheetView>
    <customSheetView guid="{5A727A5D-BF44-4335-A246-11154DE1EF1F}" fitToPage="1">
      <selection activeCell="M18" sqref="M18"/>
      <pageMargins left="0.7" right="0.7" top="0.75" bottom="0.75" header="0.3" footer="0.3"/>
      <pageSetup orientation="landscape" horizontalDpi="1200" verticalDpi="1200" r:id="rId3"/>
    </customSheetView>
    <customSheetView guid="{4199E9C9-F722-4E0F-954F-1B24567CBCA2}" fitToPage="1">
      <selection activeCell="M18" sqref="M18"/>
      <pageMargins left="0.7" right="0.7" top="0.75" bottom="0.75" header="0.3" footer="0.3"/>
      <pageSetup orientation="landscape" horizontalDpi="1200" verticalDpi="1200" r:id="rId4"/>
    </customSheetView>
    <customSheetView guid="{494A8C19-2F1C-4B6E-A878-D879D2D7079D}" fitToPage="1">
      <selection activeCell="M18" sqref="M18"/>
      <pageMargins left="0.7" right="0.7" top="0.75" bottom="0.75" header="0.3" footer="0.3"/>
      <pageSetup orientation="landscape" horizontalDpi="1200" verticalDpi="1200" r:id="rId5"/>
    </customSheetView>
    <customSheetView guid="{1074830C-1147-4CE3-BD9F-2572CEE59AEF}" fitToPage="1">
      <selection activeCell="M18" sqref="M18"/>
      <pageMargins left="0.7" right="0.7" top="0.75" bottom="0.75" header="0.3" footer="0.3"/>
      <pageSetup orientation="landscape" horizontalDpi="1200" verticalDpi="1200" r:id="rId6"/>
    </customSheetView>
    <customSheetView guid="{C0E4D60A-5D51-4D0A-8339-E19D67BA1FD7}" fitToPage="1">
      <selection activeCell="M18" sqref="M18"/>
      <pageMargins left="0.7" right="0.7" top="0.75" bottom="0.75" header="0.3" footer="0.3"/>
      <pageSetup orientation="landscape" horizontalDpi="1200" verticalDpi="1200" r:id="rId7"/>
    </customSheetView>
    <customSheetView guid="{EB5A193B-9693-4793-A7E2-BFF09C25801B}" fitToPage="1">
      <selection activeCell="M18" sqref="M18"/>
      <pageMargins left="0.7" right="0.7" top="0.75" bottom="0.75" header="0.3" footer="0.3"/>
      <pageSetup orientation="landscape" horizontalDpi="1200" verticalDpi="1200" r:id="rId8"/>
    </customSheetView>
  </customSheetViews>
  <mergeCells count="3">
    <mergeCell ref="I1:I15"/>
    <mergeCell ref="A1:A37"/>
    <mergeCell ref="I33:I37"/>
  </mergeCells>
  <printOptions horizontalCentered="1" verticalCentered="1"/>
  <pageMargins left="0.25" right="0.25" top="0.25" bottom="0.25" header="0.1" footer="0.1"/>
  <pageSetup scale="104" orientation="landscape" r:id="rId9"/>
  <headerFooter alignWithMargins="0"/>
  <customProperties>
    <customPr name="_pios_id" r:id="rId10"/>
    <customPr name="EpmWorksheetKeyString_GUID" r:id="rId11"/>
  </customPropertie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62"/>
  <sheetViews>
    <sheetView workbookViewId="0"/>
  </sheetViews>
  <sheetFormatPr defaultColWidth="9.33203125" defaultRowHeight="10.5"/>
  <cols>
    <col min="1" max="1" width="16.109375" style="1580" customWidth="1"/>
    <col min="2" max="2" width="24.88671875" style="1580" customWidth="1"/>
    <col min="3" max="3" width="27.109375" style="1580" customWidth="1"/>
    <col min="4" max="4" width="18.6640625" style="1580" customWidth="1"/>
    <col min="5" max="5" width="15.77734375" style="1580" customWidth="1"/>
    <col min="6" max="6" width="13.88671875" style="1580" customWidth="1"/>
    <col min="7" max="7" width="12.77734375" style="1580" customWidth="1"/>
    <col min="8" max="16384" width="9.33203125" style="1580"/>
  </cols>
  <sheetData>
    <row r="1" spans="1:7">
      <c r="A1" s="3160">
        <v>104</v>
      </c>
      <c r="B1" s="3161"/>
      <c r="C1" s="3162"/>
      <c r="D1" s="3163"/>
      <c r="E1" s="3738" t="s">
        <v>3042</v>
      </c>
      <c r="F1" s="3738"/>
      <c r="G1" s="3739"/>
    </row>
    <row r="2" spans="1:7" ht="21" customHeight="1">
      <c r="A2" s="3732" t="s">
        <v>2666</v>
      </c>
      <c r="B2" s="3733"/>
      <c r="C2" s="3733"/>
      <c r="D2" s="3733"/>
      <c r="E2" s="3733"/>
      <c r="F2" s="3733"/>
      <c r="G2" s="3734"/>
    </row>
    <row r="3" spans="1:7">
      <c r="A3" s="3164"/>
      <c r="B3" s="1581"/>
      <c r="C3" s="1581"/>
      <c r="D3" s="1581"/>
      <c r="E3" s="1581"/>
      <c r="F3" s="1581"/>
      <c r="G3" s="3165"/>
    </row>
    <row r="4" spans="1:7" ht="77.25" customHeight="1">
      <c r="A4" s="3735" t="s">
        <v>2667</v>
      </c>
      <c r="B4" s="3736"/>
      <c r="C4" s="3736"/>
      <c r="D4" s="3736"/>
      <c r="E4" s="3736"/>
      <c r="F4" s="3736"/>
      <c r="G4" s="3737"/>
    </row>
    <row r="5" spans="1:7">
      <c r="A5" s="3166"/>
      <c r="B5" s="1582"/>
      <c r="C5" s="1582"/>
      <c r="D5" s="1583"/>
      <c r="E5" s="1582"/>
      <c r="F5" s="1583"/>
      <c r="G5" s="3167"/>
    </row>
    <row r="6" spans="1:7">
      <c r="A6" s="3168"/>
      <c r="B6" s="3169"/>
      <c r="C6" s="3169"/>
      <c r="D6" s="3170"/>
      <c r="E6" s="3169"/>
      <c r="F6" s="3171"/>
      <c r="G6" s="3172"/>
    </row>
    <row r="7" spans="1:7" ht="22.5" customHeight="1">
      <c r="A7" s="3173" t="s">
        <v>311</v>
      </c>
      <c r="B7" s="3174" t="s">
        <v>2668</v>
      </c>
      <c r="C7" s="3174" t="s">
        <v>2669</v>
      </c>
      <c r="D7" s="3175" t="s">
        <v>2670</v>
      </c>
      <c r="E7" s="3175" t="s">
        <v>2671</v>
      </c>
      <c r="F7" s="3175" t="s">
        <v>2672</v>
      </c>
      <c r="G7" s="3176" t="s">
        <v>311</v>
      </c>
    </row>
    <row r="8" spans="1:7">
      <c r="A8" s="3173" t="s">
        <v>316</v>
      </c>
      <c r="B8" s="1584"/>
      <c r="C8" s="3174"/>
      <c r="D8" s="3175"/>
      <c r="E8" s="3174"/>
      <c r="F8" s="3175"/>
      <c r="G8" s="3176" t="s">
        <v>316</v>
      </c>
    </row>
    <row r="9" spans="1:7">
      <c r="A9" s="3177">
        <v>1</v>
      </c>
      <c r="B9" s="3178"/>
      <c r="C9" s="3179"/>
      <c r="D9" s="3180"/>
      <c r="E9" s="3179"/>
      <c r="F9" s="3180"/>
      <c r="G9" s="3181">
        <v>1</v>
      </c>
    </row>
    <row r="10" spans="1:7">
      <c r="A10" s="3177">
        <v>2</v>
      </c>
      <c r="B10" s="3179"/>
      <c r="C10" s="3179"/>
      <c r="D10" s="3180"/>
      <c r="E10" s="3179"/>
      <c r="F10" s="3180"/>
      <c r="G10" s="3181">
        <v>2</v>
      </c>
    </row>
    <row r="11" spans="1:7">
      <c r="A11" s="3177">
        <v>3</v>
      </c>
      <c r="B11" s="3179"/>
      <c r="C11" s="3179"/>
      <c r="D11" s="3180"/>
      <c r="E11" s="3179"/>
      <c r="F11" s="3180"/>
      <c r="G11" s="3181">
        <v>3</v>
      </c>
    </row>
    <row r="12" spans="1:7">
      <c r="A12" s="3177">
        <v>4</v>
      </c>
      <c r="B12" s="3179"/>
      <c r="C12" s="3179"/>
      <c r="D12" s="3180"/>
      <c r="E12" s="3179"/>
      <c r="F12" s="3180"/>
      <c r="G12" s="3181">
        <v>4</v>
      </c>
    </row>
    <row r="13" spans="1:7">
      <c r="A13" s="3177">
        <v>5</v>
      </c>
      <c r="B13" s="3179"/>
      <c r="C13" s="3179"/>
      <c r="D13" s="3180"/>
      <c r="E13" s="3179"/>
      <c r="F13" s="3180"/>
      <c r="G13" s="3181">
        <v>5</v>
      </c>
    </row>
    <row r="14" spans="1:7">
      <c r="A14" s="3177">
        <v>6</v>
      </c>
      <c r="B14" s="3179"/>
      <c r="C14" s="3179"/>
      <c r="D14" s="3180"/>
      <c r="E14" s="3179"/>
      <c r="F14" s="3180"/>
      <c r="G14" s="3181">
        <v>6</v>
      </c>
    </row>
    <row r="15" spans="1:7">
      <c r="A15" s="3177">
        <v>7</v>
      </c>
      <c r="B15" s="3179"/>
      <c r="C15" s="3179"/>
      <c r="D15" s="3180"/>
      <c r="E15" s="3179"/>
      <c r="F15" s="3180"/>
      <c r="G15" s="3181">
        <v>7</v>
      </c>
    </row>
    <row r="16" spans="1:7">
      <c r="A16" s="3177">
        <v>8</v>
      </c>
      <c r="B16" s="3179"/>
      <c r="C16" s="3179"/>
      <c r="D16" s="3180"/>
      <c r="E16" s="3179"/>
      <c r="F16" s="3180"/>
      <c r="G16" s="3181">
        <v>8</v>
      </c>
    </row>
    <row r="17" spans="1:7">
      <c r="A17" s="3177">
        <v>9</v>
      </c>
      <c r="B17" s="3179"/>
      <c r="C17" s="3179"/>
      <c r="D17" s="3180"/>
      <c r="E17" s="3179"/>
      <c r="F17" s="3180"/>
      <c r="G17" s="3181">
        <v>9</v>
      </c>
    </row>
    <row r="18" spans="1:7">
      <c r="A18" s="3177">
        <v>10</v>
      </c>
      <c r="B18" s="3179"/>
      <c r="C18" s="3179"/>
      <c r="D18" s="3180"/>
      <c r="E18" s="3179"/>
      <c r="F18" s="3180"/>
      <c r="G18" s="3181">
        <v>10</v>
      </c>
    </row>
    <row r="19" spans="1:7">
      <c r="A19" s="3177">
        <v>11</v>
      </c>
      <c r="B19" s="3179"/>
      <c r="C19" s="3179"/>
      <c r="D19" s="3180"/>
      <c r="E19" s="3179"/>
      <c r="F19" s="3180"/>
      <c r="G19" s="3181">
        <v>11</v>
      </c>
    </row>
    <row r="20" spans="1:7">
      <c r="A20" s="3177">
        <v>12</v>
      </c>
      <c r="B20" s="3179"/>
      <c r="C20" s="3179"/>
      <c r="D20" s="3180"/>
      <c r="E20" s="3179"/>
      <c r="F20" s="3180"/>
      <c r="G20" s="3181">
        <v>12</v>
      </c>
    </row>
    <row r="21" spans="1:7">
      <c r="A21" s="3177">
        <v>13</v>
      </c>
      <c r="B21" s="3179"/>
      <c r="C21" s="3179"/>
      <c r="D21" s="3180"/>
      <c r="E21" s="3179"/>
      <c r="F21" s="3180"/>
      <c r="G21" s="3181">
        <v>13</v>
      </c>
    </row>
    <row r="22" spans="1:7">
      <c r="A22" s="3177">
        <v>14</v>
      </c>
      <c r="B22" s="3179"/>
      <c r="C22" s="3179"/>
      <c r="D22" s="3180"/>
      <c r="E22" s="3179"/>
      <c r="F22" s="3180"/>
      <c r="G22" s="3181">
        <v>14</v>
      </c>
    </row>
    <row r="23" spans="1:7">
      <c r="A23" s="3177">
        <v>15</v>
      </c>
      <c r="B23" s="3179"/>
      <c r="C23" s="3179"/>
      <c r="D23" s="3180"/>
      <c r="E23" s="3179"/>
      <c r="F23" s="3180"/>
      <c r="G23" s="3181">
        <v>15</v>
      </c>
    </row>
    <row r="24" spans="1:7">
      <c r="A24" s="3177">
        <v>16</v>
      </c>
      <c r="B24" s="3179"/>
      <c r="C24" s="3179"/>
      <c r="D24" s="3180"/>
      <c r="E24" s="3179"/>
      <c r="F24" s="3180"/>
      <c r="G24" s="3181">
        <v>16</v>
      </c>
    </row>
    <row r="25" spans="1:7">
      <c r="A25" s="3177">
        <v>17</v>
      </c>
      <c r="B25" s="3179"/>
      <c r="C25" s="3179"/>
      <c r="D25" s="3180"/>
      <c r="E25" s="3179"/>
      <c r="F25" s="3180"/>
      <c r="G25" s="3181">
        <v>17</v>
      </c>
    </row>
    <row r="26" spans="1:7">
      <c r="A26" s="3177">
        <v>18</v>
      </c>
      <c r="B26" s="3179"/>
      <c r="C26" s="3179"/>
      <c r="D26" s="3180"/>
      <c r="E26" s="3179"/>
      <c r="F26" s="3180"/>
      <c r="G26" s="3181">
        <v>18</v>
      </c>
    </row>
    <row r="27" spans="1:7">
      <c r="A27" s="3177">
        <v>19</v>
      </c>
      <c r="B27" s="3179"/>
      <c r="C27" s="3179"/>
      <c r="D27" s="3180"/>
      <c r="E27" s="3179"/>
      <c r="F27" s="3180"/>
      <c r="G27" s="3181">
        <v>19</v>
      </c>
    </row>
    <row r="28" spans="1:7">
      <c r="A28" s="3177">
        <v>20</v>
      </c>
      <c r="B28" s="3179"/>
      <c r="C28" s="3179"/>
      <c r="D28" s="3180"/>
      <c r="E28" s="3179"/>
      <c r="F28" s="3180"/>
      <c r="G28" s="3181">
        <v>20</v>
      </c>
    </row>
    <row r="29" spans="1:7">
      <c r="A29" s="3177">
        <v>21</v>
      </c>
      <c r="B29" s="3179"/>
      <c r="C29" s="3179"/>
      <c r="D29" s="3180"/>
      <c r="E29" s="3179"/>
      <c r="F29" s="3180"/>
      <c r="G29" s="3181">
        <v>21</v>
      </c>
    </row>
    <row r="30" spans="1:7">
      <c r="A30" s="3177">
        <v>22</v>
      </c>
      <c r="B30" s="3179"/>
      <c r="C30" s="3179"/>
      <c r="D30" s="3180"/>
      <c r="E30" s="3179"/>
      <c r="F30" s="3180"/>
      <c r="G30" s="3181">
        <v>22</v>
      </c>
    </row>
    <row r="31" spans="1:7">
      <c r="A31" s="3177">
        <v>23</v>
      </c>
      <c r="B31" s="3179"/>
      <c r="C31" s="3179"/>
      <c r="D31" s="3180"/>
      <c r="E31" s="3179"/>
      <c r="F31" s="3180"/>
      <c r="G31" s="3181">
        <v>23</v>
      </c>
    </row>
    <row r="32" spans="1:7">
      <c r="A32" s="3177">
        <v>24</v>
      </c>
      <c r="B32" s="3179"/>
      <c r="C32" s="3179"/>
      <c r="D32" s="3180"/>
      <c r="E32" s="3179"/>
      <c r="F32" s="3180"/>
      <c r="G32" s="3181">
        <v>24</v>
      </c>
    </row>
    <row r="33" spans="1:7">
      <c r="A33" s="3182"/>
      <c r="B33" s="3183"/>
      <c r="C33" s="3183"/>
      <c r="D33" s="3183"/>
      <c r="E33" s="3183"/>
      <c r="F33" s="3183"/>
      <c r="G33" s="3184"/>
    </row>
    <row r="34" spans="1:7">
      <c r="A34" s="3185"/>
      <c r="B34" s="1582"/>
      <c r="C34" s="1582"/>
      <c r="D34" s="1582"/>
      <c r="E34" s="1582"/>
      <c r="F34" s="1582"/>
      <c r="G34" s="3186"/>
    </row>
    <row r="35" spans="1:7">
      <c r="A35" s="3185"/>
      <c r="B35" s="1582"/>
      <c r="C35" s="1582"/>
      <c r="D35" s="1582"/>
      <c r="E35" s="1582"/>
      <c r="F35" s="1582"/>
      <c r="G35" s="3186"/>
    </row>
    <row r="36" spans="1:7">
      <c r="A36" s="3185"/>
      <c r="B36" s="1582"/>
      <c r="C36" s="1582"/>
      <c r="D36" s="1582"/>
      <c r="E36" s="1582"/>
      <c r="F36" s="1582"/>
      <c r="G36" s="3186"/>
    </row>
    <row r="37" spans="1:7">
      <c r="A37" s="3185"/>
      <c r="B37" s="1582"/>
      <c r="C37" s="1582"/>
      <c r="D37" s="1582"/>
      <c r="E37" s="1582"/>
      <c r="F37" s="1582"/>
      <c r="G37" s="3186"/>
    </row>
    <row r="38" spans="1:7">
      <c r="A38" s="3185"/>
      <c r="B38" s="1582"/>
      <c r="C38" s="1582"/>
      <c r="D38" s="1582"/>
      <c r="E38" s="1582"/>
      <c r="F38" s="1582"/>
      <c r="G38" s="3186"/>
    </row>
    <row r="39" spans="1:7">
      <c r="A39" s="3185"/>
      <c r="B39" s="1582"/>
      <c r="C39" s="1582"/>
      <c r="D39" s="1582"/>
      <c r="E39" s="1582"/>
      <c r="F39" s="1582"/>
      <c r="G39" s="3186"/>
    </row>
    <row r="40" spans="1:7">
      <c r="A40" s="3185"/>
      <c r="B40" s="1582"/>
      <c r="C40" s="1582"/>
      <c r="D40" s="1582"/>
      <c r="E40" s="1582"/>
      <c r="F40" s="1582"/>
      <c r="G40" s="3186"/>
    </row>
    <row r="41" spans="1:7">
      <c r="A41" s="3185"/>
      <c r="B41" s="1582"/>
      <c r="C41" s="1582"/>
      <c r="D41" s="1582"/>
      <c r="E41" s="1582"/>
      <c r="F41" s="1582"/>
      <c r="G41" s="3186"/>
    </row>
    <row r="42" spans="1:7">
      <c r="A42" s="3185"/>
      <c r="B42" s="1582"/>
      <c r="C42" s="1582"/>
      <c r="D42" s="1582"/>
      <c r="E42" s="1582"/>
      <c r="F42" s="1582"/>
      <c r="G42" s="3186"/>
    </row>
    <row r="43" spans="1:7">
      <c r="A43" s="3185"/>
      <c r="B43" s="1582"/>
      <c r="C43" s="1582"/>
      <c r="D43" s="1582"/>
      <c r="E43" s="1582"/>
      <c r="F43" s="1582"/>
      <c r="G43" s="3186"/>
    </row>
    <row r="44" spans="1:7">
      <c r="A44" s="3185"/>
      <c r="B44" s="1582"/>
      <c r="C44" s="1582"/>
      <c r="D44" s="1582"/>
      <c r="E44" s="1582"/>
      <c r="F44" s="1582"/>
      <c r="G44" s="3186"/>
    </row>
    <row r="45" spans="1:7">
      <c r="A45" s="3185"/>
      <c r="B45" s="1582"/>
      <c r="C45" s="1582"/>
      <c r="D45" s="1582"/>
      <c r="E45" s="1582"/>
      <c r="F45" s="1582"/>
      <c r="G45" s="3186"/>
    </row>
    <row r="46" spans="1:7">
      <c r="A46" s="3185"/>
      <c r="B46" s="1582"/>
      <c r="C46" s="1582"/>
      <c r="D46" s="1582"/>
      <c r="E46" s="1582"/>
      <c r="F46" s="1582"/>
      <c r="G46" s="3186"/>
    </row>
    <row r="47" spans="1:7">
      <c r="A47" s="3185"/>
      <c r="B47" s="1582"/>
      <c r="C47" s="1582"/>
      <c r="D47" s="1582"/>
      <c r="E47" s="1582"/>
      <c r="F47" s="1582"/>
      <c r="G47" s="3186"/>
    </row>
    <row r="48" spans="1:7">
      <c r="A48" s="3185"/>
      <c r="B48" s="1582"/>
      <c r="C48" s="1582"/>
      <c r="D48" s="1582"/>
      <c r="E48" s="1582"/>
      <c r="F48" s="1582"/>
      <c r="G48" s="3186"/>
    </row>
    <row r="49" spans="1:7">
      <c r="A49" s="3185"/>
      <c r="B49" s="1582"/>
      <c r="C49" s="1582"/>
      <c r="D49" s="1582"/>
      <c r="E49" s="1582"/>
      <c r="F49" s="1582"/>
      <c r="G49" s="3186"/>
    </row>
    <row r="50" spans="1:7">
      <c r="A50" s="3185"/>
      <c r="B50" s="1582"/>
      <c r="C50" s="1582"/>
      <c r="D50" s="1582"/>
      <c r="E50" s="1582"/>
      <c r="F50" s="1582"/>
      <c r="G50" s="3186"/>
    </row>
    <row r="51" spans="1:7">
      <c r="A51" s="3185"/>
      <c r="B51" s="1582"/>
      <c r="C51" s="1582"/>
      <c r="D51" s="1582"/>
      <c r="E51" s="1582"/>
      <c r="F51" s="1582"/>
      <c r="G51" s="3186"/>
    </row>
    <row r="52" spans="1:7">
      <c r="A52" s="3185"/>
      <c r="B52" s="1582"/>
      <c r="C52" s="1582"/>
      <c r="D52" s="1582"/>
      <c r="E52" s="1582"/>
      <c r="F52" s="1582"/>
      <c r="G52" s="3186"/>
    </row>
    <row r="53" spans="1:7">
      <c r="A53" s="3185"/>
      <c r="B53" s="1582"/>
      <c r="C53" s="1582"/>
      <c r="D53" s="1582"/>
      <c r="E53" s="1582"/>
      <c r="F53" s="1582"/>
      <c r="G53" s="3186"/>
    </row>
    <row r="54" spans="1:7">
      <c r="A54" s="3185"/>
      <c r="B54" s="1582"/>
      <c r="C54" s="1582"/>
      <c r="D54" s="1582"/>
      <c r="E54" s="1582"/>
      <c r="F54" s="1582"/>
      <c r="G54" s="3186"/>
    </row>
    <row r="55" spans="1:7">
      <c r="A55" s="3185"/>
      <c r="B55" s="1582"/>
      <c r="C55" s="1582"/>
      <c r="D55" s="1582"/>
      <c r="E55" s="1582"/>
      <c r="F55" s="1582"/>
      <c r="G55" s="3186"/>
    </row>
    <row r="56" spans="1:7">
      <c r="A56" s="3185"/>
      <c r="B56" s="1582"/>
      <c r="C56" s="1582"/>
      <c r="D56" s="1582"/>
      <c r="E56" s="1582"/>
      <c r="F56" s="1582"/>
      <c r="G56" s="3186"/>
    </row>
    <row r="57" spans="1:7">
      <c r="A57" s="3185"/>
      <c r="B57" s="1582"/>
      <c r="C57" s="1582"/>
      <c r="D57" s="1582"/>
      <c r="E57" s="1582"/>
      <c r="F57" s="1582"/>
      <c r="G57" s="3186"/>
    </row>
    <row r="58" spans="1:7">
      <c r="A58" s="3185"/>
      <c r="B58" s="1582"/>
      <c r="C58" s="1582"/>
      <c r="D58" s="1582"/>
      <c r="E58" s="1582"/>
      <c r="F58" s="1582"/>
      <c r="G58" s="3186"/>
    </row>
    <row r="59" spans="1:7">
      <c r="A59" s="3185"/>
      <c r="B59" s="1582"/>
      <c r="C59" s="1582"/>
      <c r="D59" s="1582"/>
      <c r="E59" s="1582"/>
      <c r="F59" s="1582"/>
      <c r="G59" s="3186"/>
    </row>
    <row r="60" spans="1:7">
      <c r="A60" s="3185"/>
      <c r="B60" s="1582"/>
      <c r="C60" s="1582"/>
      <c r="D60" s="1582"/>
      <c r="E60" s="1582"/>
      <c r="F60" s="1582"/>
      <c r="G60" s="3186"/>
    </row>
    <row r="61" spans="1:7">
      <c r="A61" s="3166"/>
      <c r="B61" s="3187"/>
      <c r="C61" s="3187"/>
      <c r="D61" s="3187"/>
      <c r="E61" s="3187"/>
      <c r="F61" s="3187"/>
      <c r="G61" s="3167"/>
    </row>
    <row r="62" spans="1:7">
      <c r="A62" s="3188"/>
      <c r="B62" s="3189"/>
      <c r="C62" s="3189"/>
      <c r="D62" s="3189"/>
      <c r="E62" s="3189"/>
      <c r="F62" s="3189"/>
      <c r="G62" s="3190" t="s">
        <v>2673</v>
      </c>
    </row>
  </sheetData>
  <customSheetViews>
    <customSheetView guid="{CED32266-454C-4882-8DB4-02038533D7CA}" showPageBreaks="1">
      <selection activeCell="L7" sqref="L7"/>
      <pageMargins left="0.7" right="0.7" top="0.75" bottom="0.75" header="0.3" footer="0.3"/>
      <pageSetup orientation="portrait" horizontalDpi="1200" verticalDpi="1200" r:id="rId1"/>
    </customSheetView>
    <customSheetView guid="{785AB79B-FCC5-4328-97AE-CA0022E835E7}">
      <selection activeCell="L7" sqref="L7"/>
      <pageMargins left="0.7" right="0.7" top="0.75" bottom="0.75" header="0.3" footer="0.3"/>
      <pageSetup orientation="portrait" horizontalDpi="1200" verticalDpi="1200" r:id="rId2"/>
    </customSheetView>
    <customSheetView guid="{5A727A5D-BF44-4335-A246-11154DE1EF1F}">
      <selection activeCell="L7" sqref="L7"/>
      <pageMargins left="0.7" right="0.7" top="0.75" bottom="0.75" header="0.3" footer="0.3"/>
      <pageSetup orientation="portrait" horizontalDpi="1200" verticalDpi="1200" r:id="rId3"/>
    </customSheetView>
    <customSheetView guid="{4199E9C9-F722-4E0F-954F-1B24567CBCA2}">
      <selection activeCell="L7" sqref="L7"/>
      <pageMargins left="0.7" right="0.7" top="0.75" bottom="0.75" header="0.3" footer="0.3"/>
      <pageSetup orientation="portrait" horizontalDpi="1200" verticalDpi="1200" r:id="rId4"/>
    </customSheetView>
    <customSheetView guid="{494A8C19-2F1C-4B6E-A878-D879D2D7079D}">
      <selection activeCell="L7" sqref="L7"/>
      <pageMargins left="0.7" right="0.7" top="0.75" bottom="0.75" header="0.3" footer="0.3"/>
      <pageSetup orientation="portrait" horizontalDpi="1200" verticalDpi="1200" r:id="rId5"/>
    </customSheetView>
    <customSheetView guid="{1074830C-1147-4CE3-BD9F-2572CEE59AEF}">
      <selection activeCell="L7" sqref="L7"/>
      <pageMargins left="0.7" right="0.7" top="0.75" bottom="0.75" header="0.3" footer="0.3"/>
      <pageSetup orientation="portrait" horizontalDpi="1200" verticalDpi="1200" r:id="rId6"/>
    </customSheetView>
    <customSheetView guid="{C0E4D60A-5D51-4D0A-8339-E19D67BA1FD7}">
      <selection activeCell="L7" sqref="L7"/>
      <pageMargins left="0.7" right="0.7" top="0.75" bottom="0.75" header="0.3" footer="0.3"/>
      <pageSetup orientation="portrait" horizontalDpi="1200" verticalDpi="1200" r:id="rId7"/>
    </customSheetView>
    <customSheetView guid="{EB5A193B-9693-4793-A7E2-BFF09C25801B}">
      <selection activeCell="L7" sqref="L7"/>
      <pageMargins left="0.7" right="0.7" top="0.75" bottom="0.75" header="0.3" footer="0.3"/>
      <pageSetup orientation="portrait" horizontalDpi="1200" verticalDpi="1200" r:id="rId8"/>
    </customSheetView>
  </customSheetViews>
  <mergeCells count="3">
    <mergeCell ref="A2:G2"/>
    <mergeCell ref="A4:G4"/>
    <mergeCell ref="E1:G1"/>
  </mergeCell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legacyDrawing r:id="rId1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A65"/>
  <sheetViews>
    <sheetView workbookViewId="0">
      <selection activeCell="A125" sqref="A125:XFD125"/>
    </sheetView>
  </sheetViews>
  <sheetFormatPr defaultRowHeight="10"/>
  <sheetData>
    <row r="1" spans="1:1" ht="10.5" customHeight="1">
      <c r="A1" s="415" t="s">
        <v>2904</v>
      </c>
    </row>
    <row r="2" spans="1:1" ht="10.5" customHeight="1"/>
    <row r="3" spans="1:1" ht="10.5" customHeight="1"/>
    <row r="4" spans="1:1" ht="10.5" customHeight="1"/>
    <row r="5" spans="1:1" ht="10.5" customHeight="1"/>
    <row r="6" spans="1:1" ht="10.5" customHeight="1"/>
    <row r="7" spans="1:1" ht="10.5" customHeight="1"/>
    <row r="8" spans="1:1" ht="10.5" customHeight="1"/>
    <row r="9" spans="1:1" ht="10.5" customHeight="1"/>
    <row r="10" spans="1:1" ht="10.5" customHeight="1"/>
    <row r="11" spans="1:1" ht="10.5" customHeight="1"/>
    <row r="12" spans="1:1" ht="10.5" customHeight="1"/>
    <row r="13" spans="1:1" ht="10.5" customHeight="1"/>
    <row r="14" spans="1:1" ht="10.5" customHeight="1"/>
    <row r="15" spans="1:1" ht="10.5" customHeight="1"/>
    <row r="16" spans="1:1" ht="10.5" customHeight="1"/>
    <row r="17" ht="10.5" customHeight="1"/>
    <row r="18" ht="10.5" customHeight="1"/>
    <row r="19" ht="10.5" customHeight="1"/>
    <row r="20" ht="10.5" customHeight="1"/>
    <row r="21" ht="10.5" customHeight="1"/>
    <row r="22" ht="10.5" customHeight="1"/>
    <row r="23" ht="10.5" customHeight="1"/>
    <row r="24" ht="10.5" customHeight="1"/>
    <row r="25" ht="10.5" customHeight="1"/>
    <row r="26" ht="10.5" customHeight="1"/>
    <row r="27" ht="10.5" customHeight="1"/>
    <row r="28" ht="10.5" customHeight="1"/>
    <row r="29" ht="10.5" customHeight="1"/>
    <row r="30" ht="10.5" customHeight="1"/>
    <row r="31" ht="10.5" customHeight="1"/>
    <row r="32" ht="10.5" customHeight="1"/>
    <row r="33" ht="10.5" customHeight="1"/>
    <row r="34" ht="10.5" customHeight="1"/>
    <row r="35" ht="10.5" customHeight="1"/>
    <row r="36" ht="10.5" customHeight="1"/>
    <row r="37" ht="10.5" customHeight="1"/>
    <row r="38" ht="10.5" customHeight="1"/>
    <row r="39" ht="10.5" customHeight="1"/>
    <row r="40" ht="10.5" customHeight="1"/>
    <row r="41" ht="10.5" customHeight="1"/>
    <row r="42" ht="10.5" customHeight="1"/>
    <row r="43" ht="10.5" customHeight="1"/>
    <row r="44" ht="10.5" customHeight="1"/>
    <row r="45" ht="10.5" customHeight="1"/>
    <row r="46" ht="10.5" customHeight="1"/>
    <row r="47" ht="10.5" customHeight="1"/>
    <row r="48" ht="10.5" customHeight="1"/>
    <row r="49" ht="10.5" customHeight="1"/>
    <row r="50" ht="10.5" customHeight="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sheetData>
  <customSheetViews>
    <customSheetView guid="{CED32266-454C-4882-8DB4-02038533D7CA}" showPageBreaks="1">
      <selection activeCell="F7" sqref="F7"/>
      <pageMargins left="0.75" right="1" top="1" bottom="1" header="0" footer="0"/>
      <pageSetup orientation="portrait" horizontalDpi="4294967292" r:id="rId1"/>
      <headerFooter alignWithMargins="0"/>
    </customSheetView>
    <customSheetView guid="{785AB79B-FCC5-4328-97AE-CA0022E835E7}">
      <selection activeCell="F7" sqref="F7"/>
      <pageMargins left="0.75" right="1" top="1" bottom="1" header="0" footer="0"/>
      <pageSetup orientation="portrait" horizontalDpi="4294967292" r:id="rId2"/>
      <headerFooter alignWithMargins="0"/>
    </customSheetView>
    <customSheetView guid="{5A727A5D-BF44-4335-A246-11154DE1EF1F}">
      <selection activeCell="F7" sqref="F7"/>
      <pageMargins left="0.75" right="1" top="1" bottom="1" header="0" footer="0"/>
      <pageSetup orientation="portrait" horizontalDpi="4294967292" r:id="rId3"/>
      <headerFooter alignWithMargins="0"/>
    </customSheetView>
    <customSheetView guid="{4199E9C9-F722-4E0F-954F-1B24567CBCA2}">
      <selection activeCell="F7" sqref="F7"/>
      <pageMargins left="0.75" right="1" top="1" bottom="1" header="0" footer="0"/>
      <pageSetup orientation="portrait" horizontalDpi="4294967292" r:id="rId4"/>
      <headerFooter alignWithMargins="0"/>
    </customSheetView>
    <customSheetView guid="{494A8C19-2F1C-4B6E-A878-D879D2D7079D}">
      <selection activeCell="F7" sqref="F7"/>
      <pageMargins left="0.75" right="1" top="1" bottom="1" header="0" footer="0"/>
      <pageSetup orientation="portrait" horizontalDpi="4294967292" r:id="rId5"/>
      <headerFooter alignWithMargins="0"/>
    </customSheetView>
    <customSheetView guid="{1074830C-1147-4CE3-BD9F-2572CEE59AEF}">
      <selection activeCell="F7" sqref="F7"/>
      <pageMargins left="0.75" right="1" top="1" bottom="1" header="0" footer="0"/>
      <pageSetup orientation="portrait" horizontalDpi="4294967292" r:id="rId6"/>
      <headerFooter alignWithMargins="0"/>
    </customSheetView>
    <customSheetView guid="{C0E4D60A-5D51-4D0A-8339-E19D67BA1FD7}">
      <selection activeCell="F7" sqref="F7"/>
      <pageMargins left="0.75" right="1" top="1" bottom="1" header="0" footer="0"/>
      <pageSetup orientation="portrait" horizontalDpi="4294967292" r:id="rId7"/>
      <headerFooter alignWithMargins="0"/>
    </customSheetView>
    <customSheetView guid="{EB5A193B-9693-4793-A7E2-BFF09C25801B}">
      <selection activeCell="F7" sqref="F7"/>
      <pageMargins left="0.75" right="1" top="1" bottom="1" header="0" footer="0"/>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61"/>
  <sheetViews>
    <sheetView topLeftCell="A25" workbookViewId="0">
      <selection activeCell="A125" sqref="A125:XFD125"/>
    </sheetView>
  </sheetViews>
  <sheetFormatPr defaultColWidth="8.77734375" defaultRowHeight="10"/>
  <cols>
    <col min="1" max="1" width="5.6640625" style="46" customWidth="1"/>
    <col min="2" max="2" width="4.33203125" style="46" customWidth="1"/>
    <col min="3" max="3" width="4.77734375" style="46" customWidth="1"/>
    <col min="4" max="4" width="2.33203125" style="46" customWidth="1"/>
    <col min="5" max="5" width="2.44140625" style="46" customWidth="1"/>
    <col min="6" max="6" width="3.5546875" style="46" customWidth="1"/>
    <col min="7" max="7" width="3.109375" style="46" customWidth="1"/>
    <col min="8" max="8" width="2.109375" style="46" customWidth="1"/>
    <col min="9" max="9" width="3" style="46" customWidth="1"/>
    <col min="10" max="10" width="5.44140625" style="46" customWidth="1"/>
    <col min="11" max="11" width="5.77734375" style="46" bestFit="1" customWidth="1"/>
    <col min="12" max="12" width="4.33203125" style="46" customWidth="1"/>
    <col min="13" max="13" width="4.33203125" style="46" bestFit="1" customWidth="1"/>
    <col min="14" max="14" width="2.109375" style="46" customWidth="1"/>
    <col min="15" max="15" width="2.33203125" style="46" customWidth="1"/>
    <col min="16" max="16" width="2.44140625" style="46" customWidth="1"/>
    <col min="17" max="17" width="2.109375" style="46" customWidth="1"/>
    <col min="18" max="18" width="2" style="46" customWidth="1"/>
    <col min="19" max="19" width="10.77734375" style="46" customWidth="1"/>
    <col min="20" max="20" width="7.6640625" style="46" customWidth="1"/>
    <col min="21" max="21" width="6.33203125" style="46" customWidth="1"/>
    <col min="22" max="22" width="5" style="46" customWidth="1"/>
    <col min="23" max="23" width="4.6640625" style="46" customWidth="1"/>
    <col min="24" max="24" width="11.77734375" style="46" customWidth="1"/>
    <col min="25" max="16384" width="8.77734375" style="46"/>
  </cols>
  <sheetData>
    <row r="1" spans="1:24" ht="10.5">
      <c r="A1" s="1322">
        <v>106</v>
      </c>
      <c r="B1" s="1585"/>
      <c r="C1" s="1323"/>
      <c r="D1" s="1323"/>
      <c r="E1" s="1585"/>
      <c r="F1" s="1323"/>
      <c r="G1" s="598"/>
      <c r="H1" s="1323"/>
      <c r="I1" s="1323"/>
      <c r="J1" s="1323"/>
      <c r="K1" s="1323"/>
      <c r="L1" s="1323"/>
      <c r="M1" s="1323"/>
      <c r="N1" s="1323"/>
      <c r="O1" s="598"/>
      <c r="P1" s="1323"/>
      <c r="Q1" s="1323"/>
      <c r="R1" s="1323"/>
      <c r="S1" s="1323"/>
      <c r="T1" s="3740" t="s">
        <v>3042</v>
      </c>
      <c r="U1" s="3740"/>
      <c r="V1" s="3740"/>
      <c r="W1" s="3740"/>
      <c r="X1" s="3741"/>
    </row>
    <row r="2" spans="1:24">
      <c r="A2" s="843"/>
      <c r="B2" s="60"/>
      <c r="C2" s="60"/>
      <c r="D2" s="60"/>
      <c r="E2" s="60"/>
      <c r="F2" s="60"/>
      <c r="G2" s="60"/>
      <c r="H2" s="60"/>
      <c r="I2" s="60"/>
      <c r="J2" s="60"/>
      <c r="K2" s="60"/>
      <c r="L2" s="60"/>
      <c r="M2" s="60"/>
      <c r="N2" s="60"/>
      <c r="O2" s="60"/>
      <c r="P2" s="60"/>
      <c r="Q2" s="60"/>
      <c r="R2" s="60"/>
      <c r="S2" s="60"/>
      <c r="T2" s="60"/>
      <c r="U2" s="60"/>
      <c r="V2" s="60"/>
      <c r="W2" s="60"/>
      <c r="X2" s="844"/>
    </row>
    <row r="3" spans="1:24" ht="10.5">
      <c r="A3" s="103" t="s">
        <v>1562</v>
      </c>
      <c r="B3" s="90"/>
      <c r="C3" s="90"/>
      <c r="D3" s="90"/>
      <c r="E3" s="90"/>
      <c r="F3" s="90"/>
      <c r="G3" s="90"/>
      <c r="H3" s="90"/>
      <c r="I3" s="90"/>
      <c r="J3" s="90"/>
      <c r="K3" s="90"/>
      <c r="L3" s="90"/>
      <c r="M3" s="90"/>
      <c r="N3" s="90"/>
      <c r="O3" s="90"/>
      <c r="P3" s="90"/>
      <c r="Q3" s="90"/>
      <c r="R3" s="90"/>
      <c r="S3" s="90"/>
      <c r="T3" s="90"/>
      <c r="U3" s="90"/>
      <c r="V3" s="90"/>
      <c r="W3" s="90"/>
      <c r="X3" s="104"/>
    </row>
    <row r="4" spans="1:24" ht="10.5">
      <c r="A4" s="103" t="s">
        <v>1563</v>
      </c>
      <c r="B4" s="90"/>
      <c r="C4" s="90"/>
      <c r="D4" s="90"/>
      <c r="E4" s="90"/>
      <c r="F4" s="90"/>
      <c r="G4" s="90"/>
      <c r="H4" s="90"/>
      <c r="I4" s="90"/>
      <c r="J4" s="90"/>
      <c r="K4" s="90"/>
      <c r="L4" s="90"/>
      <c r="M4" s="90"/>
      <c r="N4" s="90"/>
      <c r="O4" s="90"/>
      <c r="P4" s="90"/>
      <c r="Q4" s="90"/>
      <c r="R4" s="90"/>
      <c r="S4" s="90"/>
      <c r="T4" s="90"/>
      <c r="U4" s="90"/>
      <c r="V4" s="90"/>
      <c r="W4" s="90"/>
      <c r="X4" s="104"/>
    </row>
    <row r="5" spans="1:24" ht="10.5">
      <c r="A5" s="103" t="s">
        <v>1564</v>
      </c>
      <c r="B5" s="90"/>
      <c r="C5" s="90"/>
      <c r="D5" s="90"/>
      <c r="E5" s="90"/>
      <c r="F5" s="90"/>
      <c r="G5" s="90"/>
      <c r="H5" s="90"/>
      <c r="I5" s="90"/>
      <c r="J5" s="90"/>
      <c r="K5" s="90"/>
      <c r="L5" s="90"/>
      <c r="M5" s="90"/>
      <c r="N5" s="90"/>
      <c r="O5" s="90"/>
      <c r="P5" s="90"/>
      <c r="Q5" s="90"/>
      <c r="R5" s="90"/>
      <c r="S5" s="90"/>
      <c r="T5" s="90"/>
      <c r="U5" s="90"/>
      <c r="V5" s="90"/>
      <c r="W5" s="90"/>
      <c r="X5" s="104"/>
    </row>
    <row r="6" spans="1:24">
      <c r="A6" s="138"/>
      <c r="B6" s="202"/>
      <c r="C6" s="202"/>
      <c r="D6" s="202"/>
      <c r="E6" s="202"/>
      <c r="F6" s="202"/>
      <c r="G6" s="202"/>
      <c r="H6" s="202"/>
      <c r="I6" s="202"/>
      <c r="J6" s="202"/>
      <c r="K6" s="202"/>
      <c r="L6" s="202"/>
      <c r="M6" s="202"/>
      <c r="N6" s="202"/>
      <c r="O6" s="202"/>
      <c r="P6" s="202"/>
      <c r="Q6" s="202"/>
      <c r="R6" s="202"/>
      <c r="S6" s="202"/>
      <c r="T6" s="202"/>
      <c r="U6" s="202"/>
      <c r="V6" s="202"/>
      <c r="W6" s="202"/>
      <c r="X6" s="201"/>
    </row>
    <row r="7" spans="1:24">
      <c r="A7" s="188"/>
      <c r="B7" s="61"/>
      <c r="C7" s="61"/>
      <c r="D7" s="61"/>
      <c r="E7" s="61"/>
      <c r="F7" s="61"/>
      <c r="G7" s="61"/>
      <c r="H7" s="61"/>
      <c r="I7" s="61"/>
      <c r="J7" s="61"/>
      <c r="K7" s="61"/>
      <c r="L7" s="61"/>
      <c r="M7" s="61"/>
      <c r="N7" s="61"/>
      <c r="O7" s="61"/>
      <c r="P7" s="61"/>
      <c r="Q7" s="61"/>
      <c r="R7" s="61"/>
      <c r="S7" s="61"/>
      <c r="T7" s="61"/>
      <c r="U7" s="61"/>
      <c r="V7" s="61"/>
      <c r="W7" s="61"/>
      <c r="X7" s="185"/>
    </row>
    <row r="8" spans="1:24">
      <c r="A8" s="843"/>
      <c r="B8" s="60"/>
      <c r="C8" s="60"/>
      <c r="D8" s="60"/>
      <c r="E8" s="60"/>
      <c r="F8" s="60"/>
      <c r="G8" s="60"/>
      <c r="H8" s="60"/>
      <c r="I8" s="60"/>
      <c r="J8" s="818"/>
      <c r="K8" s="878" t="s">
        <v>1565</v>
      </c>
      <c r="L8" s="59"/>
      <c r="M8" s="879"/>
      <c r="N8" s="817"/>
      <c r="O8" s="60"/>
      <c r="P8" s="60"/>
      <c r="Q8" s="60"/>
      <c r="R8" s="60"/>
      <c r="S8" s="818"/>
      <c r="T8" s="816"/>
      <c r="U8" s="850" t="s">
        <v>1566</v>
      </c>
      <c r="V8" s="851"/>
      <c r="W8" s="851"/>
      <c r="X8" s="1586"/>
    </row>
    <row r="9" spans="1:24">
      <c r="A9" s="138"/>
      <c r="B9" s="202"/>
      <c r="C9" s="202"/>
      <c r="D9" s="202"/>
      <c r="E9" s="202"/>
      <c r="F9" s="202"/>
      <c r="G9" s="202"/>
      <c r="H9" s="202"/>
      <c r="I9" s="202"/>
      <c r="J9" s="204"/>
      <c r="K9" s="1085" t="s">
        <v>1567</v>
      </c>
      <c r="L9" s="567"/>
      <c r="M9" s="1372"/>
      <c r="N9" s="822"/>
      <c r="O9" s="202"/>
      <c r="P9" s="202"/>
      <c r="Q9" s="202"/>
      <c r="R9" s="202"/>
      <c r="S9" s="204"/>
      <c r="T9" s="775"/>
      <c r="U9" s="878" t="s">
        <v>1565</v>
      </c>
      <c r="V9" s="59"/>
      <c r="W9" s="879"/>
      <c r="X9" s="820" t="s">
        <v>1568</v>
      </c>
    </row>
    <row r="10" spans="1:24">
      <c r="A10" s="566" t="s">
        <v>1569</v>
      </c>
      <c r="B10" s="567"/>
      <c r="C10" s="567"/>
      <c r="D10" s="567"/>
      <c r="E10" s="567"/>
      <c r="F10" s="567"/>
      <c r="G10" s="567"/>
      <c r="H10" s="567"/>
      <c r="I10" s="567"/>
      <c r="J10" s="1372"/>
      <c r="K10" s="1085" t="s">
        <v>1570</v>
      </c>
      <c r="L10" s="567"/>
      <c r="M10" s="1372"/>
      <c r="N10" s="1085" t="s">
        <v>1571</v>
      </c>
      <c r="O10" s="567"/>
      <c r="P10" s="567"/>
      <c r="Q10" s="567"/>
      <c r="R10" s="567"/>
      <c r="S10" s="1372"/>
      <c r="T10" s="777" t="s">
        <v>1566</v>
      </c>
      <c r="U10" s="1085" t="s">
        <v>1572</v>
      </c>
      <c r="V10" s="567"/>
      <c r="W10" s="1372"/>
      <c r="X10" s="779" t="s">
        <v>492</v>
      </c>
    </row>
    <row r="11" spans="1:24">
      <c r="A11" s="188"/>
      <c r="B11" s="61"/>
      <c r="C11" s="61"/>
      <c r="D11" s="61"/>
      <c r="E11" s="61"/>
      <c r="F11" s="61"/>
      <c r="G11" s="61"/>
      <c r="H11" s="61"/>
      <c r="I11" s="61"/>
      <c r="J11" s="203"/>
      <c r="K11" s="825"/>
      <c r="L11" s="61"/>
      <c r="M11" s="203"/>
      <c r="N11" s="825"/>
      <c r="O11" s="61"/>
      <c r="P11" s="61"/>
      <c r="Q11" s="61"/>
      <c r="R11" s="61"/>
      <c r="S11" s="203"/>
      <c r="T11" s="777" t="s">
        <v>1573</v>
      </c>
      <c r="U11" s="880" t="s">
        <v>1574</v>
      </c>
      <c r="V11" s="774"/>
      <c r="W11" s="881"/>
      <c r="X11" s="779" t="s">
        <v>1572</v>
      </c>
    </row>
    <row r="12" spans="1:24">
      <c r="A12" s="1587" t="s">
        <v>1575</v>
      </c>
      <c r="B12" s="851"/>
      <c r="C12" s="851"/>
      <c r="D12" s="851"/>
      <c r="E12" s="851"/>
      <c r="F12" s="852"/>
      <c r="G12" s="850" t="s">
        <v>413</v>
      </c>
      <c r="H12" s="851"/>
      <c r="I12" s="851"/>
      <c r="J12" s="852"/>
      <c r="K12" s="1096" t="s">
        <v>1576</v>
      </c>
      <c r="L12" s="1096" t="s">
        <v>1577</v>
      </c>
      <c r="M12" s="1096" t="s">
        <v>857</v>
      </c>
      <c r="N12" s="850" t="s">
        <v>150</v>
      </c>
      <c r="O12" s="851"/>
      <c r="P12" s="851"/>
      <c r="Q12" s="851"/>
      <c r="R12" s="851"/>
      <c r="S12" s="852"/>
      <c r="T12" s="209"/>
      <c r="U12" s="1096" t="s">
        <v>1576</v>
      </c>
      <c r="V12" s="1096" t="s">
        <v>1577</v>
      </c>
      <c r="W12" s="1096" t="s">
        <v>857</v>
      </c>
      <c r="X12" s="832" t="s">
        <v>1574</v>
      </c>
    </row>
    <row r="13" spans="1:24">
      <c r="A13" s="1587"/>
      <c r="B13" s="851"/>
      <c r="C13" s="851"/>
      <c r="D13" s="851"/>
      <c r="E13" s="851"/>
      <c r="F13" s="852"/>
      <c r="G13" s="850"/>
      <c r="H13" s="851"/>
      <c r="I13" s="851"/>
      <c r="J13" s="852"/>
      <c r="K13" s="1096"/>
      <c r="L13" s="1096"/>
      <c r="M13" s="1097"/>
      <c r="N13" s="1097"/>
      <c r="O13" s="1097"/>
      <c r="P13" s="1097"/>
      <c r="Q13" s="1097"/>
      <c r="R13" s="1097"/>
      <c r="S13" s="1097"/>
      <c r="T13" s="1097"/>
      <c r="U13" s="1097"/>
      <c r="V13" s="1097"/>
      <c r="W13" s="1097"/>
      <c r="X13" s="1333"/>
    </row>
    <row r="14" spans="1:24">
      <c r="A14" s="1587"/>
      <c r="B14" s="851"/>
      <c r="C14" s="851"/>
      <c r="D14" s="851"/>
      <c r="E14" s="851"/>
      <c r="F14" s="852"/>
      <c r="G14" s="850"/>
      <c r="H14" s="851"/>
      <c r="I14" s="851"/>
      <c r="J14" s="852"/>
      <c r="K14" s="1096"/>
      <c r="L14" s="1096"/>
      <c r="M14" s="1097"/>
      <c r="N14" s="1097"/>
      <c r="O14" s="1097"/>
      <c r="P14" s="1097"/>
      <c r="Q14" s="1097"/>
      <c r="R14" s="1097"/>
      <c r="S14" s="1097"/>
      <c r="T14" s="1097"/>
      <c r="U14" s="1097"/>
      <c r="V14" s="1097"/>
      <c r="W14" s="1097"/>
      <c r="X14" s="1333"/>
    </row>
    <row r="15" spans="1:24">
      <c r="A15" s="1587"/>
      <c r="B15" s="851"/>
      <c r="C15" s="851"/>
      <c r="D15" s="851"/>
      <c r="E15" s="851"/>
      <c r="F15" s="852"/>
      <c r="G15" s="850"/>
      <c r="H15" s="851"/>
      <c r="I15" s="851"/>
      <c r="J15" s="852"/>
      <c r="K15" s="1096"/>
      <c r="L15" s="1096"/>
      <c r="M15" s="1097"/>
      <c r="N15" s="1097"/>
      <c r="O15" s="1097"/>
      <c r="P15" s="1097"/>
      <c r="Q15" s="1097"/>
      <c r="R15" s="1097"/>
      <c r="S15" s="1097"/>
      <c r="T15" s="1097"/>
      <c r="U15" s="1097"/>
      <c r="V15" s="1097"/>
      <c r="W15" s="1097"/>
      <c r="X15" s="1333"/>
    </row>
    <row r="16" spans="1:24">
      <c r="A16" s="1587"/>
      <c r="B16" s="851"/>
      <c r="C16" s="851"/>
      <c r="D16" s="851"/>
      <c r="E16" s="851"/>
      <c r="F16" s="852"/>
      <c r="G16" s="850"/>
      <c r="H16" s="851"/>
      <c r="I16" s="851"/>
      <c r="J16" s="852"/>
      <c r="K16" s="1096"/>
      <c r="L16" s="1096"/>
      <c r="M16" s="1097"/>
      <c r="N16" s="1097"/>
      <c r="O16" s="1097"/>
      <c r="P16" s="1097"/>
      <c r="Q16" s="1097"/>
      <c r="R16" s="1097"/>
      <c r="S16" s="1097"/>
      <c r="T16" s="1097"/>
      <c r="U16" s="1097"/>
      <c r="V16" s="1097"/>
      <c r="W16" s="1097"/>
      <c r="X16" s="1333"/>
    </row>
    <row r="17" spans="1:24">
      <c r="A17" s="1587"/>
      <c r="B17" s="851"/>
      <c r="C17" s="851"/>
      <c r="D17" s="851"/>
      <c r="E17" s="851"/>
      <c r="F17" s="852"/>
      <c r="G17" s="850"/>
      <c r="H17" s="851"/>
      <c r="I17" s="851"/>
      <c r="J17" s="852"/>
      <c r="K17" s="1096"/>
      <c r="L17" s="1096"/>
      <c r="M17" s="1097"/>
      <c r="N17" s="1097"/>
      <c r="O17" s="1097"/>
      <c r="P17" s="1097"/>
      <c r="Q17" s="1097"/>
      <c r="R17" s="1097"/>
      <c r="S17" s="1097"/>
      <c r="T17" s="1097"/>
      <c r="U17" s="1097"/>
      <c r="V17" s="1097"/>
      <c r="W17" s="1097"/>
      <c r="X17" s="1333"/>
    </row>
    <row r="18" spans="1:24">
      <c r="A18" s="1587"/>
      <c r="B18" s="851"/>
      <c r="C18" s="851"/>
      <c r="D18" s="851"/>
      <c r="E18" s="851"/>
      <c r="F18" s="852"/>
      <c r="G18" s="850"/>
      <c r="H18" s="851"/>
      <c r="I18" s="851"/>
      <c r="J18" s="852"/>
      <c r="K18" s="1096"/>
      <c r="L18" s="1096"/>
      <c r="M18" s="1097"/>
      <c r="N18" s="1097"/>
      <c r="O18" s="1097"/>
      <c r="P18" s="1097"/>
      <c r="Q18" s="1097"/>
      <c r="R18" s="1097"/>
      <c r="S18" s="1097"/>
      <c r="T18" s="1097"/>
      <c r="U18" s="1097"/>
      <c r="V18" s="1097"/>
      <c r="W18" s="1097"/>
      <c r="X18" s="1333"/>
    </row>
    <row r="19" spans="1:24">
      <c r="A19" s="1587"/>
      <c r="B19" s="851"/>
      <c r="C19" s="851"/>
      <c r="D19" s="851"/>
      <c r="E19" s="851"/>
      <c r="F19" s="852"/>
      <c r="G19" s="850"/>
      <c r="H19" s="851"/>
      <c r="I19" s="851"/>
      <c r="J19" s="852"/>
      <c r="K19" s="1096"/>
      <c r="L19" s="1096"/>
      <c r="M19" s="1097"/>
      <c r="N19" s="1097"/>
      <c r="O19" s="1097"/>
      <c r="P19" s="1097"/>
      <c r="Q19" s="1097"/>
      <c r="R19" s="1097"/>
      <c r="S19" s="1097"/>
      <c r="T19" s="1097"/>
      <c r="U19" s="1097"/>
      <c r="V19" s="1097"/>
      <c r="W19" s="1097"/>
      <c r="X19" s="1333"/>
    </row>
    <row r="20" spans="1:24">
      <c r="A20" s="1587"/>
      <c r="B20" s="851"/>
      <c r="C20" s="851"/>
      <c r="D20" s="851"/>
      <c r="E20" s="851"/>
      <c r="F20" s="852"/>
      <c r="G20" s="850"/>
      <c r="H20" s="851"/>
      <c r="I20" s="851"/>
      <c r="J20" s="852"/>
      <c r="K20" s="1096"/>
      <c r="L20" s="1096"/>
      <c r="M20" s="1097"/>
      <c r="N20" s="1097"/>
      <c r="O20" s="1097"/>
      <c r="P20" s="1097"/>
      <c r="Q20" s="1097"/>
      <c r="R20" s="1097"/>
      <c r="S20" s="1097"/>
      <c r="T20" s="1097"/>
      <c r="U20" s="1097"/>
      <c r="V20" s="1097"/>
      <c r="W20" s="1097"/>
      <c r="X20" s="1333"/>
    </row>
    <row r="21" spans="1:24">
      <c r="A21" s="1587"/>
      <c r="B21" s="851"/>
      <c r="C21" s="851"/>
      <c r="D21" s="851"/>
      <c r="E21" s="851"/>
      <c r="F21" s="852"/>
      <c r="G21" s="850"/>
      <c r="H21" s="851"/>
      <c r="I21" s="851"/>
      <c r="J21" s="852"/>
      <c r="K21" s="1096"/>
      <c r="L21" s="1096"/>
      <c r="M21" s="1097"/>
      <c r="N21" s="1097"/>
      <c r="O21" s="1097"/>
      <c r="P21" s="1097"/>
      <c r="Q21" s="1097"/>
      <c r="R21" s="1097"/>
      <c r="S21" s="1097"/>
      <c r="T21" s="1097"/>
      <c r="U21" s="1097"/>
      <c r="V21" s="1097"/>
      <c r="W21" s="1097"/>
      <c r="X21" s="1333"/>
    </row>
    <row r="22" spans="1:24">
      <c r="A22" s="1587"/>
      <c r="B22" s="851"/>
      <c r="C22" s="851"/>
      <c r="D22" s="851"/>
      <c r="E22" s="851"/>
      <c r="F22" s="852"/>
      <c r="G22" s="850"/>
      <c r="H22" s="851"/>
      <c r="I22" s="851"/>
      <c r="J22" s="852"/>
      <c r="K22" s="1096"/>
      <c r="L22" s="1096"/>
      <c r="M22" s="1097"/>
      <c r="N22" s="1097"/>
      <c r="O22" s="1097"/>
      <c r="P22" s="1097"/>
      <c r="Q22" s="1097"/>
      <c r="R22" s="1097"/>
      <c r="S22" s="1097"/>
      <c r="T22" s="1097"/>
      <c r="U22" s="1097"/>
      <c r="V22" s="1097"/>
      <c r="W22" s="1097"/>
      <c r="X22" s="1333"/>
    </row>
    <row r="23" spans="1:24">
      <c r="A23" s="1587"/>
      <c r="B23" s="851"/>
      <c r="C23" s="851"/>
      <c r="D23" s="851"/>
      <c r="E23" s="851"/>
      <c r="F23" s="852"/>
      <c r="G23" s="850"/>
      <c r="H23" s="851"/>
      <c r="I23" s="851"/>
      <c r="J23" s="852"/>
      <c r="K23" s="1096"/>
      <c r="L23" s="1096"/>
      <c r="M23" s="1097"/>
      <c r="N23" s="1097"/>
      <c r="O23" s="1097"/>
      <c r="P23" s="1097"/>
      <c r="Q23" s="1097"/>
      <c r="R23" s="1097"/>
      <c r="S23" s="1097"/>
      <c r="T23" s="1097"/>
      <c r="U23" s="1097"/>
      <c r="V23" s="1097"/>
      <c r="W23" s="1097"/>
      <c r="X23" s="1333"/>
    </row>
    <row r="24" spans="1:24">
      <c r="A24" s="1587"/>
      <c r="B24" s="851"/>
      <c r="C24" s="851"/>
      <c r="D24" s="851"/>
      <c r="E24" s="851"/>
      <c r="F24" s="852"/>
      <c r="G24" s="850"/>
      <c r="H24" s="851"/>
      <c r="I24" s="851"/>
      <c r="J24" s="852"/>
      <c r="K24" s="1096"/>
      <c r="L24" s="1096"/>
      <c r="M24" s="1097"/>
      <c r="N24" s="1097"/>
      <c r="O24" s="1097"/>
      <c r="P24" s="1097"/>
      <c r="Q24" s="1097"/>
      <c r="R24" s="1097"/>
      <c r="S24" s="1097"/>
      <c r="T24" s="1097"/>
      <c r="U24" s="1097"/>
      <c r="V24" s="1097"/>
      <c r="W24" s="1097"/>
      <c r="X24" s="1333"/>
    </row>
    <row r="25" spans="1:24">
      <c r="A25" s="1587"/>
      <c r="B25" s="851"/>
      <c r="C25" s="851"/>
      <c r="D25" s="851"/>
      <c r="E25" s="851"/>
      <c r="F25" s="852"/>
      <c r="G25" s="850"/>
      <c r="H25" s="851"/>
      <c r="I25" s="851"/>
      <c r="J25" s="852"/>
      <c r="K25" s="1096"/>
      <c r="L25" s="1096"/>
      <c r="M25" s="1097"/>
      <c r="N25" s="1097"/>
      <c r="O25" s="1097"/>
      <c r="P25" s="1097"/>
      <c r="Q25" s="1097"/>
      <c r="R25" s="1097"/>
      <c r="S25" s="1097"/>
      <c r="T25" s="1097"/>
      <c r="U25" s="1097"/>
      <c r="V25" s="1097"/>
      <c r="W25" s="1097"/>
      <c r="X25" s="1333"/>
    </row>
    <row r="26" spans="1:24">
      <c r="A26" s="1587"/>
      <c r="B26" s="851"/>
      <c r="C26" s="851"/>
      <c r="D26" s="851"/>
      <c r="E26" s="851"/>
      <c r="F26" s="852"/>
      <c r="G26" s="850"/>
      <c r="H26" s="851"/>
      <c r="I26" s="851"/>
      <c r="J26" s="852"/>
      <c r="K26" s="1096"/>
      <c r="L26" s="1096"/>
      <c r="M26" s="1097"/>
      <c r="N26" s="1097"/>
      <c r="O26" s="1097"/>
      <c r="P26" s="1097"/>
      <c r="Q26" s="1097"/>
      <c r="R26" s="1097"/>
      <c r="S26" s="1097"/>
      <c r="T26" s="1097"/>
      <c r="U26" s="1097"/>
      <c r="V26" s="1097"/>
      <c r="W26" s="1097"/>
      <c r="X26" s="1333"/>
    </row>
    <row r="27" spans="1:24">
      <c r="A27" s="1587"/>
      <c r="B27" s="851"/>
      <c r="C27" s="851"/>
      <c r="D27" s="851"/>
      <c r="E27" s="851"/>
      <c r="F27" s="852"/>
      <c r="G27" s="850"/>
      <c r="H27" s="851"/>
      <c r="I27" s="851"/>
      <c r="J27" s="852"/>
      <c r="K27" s="1096"/>
      <c r="L27" s="1096"/>
      <c r="M27" s="1097"/>
      <c r="N27" s="1097"/>
      <c r="O27" s="1097"/>
      <c r="P27" s="1097"/>
      <c r="Q27" s="1097"/>
      <c r="R27" s="1097"/>
      <c r="S27" s="1097"/>
      <c r="T27" s="1097"/>
      <c r="U27" s="1097"/>
      <c r="V27" s="1097"/>
      <c r="W27" s="1097"/>
      <c r="X27" s="1333"/>
    </row>
    <row r="28" spans="1:24">
      <c r="A28" s="182"/>
      <c r="B28" s="59"/>
      <c r="C28" s="59"/>
      <c r="D28" s="59"/>
      <c r="E28" s="59"/>
      <c r="F28" s="59"/>
      <c r="G28" s="59"/>
      <c r="H28" s="59"/>
      <c r="I28" s="59"/>
      <c r="J28" s="59"/>
      <c r="K28" s="849"/>
      <c r="L28" s="849"/>
      <c r="M28" s="60"/>
      <c r="N28" s="60"/>
      <c r="O28" s="60"/>
      <c r="P28" s="60"/>
      <c r="Q28" s="60"/>
      <c r="R28" s="60"/>
      <c r="S28" s="60"/>
      <c r="T28" s="60"/>
      <c r="U28" s="60"/>
      <c r="V28" s="60"/>
      <c r="W28" s="60"/>
      <c r="X28" s="844"/>
    </row>
    <row r="29" spans="1:24">
      <c r="A29" s="566"/>
      <c r="B29" s="567"/>
      <c r="C29" s="567"/>
      <c r="D29" s="567"/>
      <c r="E29" s="567"/>
      <c r="F29" s="567"/>
      <c r="G29" s="567"/>
      <c r="H29" s="567"/>
      <c r="I29" s="567"/>
      <c r="J29" s="567"/>
      <c r="K29" s="1035"/>
      <c r="L29" s="1035"/>
      <c r="M29" s="202"/>
      <c r="N29" s="202"/>
      <c r="O29" s="202"/>
      <c r="P29" s="202"/>
      <c r="Q29" s="202"/>
      <c r="R29" s="202"/>
      <c r="S29" s="202"/>
      <c r="T29" s="202"/>
      <c r="U29" s="202"/>
      <c r="V29" s="202"/>
      <c r="W29" s="202"/>
      <c r="X29" s="201"/>
    </row>
    <row r="30" spans="1:24" ht="10.5">
      <c r="A30" s="103" t="s">
        <v>1578</v>
      </c>
      <c r="B30" s="567"/>
      <c r="C30" s="567"/>
      <c r="D30" s="567"/>
      <c r="E30" s="567"/>
      <c r="F30" s="567"/>
      <c r="G30" s="567"/>
      <c r="H30" s="567"/>
      <c r="I30" s="567"/>
      <c r="J30" s="567"/>
      <c r="K30" s="567"/>
      <c r="L30" s="567"/>
      <c r="M30" s="567"/>
      <c r="N30" s="567"/>
      <c r="O30" s="567"/>
      <c r="P30" s="567"/>
      <c r="Q30" s="567"/>
      <c r="R30" s="567"/>
      <c r="S30" s="567"/>
      <c r="T30" s="567"/>
      <c r="U30" s="567"/>
      <c r="V30" s="567"/>
      <c r="W30" s="567"/>
      <c r="X30" s="568"/>
    </row>
    <row r="31" spans="1:24">
      <c r="A31" s="188"/>
      <c r="B31" s="61"/>
      <c r="C31" s="61"/>
      <c r="D31" s="61"/>
      <c r="E31" s="61"/>
      <c r="F31" s="61"/>
      <c r="G31" s="61"/>
      <c r="H31" s="61"/>
      <c r="I31" s="61"/>
      <c r="J31" s="61"/>
      <c r="K31" s="61"/>
      <c r="L31" s="61"/>
      <c r="M31" s="61"/>
      <c r="N31" s="61"/>
      <c r="O31" s="61"/>
      <c r="P31" s="61"/>
      <c r="Q31" s="61"/>
      <c r="R31" s="61"/>
      <c r="S31" s="61"/>
      <c r="T31" s="61"/>
      <c r="U31" s="61"/>
      <c r="V31" s="61"/>
      <c r="W31" s="61"/>
      <c r="X31" s="185"/>
    </row>
    <row r="32" spans="1:24">
      <c r="A32" s="843"/>
      <c r="B32" s="60"/>
      <c r="C32" s="818"/>
      <c r="D32" s="817"/>
      <c r="E32" s="60"/>
      <c r="F32" s="60"/>
      <c r="G32" s="60"/>
      <c r="H32" s="60"/>
      <c r="I32" s="818"/>
      <c r="J32" s="59" t="s">
        <v>1565</v>
      </c>
      <c r="K32" s="59"/>
      <c r="L32" s="59"/>
      <c r="M32" s="850" t="s">
        <v>1579</v>
      </c>
      <c r="N32" s="851"/>
      <c r="O32" s="851"/>
      <c r="P32" s="851"/>
      <c r="Q32" s="851"/>
      <c r="R32" s="851"/>
      <c r="S32" s="851"/>
      <c r="T32" s="851"/>
      <c r="U32" s="851"/>
      <c r="V32" s="851"/>
      <c r="W32" s="852"/>
      <c r="X32" s="820" t="s">
        <v>1580</v>
      </c>
    </row>
    <row r="33" spans="1:24">
      <c r="A33" s="566" t="s">
        <v>2047</v>
      </c>
      <c r="B33" s="567"/>
      <c r="C33" s="1372"/>
      <c r="D33" s="822"/>
      <c r="E33" s="202"/>
      <c r="F33" s="202"/>
      <c r="G33" s="202"/>
      <c r="H33" s="202"/>
      <c r="I33" s="204"/>
      <c r="J33" s="1085" t="s">
        <v>1567</v>
      </c>
      <c r="K33" s="567"/>
      <c r="L33" s="1372"/>
      <c r="M33" s="567" t="s">
        <v>2048</v>
      </c>
      <c r="N33" s="567"/>
      <c r="O33" s="567"/>
      <c r="P33" s="567"/>
      <c r="Q33" s="567"/>
      <c r="R33" s="567"/>
      <c r="S33" s="567"/>
      <c r="T33" s="567"/>
      <c r="U33" s="878" t="s">
        <v>2049</v>
      </c>
      <c r="V33" s="59"/>
      <c r="W33" s="879"/>
      <c r="X33" s="779" t="s">
        <v>2050</v>
      </c>
    </row>
    <row r="34" spans="1:24">
      <c r="A34" s="188"/>
      <c r="B34" s="61"/>
      <c r="C34" s="203"/>
      <c r="D34" s="1085" t="s">
        <v>150</v>
      </c>
      <c r="E34" s="567"/>
      <c r="F34" s="567"/>
      <c r="G34" s="567"/>
      <c r="H34" s="567"/>
      <c r="I34" s="1372"/>
      <c r="J34" s="880" t="s">
        <v>1570</v>
      </c>
      <c r="K34" s="774"/>
      <c r="L34" s="881"/>
      <c r="M34" s="567" t="s">
        <v>2051</v>
      </c>
      <c r="N34" s="567"/>
      <c r="O34" s="567"/>
      <c r="P34" s="567"/>
      <c r="Q34" s="567"/>
      <c r="R34" s="567"/>
      <c r="S34" s="567"/>
      <c r="T34" s="567"/>
      <c r="U34" s="1085" t="s">
        <v>2052</v>
      </c>
      <c r="V34" s="567"/>
      <c r="W34" s="1372"/>
      <c r="X34" s="779" t="s">
        <v>2053</v>
      </c>
    </row>
    <row r="35" spans="1:24">
      <c r="A35" s="1095" t="s">
        <v>1576</v>
      </c>
      <c r="B35" s="1096" t="s">
        <v>1577</v>
      </c>
      <c r="C35" s="1096" t="s">
        <v>857</v>
      </c>
      <c r="D35" s="825"/>
      <c r="E35" s="61"/>
      <c r="F35" s="61"/>
      <c r="G35" s="61"/>
      <c r="H35" s="61"/>
      <c r="I35" s="203"/>
      <c r="J35" s="1096" t="s">
        <v>1576</v>
      </c>
      <c r="K35" s="1096" t="s">
        <v>1577</v>
      </c>
      <c r="L35" s="1096" t="s">
        <v>857</v>
      </c>
      <c r="M35" s="850" t="s">
        <v>1575</v>
      </c>
      <c r="N35" s="851"/>
      <c r="O35" s="851"/>
      <c r="P35" s="851"/>
      <c r="Q35" s="852"/>
      <c r="R35" s="850" t="s">
        <v>413</v>
      </c>
      <c r="S35" s="851"/>
      <c r="T35" s="852"/>
      <c r="U35" s="880" t="s">
        <v>1192</v>
      </c>
      <c r="V35" s="774"/>
      <c r="W35" s="881"/>
      <c r="X35" s="832" t="s">
        <v>1575</v>
      </c>
    </row>
    <row r="36" spans="1:24">
      <c r="A36" s="1329"/>
      <c r="B36" s="1097"/>
      <c r="C36" s="1097"/>
      <c r="D36" s="1097"/>
      <c r="E36" s="1097"/>
      <c r="F36" s="1097"/>
      <c r="G36" s="1097"/>
      <c r="H36" s="1097"/>
      <c r="I36" s="1097"/>
      <c r="J36" s="1097"/>
      <c r="K36" s="1097"/>
      <c r="L36" s="1097"/>
      <c r="M36" s="1098"/>
      <c r="N36" s="206"/>
      <c r="O36" s="206"/>
      <c r="P36" s="206"/>
      <c r="Q36" s="1330"/>
      <c r="R36" s="1098"/>
      <c r="S36" s="206"/>
      <c r="T36" s="1330"/>
      <c r="U36" s="1098"/>
      <c r="V36" s="206"/>
      <c r="W36" s="1330"/>
      <c r="X36" s="1333"/>
    </row>
    <row r="37" spans="1:24">
      <c r="A37" s="1329"/>
      <c r="B37" s="1097"/>
      <c r="C37" s="1097"/>
      <c r="D37" s="1097"/>
      <c r="E37" s="1097"/>
      <c r="F37" s="1097"/>
      <c r="G37" s="1097"/>
      <c r="H37" s="1097"/>
      <c r="I37" s="1097"/>
      <c r="J37" s="1097"/>
      <c r="K37" s="1097"/>
      <c r="L37" s="1097"/>
      <c r="M37" s="1098"/>
      <c r="N37" s="206"/>
      <c r="O37" s="206"/>
      <c r="P37" s="206"/>
      <c r="Q37" s="1330"/>
      <c r="R37" s="1098"/>
      <c r="S37" s="206"/>
      <c r="T37" s="1330"/>
      <c r="U37" s="1098"/>
      <c r="V37" s="206"/>
      <c r="W37" s="1330"/>
      <c r="X37" s="1333"/>
    </row>
    <row r="38" spans="1:24">
      <c r="A38" s="1329"/>
      <c r="B38" s="1097"/>
      <c r="C38" s="1097"/>
      <c r="D38" s="1097"/>
      <c r="E38" s="1097"/>
      <c r="F38" s="1097"/>
      <c r="G38" s="1097"/>
      <c r="H38" s="1097"/>
      <c r="I38" s="1097"/>
      <c r="J38" s="1097"/>
      <c r="K38" s="1097"/>
      <c r="L38" s="1097"/>
      <c r="M38" s="1098"/>
      <c r="N38" s="206"/>
      <c r="O38" s="206"/>
      <c r="P38" s="206"/>
      <c r="Q38" s="1330"/>
      <c r="R38" s="1098"/>
      <c r="S38" s="206"/>
      <c r="T38" s="1330"/>
      <c r="U38" s="1098"/>
      <c r="V38" s="206"/>
      <c r="W38" s="1330"/>
      <c r="X38" s="1333"/>
    </row>
    <row r="39" spans="1:24">
      <c r="A39" s="1329"/>
      <c r="B39" s="1097"/>
      <c r="C39" s="1097"/>
      <c r="D39" s="1097"/>
      <c r="E39" s="1097"/>
      <c r="F39" s="1097"/>
      <c r="G39" s="1097"/>
      <c r="H39" s="1097"/>
      <c r="I39" s="1097"/>
      <c r="J39" s="1097"/>
      <c r="K39" s="1097"/>
      <c r="L39" s="1097"/>
      <c r="M39" s="1098"/>
      <c r="N39" s="206"/>
      <c r="O39" s="206"/>
      <c r="P39" s="206"/>
      <c r="Q39" s="1330"/>
      <c r="R39" s="1098"/>
      <c r="S39" s="206"/>
      <c r="T39" s="1330"/>
      <c r="U39" s="1098"/>
      <c r="V39" s="206"/>
      <c r="W39" s="1330"/>
      <c r="X39" s="1333"/>
    </row>
    <row r="40" spans="1:24">
      <c r="A40" s="1329"/>
      <c r="B40" s="1097"/>
      <c r="C40" s="1097"/>
      <c r="D40" s="1097"/>
      <c r="E40" s="1097"/>
      <c r="F40" s="1097"/>
      <c r="G40" s="1097"/>
      <c r="H40" s="1097"/>
      <c r="I40" s="1097"/>
      <c r="J40" s="1097"/>
      <c r="K40" s="1097"/>
      <c r="L40" s="1097"/>
      <c r="M40" s="1098"/>
      <c r="N40" s="206"/>
      <c r="O40" s="206"/>
      <c r="P40" s="206"/>
      <c r="Q40" s="1330"/>
      <c r="R40" s="1098"/>
      <c r="S40" s="206"/>
      <c r="T40" s="1330"/>
      <c r="U40" s="1098"/>
      <c r="V40" s="206"/>
      <c r="W40" s="1330"/>
      <c r="X40" s="1333"/>
    </row>
    <row r="41" spans="1:24">
      <c r="A41" s="1329"/>
      <c r="B41" s="1097"/>
      <c r="C41" s="1097"/>
      <c r="D41" s="1097"/>
      <c r="E41" s="1097"/>
      <c r="F41" s="1097"/>
      <c r="G41" s="1097"/>
      <c r="H41" s="1097"/>
      <c r="I41" s="1097"/>
      <c r="J41" s="1097"/>
      <c r="K41" s="1097"/>
      <c r="L41" s="1097"/>
      <c r="M41" s="1098"/>
      <c r="N41" s="206"/>
      <c r="O41" s="206"/>
      <c r="P41" s="206"/>
      <c r="Q41" s="1330"/>
      <c r="R41" s="1098"/>
      <c r="S41" s="206"/>
      <c r="T41" s="1330"/>
      <c r="U41" s="1098"/>
      <c r="V41" s="206"/>
      <c r="W41" s="1330"/>
      <c r="X41" s="1333"/>
    </row>
    <row r="42" spans="1:24">
      <c r="A42" s="1329"/>
      <c r="B42" s="1097"/>
      <c r="C42" s="1097"/>
      <c r="D42" s="1097"/>
      <c r="E42" s="1097"/>
      <c r="F42" s="1097"/>
      <c r="G42" s="1097"/>
      <c r="H42" s="1097"/>
      <c r="I42" s="1097"/>
      <c r="J42" s="1097"/>
      <c r="K42" s="1097"/>
      <c r="L42" s="1097"/>
      <c r="M42" s="1098"/>
      <c r="N42" s="206"/>
      <c r="O42" s="206"/>
      <c r="P42" s="206"/>
      <c r="Q42" s="1330"/>
      <c r="R42" s="1098"/>
      <c r="S42" s="206"/>
      <c r="T42" s="1330"/>
      <c r="U42" s="1098"/>
      <c r="V42" s="206"/>
      <c r="W42" s="1330"/>
      <c r="X42" s="1333"/>
    </row>
    <row r="43" spans="1:24">
      <c r="A43" s="1329"/>
      <c r="B43" s="1097"/>
      <c r="C43" s="1097"/>
      <c r="D43" s="1097"/>
      <c r="E43" s="1097"/>
      <c r="F43" s="1097"/>
      <c r="G43" s="1097"/>
      <c r="H43" s="1097"/>
      <c r="I43" s="1097"/>
      <c r="J43" s="1097"/>
      <c r="K43" s="1097"/>
      <c r="L43" s="1097"/>
      <c r="M43" s="1098"/>
      <c r="N43" s="206"/>
      <c r="O43" s="206"/>
      <c r="P43" s="206"/>
      <c r="Q43" s="1330"/>
      <c r="R43" s="1098"/>
      <c r="S43" s="206"/>
      <c r="T43" s="1330"/>
      <c r="U43" s="1098"/>
      <c r="V43" s="206"/>
      <c r="W43" s="1330"/>
      <c r="X43" s="1333"/>
    </row>
    <row r="44" spans="1:24">
      <c r="A44" s="843"/>
      <c r="B44" s="60"/>
      <c r="C44" s="60"/>
      <c r="D44" s="60"/>
      <c r="E44" s="60"/>
      <c r="F44" s="60"/>
      <c r="G44" s="60"/>
      <c r="H44" s="60"/>
      <c r="I44" s="60"/>
      <c r="J44" s="60"/>
      <c r="K44" s="60"/>
      <c r="L44" s="60"/>
      <c r="M44" s="60"/>
      <c r="N44" s="60"/>
      <c r="O44" s="60"/>
      <c r="P44" s="60"/>
      <c r="Q44" s="60"/>
      <c r="R44" s="60"/>
      <c r="S44" s="60"/>
      <c r="T44" s="60"/>
      <c r="U44" s="60"/>
      <c r="V44" s="60"/>
      <c r="W44" s="60"/>
      <c r="X44" s="844"/>
    </row>
    <row r="45" spans="1:24">
      <c r="A45" s="138"/>
      <c r="B45" s="202"/>
      <c r="C45" s="202"/>
      <c r="D45" s="202"/>
      <c r="E45" s="202"/>
      <c r="F45" s="202"/>
      <c r="G45" s="202"/>
      <c r="H45" s="202"/>
      <c r="I45" s="202"/>
      <c r="J45" s="202"/>
      <c r="K45" s="202"/>
      <c r="L45" s="202"/>
      <c r="M45" s="202"/>
      <c r="N45" s="202"/>
      <c r="O45" s="202"/>
      <c r="P45" s="202"/>
      <c r="Q45" s="202"/>
      <c r="R45" s="202"/>
      <c r="S45" s="202"/>
      <c r="T45" s="202"/>
      <c r="U45" s="202"/>
      <c r="V45" s="202"/>
      <c r="W45" s="202"/>
      <c r="X45" s="201"/>
    </row>
    <row r="46" spans="1:24" ht="10.5">
      <c r="A46" s="103" t="s">
        <v>2054</v>
      </c>
      <c r="B46" s="567"/>
      <c r="C46" s="567"/>
      <c r="D46" s="567"/>
      <c r="E46" s="567"/>
      <c r="F46" s="567"/>
      <c r="G46" s="567"/>
      <c r="H46" s="567"/>
      <c r="I46" s="567"/>
      <c r="J46" s="567"/>
      <c r="K46" s="567"/>
      <c r="L46" s="567"/>
      <c r="M46" s="567"/>
      <c r="N46" s="567"/>
      <c r="O46" s="567"/>
      <c r="P46" s="567"/>
      <c r="Q46" s="567"/>
      <c r="R46" s="567"/>
      <c r="S46" s="567"/>
      <c r="T46" s="567"/>
      <c r="U46" s="567"/>
      <c r="V46" s="567"/>
      <c r="W46" s="567"/>
      <c r="X46" s="568"/>
    </row>
    <row r="47" spans="1:24">
      <c r="A47" s="138"/>
      <c r="B47" s="202"/>
      <c r="C47" s="202"/>
      <c r="D47" s="202"/>
      <c r="E47" s="202"/>
      <c r="F47" s="202"/>
      <c r="G47" s="202"/>
      <c r="H47" s="202"/>
      <c r="I47" s="202"/>
      <c r="J47" s="202"/>
      <c r="K47" s="202"/>
      <c r="L47" s="202"/>
      <c r="M47" s="202"/>
      <c r="N47" s="202"/>
      <c r="O47" s="202"/>
      <c r="P47" s="202"/>
      <c r="Q47" s="202"/>
      <c r="R47" s="202"/>
      <c r="S47" s="202"/>
      <c r="T47" s="202"/>
      <c r="U47" s="202"/>
      <c r="V47" s="202"/>
      <c r="W47" s="202"/>
      <c r="X47" s="201"/>
    </row>
    <row r="48" spans="1:24">
      <c r="A48" s="138"/>
      <c r="B48" s="202"/>
      <c r="C48" s="202"/>
      <c r="D48" s="202"/>
      <c r="E48" s="202"/>
      <c r="F48" s="202"/>
      <c r="G48" s="202"/>
      <c r="H48" s="202"/>
      <c r="I48" s="202"/>
      <c r="J48" s="202"/>
      <c r="K48" s="202"/>
      <c r="L48" s="202"/>
      <c r="M48" s="202"/>
      <c r="N48" s="202"/>
      <c r="O48" s="202"/>
      <c r="P48" s="202"/>
      <c r="Q48" s="202"/>
      <c r="R48" s="202"/>
      <c r="S48" s="202"/>
      <c r="T48" s="202"/>
      <c r="U48" s="202"/>
      <c r="V48" s="202"/>
      <c r="W48" s="202"/>
      <c r="X48" s="201"/>
    </row>
    <row r="49" spans="1:24">
      <c r="A49" s="138"/>
      <c r="B49" s="202"/>
      <c r="C49" s="202"/>
      <c r="D49" s="202"/>
      <c r="E49" s="202"/>
      <c r="F49" s="202"/>
      <c r="G49" s="202"/>
      <c r="H49" s="202"/>
      <c r="I49" s="202"/>
      <c r="J49" s="202"/>
      <c r="K49" s="202"/>
      <c r="L49" s="202"/>
      <c r="M49" s="202"/>
      <c r="N49" s="202"/>
      <c r="O49" s="202"/>
      <c r="P49" s="202"/>
      <c r="Q49" s="202"/>
      <c r="R49" s="202"/>
      <c r="S49" s="202"/>
      <c r="T49" s="202"/>
      <c r="U49" s="202"/>
      <c r="V49" s="202"/>
      <c r="W49" s="202"/>
      <c r="X49" s="201"/>
    </row>
    <row r="50" spans="1:24">
      <c r="A50" s="2035"/>
      <c r="B50" s="202"/>
      <c r="C50" s="202"/>
      <c r="D50" s="202"/>
      <c r="E50" s="202"/>
      <c r="F50" s="202"/>
      <c r="G50" s="202"/>
      <c r="H50" s="202"/>
      <c r="I50" s="202"/>
      <c r="J50" s="202"/>
      <c r="K50" s="202"/>
      <c r="L50" s="202"/>
      <c r="M50" s="202"/>
      <c r="N50" s="202"/>
      <c r="O50" s="202"/>
      <c r="P50" s="202"/>
      <c r="Q50" s="202"/>
      <c r="R50" s="202"/>
      <c r="S50" s="202"/>
      <c r="T50" s="202"/>
      <c r="U50" s="202"/>
      <c r="V50" s="202"/>
      <c r="W50" s="202"/>
      <c r="X50" s="1935"/>
    </row>
    <row r="51" spans="1:24">
      <c r="A51" s="2035"/>
      <c r="B51" s="202"/>
      <c r="C51" s="202"/>
      <c r="D51" s="202"/>
      <c r="E51" s="202"/>
      <c r="F51" s="202"/>
      <c r="G51" s="202"/>
      <c r="H51" s="202"/>
      <c r="I51" s="202"/>
      <c r="J51" s="202"/>
      <c r="K51" s="202"/>
      <c r="L51" s="202"/>
      <c r="M51" s="202"/>
      <c r="N51" s="202"/>
      <c r="O51" s="202"/>
      <c r="P51" s="202"/>
      <c r="Q51" s="202"/>
      <c r="R51" s="202"/>
      <c r="S51" s="202"/>
      <c r="T51" s="202"/>
      <c r="U51" s="202"/>
      <c r="V51" s="202"/>
      <c r="W51" s="202"/>
      <c r="X51" s="1935"/>
    </row>
    <row r="52" spans="1:24">
      <c r="A52" s="2035"/>
      <c r="B52" s="202"/>
      <c r="C52" s="202"/>
      <c r="D52" s="202"/>
      <c r="E52" s="202"/>
      <c r="F52" s="202"/>
      <c r="G52" s="202"/>
      <c r="H52" s="202"/>
      <c r="I52" s="202"/>
      <c r="J52" s="202"/>
      <c r="K52" s="202"/>
      <c r="L52" s="202"/>
      <c r="M52" s="202"/>
      <c r="N52" s="202"/>
      <c r="O52" s="202"/>
      <c r="P52" s="202"/>
      <c r="Q52" s="202"/>
      <c r="R52" s="202"/>
      <c r="S52" s="202"/>
      <c r="T52" s="202"/>
      <c r="U52" s="202"/>
      <c r="V52" s="202"/>
      <c r="W52" s="202"/>
      <c r="X52" s="1935"/>
    </row>
    <row r="53" spans="1:24">
      <c r="A53" s="2035"/>
      <c r="B53" s="202"/>
      <c r="C53" s="202"/>
      <c r="D53" s="202"/>
      <c r="E53" s="202"/>
      <c r="F53" s="202"/>
      <c r="G53" s="202"/>
      <c r="H53" s="202"/>
      <c r="I53" s="202"/>
      <c r="J53" s="202"/>
      <c r="K53" s="202"/>
      <c r="L53" s="202"/>
      <c r="M53" s="202"/>
      <c r="N53" s="202"/>
      <c r="O53" s="202"/>
      <c r="P53" s="202"/>
      <c r="Q53" s="202"/>
      <c r="R53" s="202"/>
      <c r="S53" s="202"/>
      <c r="T53" s="202"/>
      <c r="U53" s="202"/>
      <c r="V53" s="202"/>
      <c r="W53" s="202"/>
      <c r="X53" s="1935"/>
    </row>
    <row r="54" spans="1:24">
      <c r="A54" s="2035"/>
      <c r="B54" s="202"/>
      <c r="C54" s="202"/>
      <c r="D54" s="202"/>
      <c r="E54" s="202"/>
      <c r="F54" s="202"/>
      <c r="G54" s="202"/>
      <c r="H54" s="202"/>
      <c r="I54" s="202"/>
      <c r="J54" s="202"/>
      <c r="K54" s="202"/>
      <c r="L54" s="202"/>
      <c r="M54" s="202"/>
      <c r="N54" s="202"/>
      <c r="O54" s="202"/>
      <c r="P54" s="202"/>
      <c r="Q54" s="202"/>
      <c r="R54" s="202"/>
      <c r="S54" s="202"/>
      <c r="T54" s="202"/>
      <c r="U54" s="202"/>
      <c r="V54" s="202"/>
      <c r="W54" s="202"/>
      <c r="X54" s="1935"/>
    </row>
    <row r="55" spans="1:24">
      <c r="A55" s="138"/>
      <c r="B55" s="202"/>
      <c r="C55" s="202"/>
      <c r="D55" s="202"/>
      <c r="E55" s="202"/>
      <c r="F55" s="202"/>
      <c r="G55" s="202"/>
      <c r="H55" s="202"/>
      <c r="I55" s="202"/>
      <c r="J55" s="202"/>
      <c r="K55" s="202"/>
      <c r="L55" s="202"/>
      <c r="M55" s="202"/>
      <c r="N55" s="202"/>
      <c r="O55" s="202"/>
      <c r="P55" s="202"/>
      <c r="Q55" s="202"/>
      <c r="R55" s="202"/>
      <c r="S55" s="202"/>
      <c r="T55" s="202"/>
      <c r="U55" s="202"/>
      <c r="V55" s="202"/>
      <c r="W55" s="202"/>
      <c r="X55" s="201"/>
    </row>
    <row r="56" spans="1:24">
      <c r="A56" s="138"/>
      <c r="B56" s="202"/>
      <c r="C56" s="202"/>
      <c r="D56" s="202"/>
      <c r="E56" s="202"/>
      <c r="F56" s="202"/>
      <c r="G56" s="202"/>
      <c r="H56" s="202"/>
      <c r="I56" s="202"/>
      <c r="J56" s="202"/>
      <c r="K56" s="202"/>
      <c r="L56" s="202"/>
      <c r="M56" s="202"/>
      <c r="N56" s="202"/>
      <c r="O56" s="202"/>
      <c r="P56" s="202"/>
      <c r="Q56" s="202"/>
      <c r="R56" s="202"/>
      <c r="S56" s="202"/>
      <c r="T56" s="202"/>
      <c r="U56" s="202"/>
      <c r="V56" s="202"/>
      <c r="W56" s="202"/>
      <c r="X56" s="201"/>
    </row>
    <row r="57" spans="1:24">
      <c r="A57" s="138"/>
      <c r="B57" s="202"/>
      <c r="C57" s="202"/>
      <c r="D57" s="202"/>
      <c r="E57" s="202"/>
      <c r="F57" s="202"/>
      <c r="G57" s="202"/>
      <c r="H57" s="202"/>
      <c r="I57" s="202"/>
      <c r="J57" s="202"/>
      <c r="K57" s="202"/>
      <c r="L57" s="202"/>
      <c r="M57" s="202"/>
      <c r="N57" s="202"/>
      <c r="O57" s="202"/>
      <c r="P57" s="202"/>
      <c r="Q57" s="202"/>
      <c r="R57" s="202"/>
      <c r="S57" s="202"/>
      <c r="T57" s="202"/>
      <c r="U57" s="202"/>
      <c r="V57" s="202"/>
      <c r="W57" s="202"/>
      <c r="X57" s="201"/>
    </row>
    <row r="58" spans="1:24">
      <c r="A58" s="138"/>
      <c r="B58" s="202"/>
      <c r="C58" s="202"/>
      <c r="D58" s="202"/>
      <c r="E58" s="202"/>
      <c r="F58" s="202"/>
      <c r="G58" s="202"/>
      <c r="H58" s="202"/>
      <c r="I58" s="202"/>
      <c r="J58" s="202"/>
      <c r="K58" s="202"/>
      <c r="L58" s="202"/>
      <c r="M58" s="202"/>
      <c r="N58" s="202"/>
      <c r="O58" s="202"/>
      <c r="P58" s="202"/>
      <c r="Q58" s="202"/>
      <c r="R58" s="202"/>
      <c r="S58" s="202"/>
      <c r="T58" s="202"/>
      <c r="U58" s="202"/>
      <c r="V58" s="202"/>
      <c r="W58" s="202"/>
      <c r="X58" s="201"/>
    </row>
    <row r="59" spans="1:24">
      <c r="A59" s="138"/>
      <c r="B59" s="202"/>
      <c r="C59" s="202"/>
      <c r="D59" s="202"/>
      <c r="E59" s="202"/>
      <c r="F59" s="202"/>
      <c r="G59" s="202"/>
      <c r="H59" s="202"/>
      <c r="I59" s="202"/>
      <c r="J59" s="202"/>
      <c r="K59" s="202"/>
      <c r="L59" s="202"/>
      <c r="M59" s="202"/>
      <c r="N59" s="202"/>
      <c r="O59" s="202"/>
      <c r="P59" s="202"/>
      <c r="Q59" s="202"/>
      <c r="R59" s="202"/>
      <c r="S59" s="202"/>
      <c r="T59" s="202"/>
      <c r="U59" s="202"/>
      <c r="V59" s="202"/>
      <c r="W59" s="202"/>
      <c r="X59" s="201"/>
    </row>
    <row r="60" spans="1:24">
      <c r="A60" s="188"/>
      <c r="B60" s="61"/>
      <c r="C60" s="61"/>
      <c r="D60" s="61"/>
      <c r="E60" s="61"/>
      <c r="F60" s="61"/>
      <c r="G60" s="61"/>
      <c r="H60" s="61"/>
      <c r="I60" s="61"/>
      <c r="J60" s="61"/>
      <c r="K60" s="61"/>
      <c r="L60" s="61"/>
      <c r="M60" s="61"/>
      <c r="N60" s="61"/>
      <c r="O60" s="61"/>
      <c r="P60" s="61"/>
      <c r="Q60" s="61"/>
      <c r="R60" s="61"/>
      <c r="S60" s="61"/>
      <c r="T60" s="61"/>
      <c r="U60" s="61"/>
      <c r="V60" s="61"/>
      <c r="W60" s="61"/>
      <c r="X60" s="185"/>
    </row>
    <row r="61" spans="1:24" ht="10.5">
      <c r="A61" s="106"/>
      <c r="B61" s="187"/>
      <c r="C61" s="187"/>
      <c r="D61" s="187"/>
      <c r="E61" s="187"/>
      <c r="F61" s="187"/>
      <c r="G61" s="187"/>
      <c r="H61" s="187"/>
      <c r="I61" s="187"/>
      <c r="J61" s="187"/>
      <c r="K61" s="187"/>
      <c r="L61" s="187"/>
      <c r="M61" s="187"/>
      <c r="N61" s="187"/>
      <c r="O61" s="187"/>
      <c r="P61" s="187"/>
      <c r="Q61" s="187"/>
      <c r="R61" s="187"/>
      <c r="S61" s="187"/>
      <c r="T61" s="187"/>
      <c r="U61" s="187"/>
      <c r="V61" s="187"/>
      <c r="W61" s="187"/>
      <c r="X61" s="1588" t="s">
        <v>2055</v>
      </c>
    </row>
  </sheetData>
  <customSheetViews>
    <customSheetView guid="{CED32266-454C-4882-8DB4-02038533D7CA}" showPageBreaks="1" topLeftCell="A34">
      <selection activeCell="AB26" sqref="AB26"/>
      <pageMargins left="0.75" right="1" top="1" bottom="1" header="0" footer="0"/>
      <pageSetup orientation="portrait" horizontalDpi="4294967292" r:id="rId1"/>
      <headerFooter alignWithMargins="0"/>
    </customSheetView>
    <customSheetView guid="{785AB79B-FCC5-4328-97AE-CA0022E835E7}" topLeftCell="A34">
      <selection activeCell="AB26" sqref="AB26"/>
      <pageMargins left="0.75" right="1" top="1" bottom="1" header="0" footer="0"/>
      <pageSetup orientation="portrait" horizontalDpi="4294967292" r:id="rId2"/>
      <headerFooter alignWithMargins="0"/>
    </customSheetView>
    <customSheetView guid="{5A727A5D-BF44-4335-A246-11154DE1EF1F}" topLeftCell="A34">
      <selection activeCell="AB26" sqref="AB26"/>
      <pageMargins left="0.75" right="1" top="1" bottom="1" header="0" footer="0"/>
      <pageSetup orientation="portrait" horizontalDpi="4294967292" r:id="rId3"/>
      <headerFooter alignWithMargins="0"/>
    </customSheetView>
    <customSheetView guid="{4199E9C9-F722-4E0F-954F-1B24567CBCA2}" topLeftCell="A34">
      <selection activeCell="AB26" sqref="AB26"/>
      <pageMargins left="0.75" right="1" top="1" bottom="1" header="0" footer="0"/>
      <pageSetup orientation="portrait" horizontalDpi="4294967292" r:id="rId4"/>
      <headerFooter alignWithMargins="0"/>
    </customSheetView>
    <customSheetView guid="{494A8C19-2F1C-4B6E-A878-D879D2D7079D}" topLeftCell="A34">
      <selection activeCell="AB26" sqref="AB26"/>
      <pageMargins left="0.75" right="1" top="1" bottom="1" header="0" footer="0"/>
      <pageSetup orientation="portrait" horizontalDpi="4294967292" r:id="rId5"/>
      <headerFooter alignWithMargins="0"/>
    </customSheetView>
    <customSheetView guid="{1074830C-1147-4CE3-BD9F-2572CEE59AEF}" topLeftCell="A34">
      <selection activeCell="AB26" sqref="AB26"/>
      <pageMargins left="0.75" right="1" top="1" bottom="1" header="0" footer="0"/>
      <pageSetup orientation="portrait" horizontalDpi="4294967292" r:id="rId6"/>
      <headerFooter alignWithMargins="0"/>
    </customSheetView>
    <customSheetView guid="{C0E4D60A-5D51-4D0A-8339-E19D67BA1FD7}" topLeftCell="A34">
      <selection activeCell="AB26" sqref="AB26"/>
      <pageMargins left="0.75" right="1" top="1" bottom="1" header="0" footer="0"/>
      <pageSetup orientation="portrait" horizontalDpi="4294967292" r:id="rId7"/>
      <headerFooter alignWithMargins="0"/>
    </customSheetView>
    <customSheetView guid="{EB5A193B-9693-4793-A7E2-BFF09C25801B}" topLeftCell="A34">
      <selection activeCell="AB26" sqref="AB26"/>
      <pageMargins left="0.75" right="1" top="1" bottom="1" header="0" footer="0"/>
      <pageSetup orientation="portrait" horizontalDpi="4294967292" r:id="rId8"/>
      <headerFooter alignWithMargins="0"/>
    </customSheetView>
  </customSheetViews>
  <mergeCells count="1">
    <mergeCell ref="T1:X1"/>
  </mergeCells>
  <phoneticPr fontId="0" type="noConversion"/>
  <printOptions horizontalCentered="1" verticalCentered="1"/>
  <pageMargins left="0.25" right="0.25" top="0.25" bottom="0.25" header="0.1" footer="0.1"/>
  <pageSetup scale="120" orientation="portrait" r:id="rId9"/>
  <headerFooter alignWithMargins="0"/>
  <customProperties>
    <customPr name="_pios_id" r:id="rId10"/>
    <customPr name="EpmWorksheetKeyString_GUID" r:id="rId11"/>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33"/>
  <sheetViews>
    <sheetView view="pageBreakPreview" zoomScale="145" zoomScaleNormal="100" zoomScaleSheetLayoutView="145" workbookViewId="0">
      <selection activeCell="A125" sqref="A125:XFD125"/>
    </sheetView>
  </sheetViews>
  <sheetFormatPr defaultColWidth="9.109375" defaultRowHeight="10"/>
  <cols>
    <col min="1" max="1" width="20" style="46" customWidth="1"/>
    <col min="2" max="2" width="6.21875" style="46" customWidth="1"/>
    <col min="3" max="3" width="8.109375" style="46" customWidth="1"/>
    <col min="4" max="4" width="54" style="46" customWidth="1"/>
    <col min="5" max="5" width="20.5546875" style="46" customWidth="1"/>
    <col min="6" max="6" width="10.6640625" style="46" customWidth="1"/>
    <col min="7" max="16384" width="9.109375" style="46"/>
  </cols>
  <sheetData>
    <row r="1" spans="1:6" ht="10.5">
      <c r="A1" s="1589" t="s">
        <v>3042</v>
      </c>
      <c r="B1" s="100"/>
      <c r="C1" s="100"/>
      <c r="D1" s="89"/>
      <c r="E1" s="1033"/>
      <c r="F1" s="158">
        <v>107</v>
      </c>
    </row>
    <row r="2" spans="1:6">
      <c r="A2" s="182" t="s">
        <v>2056</v>
      </c>
      <c r="B2" s="59"/>
      <c r="C2" s="59"/>
      <c r="D2" s="59"/>
      <c r="E2" s="59"/>
      <c r="F2" s="183"/>
    </row>
    <row r="3" spans="1:6" ht="2.25" customHeight="1">
      <c r="A3" s="138"/>
      <c r="B3" s="202"/>
      <c r="C3" s="202"/>
      <c r="D3" s="202"/>
      <c r="E3" s="1035"/>
      <c r="F3" s="201"/>
    </row>
    <row r="4" spans="1:6" ht="10.4" customHeight="1">
      <c r="A4" s="138"/>
      <c r="B4" s="202"/>
      <c r="C4" s="202"/>
      <c r="D4" s="202"/>
      <c r="E4" s="1035" t="s">
        <v>2057</v>
      </c>
      <c r="F4" s="201"/>
    </row>
    <row r="5" spans="1:6" ht="10.4" customHeight="1">
      <c r="A5" s="138"/>
      <c r="B5" s="202" t="s">
        <v>2058</v>
      </c>
      <c r="C5" s="202"/>
      <c r="D5" s="202"/>
      <c r="E5" s="1035"/>
      <c r="F5" s="201"/>
    </row>
    <row r="6" spans="1:6" ht="10.4" customHeight="1">
      <c r="A6" s="138"/>
      <c r="B6" s="202"/>
      <c r="C6" s="202" t="s">
        <v>2059</v>
      </c>
      <c r="D6" s="202"/>
      <c r="E6" s="1035"/>
      <c r="F6" s="201"/>
    </row>
    <row r="7" spans="1:6" ht="10.4" customHeight="1">
      <c r="A7" s="138"/>
      <c r="B7" s="202"/>
      <c r="C7" s="202"/>
      <c r="D7" s="202" t="s">
        <v>2060</v>
      </c>
      <c r="E7" s="1035">
        <v>36</v>
      </c>
      <c r="F7" s="201"/>
    </row>
    <row r="8" spans="1:6" ht="10.4" customHeight="1">
      <c r="A8" s="138"/>
      <c r="B8" s="202"/>
      <c r="C8" s="202"/>
      <c r="D8" s="202" t="s">
        <v>2061</v>
      </c>
      <c r="E8" s="1035">
        <v>36</v>
      </c>
      <c r="F8" s="201"/>
    </row>
    <row r="9" spans="1:6" ht="10.4" customHeight="1">
      <c r="A9" s="138"/>
      <c r="B9" s="202"/>
      <c r="C9" s="202" t="s">
        <v>2062</v>
      </c>
      <c r="D9" s="202"/>
      <c r="E9" s="1035">
        <v>35</v>
      </c>
      <c r="F9" s="201"/>
    </row>
    <row r="10" spans="1:6" ht="10.4" customHeight="1">
      <c r="A10" s="138"/>
      <c r="B10" s="202" t="s">
        <v>2626</v>
      </c>
      <c r="C10" s="202"/>
      <c r="D10" s="202"/>
      <c r="E10" s="1035">
        <v>6</v>
      </c>
      <c r="F10" s="201"/>
    </row>
    <row r="11" spans="1:6" ht="10.4" customHeight="1">
      <c r="A11" s="138"/>
      <c r="B11" s="202" t="s">
        <v>2063</v>
      </c>
      <c r="C11" s="202"/>
      <c r="D11" s="202"/>
      <c r="E11" s="1035">
        <v>54</v>
      </c>
      <c r="F11" s="201"/>
    </row>
    <row r="12" spans="1:6" ht="10.4" customHeight="1">
      <c r="A12" s="138"/>
      <c r="B12" s="202" t="s">
        <v>2064</v>
      </c>
      <c r="C12" s="202"/>
      <c r="D12" s="202"/>
      <c r="E12" s="1035">
        <v>54</v>
      </c>
      <c r="F12" s="201"/>
    </row>
    <row r="13" spans="1:6" ht="10.4" customHeight="1">
      <c r="A13" s="138"/>
      <c r="B13" s="202" t="s">
        <v>2065</v>
      </c>
      <c r="C13" s="202"/>
      <c r="D13" s="202"/>
      <c r="E13" s="1035">
        <v>21</v>
      </c>
      <c r="F13" s="201"/>
    </row>
    <row r="14" spans="1:6" ht="10.4" customHeight="1">
      <c r="A14" s="138"/>
      <c r="B14" s="202" t="s">
        <v>2066</v>
      </c>
      <c r="C14" s="202"/>
      <c r="D14" s="202"/>
      <c r="E14" s="1035" t="s">
        <v>2067</v>
      </c>
      <c r="F14" s="201"/>
    </row>
    <row r="15" spans="1:6" ht="10.4" customHeight="1">
      <c r="A15" s="138"/>
      <c r="B15" s="202" t="s">
        <v>2068</v>
      </c>
      <c r="C15" s="202"/>
      <c r="D15" s="202"/>
      <c r="E15" s="1035" t="s">
        <v>2654</v>
      </c>
      <c r="F15" s="201"/>
    </row>
    <row r="16" spans="1:6" ht="10.4" customHeight="1">
      <c r="A16" s="138"/>
      <c r="B16" s="202" t="s">
        <v>2675</v>
      </c>
      <c r="C16" s="202"/>
      <c r="D16" s="202"/>
      <c r="E16" s="1035" t="s">
        <v>2069</v>
      </c>
      <c r="F16" s="201"/>
    </row>
    <row r="17" spans="1:6" ht="10.4" customHeight="1">
      <c r="A17" s="138"/>
      <c r="B17" s="202" t="s">
        <v>2070</v>
      </c>
      <c r="C17" s="202"/>
      <c r="D17" s="202"/>
      <c r="E17" s="1035">
        <v>69</v>
      </c>
      <c r="F17" s="201"/>
    </row>
    <row r="18" spans="1:6" ht="10.4" customHeight="1">
      <c r="A18" s="138"/>
      <c r="B18" s="202" t="s">
        <v>2071</v>
      </c>
      <c r="C18" s="202"/>
      <c r="D18" s="202"/>
      <c r="E18" s="1035">
        <v>58</v>
      </c>
      <c r="F18" s="201"/>
    </row>
    <row r="19" spans="1:6" ht="10.4" customHeight="1">
      <c r="A19" s="138"/>
      <c r="B19" s="202" t="s">
        <v>2072</v>
      </c>
      <c r="C19" s="202"/>
      <c r="D19" s="202"/>
      <c r="E19" s="1035">
        <v>76</v>
      </c>
      <c r="F19" s="201"/>
    </row>
    <row r="20" spans="1:6" ht="10.4" customHeight="1">
      <c r="A20" s="138"/>
      <c r="B20" s="202" t="s">
        <v>2073</v>
      </c>
      <c r="C20" s="202"/>
      <c r="D20" s="202"/>
      <c r="E20" s="1035">
        <v>8</v>
      </c>
      <c r="F20" s="201"/>
    </row>
    <row r="21" spans="1:6" ht="10.4" customHeight="1">
      <c r="A21" s="138"/>
      <c r="B21" s="202" t="s">
        <v>2074</v>
      </c>
      <c r="C21" s="202"/>
      <c r="D21" s="202"/>
      <c r="E21" s="1035"/>
      <c r="F21" s="201"/>
    </row>
    <row r="22" spans="1:6" ht="10.4" customHeight="1">
      <c r="A22" s="138"/>
      <c r="B22" s="202" t="s">
        <v>1719</v>
      </c>
      <c r="C22" s="202"/>
      <c r="D22" s="202"/>
      <c r="E22" s="1035">
        <v>59</v>
      </c>
      <c r="F22" s="201"/>
    </row>
    <row r="23" spans="1:6" ht="10.4" customHeight="1">
      <c r="A23" s="138"/>
      <c r="B23" s="202" t="s">
        <v>1720</v>
      </c>
      <c r="C23" s="202"/>
      <c r="D23" s="202"/>
      <c r="E23" s="1035"/>
      <c r="F23" s="201"/>
    </row>
    <row r="24" spans="1:6" ht="10.4" customHeight="1">
      <c r="A24" s="138"/>
      <c r="B24" s="202"/>
      <c r="C24" s="202" t="s">
        <v>2059</v>
      </c>
      <c r="D24" s="202"/>
      <c r="E24" s="1035"/>
      <c r="F24" s="201"/>
    </row>
    <row r="25" spans="1:6" ht="10.4" customHeight="1">
      <c r="A25" s="138"/>
      <c r="B25" s="202"/>
      <c r="C25" s="202"/>
      <c r="D25" s="202" t="s">
        <v>2060</v>
      </c>
      <c r="E25" s="1035">
        <v>34</v>
      </c>
      <c r="F25" s="201"/>
    </row>
    <row r="26" spans="1:6" ht="10.4" customHeight="1">
      <c r="A26" s="138"/>
      <c r="B26" s="202"/>
      <c r="C26" s="202"/>
      <c r="D26" s="202" t="s">
        <v>2061</v>
      </c>
      <c r="E26" s="1035" t="s">
        <v>1721</v>
      </c>
      <c r="F26" s="201"/>
    </row>
    <row r="27" spans="1:6" ht="10.4" customHeight="1">
      <c r="A27" s="138"/>
      <c r="B27" s="202"/>
      <c r="C27" s="202" t="s">
        <v>2062</v>
      </c>
      <c r="D27" s="202"/>
      <c r="E27" s="1035">
        <v>34</v>
      </c>
      <c r="F27" s="201"/>
    </row>
    <row r="28" spans="1:6" ht="10.4" customHeight="1">
      <c r="A28" s="138"/>
      <c r="B28" s="202" t="s">
        <v>1722</v>
      </c>
      <c r="C28" s="202"/>
      <c r="D28" s="202"/>
      <c r="E28" s="1035">
        <v>68</v>
      </c>
      <c r="F28" s="201"/>
    </row>
    <row r="29" spans="1:6" ht="10.4" customHeight="1">
      <c r="A29" s="138"/>
      <c r="B29" s="202" t="s">
        <v>1723</v>
      </c>
      <c r="C29" s="202"/>
      <c r="D29" s="202"/>
      <c r="E29" s="1035" t="s">
        <v>2700</v>
      </c>
      <c r="F29" s="201"/>
    </row>
    <row r="30" spans="1:6" ht="10.4" customHeight="1">
      <c r="A30" s="138"/>
      <c r="B30" s="202"/>
      <c r="C30" s="202" t="s">
        <v>1724</v>
      </c>
      <c r="D30" s="202"/>
      <c r="E30" s="1035">
        <v>69</v>
      </c>
      <c r="F30" s="201"/>
    </row>
    <row r="31" spans="1:6" ht="10.4" customHeight="1">
      <c r="A31" s="138"/>
      <c r="B31" s="202"/>
      <c r="C31" s="202" t="s">
        <v>1643</v>
      </c>
      <c r="D31" s="202"/>
      <c r="E31" s="1035" t="s">
        <v>2655</v>
      </c>
      <c r="F31" s="201"/>
    </row>
    <row r="32" spans="1:6" ht="10.4" customHeight="1">
      <c r="A32" s="138"/>
      <c r="B32" s="202"/>
      <c r="C32" s="202" t="s">
        <v>1725</v>
      </c>
      <c r="D32" s="202"/>
      <c r="E32" s="1035" t="s">
        <v>2656</v>
      </c>
      <c r="F32" s="201"/>
    </row>
    <row r="33" spans="1:6" ht="10.4" customHeight="1">
      <c r="A33" s="138"/>
      <c r="B33" s="202"/>
      <c r="C33" s="202" t="s">
        <v>1012</v>
      </c>
      <c r="D33" s="202"/>
      <c r="E33" s="1035" t="s">
        <v>2655</v>
      </c>
      <c r="F33" s="201"/>
    </row>
    <row r="34" spans="1:6" ht="10.4" customHeight="1">
      <c r="A34" s="138"/>
      <c r="B34" s="202"/>
      <c r="C34" s="202" t="s">
        <v>1726</v>
      </c>
      <c r="D34" s="202"/>
      <c r="E34" s="1035" t="s">
        <v>2699</v>
      </c>
      <c r="F34" s="201"/>
    </row>
    <row r="35" spans="1:6" ht="10.4" customHeight="1">
      <c r="A35" s="138"/>
      <c r="B35" s="202"/>
      <c r="C35" s="202" t="s">
        <v>1727</v>
      </c>
      <c r="D35" s="202"/>
      <c r="E35" s="1035" t="s">
        <v>2700</v>
      </c>
      <c r="F35" s="201"/>
    </row>
    <row r="36" spans="1:6" ht="10.4" customHeight="1">
      <c r="A36" s="138"/>
      <c r="B36" s="202"/>
      <c r="C36" s="202" t="s">
        <v>1728</v>
      </c>
      <c r="D36" s="202"/>
      <c r="E36" s="1035">
        <v>67</v>
      </c>
      <c r="F36" s="201"/>
    </row>
    <row r="37" spans="1:6" ht="10.4" customHeight="1">
      <c r="A37" s="138"/>
      <c r="B37" s="202" t="s">
        <v>1729</v>
      </c>
      <c r="C37" s="202"/>
      <c r="D37" s="202"/>
      <c r="E37" s="1035"/>
      <c r="F37" s="201"/>
    </row>
    <row r="38" spans="1:6" ht="10.4" customHeight="1">
      <c r="A38" s="138"/>
      <c r="B38" s="202"/>
      <c r="C38" s="202" t="s">
        <v>2060</v>
      </c>
      <c r="D38" s="202"/>
      <c r="E38" s="1035">
        <v>34</v>
      </c>
      <c r="F38" s="201"/>
    </row>
    <row r="39" spans="1:6" ht="10.4" customHeight="1">
      <c r="A39" s="138"/>
      <c r="B39" s="202"/>
      <c r="C39" s="202"/>
      <c r="D39" s="202" t="s">
        <v>1730</v>
      </c>
      <c r="E39" s="1035">
        <v>36</v>
      </c>
      <c r="F39" s="201"/>
    </row>
    <row r="40" spans="1:6" ht="10.4" customHeight="1">
      <c r="A40" s="138"/>
      <c r="B40" s="202" t="s">
        <v>1731</v>
      </c>
      <c r="C40" s="202"/>
      <c r="D40" s="202"/>
      <c r="E40" s="1035">
        <v>34</v>
      </c>
      <c r="F40" s="201"/>
    </row>
    <row r="41" spans="1:6" ht="10.4" customHeight="1">
      <c r="A41" s="138"/>
      <c r="B41" s="202"/>
      <c r="C41" s="202" t="s">
        <v>1730</v>
      </c>
      <c r="D41" s="202"/>
      <c r="E41" s="1035">
        <v>35</v>
      </c>
      <c r="F41" s="201"/>
    </row>
    <row r="42" spans="1:6" ht="10.4" customHeight="1">
      <c r="A42" s="138"/>
      <c r="B42" s="202" t="s">
        <v>1732</v>
      </c>
      <c r="C42" s="202"/>
      <c r="D42" s="202"/>
      <c r="E42" s="1035" t="s">
        <v>2658</v>
      </c>
      <c r="F42" s="201"/>
    </row>
    <row r="43" spans="1:6" ht="10.4" customHeight="1">
      <c r="A43" s="138"/>
      <c r="B43" s="202" t="s">
        <v>1733</v>
      </c>
      <c r="C43" s="202"/>
      <c r="D43" s="202"/>
      <c r="E43" s="1035">
        <v>17</v>
      </c>
      <c r="F43" s="201"/>
    </row>
    <row r="44" spans="1:6" ht="10.4" customHeight="1">
      <c r="A44" s="138"/>
      <c r="B44" s="202" t="s">
        <v>1734</v>
      </c>
      <c r="C44" s="202"/>
      <c r="D44" s="202"/>
      <c r="E44" s="1035">
        <v>54</v>
      </c>
      <c r="F44" s="201"/>
    </row>
    <row r="45" spans="1:6" ht="10.4" customHeight="1">
      <c r="A45" s="138"/>
      <c r="B45" s="202" t="s">
        <v>1735</v>
      </c>
      <c r="C45" s="202"/>
      <c r="D45" s="202"/>
      <c r="E45" s="1035" t="s">
        <v>2069</v>
      </c>
      <c r="F45" s="201"/>
    </row>
    <row r="46" spans="1:6" ht="10.4" customHeight="1">
      <c r="A46" s="138"/>
      <c r="B46" s="202" t="s">
        <v>1013</v>
      </c>
      <c r="C46" s="202"/>
      <c r="D46" s="202"/>
      <c r="E46" s="1035" t="s">
        <v>2656</v>
      </c>
      <c r="F46" s="201"/>
    </row>
    <row r="47" spans="1:6" ht="10.4" customHeight="1">
      <c r="A47" s="138"/>
      <c r="B47" s="202" t="s">
        <v>1736</v>
      </c>
      <c r="C47" s="202"/>
      <c r="D47" s="202"/>
      <c r="E47" s="1035">
        <v>79</v>
      </c>
      <c r="F47" s="201"/>
    </row>
    <row r="48" spans="1:6" ht="10.4" customHeight="1">
      <c r="A48" s="138"/>
      <c r="B48" s="202" t="s">
        <v>1725</v>
      </c>
      <c r="C48" s="202"/>
      <c r="D48" s="202"/>
      <c r="E48" s="1035" t="s">
        <v>2657</v>
      </c>
      <c r="F48" s="201"/>
    </row>
    <row r="49" spans="1:6" ht="10.4" customHeight="1">
      <c r="A49" s="138"/>
      <c r="B49" s="202" t="s">
        <v>1737</v>
      </c>
      <c r="C49" s="202"/>
      <c r="D49" s="202"/>
      <c r="E49" s="1035">
        <v>79</v>
      </c>
      <c r="F49" s="201"/>
    </row>
    <row r="50" spans="1:6" ht="10.4" customHeight="1">
      <c r="A50" s="138"/>
      <c r="B50" s="202" t="s">
        <v>1738</v>
      </c>
      <c r="C50" s="202"/>
      <c r="D50" s="202"/>
      <c r="E50" s="1035">
        <v>76</v>
      </c>
      <c r="F50" s="201"/>
    </row>
    <row r="51" spans="1:6" ht="10.4" customHeight="1">
      <c r="A51" s="138"/>
      <c r="B51" s="202"/>
      <c r="C51" s="202" t="s">
        <v>652</v>
      </c>
      <c r="D51" s="202"/>
      <c r="E51" s="1035">
        <v>76</v>
      </c>
      <c r="F51" s="201"/>
    </row>
    <row r="52" spans="1:6" ht="10.4" customHeight="1">
      <c r="A52" s="138"/>
      <c r="B52" s="202" t="s">
        <v>1739</v>
      </c>
      <c r="C52" s="202"/>
      <c r="D52" s="202"/>
      <c r="E52" s="1035"/>
      <c r="F52" s="201"/>
    </row>
    <row r="53" spans="1:6" ht="10.4" customHeight="1">
      <c r="A53" s="138"/>
      <c r="B53" s="202" t="s">
        <v>1740</v>
      </c>
      <c r="C53" s="202"/>
      <c r="D53" s="202"/>
      <c r="E53" s="1035">
        <v>57</v>
      </c>
      <c r="F53" s="201"/>
    </row>
    <row r="54" spans="1:6" ht="10.4" customHeight="1">
      <c r="A54" s="138"/>
      <c r="B54" s="202" t="s">
        <v>1741</v>
      </c>
      <c r="C54" s="202"/>
      <c r="D54" s="202"/>
      <c r="E54" s="1035">
        <v>2</v>
      </c>
      <c r="F54" s="201"/>
    </row>
    <row r="55" spans="1:6" ht="10.4" customHeight="1">
      <c r="A55" s="138"/>
      <c r="B55" s="202" t="s">
        <v>1742</v>
      </c>
      <c r="C55" s="202"/>
      <c r="D55" s="202"/>
      <c r="E55" s="1035">
        <v>30</v>
      </c>
      <c r="F55" s="201"/>
    </row>
    <row r="56" spans="1:6" ht="10.4" customHeight="1">
      <c r="A56" s="138"/>
      <c r="B56" s="202" t="s">
        <v>1743</v>
      </c>
      <c r="C56" s="202"/>
      <c r="D56" s="202"/>
      <c r="E56" s="1035" t="s">
        <v>1744</v>
      </c>
      <c r="F56" s="201"/>
    </row>
    <row r="57" spans="1:6" ht="10.4" customHeight="1">
      <c r="A57" s="138"/>
      <c r="B57" s="202"/>
      <c r="C57" s="202" t="s">
        <v>1745</v>
      </c>
      <c r="D57" s="202"/>
      <c r="E57" s="1035" t="s">
        <v>2659</v>
      </c>
      <c r="F57" s="201"/>
    </row>
    <row r="58" spans="1:6" ht="10.4" customHeight="1">
      <c r="A58" s="138"/>
      <c r="B58" s="202"/>
      <c r="C58" s="202" t="s">
        <v>1746</v>
      </c>
      <c r="D58" s="202"/>
      <c r="E58" s="1035" t="s">
        <v>1721</v>
      </c>
      <c r="F58" s="201"/>
    </row>
    <row r="59" spans="1:6" ht="10.4" customHeight="1">
      <c r="A59" s="138"/>
      <c r="B59" s="202"/>
      <c r="C59" s="202"/>
      <c r="D59" s="202" t="s">
        <v>2119</v>
      </c>
      <c r="E59" s="1035" t="s">
        <v>1721</v>
      </c>
      <c r="F59" s="201"/>
    </row>
    <row r="60" spans="1:6" ht="10.4" customHeight="1">
      <c r="A60" s="138"/>
      <c r="B60" s="202"/>
      <c r="C60" s="202"/>
      <c r="D60" s="202" t="s">
        <v>1747</v>
      </c>
      <c r="E60" s="1035" t="s">
        <v>1721</v>
      </c>
      <c r="F60" s="201"/>
    </row>
    <row r="61" spans="1:6" ht="10.4" customHeight="1">
      <c r="A61" s="138"/>
      <c r="B61" s="202" t="s">
        <v>1748</v>
      </c>
      <c r="C61" s="202"/>
      <c r="D61" s="202"/>
      <c r="E61" s="1035">
        <v>66</v>
      </c>
      <c r="F61" s="201"/>
    </row>
    <row r="62" spans="1:6" ht="10.4" customHeight="1">
      <c r="A62" s="138"/>
      <c r="B62" s="202"/>
      <c r="C62" s="202" t="s">
        <v>1749</v>
      </c>
      <c r="D62" s="202"/>
      <c r="E62" s="1035">
        <v>66</v>
      </c>
      <c r="F62" s="201"/>
    </row>
    <row r="63" spans="1:6" ht="10.4" customHeight="1">
      <c r="A63" s="138"/>
      <c r="B63" s="202"/>
      <c r="C63" s="202" t="s">
        <v>1750</v>
      </c>
      <c r="D63" s="202"/>
      <c r="E63" s="1035">
        <v>66</v>
      </c>
      <c r="F63" s="201"/>
    </row>
    <row r="64" spans="1:6" ht="10.4" customHeight="1">
      <c r="A64" s="138"/>
      <c r="B64" s="202" t="s">
        <v>1751</v>
      </c>
      <c r="C64" s="202"/>
      <c r="D64" s="202"/>
      <c r="E64" s="1035">
        <v>77</v>
      </c>
      <c r="F64" s="201"/>
    </row>
    <row r="65" spans="1:6" ht="10.4" customHeight="1">
      <c r="A65" s="138"/>
      <c r="B65" s="202"/>
      <c r="C65" s="202"/>
      <c r="D65" s="202"/>
      <c r="E65" s="1035"/>
      <c r="F65" s="201"/>
    </row>
    <row r="66" spans="1:6">
      <c r="A66" s="138"/>
      <c r="B66" s="202"/>
      <c r="C66" s="202"/>
      <c r="D66" s="202"/>
      <c r="E66" s="1035"/>
      <c r="F66" s="201"/>
    </row>
    <row r="67" spans="1:6" ht="10.5">
      <c r="A67" s="148"/>
      <c r="B67" s="149"/>
      <c r="C67" s="149"/>
      <c r="D67" s="149"/>
      <c r="E67" s="1038"/>
      <c r="F67" s="127" t="s">
        <v>1353</v>
      </c>
    </row>
    <row r="68" spans="1:6" ht="10.5">
      <c r="A68" s="1091" t="s">
        <v>2901</v>
      </c>
      <c r="B68" s="137"/>
      <c r="C68" s="137"/>
      <c r="D68" s="129"/>
      <c r="E68" s="789"/>
      <c r="F68" s="158">
        <v>108</v>
      </c>
    </row>
    <row r="69" spans="1:6">
      <c r="A69" s="381"/>
      <c r="B69" s="137"/>
      <c r="C69" s="137"/>
      <c r="D69" s="137" t="s">
        <v>3475</v>
      </c>
      <c r="E69" s="789"/>
      <c r="F69" s="200"/>
    </row>
    <row r="70" spans="1:6">
      <c r="A70" s="138"/>
      <c r="B70" s="202"/>
      <c r="C70" s="202"/>
      <c r="D70" s="202"/>
      <c r="E70" s="1035"/>
      <c r="F70" s="201"/>
    </row>
    <row r="71" spans="1:6">
      <c r="A71" s="138"/>
      <c r="B71" s="202"/>
      <c r="C71" s="202"/>
      <c r="D71" s="202"/>
      <c r="E71" s="1035" t="s">
        <v>2057</v>
      </c>
      <c r="F71" s="201"/>
    </row>
    <row r="72" spans="1:6">
      <c r="A72" s="138"/>
      <c r="B72" s="202"/>
      <c r="C72" s="202"/>
      <c r="D72" s="202"/>
      <c r="E72" s="1035"/>
      <c r="F72" s="201"/>
    </row>
    <row r="73" spans="1:6" ht="10.4" customHeight="1">
      <c r="A73" s="138"/>
      <c r="B73" s="202" t="s">
        <v>1752</v>
      </c>
      <c r="C73" s="202"/>
      <c r="D73" s="202"/>
      <c r="E73" s="1035">
        <v>73</v>
      </c>
      <c r="F73" s="201"/>
    </row>
    <row r="74" spans="1:6" ht="10.4" customHeight="1">
      <c r="A74" s="138"/>
      <c r="B74" s="202" t="s">
        <v>1595</v>
      </c>
      <c r="C74" s="202"/>
      <c r="D74" s="202"/>
      <c r="E74" s="1035">
        <v>75</v>
      </c>
      <c r="F74" s="201"/>
    </row>
    <row r="75" spans="1:6" ht="10.4" customHeight="1">
      <c r="A75" s="138"/>
      <c r="B75" s="202" t="s">
        <v>1596</v>
      </c>
      <c r="C75" s="202"/>
      <c r="D75" s="202"/>
      <c r="E75" s="1035">
        <v>66</v>
      </c>
      <c r="F75" s="201"/>
    </row>
    <row r="76" spans="1:6" ht="10.4" customHeight="1">
      <c r="A76" s="138"/>
      <c r="B76" s="202" t="s">
        <v>1597</v>
      </c>
      <c r="C76" s="202"/>
      <c r="D76" s="202"/>
      <c r="E76" s="1035">
        <v>17</v>
      </c>
      <c r="F76" s="201"/>
    </row>
    <row r="77" spans="1:6" ht="10.4" customHeight="1">
      <c r="A77" s="138"/>
      <c r="B77" s="202" t="s">
        <v>1598</v>
      </c>
      <c r="C77" s="202"/>
      <c r="D77" s="202"/>
      <c r="E77" s="1035">
        <v>104</v>
      </c>
      <c r="F77" s="201"/>
    </row>
    <row r="78" spans="1:6" ht="10.4" customHeight="1">
      <c r="A78" s="138"/>
      <c r="B78" s="202" t="s">
        <v>1599</v>
      </c>
      <c r="C78" s="202"/>
      <c r="D78" s="202"/>
      <c r="E78" s="1035"/>
      <c r="F78" s="201"/>
    </row>
    <row r="79" spans="1:6" ht="10.4" customHeight="1">
      <c r="A79" s="138"/>
      <c r="B79" s="202"/>
      <c r="C79" s="202" t="s">
        <v>1600</v>
      </c>
      <c r="D79" s="202"/>
      <c r="E79" s="1035"/>
      <c r="F79" s="201"/>
    </row>
    <row r="80" spans="1:6" ht="10.4" customHeight="1">
      <c r="A80" s="138"/>
      <c r="B80" s="202"/>
      <c r="C80" s="202" t="s">
        <v>1601</v>
      </c>
      <c r="D80" s="202"/>
      <c r="E80" s="1035"/>
      <c r="F80" s="201"/>
    </row>
    <row r="81" spans="1:6" ht="10.4" customHeight="1">
      <c r="A81" s="138"/>
      <c r="B81" s="202" t="s">
        <v>1602</v>
      </c>
      <c r="C81" s="202"/>
      <c r="D81" s="202"/>
      <c r="E81" s="1035">
        <v>16</v>
      </c>
      <c r="F81" s="201"/>
    </row>
    <row r="82" spans="1:6" ht="10.4" customHeight="1">
      <c r="A82" s="138"/>
      <c r="B82" s="202" t="s">
        <v>2660</v>
      </c>
      <c r="C82" s="202"/>
      <c r="D82" s="202"/>
      <c r="E82" s="1035">
        <v>19</v>
      </c>
      <c r="F82" s="201"/>
    </row>
    <row r="83" spans="1:6" ht="10.4" customHeight="1">
      <c r="A83" s="138"/>
      <c r="B83" s="202" t="s">
        <v>1603</v>
      </c>
      <c r="C83" s="202"/>
      <c r="D83" s="202"/>
      <c r="E83" s="1035">
        <v>80</v>
      </c>
      <c r="F83" s="201"/>
    </row>
    <row r="84" spans="1:6" ht="10.4" customHeight="1">
      <c r="A84" s="138"/>
      <c r="B84" s="202" t="s">
        <v>1604</v>
      </c>
      <c r="C84" s="202"/>
      <c r="D84" s="202"/>
      <c r="E84" s="1035">
        <v>81</v>
      </c>
      <c r="F84" s="201"/>
    </row>
    <row r="85" spans="1:6" ht="10.4" customHeight="1">
      <c r="A85" s="138"/>
      <c r="B85" s="202" t="s">
        <v>1605</v>
      </c>
      <c r="C85" s="202"/>
      <c r="D85" s="202"/>
      <c r="E85" s="1035"/>
      <c r="F85" s="201"/>
    </row>
    <row r="86" spans="1:6" ht="10.4" customHeight="1">
      <c r="A86" s="138"/>
      <c r="B86" s="202"/>
      <c r="C86" s="202" t="s">
        <v>1606</v>
      </c>
      <c r="D86" s="202"/>
      <c r="E86" s="1035">
        <v>41</v>
      </c>
      <c r="F86" s="201"/>
    </row>
    <row r="87" spans="1:6" ht="10.4" customHeight="1">
      <c r="A87" s="138"/>
      <c r="B87" s="202" t="s">
        <v>1984</v>
      </c>
      <c r="C87" s="202"/>
      <c r="D87" s="202"/>
      <c r="E87" s="1035" t="s">
        <v>2658</v>
      </c>
      <c r="F87" s="201"/>
    </row>
    <row r="88" spans="1:6" ht="10.4" customHeight="1">
      <c r="A88" s="138"/>
      <c r="B88" s="202" t="s">
        <v>1985</v>
      </c>
      <c r="C88" s="202"/>
      <c r="D88" s="202"/>
      <c r="E88" s="1035">
        <v>16</v>
      </c>
      <c r="F88" s="201"/>
    </row>
    <row r="89" spans="1:6" ht="10.4" customHeight="1">
      <c r="A89" s="138"/>
      <c r="B89" s="202" t="s">
        <v>1986</v>
      </c>
      <c r="C89" s="202"/>
      <c r="D89" s="202"/>
      <c r="E89" s="1035" t="s">
        <v>1987</v>
      </c>
      <c r="F89" s="201"/>
    </row>
    <row r="90" spans="1:6" ht="10.4" customHeight="1">
      <c r="A90" s="138"/>
      <c r="B90" s="202" t="s">
        <v>1988</v>
      </c>
      <c r="C90" s="202"/>
      <c r="D90" s="202"/>
      <c r="E90" s="1035">
        <v>20</v>
      </c>
      <c r="F90" s="201"/>
    </row>
    <row r="91" spans="1:6" ht="10.4" customHeight="1">
      <c r="A91" s="138"/>
      <c r="B91" s="202"/>
      <c r="C91" s="202" t="s">
        <v>1989</v>
      </c>
      <c r="D91" s="202"/>
      <c r="E91" s="1035">
        <f>6+5</f>
        <v>11</v>
      </c>
      <c r="F91" s="201"/>
    </row>
    <row r="92" spans="1:6" ht="10.4" customHeight="1">
      <c r="A92" s="138"/>
      <c r="B92" s="202" t="s">
        <v>1990</v>
      </c>
      <c r="C92" s="202"/>
      <c r="D92" s="202"/>
      <c r="E92" s="1035"/>
      <c r="F92" s="201"/>
    </row>
    <row r="93" spans="1:6" ht="10.4" customHeight="1">
      <c r="A93" s="138"/>
      <c r="B93" s="202"/>
      <c r="C93" s="202" t="s">
        <v>1766</v>
      </c>
      <c r="D93" s="202"/>
      <c r="E93" s="1035">
        <v>16</v>
      </c>
      <c r="F93" s="201"/>
    </row>
    <row r="94" spans="1:6" ht="10.4" customHeight="1">
      <c r="A94" s="138"/>
      <c r="B94" s="202"/>
      <c r="C94" s="202" t="s">
        <v>1332</v>
      </c>
      <c r="D94" s="202"/>
      <c r="E94" s="1035">
        <v>16</v>
      </c>
      <c r="F94" s="201"/>
    </row>
    <row r="95" spans="1:6" ht="10.4" customHeight="1">
      <c r="A95" s="138"/>
      <c r="B95" s="202" t="s">
        <v>1991</v>
      </c>
      <c r="C95" s="202"/>
      <c r="D95" s="202"/>
      <c r="E95" s="1035" t="s">
        <v>1721</v>
      </c>
      <c r="F95" s="201"/>
    </row>
    <row r="96" spans="1:6" ht="10.4" customHeight="1">
      <c r="A96" s="138"/>
      <c r="B96" s="202"/>
      <c r="C96" s="202" t="s">
        <v>1992</v>
      </c>
      <c r="D96" s="202"/>
      <c r="E96" s="1035" t="s">
        <v>1721</v>
      </c>
      <c r="F96" s="201"/>
    </row>
    <row r="97" spans="1:6" ht="10.4" customHeight="1">
      <c r="A97" s="138"/>
      <c r="B97" s="202"/>
      <c r="C97" s="202"/>
      <c r="D97" s="202" t="s">
        <v>1730</v>
      </c>
      <c r="E97" s="1035">
        <v>36</v>
      </c>
      <c r="F97" s="201"/>
    </row>
    <row r="98" spans="1:6" ht="10.4" customHeight="1">
      <c r="A98" s="138"/>
      <c r="B98" s="202"/>
      <c r="C98" s="202" t="s">
        <v>1993</v>
      </c>
      <c r="D98" s="202"/>
      <c r="E98" s="1035">
        <v>34</v>
      </c>
      <c r="F98" s="201"/>
    </row>
    <row r="99" spans="1:6" ht="10.4" customHeight="1">
      <c r="A99" s="138"/>
      <c r="B99" s="202"/>
      <c r="C99" s="202"/>
      <c r="D99" s="202" t="s">
        <v>1730</v>
      </c>
      <c r="E99" s="1035">
        <v>35</v>
      </c>
      <c r="F99" s="201"/>
    </row>
    <row r="100" spans="1:6" ht="10.4" customHeight="1">
      <c r="A100" s="138"/>
      <c r="B100" s="202"/>
      <c r="C100" s="202" t="s">
        <v>1994</v>
      </c>
      <c r="D100" s="202"/>
      <c r="E100" s="1035">
        <v>34</v>
      </c>
      <c r="F100" s="201"/>
    </row>
    <row r="101" spans="1:6" ht="10.4" customHeight="1">
      <c r="A101" s="138"/>
      <c r="B101" s="202"/>
      <c r="C101" s="202"/>
      <c r="D101" s="202" t="s">
        <v>1730</v>
      </c>
      <c r="E101" s="1035">
        <v>35</v>
      </c>
      <c r="F101" s="201"/>
    </row>
    <row r="102" spans="1:6" ht="10.4" customHeight="1">
      <c r="A102" s="138"/>
      <c r="B102" s="202" t="s">
        <v>1995</v>
      </c>
      <c r="C102" s="202"/>
      <c r="D102" s="202"/>
      <c r="E102" s="1035">
        <v>64</v>
      </c>
      <c r="F102" s="201"/>
    </row>
    <row r="103" spans="1:6" ht="10.4" customHeight="1">
      <c r="A103" s="138"/>
      <c r="B103" s="202"/>
      <c r="C103" s="202" t="s">
        <v>1996</v>
      </c>
      <c r="D103" s="202"/>
      <c r="E103" s="1035">
        <v>64</v>
      </c>
      <c r="F103" s="201"/>
    </row>
    <row r="104" spans="1:6" ht="10.4" customHeight="1">
      <c r="A104" s="138"/>
      <c r="B104" s="202" t="s">
        <v>1997</v>
      </c>
      <c r="C104" s="202"/>
      <c r="D104" s="202"/>
      <c r="E104" s="1035"/>
      <c r="F104" s="201"/>
    </row>
    <row r="105" spans="1:6" ht="10.4" customHeight="1">
      <c r="A105" s="138"/>
      <c r="B105" s="202" t="s">
        <v>1998</v>
      </c>
      <c r="C105" s="202"/>
      <c r="D105" s="202"/>
      <c r="E105" s="1035">
        <v>57</v>
      </c>
      <c r="F105" s="201"/>
    </row>
    <row r="106" spans="1:6" ht="10.4" customHeight="1">
      <c r="A106" s="138"/>
      <c r="B106" s="202" t="s">
        <v>1999</v>
      </c>
      <c r="C106" s="202"/>
      <c r="D106" s="202"/>
      <c r="E106" s="1035">
        <v>7</v>
      </c>
      <c r="F106" s="201"/>
    </row>
    <row r="107" spans="1:6" ht="10.4" customHeight="1">
      <c r="A107" s="138"/>
      <c r="B107" s="202" t="s">
        <v>2000</v>
      </c>
      <c r="C107" s="202"/>
      <c r="D107" s="202"/>
      <c r="E107" s="1035" t="s">
        <v>2069</v>
      </c>
      <c r="F107" s="201"/>
    </row>
    <row r="108" spans="1:6" ht="10.4" customHeight="1">
      <c r="A108" s="138"/>
      <c r="B108" s="202" t="s">
        <v>2001</v>
      </c>
      <c r="C108" s="202"/>
      <c r="D108" s="202"/>
      <c r="E108" s="1035">
        <v>53</v>
      </c>
      <c r="F108" s="201"/>
    </row>
    <row r="109" spans="1:6" ht="10.4" customHeight="1">
      <c r="A109" s="138"/>
      <c r="B109" s="202" t="s">
        <v>2002</v>
      </c>
      <c r="C109" s="202"/>
      <c r="D109" s="202"/>
      <c r="E109" s="1035" t="s">
        <v>2069</v>
      </c>
      <c r="F109" s="201"/>
    </row>
    <row r="110" spans="1:6" ht="10.4" customHeight="1">
      <c r="A110" s="138"/>
      <c r="B110" s="202" t="s">
        <v>310</v>
      </c>
      <c r="C110" s="202"/>
      <c r="D110" s="202"/>
      <c r="E110" s="1035"/>
      <c r="F110" s="201"/>
    </row>
    <row r="111" spans="1:6" ht="10.4" customHeight="1">
      <c r="A111" s="138"/>
      <c r="B111" s="202"/>
      <c r="C111" s="202" t="s">
        <v>2003</v>
      </c>
      <c r="D111" s="202"/>
      <c r="E111" s="1035">
        <v>3</v>
      </c>
      <c r="F111" s="201"/>
    </row>
    <row r="112" spans="1:6" ht="10.4" customHeight="1">
      <c r="A112" s="138"/>
      <c r="B112" s="202"/>
      <c r="C112" s="202" t="s">
        <v>2004</v>
      </c>
      <c r="D112" s="202"/>
      <c r="E112" s="1035" t="s">
        <v>2005</v>
      </c>
      <c r="F112" s="201"/>
    </row>
    <row r="113" spans="1:6" ht="10.4" customHeight="1">
      <c r="A113" s="138"/>
      <c r="B113" s="202"/>
      <c r="C113" s="202" t="s">
        <v>2006</v>
      </c>
      <c r="D113" s="202"/>
      <c r="E113" s="1035">
        <v>3</v>
      </c>
      <c r="F113" s="201"/>
    </row>
    <row r="114" spans="1:6" ht="10.4" customHeight="1">
      <c r="A114" s="138"/>
      <c r="B114" s="202"/>
      <c r="C114" s="202" t="s">
        <v>2007</v>
      </c>
      <c r="D114" s="202"/>
      <c r="E114" s="1035">
        <v>3</v>
      </c>
      <c r="F114" s="201"/>
    </row>
    <row r="115" spans="1:6" ht="10.4" customHeight="1">
      <c r="A115" s="138"/>
      <c r="B115" s="202" t="s">
        <v>2008</v>
      </c>
      <c r="C115" s="202"/>
      <c r="D115" s="202"/>
      <c r="E115" s="1035">
        <v>56</v>
      </c>
      <c r="F115" s="201"/>
    </row>
    <row r="116" spans="1:6" ht="10.4" customHeight="1">
      <c r="A116" s="138"/>
      <c r="B116" s="202" t="s">
        <v>2009</v>
      </c>
      <c r="C116" s="202"/>
      <c r="D116" s="202"/>
      <c r="E116" s="1035">
        <v>64</v>
      </c>
      <c r="F116" s="201"/>
    </row>
    <row r="117" spans="1:6" ht="10.4" customHeight="1">
      <c r="A117" s="138"/>
      <c r="B117" s="202"/>
      <c r="C117" s="202" t="s">
        <v>2010</v>
      </c>
      <c r="D117" s="202"/>
      <c r="E117" s="1035">
        <v>66</v>
      </c>
      <c r="F117" s="201"/>
    </row>
    <row r="118" spans="1:6" ht="10.4" customHeight="1">
      <c r="A118" s="138"/>
      <c r="B118" s="202" t="s">
        <v>2011</v>
      </c>
      <c r="C118" s="202"/>
      <c r="D118" s="202"/>
      <c r="E118" s="1035">
        <v>75</v>
      </c>
      <c r="F118" s="201"/>
    </row>
    <row r="119" spans="1:6" ht="10.4" customHeight="1">
      <c r="A119" s="138"/>
      <c r="B119" s="202" t="s">
        <v>2012</v>
      </c>
      <c r="C119" s="202"/>
      <c r="D119" s="202"/>
      <c r="E119" s="1035">
        <v>77</v>
      </c>
      <c r="F119" s="201"/>
    </row>
    <row r="120" spans="1:6" ht="10.4" customHeight="1">
      <c r="A120" s="138"/>
      <c r="B120" s="202" t="s">
        <v>2013</v>
      </c>
      <c r="C120" s="202"/>
      <c r="D120" s="202"/>
      <c r="E120" s="1035">
        <v>77</v>
      </c>
      <c r="F120" s="201"/>
    </row>
    <row r="121" spans="1:6" ht="10.4" customHeight="1">
      <c r="A121" s="138"/>
      <c r="B121" s="202" t="s">
        <v>2014</v>
      </c>
      <c r="C121" s="202"/>
      <c r="D121" s="202"/>
      <c r="E121" s="1035">
        <v>80</v>
      </c>
      <c r="F121" s="201"/>
    </row>
    <row r="122" spans="1:6" ht="10.4" customHeight="1">
      <c r="A122" s="138"/>
      <c r="B122" s="202" t="s">
        <v>2015</v>
      </c>
      <c r="C122" s="202"/>
      <c r="D122" s="202"/>
      <c r="E122" s="1035">
        <v>80</v>
      </c>
      <c r="F122" s="201"/>
    </row>
    <row r="123" spans="1:6" ht="10.4" customHeight="1">
      <c r="A123" s="138"/>
      <c r="B123" s="202" t="s">
        <v>2016</v>
      </c>
      <c r="C123" s="202"/>
      <c r="D123" s="202"/>
      <c r="E123" s="1035">
        <v>80</v>
      </c>
      <c r="F123" s="201"/>
    </row>
    <row r="124" spans="1:6" ht="10.4" customHeight="1">
      <c r="A124" s="138"/>
      <c r="B124" s="202" t="s">
        <v>2017</v>
      </c>
      <c r="C124" s="202"/>
      <c r="D124" s="202"/>
      <c r="E124" s="1035">
        <v>3</v>
      </c>
      <c r="F124" s="201"/>
    </row>
    <row r="125" spans="1:6" ht="10.4" customHeight="1">
      <c r="A125" s="2035"/>
      <c r="B125" s="202"/>
      <c r="C125" s="202"/>
      <c r="D125" s="202"/>
      <c r="E125" s="1888"/>
      <c r="F125" s="1935"/>
    </row>
    <row r="126" spans="1:6" ht="10.4" customHeight="1">
      <c r="A126" s="2035"/>
      <c r="B126" s="202"/>
      <c r="C126" s="202"/>
      <c r="D126" s="202"/>
      <c r="E126" s="1888"/>
      <c r="F126" s="1935"/>
    </row>
    <row r="127" spans="1:6" ht="10.4" customHeight="1">
      <c r="A127" s="2035"/>
      <c r="B127" s="202"/>
      <c r="C127" s="202"/>
      <c r="D127" s="202"/>
      <c r="E127" s="1888"/>
      <c r="F127" s="1935"/>
    </row>
    <row r="128" spans="1:6" ht="10.4" customHeight="1">
      <c r="A128" s="2035"/>
      <c r="B128" s="202"/>
      <c r="C128" s="202"/>
      <c r="D128" s="202"/>
      <c r="E128" s="1888"/>
      <c r="F128" s="1935"/>
    </row>
    <row r="129" spans="1:6" ht="10.4" customHeight="1">
      <c r="A129" s="2035"/>
      <c r="B129" s="202"/>
      <c r="C129" s="202"/>
      <c r="D129" s="202"/>
      <c r="E129" s="1888"/>
      <c r="F129" s="1935"/>
    </row>
    <row r="130" spans="1:6" ht="10.4" customHeight="1">
      <c r="A130" s="2035"/>
      <c r="B130" s="202"/>
      <c r="C130" s="202"/>
      <c r="D130" s="202"/>
      <c r="E130" s="1888"/>
      <c r="F130" s="1935"/>
    </row>
    <row r="131" spans="1:6" ht="10.4" customHeight="1">
      <c r="A131" s="2035"/>
      <c r="B131" s="202"/>
      <c r="C131" s="202"/>
      <c r="D131" s="202"/>
      <c r="E131" s="1888"/>
      <c r="F131" s="1935"/>
    </row>
    <row r="132" spans="1:6">
      <c r="A132" s="138"/>
      <c r="B132" s="202"/>
      <c r="C132" s="202"/>
      <c r="D132" s="202"/>
      <c r="E132" s="1035"/>
      <c r="F132" s="201"/>
    </row>
    <row r="133" spans="1:6" ht="10.5">
      <c r="A133" s="222" t="s">
        <v>2055</v>
      </c>
      <c r="B133" s="149"/>
      <c r="C133" s="149"/>
      <c r="D133" s="149"/>
      <c r="E133" s="150"/>
      <c r="F133" s="151"/>
    </row>
  </sheetData>
  <customSheetViews>
    <customSheetView guid="{CED32266-454C-4882-8DB4-02038533D7CA}" showPageBreaks="1">
      <selection activeCell="I10" sqref="I10"/>
      <rowBreaks count="1" manualBreakCount="1">
        <brk id="67" max="16383" man="1"/>
      </rowBreaks>
      <pageMargins left="1" right="1" top="0.75" bottom="0.75" header="0" footer="0"/>
      <pageSetup orientation="portrait" r:id="rId1"/>
      <headerFooter alignWithMargins="0"/>
    </customSheetView>
    <customSheetView guid="{785AB79B-FCC5-4328-97AE-CA0022E835E7}">
      <selection activeCell="I10" sqref="I10"/>
      <rowBreaks count="1" manualBreakCount="1">
        <brk id="67" max="16383" man="1"/>
      </rowBreaks>
      <pageMargins left="1" right="1" top="0.75" bottom="0.75" header="0" footer="0"/>
      <pageSetup orientation="portrait" r:id="rId2"/>
      <headerFooter alignWithMargins="0"/>
    </customSheetView>
    <customSheetView guid="{5A727A5D-BF44-4335-A246-11154DE1EF1F}">
      <selection activeCell="I10" sqref="I10"/>
      <rowBreaks count="1" manualBreakCount="1">
        <brk id="67" max="16383" man="1"/>
      </rowBreaks>
      <pageMargins left="1" right="1" top="0.75" bottom="0.75" header="0" footer="0"/>
      <pageSetup orientation="portrait" r:id="rId3"/>
      <headerFooter alignWithMargins="0"/>
    </customSheetView>
    <customSheetView guid="{4199E9C9-F722-4E0F-954F-1B24567CBCA2}">
      <selection activeCell="I10" sqref="I10"/>
      <rowBreaks count="1" manualBreakCount="1">
        <brk id="67" max="16383" man="1"/>
      </rowBreaks>
      <pageMargins left="1" right="1" top="0.75" bottom="0.75" header="0" footer="0"/>
      <pageSetup orientation="portrait" r:id="rId4"/>
      <headerFooter alignWithMargins="0"/>
    </customSheetView>
    <customSheetView guid="{494A8C19-2F1C-4B6E-A878-D879D2D7079D}">
      <selection activeCell="I10" sqref="I10"/>
      <rowBreaks count="1" manualBreakCount="1">
        <brk id="67" max="16383" man="1"/>
      </rowBreaks>
      <pageMargins left="1" right="1" top="0.75" bottom="0.75" header="0" footer="0"/>
      <pageSetup orientation="portrait" r:id="rId5"/>
      <headerFooter alignWithMargins="0"/>
    </customSheetView>
    <customSheetView guid="{1074830C-1147-4CE3-BD9F-2572CEE59AEF}">
      <selection activeCell="I10" sqref="I10"/>
      <rowBreaks count="1" manualBreakCount="1">
        <brk id="67" max="16383" man="1"/>
      </rowBreaks>
      <pageMargins left="1" right="1" top="0.75" bottom="0.75" header="0" footer="0"/>
      <pageSetup orientation="portrait" r:id="rId6"/>
      <headerFooter alignWithMargins="0"/>
    </customSheetView>
    <customSheetView guid="{C0E4D60A-5D51-4D0A-8339-E19D67BA1FD7}">
      <selection activeCell="I10" sqref="I10"/>
      <rowBreaks count="1" manualBreakCount="1">
        <brk id="67" max="16383" man="1"/>
      </rowBreaks>
      <pageMargins left="1" right="1" top="0.75" bottom="0.75" header="0" footer="0"/>
      <pageSetup orientation="portrait" r:id="rId7"/>
      <headerFooter alignWithMargins="0"/>
    </customSheetView>
    <customSheetView guid="{EB5A193B-9693-4793-A7E2-BFF09C25801B}">
      <selection activeCell="I10" sqref="I10"/>
      <rowBreaks count="1" manualBreakCount="1">
        <brk id="67" max="16383" man="1"/>
      </rowBreaks>
      <pageMargins left="1" right="1" top="0.75" bottom="0.75" header="0" footer="0"/>
      <pageSetup orientation="portrait" r:id="rId8"/>
      <headerFooter alignWithMargins="0"/>
    </customSheetView>
  </customSheetViews>
  <phoneticPr fontId="0" type="noConversion"/>
  <printOptions horizontalCentered="1" verticalCentered="1"/>
  <pageMargins left="0.25" right="0.25" top="0.25" bottom="0.25" header="0.1" footer="0.1"/>
  <pageSetup scale="108" orientation="portrait" r:id="rId9"/>
  <headerFooter alignWithMargins="0"/>
  <rowBreaks count="1" manualBreakCount="1">
    <brk id="67" max="16383" man="1"/>
  </rowBreaks>
  <customProperties>
    <customPr name="_pios_id" r:id="rId10"/>
    <customPr name="EpmWorksheetKeyString_GUID" r:id="rId1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7254-B286-4347-8F5A-C73068AE73A3}">
  <dimension ref="A1:C58"/>
  <sheetViews>
    <sheetView topLeftCell="A7" workbookViewId="0">
      <selection activeCell="C43" sqref="C43"/>
    </sheetView>
  </sheetViews>
  <sheetFormatPr defaultColWidth="70.77734375" defaultRowHeight="10"/>
  <cols>
    <col min="1" max="1" width="5.44140625" customWidth="1"/>
    <col min="2" max="2" width="13.77734375" customWidth="1"/>
    <col min="3" max="3" width="103.6640625" customWidth="1"/>
  </cols>
  <sheetData>
    <row r="1" spans="1:3" ht="11.5">
      <c r="A1" s="2176" t="s">
        <v>414</v>
      </c>
      <c r="B1" s="2122"/>
      <c r="C1" s="2177" t="s">
        <v>3042</v>
      </c>
    </row>
    <row r="2" spans="1:3" ht="12.65" customHeight="1">
      <c r="A2" s="3379" t="s">
        <v>415</v>
      </c>
      <c r="B2" s="3380"/>
      <c r="C2" s="3381"/>
    </row>
    <row r="3" spans="1:3">
      <c r="A3" s="2178"/>
      <c r="B3" s="17"/>
      <c r="C3" s="1948"/>
    </row>
    <row r="4" spans="1:3" ht="11.5">
      <c r="A4" s="2179"/>
      <c r="B4" s="411" t="s">
        <v>3278</v>
      </c>
      <c r="C4" s="2023"/>
    </row>
    <row r="5" spans="1:3" ht="11.5">
      <c r="A5" s="2179" t="s">
        <v>3279</v>
      </c>
      <c r="B5" s="411"/>
      <c r="C5" s="2023"/>
    </row>
    <row r="6" spans="1:3" ht="11.5">
      <c r="A6" s="2179" t="s">
        <v>3280</v>
      </c>
      <c r="B6" s="411"/>
      <c r="C6" s="2023"/>
    </row>
    <row r="7" spans="1:3" ht="11.5">
      <c r="A7" s="2180" t="s">
        <v>416</v>
      </c>
      <c r="B7" s="411" t="s">
        <v>3281</v>
      </c>
      <c r="C7" s="2023"/>
    </row>
    <row r="8" spans="1:3" ht="11.5">
      <c r="A8" s="2179" t="s">
        <v>3282</v>
      </c>
      <c r="B8" s="411"/>
      <c r="C8" s="2023"/>
    </row>
    <row r="9" spans="1:3" ht="11.5">
      <c r="A9" s="2179" t="s">
        <v>3283</v>
      </c>
      <c r="B9" s="411"/>
      <c r="C9" s="2023"/>
    </row>
    <row r="10" spans="1:3" ht="11.5">
      <c r="A10" s="2179" t="s">
        <v>3284</v>
      </c>
      <c r="B10" s="411"/>
      <c r="C10" s="2023"/>
    </row>
    <row r="11" spans="1:3" ht="11.5">
      <c r="A11" s="2179" t="s">
        <v>3286</v>
      </c>
      <c r="B11" s="411"/>
      <c r="C11" s="2023"/>
    </row>
    <row r="12" spans="1:3" ht="11.5">
      <c r="A12" s="2179" t="s">
        <v>3285</v>
      </c>
      <c r="B12" s="411"/>
      <c r="C12" s="2023"/>
    </row>
    <row r="13" spans="1:3" ht="11.5">
      <c r="A13" s="2180" t="s">
        <v>417</v>
      </c>
      <c r="B13" s="411" t="s">
        <v>3287</v>
      </c>
      <c r="C13" s="2023"/>
    </row>
    <row r="14" spans="1:3" ht="11.5">
      <c r="A14" s="2179" t="s">
        <v>3288</v>
      </c>
      <c r="B14" s="411"/>
      <c r="C14" s="2023"/>
    </row>
    <row r="15" spans="1:3" ht="11.5">
      <c r="A15" s="2179" t="s">
        <v>3289</v>
      </c>
      <c r="B15" s="411"/>
      <c r="C15" s="2023"/>
    </row>
    <row r="16" spans="1:3" ht="11.5">
      <c r="A16" s="2180" t="s">
        <v>418</v>
      </c>
      <c r="B16" s="411" t="s">
        <v>3290</v>
      </c>
      <c r="C16" s="2023"/>
    </row>
    <row r="17" spans="1:3" ht="11.5">
      <c r="A17" s="2179" t="s">
        <v>3291</v>
      </c>
      <c r="B17" s="411"/>
      <c r="C17" s="2023"/>
    </row>
    <row r="18" spans="1:3" ht="11.5">
      <c r="A18" s="2179"/>
      <c r="B18" s="411"/>
      <c r="C18" s="2023"/>
    </row>
    <row r="19" spans="1:3" ht="11.5">
      <c r="A19" s="2179"/>
      <c r="B19" s="411"/>
      <c r="C19" s="2023"/>
    </row>
    <row r="20" spans="1:3" ht="11.5">
      <c r="A20" s="475"/>
      <c r="B20" s="476"/>
      <c r="C20" s="2181"/>
    </row>
    <row r="21" spans="1:3" ht="11.5">
      <c r="A21" s="2180" t="s">
        <v>416</v>
      </c>
      <c r="B21" s="411" t="s">
        <v>2905</v>
      </c>
      <c r="C21" s="2181"/>
    </row>
    <row r="22" spans="1:3" ht="11.5">
      <c r="A22" s="2179"/>
      <c r="B22" s="476" t="s">
        <v>2906</v>
      </c>
      <c r="C22" s="2181"/>
    </row>
    <row r="23" spans="1:3" ht="11.5">
      <c r="A23" s="2180" t="s">
        <v>417</v>
      </c>
      <c r="B23" s="411" t="s">
        <v>3276</v>
      </c>
      <c r="C23" s="2181"/>
    </row>
    <row r="24" spans="1:3" ht="11.5">
      <c r="A24" s="2180"/>
      <c r="B24" s="539" t="s">
        <v>3277</v>
      </c>
      <c r="C24" s="2182"/>
    </row>
    <row r="25" spans="1:3" ht="11.5">
      <c r="A25" s="2180" t="s">
        <v>418</v>
      </c>
      <c r="B25" s="411" t="s">
        <v>3275</v>
      </c>
      <c r="C25" s="2023"/>
    </row>
    <row r="26" spans="1:3" ht="11.5">
      <c r="A26" s="2179"/>
      <c r="B26" s="411" t="s">
        <v>3274</v>
      </c>
      <c r="C26" s="2023"/>
    </row>
    <row r="27" spans="1:3" ht="11.5">
      <c r="A27" s="2179"/>
      <c r="B27" s="476" t="s">
        <v>3273</v>
      </c>
      <c r="C27" s="2181"/>
    </row>
    <row r="28" spans="1:3" ht="11.5">
      <c r="A28" s="2179"/>
      <c r="B28" s="476" t="s">
        <v>3272</v>
      </c>
      <c r="C28" s="2181"/>
    </row>
    <row r="29" spans="1:3" ht="11.5">
      <c r="A29" s="2179"/>
      <c r="B29" s="476"/>
      <c r="C29" s="2181"/>
    </row>
    <row r="30" spans="1:3" ht="11.5">
      <c r="A30" s="2179"/>
      <c r="B30" s="476"/>
      <c r="C30" s="2181"/>
    </row>
    <row r="31" spans="1:3" ht="11.5">
      <c r="A31" s="2180" t="s">
        <v>419</v>
      </c>
      <c r="B31" s="411" t="s">
        <v>3270</v>
      </c>
      <c r="C31" s="2023"/>
    </row>
    <row r="32" spans="1:3" ht="11.5">
      <c r="A32" s="2179"/>
      <c r="B32" s="411" t="s">
        <v>3269</v>
      </c>
      <c r="C32" s="2183"/>
    </row>
    <row r="33" spans="1:3" ht="11.5">
      <c r="A33" s="2179"/>
      <c r="B33" s="476" t="s">
        <v>3271</v>
      </c>
      <c r="C33" s="2181"/>
    </row>
    <row r="34" spans="1:3" ht="11.5">
      <c r="A34" s="2179"/>
      <c r="B34" s="476"/>
      <c r="C34" s="2181"/>
    </row>
    <row r="35" spans="1:3" ht="11.5">
      <c r="A35" s="2179"/>
      <c r="B35" s="476"/>
      <c r="C35" s="2181"/>
    </row>
    <row r="36" spans="1:3" ht="11.5">
      <c r="A36" s="2179"/>
      <c r="B36" s="476"/>
      <c r="C36" s="2181"/>
    </row>
    <row r="37" spans="1:3" ht="11.5">
      <c r="A37" s="2179"/>
      <c r="B37" s="411"/>
      <c r="C37" s="2023"/>
    </row>
    <row r="38" spans="1:3" ht="11.5">
      <c r="A38" s="2179"/>
      <c r="B38" s="411"/>
      <c r="C38" s="2023"/>
    </row>
    <row r="39" spans="1:3" ht="11.5">
      <c r="A39" s="2184" t="s">
        <v>420</v>
      </c>
      <c r="B39" s="473"/>
      <c r="C39" s="2185"/>
    </row>
    <row r="40" spans="1:3" ht="11.5">
      <c r="A40" s="2179"/>
      <c r="B40" s="411"/>
      <c r="C40" s="2023"/>
    </row>
    <row r="41" spans="1:3" ht="11.5">
      <c r="A41" s="2180" t="s">
        <v>421</v>
      </c>
      <c r="B41" s="411" t="s">
        <v>3268</v>
      </c>
      <c r="C41" s="2023"/>
    </row>
    <row r="42" spans="1:3" ht="11.5">
      <c r="A42" s="2179"/>
      <c r="B42" s="411" t="s">
        <v>3267</v>
      </c>
      <c r="C42" s="2023"/>
    </row>
    <row r="43" spans="1:3" ht="11.5">
      <c r="A43" s="2179"/>
      <c r="B43" s="411"/>
      <c r="C43" s="2023"/>
    </row>
    <row r="44" spans="1:3" ht="11.5">
      <c r="A44" s="2179"/>
      <c r="B44" s="411" t="s">
        <v>422</v>
      </c>
      <c r="C44" s="2023"/>
    </row>
    <row r="45" spans="1:3" ht="11.5">
      <c r="A45" s="2179"/>
      <c r="B45" s="411"/>
      <c r="C45" s="2023"/>
    </row>
    <row r="46" spans="1:3" ht="11.5">
      <c r="A46" s="2179"/>
      <c r="B46" s="411" t="s">
        <v>423</v>
      </c>
      <c r="C46" s="2023"/>
    </row>
    <row r="47" spans="1:3" ht="11.5">
      <c r="A47" s="2179"/>
      <c r="B47" s="411"/>
      <c r="C47" s="2023"/>
    </row>
    <row r="48" spans="1:3" ht="11.5">
      <c r="A48" s="2179"/>
      <c r="B48" s="411" t="s">
        <v>3621</v>
      </c>
      <c r="C48" s="2023"/>
    </row>
    <row r="49" spans="1:3" ht="11.5">
      <c r="A49" s="2179"/>
      <c r="B49" s="411"/>
      <c r="C49" s="2183"/>
    </row>
    <row r="50" spans="1:3" ht="11.5">
      <c r="A50" s="2179"/>
      <c r="B50" s="411" t="s">
        <v>3390</v>
      </c>
      <c r="C50" s="2023"/>
    </row>
    <row r="51" spans="1:3" ht="11.5">
      <c r="A51" s="2179"/>
      <c r="B51" s="411"/>
      <c r="C51" s="2023"/>
    </row>
    <row r="52" spans="1:3" ht="11.5">
      <c r="A52" s="2179"/>
      <c r="B52" s="411"/>
      <c r="C52" s="2023"/>
    </row>
    <row r="53" spans="1:3" ht="11.5">
      <c r="A53" s="2179"/>
      <c r="B53" s="411"/>
      <c r="C53" s="2023"/>
    </row>
    <row r="54" spans="1:3" ht="11.5">
      <c r="A54" s="2179"/>
      <c r="B54" s="411"/>
      <c r="C54" s="2023"/>
    </row>
    <row r="55" spans="1:3" ht="11.5">
      <c r="A55" s="2179"/>
      <c r="B55" s="411"/>
      <c r="C55" s="2023"/>
    </row>
    <row r="56" spans="1:3" ht="11.5">
      <c r="A56" s="2179"/>
      <c r="B56" s="411"/>
      <c r="C56" s="2023"/>
    </row>
    <row r="57" spans="1:3" ht="11.5">
      <c r="A57" s="475"/>
      <c r="B57" s="476"/>
      <c r="C57" s="2181"/>
    </row>
    <row r="58" spans="1:3" ht="11.5">
      <c r="A58" s="2186"/>
      <c r="B58" s="70"/>
      <c r="C58" s="450" t="s">
        <v>1353</v>
      </c>
    </row>
  </sheetData>
  <customSheetViews>
    <customSheetView guid="{CED32266-454C-4882-8DB4-02038533D7CA}" showPageBreaks="1" fitToPage="1" printArea="1">
      <selection activeCell="C12" sqref="C12"/>
      <pageMargins left="0.5" right="0.5" top="0.5" bottom="0.5" header="0.3" footer="0.3"/>
      <printOptions horizontalCentered="1"/>
      <pageSetup orientation="portrait" r:id="rId1"/>
    </customSheetView>
  </customSheetViews>
  <mergeCells count="1">
    <mergeCell ref="A2:C2"/>
  </mergeCells>
  <printOptions horizontalCentered="1" verticalCentered="1"/>
  <pageMargins left="0.25" right="0.25" top="0.25" bottom="0.25" header="0.1" footer="0.1"/>
  <pageSetup scale="105" orientation="portrait" r:id="rId2"/>
  <headerFooter alignWithMargins="0"/>
  <customProperties>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CBAD4E2B2CB94AA9C3ACCCC157B395" ma:contentTypeVersion="13" ma:contentTypeDescription="Create a new document." ma:contentTypeScope="" ma:versionID="528c7fdc4d5ccbac062154192225d57b">
  <xsd:schema xmlns:xsd="http://www.w3.org/2001/XMLSchema" xmlns:xs="http://www.w3.org/2001/XMLSchema" xmlns:p="http://schemas.microsoft.com/office/2006/metadata/properties" xmlns:ns3="9c434c77-b51c-4c38-a7da-49a9c5e05fcd" xmlns:ns4="87a3efa5-7536-470f-bd8d-1ebed03a06b5" targetNamespace="http://schemas.microsoft.com/office/2006/metadata/properties" ma:root="true" ma:fieldsID="802316dcdac7ae0cc6b8eb874732716e" ns3:_="" ns4:_="">
    <xsd:import namespace="9c434c77-b51c-4c38-a7da-49a9c5e05fcd"/>
    <xsd:import namespace="87a3efa5-7536-470f-bd8d-1ebed03a06b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434c77-b51c-4c38-a7da-49a9c5e05fc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a3efa5-7536-470f-bd8d-1ebed03a06b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3469DF-06A8-4AEA-B504-9EB1FCBACADD}">
  <ds:schemaRefs>
    <ds:schemaRef ds:uri="http://schemas.microsoft.com/sharepoint/v3/contenttype/forms"/>
  </ds:schemaRefs>
</ds:datastoreItem>
</file>

<file path=customXml/itemProps2.xml><?xml version="1.0" encoding="utf-8"?>
<ds:datastoreItem xmlns:ds="http://schemas.openxmlformats.org/officeDocument/2006/customXml" ds:itemID="{C6D13DBD-3E43-4EBC-AEAF-6923644289D0}">
  <ds:schemaRefs>
    <ds:schemaRef ds:uri="9c434c77-b51c-4c38-a7da-49a9c5e05fcd"/>
    <ds:schemaRef ds:uri="http://schemas.microsoft.com/office/2006/documentManagement/types"/>
    <ds:schemaRef ds:uri="http://purl.org/dc/terms/"/>
    <ds:schemaRef ds:uri="87a3efa5-7536-470f-bd8d-1ebed03a06b5"/>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5B839F0-06B0-4B9B-9837-BE1B99821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434c77-b51c-4c38-a7da-49a9c5e05fcd"/>
    <ds:schemaRef ds:uri="87a3efa5-7536-470f-bd8d-1ebed03a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61</vt:i4>
      </vt:variant>
    </vt:vector>
  </HeadingPairs>
  <TitlesOfParts>
    <vt:vector size="145" baseType="lpstr">
      <vt:lpstr>Cover</vt:lpstr>
      <vt:lpstr>Inside Cover</vt:lpstr>
      <vt:lpstr>Blank-After Inside Cover</vt:lpstr>
      <vt:lpstr>Notice</vt:lpstr>
      <vt:lpstr>Blank-1 After Notice</vt:lpstr>
      <vt:lpstr>Table of Contents &amp; Spec Notice</vt:lpstr>
      <vt:lpstr>Spec Notice</vt:lpstr>
      <vt:lpstr>Sch A&amp;B - p1</vt:lpstr>
      <vt:lpstr>Sch B - p2</vt:lpstr>
      <vt:lpstr>Sch C - p3 &amp; p4</vt:lpstr>
      <vt:lpstr>Sch C - p4</vt:lpstr>
      <vt:lpstr>Sch 200 - p5</vt:lpstr>
      <vt:lpstr>Sch 200 - p6</vt:lpstr>
      <vt:lpstr>Sch 200 - p7</vt:lpstr>
      <vt:lpstr>Sch 200 - p8</vt:lpstr>
      <vt:lpstr>Sch 200 - p9</vt:lpstr>
      <vt:lpstr>Sch 200 - p10</vt:lpstr>
      <vt:lpstr>Sch 200 - p11</vt:lpstr>
      <vt:lpstr>Sch 200 - p12</vt:lpstr>
      <vt:lpstr>Sch 200 - p13</vt:lpstr>
      <vt:lpstr>Sch 200 - p14</vt:lpstr>
      <vt:lpstr>Sch 200 - p15</vt:lpstr>
      <vt:lpstr>Sch 200 - p15A</vt:lpstr>
      <vt:lpstr>Sch 200 - p15B</vt:lpstr>
      <vt:lpstr>Sch 200 - p15C</vt:lpstr>
      <vt:lpstr>Sch 200 - p15D</vt:lpstr>
      <vt:lpstr>Sch 200 - p15E</vt:lpstr>
      <vt:lpstr>Sch 200 - p15F</vt:lpstr>
      <vt:lpstr>210</vt:lpstr>
      <vt:lpstr>210A</vt:lpstr>
      <vt:lpstr>220</vt:lpstr>
      <vt:lpstr>240</vt:lpstr>
      <vt:lpstr>245</vt:lpstr>
      <vt:lpstr>310 Inst.</vt:lpstr>
      <vt:lpstr>310</vt:lpstr>
      <vt:lpstr>310A</vt:lpstr>
      <vt:lpstr>330 Inst.</vt:lpstr>
      <vt:lpstr>330</vt:lpstr>
      <vt:lpstr>332</vt:lpstr>
      <vt:lpstr>335</vt:lpstr>
      <vt:lpstr>342</vt:lpstr>
      <vt:lpstr>352A</vt:lpstr>
      <vt:lpstr>352B</vt:lpstr>
      <vt:lpstr>410 Instr.</vt:lpstr>
      <vt:lpstr>410</vt:lpstr>
      <vt:lpstr>412</vt:lpstr>
      <vt:lpstr>414</vt:lpstr>
      <vt:lpstr>414 N&amp;R</vt:lpstr>
      <vt:lpstr>415 Instr.</vt:lpstr>
      <vt:lpstr>415</vt:lpstr>
      <vt:lpstr>415 N&amp;R</vt:lpstr>
      <vt:lpstr>417</vt:lpstr>
      <vt:lpstr>450</vt:lpstr>
      <vt:lpstr>501 502</vt:lpstr>
      <vt:lpstr>510</vt:lpstr>
      <vt:lpstr>512 Instr.</vt:lpstr>
      <vt:lpstr>512</vt:lpstr>
      <vt:lpstr>700 Instr.</vt:lpstr>
      <vt:lpstr>700</vt:lpstr>
      <vt:lpstr>702</vt:lpstr>
      <vt:lpstr>710 Instr.</vt:lpstr>
      <vt:lpstr>710 landscape</vt:lpstr>
      <vt:lpstr>710 portrait</vt:lpstr>
      <vt:lpstr>710S</vt:lpstr>
      <vt:lpstr>720</vt:lpstr>
      <vt:lpstr>750</vt:lpstr>
      <vt:lpstr>755 Instr.</vt:lpstr>
      <vt:lpstr>755</vt:lpstr>
      <vt:lpstr>PTC Supplement</vt:lpstr>
      <vt:lpstr>PTC 330</vt:lpstr>
      <vt:lpstr>PTC 332</vt:lpstr>
      <vt:lpstr>PTC 335</vt:lpstr>
      <vt:lpstr>PTC 352b</vt:lpstr>
      <vt:lpstr>PTC 410</vt:lpstr>
      <vt:lpstr>PTC 700</vt:lpstr>
      <vt:lpstr>PTC 710</vt:lpstr>
      <vt:lpstr>PTC 710 pgs 97-98</vt:lpstr>
      <vt:lpstr>PTC 710 pages 99-100</vt:lpstr>
      <vt:lpstr>PTC 710S</vt:lpstr>
      <vt:lpstr>PTC 720</vt:lpstr>
      <vt:lpstr>PTC Grants</vt:lpstr>
      <vt:lpstr>Sig Pg Insert Area</vt:lpstr>
      <vt:lpstr>Memoranda</vt:lpstr>
      <vt:lpstr>Index</vt:lpstr>
      <vt:lpstr>'210'!Print_Area</vt:lpstr>
      <vt:lpstr>'210A'!Print_Area</vt:lpstr>
      <vt:lpstr>'220'!Print_Area</vt:lpstr>
      <vt:lpstr>'240'!Print_Area</vt:lpstr>
      <vt:lpstr>'245'!Print_Area</vt:lpstr>
      <vt:lpstr>'330 Inst.'!Print_Area</vt:lpstr>
      <vt:lpstr>'332'!Print_Area</vt:lpstr>
      <vt:lpstr>'342'!Print_Area</vt:lpstr>
      <vt:lpstr>'352A'!Print_Area</vt:lpstr>
      <vt:lpstr>'352B'!Print_Area</vt:lpstr>
      <vt:lpstr>'412'!Print_Area</vt:lpstr>
      <vt:lpstr>'414'!Print_Area</vt:lpstr>
      <vt:lpstr>'414 N&amp;R'!Print_Area</vt:lpstr>
      <vt:lpstr>'415'!Print_Area</vt:lpstr>
      <vt:lpstr>'415 Instr.'!Print_Area</vt:lpstr>
      <vt:lpstr>'415 N&amp;R'!Print_Area</vt:lpstr>
      <vt:lpstr>'512'!Print_Area</vt:lpstr>
      <vt:lpstr>'512 Instr.'!Print_Area</vt:lpstr>
      <vt:lpstr>'700'!Print_Area</vt:lpstr>
      <vt:lpstr>'700 Instr.'!Print_Area</vt:lpstr>
      <vt:lpstr>'702'!Print_Area</vt:lpstr>
      <vt:lpstr>'710 Instr.'!Print_Area</vt:lpstr>
      <vt:lpstr>'710S'!Print_Area</vt:lpstr>
      <vt:lpstr>'720'!Print_Area</vt:lpstr>
      <vt:lpstr>'750'!Print_Area</vt:lpstr>
      <vt:lpstr>'755'!Print_Area</vt:lpstr>
      <vt:lpstr>'755 Instr.'!Print_Area</vt:lpstr>
      <vt:lpstr>'Blank-After Inside Cover'!Print_Area</vt:lpstr>
      <vt:lpstr>Cover!Print_Area</vt:lpstr>
      <vt:lpstr>Memoranda!Print_Area</vt:lpstr>
      <vt:lpstr>'PTC 332'!Print_Area</vt:lpstr>
      <vt:lpstr>'PTC 335'!Print_Area</vt:lpstr>
      <vt:lpstr>'PTC 352b'!Print_Area</vt:lpstr>
      <vt:lpstr>'PTC 410'!Print_Area</vt:lpstr>
      <vt:lpstr>'PTC 710'!Print_Area</vt:lpstr>
      <vt:lpstr>'PTC 710S'!Print_Area</vt:lpstr>
      <vt:lpstr>'PTC Grants'!Print_Area</vt:lpstr>
      <vt:lpstr>'PTC Supplement'!Print_Area</vt:lpstr>
      <vt:lpstr>'Sch 200 - p10'!Print_Area</vt:lpstr>
      <vt:lpstr>'Sch 200 - p11'!Print_Area</vt:lpstr>
      <vt:lpstr>'Sch 200 - p12'!Print_Area</vt:lpstr>
      <vt:lpstr>'Sch 200 - p13'!Print_Area</vt:lpstr>
      <vt:lpstr>'Sch 200 - p14'!Print_Area</vt:lpstr>
      <vt:lpstr>'Sch 200 - p15'!Print_Area</vt:lpstr>
      <vt:lpstr>'Sch 200 - p15A'!Print_Area</vt:lpstr>
      <vt:lpstr>'Sch 200 - p15B'!Print_Area</vt:lpstr>
      <vt:lpstr>'Sch 200 - p15C'!Print_Area</vt:lpstr>
      <vt:lpstr>'Sch 200 - p15D'!Print_Area</vt:lpstr>
      <vt:lpstr>'Sch 200 - p15E'!Print_Area</vt:lpstr>
      <vt:lpstr>'Sch 200 - p15F'!Print_Area</vt:lpstr>
      <vt:lpstr>'Sch 200 - p5'!Print_Area</vt:lpstr>
      <vt:lpstr>'Sch 200 - p6'!Print_Area</vt:lpstr>
      <vt:lpstr>'Sch 200 - p7'!Print_Area</vt:lpstr>
      <vt:lpstr>'Sch 200 - p8'!Print_Area</vt:lpstr>
      <vt:lpstr>'Sch 200 - p9'!Print_Area</vt:lpstr>
      <vt:lpstr>'Sch A&amp;B - p1'!Print_Area</vt:lpstr>
      <vt:lpstr>'Sch B - p2'!Print_Area</vt:lpstr>
      <vt:lpstr>'Sch C - p3 &amp; p4'!Print_Area</vt:lpstr>
      <vt:lpstr>'Sch C - p4'!Print_Area</vt:lpstr>
      <vt:lpstr>'Spec Notice'!Print_Area</vt:lpstr>
      <vt:lpstr>'Table of Contents &amp; Spec Notice'!Print_Area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QZTRQ</cp:lastModifiedBy>
  <cp:lastPrinted>2021-03-30T19:36:12Z</cp:lastPrinted>
  <dcterms:created xsi:type="dcterms:W3CDTF">1998-03-13T18:09:39Z</dcterms:created>
  <dcterms:modified xsi:type="dcterms:W3CDTF">2021-03-31T18:04:56Z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0x010100B9CBAD4E2B2CB94AA9C3ACCCC157B395</vt:lpwstr>
  </property>
</Properties>
</file>